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2.xml.rels" ContentType="application/vnd.openxmlformats-package.relationships+xml"/>
  <Override PartName="/xl/worksheets/_rels/sheet11.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13.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media/image13.jpeg" ContentType="image/jpeg"/>
  <Override PartName="/xl/media/image16.png" ContentType="image/png"/>
  <Override PartName="/xl/media/image14.jpeg" ContentType="image/jpeg"/>
  <Override PartName="/xl/media/image20.jpeg" ContentType="image/jpeg"/>
  <Override PartName="/xl/media/image15.jpeg" ContentType="image/jpeg"/>
  <Override PartName="/xl/media/image17.jpeg" ContentType="image/jpeg"/>
  <Override PartName="/xl/media/image18.jpeg" ContentType="image/jpeg"/>
  <Override PartName="/xl/media/image22.png" ContentType="image/png"/>
  <Override PartName="/xl/media/image19.jpeg" ContentType="image/jpeg"/>
  <Override PartName="/xl/media/image21.jpeg" ContentType="image/jpeg"/>
  <Override PartName="/xl/media/image23.jpeg" ContentType="image/jpeg"/>
  <Override PartName="/xl/media/image24.jpeg" ContentType="image/jpeg"/>
  <Override PartName="/xl/sharedStrings.xml" ContentType="application/vnd.openxmlformats-officedocument.spreadsheetml.sharedStrings+xml"/>
  <Override PartName="/xl/drawings/drawing9.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_rels/drawing9.xml.rels" ContentType="application/vnd.openxmlformats-package.relationships+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drawings/_rels/drawing10.xml.rels" ContentType="application/vnd.openxmlformats-package.relationships+xml"/>
  <Override PartName="/xl/drawings/_rels/drawing11.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INFO" sheetId="1" state="visible" r:id="rId2"/>
    <sheet name="BDI 1" sheetId="2" state="visible" r:id="rId3"/>
    <sheet name="ORÇ" sheetId="3" state="visible" r:id="rId4"/>
    <sheet name="MEM. DE CALCULO" sheetId="4" state="hidden" r:id="rId5"/>
    <sheet name="CFF" sheetId="5" state="visible" r:id="rId6"/>
    <sheet name="CRONO DESEMBOLSO 1" sheetId="6" state="hidden" r:id="rId7"/>
    <sheet name="CRONO DESEMBOLSO 2" sheetId="7" state="hidden" r:id="rId8"/>
    <sheet name="CRONO DESEMBOLSO TUR" sheetId="8" state="hidden" r:id="rId9"/>
    <sheet name="CRONO DESEMBOLSO" sheetId="9" state="hidden" r:id="rId10"/>
    <sheet name="CRONO FIS FINANC" sheetId="10" state="hidden" r:id="rId11"/>
    <sheet name="COTAÇÃO" sheetId="11" state="visible" r:id="rId12"/>
    <sheet name="CPOS 177" sheetId="12" state="visible" r:id="rId13"/>
    <sheet name="SINAPI 03-2018" sheetId="13" state="hidden" r:id="rId14"/>
    <sheet name="MEM CALCULO" sheetId="14" state="hidden" r:id="rId15"/>
    <sheet name="COMPOSIÇÕES" sheetId="15" state="hidden" r:id="rId16"/>
    <sheet name="QCI" sheetId="16" state="hidden" r:id="rId17"/>
    <sheet name="Plan1" sheetId="17" state="hidden" r:id="rId18"/>
    <sheet name="Plan2" sheetId="18" state="hidden" r:id="rId19"/>
    <sheet name="Plan3" sheetId="19" state="visible" r:id="rId20"/>
  </sheets>
  <definedNames>
    <definedName function="false" hidden="false" localSheetId="1" name="_xlnm.Print_Area" vbProcedure="false">'BDI 1'!$B$1:$K$52</definedName>
    <definedName function="false" hidden="false" localSheetId="4" name="_xlnm.Print_Area" vbProcedure="false">CFF!$B$2:$K$34</definedName>
    <definedName function="false" hidden="false" localSheetId="10" name="_xlnm.Print_Area" vbProcedure="false">COTAÇÃO!$B$1:$G$146</definedName>
    <definedName function="false" hidden="false" localSheetId="5" name="_xlnm.Print_Area" vbProcedure="false">'CRONO DESEMBOLSO 1'!$B$1:$I$31</definedName>
    <definedName function="false" hidden="false" localSheetId="6" name="_xlnm.Print_Area" vbProcedure="false">'CRONO DESEMBOLSO 2'!$A$1:$K$38</definedName>
    <definedName function="false" hidden="false" localSheetId="7" name="_xlnm.Print_Area" vbProcedure="false">'CRONO DESEMBOLSO TUR'!$B$3:$J$31</definedName>
    <definedName function="false" hidden="false" localSheetId="9" name="_xlnm.Print_Area" vbProcedure="false">'CRONO FIS FINANC'!$A$1:$M$47</definedName>
    <definedName function="false" hidden="false" localSheetId="0" name="_xlnm.Print_Area" vbProcedure="false">INFO!$A$1:$B$36</definedName>
    <definedName function="false" hidden="false" localSheetId="3" name="_xlnm.Print_Area" vbProcedure="false">'MEM. DE CALCULO'!$B$2:$K$18</definedName>
    <definedName function="false" hidden="false" localSheetId="3" name="_xlnm.Print_Titles" vbProcedure="false">'MEM. DE CALCULO'!$2:$6</definedName>
    <definedName function="false" hidden="false" localSheetId="2" name="_xlnm.Print_Area" vbProcedure="false">ORÇ!$B$4:$P$61</definedName>
    <definedName function="false" hidden="false" localSheetId="2" name="_xlnm.Print_Titles" vbProcedure="false">ORÇ!$4:$13</definedName>
    <definedName function="false" hidden="false" localSheetId="15" name="_xlnm.Print_Area" vbProcedure="false">QCI!$A$3:$M$25</definedName>
    <definedName function="false" hidden="false" name="execução" vbProcedure="false">INFO!$D$18:$D$19</definedName>
    <definedName function="false" hidden="false" name="previdenciário" vbProcedure="false">INFO!$E$18:$E$19</definedName>
    <definedName function="false" hidden="false" name="tipoobra" vbProcedure="false">'BDI 1'!$N$40:$N$46</definedName>
    <definedName function="false" hidden="false" localSheetId="0" name="Print_Area" vbProcedure="false">INFO!$A$1:$B$36</definedName>
    <definedName function="false" hidden="false" localSheetId="1" name="Print_Area" vbProcedure="false">'BDI 1'!$B$1:$K$52</definedName>
    <definedName function="false" hidden="false" localSheetId="2" name="Print_Area" vbProcedure="false">ORÇ!$B$1:$P$61</definedName>
    <definedName function="false" hidden="false" localSheetId="2" name="Print_Titles" vbProcedure="false">ORÇ!$1:$13</definedName>
    <definedName function="false" hidden="false" localSheetId="2" name="_xlnm.Print_Titles" vbProcedure="false">ORÇ!$4:$13</definedName>
    <definedName function="false" hidden="false" localSheetId="3" name="_xlnm.Print_Titles" vbProcedure="false">'MEM. DE CALCULO'!$2:$6</definedName>
    <definedName function="false" hidden="false" localSheetId="8" name="Print_Area" vbProcedure="false">'CRONO DESEMBOLSO'!$A$1:$K$38</definedName>
    <definedName function="false" hidden="false" localSheetId="9" name="Print_Area" vbProcedure="false">'CRONO FIS FINANC'!$A$2:$O$47</definedName>
    <definedName function="false" hidden="false" localSheetId="10" name="Print_Area" vbProcedure="false">COTAÇÃO!$B$2:$G$146</definedName>
    <definedName function="false" hidden="false" localSheetId="14" name="Print_Area" vbProcedure="false">COMPOSIÇÕES!$A$2:$G$63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<sst xmlns="http://schemas.openxmlformats.org/spreadsheetml/2006/main" count="77675" uniqueCount="36543">
  <si>
    <t xml:space="preserve">INFORMAÇÕES DO CONVÊNIO </t>
  </si>
  <si>
    <t xml:space="preserve">Dados do Contrato</t>
  </si>
  <si>
    <t xml:space="preserve">Proponente/Tomador:</t>
  </si>
  <si>
    <t xml:space="preserve">Prefeitura Municipal de Espírito Santo do Pinhal</t>
  </si>
  <si>
    <t xml:space="preserve">Município/UF:</t>
  </si>
  <si>
    <t xml:space="preserve">Espírito Santo do Pinhal</t>
  </si>
  <si>
    <t xml:space="preserve">Nº do CT:</t>
  </si>
  <si>
    <t xml:space="preserve">Data do CT:</t>
  </si>
  <si>
    <t xml:space="preserve">Objeto do CT:</t>
  </si>
  <si>
    <t xml:space="preserve">Projeto de Revitalização Paisagística dos Principais Corredores de Acesso da Cidade</t>
  </si>
  <si>
    <t xml:space="preserve">Ministério/Órgão Gestor:</t>
  </si>
  <si>
    <t xml:space="preserve">Programa/Modalidade/Ação:</t>
  </si>
  <si>
    <t xml:space="preserve">Tipo de operação:</t>
  </si>
  <si>
    <t xml:space="preserve">Fonte de recursos:</t>
  </si>
  <si>
    <t xml:space="preserve">Valor do Repasse (R$):</t>
  </si>
  <si>
    <t xml:space="preserve">% mínimo de Contrapartida:</t>
  </si>
  <si>
    <t xml:space="preserve">Dados do Empreendimento</t>
  </si>
  <si>
    <t xml:space="preserve">Nome/apelido:</t>
  </si>
  <si>
    <t xml:space="preserve">Local da obra/intervenção:</t>
  </si>
  <si>
    <t xml:space="preserve">ESPÍRITO SANTO DO PINHAL/ SP</t>
  </si>
  <si>
    <t xml:space="preserve">execução</t>
  </si>
  <si>
    <t xml:space="preserve">previdenciário</t>
  </si>
  <si>
    <t xml:space="preserve">Regime de execução de obra:</t>
  </si>
  <si>
    <t xml:space="preserve">Empreitada por Preço Global</t>
  </si>
  <si>
    <t xml:space="preserve">Desonerado</t>
  </si>
  <si>
    <t xml:space="preserve">Regime previdenciário de obra:</t>
  </si>
  <si>
    <t xml:space="preserve">Não Desonerado</t>
  </si>
  <si>
    <t xml:space="preserve">Empreitada por Preço Unitário</t>
  </si>
  <si>
    <t xml:space="preserve">Revisão do Orçamento/ Projeto : </t>
  </si>
  <si>
    <t xml:space="preserve">REVISÃO 00</t>
  </si>
  <si>
    <t xml:space="preserve">Responsável pelo Orçamento</t>
  </si>
  <si>
    <t xml:space="preserve">Engª:</t>
  </si>
  <si>
    <t xml:space="preserve">Elton Maeda</t>
  </si>
  <si>
    <t xml:space="preserve">CREA:</t>
  </si>
  <si>
    <t xml:space="preserve">A72570-6</t>
  </si>
  <si>
    <t xml:space="preserve">ART:</t>
  </si>
  <si>
    <t xml:space="preserve">08980383</t>
  </si>
  <si>
    <t xml:space="preserve">Data (BDI/Orçam/Mem/Compos):</t>
  </si>
  <si>
    <t xml:space="preserve">Responsável pelo Projeto Arquitetônico</t>
  </si>
  <si>
    <t xml:space="preserve">Arquiteto:</t>
  </si>
  <si>
    <t xml:space="preserve">CAU:</t>
  </si>
  <si>
    <t xml:space="preserve">Projeto Referência:</t>
  </si>
  <si>
    <t xml:space="preserve">Responsável pelo Tomador</t>
  </si>
  <si>
    <t xml:space="preserve">Nome:</t>
  </si>
  <si>
    <t xml:space="preserve">Sérgio Del Bianchi Junior</t>
  </si>
  <si>
    <t xml:space="preserve">Cargo:</t>
  </si>
  <si>
    <t xml:space="preserve">Prefeito Municipal</t>
  </si>
  <si>
    <t xml:space="preserve">Quadro de Composição do BDI</t>
  </si>
  <si>
    <t xml:space="preserve">Grau de Sigilo</t>
  </si>
  <si>
    <t xml:space="preserve">#PUBLICO</t>
  </si>
  <si>
    <t xml:space="preserve">Nº CONTRATO</t>
  </si>
  <si>
    <t xml:space="preserve">PROPONENTE / TOMADOR</t>
  </si>
  <si>
    <t xml:space="preserve">APELIDO DO EMPREENDIMENTO / DESCRIÇÃO DO LOTE</t>
  </si>
  <si>
    <t xml:space="preserve">Conforme legislação tributária municipal, definir estimativa de percentual da base de cálculo para o ISS:</t>
  </si>
  <si>
    <t xml:space="preserve">Sobre a base de cálculo, definir a respectiva alíquota do ISS (entre 2% e 5%):</t>
  </si>
  <si>
    <t xml:space="preserve">BDI 1</t>
  </si>
  <si>
    <t xml:space="preserve">TIPO DE OBRA</t>
  </si>
  <si>
    <t xml:space="preserve"> Construção de Praças Urbanas, Rodovias, Ferrovias e recapeamento e pavimentação de vias urbanas </t>
  </si>
  <si>
    <t xml:space="preserve">Construção e Reforma de Edifícios</t>
  </si>
  <si>
    <t xml:space="preserve"> Construção de Redes de Abastecimento de Água, Coleta de Esgoto </t>
  </si>
  <si>
    <t xml:space="preserve"> Fornecimento de Materiais e Equipamentos (aquisição indireta - em conjunto com licitação de obras) </t>
  </si>
  <si>
    <t xml:space="preserve"> Fornecimento de Materiais e Equipamentos (aquisição direta) </t>
  </si>
  <si>
    <t xml:space="preserve">Itens</t>
  </si>
  <si>
    <t xml:space="preserve">Siglas</t>
  </si>
  <si>
    <t xml:space="preserve">% Adotado</t>
  </si>
  <si>
    <t xml:space="preserve">1º Quartil</t>
  </si>
  <si>
    <t xml:space="preserve">Médio</t>
  </si>
  <si>
    <t xml:space="preserve">3º Quartil</t>
  </si>
  <si>
    <t xml:space="preserve">Administração Central</t>
  </si>
  <si>
    <t xml:space="preserve">AC</t>
  </si>
  <si>
    <t xml:space="preserve">-</t>
  </si>
  <si>
    <t xml:space="preserve">Seguro e Garantia</t>
  </si>
  <si>
    <t xml:space="preserve">SG</t>
  </si>
  <si>
    <t xml:space="preserve">Risco</t>
  </si>
  <si>
    <t xml:space="preserve">R</t>
  </si>
  <si>
    <t xml:space="preserve">Despesas Financeiras</t>
  </si>
  <si>
    <t xml:space="preserve">DF</t>
  </si>
  <si>
    <t xml:space="preserve">Lucro</t>
  </si>
  <si>
    <t xml:space="preserve">L</t>
  </si>
  <si>
    <t xml:space="preserve">Tributos (impostos COFINS 3%, e  PIS 0,65%)</t>
  </si>
  <si>
    <t xml:space="preserve">CP</t>
  </si>
  <si>
    <t xml:space="preserve">Tributos (ISS, variável de acordo com o município)</t>
  </si>
  <si>
    <t xml:space="preserve">ISS</t>
  </si>
  <si>
    <t xml:space="preserve">Tributos (Contribuição Previdenciária sobre a Receita Bruta - 0% ou 4,5% - Desoneração)</t>
  </si>
  <si>
    <t xml:space="preserve">CPRB</t>
  </si>
  <si>
    <t xml:space="preserve">BDI SEM desoneração (Fórmula Acórdão TCU)</t>
  </si>
  <si>
    <t xml:space="preserve">BDI PAD</t>
  </si>
  <si>
    <t xml:space="preserve">BDI COM desoneração</t>
  </si>
  <si>
    <t xml:space="preserve">BDI DES</t>
  </si>
  <si>
    <t xml:space="preserve">Os valores de BDI foram calculados com o emprego da fórmula:</t>
  </si>
  <si>
    <t xml:space="preserve">BDI =</t>
  </si>
  <si>
    <t xml:space="preserve">(1+AC + S + R + G)*(1 + DF)*(1+L)</t>
  </si>
  <si>
    <t xml:space="preserve"> - 1</t>
  </si>
  <si>
    <t xml:space="preserve">(1-CP-ISS-CRPB)</t>
  </si>
  <si>
    <t xml:space="preserve">Declaro para os devidos fins que, conforme legislação tributária municipal, a base de cálculo deste tipo de obra corresponde à 0%, com a respectiva alíquota de 0%.</t>
  </si>
  <si>
    <t xml:space="preserve">Tipo da Obra </t>
  </si>
  <si>
    <t xml:space="preserve">Declaro para os devidos fins que o regime de Contribuição Previdenciária sobre a Receita Bruta adotado para elaboração do orçamento foi SEM Desoneração, e que esta é a alternativa mais adequada para a Administração Pública.</t>
  </si>
  <si>
    <t xml:space="preserve">Observações:</t>
  </si>
  <si>
    <t xml:space="preserve"> Construção e Manutenção de Estações e Redes de Distribuição de Energia Elétrica </t>
  </si>
  <si>
    <t xml:space="preserve"> Obras Portuárias, Marítimas e Fluviais </t>
  </si>
  <si>
    <t xml:space="preserve">Local</t>
  </si>
  <si>
    <t xml:space="preserve">Data</t>
  </si>
  <si>
    <t xml:space="preserve">Responsável Técnico</t>
  </si>
  <si>
    <t xml:space="preserve">ART/RRT:</t>
  </si>
  <si>
    <t xml:space="preserve">I.C.A.N.P. - INSTITUTO DE CAMPINAS DE ADMINISTRAÇÃO, NEGÓCIOS E PROJETOS</t>
  </si>
  <si>
    <t xml:space="preserve">DEPARTAMENTO DE ENGENHARIA E ARQUITETURA</t>
  </si>
  <si>
    <t xml:space="preserve">Planilha Orçamentária</t>
  </si>
  <si>
    <t xml:space="preserve">Obra: </t>
  </si>
  <si>
    <t xml:space="preserve">Local:  </t>
  </si>
  <si>
    <t xml:space="preserve">Base CPOS Nº 177</t>
  </si>
  <si>
    <t xml:space="preserve">Data: </t>
  </si>
  <si>
    <t xml:space="preserve">ITEM</t>
  </si>
  <si>
    <t xml:space="preserve">Base Serviços</t>
  </si>
  <si>
    <t xml:space="preserve">Código Serviço</t>
  </si>
  <si>
    <t xml:space="preserve">Descrição dos Serviços</t>
  </si>
  <si>
    <t xml:space="preserve">Quantitativo</t>
  </si>
  <si>
    <t xml:space="preserve">Unid</t>
  </si>
  <si>
    <t xml:space="preserve">Descrição da memória de cálculo</t>
  </si>
  <si>
    <t xml:space="preserve">VALOR MATERIAL </t>
  </si>
  <si>
    <t xml:space="preserve"> VALOR MÃO DE OBRA </t>
  </si>
  <si>
    <t xml:space="preserve">Preço Unitário R$</t>
  </si>
  <si>
    <t xml:space="preserve">VALOR UNITÁRIO C/ BDI </t>
  </si>
  <si>
    <t xml:space="preserve">Valot Total R$</t>
  </si>
  <si>
    <t xml:space="preserve">%</t>
  </si>
  <si>
    <t xml:space="preserve">B.D.I.</t>
  </si>
  <si>
    <t xml:space="preserve">MAT UNIT</t>
  </si>
  <si>
    <t xml:space="preserve">MAT BDI</t>
  </si>
  <si>
    <t xml:space="preserve">M.O. UNIT</t>
  </si>
  <si>
    <t xml:space="preserve">M.O. BDI </t>
  </si>
  <si>
    <t xml:space="preserve">item</t>
  </si>
  <si>
    <t xml:space="preserve">QUADRO RESUMO </t>
  </si>
  <si>
    <t xml:space="preserve">CUSTO TOTAL COM BDI</t>
  </si>
  <si>
    <t xml:space="preserve">SERVIÇOS PRELIMINARES </t>
  </si>
  <si>
    <t xml:space="preserve">IDENTIFICAÇÃO DA OBRA </t>
  </si>
  <si>
    <t xml:space="preserve">CPOS 177</t>
  </si>
  <si>
    <t xml:space="preserve">02.08.020</t>
  </si>
  <si>
    <t xml:space="preserve">Placa de obra padrão 3,00x1,50m </t>
  </si>
  <si>
    <t xml:space="preserve">SUBTOTAL =</t>
  </si>
  <si>
    <t xml:space="preserve">CANTEIROS PARA PAISAGISMO</t>
  </si>
  <si>
    <t xml:space="preserve">PLANTIO</t>
  </si>
  <si>
    <t xml:space="preserve">COTAÇÃO</t>
  </si>
  <si>
    <t xml:space="preserve">COT01</t>
  </si>
  <si>
    <t xml:space="preserve">idem área de placa</t>
  </si>
  <si>
    <t xml:space="preserve">COT02</t>
  </si>
  <si>
    <t xml:space="preserve">COT03</t>
  </si>
  <si>
    <t xml:space="preserve">COT04</t>
  </si>
  <si>
    <t xml:space="preserve">COT05</t>
  </si>
  <si>
    <t xml:space="preserve">COT06</t>
  </si>
  <si>
    <t xml:space="preserve">COT07</t>
  </si>
  <si>
    <t xml:space="preserve">COT08</t>
  </si>
  <si>
    <t xml:space="preserve">COT09</t>
  </si>
  <si>
    <t xml:space="preserve">COT10</t>
  </si>
  <si>
    <t xml:space="preserve">COT11</t>
  </si>
  <si>
    <t xml:space="preserve">INSUMOS PARA PLANTIO</t>
  </si>
  <si>
    <t xml:space="preserve">COT12</t>
  </si>
  <si>
    <t xml:space="preserve">COT13</t>
  </si>
  <si>
    <t xml:space="preserve">COT14</t>
  </si>
  <si>
    <t xml:space="preserve">FORNECIMENTO DE MÃO DE OBRA PARA PREPARAÇÃO DO SOLO, CRIAÇÃO E PLANTIO DOS CANTEIROS</t>
  </si>
  <si>
    <t xml:space="preserve">COT15</t>
  </si>
  <si>
    <t xml:space="preserve">COT16</t>
  </si>
  <si>
    <t xml:space="preserve">COT17</t>
  </si>
  <si>
    <t xml:space="preserve">COT18</t>
  </si>
  <si>
    <t xml:space="preserve">COT19</t>
  </si>
  <si>
    <t xml:space="preserve">COT20</t>
  </si>
  <si>
    <t xml:space="preserve">COT21</t>
  </si>
  <si>
    <t xml:space="preserve">Total sem BDI</t>
  </si>
  <si>
    <t xml:space="preserve">Total Geral dos Serviços</t>
  </si>
  <si>
    <t xml:space="preserve">BDI no final </t>
  </si>
  <si>
    <t xml:space="preserve">MEMÓRIA DE CÁLCULO</t>
  </si>
  <si>
    <t xml:space="preserve">CONVÊNIO N°</t>
  </si>
  <si>
    <t xml:space="preserve">OBJETO</t>
  </si>
  <si>
    <t xml:space="preserve">1. SERVIÇOS PRELIMINARES</t>
  </si>
  <si>
    <t xml:space="preserve">CÓD. SERVIÇO</t>
  </si>
  <si>
    <t xml:space="preserve">DESCRIÇÃO DO SERVIÇO</t>
  </si>
  <si>
    <t xml:space="preserve">RESPONSÁVEL PELO ORÇAMENTO</t>
  </si>
  <si>
    <t xml:space="preserve">CRONOGRAMA FÍSICO FINANCEIRO</t>
  </si>
  <si>
    <t xml:space="preserve">Local: </t>
  </si>
  <si>
    <t xml:space="preserve">MÊS</t>
  </si>
  <si>
    <t xml:space="preserve">MÊS 1</t>
  </si>
  <si>
    <t xml:space="preserve">TOTAL</t>
  </si>
  <si>
    <t xml:space="preserve">SERVIÇOS PRELIMINARES</t>
  </si>
  <si>
    <t xml:space="preserve">CRONOGRAMA FÍSICO - DESEMBOLSO E APLICAÇÃO DOS RECURSOS</t>
  </si>
  <si>
    <t xml:space="preserve">SECRETARIA DE TURISMO</t>
  </si>
  <si>
    <t xml:space="preserve">MUNICÍPIO</t>
  </si>
  <si>
    <t xml:space="preserve">Departamento de Apoio ao Desenvolvimento dos Municipios Turisticos</t>
  </si>
  <si>
    <t xml:space="preserve">PRAZO PROPOSTO</t>
  </si>
  <si>
    <t xml:space="preserve">540 dias</t>
  </si>
  <si>
    <t xml:space="preserve">DATA BASE: </t>
  </si>
  <si>
    <t xml:space="preserve">INÍCIO:  180 dias da data da assinatura do convênio</t>
  </si>
  <si>
    <t xml:space="preserve">FINAL: 540 dias a partir da data da assinatura do convênio</t>
  </si>
  <si>
    <t xml:space="preserve">SERVIÇOS</t>
  </si>
  <si>
    <t xml:space="preserve">UNIDADE</t>
  </si>
  <si>
    <t xml:space="preserve">1a. ETAPA</t>
  </si>
  <si>
    <t xml:space="preserve">4a. ETAPA</t>
  </si>
  <si>
    <t xml:space="preserve">5a. ETAPA</t>
  </si>
  <si>
    <t xml:space="preserve">PERÍODO: 240 dias</t>
  </si>
  <si>
    <t xml:space="preserve">PERÍODO: _____dias</t>
  </si>
  <si>
    <t xml:space="preserve">PRAZO DE LIBERAÇÃO:  180 dias para inicio das obras + prazo de execução + 30 dias após a execução dos serviços, apresentação da medição e aprovação da medição                </t>
  </si>
  <si>
    <t xml:space="preserve">PRAZO DE LIBERAÇÃO:  prazo de execução + 30 dias após a aprovação da prestação de contas da fase anterior, execução dos serviços, apresentação da medição e aprovação da medição                 </t>
  </si>
  <si>
    <t xml:space="preserve">R$</t>
  </si>
  <si>
    <t xml:space="preserve">RECURSOS ESTADUAIS</t>
  </si>
  <si>
    <t xml:space="preserve">RECURSOS PRÓPRIOS</t>
  </si>
  <si>
    <t xml:space="preserve">RENDIMENTOS</t>
  </si>
  <si>
    <t xml:space="preserve">SALDO</t>
  </si>
  <si>
    <t xml:space="preserve">T O T A L </t>
  </si>
  <si>
    <t xml:space="preserve">CRONOGRAMA FÍSICO - DESEMBOLSO E APLICAÇÃO DOS RECURSOS </t>
  </si>
  <si>
    <t xml:space="preserve">MUNICÍPIO:</t>
  </si>
  <si>
    <t xml:space="preserve">BOLETIM Nº.</t>
  </si>
  <si>
    <t xml:space="preserve">OBJETO:</t>
  </si>
  <si>
    <t xml:space="preserve">CPOS 177 - SEM DESONERAÇÃO</t>
  </si>
  <si>
    <t xml:space="preserve">PROCESSO:</t>
  </si>
  <si>
    <r>
      <rPr>
        <b val="true"/>
        <sz val="10"/>
        <rFont val="Calibri"/>
        <family val="2"/>
        <charset val="1"/>
      </rPr>
      <t xml:space="preserve">INÍCIO: </t>
    </r>
    <r>
      <rPr>
        <sz val="10"/>
        <rFont val="Calibri"/>
        <family val="2"/>
        <charset val="1"/>
      </rPr>
      <t xml:space="preserve"> 180 dias da data da assinatura do convênio </t>
    </r>
  </si>
  <si>
    <t xml:space="preserve">CONVÊNIO:</t>
  </si>
  <si>
    <r>
      <rPr>
        <b val="true"/>
        <sz val="10"/>
        <rFont val="Calibri"/>
        <family val="2"/>
        <charset val="1"/>
      </rPr>
      <t xml:space="preserve">FINAL:</t>
    </r>
    <r>
      <rPr>
        <b val="true"/>
        <u val="single"/>
        <sz val="10"/>
        <rFont val="Calibri"/>
        <family val="2"/>
        <charset val="1"/>
      </rPr>
      <t xml:space="preserve"> 450</t>
    </r>
    <r>
      <rPr>
        <sz val="10"/>
        <rFont val="Calibri"/>
        <family val="2"/>
        <charset val="1"/>
      </rPr>
      <t xml:space="preserve"> dias a partir da data de assinatura do convênio</t>
    </r>
  </si>
  <si>
    <t xml:space="preserve">2a. ETAPA</t>
  </si>
  <si>
    <t xml:space="preserve">3a. ETAPA</t>
  </si>
  <si>
    <t xml:space="preserve">PERIODO 450 dias</t>
  </si>
  <si>
    <t xml:space="preserve">PERIODO ___ dias</t>
  </si>
  <si>
    <r>
      <rPr>
        <sz val="8"/>
        <rFont val="Calibri"/>
        <family val="2"/>
        <charset val="1"/>
      </rPr>
      <t xml:space="preserve">PERÍODO = 180 dias para licitação +</t>
    </r>
    <r>
      <rPr>
        <sz val="8"/>
        <color rgb="FFFF0000"/>
        <rFont val="Calibri"/>
        <family val="2"/>
        <charset val="1"/>
      </rPr>
      <t xml:space="preserve"> </t>
    </r>
    <r>
      <rPr>
        <sz val="8"/>
        <rFont val="Calibri"/>
        <family val="2"/>
        <charset val="1"/>
      </rPr>
      <t xml:space="preserve"> 60 dias para a execução + 30 dias para vistoria + 180 dias para análise final, aprovos e encerramento</t>
    </r>
  </si>
  <si>
    <t xml:space="preserve">PERÍODO = x  dias para execução + 30 dias para vistoria e análise contábil da prestação de contas referente à 1ª etapa</t>
  </si>
  <si>
    <t xml:space="preserve"> PERÍODO = x  dias para execução + 30 dias para vistoria e análise contábil da prestação de contas referente à 2ª etapa + 180 dias para análise final, aprovos e encerramento</t>
  </si>
  <si>
    <t xml:space="preserve">RECURSOS ESTADUAIS </t>
  </si>
  <si>
    <t xml:space="preserve">RECURSOS PRÓPRIOS </t>
  </si>
  <si>
    <t xml:space="preserve">T O T A L  </t>
  </si>
  <si>
    <t xml:space="preserve">PORCENTAGEM DE SERVIÇOS</t>
  </si>
  <si>
    <r>
      <rPr>
        <b val="true"/>
        <u val="single"/>
        <sz val="10"/>
        <rFont val="Calibri"/>
        <family val="2"/>
        <charset val="1"/>
      </rPr>
      <t xml:space="preserve">OBSERVAÇÃO -  CONFORME</t>
    </r>
    <r>
      <rPr>
        <b val="true"/>
        <sz val="10"/>
        <rFont val="Calibri"/>
        <family val="2"/>
        <charset val="1"/>
      </rPr>
      <t xml:space="preserve">: 
1. Decreto n.º 62.032 de 17/06/2016 _ "</t>
    </r>
    <r>
      <rPr>
        <b val="true"/>
        <i val="true"/>
        <sz val="10"/>
        <rFont val="Calibri"/>
        <family val="2"/>
        <charset val="1"/>
      </rPr>
      <t xml:space="preserve">a liberação dos recursos será feita somente após a conclusão do objeto por parte do beneficiário, ou parceladamente, após a medição de cada etapa</t>
    </r>
    <r>
      <rPr>
        <b val="true"/>
        <i val="true"/>
        <u val="single"/>
        <sz val="10"/>
        <rFont val="Calibri"/>
        <family val="2"/>
        <charset val="1"/>
      </rPr>
      <t xml:space="preserve"> concluída</t>
    </r>
    <r>
      <rPr>
        <b val="true"/>
        <sz val="10"/>
        <rFont val="Calibri"/>
        <family val="2"/>
        <charset val="1"/>
      </rPr>
      <t xml:space="preserve">". 
</t>
    </r>
    <r>
      <rPr>
        <b val="true"/>
        <sz val="9"/>
        <rFont val="Calibri"/>
        <family val="2"/>
        <charset val="1"/>
      </rPr>
      <t xml:space="preserve">
</t>
    </r>
    <r>
      <rPr>
        <b val="true"/>
        <sz val="10"/>
        <rFont val="Calibri"/>
        <family val="2"/>
        <charset val="1"/>
      </rPr>
      <t xml:space="preserve">2. Decreto 63.369 de 24/04/2018 _ “</t>
    </r>
    <r>
      <rPr>
        <b val="true"/>
        <i val="true"/>
        <sz val="10"/>
        <rFont val="Calibri"/>
        <family val="2"/>
        <charset val="1"/>
      </rPr>
      <t xml:space="preserve">em convênios com valor igual ou superior a R$ 200.000,00 (duzentos mil reais), poderá incluir o repasse financeiro de 20% (vinte por cento) do total do valor após a expedição da ordem de serviço para o </t>
    </r>
    <r>
      <rPr>
        <b val="true"/>
        <i val="true"/>
        <u val="single"/>
        <sz val="10"/>
        <rFont val="Calibri"/>
        <family val="2"/>
        <charset val="1"/>
      </rPr>
      <t xml:space="preserve">início da obra contratada".
ATENÇÃO: O REPASSE DOS 20% SERÁ EM CIMA DO VALOR DE RESPONSABILIDADE DO ESTADO
</t>
    </r>
    <r>
      <rPr>
        <b val="true"/>
        <sz val="9"/>
        <rFont val="Calibri"/>
        <family val="2"/>
        <charset val="1"/>
      </rPr>
      <t xml:space="preserve">
E, PORTANTO, EM RELAÇÃO A ESTE CONVÊNIO O MUNICIPIO PODERÁ RECEBER O VALOR DE R$</t>
    </r>
    <r>
      <rPr>
        <b val="true"/>
        <sz val="9"/>
        <color rgb="FFFF0000"/>
        <rFont val="Calibri"/>
        <family val="2"/>
        <charset val="1"/>
      </rPr>
      <t xml:space="preserve">_________________</t>
    </r>
    <r>
      <rPr>
        <b val="true"/>
        <sz val="9"/>
        <rFont val="Calibri"/>
        <family val="2"/>
        <charset val="1"/>
      </rPr>
      <t xml:space="preserve">A TITULO DE ANTECIPAÇÃO DOS 20% , SENDO QUE ESTE VALOR  JÁ ESTÁ INTEGRADO/CONTEMPLADO NO VALOR DA 1ª ETAPA.</t>
    </r>
  </si>
  <si>
    <t xml:space="preserve">Prefeitura de Sete Barras</t>
  </si>
  <si>
    <t xml:space="preserve">Departamento de Apoio ao Desenvolvimento dos Municipios Turísticos</t>
  </si>
  <si>
    <t xml:space="preserve">OBRA: </t>
  </si>
  <si>
    <t xml:space="preserve">Reforma da Praça da Matriz e Implantação de Sinalização Turística</t>
  </si>
  <si>
    <t xml:space="preserve">FINAL: 480 dias a partir da data da assinatura do convênio</t>
  </si>
  <si>
    <t xml:space="preserve">PERÍODO: -  dias</t>
  </si>
  <si>
    <t xml:space="preserve">PERÍODO:   -   dias</t>
  </si>
  <si>
    <t xml:space="preserve">PRAZO DE LIBERAÇÃO:  180 dias para inicio das obras +30 dias prazo de execução + 30 dias após a execução dos serviços, apresentação da medição e aprovação da medição                </t>
  </si>
  <si>
    <t xml:space="preserve">PRAZO DE LIBERAÇÃO:  30 dias prazo de execução + 30 dias após a aprovação da prestação de contas da fase anterior, execução dos serviços, 180 dias apresentação da medição e aprovação da medição                 </t>
  </si>
  <si>
    <t xml:space="preserve">Reforma da Praça da Matriz</t>
  </si>
  <si>
    <t xml:space="preserve">RECURSOS PRÓPRIOS DO MUNICIPIO</t>
  </si>
  <si>
    <t xml:space="preserve">OBS. Para configuração do prazo  foi considerado: 180 dias para licitação e inicio das obras +</t>
  </si>
  <si>
    <t xml:space="preserve">60 dias de execução + 60 dias para vistoria e análise da medição + </t>
  </si>
  <si>
    <t xml:space="preserve">180 dias para análise das prestações de contas, adequações e encerramento = 480 dias</t>
  </si>
  <si>
    <t xml:space="preserve"> </t>
  </si>
  <si>
    <t xml:space="preserve">GOVERNO DO ESTADO DE SÃO PAULO</t>
  </si>
  <si>
    <t xml:space="preserve">Casa Civil</t>
  </si>
  <si>
    <t xml:space="preserve">Unidade de Relacionamento com Municípios</t>
  </si>
  <si>
    <t xml:space="preserve">OBRA:</t>
  </si>
  <si>
    <t xml:space="preserve">INÍCIO: 30 dias da data da assinatura do convênio</t>
  </si>
  <si>
    <r>
      <rPr>
        <sz val="10"/>
        <color rgb="FF0000FF"/>
        <rFont val="Times New Roman"/>
        <family val="1"/>
        <charset val="1"/>
      </rPr>
      <t xml:space="preserve">FINAL: 720</t>
    </r>
    <r>
      <rPr>
        <sz val="10"/>
        <rFont val="Times New Roman"/>
        <family val="1"/>
        <charset val="1"/>
      </rPr>
      <t xml:space="preserve"> </t>
    </r>
    <r>
      <rPr>
        <sz val="10"/>
        <color rgb="FF0000FF"/>
        <rFont val="Times New Roman"/>
        <family val="1"/>
        <charset val="1"/>
      </rPr>
      <t xml:space="preserve">dias a partir da data da assinatura do convênio</t>
    </r>
  </si>
  <si>
    <r>
      <rPr>
        <b val="true"/>
        <sz val="12"/>
        <rFont val="Times New Roman"/>
        <family val="1"/>
        <charset val="1"/>
      </rPr>
      <t xml:space="preserve">PERÍODO:</t>
    </r>
    <r>
      <rPr>
        <b val="true"/>
        <sz val="12"/>
        <color rgb="FF0000FF"/>
        <rFont val="Times New Roman"/>
        <family val="1"/>
        <charset val="1"/>
      </rPr>
      <t xml:space="preserve"> 720</t>
    </r>
    <r>
      <rPr>
        <b val="true"/>
        <sz val="12"/>
        <rFont val="Times New Roman"/>
        <family val="1"/>
        <charset val="1"/>
      </rPr>
      <t xml:space="preserve"> dias</t>
    </r>
  </si>
  <si>
    <t xml:space="preserve">PERÍODO:  0 dias</t>
  </si>
  <si>
    <r>
      <rPr>
        <sz val="8"/>
        <color rgb="FF0000FF"/>
        <rFont val="Times New Roman"/>
        <family val="1"/>
        <charset val="1"/>
      </rPr>
      <t xml:space="preserve">PRAZO DE LIBERAÇÃO:                       </t>
    </r>
    <r>
      <rPr>
        <sz val="8"/>
        <rFont val="Times New Roman"/>
        <family val="1"/>
        <charset val="1"/>
      </rPr>
      <t xml:space="preserve">em até 30 dias após a conclusão da etapa.</t>
    </r>
  </si>
  <si>
    <r>
      <rPr>
        <sz val="8"/>
        <color rgb="FF0000FF"/>
        <rFont val="Times New Roman"/>
        <family val="1"/>
        <charset val="1"/>
      </rPr>
      <t xml:space="preserve">PRAZO DE EXECUÇÃO:                690 </t>
    </r>
    <r>
      <rPr>
        <sz val="8"/>
        <rFont val="Times New Roman"/>
        <family val="1"/>
        <charset val="1"/>
      </rPr>
      <t xml:space="preserve">dias</t>
    </r>
  </si>
  <si>
    <r>
      <rPr>
        <sz val="8"/>
        <color rgb="FF0000FF"/>
        <rFont val="Times New Roman"/>
        <family val="1"/>
        <charset val="1"/>
      </rPr>
      <t xml:space="preserve">PRAZO DE EXECUÇÃO:    </t>
    </r>
    <r>
      <rPr>
        <b val="true"/>
        <sz val="8"/>
        <rFont val="Times New Roman"/>
        <family val="1"/>
        <charset val="1"/>
      </rPr>
      <t xml:space="preserve">0</t>
    </r>
    <r>
      <rPr>
        <sz val="8"/>
        <color rgb="FF0000FF"/>
        <rFont val="Times New Roman"/>
        <family val="1"/>
        <charset val="1"/>
      </rPr>
      <t xml:space="preserve">  dias</t>
    </r>
  </si>
  <si>
    <r>
      <rPr>
        <sz val="8"/>
        <color rgb="FF0000FF"/>
        <rFont val="Times New Roman"/>
        <family val="1"/>
        <charset val="1"/>
      </rPr>
      <t xml:space="preserve">PRAZO DE EXECUÇÃO:    </t>
    </r>
    <r>
      <rPr>
        <b val="true"/>
        <sz val="8"/>
        <rFont val="Times New Roman"/>
        <family val="1"/>
        <charset val="1"/>
      </rPr>
      <t xml:space="preserve">0</t>
    </r>
    <r>
      <rPr>
        <sz val="8"/>
        <color rgb="FF0000FF"/>
        <rFont val="Times New Roman"/>
        <family val="1"/>
        <charset val="1"/>
      </rPr>
      <t xml:space="preserve">  </t>
    </r>
    <r>
      <rPr>
        <sz val="8"/>
        <rFont val="Times New Roman"/>
        <family val="1"/>
        <charset val="1"/>
      </rPr>
      <t xml:space="preserve">dias</t>
    </r>
  </si>
  <si>
    <t xml:space="preserve">vb</t>
  </si>
  <si>
    <t xml:space="preserve">m2</t>
  </si>
  <si>
    <t xml:space="preserve">ASSINATURA: _______________________</t>
  </si>
  <si>
    <t xml:space="preserve">Arqº:</t>
  </si>
  <si>
    <t xml:space="preserve">R.R.T.:</t>
  </si>
  <si>
    <t xml:space="preserve">Observação</t>
  </si>
  <si>
    <r>
      <rPr>
        <sz val="12"/>
        <color rgb="FFFF0000"/>
        <rFont val="Times New Roman"/>
        <family val="1"/>
        <charset val="1"/>
      </rPr>
      <t xml:space="preserve">1ª etapa</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liberação</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execução</t>
    </r>
  </si>
  <si>
    <r>
      <rPr>
        <sz val="12"/>
        <color rgb="FFFF0000"/>
        <rFont val="Times New Roman"/>
        <family val="1"/>
        <charset val="1"/>
      </rPr>
      <t xml:space="preserve">2ª etapa</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liberação</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execução</t>
    </r>
  </si>
  <si>
    <r>
      <rPr>
        <sz val="12"/>
        <color rgb="FFFF0000"/>
        <rFont val="Times New Roman"/>
        <family val="1"/>
        <charset val="1"/>
      </rPr>
      <t xml:space="preserve">3ª etapa</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liberação</t>
    </r>
    <r>
      <rPr>
        <sz val="12"/>
        <rFont val="Times New Roman"/>
        <family val="1"/>
        <charset val="1"/>
      </rPr>
      <t xml:space="preserve"> </t>
    </r>
    <r>
      <rPr>
        <sz val="14"/>
        <rFont val="Times New Roman"/>
        <family val="1"/>
        <charset val="1"/>
      </rPr>
      <t xml:space="preserve">+</t>
    </r>
    <r>
      <rPr>
        <sz val="12"/>
        <rFont val="Times New Roman"/>
        <family val="1"/>
        <charset val="1"/>
      </rPr>
      <t xml:space="preserve"> </t>
    </r>
    <r>
      <rPr>
        <sz val="12"/>
        <color rgb="FF0000FF"/>
        <rFont val="Times New Roman"/>
        <family val="1"/>
        <charset val="1"/>
      </rPr>
      <t xml:space="preserve">Prazo de execução</t>
    </r>
  </si>
  <si>
    <r>
      <rPr>
        <sz val="12"/>
        <color rgb="FFFF0000"/>
        <rFont val="Times New Roman"/>
        <family val="1"/>
        <charset val="1"/>
      </rPr>
      <t xml:space="preserve">Final </t>
    </r>
    <r>
      <rPr>
        <sz val="12"/>
        <rFont val="Times New Roman"/>
        <family val="1"/>
        <charset val="1"/>
      </rPr>
      <t xml:space="preserve">= </t>
    </r>
    <r>
      <rPr>
        <sz val="12"/>
        <color rgb="FF0000FF"/>
        <rFont val="Times New Roman"/>
        <family val="1"/>
        <charset val="1"/>
      </rPr>
      <t xml:space="preserve">1ª etapa</t>
    </r>
    <r>
      <rPr>
        <sz val="12"/>
        <rFont val="Times New Roman"/>
        <family val="1"/>
        <charset val="1"/>
      </rPr>
      <t xml:space="preserve"> + </t>
    </r>
    <r>
      <rPr>
        <sz val="12"/>
        <color rgb="FF0000FF"/>
        <rFont val="Times New Roman"/>
        <family val="1"/>
        <charset val="1"/>
      </rPr>
      <t xml:space="preserve">2ª etapa</t>
    </r>
    <r>
      <rPr>
        <sz val="12"/>
        <rFont val="Times New Roman"/>
        <family val="1"/>
        <charset val="1"/>
      </rPr>
      <t xml:space="preserve"> + </t>
    </r>
    <r>
      <rPr>
        <sz val="12"/>
        <color rgb="FF0000FF"/>
        <rFont val="Times New Roman"/>
        <family val="1"/>
        <charset val="1"/>
      </rPr>
      <t xml:space="preserve">3ª etapa</t>
    </r>
  </si>
  <si>
    <t xml:space="preserve">CRONOGRAMA FÍSICO - FINANCEIRO</t>
  </si>
  <si>
    <t xml:space="preserve">Nº do Contrato</t>
  </si>
  <si>
    <t xml:space="preserve">Proponente/Tomador</t>
  </si>
  <si>
    <t xml:space="preserve">Município/UF</t>
  </si>
  <si>
    <t xml:space="preserve">Empreendimento ( objeto)</t>
  </si>
  <si>
    <t xml:space="preserve">Gestor/Programa/Modalidade/Ação</t>
  </si>
  <si>
    <t xml:space="preserve">DESCRIÇÃO</t>
  </si>
  <si>
    <t xml:space="preserve">VALOR</t>
  </si>
  <si>
    <t xml:space="preserve">PESO</t>
  </si>
  <si>
    <t xml:space="preserve">SIMPLES</t>
  </si>
  <si>
    <t xml:space="preserve">ACUM</t>
  </si>
  <si>
    <t xml:space="preserve">Total (R$):</t>
  </si>
  <si>
    <t xml:space="preserve">Total (%):</t>
  </si>
  <si>
    <t xml:space="preserve">Local/Data</t>
  </si>
  <si>
    <t xml:space="preserve"> COTAÇÕES DE PREÇOS E SERVIÇOS</t>
  </si>
  <si>
    <t xml:space="preserve">LOCAL:  </t>
  </si>
  <si>
    <t xml:space="preserve">DESCRIÇÃO DO SERVIÇO OU FORNECIMENTO</t>
  </si>
  <si>
    <t xml:space="preserve">DATA BASE</t>
  </si>
  <si>
    <t xml:space="preserve">VALOR UNITÁRIO </t>
  </si>
  <si>
    <t xml:space="preserve">Barba de Serpente 25 mudas p/m²</t>
  </si>
  <si>
    <t xml:space="preserve">Muda</t>
  </si>
  <si>
    <t xml:space="preserve">CNPJ</t>
  </si>
  <si>
    <t xml:space="preserve">NOME DA EMPRESA FORNECEDORA</t>
  </si>
  <si>
    <t xml:space="preserve">TELEFONE</t>
  </si>
  <si>
    <t xml:space="preserve">CONTATO</t>
  </si>
  <si>
    <t xml:space="preserve">PREÇO COTADO</t>
  </si>
  <si>
    <t xml:space="preserve">ALFA PAISAGISMO</t>
  </si>
  <si>
    <t xml:space="preserve">EXÓTICA FLORICULTURA E PRESENTES</t>
  </si>
  <si>
    <t xml:space="preserve">FLORICULTURA ESPAÇO JARDIM - PAISAGISMO, PROJETOS E PISCINA</t>
  </si>
  <si>
    <t xml:space="preserve">Observações: </t>
  </si>
  <si>
    <t xml:space="preserve">Amendoim</t>
  </si>
  <si>
    <t xml:space="preserve">Croton</t>
  </si>
  <si>
    <t xml:space="preserve">Dracena</t>
  </si>
  <si>
    <t xml:space="preserve">Lírio Amarelo</t>
  </si>
  <si>
    <t xml:space="preserve">Ixoria Midi Amarela e Vermelha</t>
  </si>
  <si>
    <t xml:space="preserve">Grama esmeralda</t>
  </si>
  <si>
    <t xml:space="preserve">M²</t>
  </si>
  <si>
    <t xml:space="preserve">Mini Lantana</t>
  </si>
  <si>
    <t xml:space="preserve">Azaleia 0,50 a 0,60 cm</t>
  </si>
  <si>
    <t xml:space="preserve">Iris Amarelo e Vermelho</t>
  </si>
  <si>
    <t xml:space="preserve">Areca Locuba</t>
  </si>
  <si>
    <t xml:space="preserve">Unidade</t>
  </si>
  <si>
    <t xml:space="preserve">Adubo 10-10-10</t>
  </si>
  <si>
    <t xml:space="preserve">Kg</t>
  </si>
  <si>
    <t xml:space="preserve">Calcário Dolomitico</t>
  </si>
  <si>
    <t xml:space="preserve">Substrato Agrícola PH6,5 %
V70 CRA 50% CTC15</t>
  </si>
  <si>
    <t xml:space="preserve">Mão de Obra  - Praça da Independência -
entorno da igreja</t>
  </si>
  <si>
    <t xml:space="preserve">Mão de Obra  - Praça da Independência -
Praça e coreto</t>
  </si>
  <si>
    <t xml:space="preserve">Mão de Obra  - Praça Rio Branco - Palácio do
Café</t>
  </si>
  <si>
    <t xml:space="preserve">Mão de Obra  - Avenida Washington Luiz -
Portal da entrada</t>
  </si>
  <si>
    <t xml:space="preserve">Mão de Obra  - Avenida Quirino dos Santos</t>
  </si>
  <si>
    <t xml:space="preserve">Mão de Obra  - Avenida Oliveira Mota</t>
  </si>
  <si>
    <t xml:space="preserve">Mão de Obra  - Avenida Maria Joaquina</t>
  </si>
  <si>
    <t xml:space="preserve">CPOS - COMPANHIA PAULISTA DE OBRAS E SERVIÇOS</t>
  </si>
  <si>
    <t xml:space="preserve">BOLETIM REFERENCIAL DE CUSTOS - TABELA DE SERVIÇOS</t>
  </si>
  <si>
    <t xml:space="preserve">VERSÃO 177</t>
  </si>
  <si>
    <t xml:space="preserve">Vigência: a partir de 01/11/19</t>
  </si>
  <si>
    <t xml:space="preserve">BDI : 0,00 %</t>
  </si>
  <si>
    <t xml:space="preserve">L.S.: 96,21 %</t>
  </si>
  <si>
    <t xml:space="preserve">L.S.: 126,72 %</t>
  </si>
  <si>
    <t xml:space="preserve">COM DESONERAÇÃO</t>
  </si>
  <si>
    <t xml:space="preserve">SEM DESONERAÇÃO</t>
  </si>
  <si>
    <t xml:space="preserve">Referência</t>
  </si>
  <si>
    <t xml:space="preserve"> Descrição</t>
  </si>
  <si>
    <t xml:space="preserve">Un</t>
  </si>
  <si>
    <t xml:space="preserve">Material</t>
  </si>
  <si>
    <t xml:space="preserve">Mão de Obra</t>
  </si>
  <si>
    <t xml:space="preserve">Custo Total</t>
  </si>
  <si>
    <t xml:space="preserve">01</t>
  </si>
  <si>
    <t xml:space="preserve">SERVIÇO TÉCNICO ESPECIALIZADO</t>
  </si>
  <si>
    <t xml:space="preserve">01.02</t>
  </si>
  <si>
    <t xml:space="preserve">Parecer técnico</t>
  </si>
  <si>
    <t xml:space="preserve">01.02.071</t>
  </si>
  <si>
    <t xml:space="preserve">Parecer técnico de fundações, contenções e recomendações gerais, para empreendimentos com área construída até 1.000 m²</t>
  </si>
  <si>
    <t xml:space="preserve">un</t>
  </si>
  <si>
    <t xml:space="preserve">01.02.081</t>
  </si>
  <si>
    <t xml:space="preserve">Parecer técnico de fundações, contenções e recomendações gerais, para empreendimentos com área construída de 1.001 a 2.000 m²</t>
  </si>
  <si>
    <t xml:space="preserve">01.02.091</t>
  </si>
  <si>
    <t xml:space="preserve">Parecer técnico de fundações, contenções e recomendações gerais, para empreendimentos com área construída de 2.001 a 5.000 m²</t>
  </si>
  <si>
    <t xml:space="preserve">01.02.101</t>
  </si>
  <si>
    <t xml:space="preserve">Parecer técnico de fundações, contenções e recomendações gerais, para empreendimentos com área construída de 5.001 a 10.000 m²</t>
  </si>
  <si>
    <t xml:space="preserve">01.02.111</t>
  </si>
  <si>
    <t xml:space="preserve">Parecer técnico de fundações, contenções e recomendações gerais, para empreendimentos com área construída acima de 10.000 m²</t>
  </si>
  <si>
    <t xml:space="preserve">01.06</t>
  </si>
  <si>
    <t xml:space="preserve">Projeto de instalações elétricas</t>
  </si>
  <si>
    <t xml:space="preserve">01.06.021</t>
  </si>
  <si>
    <t xml:space="preserve">Elaboração de projeto de adequação de entrada de energia elétrica junto a concessionária, com medição em baixa tensão e demanda até 75 KVA</t>
  </si>
  <si>
    <t xml:space="preserve">01.06.031</t>
  </si>
  <si>
    <t xml:space="preserve">Elaboração de projeto de adequação de entrada de energia elétrica junto a concessionária, com medição em média tensão, subestação simplificada e demanda de 75 kVA a 300 kVA</t>
  </si>
  <si>
    <t xml:space="preserve">01.06.032</t>
  </si>
  <si>
    <t xml:space="preserve">Elaboração de projeto de adequação de entrada de energia elétrica junto a concessionária, com medição em média tensão e demanda de 75 kVA a 300 kVA</t>
  </si>
  <si>
    <t xml:space="preserve">01.06.041</t>
  </si>
  <si>
    <t xml:space="preserve">Elaboração de projeto de adequação de entrada de energia elétrica junto a concessionária, com medição em média tensão e demanda acima de 300 kVA a 2 MVA</t>
  </si>
  <si>
    <t xml:space="preserve">01.17</t>
  </si>
  <si>
    <t xml:space="preserve">Projeto executivo</t>
  </si>
  <si>
    <t xml:space="preserve">01.17.031</t>
  </si>
  <si>
    <t xml:space="preserve">Projeto executivo de arquitetura em formato A1</t>
  </si>
  <si>
    <t xml:space="preserve">01.17.041</t>
  </si>
  <si>
    <t xml:space="preserve">Projeto executivo de arquitetura em formato A0</t>
  </si>
  <si>
    <t xml:space="preserve">01.17.051</t>
  </si>
  <si>
    <t xml:space="preserve">Projeto executivo de estrutura em formato A1</t>
  </si>
  <si>
    <t xml:space="preserve">01.17.061</t>
  </si>
  <si>
    <t xml:space="preserve">Projeto executivo de estrutura em formato A0</t>
  </si>
  <si>
    <t xml:space="preserve">01.17.071</t>
  </si>
  <si>
    <t xml:space="preserve">Projeto executivo de instalações hidráulicas em formato A1</t>
  </si>
  <si>
    <t xml:space="preserve">01.17.081</t>
  </si>
  <si>
    <t xml:space="preserve">Projeto executivo de instalações hidráulicas em formato A0</t>
  </si>
  <si>
    <t xml:space="preserve">01.17.111</t>
  </si>
  <si>
    <t xml:space="preserve">Projeto executivo de instalações elétricas em formato A1</t>
  </si>
  <si>
    <t xml:space="preserve">01.17.121</t>
  </si>
  <si>
    <t xml:space="preserve">Projeto executivo de instalações elétricas em formato A0</t>
  </si>
  <si>
    <t xml:space="preserve">01.17.151</t>
  </si>
  <si>
    <t xml:space="preserve">Projeto executivo de climatização em formato A1</t>
  </si>
  <si>
    <t xml:space="preserve">01.17.161</t>
  </si>
  <si>
    <t xml:space="preserve">Projeto executivo de climatização em formato A0</t>
  </si>
  <si>
    <t xml:space="preserve">01.17.171</t>
  </si>
  <si>
    <t xml:space="preserve">Projeto executivo de chuveiros automáticos em formato A1</t>
  </si>
  <si>
    <t xml:space="preserve">01.17.181</t>
  </si>
  <si>
    <t xml:space="preserve">Projeto executivo de chuveiros automáticos em formato A0</t>
  </si>
  <si>
    <t xml:space="preserve">01.20</t>
  </si>
  <si>
    <t xml:space="preserve">Levantamento topográfico e geofísico</t>
  </si>
  <si>
    <t xml:space="preserve">01.20.010</t>
  </si>
  <si>
    <t xml:space="preserve">Taxa de mobilização e desmobilização de equipamentos para execução de levantamento topográfico</t>
  </si>
  <si>
    <t xml:space="preserve">tx</t>
  </si>
  <si>
    <t xml:space="preserve">01.20.691</t>
  </si>
  <si>
    <t xml:space="preserve">Levantamento planimétrico cadastral com áreas ocupadas predominantemente por comunidades - área até 20.000 m² (mínimo de 3.500 m²)</t>
  </si>
  <si>
    <t xml:space="preserve">m²</t>
  </si>
  <si>
    <t xml:space="preserve">01.20.701</t>
  </si>
  <si>
    <t xml:space="preserve">Levantamento planimétrico cadastral com áreas ocupadas predominantemente por comunidades - área acima de 20.000 m² até 200.000 m²</t>
  </si>
  <si>
    <t xml:space="preserve">01.20.711</t>
  </si>
  <si>
    <t xml:space="preserve">Levantamento planimétrico cadastral com áreas ocupadas predominantemente por comunidades - área acima de 200.000 m²</t>
  </si>
  <si>
    <t xml:space="preserve">01.20.721</t>
  </si>
  <si>
    <t xml:space="preserve">Levantamento planimétrico cadastral com áreas até 50% de ocupação - área até 20.000 m² (mínimo de 3.500 m²)</t>
  </si>
  <si>
    <t xml:space="preserve">01.20.731</t>
  </si>
  <si>
    <t xml:space="preserve">Levantamento planimétrico cadastral com áreas até 50% de ocupação - área acima de 20.000 m² até 200.000 m²</t>
  </si>
  <si>
    <t xml:space="preserve">01.20.741</t>
  </si>
  <si>
    <t xml:space="preserve">Levantamento planimétrico cadastral com áreas até 50% de ocupação - área acima de 200.000 m²</t>
  </si>
  <si>
    <t xml:space="preserve">01.20.751</t>
  </si>
  <si>
    <t xml:space="preserve">Levantamento planimétrico cadastral com áreas acima de 50% de ocupação - área até 20.000 m² (mínimo de 4.000 m²)</t>
  </si>
  <si>
    <t xml:space="preserve">01.20.761</t>
  </si>
  <si>
    <t xml:space="preserve">Levantamento planimétrico cadastral com áreas acima de 50% de ocupação - área acima de 20.000 m² até 200.000 m²</t>
  </si>
  <si>
    <t xml:space="preserve">01.20.771</t>
  </si>
  <si>
    <t xml:space="preserve">Levantamento planimétrico cadastral com áreas acima de 50% de ocupação - área acima de 200.000 m²</t>
  </si>
  <si>
    <t xml:space="preserve">01.20.781</t>
  </si>
  <si>
    <t xml:space="preserve">Levantamento planialtimétrico cadastral com áreas ocupadas predominantemente por comunidades - área até 20.000 m² (mínimo de 3.500 m²)</t>
  </si>
  <si>
    <t xml:space="preserve">01.20.791</t>
  </si>
  <si>
    <t xml:space="preserve">Levantamento planialtimétrico cadastral com áreas ocupadas predominantemente por comunidades - área acima de 20.000 m² até 200.000 m²</t>
  </si>
  <si>
    <t xml:space="preserve">01.20.801</t>
  </si>
  <si>
    <t xml:space="preserve">Levantamento planialtimétrico cadastral com áreas ocupadas predominantemente por comunidades - área acima de 200.000 m²</t>
  </si>
  <si>
    <t xml:space="preserve">01.20.811</t>
  </si>
  <si>
    <t xml:space="preserve">Levantamento planialtimétrico cadastral com áreas até 50% de ocupação - área até 20.000 m² (mínimo de 4.000 m²)</t>
  </si>
  <si>
    <t xml:space="preserve">01.20.821</t>
  </si>
  <si>
    <t xml:space="preserve">Levantamento planialtimétrico cadastral com áreas até 50% de ocupação - área acima de 20.000 m² até 200.000 m²</t>
  </si>
  <si>
    <t xml:space="preserve">01.20.831</t>
  </si>
  <si>
    <t xml:space="preserve">Levantamento planialtimétrico cadastral com áreas até 50% de ocupação - área acima de 200.000 m²</t>
  </si>
  <si>
    <t xml:space="preserve">01.20.841</t>
  </si>
  <si>
    <t xml:space="preserve">Levantamento planialtimétrico cadastral com áreas acima de 50% de ocupação - área até 20.000 m² (mínimo de 3.500 m²)</t>
  </si>
  <si>
    <t xml:space="preserve">01.20.851</t>
  </si>
  <si>
    <t xml:space="preserve">Levantamento planialtimétrico cadastral com áreas acima de 50% de ocupação - área acima de 20.000 m² até 200.000 m²</t>
  </si>
  <si>
    <t xml:space="preserve">01.20.861</t>
  </si>
  <si>
    <t xml:space="preserve">Levantamento planialtimétrico cadastral com áreas acima de 50% de ocupação - área acima de 200.000 m²</t>
  </si>
  <si>
    <t xml:space="preserve">01.20.871</t>
  </si>
  <si>
    <t xml:space="preserve">Levantamento planialtimétrico cadastral em área rural até 2 alqueires (mínimo de 10.000 m²)</t>
  </si>
  <si>
    <t xml:space="preserve">01.20.881</t>
  </si>
  <si>
    <t xml:space="preserve">Levantamento planialtimétrico cadastral em área rural acima de 2 até 5 alqueires</t>
  </si>
  <si>
    <t xml:space="preserve">01.20.891</t>
  </si>
  <si>
    <t xml:space="preserve">Levantamento planialtimétrico cadastral em área rural acima de 5 até 10 alqueires</t>
  </si>
  <si>
    <t xml:space="preserve">01.20.901</t>
  </si>
  <si>
    <t xml:space="preserve">Levantamento planialtimétrico cadastral em área rural acima de 10 alqueires</t>
  </si>
  <si>
    <t xml:space="preserve">01.20.911</t>
  </si>
  <si>
    <t xml:space="preserve">Transporte de referência de nível (RN) - classe IIN (mínimo de 2 km)</t>
  </si>
  <si>
    <t xml:space="preserve">km</t>
  </si>
  <si>
    <t xml:space="preserve">01.20.921</t>
  </si>
  <si>
    <t xml:space="preserve">Implantação de marcos através de levantamento com GPS (mínimo de 3 marcos)</t>
  </si>
  <si>
    <t xml:space="preserve">01.21</t>
  </si>
  <si>
    <t xml:space="preserve">Estudo geotécnico (sondagem)</t>
  </si>
  <si>
    <t xml:space="preserve">01.21.010</t>
  </si>
  <si>
    <t xml:space="preserve">Taxa de mobilização e desmobilização de equipamentos para execução de sondagem</t>
  </si>
  <si>
    <t xml:space="preserve">01.21.090</t>
  </si>
  <si>
    <t xml:space="preserve">Taxa de mobilização e desmobilização de equipamentos para execução de sondagem rotativa</t>
  </si>
  <si>
    <t xml:space="preserve">01.21.100</t>
  </si>
  <si>
    <t xml:space="preserve">Sondagem do terreno a trado</t>
  </si>
  <si>
    <t xml:space="preserve">m</t>
  </si>
  <si>
    <t xml:space="preserve">01.21.110</t>
  </si>
  <si>
    <t xml:space="preserve">Sondagem do terreno à percussão (mínimo de 30 m)</t>
  </si>
  <si>
    <t xml:space="preserve">01.21.120</t>
  </si>
  <si>
    <t xml:space="preserve">Sondagem do terreno rotativa em solo</t>
  </si>
  <si>
    <t xml:space="preserve">01.21.130</t>
  </si>
  <si>
    <t xml:space="preserve">Sondagem do terreno rotativa em rocha</t>
  </si>
  <si>
    <t xml:space="preserve">01.21.140</t>
  </si>
  <si>
    <t xml:space="preserve">Sondagem do terreno à percussão com a utilização de torquímetro (mínimo de 30 m)</t>
  </si>
  <si>
    <t xml:space="preserve">01.23</t>
  </si>
  <si>
    <t xml:space="preserve">Tratamento, recuperação e trabalhos especiais em concreto</t>
  </si>
  <si>
    <t xml:space="preserve">01.23.010</t>
  </si>
  <si>
    <t xml:space="preserve">Taxa de mobilização e desmobilização de equipamentos para execução de corte em concreto armado</t>
  </si>
  <si>
    <t xml:space="preserve">01.23.020</t>
  </si>
  <si>
    <t xml:space="preserve">Limpeza de armadura com escova de aço</t>
  </si>
  <si>
    <t xml:space="preserve">01.23.030</t>
  </si>
  <si>
    <t xml:space="preserve">Preparo de ponte de aderência com adesivo a base de epóxi</t>
  </si>
  <si>
    <t xml:space="preserve">01.23.040</t>
  </si>
  <si>
    <t xml:space="preserve">Tratamento de armadura com produto anticorrosivo a base de zinco</t>
  </si>
  <si>
    <t xml:space="preserve">01.23.060</t>
  </si>
  <si>
    <t xml:space="preserve">Corte de concreto deteriorado inclusive remoção dos detritos</t>
  </si>
  <si>
    <t xml:space="preserve">01.23.070</t>
  </si>
  <si>
    <t xml:space="preserve">Demarcação de área com disco de corte diamantado</t>
  </si>
  <si>
    <t xml:space="preserve">01.23.100</t>
  </si>
  <si>
    <t xml:space="preserve">Demolição de concreto armado com preservação de armadura, para reforço e recuperação estrutural</t>
  </si>
  <si>
    <t xml:space="preserve">m³</t>
  </si>
  <si>
    <t xml:space="preserve">01.23.140</t>
  </si>
  <si>
    <t xml:space="preserve">Furação de 1 1/4" em concreto armado</t>
  </si>
  <si>
    <t xml:space="preserve">01.23.150</t>
  </si>
  <si>
    <t xml:space="preserve">Furação de 1 1/2" em concreto armado</t>
  </si>
  <si>
    <t xml:space="preserve">01.23.160</t>
  </si>
  <si>
    <t xml:space="preserve">Furação de 2 1/4" em concreto armado</t>
  </si>
  <si>
    <t xml:space="preserve">01.23.190</t>
  </si>
  <si>
    <t xml:space="preserve">Furação de 2 1/2" em concreto armado</t>
  </si>
  <si>
    <t xml:space="preserve">01.23.200</t>
  </si>
  <si>
    <t xml:space="preserve">Taxa de mobilização e desmobilização de equipamentos para execução de perfuração em concreto</t>
  </si>
  <si>
    <t xml:space="preserve">01.23.221</t>
  </si>
  <si>
    <t xml:space="preserve">Furação para até 10mm x 100mm em concreto armado, inclusive colagem de armadura (para até 8mm)</t>
  </si>
  <si>
    <t xml:space="preserve">01.23.222</t>
  </si>
  <si>
    <t xml:space="preserve">Furação para 12,5mm x 100mm em concreto armado, inclusive colagem de armadura (para 10mm)</t>
  </si>
  <si>
    <t xml:space="preserve">01.23.223</t>
  </si>
  <si>
    <t xml:space="preserve">Furação para 16mm x 100mm em concreto armado, inclusive colagem de armadura (para 12,5mm)</t>
  </si>
  <si>
    <t xml:space="preserve">01.23.231</t>
  </si>
  <si>
    <t xml:space="preserve">Furação para até 10mm x 150mm em concreto armado, inclusive colagem de armadura (para até 8mm)</t>
  </si>
  <si>
    <t xml:space="preserve">01.23.232</t>
  </si>
  <si>
    <t xml:space="preserve">Furação para 12,5mm x 150mm em concreto armado, inclusive colagem de armadura (para 10mm)</t>
  </si>
  <si>
    <t xml:space="preserve">01.23.233</t>
  </si>
  <si>
    <t xml:space="preserve">Furação para 16mm x 150mm em concreto armado, inclusive colagem de armadura (para 12,5mm)</t>
  </si>
  <si>
    <t xml:space="preserve">01.23.234</t>
  </si>
  <si>
    <t xml:space="preserve">Furação para 20mm x 150mm em concreto armado, inclusive colagem de armadura (para 16mm)</t>
  </si>
  <si>
    <t xml:space="preserve">01.23.236</t>
  </si>
  <si>
    <t xml:space="preserve">Furação para até 10mm x 200mm em concreto armado, inclusive colagem de armadura (para 8mm)</t>
  </si>
  <si>
    <t xml:space="preserve">01.23.237</t>
  </si>
  <si>
    <t xml:space="preserve">Furação para 12,5mm x 200mm em concreto armado, inclusive colagem de armadura (para 10mm)</t>
  </si>
  <si>
    <t xml:space="preserve">01.23.238</t>
  </si>
  <si>
    <t xml:space="preserve">Furação para 16mm x 200mm em concreto armado, inclusive colagem de armadura (para 12,5mm)</t>
  </si>
  <si>
    <t xml:space="preserve">01.23.239</t>
  </si>
  <si>
    <t xml:space="preserve">Furação para 20mm x 200mm em concreto armado, inclusive colagem de armadura (para 16mm)</t>
  </si>
  <si>
    <t xml:space="preserve">01.23.254</t>
  </si>
  <si>
    <t xml:space="preserve">Furação de 1" em concreto armado</t>
  </si>
  <si>
    <t xml:space="preserve">01.23.260</t>
  </si>
  <si>
    <t xml:space="preserve">Furação de 2" em concreto armado</t>
  </si>
  <si>
    <t xml:space="preserve">01.23.264</t>
  </si>
  <si>
    <t xml:space="preserve">Furação de 3" em concreto armado</t>
  </si>
  <si>
    <t xml:space="preserve">01.23.270</t>
  </si>
  <si>
    <t xml:space="preserve">Furação de 4" em concreto armado</t>
  </si>
  <si>
    <t xml:space="preserve">01.23.274</t>
  </si>
  <si>
    <t xml:space="preserve">Furação de 5" em concreto armado</t>
  </si>
  <si>
    <t xml:space="preserve">01.23.280</t>
  </si>
  <si>
    <t xml:space="preserve">Furação de 6" em concreto armado</t>
  </si>
  <si>
    <t xml:space="preserve">01.23.510</t>
  </si>
  <si>
    <t xml:space="preserve">Corte vertical em concreto armado, espessura de 15 cm</t>
  </si>
  <si>
    <t xml:space="preserve">01.23.700</t>
  </si>
  <si>
    <t xml:space="preserve">Taxa de mobilização e desmobilização para reforço estrutural com fibra de carbono</t>
  </si>
  <si>
    <t xml:space="preserve">01.23.701</t>
  </si>
  <si>
    <t xml:space="preserve">Preparação de substrato para colagem de fibra de carbono, mediante lixamento e/ou apicoamento e escovação</t>
  </si>
  <si>
    <t xml:space="preserve">01.23.702</t>
  </si>
  <si>
    <t xml:space="preserve">Fibra de carbono para reforço estrutural de alta resistência - 300 g/m²</t>
  </si>
  <si>
    <t xml:space="preserve">01.27</t>
  </si>
  <si>
    <t xml:space="preserve">Estudo e programa ambientais</t>
  </si>
  <si>
    <t xml:space="preserve">01.27.011</t>
  </si>
  <si>
    <t xml:space="preserve">Projeto e implementação de gerenciamento integrado de resíduos sólidos e gestão de perdas</t>
  </si>
  <si>
    <t xml:space="preserve">01.27.021</t>
  </si>
  <si>
    <t xml:space="preserve">Projeto e implementação de educação ambiental</t>
  </si>
  <si>
    <t xml:space="preserve">01.27.031</t>
  </si>
  <si>
    <t xml:space="preserve">Projeto e implementação de controle ambiental de obra</t>
  </si>
  <si>
    <t xml:space="preserve">01.27.041</t>
  </si>
  <si>
    <t xml:space="preserve">Laudo de caracterização de vegetação</t>
  </si>
  <si>
    <t xml:space="preserve">01.27.051</t>
  </si>
  <si>
    <t xml:space="preserve">Laudo de caracterização da fauna associada à flora</t>
  </si>
  <si>
    <t xml:space="preserve">01.27.061</t>
  </si>
  <si>
    <t xml:space="preserve">Projeto e implementação de monitoramento da fauna durante a obra</t>
  </si>
  <si>
    <t xml:space="preserve">01.27.071</t>
  </si>
  <si>
    <t xml:space="preserve">Laudo de autodepuração</t>
  </si>
  <si>
    <t xml:space="preserve">01.27.091</t>
  </si>
  <si>
    <t xml:space="preserve">Estudo de impacto de vizinhança, em área urbana até 10.000 m²</t>
  </si>
  <si>
    <t xml:space="preserve">01.28</t>
  </si>
  <si>
    <t xml:space="preserve">Poço profundo</t>
  </si>
  <si>
    <t xml:space="preserve">01.28.010</t>
  </si>
  <si>
    <t xml:space="preserve">Taxa de mobilização e desmobilização de equipamentos para execução de perfuração para poço profundo - profundidade até 200 m</t>
  </si>
  <si>
    <t xml:space="preserve">01.28.020</t>
  </si>
  <si>
    <t xml:space="preserve">Taxa de mobilização e desmobilização de equipamentos para execução de perfuração para poço profundo - profundidade acima de 200 m e até 300 m</t>
  </si>
  <si>
    <t xml:space="preserve">01.28.030</t>
  </si>
  <si>
    <t xml:space="preserve">Taxa de mobilização e desmobilização de equipamentos para execução de perfuração para poço profundo - profundidade acima de 300 m</t>
  </si>
  <si>
    <t xml:space="preserve">01.28.040</t>
  </si>
  <si>
    <t xml:space="preserve">Perfuração rotativa para poço profundo em camadas de solos sedimentares, diâmetro de 8 1/2" (215,90 mm)</t>
  </si>
  <si>
    <t xml:space="preserve">01.28.050</t>
  </si>
  <si>
    <t xml:space="preserve">Perfuração rotativa para poço profundo em aluvião, arenito, ou solos sedimentados em geral, diâmetro de 10" (250 mm)</t>
  </si>
  <si>
    <t xml:space="preserve">01.28.060</t>
  </si>
  <si>
    <t xml:space="preserve">Perfuração rotativa para poço profundo em aluvião, arenito, ou solos sedimentados em geral, diâmetro de 12" (300 mm)</t>
  </si>
  <si>
    <t xml:space="preserve">01.28.070</t>
  </si>
  <si>
    <t xml:space="preserve">Perfuração rotativa para poço profundo em aluvião, arenito, ou solos sedimentados em geral, diâmetro de 14" (350 mm)</t>
  </si>
  <si>
    <t xml:space="preserve">01.28.080</t>
  </si>
  <si>
    <t xml:space="preserve">Perfuração rotativa para poço profundo em aluvião, arenito, ou solos sedimentados em geral, diâmetro de 16" (400 mm)</t>
  </si>
  <si>
    <t xml:space="preserve">01.28.090</t>
  </si>
  <si>
    <t xml:space="preserve">Perfuração rotativa para poço profundo em aluvião, arenito, ou solos sedimentados em geral, diâmetro de 18" (450 mm)</t>
  </si>
  <si>
    <t xml:space="preserve">01.28.100</t>
  </si>
  <si>
    <t xml:space="preserve">Perfuração rotativa para poço profundo em aluvião, arenito, ou solos sedimentados em geral, diâmetro de 20" (500 mm)</t>
  </si>
  <si>
    <t xml:space="preserve">01.28.110</t>
  </si>
  <si>
    <t xml:space="preserve">Perfuração rotativa para poço profundo em aluvião, arenito, ou solos sedimentados em geral, diâmetro de 22" (550 mm)</t>
  </si>
  <si>
    <t xml:space="preserve">01.28.120</t>
  </si>
  <si>
    <t xml:space="preserve">Perfuração rotativa para poço profundo em aluvião, arenito, ou solos sedimentados em geral, diâmetro de 26" (650 mm)</t>
  </si>
  <si>
    <t xml:space="preserve">01.28.130</t>
  </si>
  <si>
    <t xml:space="preserve">Perfuração rotativa para poço profundo em solos e/ou rocha metassedimentar alterada em geral, diâmetro de 20" (508 mm)</t>
  </si>
  <si>
    <t xml:space="preserve">01.28.140</t>
  </si>
  <si>
    <t xml:space="preserve">Perfuração roto-pneumática para poço profundo em rocha metassedimentar em geral, diâmetro de 12 1/4" (311,15 mm)</t>
  </si>
  <si>
    <t xml:space="preserve">01.28.150</t>
  </si>
  <si>
    <t xml:space="preserve">Perfuração rotativa para poço profundo em rocha sã (basalto), diâmetro de 14" (350 mm)</t>
  </si>
  <si>
    <t xml:space="preserve">01.28.160</t>
  </si>
  <si>
    <t xml:space="preserve">Perfuração rotativa para poço profundo em rocha alterada (basalto alterado), diâmetro de 8" (200 mm)</t>
  </si>
  <si>
    <t xml:space="preserve">01.28.170</t>
  </si>
  <si>
    <t xml:space="preserve">Perfuração rotativa para poço profundo em rocha alterada (basalto alterado), diâmetro de 10" (250 mm)</t>
  </si>
  <si>
    <t xml:space="preserve">01.28.180</t>
  </si>
  <si>
    <t xml:space="preserve">Perfuração rotativa para poço profundo em rocha alterada (basalto alterado), diâmetro de 12" (300 mm)</t>
  </si>
  <si>
    <t xml:space="preserve">01.28.190</t>
  </si>
  <si>
    <t xml:space="preserve">Perfuração roto-pneumática para poço profundo em rocha sã (basalto), diâmetro de 6" (150 mm)</t>
  </si>
  <si>
    <t xml:space="preserve">01.28.200</t>
  </si>
  <si>
    <t xml:space="preserve">Perfuração roto-pneumática para poço profundo em rocha sã (basalto), diâmetro de 8" (200 mm)</t>
  </si>
  <si>
    <t xml:space="preserve">01.28.210</t>
  </si>
  <si>
    <t xml:space="preserve">Perfuração roto-pneumática para poço profundo em rocha sã (basalto), diâmetro de 10" (250 mm)</t>
  </si>
  <si>
    <t xml:space="preserve">01.28.220</t>
  </si>
  <si>
    <t xml:space="preserve">Perfuração roto-pneumática para poço profundo em rocha sã (basalto), diâmetro de 12" (300 mm)</t>
  </si>
  <si>
    <t xml:space="preserve">01.28.230</t>
  </si>
  <si>
    <t xml:space="preserve">Perfuração roto-pneumática para poço profundo em rocha sã (basalto), diâmetro de 14" (350 mm)</t>
  </si>
  <si>
    <t xml:space="preserve">01.28.240</t>
  </si>
  <si>
    <t xml:space="preserve">Perfuração roto-pneumática para poço profundo em rocha sã (basalto), diâmetro de 18" (450 mm)</t>
  </si>
  <si>
    <t xml:space="preserve">01.28.250</t>
  </si>
  <si>
    <t xml:space="preserve">Revestimento interno de poço profundo tubo liso em aço galvanizado, diâmetro de 6" (152,40 mm) - união solda</t>
  </si>
  <si>
    <t xml:space="preserve">01.28.260</t>
  </si>
  <si>
    <t xml:space="preserve">Revestimento interno de poço profundo tubo PVC geomecânico nervurado standard, diâmetro de 6" (150 mm)</t>
  </si>
  <si>
    <t xml:space="preserve">01.28.270</t>
  </si>
  <si>
    <t xml:space="preserve">Revestimento interno de poço profundo tubo PVC geomecânico nervurado reforçado, diâmetro de 8" (200 mm)</t>
  </si>
  <si>
    <t xml:space="preserve">01.28.280</t>
  </si>
  <si>
    <t xml:space="preserve">Revestimento interno de poço profundo tubo de aço preto, diâmetro de 6" (152,40 mm)</t>
  </si>
  <si>
    <t xml:space="preserve">01.28.290</t>
  </si>
  <si>
    <t xml:space="preserve">Revestimento interno de poço profundo tubo preto DIN 2440, diâmetro de 6" (150 mm)</t>
  </si>
  <si>
    <t xml:space="preserve">01.28.300</t>
  </si>
  <si>
    <t xml:space="preserve">Revestimento interno de poço profundo tubo preto DIN 2440, diâmetro de 8" (200 mm)</t>
  </si>
  <si>
    <t xml:space="preserve">01.28.310</t>
  </si>
  <si>
    <t xml:space="preserve">Revestimento interno de poço profundo tubo de aço preto liso calandrado, diâmetro de 16" (406,40 mm)</t>
  </si>
  <si>
    <t xml:space="preserve">01.28.350</t>
  </si>
  <si>
    <t xml:space="preserve">Revestimento da boca de poço profundo tubo chapa 3/16", diâmetro de 12"</t>
  </si>
  <si>
    <t xml:space="preserve">01.28.360</t>
  </si>
  <si>
    <t xml:space="preserve">Revestimento da boca de poço profundo tubo chapa 3/16", diâmetro de 14"</t>
  </si>
  <si>
    <t xml:space="preserve">01.28.370</t>
  </si>
  <si>
    <t xml:space="preserve">Revestimento da boca de poço profundo tubo chapa 3/16", diâmetro de 16"</t>
  </si>
  <si>
    <t xml:space="preserve">01.28.380</t>
  </si>
  <si>
    <t xml:space="preserve">Revestimento da boca de poço profundo tubo chapa 3/16", diâmetro de 20"</t>
  </si>
  <si>
    <t xml:space="preserve">01.28.390</t>
  </si>
  <si>
    <t xml:space="preserve">Filtro PVC geomecânico nervurado tipo standard para poço profundo, diâmetro de 6" (150 mm)</t>
  </si>
  <si>
    <t xml:space="preserve">01.28.400</t>
  </si>
  <si>
    <t xml:space="preserve">Filtro PVC geomecânico nervurado tipo reforçado para poço profundo, diâmetro de 8" (200 mm)</t>
  </si>
  <si>
    <t xml:space="preserve">01.28.410</t>
  </si>
  <si>
    <t xml:space="preserve">Filtro espiralado galvanizado simples (standard) para poço profundo, diâmetro de 6" (152,40 mm)</t>
  </si>
  <si>
    <t xml:space="preserve">01.28.420</t>
  </si>
  <si>
    <t xml:space="preserve">Filtro espiralado galvanizado reforçado para poço profundo, diâmetro de 6" (152,40 mm)</t>
  </si>
  <si>
    <t xml:space="preserve">01.28.430</t>
  </si>
  <si>
    <t xml:space="preserve">Filtro espiralado em aço inoxidável reforçado para poço profundo, diâmetro de 6" (152,40 mm)</t>
  </si>
  <si>
    <t xml:space="preserve">01.28.440</t>
  </si>
  <si>
    <t xml:space="preserve">Filtro galvanizado tipo NOLD para poço profundo, diâmetro de 6" (150 mm)</t>
  </si>
  <si>
    <t xml:space="preserve">01.28.450</t>
  </si>
  <si>
    <t xml:space="preserve">Pré-filtro tipo pérola para poço profundo</t>
  </si>
  <si>
    <t xml:space="preserve">01.28.460</t>
  </si>
  <si>
    <t xml:space="preserve">Pré-filtro tipo Jacareí para poço profundo</t>
  </si>
  <si>
    <t xml:space="preserve">01.28.470</t>
  </si>
  <si>
    <t xml:space="preserve">Perfilagem ótica (filmagem / endoscopia) para poço profundo</t>
  </si>
  <si>
    <t xml:space="preserve">01.28.480</t>
  </si>
  <si>
    <t xml:space="preserve">Perfilagem elétrica de poço profundo</t>
  </si>
  <si>
    <t xml:space="preserve">01.28.490</t>
  </si>
  <si>
    <t xml:space="preserve">Taxa de mobilização e desmobilização de equipamentos para execução de bombeamento, limpeza, desenvolvimento e teste de vazão</t>
  </si>
  <si>
    <t xml:space="preserve">01.28.500</t>
  </si>
  <si>
    <t xml:space="preserve">Limpeza e desenvolvimento do poço profundo</t>
  </si>
  <si>
    <t xml:space="preserve">h</t>
  </si>
  <si>
    <t xml:space="preserve">01.28.510</t>
  </si>
  <si>
    <t xml:space="preserve">Ensaio de vazão (bombeamento) para poço profundo, com bomba submersa</t>
  </si>
  <si>
    <t xml:space="preserve">01.28.520</t>
  </si>
  <si>
    <t xml:space="preserve">Ensaio de vazão escalonado para poço profundo</t>
  </si>
  <si>
    <t xml:space="preserve">01.28.530</t>
  </si>
  <si>
    <t xml:space="preserve">Ensaio de recuperação de nível para poço profundo</t>
  </si>
  <si>
    <t xml:space="preserve">01.28.540</t>
  </si>
  <si>
    <t xml:space="preserve">Desinfecção de poço profundo</t>
  </si>
  <si>
    <t xml:space="preserve">01.28.550</t>
  </si>
  <si>
    <t xml:space="preserve">Análise físico-química e bacteriológica da água para poço profundo</t>
  </si>
  <si>
    <t xml:space="preserve">cj</t>
  </si>
  <si>
    <t xml:space="preserve">01.28.560</t>
  </si>
  <si>
    <t xml:space="preserve">Centralizador de coluna para poço profundo, diâmetro de 4" ou 6"</t>
  </si>
  <si>
    <t xml:space="preserve">01.28.570</t>
  </si>
  <si>
    <t xml:space="preserve">Cimentação de boca do poço profundo, entre perfuração de maior diâmetro (cimentação do espaço anular)</t>
  </si>
  <si>
    <t xml:space="preserve">01.28.580</t>
  </si>
  <si>
    <t xml:space="preserve">Laje de proteção em concreto armado para poço profundo (área mínimo de 3,00 m²)</t>
  </si>
  <si>
    <t xml:space="preserve">01.28.590</t>
  </si>
  <si>
    <t xml:space="preserve">Lacre do poço profundo (tampa)</t>
  </si>
  <si>
    <t xml:space="preserve">01.28.600</t>
  </si>
  <si>
    <t xml:space="preserve">Licença de perfuração para poço profundo</t>
  </si>
  <si>
    <t xml:space="preserve">01.28.610</t>
  </si>
  <si>
    <t xml:space="preserve">Outorga de direito de uso para poço profundo</t>
  </si>
  <si>
    <t xml:space="preserve">01.28.620</t>
  </si>
  <si>
    <t xml:space="preserve">Parecer técnico junto a CETESB</t>
  </si>
  <si>
    <t xml:space="preserve">02</t>
  </si>
  <si>
    <t xml:space="preserve">INÍCIO, APOIO E ADMINISTRAÇÃO DA OBRA</t>
  </si>
  <si>
    <t xml:space="preserve">02.01</t>
  </si>
  <si>
    <t xml:space="preserve">Construção provisória</t>
  </si>
  <si>
    <t xml:space="preserve">02.01.021</t>
  </si>
  <si>
    <t xml:space="preserve">Construção provisória em madeira - fornecimento e montagem</t>
  </si>
  <si>
    <t xml:space="preserve">02.01.171</t>
  </si>
  <si>
    <t xml:space="preserve">Sanitário/vestiário provisório em alvenaria</t>
  </si>
  <si>
    <t xml:space="preserve">02.01.180</t>
  </si>
  <si>
    <t xml:space="preserve">Banheiro químico modelo Standard, com manutenção conforme exigências da CETESB</t>
  </si>
  <si>
    <t xml:space="preserve">unxmês</t>
  </si>
  <si>
    <t xml:space="preserve">02.01.200</t>
  </si>
  <si>
    <t xml:space="preserve">Desmobilização de construção provisória</t>
  </si>
  <si>
    <t xml:space="preserve">02.02</t>
  </si>
  <si>
    <t xml:space="preserve">Container</t>
  </si>
  <si>
    <t xml:space="preserve">02.02.120</t>
  </si>
  <si>
    <t xml:space="preserve">Locação de container tipo alojamento - área mínima de 13,80 m²</t>
  </si>
  <si>
    <t xml:space="preserve">02.02.130</t>
  </si>
  <si>
    <t xml:space="preserve">Locação de container tipo escritório com 1 vaso sanitário, 1 lavatório e 1 ponto para chuveiro - área mínima de 13,80 m²</t>
  </si>
  <si>
    <t xml:space="preserve">02.02.140</t>
  </si>
  <si>
    <t xml:space="preserve">Locação de container tipo sanitário com 2 vasos sanitários, 2 lavatórios, 2 mictórios e 4 pontos para chuveiro - área mínima de 13,80 m²</t>
  </si>
  <si>
    <t xml:space="preserve">02.02.150</t>
  </si>
  <si>
    <t xml:space="preserve">Locação de container tipo depósito - área mínima de 13,80 m²</t>
  </si>
  <si>
    <t xml:space="preserve">02.02.160</t>
  </si>
  <si>
    <t xml:space="preserve">Locação de container tipo guarita - área mínima de 4,60 m²</t>
  </si>
  <si>
    <t xml:space="preserve">02.03</t>
  </si>
  <si>
    <t xml:space="preserve">Tapume, vedação e proteções diversas</t>
  </si>
  <si>
    <t xml:space="preserve">02.03.030</t>
  </si>
  <si>
    <t xml:space="preserve">Proteção de superfícies em geral com plástico bolha</t>
  </si>
  <si>
    <t xml:space="preserve">02.03.060</t>
  </si>
  <si>
    <t xml:space="preserve">Proteção de fachada com tela de nylon</t>
  </si>
  <si>
    <t xml:space="preserve">02.03.080</t>
  </si>
  <si>
    <t xml:space="preserve">Fechamento provisório de vãos em chapa de madeira compensada</t>
  </si>
  <si>
    <t xml:space="preserve">02.03.110</t>
  </si>
  <si>
    <t xml:space="preserve">Tapume móvel para fechamento de áreas</t>
  </si>
  <si>
    <t xml:space="preserve">02.03.120</t>
  </si>
  <si>
    <t xml:space="preserve">Tapume fixo para fechamento de áreas, com portão</t>
  </si>
  <si>
    <t xml:space="preserve">02.03.200</t>
  </si>
  <si>
    <t xml:space="preserve">Locação de quadros metálicos para plataforma de proteção, inclusive o madeiramento</t>
  </si>
  <si>
    <t xml:space="preserve">m²xmês</t>
  </si>
  <si>
    <t xml:space="preserve">02.03.240</t>
  </si>
  <si>
    <t xml:space="preserve">Proteção de piso com tecido de aniagem e gesso</t>
  </si>
  <si>
    <t xml:space="preserve">02.03.250</t>
  </si>
  <si>
    <t xml:space="preserve">Tapume fixo em painel OSB - espessura 8 mm</t>
  </si>
  <si>
    <t xml:space="preserve">02.03.260</t>
  </si>
  <si>
    <t xml:space="preserve">Tapume fixo em painel OSB - espessura 10 mm</t>
  </si>
  <si>
    <t xml:space="preserve">02.03.270</t>
  </si>
  <si>
    <t xml:space="preserve">Tapume fixo em painel OSB - espessura 12 mm</t>
  </si>
  <si>
    <t xml:space="preserve">02.03.500</t>
  </si>
  <si>
    <t xml:space="preserve">Proteção em madeira e lona plástica para equipamento mecânico ou informática - para obras de reforma</t>
  </si>
  <si>
    <t xml:space="preserve">02.05</t>
  </si>
  <si>
    <t xml:space="preserve">Andaime e balancim</t>
  </si>
  <si>
    <t xml:space="preserve">02.05.060</t>
  </si>
  <si>
    <t xml:space="preserve">Montagem e desmontagem de andaime torre metálica com altura até 10 m</t>
  </si>
  <si>
    <t xml:space="preserve">02.05.080</t>
  </si>
  <si>
    <t xml:space="preserve">Montagem e desmontagem de andaime torre metálica com altura superior a 10 m</t>
  </si>
  <si>
    <t xml:space="preserve">02.05.090</t>
  </si>
  <si>
    <t xml:space="preserve">Montagem e desmontagem de andaime tubular fachadeiro com altura até 10 m</t>
  </si>
  <si>
    <t xml:space="preserve">02.05.100</t>
  </si>
  <si>
    <t xml:space="preserve">Montagem e desmontagem de andaime tubular fachadeiro com altura superior a 10 m</t>
  </si>
  <si>
    <t xml:space="preserve">02.05.195</t>
  </si>
  <si>
    <t xml:space="preserve">Balancim elétrico tipo plataforma para transporte vertical, com altura até 60 m</t>
  </si>
  <si>
    <t xml:space="preserve">02.05.202</t>
  </si>
  <si>
    <t xml:space="preserve">Andaime torre metálico (1,5 x 1,5 m) com piso metálico</t>
  </si>
  <si>
    <t xml:space="preserve">mxmês</t>
  </si>
  <si>
    <t xml:space="preserve">02.05.212</t>
  </si>
  <si>
    <t xml:space="preserve">Andaime tubular fachadeiro com piso metálico e sapatas ajustáveis</t>
  </si>
  <si>
    <t xml:space="preserve">02.06</t>
  </si>
  <si>
    <t xml:space="preserve">Alocação de equipe, equipamento e ferramental</t>
  </si>
  <si>
    <t xml:space="preserve">02.06.030</t>
  </si>
  <si>
    <t xml:space="preserve">Locação de plataforma elevatória articulada, com altura aproximada de 12,5m, capacidade de carga de 227 kg, elétrica</t>
  </si>
  <si>
    <t xml:space="preserve">02.06.040</t>
  </si>
  <si>
    <t xml:space="preserve">Locação de plataforma elevatória articulada, com altura aproximada de 20 m, capacidade de carga de 227 kg, diesel</t>
  </si>
  <si>
    <t xml:space="preserve">02.08</t>
  </si>
  <si>
    <t xml:space="preserve">Sinalização de obra</t>
  </si>
  <si>
    <t xml:space="preserve">Placa de identificação para obra</t>
  </si>
  <si>
    <t xml:space="preserve">02.08.040</t>
  </si>
  <si>
    <t xml:space="preserve">Placa em lona com impressão digital e requadro em metalon</t>
  </si>
  <si>
    <t xml:space="preserve">02.08.050</t>
  </si>
  <si>
    <t xml:space="preserve">Placa em lona com impressão digital e estrutura em madeira</t>
  </si>
  <si>
    <t xml:space="preserve">02.09</t>
  </si>
  <si>
    <t xml:space="preserve">Limpeza de terreno</t>
  </si>
  <si>
    <t xml:space="preserve">02.09.030</t>
  </si>
  <si>
    <t xml:space="preserve">Limpeza manual do terreno, inclusive troncos até 5 cm de diâmetro, com caminhão à disposição dentro da obra, até o raio de 1 km</t>
  </si>
  <si>
    <t xml:space="preserve">02.09.040</t>
  </si>
  <si>
    <t xml:space="preserve">Limpeza mecanizada do terreno, inclusive troncos até 15 cm de diâmetro, com caminhão à disposição dentro e fora da obra, com transporte no raio de até 1 km</t>
  </si>
  <si>
    <t xml:space="preserve">02.09.130</t>
  </si>
  <si>
    <t xml:space="preserve">Limpeza mecanizada do terreno, inclusive troncos com diâmetro acima de 15 cm até 50 cm, com caminhão à disposição dentro da obra, até o raio de 1 km</t>
  </si>
  <si>
    <t xml:space="preserve">02.09.150</t>
  </si>
  <si>
    <t xml:space="preserve">Corte e derrubada de eucalipto (1° corte) - idade até 4 anos</t>
  </si>
  <si>
    <t xml:space="preserve">02.09.160</t>
  </si>
  <si>
    <t xml:space="preserve">Corte e derrubada de eucalipto (1° corte) - idade acima de 4 anos</t>
  </si>
  <si>
    <t xml:space="preserve">02.10</t>
  </si>
  <si>
    <t xml:space="preserve">Locação de obra</t>
  </si>
  <si>
    <t xml:space="preserve">02.10.020</t>
  </si>
  <si>
    <t xml:space="preserve">Locação de obra de edificação</t>
  </si>
  <si>
    <t xml:space="preserve">02.10.040</t>
  </si>
  <si>
    <t xml:space="preserve">Locação de rede de canalização</t>
  </si>
  <si>
    <t xml:space="preserve">02.10.050</t>
  </si>
  <si>
    <t xml:space="preserve">Locação para muros, cercas e alambrados</t>
  </si>
  <si>
    <t xml:space="preserve">02.10.060</t>
  </si>
  <si>
    <t xml:space="preserve">Locação de vias, calçadas, tanques e lagoas</t>
  </si>
  <si>
    <t xml:space="preserve">03</t>
  </si>
  <si>
    <t xml:space="preserve">DEMOLIÇÃO SEM REAPROVEITAMENTO</t>
  </si>
  <si>
    <t xml:space="preserve">03.01</t>
  </si>
  <si>
    <t xml:space="preserve">Demolição de concreto, lastro, mistura e afins</t>
  </si>
  <si>
    <t xml:space="preserve">03.01.020</t>
  </si>
  <si>
    <t xml:space="preserve">Demolição manual de concreto simples</t>
  </si>
  <si>
    <t xml:space="preserve">03.01.040</t>
  </si>
  <si>
    <t xml:space="preserve">Demolição manual de concreto armado</t>
  </si>
  <si>
    <t xml:space="preserve">03.01.060</t>
  </si>
  <si>
    <t xml:space="preserve">Demolição manual de lajes pré-moldadas, incluindo revestimento</t>
  </si>
  <si>
    <t xml:space="preserve">03.01.200</t>
  </si>
  <si>
    <t xml:space="preserve">Demolição mecanizada de concreto armado, inclusive fragmentação, carregamento, transporte até 1 quilômetro e descarregamento</t>
  </si>
  <si>
    <t xml:space="preserve">03.01.210</t>
  </si>
  <si>
    <t xml:space="preserve">Demolição mecanizada de concreto armado, inclusive fragmentação e acomodação do material</t>
  </si>
  <si>
    <t xml:space="preserve">03.01.220</t>
  </si>
  <si>
    <t xml:space="preserve">Demolição mecanizada de concreto simples, inclusive fragmentação, carregamento, transporte até 1 quilômetro e descarregamento</t>
  </si>
  <si>
    <t xml:space="preserve">03.01.230</t>
  </si>
  <si>
    <t xml:space="preserve">Demolição mecanizada de concreto simples, inclusive fragmentação e acomodação do material</t>
  </si>
  <si>
    <t xml:space="preserve">03.01.240</t>
  </si>
  <si>
    <t xml:space="preserve">Demolição mecanizada de pavimento ou piso em concreto, inclusive fragmentação, carregamento, transporte até 1 quilômetro e descarregamento</t>
  </si>
  <si>
    <t xml:space="preserve">03.01.250</t>
  </si>
  <si>
    <t xml:space="preserve">Demolição mecanizada de pavimento ou piso em concreto, inclusive fragmentação e acomodação do material</t>
  </si>
  <si>
    <t xml:space="preserve">03.01.260</t>
  </si>
  <si>
    <t xml:space="preserve">Demolição mecanizada de sarjeta ou sarjetão, inclusive fragmentação, carregamento, transporte até 1 quilômetro e descarregamento</t>
  </si>
  <si>
    <t xml:space="preserve">03.01.270</t>
  </si>
  <si>
    <t xml:space="preserve">Demolição mecanizada de sarjeta ou sarjetão, inclusive fragmentação e acomodação do material</t>
  </si>
  <si>
    <t xml:space="preserve">03.02</t>
  </si>
  <si>
    <t xml:space="preserve">Demolição de alvenaria</t>
  </si>
  <si>
    <t xml:space="preserve">03.02.020</t>
  </si>
  <si>
    <t xml:space="preserve">Demolição manual de alvenaria de fundação/embasamento</t>
  </si>
  <si>
    <t xml:space="preserve">03.02.040</t>
  </si>
  <si>
    <t xml:space="preserve">Demolição manual de alvenaria de elevação ou elemento vazado, incluindo revestimento</t>
  </si>
  <si>
    <t xml:space="preserve">03.03</t>
  </si>
  <si>
    <t xml:space="preserve">Demolição de revestimento em massa</t>
  </si>
  <si>
    <t xml:space="preserve">03.03.020</t>
  </si>
  <si>
    <t xml:space="preserve">Apicoamento manual de piso, parede ou teto</t>
  </si>
  <si>
    <t xml:space="preserve">03.03.040</t>
  </si>
  <si>
    <t xml:space="preserve">Demolição manual de revestimento em massa de parede ou teto</t>
  </si>
  <si>
    <t xml:space="preserve">03.03.060</t>
  </si>
  <si>
    <t xml:space="preserve">Demolição manual de revestimento em massa de piso</t>
  </si>
  <si>
    <t xml:space="preserve">03.04</t>
  </si>
  <si>
    <t xml:space="preserve">Demolição de revestimento cerâmico e ladrilho hidráulico</t>
  </si>
  <si>
    <t xml:space="preserve">03.04.020</t>
  </si>
  <si>
    <t xml:space="preserve">Demolição manual de revestimento cerâmico, incluindo a base</t>
  </si>
  <si>
    <t xml:space="preserve">03.04.030</t>
  </si>
  <si>
    <t xml:space="preserve">Demolição manual de revestimento em ladrilho hidráulico, incluindo a base</t>
  </si>
  <si>
    <t xml:space="preserve">03.04.040</t>
  </si>
  <si>
    <t xml:space="preserve">Demolição manual de rodapé, soleira ou peitoril, em material cerâmico e/ou ladrilho hidráulico, incluindo a base</t>
  </si>
  <si>
    <t xml:space="preserve">03.05</t>
  </si>
  <si>
    <t xml:space="preserve">Demolição de revestimento sintético</t>
  </si>
  <si>
    <t xml:space="preserve">03.05.020</t>
  </si>
  <si>
    <t xml:space="preserve">Demolição manual de revestimento sintético, incluindo a base</t>
  </si>
  <si>
    <t xml:space="preserve">03.06</t>
  </si>
  <si>
    <t xml:space="preserve">Demolição de revestimento em pedra e blocos maciços</t>
  </si>
  <si>
    <t xml:space="preserve">03.06.050</t>
  </si>
  <si>
    <t xml:space="preserve">Desmonte (levantamento) mecanizado de pavimento em paralelepípedo ou lajota de concreto, inclusive carregamento, transporte até 1 quilômetro e descarregamento</t>
  </si>
  <si>
    <t xml:space="preserve">03.06.060</t>
  </si>
  <si>
    <t xml:space="preserve">Desmonte (levantamento) mecanizado de pavimento em paralelepípedo ou lajota de concreto, inclusive acomodação do material</t>
  </si>
  <si>
    <t xml:space="preserve">03.07</t>
  </si>
  <si>
    <t xml:space="preserve">Demolição de revestimento asfáltico</t>
  </si>
  <si>
    <t xml:space="preserve">03.07.010</t>
  </si>
  <si>
    <t xml:space="preserve">Demolição (levantamento) mecanizada de pavimento asfáltico, inclusive carregamento, transporte até 1 quilômetro e descarregamento</t>
  </si>
  <si>
    <t xml:space="preserve">03.07.030</t>
  </si>
  <si>
    <t xml:space="preserve">Demolição (levantamento) mecanizada de pavimento asfáltico, inclusive fragmentação e acomodação do material</t>
  </si>
  <si>
    <t xml:space="preserve">03.07.050</t>
  </si>
  <si>
    <t xml:space="preserve">Fresagem de pavimento asfáltico com espessura até 5 cm, inclusive carregamento, transporte até 1 quilômetro e descarregamento</t>
  </si>
  <si>
    <t xml:space="preserve">03.07.070</t>
  </si>
  <si>
    <t xml:space="preserve">Fresagem de pavimento asfáltico com espessura até 5 cm, inclusive acomodação do material</t>
  </si>
  <si>
    <t xml:space="preserve">03.07.080</t>
  </si>
  <si>
    <t xml:space="preserve">Fresagem de pavimento asfáltico com espessura até 5 cm, inclusive remoção do material fresado até 10 quilômetros e varrição</t>
  </si>
  <si>
    <t xml:space="preserve">03.08</t>
  </si>
  <si>
    <t xml:space="preserve">Demolição de forro / divisórias</t>
  </si>
  <si>
    <t xml:space="preserve">03.08.020</t>
  </si>
  <si>
    <t xml:space="preserve">Demolição manual de forro em estuque, inclusive sistema de fixação/tarugamento</t>
  </si>
  <si>
    <t xml:space="preserve">03.08.040</t>
  </si>
  <si>
    <t xml:space="preserve">Demolição manual de forro qualquer, inclusive sistema de fixação/tarugamento</t>
  </si>
  <si>
    <t xml:space="preserve">03.08.060</t>
  </si>
  <si>
    <t xml:space="preserve">Demolição manual de forro em gesso, inclusive sistema de fixação</t>
  </si>
  <si>
    <t xml:space="preserve">03.08.200</t>
  </si>
  <si>
    <t xml:space="preserve">Demolição manual de painéis divisórias, inclusive montantes metálicos</t>
  </si>
  <si>
    <t xml:space="preserve">03.09</t>
  </si>
  <si>
    <t xml:space="preserve">Demolição de impermeabilização e afins</t>
  </si>
  <si>
    <t xml:space="preserve">03.09.020</t>
  </si>
  <si>
    <t xml:space="preserve">Demolição manual de camada impermeabilizante</t>
  </si>
  <si>
    <t xml:space="preserve">03.09.040</t>
  </si>
  <si>
    <t xml:space="preserve">Demolição manual de argamassa regularizante, isolante ou protetora e papel Kraft</t>
  </si>
  <si>
    <t xml:space="preserve">03.09.060</t>
  </si>
  <si>
    <t xml:space="preserve">Remoção manual de junta de dilatação ou retração, inclusive apoio</t>
  </si>
  <si>
    <t xml:space="preserve">03.10</t>
  </si>
  <si>
    <t xml:space="preserve">Remoção de pintura</t>
  </si>
  <si>
    <t xml:space="preserve">03.10.020</t>
  </si>
  <si>
    <t xml:space="preserve">Remoção de pintura em rodapé, baguete ou moldura com lixa</t>
  </si>
  <si>
    <t xml:space="preserve">03.10.040</t>
  </si>
  <si>
    <t xml:space="preserve">Remoção de pintura em rodapé, baguete ou moldura com produto químico</t>
  </si>
  <si>
    <t xml:space="preserve">03.10.080</t>
  </si>
  <si>
    <t xml:space="preserve">Remoção de pintura em superfícies de madeira e/ou metálicas com produtos químicos</t>
  </si>
  <si>
    <t xml:space="preserve">03.10.100</t>
  </si>
  <si>
    <t xml:space="preserve">Remoção de pintura em superfícies de madeira e/ou metálicas com lixamento</t>
  </si>
  <si>
    <t xml:space="preserve">03.10.120</t>
  </si>
  <si>
    <t xml:space="preserve">Remoção de pintura em massa com produtos químicos</t>
  </si>
  <si>
    <t xml:space="preserve">03.10.140</t>
  </si>
  <si>
    <t xml:space="preserve">Remoção de pintura em massa com lixamento</t>
  </si>
  <si>
    <t xml:space="preserve">04</t>
  </si>
  <si>
    <t xml:space="preserve">RETIRADA COM PROVÁVEL REAPROVEITAMENTO</t>
  </si>
  <si>
    <t xml:space="preserve">04.01</t>
  </si>
  <si>
    <t xml:space="preserve">Retirada de fechamento e elemento divisor</t>
  </si>
  <si>
    <t xml:space="preserve">04.01.020</t>
  </si>
  <si>
    <t xml:space="preserve">Retirada de divisória em placa de madeira ou fibrocimento tarugada</t>
  </si>
  <si>
    <t xml:space="preserve">04.01.040</t>
  </si>
  <si>
    <t xml:space="preserve">Retirada de divisória em placa de madeira ou fibrocimento com montantes metálicos</t>
  </si>
  <si>
    <t xml:space="preserve">04.01.060</t>
  </si>
  <si>
    <t xml:space="preserve">Retirada de divisória em placa de concreto, granito, granilite ou mármore</t>
  </si>
  <si>
    <t xml:space="preserve">04.01.080</t>
  </si>
  <si>
    <t xml:space="preserve">Retirada de fechamento em placas pré-moldadas, inclusive pilares</t>
  </si>
  <si>
    <t xml:space="preserve">04.01.090</t>
  </si>
  <si>
    <t xml:space="preserve">Retirada de barreira de proteção com arame de alta segurança, simples ou duplo</t>
  </si>
  <si>
    <t xml:space="preserve">04.01.100</t>
  </si>
  <si>
    <t xml:space="preserve">Retirada de cerca</t>
  </si>
  <si>
    <t xml:space="preserve">04.02</t>
  </si>
  <si>
    <t xml:space="preserve">Retirada de elementos de estrutura (concreto, ferro, alumínio e madeira)</t>
  </si>
  <si>
    <t xml:space="preserve">04.02.020</t>
  </si>
  <si>
    <t xml:space="preserve">Retirada de peças lineares em madeira com seção até 60 cm²</t>
  </si>
  <si>
    <t xml:space="preserve">04.02.030</t>
  </si>
  <si>
    <t xml:space="preserve">Retirada de peças lineares em madeira com seção superior a 60 cm²</t>
  </si>
  <si>
    <t xml:space="preserve">04.02.050</t>
  </si>
  <si>
    <t xml:space="preserve">Retirada de estrutura em madeira tesoura - telhas de barro</t>
  </si>
  <si>
    <t xml:space="preserve">04.02.070</t>
  </si>
  <si>
    <t xml:space="preserve">Retirada de estrutura em madeira tesoura - telhas perfil qualquer</t>
  </si>
  <si>
    <t xml:space="preserve">04.02.090</t>
  </si>
  <si>
    <t xml:space="preserve">Retirada de estrutura em madeira pontaletada - telhas de barro</t>
  </si>
  <si>
    <t xml:space="preserve">04.02.110</t>
  </si>
  <si>
    <t xml:space="preserve">Retirada de estrutura em madeira pontaletada - telhas perfil qualquer</t>
  </si>
  <si>
    <t xml:space="preserve">04.02.140</t>
  </si>
  <si>
    <t xml:space="preserve">Retirada de estrutura metálica</t>
  </si>
  <si>
    <t xml:space="preserve">kg</t>
  </si>
  <si>
    <t xml:space="preserve">04.03</t>
  </si>
  <si>
    <t xml:space="preserve">Retirada de telhamento e proteção</t>
  </si>
  <si>
    <t xml:space="preserve">04.03.020</t>
  </si>
  <si>
    <t xml:space="preserve">Retirada de telhamento em barro</t>
  </si>
  <si>
    <t xml:space="preserve">04.03.040</t>
  </si>
  <si>
    <t xml:space="preserve">Retirada de telhamento perfil e material qualquer, exceto barro</t>
  </si>
  <si>
    <t xml:space="preserve">04.03.060</t>
  </si>
  <si>
    <t xml:space="preserve">Retirada de cumeeira ou espigão em barro</t>
  </si>
  <si>
    <t xml:space="preserve">04.03.080</t>
  </si>
  <si>
    <t xml:space="preserve">Retirada de cumeeira, espigão ou rufo perfil qualquer</t>
  </si>
  <si>
    <t xml:space="preserve">04.03.090</t>
  </si>
  <si>
    <t xml:space="preserve">Retirada de domo de acrílico, inclusive perfis metálicos de fixação</t>
  </si>
  <si>
    <t xml:space="preserve">04.04</t>
  </si>
  <si>
    <t xml:space="preserve">Retirada de revestimento em pedra e blocos maciços</t>
  </si>
  <si>
    <t xml:space="preserve">04.04.010</t>
  </si>
  <si>
    <t xml:space="preserve">Retirada de revestimento em pedra, granito ou mármore, em parede ou fachada</t>
  </si>
  <si>
    <t xml:space="preserve">04.04.020</t>
  </si>
  <si>
    <t xml:space="preserve">Retirada de revestimento em pedra, granito ou mármore, em piso</t>
  </si>
  <si>
    <t xml:space="preserve">04.04.030</t>
  </si>
  <si>
    <t xml:space="preserve">Retirada de soleira ou peitoril em pedra, granito ou mármore</t>
  </si>
  <si>
    <t xml:space="preserve">04.04.040</t>
  </si>
  <si>
    <t xml:space="preserve">Retirada de degrau em pedra, granito ou mármore</t>
  </si>
  <si>
    <t xml:space="preserve">04.04.060</t>
  </si>
  <si>
    <t xml:space="preserve">Retirada de rodapé em pedra, granito ou mármore</t>
  </si>
  <si>
    <t xml:space="preserve">04.05</t>
  </si>
  <si>
    <t xml:space="preserve">Retirada de revestimentos em madeira</t>
  </si>
  <si>
    <t xml:space="preserve">04.05.010</t>
  </si>
  <si>
    <t xml:space="preserve">Retirada de revestimento em lambris de madeira</t>
  </si>
  <si>
    <t xml:space="preserve">04.05.020</t>
  </si>
  <si>
    <t xml:space="preserve">Retirada de piso em tacos de madeira</t>
  </si>
  <si>
    <t xml:space="preserve">04.05.040</t>
  </si>
  <si>
    <t xml:space="preserve">Retirada de soalho somente o tablado</t>
  </si>
  <si>
    <t xml:space="preserve">04.05.060</t>
  </si>
  <si>
    <t xml:space="preserve">Retirada de soalho inclusive vigamento</t>
  </si>
  <si>
    <t xml:space="preserve">04.05.080</t>
  </si>
  <si>
    <t xml:space="preserve">Retirada de degrau em madeira</t>
  </si>
  <si>
    <t xml:space="preserve">04.05.100</t>
  </si>
  <si>
    <t xml:space="preserve">Retirada de rodapé inclusive cordão em madeira</t>
  </si>
  <si>
    <t xml:space="preserve">04.06</t>
  </si>
  <si>
    <t xml:space="preserve">Retirada de revestimentos sintéticos e metálicos</t>
  </si>
  <si>
    <t xml:space="preserve">04.06.010</t>
  </si>
  <si>
    <t xml:space="preserve">Retirada de revestimento em lambris metálicos</t>
  </si>
  <si>
    <t xml:space="preserve">04.06.020</t>
  </si>
  <si>
    <t xml:space="preserve">Retirada de piso em material sintético assentado a cola</t>
  </si>
  <si>
    <t xml:space="preserve">04.06.040</t>
  </si>
  <si>
    <t xml:space="preserve">Retirada de degrau em material sintético assentado a cola</t>
  </si>
  <si>
    <t xml:space="preserve">04.06.060</t>
  </si>
  <si>
    <t xml:space="preserve">Retirada de rodapé inclusive cordão em material sintético</t>
  </si>
  <si>
    <t xml:space="preserve">04.06.100</t>
  </si>
  <si>
    <t xml:space="preserve">Retirada de piso elevado telescópico metálico, inclusive estrutura de sustentação</t>
  </si>
  <si>
    <t xml:space="preserve">04.07</t>
  </si>
  <si>
    <t xml:space="preserve">Retirada de forro, brise e fachada</t>
  </si>
  <si>
    <t xml:space="preserve">04.07.020</t>
  </si>
  <si>
    <t xml:space="preserve">Retirada de forro qualquer em placas ou tiras fixadas</t>
  </si>
  <si>
    <t xml:space="preserve">04.07.040</t>
  </si>
  <si>
    <t xml:space="preserve">Retirada de forro qualquer em placas ou tiras apoiadas</t>
  </si>
  <si>
    <t xml:space="preserve">04.07.060</t>
  </si>
  <si>
    <t xml:space="preserve">Retirada de sistema de fixação ou tarugamento de forro</t>
  </si>
  <si>
    <t xml:space="preserve">04.08</t>
  </si>
  <si>
    <t xml:space="preserve">Retirada de esquadria e elemento de madeira</t>
  </si>
  <si>
    <t xml:space="preserve">04.08.020</t>
  </si>
  <si>
    <t xml:space="preserve">Retirada de folha de esquadria em madeira</t>
  </si>
  <si>
    <t xml:space="preserve">04.08.040</t>
  </si>
  <si>
    <t xml:space="preserve">Retirada de guarnição, moldura e peças lineares em madeira, fixadas</t>
  </si>
  <si>
    <t xml:space="preserve">04.08.060</t>
  </si>
  <si>
    <t xml:space="preserve">Retirada de batente com guarnição e peças lineares em madeira, chumbados</t>
  </si>
  <si>
    <t xml:space="preserve">04.08.080</t>
  </si>
  <si>
    <t xml:space="preserve">Retirada de elemento em madeira e sistema de fixação tipo quadro, lousa, etc.</t>
  </si>
  <si>
    <t xml:space="preserve">04.08.100</t>
  </si>
  <si>
    <t xml:space="preserve">Retirada de armário em madeira ou metal</t>
  </si>
  <si>
    <t xml:space="preserve">04.09</t>
  </si>
  <si>
    <t xml:space="preserve">Retirada de esquadria e elementos metálicos</t>
  </si>
  <si>
    <t xml:space="preserve">04.09.020</t>
  </si>
  <si>
    <t xml:space="preserve">Retirada de esquadria metálica em geral</t>
  </si>
  <si>
    <t xml:space="preserve">04.09.040</t>
  </si>
  <si>
    <t xml:space="preserve">Retirada de folha de esquadria metálica</t>
  </si>
  <si>
    <t xml:space="preserve">04.09.060</t>
  </si>
  <si>
    <t xml:space="preserve">Retirada de batente, corrimão ou peças lineares metálicas, chumbados</t>
  </si>
  <si>
    <t xml:space="preserve">04.09.080</t>
  </si>
  <si>
    <t xml:space="preserve">Retirada de batente, corrimão ou peças lineares metálicas, fixados</t>
  </si>
  <si>
    <t xml:space="preserve">04.09.100</t>
  </si>
  <si>
    <t xml:space="preserve">Retirada de guarda-corpo ou gradil em geral</t>
  </si>
  <si>
    <t xml:space="preserve">04.09.120</t>
  </si>
  <si>
    <t xml:space="preserve">Retirada de escada de marinheiro com ou sem guarda-corpo</t>
  </si>
  <si>
    <t xml:space="preserve">04.09.140</t>
  </si>
  <si>
    <t xml:space="preserve">Retirada de poste ou sistema de sustentação para alambrado ou fechamento</t>
  </si>
  <si>
    <t xml:space="preserve">04.09.160</t>
  </si>
  <si>
    <t xml:space="preserve">Retirada de entelamento metálico em geral</t>
  </si>
  <si>
    <t xml:space="preserve">04.10</t>
  </si>
  <si>
    <t xml:space="preserve">Retirada de ferragens e acessórios para esquadrias</t>
  </si>
  <si>
    <t xml:space="preserve">04.10.020</t>
  </si>
  <si>
    <t xml:space="preserve">Retirada de fechadura ou fecho de embutir</t>
  </si>
  <si>
    <t xml:space="preserve">04.10.040</t>
  </si>
  <si>
    <t xml:space="preserve">Retirada de fechadura ou fecho de sobrepor</t>
  </si>
  <si>
    <t xml:space="preserve">04.10.060</t>
  </si>
  <si>
    <t xml:space="preserve">Retirada de dobradiça</t>
  </si>
  <si>
    <t xml:space="preserve">04.10.080</t>
  </si>
  <si>
    <t xml:space="preserve">Retirada de peça ou acessório complementar em geral de esquadria</t>
  </si>
  <si>
    <t xml:space="preserve">04.11</t>
  </si>
  <si>
    <t xml:space="preserve">Retirada de aparelhos, metais sanitários e registro</t>
  </si>
  <si>
    <t xml:space="preserve">04.11.020</t>
  </si>
  <si>
    <t xml:space="preserve">Retirada de aparelho sanitário incluindo acessórios</t>
  </si>
  <si>
    <t xml:space="preserve">04.11.030</t>
  </si>
  <si>
    <t xml:space="preserve">Retirada de bancada incluindo pertences</t>
  </si>
  <si>
    <t xml:space="preserve">04.11.040</t>
  </si>
  <si>
    <t xml:space="preserve">Retirada de complemento sanitário chumbado</t>
  </si>
  <si>
    <t xml:space="preserve">04.11.060</t>
  </si>
  <si>
    <t xml:space="preserve">Retirada de complemento sanitário fixado ou de sobrepor</t>
  </si>
  <si>
    <t xml:space="preserve">04.11.080</t>
  </si>
  <si>
    <t xml:space="preserve">Retirada de registro ou válvula embutidos</t>
  </si>
  <si>
    <t xml:space="preserve">04.11.100</t>
  </si>
  <si>
    <t xml:space="preserve">Retirada de registro ou válvula aparentes</t>
  </si>
  <si>
    <t xml:space="preserve">04.11.110</t>
  </si>
  <si>
    <t xml:space="preserve">Retirada de purificador/bebedouro</t>
  </si>
  <si>
    <t xml:space="preserve">04.11.120</t>
  </si>
  <si>
    <t xml:space="preserve">Retirada de torneira ou chuveiro</t>
  </si>
  <si>
    <t xml:space="preserve">04.11.140</t>
  </si>
  <si>
    <t xml:space="preserve">Retirada de sifão ou metais sanitários diversos</t>
  </si>
  <si>
    <t xml:space="preserve">04.11.160</t>
  </si>
  <si>
    <t xml:space="preserve">Retirada de caixa de descarga de sobrepor ou acoplada</t>
  </si>
  <si>
    <t xml:space="preserve">04.12</t>
  </si>
  <si>
    <t xml:space="preserve">Retirada de aparelhos elétricos e hidráulicos</t>
  </si>
  <si>
    <t xml:space="preserve">04.12.020</t>
  </si>
  <si>
    <t xml:space="preserve">Retirada de conjunto motor-bomba</t>
  </si>
  <si>
    <t xml:space="preserve">04.12.040</t>
  </si>
  <si>
    <t xml:space="preserve">Retirada de motor de bomba de recalque</t>
  </si>
  <si>
    <t xml:space="preserve">04.13</t>
  </si>
  <si>
    <t xml:space="preserve">Retirada de impermeabilização e afins</t>
  </si>
  <si>
    <t xml:space="preserve">04.13.020</t>
  </si>
  <si>
    <t xml:space="preserve">Retirada de isolamento térmico com material monolítico</t>
  </si>
  <si>
    <t xml:space="preserve">04.13.060</t>
  </si>
  <si>
    <t xml:space="preserve">Retirada de isolamento térmico com material em panos</t>
  </si>
  <si>
    <t xml:space="preserve">04.14</t>
  </si>
  <si>
    <t xml:space="preserve">Retirada de vidro</t>
  </si>
  <si>
    <t xml:space="preserve">04.14.020</t>
  </si>
  <si>
    <t xml:space="preserve">Retirada de vidro ou espelho com raspagem da massa ou retirada de baguete</t>
  </si>
  <si>
    <t xml:space="preserve">04.14.040</t>
  </si>
  <si>
    <t xml:space="preserve">Retirada de esquadria em vidro</t>
  </si>
  <si>
    <t xml:space="preserve">04.17</t>
  </si>
  <si>
    <t xml:space="preserve">Retirada em instalação elétrica - letra A até B</t>
  </si>
  <si>
    <t xml:space="preserve">04.17.020</t>
  </si>
  <si>
    <t xml:space="preserve">Remoção de aparelho de iluminação ou projetor fixo em teto, piso ou parede</t>
  </si>
  <si>
    <t xml:space="preserve">04.17.040</t>
  </si>
  <si>
    <t xml:space="preserve">Remoção de aparelho de iluminação ou projetor fixo em poste ou braço</t>
  </si>
  <si>
    <t xml:space="preserve">04.17.060</t>
  </si>
  <si>
    <t xml:space="preserve">Remoção de suporte tipo braquet</t>
  </si>
  <si>
    <t xml:space="preserve">04.17.080</t>
  </si>
  <si>
    <t xml:space="preserve">Remoção de barramento de cobre</t>
  </si>
  <si>
    <t xml:space="preserve">04.17.100</t>
  </si>
  <si>
    <t xml:space="preserve">Remoção de base de disjuntor tipo QUIK-LAG</t>
  </si>
  <si>
    <t xml:space="preserve">04.17.120</t>
  </si>
  <si>
    <t xml:space="preserve">Remoção de base de fusível tipo DIAZED</t>
  </si>
  <si>
    <t xml:space="preserve">04.17.140</t>
  </si>
  <si>
    <t xml:space="preserve">Remoção de base e haste de para-raios</t>
  </si>
  <si>
    <t xml:space="preserve">04.17.160</t>
  </si>
  <si>
    <t xml:space="preserve">Remoção de base ou chave para fusível NH tipo tripolar</t>
  </si>
  <si>
    <t xml:space="preserve">04.17.180</t>
  </si>
  <si>
    <t xml:space="preserve">Remoção de base ou chave para fusível NH tipo unipolar</t>
  </si>
  <si>
    <t xml:space="preserve">04.17.200</t>
  </si>
  <si>
    <t xml:space="preserve">Remoção de braçadeira para passagem de cordoalha</t>
  </si>
  <si>
    <t xml:space="preserve">04.17.220</t>
  </si>
  <si>
    <t xml:space="preserve">Remoção de bucha de passagem interna ou externa</t>
  </si>
  <si>
    <t xml:space="preserve">04.17.240</t>
  </si>
  <si>
    <t xml:space="preserve">Remoção de bucha de passagem para neutro</t>
  </si>
  <si>
    <t xml:space="preserve">04.18</t>
  </si>
  <si>
    <t xml:space="preserve">Retirada em instalação elétrica - letra C</t>
  </si>
  <si>
    <t xml:space="preserve">04.18.020</t>
  </si>
  <si>
    <t xml:space="preserve">Remoção de cabeçote em rede de telefonia</t>
  </si>
  <si>
    <t xml:space="preserve">04.18.040</t>
  </si>
  <si>
    <t xml:space="preserve">Remoção de cabo de aço e esticadores de para-raios</t>
  </si>
  <si>
    <t xml:space="preserve">04.18.060</t>
  </si>
  <si>
    <t xml:space="preserve">Remoção de caixa de entrada de energia padrão medição indireta completa</t>
  </si>
  <si>
    <t xml:space="preserve">04.18.070</t>
  </si>
  <si>
    <t xml:space="preserve">Remoção de caixa de entrada de energia padrão residencial completa</t>
  </si>
  <si>
    <t xml:space="preserve">04.18.080</t>
  </si>
  <si>
    <t xml:space="preserve">Remoção de caixa de entrada telefônica completa</t>
  </si>
  <si>
    <t xml:space="preserve">04.18.090</t>
  </si>
  <si>
    <t xml:space="preserve">Remoção de caixa de medição padrão completa</t>
  </si>
  <si>
    <t xml:space="preserve">04.18.120</t>
  </si>
  <si>
    <t xml:space="preserve">Remoção de caixa estampada</t>
  </si>
  <si>
    <t xml:space="preserve">04.18.130</t>
  </si>
  <si>
    <t xml:space="preserve">Remoção de caixa para fusível ou tomada instalada em perfilado</t>
  </si>
  <si>
    <t xml:space="preserve">04.18.140</t>
  </si>
  <si>
    <t xml:space="preserve">Remoção de caixa para transformador de corrente</t>
  </si>
  <si>
    <t xml:space="preserve">04.18.180</t>
  </si>
  <si>
    <t xml:space="preserve">Remoção de cantoneira metálica</t>
  </si>
  <si>
    <t xml:space="preserve">04.18.200</t>
  </si>
  <si>
    <t xml:space="preserve">Remoção de captor de para-raios tipo Franklin</t>
  </si>
  <si>
    <t xml:space="preserve">04.18.220</t>
  </si>
  <si>
    <t xml:space="preserve">Remoção de chapa de ferro para bucha de passagem</t>
  </si>
  <si>
    <t xml:space="preserve">04.18.240</t>
  </si>
  <si>
    <t xml:space="preserve">Remoção de chave automática da boia</t>
  </si>
  <si>
    <t xml:space="preserve">04.18.250</t>
  </si>
  <si>
    <t xml:space="preserve">Remoção de chave base de mármore ou ardósia</t>
  </si>
  <si>
    <t xml:space="preserve">04.18.260</t>
  </si>
  <si>
    <t xml:space="preserve">Remoção de chave de ação rápida comando frontal montado em painel</t>
  </si>
  <si>
    <t xml:space="preserve">04.18.270</t>
  </si>
  <si>
    <t xml:space="preserve">Remoção de chave fusível indicadora tipo Matheus</t>
  </si>
  <si>
    <t xml:space="preserve">04.18.280</t>
  </si>
  <si>
    <t xml:space="preserve">Remoção de chave seccionadora tripolar seca mecanismo de manobra frontal</t>
  </si>
  <si>
    <t xml:space="preserve">04.18.290</t>
  </si>
  <si>
    <t xml:space="preserve">Remoção de chave tipo Pacco rotativo</t>
  </si>
  <si>
    <t xml:space="preserve">04.18.320</t>
  </si>
  <si>
    <t xml:space="preserve">Remoção de cinta de fixação de eletroduto ou sela para cruzeta em poste</t>
  </si>
  <si>
    <t xml:space="preserve">04.18.340</t>
  </si>
  <si>
    <t xml:space="preserve">Remoção de condulete</t>
  </si>
  <si>
    <t xml:space="preserve">04.18.360</t>
  </si>
  <si>
    <t xml:space="preserve">Remoção de condutor aparente diâmetro externo acima de 6,5 mm</t>
  </si>
  <si>
    <t xml:space="preserve">04.18.370</t>
  </si>
  <si>
    <t xml:space="preserve">Remoção de condutor aparente diâmetro externo até 6,5 mm</t>
  </si>
  <si>
    <t xml:space="preserve">04.18.380</t>
  </si>
  <si>
    <t xml:space="preserve">Remoção de condutor embutido diâmetro externo acima de 6,5 mm</t>
  </si>
  <si>
    <t xml:space="preserve">04.18.390</t>
  </si>
  <si>
    <t xml:space="preserve">Remoção de condutor embutido diâmetro externo até 6,5 mm</t>
  </si>
  <si>
    <t xml:space="preserve">04.18.400</t>
  </si>
  <si>
    <t xml:space="preserve">Remoção de condutor especial</t>
  </si>
  <si>
    <t xml:space="preserve">04.18.410</t>
  </si>
  <si>
    <t xml:space="preserve">Remoção de cordoalha ou cabo de cobre nu</t>
  </si>
  <si>
    <t xml:space="preserve">04.18.420</t>
  </si>
  <si>
    <t xml:space="preserve">Remoção de contator magnético para comando de bomba</t>
  </si>
  <si>
    <t xml:space="preserve">04.18.440</t>
  </si>
  <si>
    <t xml:space="preserve">Remoção de corrente para pendentes</t>
  </si>
  <si>
    <t xml:space="preserve">04.18.460</t>
  </si>
  <si>
    <t xml:space="preserve">Remoção de cruzeta de ferro para fixação de projetores</t>
  </si>
  <si>
    <t xml:space="preserve">04.18.470</t>
  </si>
  <si>
    <t xml:space="preserve">Remoção de cruzeta de madeira</t>
  </si>
  <si>
    <t xml:space="preserve">04.19</t>
  </si>
  <si>
    <t xml:space="preserve">Retirada em instalação elétrica - letra D até I</t>
  </si>
  <si>
    <t xml:space="preserve">04.19.020</t>
  </si>
  <si>
    <t xml:space="preserve">Remoção de disjuntor de volume normal ou reduzido</t>
  </si>
  <si>
    <t xml:space="preserve">04.19.030</t>
  </si>
  <si>
    <t xml:space="preserve">Remoção de disjuntor a seco aberto tripolar, 600 V de 800 A</t>
  </si>
  <si>
    <t xml:space="preserve">04.19.060</t>
  </si>
  <si>
    <t xml:space="preserve">Remoção de disjuntor termomagnético</t>
  </si>
  <si>
    <t xml:space="preserve">04.19.080</t>
  </si>
  <si>
    <t xml:space="preserve">Remoção de fundo de quadro de distribuição ou caixa de passagem</t>
  </si>
  <si>
    <t xml:space="preserve">04.19.100</t>
  </si>
  <si>
    <t xml:space="preserve">Remoção de gancho de sustentação de luminária em perfilado</t>
  </si>
  <si>
    <t xml:space="preserve">04.19.120</t>
  </si>
  <si>
    <t xml:space="preserve">Remoção de interruptores, tomadas, botão de campainha ou cigarra</t>
  </si>
  <si>
    <t xml:space="preserve">04.19.140</t>
  </si>
  <si>
    <t xml:space="preserve">Remoção de isolador tipo castanha e gancho de sustentação</t>
  </si>
  <si>
    <t xml:space="preserve">04.19.160</t>
  </si>
  <si>
    <t xml:space="preserve">Remoção de isolador tipo disco completo e gancho de suspensão</t>
  </si>
  <si>
    <t xml:space="preserve">04.19.180</t>
  </si>
  <si>
    <t xml:space="preserve">Remoção de isolador tipo pino, inclusive o pino</t>
  </si>
  <si>
    <t xml:space="preserve">04.19.190</t>
  </si>
  <si>
    <t xml:space="preserve">Remoção de isolador galvanizado uso geral</t>
  </si>
  <si>
    <t xml:space="preserve">04.20</t>
  </si>
  <si>
    <t xml:space="preserve">Retirada em instalação elétrica - letra J até N</t>
  </si>
  <si>
    <t xml:space="preserve">04.20.020</t>
  </si>
  <si>
    <t xml:space="preserve">Remoção de janela de ventilação, iluminação ou ventilação e iluminação padrão</t>
  </si>
  <si>
    <t xml:space="preserve">04.20.040</t>
  </si>
  <si>
    <t xml:space="preserve">Remoção de lâmpada</t>
  </si>
  <si>
    <t xml:space="preserve">04.20.060</t>
  </si>
  <si>
    <t xml:space="preserve">Remoção de luz de obstáculo</t>
  </si>
  <si>
    <t xml:space="preserve">04.20.080</t>
  </si>
  <si>
    <t xml:space="preserve">Remoção de manopla de comando de disjuntor</t>
  </si>
  <si>
    <t xml:space="preserve">04.20.100</t>
  </si>
  <si>
    <t xml:space="preserve">Remoção de mão francesa</t>
  </si>
  <si>
    <t xml:space="preserve">04.20.120</t>
  </si>
  <si>
    <t xml:space="preserve">Remoção de terminal modular (mufla) tripolar ou unipolar</t>
  </si>
  <si>
    <t xml:space="preserve">04.21</t>
  </si>
  <si>
    <t xml:space="preserve">Retirada em instalação elétrica - letra O até S</t>
  </si>
  <si>
    <t xml:space="preserve">04.21.020</t>
  </si>
  <si>
    <t xml:space="preserve">Remoção de óleo de disjuntor ou transformador</t>
  </si>
  <si>
    <t xml:space="preserve">l</t>
  </si>
  <si>
    <t xml:space="preserve">04.21.040</t>
  </si>
  <si>
    <t xml:space="preserve">Remoção de pára-raios tipo cristal-valve em cabine primária</t>
  </si>
  <si>
    <t xml:space="preserve">04.21.050</t>
  </si>
  <si>
    <t xml:space="preserve">Remoção de pára-raios tipo cristal-valve em poste singelo ou estaleiro</t>
  </si>
  <si>
    <t xml:space="preserve">04.21.060</t>
  </si>
  <si>
    <t xml:space="preserve">Remoção de perfilado</t>
  </si>
  <si>
    <t xml:space="preserve">04.21.100</t>
  </si>
  <si>
    <t xml:space="preserve">Remoção de porta de quadro ou painel</t>
  </si>
  <si>
    <t xml:space="preserve">04.21.130</t>
  </si>
  <si>
    <t xml:space="preserve">Remoção de poste de concreto</t>
  </si>
  <si>
    <t xml:space="preserve">04.21.140</t>
  </si>
  <si>
    <t xml:space="preserve">Remoção de poste metálico</t>
  </si>
  <si>
    <t xml:space="preserve">04.21.150</t>
  </si>
  <si>
    <t xml:space="preserve">Remoção de poste de madeira</t>
  </si>
  <si>
    <t xml:space="preserve">04.21.160</t>
  </si>
  <si>
    <t xml:space="preserve">Remoção de quadro de distribuição, chamada ou caixa de passagem</t>
  </si>
  <si>
    <t xml:space="preserve">04.21.200</t>
  </si>
  <si>
    <t xml:space="preserve">Remoção de reator para lâmpada</t>
  </si>
  <si>
    <t xml:space="preserve">04.21.210</t>
  </si>
  <si>
    <t xml:space="preserve">Remoção de reator para lâmpada fixo em poste</t>
  </si>
  <si>
    <t xml:space="preserve">04.21.240</t>
  </si>
  <si>
    <t xml:space="preserve">Remoção de relé</t>
  </si>
  <si>
    <t xml:space="preserve">04.21.260</t>
  </si>
  <si>
    <t xml:space="preserve">Remoção de roldana</t>
  </si>
  <si>
    <t xml:space="preserve">04.21.280</t>
  </si>
  <si>
    <t xml:space="preserve">Remoção de soquete</t>
  </si>
  <si>
    <t xml:space="preserve">04.21.300</t>
  </si>
  <si>
    <t xml:space="preserve">Remoção de suporte de transformador em poste singelo ou estaleiro</t>
  </si>
  <si>
    <t xml:space="preserve">04.22</t>
  </si>
  <si>
    <t xml:space="preserve">Retirada em instalação elétrica - letra T até o final</t>
  </si>
  <si>
    <t xml:space="preserve">04.22.020</t>
  </si>
  <si>
    <t xml:space="preserve">Remoção de terminal ou conector para cabos</t>
  </si>
  <si>
    <t xml:space="preserve">04.22.040</t>
  </si>
  <si>
    <t xml:space="preserve">Remoção de transformador de potência em cabine primária</t>
  </si>
  <si>
    <t xml:space="preserve">04.22.050</t>
  </si>
  <si>
    <t xml:space="preserve">Remoção de transformador de potencial completo (pequeno)</t>
  </si>
  <si>
    <t xml:space="preserve">04.22.060</t>
  </si>
  <si>
    <t xml:space="preserve">Remoção de transformador de potência trifásico até 225 kVA, a óleo, em poste singelo</t>
  </si>
  <si>
    <t xml:space="preserve">04.22.100</t>
  </si>
  <si>
    <t xml:space="preserve">Remoção de tubulação elétrica aparente com diâmetro externo acima de 50 mm</t>
  </si>
  <si>
    <t xml:space="preserve">04.22.110</t>
  </si>
  <si>
    <t xml:space="preserve">Remoção de tubulação elétrica aparente com diâmetro externo até 50 mm</t>
  </si>
  <si>
    <t xml:space="preserve">04.22.120</t>
  </si>
  <si>
    <t xml:space="preserve">Remoção de tubulação elétrica embutida com diâmetro externo acima de 50 mm</t>
  </si>
  <si>
    <t xml:space="preserve">04.22.130</t>
  </si>
  <si>
    <t xml:space="preserve">Remoção de tubulação elétrica embutida com diâmetro externo até 50 mm</t>
  </si>
  <si>
    <t xml:space="preserve">04.22.200</t>
  </si>
  <si>
    <t xml:space="preserve">Remoção de vergalhão</t>
  </si>
  <si>
    <t xml:space="preserve">04.30</t>
  </si>
  <si>
    <t xml:space="preserve">Retirada em instalação hidráulica</t>
  </si>
  <si>
    <t xml:space="preserve">04.30.020</t>
  </si>
  <si>
    <t xml:space="preserve">Remoção de calha ou rufo</t>
  </si>
  <si>
    <t xml:space="preserve">04.30.040</t>
  </si>
  <si>
    <t xml:space="preserve">Remoção de condutor aparente</t>
  </si>
  <si>
    <t xml:space="preserve">04.30.060</t>
  </si>
  <si>
    <t xml:space="preserve">Remoção de tubulação hidráulica em geral, incluindo conexões, caixas e ralos</t>
  </si>
  <si>
    <t xml:space="preserve">04.30.080</t>
  </si>
  <si>
    <t xml:space="preserve">Remoção de hidrante de parede completo</t>
  </si>
  <si>
    <t xml:space="preserve">04.30.100</t>
  </si>
  <si>
    <t xml:space="preserve">Remoção de reservatório em fibrocimento até 1000 litros</t>
  </si>
  <si>
    <t xml:space="preserve">04.31</t>
  </si>
  <si>
    <t xml:space="preserve">Retirada em instalação de combate a incêndio</t>
  </si>
  <si>
    <t xml:space="preserve">04.31.010</t>
  </si>
  <si>
    <t xml:space="preserve">Retirada de bico de sprinkler</t>
  </si>
  <si>
    <t xml:space="preserve">04.35</t>
  </si>
  <si>
    <t xml:space="preserve">Retirada de sistema e equipamento de conforto mecânico</t>
  </si>
  <si>
    <t xml:space="preserve">04.35.050</t>
  </si>
  <si>
    <t xml:space="preserve">Retirada de aparelho de ar condicionado portátil</t>
  </si>
  <si>
    <t xml:space="preserve">04.40</t>
  </si>
  <si>
    <t xml:space="preserve">Retirada diversa de peças pré-moldadas</t>
  </si>
  <si>
    <t xml:space="preserve">04.40.010</t>
  </si>
  <si>
    <t xml:space="preserve">Retirada manual de guia pré-moldada, inclusive limpeza, carregamento, transporte até 1 quilômetro e descarregamento</t>
  </si>
  <si>
    <t xml:space="preserve">04.40.020</t>
  </si>
  <si>
    <t xml:space="preserve">Retirada de soleira ou peitoril em geral</t>
  </si>
  <si>
    <t xml:space="preserve">04.40.030</t>
  </si>
  <si>
    <t xml:space="preserve">Retirada manual de guia pré-moldada, inclusive limpeza e empilhamento</t>
  </si>
  <si>
    <t xml:space="preserve">04.40.050</t>
  </si>
  <si>
    <t xml:space="preserve">Retirada manual de paralelepípedo ou lajota de concreto, inclusive limpeza, carregamento, transporte até 1 quilômetro e descarregamento</t>
  </si>
  <si>
    <t xml:space="preserve">04.40.070</t>
  </si>
  <si>
    <t xml:space="preserve">Retirada manual de paralelepípedo ou lajota de concreto, inclusive limpeza e empilhamento</t>
  </si>
  <si>
    <t xml:space="preserve">05</t>
  </si>
  <si>
    <t xml:space="preserve">TRANSPORTE E MOVIMENTAÇÃO, DENTRO E FORA DA OBRA</t>
  </si>
  <si>
    <t xml:space="preserve">05.04</t>
  </si>
  <si>
    <t xml:space="preserve">Transporte de material solto</t>
  </si>
  <si>
    <t xml:space="preserve">05.04.060</t>
  </si>
  <si>
    <t xml:space="preserve">Transporte manual horizontal e/ou vertical de entulho até o local de despejo - ensacado</t>
  </si>
  <si>
    <t xml:space="preserve">05.07</t>
  </si>
  <si>
    <t xml:space="preserve">Transporte comercial, carreteiro e aluguel</t>
  </si>
  <si>
    <t xml:space="preserve">05.07.040</t>
  </si>
  <si>
    <t xml:space="preserve">Remoção de entulho separado de obra com caçamba metálica - terra, alvenaria, concreto, argamassa, madeira, papel, plástico ou metal</t>
  </si>
  <si>
    <t xml:space="preserve">05.07.050</t>
  </si>
  <si>
    <t xml:space="preserve">Remoção de entulho de obra com caçamba metálica - material volumoso e misturado por alvenaria, terra, madeira, papel, plástico e metal</t>
  </si>
  <si>
    <t xml:space="preserve">05.07.060</t>
  </si>
  <si>
    <t xml:space="preserve">Remoção de entulho de obra com caçamba metálica - material rejeitado e misturado por vegetação, isopor, manta asfáltica e lã de vidro</t>
  </si>
  <si>
    <t xml:space="preserve">05.07.070</t>
  </si>
  <si>
    <t xml:space="preserve">Remoção de entulho de obra com caçamba metálica - gesso e/ou drywall</t>
  </si>
  <si>
    <t xml:space="preserve">05.08</t>
  </si>
  <si>
    <t xml:space="preserve">Transporte mecanizado de material solto</t>
  </si>
  <si>
    <t xml:space="preserve">05.08.060</t>
  </si>
  <si>
    <t xml:space="preserve">Transporte de entulho, para distâncias superiores ao 3° km até o 5° km</t>
  </si>
  <si>
    <t xml:space="preserve">05.08.080</t>
  </si>
  <si>
    <t xml:space="preserve">Transporte de entulho, para distâncias superiores ao 5° km até o 10° km</t>
  </si>
  <si>
    <t xml:space="preserve">05.08.100</t>
  </si>
  <si>
    <t xml:space="preserve">Transporte de entulho, para distâncias superiores ao 10° km até o 15° km</t>
  </si>
  <si>
    <t xml:space="preserve">05.08.120</t>
  </si>
  <si>
    <t xml:space="preserve">Transporte de entulho, para distâncias superiores ao 15° km até o 20° km</t>
  </si>
  <si>
    <t xml:space="preserve">05.08.140</t>
  </si>
  <si>
    <t xml:space="preserve">Transporte de entulho, para distâncias superiores ao 20° km</t>
  </si>
  <si>
    <t xml:space="preserve">m³xkm</t>
  </si>
  <si>
    <t xml:space="preserve">05.08.220</t>
  </si>
  <si>
    <t xml:space="preserve">Carregamento mecanizado de entulho fragmentado, com caminhão à disposição dentro da obra, até o raio de 1 km</t>
  </si>
  <si>
    <t xml:space="preserve">05.09</t>
  </si>
  <si>
    <t xml:space="preserve">Taxas de recolhimento</t>
  </si>
  <si>
    <t xml:space="preserve">05.09.006</t>
  </si>
  <si>
    <t xml:space="preserve">Taxa de destinação de resíduo sólido em aterro, tipo inerte</t>
  </si>
  <si>
    <t xml:space="preserve">t</t>
  </si>
  <si>
    <t xml:space="preserve">05.09.007</t>
  </si>
  <si>
    <t xml:space="preserve">Taxa de destinação de resíduo sólido em aterro, tipo solo/terra</t>
  </si>
  <si>
    <t xml:space="preserve">05.09.008</t>
  </si>
  <si>
    <t xml:space="preserve">Transporte e taxa de destinação de resíduo sólido em aterro, tipo telhas cimento amianto</t>
  </si>
  <si>
    <t xml:space="preserve">05.10</t>
  </si>
  <si>
    <t xml:space="preserve">Transporte mecanizado de solo</t>
  </si>
  <si>
    <t xml:space="preserve">05.10.010</t>
  </si>
  <si>
    <t xml:space="preserve">Carregamento mecanizado de solo de 1ª e 2ª categoria</t>
  </si>
  <si>
    <t xml:space="preserve">05.10.020</t>
  </si>
  <si>
    <t xml:space="preserve">Transporte de solo de 1ª e 2ª categoria por caminhão até o 2° km</t>
  </si>
  <si>
    <t xml:space="preserve">05.10.021</t>
  </si>
  <si>
    <t xml:space="preserve">Transporte de solo de 1ª e 2ª categoria por caminhão para distâncias superiores ao 2° km até o 3° km</t>
  </si>
  <si>
    <t xml:space="preserve">05.10.022</t>
  </si>
  <si>
    <t xml:space="preserve">Transporte de solo de 1ª e 2ª categoria por caminhão para distâncias superiores ao 3° km até o 5° km</t>
  </si>
  <si>
    <t xml:space="preserve">05.10.023</t>
  </si>
  <si>
    <t xml:space="preserve">Transporte de solo de 1ª e 2ª categoria por caminhão para distâncias superiores ao 5° km até o 10° km</t>
  </si>
  <si>
    <t xml:space="preserve">05.10.024</t>
  </si>
  <si>
    <t xml:space="preserve">Transporte de solo de 1ª e 2ª categoria por caminhão para distâncias superiores ao 10° km até o 15° km</t>
  </si>
  <si>
    <t xml:space="preserve">05.10.025</t>
  </si>
  <si>
    <t xml:space="preserve">Transporte de solo de 1ª e 2ª categoria por caminhão para distâncias superiores ao 15° km até o 20° km</t>
  </si>
  <si>
    <t xml:space="preserve">05.10.026</t>
  </si>
  <si>
    <t xml:space="preserve">Transporte de solo de 1ª e 2ª categoria por caminhão para distâncias superiores ao 20° km</t>
  </si>
  <si>
    <t xml:space="preserve">05.10.030</t>
  </si>
  <si>
    <t xml:space="preserve">Transporte de solo brejoso por caminhão até o 2° km</t>
  </si>
  <si>
    <t xml:space="preserve">05.10.031</t>
  </si>
  <si>
    <t xml:space="preserve">Transporte de solo brejoso por caminhão para distâncias superiores ao 2° km até o 3° km</t>
  </si>
  <si>
    <t xml:space="preserve">05.10.032</t>
  </si>
  <si>
    <t xml:space="preserve">Transporte de solo brejoso por caminhão para distâncias superiores ao 3° km até o 5° km</t>
  </si>
  <si>
    <t xml:space="preserve">05.10.033</t>
  </si>
  <si>
    <t xml:space="preserve">Transporte de solo brejoso por caminhão para distâncias superiores ao 5° km até o 10° km</t>
  </si>
  <si>
    <t xml:space="preserve">05.10.034</t>
  </si>
  <si>
    <t xml:space="preserve">Transporte de solo brejoso por caminhão para distâncias superiores ao 10° km até o 15° km</t>
  </si>
  <si>
    <t xml:space="preserve">05.10.035</t>
  </si>
  <si>
    <t xml:space="preserve">Transporte de solo brejoso por caminhão para distâncias superiores ao 15° km até o 20° km</t>
  </si>
  <si>
    <t xml:space="preserve">05.10.036</t>
  </si>
  <si>
    <t xml:space="preserve">Transporte de solo brejoso por caminhão para distâncias superiores ao 20° km</t>
  </si>
  <si>
    <t xml:space="preserve">06</t>
  </si>
  <si>
    <t xml:space="preserve">SERVIÇO EM SOLO E ROCHA, MANUAL</t>
  </si>
  <si>
    <t xml:space="preserve">06.01</t>
  </si>
  <si>
    <t xml:space="preserve">Escavação manual em campo aberto de solo, exceto rocha</t>
  </si>
  <si>
    <t xml:space="preserve">06.01.020</t>
  </si>
  <si>
    <t xml:space="preserve">Escavação manual em solo de 1ª e 2ª categoria em campo aberto</t>
  </si>
  <si>
    <t xml:space="preserve">06.01.040</t>
  </si>
  <si>
    <t xml:space="preserve">Escavação manual em solo brejoso em campo aberto</t>
  </si>
  <si>
    <t xml:space="preserve">06.02</t>
  </si>
  <si>
    <t xml:space="preserve">Escavação manual em valas e buracos de solo, exceto rocha</t>
  </si>
  <si>
    <t xml:space="preserve">06.02.020</t>
  </si>
  <si>
    <t xml:space="preserve">Escavação manual em solo de 1ª e 2ª categoria em vala ou cava até 1,5 m</t>
  </si>
  <si>
    <t xml:space="preserve">06.02.040</t>
  </si>
  <si>
    <t xml:space="preserve">Escavação manual em solo de 1ª e 2ª categoria em vala ou cava além de 1,5 m</t>
  </si>
  <si>
    <t xml:space="preserve">06.11</t>
  </si>
  <si>
    <t xml:space="preserve">Reaterro manual sem fornecimento de material</t>
  </si>
  <si>
    <t xml:space="preserve">06.11.020</t>
  </si>
  <si>
    <t xml:space="preserve">Reaterro manual para simples regularização sem compactação</t>
  </si>
  <si>
    <t xml:space="preserve">06.11.040</t>
  </si>
  <si>
    <t xml:space="preserve">Reaterro manual apiloado sem controle de compactação</t>
  </si>
  <si>
    <t xml:space="preserve">06.11.060</t>
  </si>
  <si>
    <t xml:space="preserve">Reaterro manual com adição de 2% de cimento</t>
  </si>
  <si>
    <t xml:space="preserve">06.12</t>
  </si>
  <si>
    <t xml:space="preserve">Aterro manual sem fornecimento de material</t>
  </si>
  <si>
    <t xml:space="preserve">06.12.020</t>
  </si>
  <si>
    <t xml:space="preserve">Aterro manual apiloado de área interna com maço de 30 kg</t>
  </si>
  <si>
    <t xml:space="preserve">06.14</t>
  </si>
  <si>
    <t xml:space="preserve">Carga / carregamento e descarga manual</t>
  </si>
  <si>
    <t xml:space="preserve">06.14.020</t>
  </si>
  <si>
    <t xml:space="preserve">Carga manual de solo</t>
  </si>
  <si>
    <t xml:space="preserve">07</t>
  </si>
  <si>
    <t xml:space="preserve">SERVIÇO EM SOLO E ROCHA, MECANIZADO</t>
  </si>
  <si>
    <t xml:space="preserve">07.01</t>
  </si>
  <si>
    <t xml:space="preserve">Escavação ou corte mecanizados em campo aberto de solo, exceto rocha</t>
  </si>
  <si>
    <t xml:space="preserve">07.01.010</t>
  </si>
  <si>
    <t xml:space="preserve">Escavação e carga mecanizada para exploração de solo em jazida</t>
  </si>
  <si>
    <t xml:space="preserve">07.01.020</t>
  </si>
  <si>
    <t xml:space="preserve">Escavação e carga mecanizada em solo de 1ª categoria, em campo aberto</t>
  </si>
  <si>
    <t xml:space="preserve">07.01.060</t>
  </si>
  <si>
    <t xml:space="preserve">Escavação e carga mecanizada em solo de 2ª categoria, em campo aberto</t>
  </si>
  <si>
    <t xml:space="preserve">07.01.120</t>
  </si>
  <si>
    <t xml:space="preserve">Carga e remoção de terra até a distância média de 1 km</t>
  </si>
  <si>
    <t xml:space="preserve">07.02</t>
  </si>
  <si>
    <t xml:space="preserve">Escavação mecanizada de valas e buracos em solo, exceto rocha</t>
  </si>
  <si>
    <t xml:space="preserve">07.02.020</t>
  </si>
  <si>
    <t xml:space="preserve">Escavação mecanizada de valas ou cavas com profundidade de até 2 m</t>
  </si>
  <si>
    <t xml:space="preserve">07.02.040</t>
  </si>
  <si>
    <t xml:space="preserve">Escavação mecanizada de valas ou cavas com profundidade de até 3 m</t>
  </si>
  <si>
    <t xml:space="preserve">07.02.060</t>
  </si>
  <si>
    <t xml:space="preserve">Escavação mecanizada de valas ou cavas com profundidade de até 4 m</t>
  </si>
  <si>
    <t xml:space="preserve">07.02.080</t>
  </si>
  <si>
    <t xml:space="preserve">Escavação mecanizada de valas ou cavas com profundidade acima de 4 m, com escavadeira hidráulica</t>
  </si>
  <si>
    <t xml:space="preserve">07.05</t>
  </si>
  <si>
    <t xml:space="preserve">Escavação mecanizada em solo brejoso ou turfa</t>
  </si>
  <si>
    <t xml:space="preserve">07.05.010</t>
  </si>
  <si>
    <t xml:space="preserve">Escavação e carga mecanizada em solo brejoso ou turfa</t>
  </si>
  <si>
    <t xml:space="preserve">07.05.020</t>
  </si>
  <si>
    <t xml:space="preserve">Escavação e carga mecanizada em solo vegetal superficial</t>
  </si>
  <si>
    <t xml:space="preserve">07.06</t>
  </si>
  <si>
    <t xml:space="preserve">Escavação ou carga mecanizada em campo aberto</t>
  </si>
  <si>
    <t xml:space="preserve">07.06.010</t>
  </si>
  <si>
    <t xml:space="preserve">Escavação e carga mecanizada em campo aberto, com rompedor hidráulico, em rocha</t>
  </si>
  <si>
    <t xml:space="preserve">07.10</t>
  </si>
  <si>
    <t xml:space="preserve">Apiloamento e nivelamento mecanizado de solo</t>
  </si>
  <si>
    <t xml:space="preserve">07.10.020</t>
  </si>
  <si>
    <t xml:space="preserve">Espalhamento de solo em bota-fora com compactação sem controle</t>
  </si>
  <si>
    <t xml:space="preserve">07.11</t>
  </si>
  <si>
    <t xml:space="preserve">Reaterro mecanizado sem fornecimento de material</t>
  </si>
  <si>
    <t xml:space="preserve">07.11.020</t>
  </si>
  <si>
    <t xml:space="preserve">Reaterro compactado mecanizado de vala ou cava com compactador</t>
  </si>
  <si>
    <t xml:space="preserve">07.11.040</t>
  </si>
  <si>
    <t xml:space="preserve">Reaterro compactado mecanizado de vala ou cava com rolo, mínimo de 95% PN</t>
  </si>
  <si>
    <t xml:space="preserve">07.12</t>
  </si>
  <si>
    <t xml:space="preserve">Aterro mecanizado sem fornecimento de material</t>
  </si>
  <si>
    <t xml:space="preserve">07.12.010</t>
  </si>
  <si>
    <t xml:space="preserve">Compactação de aterro mecanizado mínimo de 95% PN, sem fornecimento de solo em áreas fechadas</t>
  </si>
  <si>
    <t xml:space="preserve">07.12.020</t>
  </si>
  <si>
    <t xml:space="preserve">Compactação de aterro mecanizado mínimo de 95% PN, sem fornecimento de solo em campo aberto</t>
  </si>
  <si>
    <t xml:space="preserve">07.12.030</t>
  </si>
  <si>
    <t xml:space="preserve">Compactação de aterro mecanizado a 100% PN, sem fornecimento de solo em campo aberto</t>
  </si>
  <si>
    <t xml:space="preserve">07.12.040</t>
  </si>
  <si>
    <t xml:space="preserve">Aterro mecanizado por compensação, solo de 1ª categoria em campo aberto, sem compactação do aterro</t>
  </si>
  <si>
    <t xml:space="preserve">08</t>
  </si>
  <si>
    <t xml:space="preserve">ESCORAMENTO, CONTENÇÃO E DRENAGEM</t>
  </si>
  <si>
    <t xml:space="preserve">08.01</t>
  </si>
  <si>
    <t xml:space="preserve">Escoramento</t>
  </si>
  <si>
    <t xml:space="preserve">08.01.020</t>
  </si>
  <si>
    <t xml:space="preserve">Escoramento de solo contínuo</t>
  </si>
  <si>
    <t xml:space="preserve">08.01.040</t>
  </si>
  <si>
    <t xml:space="preserve">Escoramento de solo descontínuo</t>
  </si>
  <si>
    <t xml:space="preserve">08.01.060</t>
  </si>
  <si>
    <t xml:space="preserve">Escoramento de solo pontaletado</t>
  </si>
  <si>
    <t xml:space="preserve">08.01.080</t>
  </si>
  <si>
    <t xml:space="preserve">Escoramento de solo especial</t>
  </si>
  <si>
    <t xml:space="preserve">08.01.100</t>
  </si>
  <si>
    <t xml:space="preserve">Escoramento com estacas pranchas metálicas - profundidade até 4 m</t>
  </si>
  <si>
    <t xml:space="preserve">08.01.110</t>
  </si>
  <si>
    <t xml:space="preserve">Escoramento com estacas pranchas metálicas - profundidade até 6 m</t>
  </si>
  <si>
    <t xml:space="preserve">08.01.120</t>
  </si>
  <si>
    <t xml:space="preserve">Escoramento com estacas pranchas metálicas - profundidade até 8 m</t>
  </si>
  <si>
    <t xml:space="preserve">08.02</t>
  </si>
  <si>
    <t xml:space="preserve">Cimbramento</t>
  </si>
  <si>
    <t xml:space="preserve">08.02.020</t>
  </si>
  <si>
    <t xml:space="preserve">Cimbramento em madeira com estroncas de eucalipto</t>
  </si>
  <si>
    <t xml:space="preserve">08.02.040</t>
  </si>
  <si>
    <t xml:space="preserve">Cimbramento em perfil metálico para obras de arte</t>
  </si>
  <si>
    <t xml:space="preserve">08.02.050</t>
  </si>
  <si>
    <t xml:space="preserve">Cimbramento tubular metálico</t>
  </si>
  <si>
    <t xml:space="preserve">m³xmês</t>
  </si>
  <si>
    <t xml:space="preserve">08.02.060</t>
  </si>
  <si>
    <t xml:space="preserve">Montagem e desmontagem de cimbramento tubular metálico</t>
  </si>
  <si>
    <t xml:space="preserve">08.03</t>
  </si>
  <si>
    <t xml:space="preserve">Descimbramento</t>
  </si>
  <si>
    <t xml:space="preserve">08.03.020</t>
  </si>
  <si>
    <t xml:space="preserve">Descimbramento em madeira</t>
  </si>
  <si>
    <t xml:space="preserve">08.05</t>
  </si>
  <si>
    <t xml:space="preserve">Manta, filtro e dreno</t>
  </si>
  <si>
    <t xml:space="preserve">08.05.010</t>
  </si>
  <si>
    <t xml:space="preserve">Geomembrana em polietileno de alta densidade PEAD de 1 mm</t>
  </si>
  <si>
    <t xml:space="preserve">08.05.100</t>
  </si>
  <si>
    <t xml:space="preserve">Dreno com pedra britada</t>
  </si>
  <si>
    <t xml:space="preserve">08.05.110</t>
  </si>
  <si>
    <t xml:space="preserve">Dreno com areia grossa</t>
  </si>
  <si>
    <t xml:space="preserve">08.05.180</t>
  </si>
  <si>
    <t xml:space="preserve">Manta geotêxtil com resistência à tração longitudinal de 10kN/m e transversal de 9kN/m</t>
  </si>
  <si>
    <t xml:space="preserve">08.05.190</t>
  </si>
  <si>
    <t xml:space="preserve">Manta geotêxtil com resistência à tração longitudinal de 16kN/m e transversal de 14kN/m</t>
  </si>
  <si>
    <t xml:space="preserve">08.05.220</t>
  </si>
  <si>
    <t xml:space="preserve">Manta geotêxtil com resistência à tração longitudinal de 31kN/m e transversal de 27kN/m</t>
  </si>
  <si>
    <t xml:space="preserve">08.06</t>
  </si>
  <si>
    <t xml:space="preserve">Barbacã</t>
  </si>
  <si>
    <t xml:space="preserve">08.06.040</t>
  </si>
  <si>
    <t xml:space="preserve">Barbacã em tubo de PVC com diâmetro 50 mm</t>
  </si>
  <si>
    <t xml:space="preserve">08.06.060</t>
  </si>
  <si>
    <t xml:space="preserve">Barbacã em tubo de PVC com diâmetro 75 mm</t>
  </si>
  <si>
    <t xml:space="preserve">08.06.080</t>
  </si>
  <si>
    <t xml:space="preserve">Barbacã em tubo de PVC com diâmetro 100 mm</t>
  </si>
  <si>
    <t xml:space="preserve">08.07</t>
  </si>
  <si>
    <t xml:space="preserve">Esgotamento</t>
  </si>
  <si>
    <t xml:space="preserve">08.07.050</t>
  </si>
  <si>
    <t xml:space="preserve">Taxa de mobilização e desmobilização de equipamentos para execução de rebaixamento de lençol freático</t>
  </si>
  <si>
    <t xml:space="preserve">08.07.060</t>
  </si>
  <si>
    <t xml:space="preserve">Locação de conjunto de bombeamento a vácuo para rebaixamento de lençol freático, com até 50 ponteiras e potência até 15 HP, mínimo 30 dias</t>
  </si>
  <si>
    <t xml:space="preserve">cjxdia</t>
  </si>
  <si>
    <t xml:space="preserve">08.07.070</t>
  </si>
  <si>
    <t xml:space="preserve">Ponteiras filtrantes, profundidade até 5 m</t>
  </si>
  <si>
    <t xml:space="preserve">08.07.090</t>
  </si>
  <si>
    <t xml:space="preserve">Esgotamento de águas superficiais com bomba de superfície ou submersa</t>
  </si>
  <si>
    <t xml:space="preserve">HPxh</t>
  </si>
  <si>
    <t xml:space="preserve">08.10</t>
  </si>
  <si>
    <t xml:space="preserve">Contenção</t>
  </si>
  <si>
    <t xml:space="preserve">08.10.040</t>
  </si>
  <si>
    <t xml:space="preserve">Enrocamento com pedra arrumada</t>
  </si>
  <si>
    <t xml:space="preserve">08.10.060</t>
  </si>
  <si>
    <t xml:space="preserve">Enrocamento com pedra assentada</t>
  </si>
  <si>
    <t xml:space="preserve">08.10.108</t>
  </si>
  <si>
    <t xml:space="preserve">Gabião tipo caixa em tela metálica, altura de 0,5 m, com revestimento liga zinco/alumínio, malha hexagonal 8/10 cm, fio diâmetro 2,7 mm, independente do formato ou utilização</t>
  </si>
  <si>
    <t xml:space="preserve">08.10.109</t>
  </si>
  <si>
    <t xml:space="preserve">Gabião tipo caixa em tela metálica, altura de 1 m, com revestimento liga zinco/alumínio, malha hexagonal 8/10 cm, fio diâmetro 2,7 mm, independente do formato ou utilização</t>
  </si>
  <si>
    <t xml:space="preserve">09</t>
  </si>
  <si>
    <t xml:space="preserve">FORMA</t>
  </si>
  <si>
    <t xml:space="preserve">09.01</t>
  </si>
  <si>
    <t xml:space="preserve">Forma em tábua</t>
  </si>
  <si>
    <t xml:space="preserve">09.01.020</t>
  </si>
  <si>
    <t xml:space="preserve">Forma em madeira comum para fundação</t>
  </si>
  <si>
    <t xml:space="preserve">09.01.030</t>
  </si>
  <si>
    <t xml:space="preserve">Forma em madeira comum para estrutura</t>
  </si>
  <si>
    <t xml:space="preserve">09.01.040</t>
  </si>
  <si>
    <t xml:space="preserve">Forma em madeira comum para caixão perdido</t>
  </si>
  <si>
    <t xml:space="preserve">09.01.150</t>
  </si>
  <si>
    <t xml:space="preserve">Desmontagem de forma em madeira para estrutura de laje, com tábuas</t>
  </si>
  <si>
    <t xml:space="preserve">09.01.160</t>
  </si>
  <si>
    <t xml:space="preserve">Desmontagem de forma em madeira para estrutura de vigas, com tábuas</t>
  </si>
  <si>
    <t xml:space="preserve">09.02</t>
  </si>
  <si>
    <t xml:space="preserve">Forma em madeira compensada</t>
  </si>
  <si>
    <t xml:space="preserve">09.02.020</t>
  </si>
  <si>
    <t xml:space="preserve">Forma plana em compensado para estrutura convencional</t>
  </si>
  <si>
    <t xml:space="preserve">09.02.040</t>
  </si>
  <si>
    <t xml:space="preserve">Forma plana em compensado para estrutura aparente</t>
  </si>
  <si>
    <t xml:space="preserve">09.02.060</t>
  </si>
  <si>
    <t xml:space="preserve">Forma curva em compensado para estrutura aparente</t>
  </si>
  <si>
    <t xml:space="preserve">09.02.080</t>
  </si>
  <si>
    <t xml:space="preserve">Forma plana em compensado para obra de arte, sem cimbramento</t>
  </si>
  <si>
    <t xml:space="preserve">09.02.100</t>
  </si>
  <si>
    <t xml:space="preserve">Forma em compensado para encamisamento de tubulão</t>
  </si>
  <si>
    <t xml:space="preserve">09.02.120</t>
  </si>
  <si>
    <t xml:space="preserve">Forma ripada de 5 cm na vertical</t>
  </si>
  <si>
    <t xml:space="preserve">09.02.130</t>
  </si>
  <si>
    <t xml:space="preserve">Forma plana em compensado para estrutura convencional com cimbramento tubular metálico</t>
  </si>
  <si>
    <t xml:space="preserve">09.02.140</t>
  </si>
  <si>
    <t xml:space="preserve">Forma plana em compensado para estrutura aparente com cimbramento tubular metálico</t>
  </si>
  <si>
    <t xml:space="preserve">09.02.150</t>
  </si>
  <si>
    <t xml:space="preserve">Forma curva em compensado para estrutura convencional com cimbramento tubular metálico</t>
  </si>
  <si>
    <t xml:space="preserve">09.04</t>
  </si>
  <si>
    <t xml:space="preserve">Forma em papelão</t>
  </si>
  <si>
    <t xml:space="preserve">09.04.020</t>
  </si>
  <si>
    <t xml:space="preserve">Forma em tubo de papelão com diâmetro de 25 cm</t>
  </si>
  <si>
    <t xml:space="preserve">09.04.030</t>
  </si>
  <si>
    <t xml:space="preserve">Forma em tubo de papelão com diâmetro de 30 cm</t>
  </si>
  <si>
    <t xml:space="preserve">09.04.040</t>
  </si>
  <si>
    <t xml:space="preserve">Forma em tubo de papelão com diâmetro de 35 cm</t>
  </si>
  <si>
    <t xml:space="preserve">09.04.050</t>
  </si>
  <si>
    <t xml:space="preserve">Forma em tubo de papelão com diâmetro de 40 cm</t>
  </si>
  <si>
    <t xml:space="preserve">09.04.060</t>
  </si>
  <si>
    <t xml:space="preserve">Forma em tubo de papelão com diâmetro de 45 cm</t>
  </si>
  <si>
    <t xml:space="preserve">09.07</t>
  </si>
  <si>
    <t xml:space="preserve">Forma em polipropileno</t>
  </si>
  <si>
    <t xml:space="preserve">09.07.060</t>
  </si>
  <si>
    <t xml:space="preserve">Forma em polipropileno (cubeta) e acessórios para laje nervurada com dimensões variáveis - locação</t>
  </si>
  <si>
    <t xml:space="preserve">10</t>
  </si>
  <si>
    <t xml:space="preserve">ARMADURA E CORDOALHA ESTRUTURAL</t>
  </si>
  <si>
    <t xml:space="preserve">10.01</t>
  </si>
  <si>
    <t xml:space="preserve">Armadura em barra</t>
  </si>
  <si>
    <t xml:space="preserve">10.01.020</t>
  </si>
  <si>
    <t xml:space="preserve">Armadura em barra de aço CA-25 fyk = 250 MPa</t>
  </si>
  <si>
    <t xml:space="preserve">10.01.040</t>
  </si>
  <si>
    <t xml:space="preserve">Armadura em barra de aço CA-50 (A ou B) fyk = 500 MPa</t>
  </si>
  <si>
    <t xml:space="preserve">10.01.060</t>
  </si>
  <si>
    <t xml:space="preserve">Armadura em barra de aço CA-60 (A ou B) fyk = 600 MPa</t>
  </si>
  <si>
    <t xml:space="preserve">10.02</t>
  </si>
  <si>
    <t xml:space="preserve">Armadura em tela</t>
  </si>
  <si>
    <t xml:space="preserve">10.02.020</t>
  </si>
  <si>
    <t xml:space="preserve">Armadura em tela soldada de aço</t>
  </si>
  <si>
    <t xml:space="preserve">11</t>
  </si>
  <si>
    <t xml:space="preserve">CONCRETO, MASSA E LASTRO</t>
  </si>
  <si>
    <t xml:space="preserve">11.01</t>
  </si>
  <si>
    <t xml:space="preserve">Concreto usinado com controle fck - fornecimento do material</t>
  </si>
  <si>
    <t xml:space="preserve">11.01.100</t>
  </si>
  <si>
    <t xml:space="preserve">Concreto usinado, fck = 20 MPa</t>
  </si>
  <si>
    <t xml:space="preserve">11.01.130</t>
  </si>
  <si>
    <t xml:space="preserve">Concreto usinado, fck = 25 MPa</t>
  </si>
  <si>
    <t xml:space="preserve">11.01.160</t>
  </si>
  <si>
    <t xml:space="preserve">Concreto usinado, fck = 30 MPa</t>
  </si>
  <si>
    <t xml:space="preserve">11.01.170</t>
  </si>
  <si>
    <t xml:space="preserve">Concreto usinado, fck = 35 MPa</t>
  </si>
  <si>
    <t xml:space="preserve">11.01.190</t>
  </si>
  <si>
    <t xml:space="preserve">Concreto usinado, fck = 40 MPa</t>
  </si>
  <si>
    <t xml:space="preserve">11.01.260</t>
  </si>
  <si>
    <t xml:space="preserve">Concreto usinado, fck = 20 MPa - para bombeamento</t>
  </si>
  <si>
    <t xml:space="preserve">11.01.290</t>
  </si>
  <si>
    <t xml:space="preserve">Concreto usinado, fck = 25 MPa - para bombeamento</t>
  </si>
  <si>
    <t xml:space="preserve">11.01.320</t>
  </si>
  <si>
    <t xml:space="preserve">Concreto usinado, fck = 30 MPa - para bombeamento</t>
  </si>
  <si>
    <t xml:space="preserve">11.01.321</t>
  </si>
  <si>
    <t xml:space="preserve">Concreto usinado, fck = 35 MPa - para bombeamento</t>
  </si>
  <si>
    <t xml:space="preserve">11.01.350</t>
  </si>
  <si>
    <t xml:space="preserve">Concreto usinado, fck = 40 MPa - para bombeamento</t>
  </si>
  <si>
    <t xml:space="preserve">11.01.510</t>
  </si>
  <si>
    <t xml:space="preserve">Concreto usinado, fck = 20 MPa - para bombeamento em estaca hélice contínua</t>
  </si>
  <si>
    <t xml:space="preserve">11.01.630</t>
  </si>
  <si>
    <t xml:space="preserve">Concreto usinado, fck = 25 MPa - para perfil extrudado</t>
  </si>
  <si>
    <t xml:space="preserve">11.02</t>
  </si>
  <si>
    <t xml:space="preserve">Concreto usinado não estrutural - fornecimento do material</t>
  </si>
  <si>
    <t xml:space="preserve">11.02.020</t>
  </si>
  <si>
    <t xml:space="preserve">Concreto usinado não estrutural mínimo 150 kg cimento / m³</t>
  </si>
  <si>
    <t xml:space="preserve">11.02.040</t>
  </si>
  <si>
    <t xml:space="preserve">Concreto usinado não estrutural mínimo 200 kg cimento / m³</t>
  </si>
  <si>
    <t xml:space="preserve">11.02.060</t>
  </si>
  <si>
    <t xml:space="preserve">Concreto usinado não estrutural mínimo 300 kg cimento / m³</t>
  </si>
  <si>
    <t xml:space="preserve">11.03</t>
  </si>
  <si>
    <t xml:space="preserve">Concreto executado no local com controle fck - fornecimento do material</t>
  </si>
  <si>
    <t xml:space="preserve">11.03.090</t>
  </si>
  <si>
    <t xml:space="preserve">Concreto preparado no local, fck = 20 MPa</t>
  </si>
  <si>
    <t xml:space="preserve">11.03.140</t>
  </si>
  <si>
    <t xml:space="preserve">Concreto preparado no local, fck = 30 MPa</t>
  </si>
  <si>
    <t xml:space="preserve">11.04</t>
  </si>
  <si>
    <t xml:space="preserve">Concreto não estrutural executado no local - fornecimento do material</t>
  </si>
  <si>
    <t xml:space="preserve">11.04.020</t>
  </si>
  <si>
    <t xml:space="preserve">Concreto não estrutural executado no local, mínimo 150 kg cimento / m³</t>
  </si>
  <si>
    <t xml:space="preserve">11.04.040</t>
  </si>
  <si>
    <t xml:space="preserve">Concreto não estrutural executado no local, mínimo 200 kg cimento / m³</t>
  </si>
  <si>
    <t xml:space="preserve">11.04.060</t>
  </si>
  <si>
    <t xml:space="preserve">Concreto não estrutural executado no local, mínimo 300 kg cimento / m³</t>
  </si>
  <si>
    <t xml:space="preserve">11.05</t>
  </si>
  <si>
    <t xml:space="preserve">Concreto e argamassa especial</t>
  </si>
  <si>
    <t xml:space="preserve">11.05.010</t>
  </si>
  <si>
    <t xml:space="preserve">Argamassa em solo e cimento a 5% em peso</t>
  </si>
  <si>
    <t xml:space="preserve">11.05.030</t>
  </si>
  <si>
    <t xml:space="preserve">Argamassa graute expansiva autonivelante de alta resistência</t>
  </si>
  <si>
    <t xml:space="preserve">11.05.040</t>
  </si>
  <si>
    <t xml:space="preserve">Argamassa graute</t>
  </si>
  <si>
    <t xml:space="preserve">11.05.060</t>
  </si>
  <si>
    <t xml:space="preserve">Concreto ciclópico - fornecimento e aplicação (com 30% de pedra rachão), concreto fck 15 Mpa</t>
  </si>
  <si>
    <t xml:space="preserve">11.05.120</t>
  </si>
  <si>
    <t xml:space="preserve">Execução de concreto projetado - consumo de cimento 350 kg/m³</t>
  </si>
  <si>
    <t xml:space="preserve">11.16</t>
  </si>
  <si>
    <t xml:space="preserve">Lançamento e aplicação</t>
  </si>
  <si>
    <t xml:space="preserve">11.16.020</t>
  </si>
  <si>
    <t xml:space="preserve">Lançamento, espalhamento e adensamento de concreto ou massa em lastro e/ou enchimento</t>
  </si>
  <si>
    <t xml:space="preserve">11.16.040</t>
  </si>
  <si>
    <t xml:space="preserve">Lançamento e adensamento de concreto ou massa em fundação</t>
  </si>
  <si>
    <t xml:space="preserve">11.16.060</t>
  </si>
  <si>
    <t xml:space="preserve">Lançamento e adensamento de concreto ou massa em estrutura</t>
  </si>
  <si>
    <t xml:space="preserve">11.16.080</t>
  </si>
  <si>
    <t xml:space="preserve">Lançamento e adensamento de concreto ou massa por bombeamento</t>
  </si>
  <si>
    <t xml:space="preserve">11.16.220</t>
  </si>
  <si>
    <t xml:space="preserve">Nivelamento de piso em concreto com acabadora de superfície</t>
  </si>
  <si>
    <t xml:space="preserve">11.18</t>
  </si>
  <si>
    <t xml:space="preserve">Lastro e enchimento</t>
  </si>
  <si>
    <t xml:space="preserve">11.18.020</t>
  </si>
  <si>
    <t xml:space="preserve">Lastro de areia</t>
  </si>
  <si>
    <t xml:space="preserve">11.18.040</t>
  </si>
  <si>
    <t xml:space="preserve">Lastro de pedra britada</t>
  </si>
  <si>
    <t xml:space="preserve">11.18.060</t>
  </si>
  <si>
    <t xml:space="preserve">Lona plástica</t>
  </si>
  <si>
    <t xml:space="preserve">11.18.070</t>
  </si>
  <si>
    <t xml:space="preserve">Enchimento de laje com concreto celular com densidade de 1.200 kg/m³</t>
  </si>
  <si>
    <t xml:space="preserve">11.18.080</t>
  </si>
  <si>
    <t xml:space="preserve">Enchimento de laje com tijolos cerâmicos furados</t>
  </si>
  <si>
    <t xml:space="preserve">11.18.110</t>
  </si>
  <si>
    <t xml:space="preserve">Enchimento de nichos em geral, com material proveniente de entulho</t>
  </si>
  <si>
    <t xml:space="preserve">11.18.140</t>
  </si>
  <si>
    <t xml:space="preserve">Lastro e/ou fundação em rachão mecanizado</t>
  </si>
  <si>
    <t xml:space="preserve">11.18.150</t>
  </si>
  <si>
    <t xml:space="preserve">Lastro e/ou fundação em rachão manual</t>
  </si>
  <si>
    <t xml:space="preserve">11.18.160</t>
  </si>
  <si>
    <t xml:space="preserve">Enchimento de nichos em geral, com areia</t>
  </si>
  <si>
    <t xml:space="preserve">11.18.180</t>
  </si>
  <si>
    <t xml:space="preserve">Colchão de areia</t>
  </si>
  <si>
    <t xml:space="preserve">11.18.190</t>
  </si>
  <si>
    <t xml:space="preserve">Enchimento de nichos com poliestireno expandido do tipo P-1</t>
  </si>
  <si>
    <t xml:space="preserve">11.20</t>
  </si>
  <si>
    <t xml:space="preserve">Reparos, conservações e complementos - GRUPO 11</t>
  </si>
  <si>
    <t xml:space="preserve">11.20.030</t>
  </si>
  <si>
    <t xml:space="preserve">Cura química de concreto à base de película emulsionada</t>
  </si>
  <si>
    <t xml:space="preserve">11.20.050</t>
  </si>
  <si>
    <t xml:space="preserve">Corte de junta de dilatação, com serra de disco diamantado para pisos</t>
  </si>
  <si>
    <t xml:space="preserve">11.20.090</t>
  </si>
  <si>
    <t xml:space="preserve">Selante endurecedor de concreto antipó</t>
  </si>
  <si>
    <t xml:space="preserve">11.20.120</t>
  </si>
  <si>
    <t xml:space="preserve">Reparo superficial com argamassa polimérica (tixotrópica), bicomponente</t>
  </si>
  <si>
    <t xml:space="preserve">11.20.130</t>
  </si>
  <si>
    <t xml:space="preserve">Tratamento de fissuras estáveis (não ativas) em elementos de concreto</t>
  </si>
  <si>
    <t xml:space="preserve">12</t>
  </si>
  <si>
    <t xml:space="preserve">FUNDAÇÃO PROFUNDA</t>
  </si>
  <si>
    <t xml:space="preserve">12.01</t>
  </si>
  <si>
    <t xml:space="preserve">Broca</t>
  </si>
  <si>
    <t xml:space="preserve">12.01.020</t>
  </si>
  <si>
    <t xml:space="preserve">Broca em concreto armado diâmetro de 20 cm - completa</t>
  </si>
  <si>
    <t xml:space="preserve">12.01.040</t>
  </si>
  <si>
    <t xml:space="preserve">Broca em concreto armado diâmetro de 25 cm - completa</t>
  </si>
  <si>
    <t xml:space="preserve">12.01.060</t>
  </si>
  <si>
    <t xml:space="preserve">Broca em concreto armado diâmetro de 30 cm - completa</t>
  </si>
  <si>
    <t xml:space="preserve">12.04</t>
  </si>
  <si>
    <t xml:space="preserve">Estaca pré-moldada de concreto</t>
  </si>
  <si>
    <t xml:space="preserve">12.04.010</t>
  </si>
  <si>
    <t xml:space="preserve">Taxa de mobilização e desmobilização de equipamentos para execução de estaca pré-moldada</t>
  </si>
  <si>
    <t xml:space="preserve">12.04.020</t>
  </si>
  <si>
    <t xml:space="preserve">Estaca pré-moldada de concreto até 20 t</t>
  </si>
  <si>
    <t xml:space="preserve">12.04.030</t>
  </si>
  <si>
    <t xml:space="preserve">Estaca pré-moldada de concreto até 30 t</t>
  </si>
  <si>
    <t xml:space="preserve">12.04.040</t>
  </si>
  <si>
    <t xml:space="preserve">Estaca pré-moldada de concreto até 40 t</t>
  </si>
  <si>
    <t xml:space="preserve">12.04.050</t>
  </si>
  <si>
    <t xml:space="preserve">Estaca pré-moldada de concreto até 50 t</t>
  </si>
  <si>
    <t xml:space="preserve">12.04.060</t>
  </si>
  <si>
    <t xml:space="preserve">Estaca pré-moldada de concreto até 60 t</t>
  </si>
  <si>
    <t xml:space="preserve">12.04.070</t>
  </si>
  <si>
    <t xml:space="preserve">Estaca pré-moldada de concreto até 70 t</t>
  </si>
  <si>
    <t xml:space="preserve">12.05</t>
  </si>
  <si>
    <t xml:space="preserve">Estaca escavada mecanicamente</t>
  </si>
  <si>
    <t xml:space="preserve">12.05.010</t>
  </si>
  <si>
    <t xml:space="preserve">Taxa de mobilização e desmobilização de equipamentos para execução de estaca escavada</t>
  </si>
  <si>
    <t xml:space="preserve">12.05.020</t>
  </si>
  <si>
    <t xml:space="preserve">Estaca escavada mecanicamente, diâmetro de 25 cm até 20 t</t>
  </si>
  <si>
    <t xml:space="preserve">12.05.030</t>
  </si>
  <si>
    <t xml:space="preserve">Estaca escavada mecanicamente, diâmetro de 30 cm até 30 t</t>
  </si>
  <si>
    <t xml:space="preserve">12.05.040</t>
  </si>
  <si>
    <t xml:space="preserve">Estaca escavada mecanicamente, diâmetro de 35 cm até 40 t</t>
  </si>
  <si>
    <t xml:space="preserve">12.05.150</t>
  </si>
  <si>
    <t xml:space="preserve">Estaca escavada mecanicamente, diâmetro de 40 cm até 50 t</t>
  </si>
  <si>
    <t xml:space="preserve">12.06</t>
  </si>
  <si>
    <t xml:space="preserve">Estaca tipo STRAUSS</t>
  </si>
  <si>
    <t xml:space="preserve">12.06.010</t>
  </si>
  <si>
    <t xml:space="preserve">Taxa de mobilização e desmobilização de equipamentos para execução de estaca tipo Strauss</t>
  </si>
  <si>
    <t xml:space="preserve">12.06.020</t>
  </si>
  <si>
    <t xml:space="preserve">Estaca tipo Strauss, diâmetro de 25 cm até 20 t</t>
  </si>
  <si>
    <t xml:space="preserve">12.06.030</t>
  </si>
  <si>
    <t xml:space="preserve">Estaca tipo Strauss, diâmetro de 32 cm até 30 t</t>
  </si>
  <si>
    <t xml:space="preserve">12.06.040</t>
  </si>
  <si>
    <t xml:space="preserve">Estaca tipo Strauss, diâmetro de 38 cm até 40 t</t>
  </si>
  <si>
    <t xml:space="preserve">12.06.080</t>
  </si>
  <si>
    <t xml:space="preserve">Estaca tipo Strauss, diâmetro de 45 cm até 60 t</t>
  </si>
  <si>
    <t xml:space="preserve">12.07</t>
  </si>
  <si>
    <t xml:space="preserve">Estaca tipo RAIZ</t>
  </si>
  <si>
    <t xml:space="preserve">12.07.010</t>
  </si>
  <si>
    <t xml:space="preserve">Taxa de mobilização e desmobilização de equipamentos para execução de estaca tipo Raiz em solo</t>
  </si>
  <si>
    <t xml:space="preserve">12.07.030</t>
  </si>
  <si>
    <t xml:space="preserve">Estaca tipo Raiz, diâmetro de 10 cm para 10 t, em solo</t>
  </si>
  <si>
    <t xml:space="preserve">12.07.050</t>
  </si>
  <si>
    <t xml:space="preserve">Estaca tipo Raiz, diâmetro de 12 cm para 15 t, em solo</t>
  </si>
  <si>
    <t xml:space="preserve">12.07.060</t>
  </si>
  <si>
    <t xml:space="preserve">Estaca tipo Raiz, diâmetro de 15 cm para 25 t, em solo</t>
  </si>
  <si>
    <t xml:space="preserve">12.07.070</t>
  </si>
  <si>
    <t xml:space="preserve">Estaca tipo Raiz, diâmetro de 16 cm para 35 t, em solo</t>
  </si>
  <si>
    <t xml:space="preserve">12.07.090</t>
  </si>
  <si>
    <t xml:space="preserve">Estaca tipo Raiz, diâmetro de 20 cm para 50 t, em solo</t>
  </si>
  <si>
    <t xml:space="preserve">12.07.100</t>
  </si>
  <si>
    <t xml:space="preserve">Estaca tipo Raiz, diâmetro de 25 cm para 80 t, em solo</t>
  </si>
  <si>
    <t xml:space="preserve">12.07.110</t>
  </si>
  <si>
    <t xml:space="preserve">Estaca tipo Raiz, diâmetro de 31 cm para 100 t, em solo</t>
  </si>
  <si>
    <t xml:space="preserve">12.07.130</t>
  </si>
  <si>
    <t xml:space="preserve">Estaca tipo Raiz, diâmetro de 40 cm para 130 t, em solo</t>
  </si>
  <si>
    <t xml:space="preserve">12.07.151</t>
  </si>
  <si>
    <t xml:space="preserve">Estaca tipo Raiz, diâmetro de 31 cm, sem armação, em solo</t>
  </si>
  <si>
    <t xml:space="preserve">12.07.153</t>
  </si>
  <si>
    <t xml:space="preserve">Estaca tipo Raiz, diâmetro de 45 cm, sem armação, em solo</t>
  </si>
  <si>
    <t xml:space="preserve">12.07.270</t>
  </si>
  <si>
    <t xml:space="preserve">Taxa de mobilização e desmobilização de equipamentos para execução de estaca tipo Raiz em rocha</t>
  </si>
  <si>
    <t xml:space="preserve">12.07.271</t>
  </si>
  <si>
    <t xml:space="preserve">Estaca tipo Raiz, diâmetro de 31 cm, sem armação, em rocha</t>
  </si>
  <si>
    <t xml:space="preserve">12.07.272</t>
  </si>
  <si>
    <t xml:space="preserve">Estaca tipo Raiz, diâmetro de 41 cm, sem armação, em rocha</t>
  </si>
  <si>
    <t xml:space="preserve">12.07.273</t>
  </si>
  <si>
    <t xml:space="preserve">Estaca tipo Raiz, diâmetro de 45 cm, sem armação, em rocha</t>
  </si>
  <si>
    <t xml:space="preserve">12.09</t>
  </si>
  <si>
    <t xml:space="preserve">Tubulão</t>
  </si>
  <si>
    <t xml:space="preserve">12.09.010</t>
  </si>
  <si>
    <t xml:space="preserve">Taxa de mobilização e desmobilização de equipamentos para execução de tubulão escavado mecanicamente</t>
  </si>
  <si>
    <t xml:space="preserve">12.09.020</t>
  </si>
  <si>
    <t xml:space="preserve">Abertura de fuste mecanizado diâmetro de 50 cm</t>
  </si>
  <si>
    <t xml:space="preserve">12.09.040</t>
  </si>
  <si>
    <t xml:space="preserve">Abertura de fuste mecanizado diâmetro de 60 cm</t>
  </si>
  <si>
    <t xml:space="preserve">12.09.060</t>
  </si>
  <si>
    <t xml:space="preserve">Abertura de fuste mecanizado diâmetro de 80 cm</t>
  </si>
  <si>
    <t xml:space="preserve">12.09.140</t>
  </si>
  <si>
    <t xml:space="preserve">Escavação manual em campo aberto para tubulão, fuste e/ou base</t>
  </si>
  <si>
    <t xml:space="preserve">12.12</t>
  </si>
  <si>
    <t xml:space="preserve">Estaca hélice contínua</t>
  </si>
  <si>
    <t xml:space="preserve">12.12.010</t>
  </si>
  <si>
    <t xml:space="preserve">Taxa de mobilização e desmobilização de equipamentos para execução de estaca tipo hélice contínua em solo</t>
  </si>
  <si>
    <t xml:space="preserve">12.12.014</t>
  </si>
  <si>
    <t xml:space="preserve">Estaca tipo hélice contínua, diâmetro de 25 cm em solo</t>
  </si>
  <si>
    <t xml:space="preserve">12.12.016</t>
  </si>
  <si>
    <t xml:space="preserve">Estaca tipo hélice contínua, diâmetro de 30 cm em solo</t>
  </si>
  <si>
    <t xml:space="preserve">12.12.020</t>
  </si>
  <si>
    <t xml:space="preserve">Estaca tipo hélice contínua, diâmetro de 35 cm em solo</t>
  </si>
  <si>
    <t xml:space="preserve">12.12.060</t>
  </si>
  <si>
    <t xml:space="preserve">Estaca tipo hélice contínua, diâmetro de 40 cm em solo</t>
  </si>
  <si>
    <t xml:space="preserve">12.12.070</t>
  </si>
  <si>
    <t xml:space="preserve">Estaca tipo hélice contínua, diâmetro de 50 cm em solo</t>
  </si>
  <si>
    <t xml:space="preserve">12.12.074</t>
  </si>
  <si>
    <t xml:space="preserve">Estaca tipo hélice contínua, diâmetro de 60 cm em solo</t>
  </si>
  <si>
    <t xml:space="preserve">12.12.090</t>
  </si>
  <si>
    <t xml:space="preserve">Estaca tipo hélice contínua, diâmetro de 70 cm em solo</t>
  </si>
  <si>
    <t xml:space="preserve">12.12.100</t>
  </si>
  <si>
    <t xml:space="preserve">Estaca tipo hélice contínua, diâmetro de 80 cm em solo</t>
  </si>
  <si>
    <t xml:space="preserve">12.14</t>
  </si>
  <si>
    <t xml:space="preserve">Estaca escavada com injeção ou microestaca</t>
  </si>
  <si>
    <t xml:space="preserve">12.14.010</t>
  </si>
  <si>
    <t xml:space="preserve">Taxa de mobilização e desmobilização de equipamentos para execução de estacas escavadas com injeção ou microestaca</t>
  </si>
  <si>
    <t xml:space="preserve">12.14.040</t>
  </si>
  <si>
    <t xml:space="preserve">Estaca escavada com injeção ou microestaca, diâmetro de 16 cm</t>
  </si>
  <si>
    <t xml:space="preserve">12.14.050</t>
  </si>
  <si>
    <t xml:space="preserve">Estaca escavada com injeção ou microestaca, diâmetro de 20 cm</t>
  </si>
  <si>
    <t xml:space="preserve">12.14.060</t>
  </si>
  <si>
    <t xml:space="preserve">Estaca escavada com injeção ou microestaca, diâmetro de 25 cm</t>
  </si>
  <si>
    <t xml:space="preserve">13</t>
  </si>
  <si>
    <t xml:space="preserve">LAJE E PAINEL DE FECHAMENTO PRÉ-FABRICADOS</t>
  </si>
  <si>
    <t xml:space="preserve">13.01</t>
  </si>
  <si>
    <t xml:space="preserve">Laje pré-fabricada mista em vigotas treliçadas e lajotas</t>
  </si>
  <si>
    <t xml:space="preserve">13.01.130</t>
  </si>
  <si>
    <t xml:space="preserve">Laje pré-fabricada mista vigota treliçada/lajota cerâmica - LT 12 (8+4) e capa com concreto de 25 MPa</t>
  </si>
  <si>
    <t xml:space="preserve">13.01.150</t>
  </si>
  <si>
    <t xml:space="preserve">Laje pré-fabricada mista vigota treliçada/lajota cerâmica - LT 16 (12+4) e capa com concreto de 25 MPa</t>
  </si>
  <si>
    <t xml:space="preserve">13.01.170</t>
  </si>
  <si>
    <t xml:space="preserve">Laje pré-fabricada mista vigota treliçada/lajota cerâmica - LT 20 (16+4) e capa com concreto de 25 MPa</t>
  </si>
  <si>
    <t xml:space="preserve">13.01.190</t>
  </si>
  <si>
    <t xml:space="preserve">Laje pré-fabricada mista vigota treliçada/lajota cerâmica - LT 24 (20+4) e capa com concreto de 25 MPa</t>
  </si>
  <si>
    <t xml:space="preserve">13.01.210</t>
  </si>
  <si>
    <t xml:space="preserve">Laje pré-fabricada mista vigota treliçada/lajota cerâmica - LT 30 (24+6) e capa com concreto de 25 MPa</t>
  </si>
  <si>
    <t xml:space="preserve">13.01.310</t>
  </si>
  <si>
    <t xml:space="preserve">Laje pré-fabricada unidirecional em viga treliçada/lajota em EPS LT 12 (8 + 4), com capa de concreto de 25 MPa</t>
  </si>
  <si>
    <t xml:space="preserve">13.01.320</t>
  </si>
  <si>
    <t xml:space="preserve">Laje pré-fabricada unidirecional em viga treliçada/lajota em EPS LT 16 (12 + 4), com capa de concreto de 25 MPa</t>
  </si>
  <si>
    <t xml:space="preserve">13.01.330</t>
  </si>
  <si>
    <t xml:space="preserve">Laje pré-fabricada unidirecional em viga treliçada/lajota em EPS LT 20 (16 + 4), com capa de concreto de 25 MPa</t>
  </si>
  <si>
    <t xml:space="preserve">13.01.340</t>
  </si>
  <si>
    <t xml:space="preserve">Laje pré-fabricada unidirecional em viga treliçada/lajota em EPS LT 25 (20 + 5), com capa de concreto de 25 MPa</t>
  </si>
  <si>
    <t xml:space="preserve">13.01.350</t>
  </si>
  <si>
    <t xml:space="preserve">Laje pré-fabricada unidirecional em viga treliçada/lajota em EPS LT 30 (25 + 5), com capa de concreto de 25 MPa</t>
  </si>
  <si>
    <t xml:space="preserve">13.02</t>
  </si>
  <si>
    <t xml:space="preserve">Laje pré-fabricada mista em vigotas protendidas e lajotas</t>
  </si>
  <si>
    <t xml:space="preserve">13.02.150</t>
  </si>
  <si>
    <t xml:space="preserve">Laje pré-fabricada mista vigota protendida/lajota cerâmica - LP 12 (8+4) e capa com concreto de 25 MPa</t>
  </si>
  <si>
    <t xml:space="preserve">13.02.170</t>
  </si>
  <si>
    <t xml:space="preserve">Laje pré-fabricada mista vigota protendida/lajota cerâmica - LP 16 (12+4) e capa com concreto de 25 MPa</t>
  </si>
  <si>
    <t xml:space="preserve">13.02.190</t>
  </si>
  <si>
    <t xml:space="preserve">Laje pré-fabricada mista vigota protendida/lajota cerâmica - LP 20 (16+4) e capa com concreto de 25 MPa</t>
  </si>
  <si>
    <t xml:space="preserve">13.02.210</t>
  </si>
  <si>
    <t xml:space="preserve">Laje pré-fabricada mista vigota protendida/lajota cerâmica - LP 25 (20+5) e capa com concreto de 25 MPa</t>
  </si>
  <si>
    <t xml:space="preserve">13.05</t>
  </si>
  <si>
    <t xml:space="preserve">Pré-laje</t>
  </si>
  <si>
    <t xml:space="preserve">13.05.084</t>
  </si>
  <si>
    <t xml:space="preserve">Pré-laje em painel pré-fabricado treliçado, com EPS, H= 12 cm</t>
  </si>
  <si>
    <t xml:space="preserve">13.05.090</t>
  </si>
  <si>
    <t xml:space="preserve">Pré-laje em painel pré-fabricado treliçado, com EPS, H= 16 cm</t>
  </si>
  <si>
    <t xml:space="preserve">13.05.094</t>
  </si>
  <si>
    <t xml:space="preserve">Pré-laje em painel pré-fabricado treliçado, com EPS, H= 20 cm</t>
  </si>
  <si>
    <t xml:space="preserve">13.05.096</t>
  </si>
  <si>
    <t xml:space="preserve">Pré-laje em painel pré-fabricado treliçado, com EPS, H= 25 cm</t>
  </si>
  <si>
    <t xml:space="preserve">13.05.110</t>
  </si>
  <si>
    <t xml:space="preserve">Pré-laje em painel pré-fabricado treliçado, H= 12 cm</t>
  </si>
  <si>
    <t xml:space="preserve">13.05.150</t>
  </si>
  <si>
    <t xml:space="preserve">Pré-laje em painel pré-fabricado treliçado, H= 16 cm</t>
  </si>
  <si>
    <t xml:space="preserve">14</t>
  </si>
  <si>
    <t xml:space="preserve">ALVENARIA E ELEMENTO DIVISOR</t>
  </si>
  <si>
    <t xml:space="preserve">14.01</t>
  </si>
  <si>
    <t xml:space="preserve">Alvenaria de fundação (embasamento)</t>
  </si>
  <si>
    <t xml:space="preserve">14.01.020</t>
  </si>
  <si>
    <t xml:space="preserve">Alvenaria de embasamento em tijolo maciço comum</t>
  </si>
  <si>
    <t xml:space="preserve">14.01.050</t>
  </si>
  <si>
    <t xml:space="preserve">Alvenaria de embasamento em bloco de concreto de 14 x 19 x 39 cm - classe A</t>
  </si>
  <si>
    <t xml:space="preserve">14.01.060</t>
  </si>
  <si>
    <t xml:space="preserve">Alvenaria de embasamento em bloco de concreto de 19 x 19 x 39 cm - classe A</t>
  </si>
  <si>
    <t xml:space="preserve">14.02</t>
  </si>
  <si>
    <t xml:space="preserve">Alvenaria com tijolo maciço comum ou especial</t>
  </si>
  <si>
    <t xml:space="preserve">14.02.020</t>
  </si>
  <si>
    <t xml:space="preserve">Alvenaria de elevação de 1/4 tijolo maciço comum</t>
  </si>
  <si>
    <t xml:space="preserve">14.02.030</t>
  </si>
  <si>
    <t xml:space="preserve">Alvenaria de elevação de 1/2 tijolo maciço comum</t>
  </si>
  <si>
    <t xml:space="preserve">14.02.040</t>
  </si>
  <si>
    <t xml:space="preserve">Alvenaria de elevação de 1 tijolo maciço comum</t>
  </si>
  <si>
    <t xml:space="preserve">14.02.050</t>
  </si>
  <si>
    <t xml:space="preserve">Alvenaria de elevação de 1 1/2 tijolo maciço comum</t>
  </si>
  <si>
    <t xml:space="preserve">14.02.070</t>
  </si>
  <si>
    <t xml:space="preserve">Alvenaria de elevação de 1/2 tijolo maciço aparente</t>
  </si>
  <si>
    <t xml:space="preserve">14.02.080</t>
  </si>
  <si>
    <t xml:space="preserve">Alvenaria de elevação de 1 tijolo maciço aparente</t>
  </si>
  <si>
    <t xml:space="preserve">14.03</t>
  </si>
  <si>
    <t xml:space="preserve">Alvenaria com tijolo laminado aparente</t>
  </si>
  <si>
    <t xml:space="preserve">14.03.020</t>
  </si>
  <si>
    <t xml:space="preserve">Alvenaria de elevação de 1/4 tijolo laminado</t>
  </si>
  <si>
    <t xml:space="preserve">14.03.040</t>
  </si>
  <si>
    <t xml:space="preserve">Alvenaria de elevação de 1/2 tijolo laminado</t>
  </si>
  <si>
    <t xml:space="preserve">14.03.060</t>
  </si>
  <si>
    <t xml:space="preserve">Alvenaria de elevação de 1 tijolo laminado</t>
  </si>
  <si>
    <t xml:space="preserve">14.04</t>
  </si>
  <si>
    <t xml:space="preserve">Alvenaria com bloco cerâmico de vedação</t>
  </si>
  <si>
    <t xml:space="preserve">14.04.200</t>
  </si>
  <si>
    <t xml:space="preserve">Alvenaria de bloco cerâmico de vedação, uso revestido, de 9 cm</t>
  </si>
  <si>
    <t xml:space="preserve">14.04.210</t>
  </si>
  <si>
    <t xml:space="preserve">Alvenaria de bloco cerâmico de vedação, uso revestido, de 14 cm</t>
  </si>
  <si>
    <t xml:space="preserve">14.04.220</t>
  </si>
  <si>
    <t xml:space="preserve">Alvenaria de bloco cerâmico de vedação, uso revestido, de 19 cm</t>
  </si>
  <si>
    <t xml:space="preserve">14.05</t>
  </si>
  <si>
    <t xml:space="preserve">Alvenaria com bloco cerâmico estrutural</t>
  </si>
  <si>
    <t xml:space="preserve">14.05.050</t>
  </si>
  <si>
    <t xml:space="preserve">Alvenaria de bloco cerâmico estrutural, uso revestido, de 14 cm</t>
  </si>
  <si>
    <t xml:space="preserve">14.05.060</t>
  </si>
  <si>
    <t xml:space="preserve">Alvenaria de bloco cerâmico estrutural, uso revestido, de 19 cm</t>
  </si>
  <si>
    <t xml:space="preserve">14.10</t>
  </si>
  <si>
    <t xml:space="preserve">Alvenaria com bloco de concreto de vedação</t>
  </si>
  <si>
    <t xml:space="preserve">14.10.101</t>
  </si>
  <si>
    <t xml:space="preserve">Alvenaria de bloco de concreto de vedação de 9 x 19 x 39 cm - classe C</t>
  </si>
  <si>
    <t xml:space="preserve">14.10.111</t>
  </si>
  <si>
    <t xml:space="preserve">Alvenaria de bloco de concreto de vedação de 14 x 19 x 39 cm - classe C</t>
  </si>
  <si>
    <t xml:space="preserve">14.10.121</t>
  </si>
  <si>
    <t xml:space="preserve">Alvenaria de bloco de concreto de vedação de 19 x 19 x 39 cm - classe C</t>
  </si>
  <si>
    <t xml:space="preserve">14.11</t>
  </si>
  <si>
    <t xml:space="preserve">Alvenaria com bloco de concreto estrutural</t>
  </si>
  <si>
    <t xml:space="preserve">14.11.221</t>
  </si>
  <si>
    <t xml:space="preserve">Alvenaria de bloco de concreto estrutural 14 x 19 x 39 cm - classe B</t>
  </si>
  <si>
    <t xml:space="preserve">14.11.231</t>
  </si>
  <si>
    <t xml:space="preserve">Alvenaria de bloco de concreto estrutural 19 x 19 x 39 cm - classe B</t>
  </si>
  <si>
    <t xml:space="preserve">14.11.261</t>
  </si>
  <si>
    <t xml:space="preserve">Alvenaria de bloco de concreto estrutural 14 x 19 x 39 cm - classe A</t>
  </si>
  <si>
    <t xml:space="preserve">14.11.271</t>
  </si>
  <si>
    <t xml:space="preserve">Alvenaria de bloco de concreto estrutural 19 x 19 x 39 cm - classe A</t>
  </si>
  <si>
    <t xml:space="preserve">14.15</t>
  </si>
  <si>
    <t xml:space="preserve">Alvenaria de concreto celular ou sílico calcário</t>
  </si>
  <si>
    <t xml:space="preserve">14.15.060</t>
  </si>
  <si>
    <t xml:space="preserve">Alvenaria em bloco de concreto celular autoclavado de 10 cm, uso revestido - classe C25</t>
  </si>
  <si>
    <t xml:space="preserve">14.15.100</t>
  </si>
  <si>
    <t xml:space="preserve">Alvenaria em bloco de concreto celular autoclavado de 12,5 cm, uso revestido - classe C25</t>
  </si>
  <si>
    <t xml:space="preserve">14.15.120</t>
  </si>
  <si>
    <t xml:space="preserve">Alvenaria em bloco de concreto celular autoclavado de 15 cm, uso revestido - classe C25</t>
  </si>
  <si>
    <t xml:space="preserve">14.15.140</t>
  </si>
  <si>
    <t xml:space="preserve">Alvenaria em bloco de concreto celular autoclavado de 20 cm, uso revestido - classe C25</t>
  </si>
  <si>
    <t xml:space="preserve">14.20</t>
  </si>
  <si>
    <t xml:space="preserve">Peças moldadas no local (vergas, pilaretes, etc.)</t>
  </si>
  <si>
    <t xml:space="preserve">14.20.010</t>
  </si>
  <si>
    <t xml:space="preserve">Vergas, contravergas e pilaretes de concreto armado</t>
  </si>
  <si>
    <t xml:space="preserve">14.20.020</t>
  </si>
  <si>
    <t xml:space="preserve">Cimalha em concreto com pingadeira</t>
  </si>
  <si>
    <t xml:space="preserve">14.28</t>
  </si>
  <si>
    <t xml:space="preserve">Elementos vazados (concreto, cerâmica e vidros)</t>
  </si>
  <si>
    <t xml:space="preserve">14.28.030</t>
  </si>
  <si>
    <t xml:space="preserve">Elemento vazado em concreto, tipo quadriculado de 39 x 39 x 10 cm</t>
  </si>
  <si>
    <t xml:space="preserve">14.28.100</t>
  </si>
  <si>
    <t xml:space="preserve">Elemento vazado em vidro, tipo veneziana capelinha de 20 x 10 x 10 cm</t>
  </si>
  <si>
    <t xml:space="preserve">14.28.110</t>
  </si>
  <si>
    <t xml:space="preserve">Elemento vazado em concreto, tipo veneziana de 39 x 39 x 10 cm</t>
  </si>
  <si>
    <t xml:space="preserve">14.28.140</t>
  </si>
  <si>
    <t xml:space="preserve">Elemento vazado em vidro, tipo veneziana de 20 x 20 x 6 cm</t>
  </si>
  <si>
    <t xml:space="preserve">14.30</t>
  </si>
  <si>
    <t xml:space="preserve">Divisória e fechamento</t>
  </si>
  <si>
    <t xml:space="preserve">14.30.010</t>
  </si>
  <si>
    <t xml:space="preserve">Divisória em placas de granito com espessura de 3 cm</t>
  </si>
  <si>
    <t xml:space="preserve">14.30.020</t>
  </si>
  <si>
    <t xml:space="preserve">Divisória em placas de granilite com espessura de 3 cm</t>
  </si>
  <si>
    <t xml:space="preserve">14.30.070</t>
  </si>
  <si>
    <t xml:space="preserve">Divisória sanitária em painel laminado melamínico estrutural com perfis em alumínio, inclusive ferragem completa para vão de porta</t>
  </si>
  <si>
    <t xml:space="preserve">14.30.080</t>
  </si>
  <si>
    <t xml:space="preserve">Divisão para mictório em placas de mármore branco, com espessura de 3 cm</t>
  </si>
  <si>
    <t xml:space="preserve">14.30.110</t>
  </si>
  <si>
    <t xml:space="preserve">Divisória cega tipo naval, acabamento em laminado fenólico melamínico, com espessura de 3,5 cm</t>
  </si>
  <si>
    <t xml:space="preserve">14.30.160</t>
  </si>
  <si>
    <t xml:space="preserve">Divisória em placas de gesso acartonado, resistência ao fogo 60 minutos, espessura 120/90mm - 1RF / 1RF LM</t>
  </si>
  <si>
    <t xml:space="preserve">14.30.190</t>
  </si>
  <si>
    <t xml:space="preserve">Divisória cega tipo naval com miolo mineral, acabamento em laminado melamínico, com espessura de 3,5 cm</t>
  </si>
  <si>
    <t xml:space="preserve">14.30.230</t>
  </si>
  <si>
    <t xml:space="preserve">Divisória painel/vidro/vidro tipo naval, acabamento em laminado fenólico melamínico, com espessura de 3,5 cm</t>
  </si>
  <si>
    <t xml:space="preserve">14.30.260</t>
  </si>
  <si>
    <t xml:space="preserve">Divisória em placas de gesso acartonado, resistência ao fogo 30 minutos, espessura 73/48mm - 1ST / 1ST</t>
  </si>
  <si>
    <t xml:space="preserve">14.30.270</t>
  </si>
  <si>
    <t xml:space="preserve">Divisória em placas de gesso acartonado, resistência ao fogo 30 minutos, espessura 73/48mm - 1ST / 1ST LM</t>
  </si>
  <si>
    <t xml:space="preserve">14.30.300</t>
  </si>
  <si>
    <t xml:space="preserve">Divisória em placas de gesso acartonado, resistência ao fogo 30 minutos, espessura 100/70mm - 1ST / 1ST LM</t>
  </si>
  <si>
    <t xml:space="preserve">14.30.310</t>
  </si>
  <si>
    <t xml:space="preserve">Divisória em placas de gesso acartonado, resistência ao fogo 30 minutos, espessura 100/70mm - 1ST / 1ST</t>
  </si>
  <si>
    <t xml:space="preserve">14.30.410</t>
  </si>
  <si>
    <t xml:space="preserve">Divisória em placas de gesso acartonado, resistência ao fogo 30 minutos, espessura 100/70mm - 1RU / 1RU</t>
  </si>
  <si>
    <t xml:space="preserve">14.30.440</t>
  </si>
  <si>
    <t xml:space="preserve">Divisória em placas duplas de gesso acartonado, resistência ao fogo 60 minutos, espessura 120/70mm - 2ST / 2ST LM</t>
  </si>
  <si>
    <t xml:space="preserve">14.30.841</t>
  </si>
  <si>
    <t xml:space="preserve">Divisória cega tipo piso/teto em laminado melamínico de baixa pressão, com coluna estrutural em alumínio extrudado</t>
  </si>
  <si>
    <t xml:space="preserve">14.30.842</t>
  </si>
  <si>
    <t xml:space="preserve">Divisória tipo piso/teto em vidro temperado simples, com coluna estrutural em alumínio extrudado</t>
  </si>
  <si>
    <t xml:space="preserve">14.30.843</t>
  </si>
  <si>
    <t xml:space="preserve">Divisória tipo piso/teto em vidro temperado duplo e micro persianas, com coluna estrutural em alumínio extrudado</t>
  </si>
  <si>
    <t xml:space="preserve">14.30.844</t>
  </si>
  <si>
    <t xml:space="preserve">Porta cega simples com bandeira cega em laminado melamínico de baixa pressão para divisórias modulares, com batentes em alumínio extrudado</t>
  </si>
  <si>
    <t xml:space="preserve">14.30.860</t>
  </si>
  <si>
    <t xml:space="preserve">Divisória em placas de granilite com espessura de 4 cm</t>
  </si>
  <si>
    <t xml:space="preserve">14.30.870</t>
  </si>
  <si>
    <t xml:space="preserve">Divisória em placas duplas de gesso acartonado, resistência ao fogo 120 minutos, espessura 130/70mm - 2RF / 2RF</t>
  </si>
  <si>
    <t xml:space="preserve">14.30.880</t>
  </si>
  <si>
    <t xml:space="preserve">Divisória em placas duplas de gesso acartonado, resistência ao fogo 60 minutos, espessura 120/70mm - 2ST / 2RU</t>
  </si>
  <si>
    <t xml:space="preserve">14.30.890</t>
  </si>
  <si>
    <t xml:space="preserve">Divisória em placas duplas de gesso acartonado, resistência ao fogo 60 minutos, espessura 120/70mm - 2RU / 2RU</t>
  </si>
  <si>
    <t xml:space="preserve">14.30.900</t>
  </si>
  <si>
    <t xml:space="preserve">Divisória em placas duplas de gesso acartonado, resistência ao fogo 60 minutos, espessura 98/48mm - 2ST / 2ST LM</t>
  </si>
  <si>
    <t xml:space="preserve">14.30.910</t>
  </si>
  <si>
    <t xml:space="preserve">Divisória em placas duplas de gesso acartonado, resistência ao fogo 60 minutos, espessura 98/48mm - 2RU / 2RU LM</t>
  </si>
  <si>
    <t xml:space="preserve">14.30.920</t>
  </si>
  <si>
    <t xml:space="preserve">Divisória em placas duplas de gesso acartonado, resistência ao fogo 60 minutos, espessura 98/48mm - 2ST / 2RU LM</t>
  </si>
  <si>
    <t xml:space="preserve">14.31</t>
  </si>
  <si>
    <t xml:space="preserve">Divisória e fechamento.</t>
  </si>
  <si>
    <t xml:space="preserve">14.31.030</t>
  </si>
  <si>
    <t xml:space="preserve">Fechamento em placa cimentícia com espessura de 12 mm</t>
  </si>
  <si>
    <t xml:space="preserve">14.40</t>
  </si>
  <si>
    <t xml:space="preserve">Reparos, conservações e complementos - GRUPO 14</t>
  </si>
  <si>
    <t xml:space="preserve">14.40.040</t>
  </si>
  <si>
    <t xml:space="preserve">Recolocação de divisórias em chapas com montantes metálicos</t>
  </si>
  <si>
    <t xml:space="preserve">14.40.060</t>
  </si>
  <si>
    <t xml:space="preserve">Tela galvanizada para fixação de alvenaria com dimensão de 6x50cm</t>
  </si>
  <si>
    <t xml:space="preserve">14.40.070</t>
  </si>
  <si>
    <t xml:space="preserve">Tela galvanizada para fixação de alvenaria com dimensão de 7,5x50cm</t>
  </si>
  <si>
    <t xml:space="preserve">14.40.080</t>
  </si>
  <si>
    <t xml:space="preserve">Tela galvanizada para fixação de alvenaria com dimensão de 10,5x50cm</t>
  </si>
  <si>
    <t xml:space="preserve">14.40.090</t>
  </si>
  <si>
    <t xml:space="preserve">Tela galvanizada para fixação de alvenaria com dimensão de 12x50cm</t>
  </si>
  <si>
    <t xml:space="preserve">14.40.100</t>
  </si>
  <si>
    <t xml:space="preserve">Tela galvanizada para fixação de alvenaria com dimensão de 17x50cm</t>
  </si>
  <si>
    <t xml:space="preserve">15</t>
  </si>
  <si>
    <t xml:space="preserve">ESTRUTURA EM MADEIRA, FERRO, ALUMÍNIO E CONCRETO</t>
  </si>
  <si>
    <t xml:space="preserve">15.01</t>
  </si>
  <si>
    <t xml:space="preserve">Estrutura em madeira para cobertura</t>
  </si>
  <si>
    <t xml:space="preserve">15.01.010</t>
  </si>
  <si>
    <t xml:space="preserve">Estrutura de madeira tesourada para telha de barro - vãos até 7,00 m</t>
  </si>
  <si>
    <t xml:space="preserve">15.01.020</t>
  </si>
  <si>
    <t xml:space="preserve">Estrutura de madeira tesourada para telha de barro - vãos de 7,01 a 10,00 m</t>
  </si>
  <si>
    <t xml:space="preserve">15.01.030</t>
  </si>
  <si>
    <t xml:space="preserve">Estrutura de madeira tesourada para telha de barro - vãos de 10,01 a 13,00 m</t>
  </si>
  <si>
    <t xml:space="preserve">15.01.040</t>
  </si>
  <si>
    <t xml:space="preserve">Estrutura de madeira tesourada para telha de barro - vãos de 13,01 a 18,00 m</t>
  </si>
  <si>
    <t xml:space="preserve">15.01.110</t>
  </si>
  <si>
    <t xml:space="preserve">Estrutura de madeira tesourada para telha perfil ondulado - vãos até 7,00 m</t>
  </si>
  <si>
    <t xml:space="preserve">15.01.120</t>
  </si>
  <si>
    <t xml:space="preserve">Estrutura de madeira tesourada para telha perfil ondulado - vãos 7,01 a 10,00 m</t>
  </si>
  <si>
    <t xml:space="preserve">15.01.130</t>
  </si>
  <si>
    <t xml:space="preserve">Estrutura de madeira tesourada para telha perfil ondulado - vãos 10,01 a 13,00 m</t>
  </si>
  <si>
    <t xml:space="preserve">15.01.140</t>
  </si>
  <si>
    <t xml:space="preserve">Estrutura de madeira tesourada para telha perfil ondulado - vãos 13,01 a 18,00 m</t>
  </si>
  <si>
    <t xml:space="preserve">15.01.210</t>
  </si>
  <si>
    <t xml:space="preserve">Estrutura pontaletada para telhas de barro</t>
  </si>
  <si>
    <t xml:space="preserve">15.01.220</t>
  </si>
  <si>
    <t xml:space="preserve">Estrutura pontaletada para telhas onduladas</t>
  </si>
  <si>
    <t xml:space="preserve">15.01.310</t>
  </si>
  <si>
    <t xml:space="preserve">Estrutura em terças para telhas de barro</t>
  </si>
  <si>
    <t xml:space="preserve">15.01.320</t>
  </si>
  <si>
    <t xml:space="preserve">Estrutura em terças para telhas perfil e material qualquer, exceto barro</t>
  </si>
  <si>
    <t xml:space="preserve">15.01.330</t>
  </si>
  <si>
    <t xml:space="preserve">Estrutura em terças para telhas perfil trapezoidal</t>
  </si>
  <si>
    <t xml:space="preserve">15.03</t>
  </si>
  <si>
    <t xml:space="preserve">Estrutura em aço</t>
  </si>
  <si>
    <t xml:space="preserve">15.03.030</t>
  </si>
  <si>
    <t xml:space="preserve">Fornecimento e montagem de estrutura em aço ASTM-A36, sem pintura</t>
  </si>
  <si>
    <t xml:space="preserve">15.03.090</t>
  </si>
  <si>
    <t xml:space="preserve">Montagem de estrutura metálica em aço, sem pintura</t>
  </si>
  <si>
    <t xml:space="preserve">15.03.110</t>
  </si>
  <si>
    <t xml:space="preserve">Fornecimento e montagem de estrutura em aço patinável, sem pintura</t>
  </si>
  <si>
    <t xml:space="preserve">15.03.131</t>
  </si>
  <si>
    <t xml:space="preserve">Fornecimento e montagem de estrutura em aço ASTM-A572 Grau 50, sem pintura</t>
  </si>
  <si>
    <t xml:space="preserve">15.03.140</t>
  </si>
  <si>
    <t xml:space="preserve">Fornecimento e montagem de estrutura tubular em aço ASTM-A572 Grau 50, sem pintura</t>
  </si>
  <si>
    <t xml:space="preserve">15.03.150</t>
  </si>
  <si>
    <t xml:space="preserve">Fornecimento e montagem de estrutura metálica em perfil metalon, sem pintura</t>
  </si>
  <si>
    <t xml:space="preserve">15.05</t>
  </si>
  <si>
    <t xml:space="preserve">Estrutura pré-fabricada de concreto</t>
  </si>
  <si>
    <t xml:space="preserve">15.05.290</t>
  </si>
  <si>
    <t xml:space="preserve">Placas, vigas e pilares em concreto armado pré-moldado - fck= 40 MPa</t>
  </si>
  <si>
    <t xml:space="preserve">15.05.300</t>
  </si>
  <si>
    <t xml:space="preserve">Mobiliário em concreto armado pré-moldado - fck= 40 MPa</t>
  </si>
  <si>
    <t xml:space="preserve">15.05.520</t>
  </si>
  <si>
    <t xml:space="preserve">Placas, vigas e pilares em concreto armado pré-moldado - fck= 35 MPa</t>
  </si>
  <si>
    <t xml:space="preserve">15.05.530</t>
  </si>
  <si>
    <t xml:space="preserve">Placas, vigas e pilares em concreto armado pré-moldado - fck= 25 MPa</t>
  </si>
  <si>
    <t xml:space="preserve">15.05.540</t>
  </si>
  <si>
    <t xml:space="preserve">Mobiliário em concreto armado pré-moldado - fck= 25 MPa</t>
  </si>
  <si>
    <t xml:space="preserve">15.20</t>
  </si>
  <si>
    <t xml:space="preserve">Reparos, conservações e complementos - GRUPO 15</t>
  </si>
  <si>
    <t xml:space="preserve">15.20.020</t>
  </si>
  <si>
    <t xml:space="preserve">Fornecimento de peças diversas para estrutura em madeira</t>
  </si>
  <si>
    <t xml:space="preserve">15.20.040</t>
  </si>
  <si>
    <t xml:space="preserve">Recolocação de peças lineares em madeira com seção até 60 cm²</t>
  </si>
  <si>
    <t xml:space="preserve">15.20.060</t>
  </si>
  <si>
    <t xml:space="preserve">Recolocação de peças lineares em madeira com seção superior a 60 cm²</t>
  </si>
  <si>
    <t xml:space="preserve">16</t>
  </si>
  <si>
    <t xml:space="preserve">TELHAMENTO</t>
  </si>
  <si>
    <t xml:space="preserve">16.02</t>
  </si>
  <si>
    <t xml:space="preserve">Telhamento em barro</t>
  </si>
  <si>
    <t xml:space="preserve">16.02.010</t>
  </si>
  <si>
    <t xml:space="preserve">Telha de barro tipo italiana</t>
  </si>
  <si>
    <t xml:space="preserve">16.02.020</t>
  </si>
  <si>
    <t xml:space="preserve">Telha de barro tipo francesa</t>
  </si>
  <si>
    <t xml:space="preserve">16.02.030</t>
  </si>
  <si>
    <t xml:space="preserve">Telha de barro tipo romana</t>
  </si>
  <si>
    <t xml:space="preserve">16.02.045</t>
  </si>
  <si>
    <t xml:space="preserve">Telha de barro colonial/paulista</t>
  </si>
  <si>
    <t xml:space="preserve">16.02.060</t>
  </si>
  <si>
    <t xml:space="preserve">Telha de barro tipo plan</t>
  </si>
  <si>
    <t xml:space="preserve">16.02.120</t>
  </si>
  <si>
    <t xml:space="preserve">Emboçamento de beiral em telhas de barro</t>
  </si>
  <si>
    <t xml:space="preserve">16.02.230</t>
  </si>
  <si>
    <t xml:space="preserve">Cumeeira de barro emboçado tipos: plan, romana, italiana, francesa e paulistinha</t>
  </si>
  <si>
    <t xml:space="preserve">16.02.270</t>
  </si>
  <si>
    <t xml:space="preserve">Espigão de barro emboçado</t>
  </si>
  <si>
    <t xml:space="preserve">16.03</t>
  </si>
  <si>
    <t xml:space="preserve">Telhamento em cimento reforçado com fio sintético (CRFS)</t>
  </si>
  <si>
    <t xml:space="preserve">16.03.010</t>
  </si>
  <si>
    <t xml:space="preserve">Telhamento em cimento reforçado com fio sintético CRFS - perfil ondulado de 6 mm</t>
  </si>
  <si>
    <t xml:space="preserve">16.03.020</t>
  </si>
  <si>
    <t xml:space="preserve">Telhamento em cimento reforçado com fio sintético CRFS - perfil ondulado de 8 mm</t>
  </si>
  <si>
    <t xml:space="preserve">16.03.030</t>
  </si>
  <si>
    <t xml:space="preserve">Telhamento em cimento reforçado com fio sintético CRFS - perfil trapezoidal de 44 cm</t>
  </si>
  <si>
    <t xml:space="preserve">16.03.040</t>
  </si>
  <si>
    <t xml:space="preserve">Telhamento em cimento reforçado com fio sintético CRFS - perfil modulado</t>
  </si>
  <si>
    <t xml:space="preserve">16.03.300</t>
  </si>
  <si>
    <t xml:space="preserve">Cumeeira normal em cimento reforçado com fio sintético CRFS - perfil ondulado</t>
  </si>
  <si>
    <t xml:space="preserve">16.03.310</t>
  </si>
  <si>
    <t xml:space="preserve">Cumeeira universal em cimento reforçado com fio sintético CRFS - perfil ondulado</t>
  </si>
  <si>
    <t xml:space="preserve">16.03.320</t>
  </si>
  <si>
    <t xml:space="preserve">Cumeeira normal em cimento reforçado com fio sintético CRFS - perfil trapezoidal 44 cm</t>
  </si>
  <si>
    <t xml:space="preserve">16.03.330</t>
  </si>
  <si>
    <t xml:space="preserve">Cumeeira normal em cimento reforçado com fio sintético CRFS - perfil modulado</t>
  </si>
  <si>
    <t xml:space="preserve">16.03.360</t>
  </si>
  <si>
    <t xml:space="preserve">Espigão em cimento reforçado com fio sintético CRFS - perfil ondulado</t>
  </si>
  <si>
    <t xml:space="preserve">16.03.370</t>
  </si>
  <si>
    <t xml:space="preserve">Espigão em cimento reforçado com fio sintético CRFS - perfil modulado</t>
  </si>
  <si>
    <t xml:space="preserve">16.03.400</t>
  </si>
  <si>
    <t xml:space="preserve">Rufo em cimento reforçado com fio sintético CRFS - perfil ondulado</t>
  </si>
  <si>
    <t xml:space="preserve">16.10</t>
  </si>
  <si>
    <t xml:space="preserve">Telhamento em madeira ou fibra vegetal</t>
  </si>
  <si>
    <t xml:space="preserve">16.10.020</t>
  </si>
  <si>
    <t xml:space="preserve">Telha em fibra vegetal, perfil ondulado, com espessura de 3 mm</t>
  </si>
  <si>
    <t xml:space="preserve">16.10.100</t>
  </si>
  <si>
    <t xml:space="preserve">Cumeeira em fibra vegetal, lisa, com espessura de 3 mm</t>
  </si>
  <si>
    <t xml:space="preserve">16.12</t>
  </si>
  <si>
    <t xml:space="preserve">Telhamento metálico comum</t>
  </si>
  <si>
    <t xml:space="preserve">16.12.020</t>
  </si>
  <si>
    <t xml:space="preserve">Telhamento em chapa de aço pré-pintada com epóxi e poliéster, perfil ondulado, com espessura de 0,50 mm</t>
  </si>
  <si>
    <t xml:space="preserve">16.12.040</t>
  </si>
  <si>
    <t xml:space="preserve">Telhamento em chapa de aço pré-pintada com epóxi e poliéster, perfil ondulado calandrado, com espessura de 0,80 mm</t>
  </si>
  <si>
    <t xml:space="preserve">16.12.050</t>
  </si>
  <si>
    <t xml:space="preserve">Telhamento em chapa de aço pré-pintada com epóxi e poliéster, perfil trapezoidal, com espessura de 0,80 mm e altura de 100 mm</t>
  </si>
  <si>
    <t xml:space="preserve">16.12.060</t>
  </si>
  <si>
    <t xml:space="preserve">Telhamento em chapa de aço pré-pintada com epóxi e poliéster, perfil trapezoidal, com espessura de 0,50 mm e altura de 40 mm</t>
  </si>
  <si>
    <t xml:space="preserve">16.12.200</t>
  </si>
  <si>
    <t xml:space="preserve">Cumeeira em chapa de aço pré-pintada com epóxi e poliéster, perfil trapezoidal, com espessura de 0,50 mm</t>
  </si>
  <si>
    <t xml:space="preserve">16.12.220</t>
  </si>
  <si>
    <t xml:space="preserve">Cumeeira em chapa de aço pré-pintada com epóxi e poliéster, perfil ondulado, com espessura de 0,50 mm</t>
  </si>
  <si>
    <t xml:space="preserve">16.13</t>
  </si>
  <si>
    <t xml:space="preserve">Telhamento metálico especial</t>
  </si>
  <si>
    <t xml:space="preserve">16.13.060</t>
  </si>
  <si>
    <t xml:space="preserve">Telhamento em chapa de aço pré-pintada com epóxi e poliéster, tipo sanduíche, espessura de 0,50 mm, com lã de rocha</t>
  </si>
  <si>
    <t xml:space="preserve">16.13.070</t>
  </si>
  <si>
    <t xml:space="preserve">Telhamento em chapa de aço pré-pintada com epóxi e poliéster, tipo sanduíche, espessura de 0,50 mm, com poliuretano</t>
  </si>
  <si>
    <t xml:space="preserve">16.13.130</t>
  </si>
  <si>
    <t xml:space="preserve">Telhamento em chapa de aço com pintura poliéster, tipo sanduíche, espessura de 0,50 mm, com poliestireno expandido</t>
  </si>
  <si>
    <t xml:space="preserve">16.13.140</t>
  </si>
  <si>
    <t xml:space="preserve">Telhamento em chapa de aço galvanizado autoportante, perfil trapezoidal, com espessura de 0,80 mm e altura de 120 mm</t>
  </si>
  <si>
    <t xml:space="preserve">16.16</t>
  </si>
  <si>
    <t xml:space="preserve">Telhamento em material sintético</t>
  </si>
  <si>
    <t xml:space="preserve">16.16.040</t>
  </si>
  <si>
    <t xml:space="preserve">Telha ondulada translúcida em polipropileno</t>
  </si>
  <si>
    <t xml:space="preserve">16.16.160</t>
  </si>
  <si>
    <t xml:space="preserve">Telha em poliéster reforçado com fibras de vidro, perfil trapezoidal 49</t>
  </si>
  <si>
    <t xml:space="preserve">16.16.400</t>
  </si>
  <si>
    <t xml:space="preserve">Cumeeira para telha de poliéster, tipo perfil trapezoidal 49</t>
  </si>
  <si>
    <t xml:space="preserve">16.20</t>
  </si>
  <si>
    <t xml:space="preserve">Telhamento em vidro</t>
  </si>
  <si>
    <t xml:space="preserve">16.20.020</t>
  </si>
  <si>
    <t xml:space="preserve">Telhas de vidro para iluminação tipo francesa</t>
  </si>
  <si>
    <t xml:space="preserve">16.20.040</t>
  </si>
  <si>
    <t xml:space="preserve">Telhas de vidro para iluminação tipo colonial/paulistinha</t>
  </si>
  <si>
    <t xml:space="preserve">16.30</t>
  </si>
  <si>
    <t xml:space="preserve">Domos</t>
  </si>
  <si>
    <t xml:space="preserve">16.30.020</t>
  </si>
  <si>
    <t xml:space="preserve">Domo de acrílico fixado em perfis de alumínio</t>
  </si>
  <si>
    <t xml:space="preserve">16.32</t>
  </si>
  <si>
    <t xml:space="preserve">Painel, chapas e fechamento</t>
  </si>
  <si>
    <t xml:space="preserve">16.32.070</t>
  </si>
  <si>
    <t xml:space="preserve">Cobertura curva em chapa de policarbonato alveolar bronze de 6 mm</t>
  </si>
  <si>
    <t xml:space="preserve">16.32.120</t>
  </si>
  <si>
    <t xml:space="preserve">Cobertura plana em chapa de policarbonato alveolar de 10 mm</t>
  </si>
  <si>
    <t xml:space="preserve">16.32.130</t>
  </si>
  <si>
    <t xml:space="preserve">Cobertura curva em chapa de policarbonato alveolar bronze de 10 mm</t>
  </si>
  <si>
    <t xml:space="preserve">16.33</t>
  </si>
  <si>
    <t xml:space="preserve">Calhas e rufos</t>
  </si>
  <si>
    <t xml:space="preserve">16.33.022</t>
  </si>
  <si>
    <t xml:space="preserve">Calha, rufo, afins em chapa galvanizada nº 24 - corte 0,33 m</t>
  </si>
  <si>
    <t xml:space="preserve">16.33.052</t>
  </si>
  <si>
    <t xml:space="preserve">Calha, rufo, afins em chapa galvanizada nº 24 - corte 0,50 m</t>
  </si>
  <si>
    <t xml:space="preserve">16.33.062</t>
  </si>
  <si>
    <t xml:space="preserve">Calha, rufo, afins em chapa galvanizada nº 24 - corte 1,00 m</t>
  </si>
  <si>
    <t xml:space="preserve">16.33.082</t>
  </si>
  <si>
    <t xml:space="preserve">Calha, rufo, afins em chapa galvanizada nº 26 - corte 0,33 m</t>
  </si>
  <si>
    <t xml:space="preserve">16.33.102</t>
  </si>
  <si>
    <t xml:space="preserve">Calha, rufo, afins em chapa galvanizada nº 26 - corte 0,50 m</t>
  </si>
  <si>
    <t xml:space="preserve">16.33.400</t>
  </si>
  <si>
    <t xml:space="preserve">Rufo pré-moldado em concreto, de 14 x 50 x 18,5 cm</t>
  </si>
  <si>
    <t xml:space="preserve">16.33.410</t>
  </si>
  <si>
    <t xml:space="preserve">Rufo pré-moldado em concreto, de 20 x 50 x 26 cm</t>
  </si>
  <si>
    <t xml:space="preserve">16.40</t>
  </si>
  <si>
    <t xml:space="preserve">Reparos, conservações e complementos - GRUPO 16</t>
  </si>
  <si>
    <t xml:space="preserve">16.40.040</t>
  </si>
  <si>
    <t xml:space="preserve">Recolocação de cumeeiras e espigões de barro</t>
  </si>
  <si>
    <t xml:space="preserve">16.40.060</t>
  </si>
  <si>
    <t xml:space="preserve">Recolocação de telha de barro tipo colonial/paulistinha</t>
  </si>
  <si>
    <t xml:space="preserve">16.40.080</t>
  </si>
  <si>
    <t xml:space="preserve">Recolocação de telha de barro tipo plan</t>
  </si>
  <si>
    <t xml:space="preserve">16.40.090</t>
  </si>
  <si>
    <t xml:space="preserve">Recolocação de domo de acrílico, inclusive perfis metálicos de fixação</t>
  </si>
  <si>
    <t xml:space="preserve">16.40.120</t>
  </si>
  <si>
    <t xml:space="preserve">Recolocação de telhas de barro tipo francesa</t>
  </si>
  <si>
    <t xml:space="preserve">16.40.140</t>
  </si>
  <si>
    <t xml:space="preserve">Recolocação de telha em fibrocimento ou CRFS, perfil ondulado</t>
  </si>
  <si>
    <t xml:space="preserve">16.40.150</t>
  </si>
  <si>
    <t xml:space="preserve">Recolocação de telha em fibrocimento ou CRFS, perfil modulado ou trapezoidal</t>
  </si>
  <si>
    <t xml:space="preserve">17</t>
  </si>
  <si>
    <t xml:space="preserve">REVESTIMENTO EM MASSA OU FUNDIDO NO LOCAL</t>
  </si>
  <si>
    <t xml:space="preserve">17.01</t>
  </si>
  <si>
    <t xml:space="preserve">Regularização de base</t>
  </si>
  <si>
    <t xml:space="preserve">17.01.010</t>
  </si>
  <si>
    <t xml:space="preserve">Argamassa de proteção com argila expandida</t>
  </si>
  <si>
    <t xml:space="preserve">17.01.020</t>
  </si>
  <si>
    <t xml:space="preserve">Argamassa de regularização e/ou proteção</t>
  </si>
  <si>
    <t xml:space="preserve">17.01.040</t>
  </si>
  <si>
    <t xml:space="preserve">Lastro de concreto impermeabilizado</t>
  </si>
  <si>
    <t xml:space="preserve">17.01.050</t>
  </si>
  <si>
    <t xml:space="preserve">Regularização de piso com nata de cimento</t>
  </si>
  <si>
    <t xml:space="preserve">17.01.060</t>
  </si>
  <si>
    <t xml:space="preserve">Regularização de piso com nata de cimento e bianco</t>
  </si>
  <si>
    <t xml:space="preserve">17.01.120</t>
  </si>
  <si>
    <t xml:space="preserve">Argamassa de cimento e areia traço 1:3, com adesivo acrílico</t>
  </si>
  <si>
    <t xml:space="preserve">17.02</t>
  </si>
  <si>
    <t xml:space="preserve">Revestimento em argamassa</t>
  </si>
  <si>
    <t xml:space="preserve">17.02.020</t>
  </si>
  <si>
    <t xml:space="preserve">Chapisco</t>
  </si>
  <si>
    <t xml:space="preserve">17.02.030</t>
  </si>
  <si>
    <t xml:space="preserve">Chapisco 1:4 com areia grossa</t>
  </si>
  <si>
    <t xml:space="preserve">17.02.040</t>
  </si>
  <si>
    <t xml:space="preserve">Chapisco com bianco</t>
  </si>
  <si>
    <t xml:space="preserve">17.02.060</t>
  </si>
  <si>
    <t xml:space="preserve">Chapisco fino peneirado</t>
  </si>
  <si>
    <t xml:space="preserve">17.02.080</t>
  </si>
  <si>
    <t xml:space="preserve">Chapisco rústico com pedra britada nº 1</t>
  </si>
  <si>
    <t xml:space="preserve">17.02.120</t>
  </si>
  <si>
    <t xml:space="preserve">Emboço comum</t>
  </si>
  <si>
    <t xml:space="preserve">17.02.140</t>
  </si>
  <si>
    <t xml:space="preserve">Emboço desempenado com espuma de poliéster</t>
  </si>
  <si>
    <t xml:space="preserve">17.02.160</t>
  </si>
  <si>
    <t xml:space="preserve">Emboço desempenado com argamassa industrializada</t>
  </si>
  <si>
    <t xml:space="preserve">17.02.220</t>
  </si>
  <si>
    <t xml:space="preserve">Reboco</t>
  </si>
  <si>
    <t xml:space="preserve">17.02.260</t>
  </si>
  <si>
    <t xml:space="preserve">Barra lisa com acabamento em nata de cimento</t>
  </si>
  <si>
    <t xml:space="preserve">17.03</t>
  </si>
  <si>
    <t xml:space="preserve">Revestimento em cimentado</t>
  </si>
  <si>
    <t xml:space="preserve">17.03.020</t>
  </si>
  <si>
    <t xml:space="preserve">Cimentado desempenado</t>
  </si>
  <si>
    <t xml:space="preserve">17.03.040</t>
  </si>
  <si>
    <t xml:space="preserve">Cimentado desempenado e alisado (queimado)</t>
  </si>
  <si>
    <t xml:space="preserve">17.03.060</t>
  </si>
  <si>
    <t xml:space="preserve">Cimentado desempenado e alisado com corante (queimado)</t>
  </si>
  <si>
    <t xml:space="preserve">17.03.080</t>
  </si>
  <si>
    <t xml:space="preserve">Cimentado semi-áspero</t>
  </si>
  <si>
    <t xml:space="preserve">17.03.100</t>
  </si>
  <si>
    <t xml:space="preserve">Cimentado áspero com caneluras</t>
  </si>
  <si>
    <t xml:space="preserve">17.03.200</t>
  </si>
  <si>
    <t xml:space="preserve">Degrau em cimentado</t>
  </si>
  <si>
    <t xml:space="preserve">17.03.300</t>
  </si>
  <si>
    <t xml:space="preserve">Rodapé em cimentado desempenado e alisado com altura 5 cm</t>
  </si>
  <si>
    <t xml:space="preserve">17.03.310</t>
  </si>
  <si>
    <t xml:space="preserve">Rodapé em cimentado desempenado e alisado com altura 7 cm</t>
  </si>
  <si>
    <t xml:space="preserve">17.03.320</t>
  </si>
  <si>
    <t xml:space="preserve">Rodapé em cimentado desempenado e alisado com altura 10 cm</t>
  </si>
  <si>
    <t xml:space="preserve">17.03.330</t>
  </si>
  <si>
    <t xml:space="preserve">Rodapé em cimentado desempenado e alisado com altura 15 cm</t>
  </si>
  <si>
    <t xml:space="preserve">17.04</t>
  </si>
  <si>
    <t xml:space="preserve">Revestimento em gesso</t>
  </si>
  <si>
    <t xml:space="preserve">17.04.020</t>
  </si>
  <si>
    <t xml:space="preserve">Revestimento em gesso liso desempenado sobre emboço</t>
  </si>
  <si>
    <t xml:space="preserve">17.04.040</t>
  </si>
  <si>
    <t xml:space="preserve">Revestimento em gesso liso desempenado sobre bloco</t>
  </si>
  <si>
    <t xml:space="preserve">17.05</t>
  </si>
  <si>
    <t xml:space="preserve">Revestimento em concreto</t>
  </si>
  <si>
    <t xml:space="preserve">17.05.020</t>
  </si>
  <si>
    <t xml:space="preserve">Piso com requadro em concreto simples sem controle de fck</t>
  </si>
  <si>
    <t xml:space="preserve">17.05.070</t>
  </si>
  <si>
    <t xml:space="preserve">Piso com requadro em concreto simples com controle de fck= 20 MPa</t>
  </si>
  <si>
    <t xml:space="preserve">17.05.100</t>
  </si>
  <si>
    <t xml:space="preserve">Piso com requadro em concreto simples com controle de fck= 25 MPa</t>
  </si>
  <si>
    <t xml:space="preserve">17.05.320</t>
  </si>
  <si>
    <t xml:space="preserve">Soleira em concreto simples</t>
  </si>
  <si>
    <t xml:space="preserve">17.05.420</t>
  </si>
  <si>
    <t xml:space="preserve">Peitoril em concreto simples</t>
  </si>
  <si>
    <t xml:space="preserve">17.10</t>
  </si>
  <si>
    <t xml:space="preserve">Revestimento em granilite fundido no local</t>
  </si>
  <si>
    <t xml:space="preserve">17.10.020</t>
  </si>
  <si>
    <t xml:space="preserve">Piso em granilite moldado no local</t>
  </si>
  <si>
    <t xml:space="preserve">17.10.100</t>
  </si>
  <si>
    <t xml:space="preserve">Soleira em granilite moldado no local</t>
  </si>
  <si>
    <t xml:space="preserve">17.10.120</t>
  </si>
  <si>
    <t xml:space="preserve">Degrau em granilite moldado no local</t>
  </si>
  <si>
    <t xml:space="preserve">17.10.200</t>
  </si>
  <si>
    <t xml:space="preserve">Rodapé qualquer em granilite moldado no local até 10 cm</t>
  </si>
  <si>
    <t xml:space="preserve">17.10.410</t>
  </si>
  <si>
    <t xml:space="preserve">Rodapé em placas pré-moldadas de granilite, acabamento encerado, até 10 cm</t>
  </si>
  <si>
    <t xml:space="preserve">17.10.430</t>
  </si>
  <si>
    <t xml:space="preserve">Piso em placas de granilite, acabamento encerado</t>
  </si>
  <si>
    <t xml:space="preserve">17.12</t>
  </si>
  <si>
    <t xml:space="preserve">Revestimento industrial fundido no local</t>
  </si>
  <si>
    <t xml:space="preserve">17.12.060</t>
  </si>
  <si>
    <t xml:space="preserve">Piso em alta resistência moldado no local 12 mm</t>
  </si>
  <si>
    <t xml:space="preserve">17.12.100</t>
  </si>
  <si>
    <t xml:space="preserve">Soleira em alta resistência moldada no local</t>
  </si>
  <si>
    <t xml:space="preserve">17.12.120</t>
  </si>
  <si>
    <t xml:space="preserve">Degrau em alta resistência 8 mm</t>
  </si>
  <si>
    <t xml:space="preserve">17.12.140</t>
  </si>
  <si>
    <t xml:space="preserve">Degrau em alta resistência 12 mm</t>
  </si>
  <si>
    <t xml:space="preserve">17.12.240</t>
  </si>
  <si>
    <t xml:space="preserve">Rodapé qualquer em alta resistência moldado no local até 10 cm</t>
  </si>
  <si>
    <t xml:space="preserve">17.20</t>
  </si>
  <si>
    <t xml:space="preserve">Revestimento especial fundido no local</t>
  </si>
  <si>
    <t xml:space="preserve">17.20.020</t>
  </si>
  <si>
    <t xml:space="preserve">Massa raspada</t>
  </si>
  <si>
    <t xml:space="preserve">17.20.040</t>
  </si>
  <si>
    <t xml:space="preserve">Revestimento em granito lavado tipo Fulget uso externo, em faixas até 40 cm</t>
  </si>
  <si>
    <t xml:space="preserve">17.20.050</t>
  </si>
  <si>
    <t xml:space="preserve">Friso para junta de dilatação em revestimento de granito lavado tipo Fulget</t>
  </si>
  <si>
    <t xml:space="preserve">17.20.060</t>
  </si>
  <si>
    <t xml:space="preserve">Revestimento em granito lavado tipo Fulget uso externo</t>
  </si>
  <si>
    <t xml:space="preserve">17.20.140</t>
  </si>
  <si>
    <t xml:space="preserve">Revestimento texturizado acrílico com microagregados minerais</t>
  </si>
  <si>
    <t xml:space="preserve">17.40</t>
  </si>
  <si>
    <t xml:space="preserve">Reparos e conservações em massa e concreto - GRUPO 17</t>
  </si>
  <si>
    <t xml:space="preserve">17.40.010</t>
  </si>
  <si>
    <t xml:space="preserve">Reparos em piso de granilite - estucamento e polimento</t>
  </si>
  <si>
    <t xml:space="preserve">17.40.020</t>
  </si>
  <si>
    <t xml:space="preserve">Reparos em pisos de alta resistência fundidos no local - estucamento e polimento</t>
  </si>
  <si>
    <t xml:space="preserve">17.40.030</t>
  </si>
  <si>
    <t xml:space="preserve">Reparos em degrau e espelho de granilite - estucamento e polimento</t>
  </si>
  <si>
    <t xml:space="preserve">17.40.070</t>
  </si>
  <si>
    <t xml:space="preserve">Reparos em rodapé de granilite - estucamento e polimento</t>
  </si>
  <si>
    <t xml:space="preserve">17.40.110</t>
  </si>
  <si>
    <t xml:space="preserve">Faixa antiderrapante definitiva para degraus, soleiras, patamares ou pisos</t>
  </si>
  <si>
    <t xml:space="preserve">17.40.150</t>
  </si>
  <si>
    <t xml:space="preserve">Resina acrílica para piso de granilite</t>
  </si>
  <si>
    <t xml:space="preserve">17.40.160</t>
  </si>
  <si>
    <t xml:space="preserve">Resina epóxi para piso de granilite</t>
  </si>
  <si>
    <t xml:space="preserve">17.40.180</t>
  </si>
  <si>
    <t xml:space="preserve">Resina acrílica para degrau de granilite</t>
  </si>
  <si>
    <t xml:space="preserve">17.40.190</t>
  </si>
  <si>
    <t xml:space="preserve">Resina epóxi para degrau de granilite</t>
  </si>
  <si>
    <t xml:space="preserve">18</t>
  </si>
  <si>
    <t xml:space="preserve">REVESTIMENTO CERÂMICO</t>
  </si>
  <si>
    <t xml:space="preserve">18.05</t>
  </si>
  <si>
    <t xml:space="preserve">Plaqueta laminada para revestimento</t>
  </si>
  <si>
    <t xml:space="preserve">18.05.020</t>
  </si>
  <si>
    <t xml:space="preserve">Revestimento em plaqueta laminada, para área interna e externa, sem rejunte</t>
  </si>
  <si>
    <t xml:space="preserve">18.06</t>
  </si>
  <si>
    <t xml:space="preserve">Placa cerâmica esmaltada prensada</t>
  </si>
  <si>
    <t xml:space="preserve">18.06.022</t>
  </si>
  <si>
    <t xml:space="preserve">Placa cerâmica esmaltada PEI-4 para área interna, grupo de absorção BIIa, resistência química A, assentado com argamassa colante industrializada</t>
  </si>
  <si>
    <t xml:space="preserve">18.06.023</t>
  </si>
  <si>
    <t xml:space="preserve">Rodapé em placa cerâmica esmaltada PEI-4 para áreas internas, grupo de absorção BIIa, resistência química A, assentado com argamassa colante industrializada</t>
  </si>
  <si>
    <t xml:space="preserve">18.06.062</t>
  </si>
  <si>
    <t xml:space="preserve">Placa cerâmica esmaltada PEI-5 para área interna, com textura semirrugosa, grupo de absorção BIb, resistência química A, assentado com argamassa colante industrializada</t>
  </si>
  <si>
    <t xml:space="preserve">18.06.063</t>
  </si>
  <si>
    <t xml:space="preserve">Rodapé em placa cerâmica esmaltada PEI-5 para área interna, com textura semirrugosa, grupo de absorção BIb, resistência química A, assentado com argamassa colante industrializada</t>
  </si>
  <si>
    <t xml:space="preserve">18.06.102</t>
  </si>
  <si>
    <t xml:space="preserve">Placa cerâmica esmaltada PEI-5 para área interna, grupo de absorção BIIb, resistência química B, assentado com argamassa colante industrializada</t>
  </si>
  <si>
    <t xml:space="preserve">18.06.103</t>
  </si>
  <si>
    <t xml:space="preserve">Rodapé em placa cerâmica esmaltada PEI-5 para área interna, grupo de absorção BIIb, resistência química B, assentado com argamassa colante industrializada</t>
  </si>
  <si>
    <t xml:space="preserve">18.06.142</t>
  </si>
  <si>
    <t xml:space="preserve">Placa cerâmica esmaltada antiderrapante PEI-5 para área interna com saída para o exterior, grupo de absorção BIIa, resistência química A, assentado com argamassa colante industrializada</t>
  </si>
  <si>
    <t xml:space="preserve">18.06.143</t>
  </si>
  <si>
    <t xml:space="preserve">Rodapé em placa cerâmica esmaltada antiderrapante PEI-5 para área interna com saída para o exterior, grupo de absorção BIIa, resistência química A, assentado com argamassa colante industrializada</t>
  </si>
  <si>
    <t xml:space="preserve">18.06.182</t>
  </si>
  <si>
    <t xml:space="preserve">Placa cerâmica esmaltada rústica PEI-5 para área interna com saída para o exterior, grupo de absorção BIIb, resistência química B, assentado com argamassa colante industrializada</t>
  </si>
  <si>
    <t xml:space="preserve">18.06.183</t>
  </si>
  <si>
    <t xml:space="preserve">Rodapé em placa cerâmica esmaltada rústica PEI-5 para área interna com saída para o exterior, grupo de absorção BIIb, resistência química B, assentado com argamassa colante industrializada</t>
  </si>
  <si>
    <t xml:space="preserve">18.06.222</t>
  </si>
  <si>
    <t xml:space="preserve">Placa cerâmica esmaltada PEI-5 para área externa, grupo de absorção BIIb, resistência química B, assentado com argamassa colante industrializada</t>
  </si>
  <si>
    <t xml:space="preserve">18.06.223</t>
  </si>
  <si>
    <t xml:space="preserve">Rodapé em placa cerâmica esmaltada PEI-5 para área externa, grupo de absorção BIIb, resistência química B, assentado com argamassa colante industrializada</t>
  </si>
  <si>
    <t xml:space="preserve">18.06.302</t>
  </si>
  <si>
    <t xml:space="preserve">Placa em cerâmica esmaltada antiderrapante PEI-4 para área externa, grupo de absorção BIb, resistência química A, assentado com argamassa colante industrializada</t>
  </si>
  <si>
    <t xml:space="preserve">18.06.303</t>
  </si>
  <si>
    <t xml:space="preserve">Rodapé em placa cerâmica esmaltada antiderrapante PEI-4 para área externa, grupo de absorção BIb, resistência química A, assentado com argamassa colante industrializada</t>
  </si>
  <si>
    <t xml:space="preserve">18.06.350</t>
  </si>
  <si>
    <t xml:space="preserve">Assentamento de pisos e revestimentos cerâmicos com argamassa mista</t>
  </si>
  <si>
    <t xml:space="preserve">18.06.400</t>
  </si>
  <si>
    <t xml:space="preserve">Rejuntamento em placas cerâmicas com cimento branco, juntas acima de 3 até 5 mm</t>
  </si>
  <si>
    <t xml:space="preserve">18.06.410</t>
  </si>
  <si>
    <t xml:space="preserve">Rejuntamento em placas cerâmicas com argamassa industrializada para rejunte, juntas acima de 3 até 5 mm</t>
  </si>
  <si>
    <t xml:space="preserve">18.06.420</t>
  </si>
  <si>
    <t xml:space="preserve">Rejuntamento em placas cerâmicas com cimento branco, juntas acima de 5 até 10 mm</t>
  </si>
  <si>
    <t xml:space="preserve">18.06.430</t>
  </si>
  <si>
    <t xml:space="preserve">Rejuntamento em placas cerâmicas com argamassa industrializada para rejunte, juntas acima de 5 até 10 mm</t>
  </si>
  <si>
    <t xml:space="preserve">18.06.500</t>
  </si>
  <si>
    <t xml:space="preserve">Rejuntamento de rodapé em placas cerâmicas com cimento branco, altura até 10 cm, juntas acima de 3 até 5 mm</t>
  </si>
  <si>
    <t xml:space="preserve">18.06.510</t>
  </si>
  <si>
    <t xml:space="preserve">Rejuntamento de rodapé em placas cerâmicas com argamassa industrializada para rejunte, altura até 10 cm, juntas acima de 3 até 5 mm</t>
  </si>
  <si>
    <t xml:space="preserve">18.06.520</t>
  </si>
  <si>
    <t xml:space="preserve">Rejuntamento de rodapé em placas cerâmicas com cimento branco, altura até 10 cm, juntas acima de 5 até 10 mm</t>
  </si>
  <si>
    <t xml:space="preserve">18.06.530</t>
  </si>
  <si>
    <t xml:space="preserve">Rejuntamento de rodapé em placas cerâmicas com argamassa industrializada para rejunte, altura até 10 cm, juntas acima de 5 até 10 mm</t>
  </si>
  <si>
    <t xml:space="preserve">18.07</t>
  </si>
  <si>
    <t xml:space="preserve">Placa cerâmica não esmaltada extrudada</t>
  </si>
  <si>
    <t xml:space="preserve">18.07.020</t>
  </si>
  <si>
    <t xml:space="preserve">Placa cerâmica não esmaltada extrudada de alta resistência química e mecânica, espessura de 9 mm, uso industrial, assentado com argamassa química bicomponente</t>
  </si>
  <si>
    <t xml:space="preserve">18.07.040</t>
  </si>
  <si>
    <t xml:space="preserve">Placa cerâmica não esmaltada extrudada de alta resistência química e mecânica, espessura de 14 mm, uso industrial, assentado com argamassa química bicomponente</t>
  </si>
  <si>
    <t xml:space="preserve">18.07.080</t>
  </si>
  <si>
    <t xml:space="preserve">Rodapé em placa cerâmica não esmaltada extrudada de alta resistência química e mecânica, altura de 10 cm, uso industrial, assentado com argamassa química bicomponente</t>
  </si>
  <si>
    <t xml:space="preserve">18.07.160</t>
  </si>
  <si>
    <t xml:space="preserve">Placa cerâmica não esmaltada extrudada para área com altas temperaturas, de alta resistência química e mecânica, espessura mínima de 13 mm, uso industrial e cozinhas profissionais, assentado com argamassa industrializada</t>
  </si>
  <si>
    <t xml:space="preserve">18.07.170</t>
  </si>
  <si>
    <t xml:space="preserve">Rodapé em placa cerâmica não esmaltada extrudada para área com altas temperaturas, de alta resistência química e mecânica, altura de 10cm, uso industrial e cozinhas profissionais, assentado com argamassa industrializada</t>
  </si>
  <si>
    <t xml:space="preserve">18.07.200</t>
  </si>
  <si>
    <t xml:space="preserve">Rejuntamento em placa cerâmica extrudada antiácida de 9 mm, com argamassa industrializada bicomponente à base de resina furânica, juntas acima de 3 até 6 mm</t>
  </si>
  <si>
    <t xml:space="preserve">18.07.210</t>
  </si>
  <si>
    <t xml:space="preserve">Rejuntamento de placa cerâmica extrudada de 9 mm, com argamassa sintética industrializada tricomponente à base de resina epóxi, juntas acima de 3 até 6 mm</t>
  </si>
  <si>
    <t xml:space="preserve">18.07.220</t>
  </si>
  <si>
    <t xml:space="preserve">Rejuntamento em placa cerâmica extrudada antiácida, espessura de 14 mm, com argamassa industrializada bicomponente, à base de resina furânica, juntas acima de 3 até 6 mm</t>
  </si>
  <si>
    <t xml:space="preserve">18.07.230</t>
  </si>
  <si>
    <t xml:space="preserve">Rejuntamento em placa cerâmica extrudada antiácida de 14 mm, com argamassa sintética industrializada tricomponente, à base de resina epóxi, juntas de 3 até 6 mm</t>
  </si>
  <si>
    <t xml:space="preserve">18.07.250</t>
  </si>
  <si>
    <t xml:space="preserve">Rejuntamento em placa cerâmica extrudada antiácida, com argamassa industrializada anticorrosiva bicomponente à base de bauxita, para área de altas temperaturas, juntas acima de 3 até 6mm</t>
  </si>
  <si>
    <t xml:space="preserve">18.07.300</t>
  </si>
  <si>
    <t xml:space="preserve">Rejuntamento de rodapé em placa cerâmica extrudada antiácida de 9 mm, com argamassa industrializada bicomponente à base de resina furânica, juntas acima de 3 até 6 mm</t>
  </si>
  <si>
    <t xml:space="preserve">18.07.310</t>
  </si>
  <si>
    <t xml:space="preserve">Rejuntamento de rodapé em placa cerâmica extrudada antiácida de 9 mm, com argamassa sintética  industrializada tricomponente à base de resina epóxi, juntas acima de 3 até 6 mm</t>
  </si>
  <si>
    <t xml:space="preserve">18.08</t>
  </si>
  <si>
    <t xml:space="preserve">Revestimento em porcelanato</t>
  </si>
  <si>
    <t xml:space="preserve">18.08.032</t>
  </si>
  <si>
    <t xml:space="preserve">Revestimento em porcelanato esmaltado antiderrapante para área externa e ambiente com alto tráfego, grupo de absorção BIa, assentado com argamassa colante industrializada, rejuntado</t>
  </si>
  <si>
    <t xml:space="preserve">18.08.042</t>
  </si>
  <si>
    <t xml:space="preserve">Rodapé em porcelanato esmaltado antiderrapante para área externa e ambiente com alto tráfego, grupo de absorção BIa, assentado com argamassa colante industrializada, rejuntado</t>
  </si>
  <si>
    <t xml:space="preserve">18.08.062</t>
  </si>
  <si>
    <t xml:space="preserve">Revestimento em porcelanato esmaltado polido para área interna e ambiente com tráfego médio, grupo de absorção BIa, assentado com argamassa colante industrializada, rejuntado</t>
  </si>
  <si>
    <t xml:space="preserve">18.08.072</t>
  </si>
  <si>
    <t xml:space="preserve">Rodapé em porcelanato esmaltado polido para área interna e ambiente com tráfego médio, grupo de absorção BIa, assentado com argamassa colante industrializada, rejuntado</t>
  </si>
  <si>
    <t xml:space="preserve">18.08.090</t>
  </si>
  <si>
    <t xml:space="preserve">Revestimento em porcelanato esmaltado acetinado para área interna e ambiente com acesso ao exterior, grupo de absorção BIa, resistência química B, assentado com argamassa colante industrializada, rejuntado</t>
  </si>
  <si>
    <t xml:space="preserve">18.08.100</t>
  </si>
  <si>
    <t xml:space="preserve">Rodapé em porcelanato esmaltado acetinado para área interna e ambiente com acesso ao exterior, grupo de absorção BIa, resistência química B, assentado com argamassa colante industrializada, rejuntado</t>
  </si>
  <si>
    <t xml:space="preserve">18.08.110</t>
  </si>
  <si>
    <t xml:space="preserve">Revestimento em porcelanato técnico antiderrapante para área externa, grupo de absorção BIa, assentado com argamassa colante industrializada, rejuntado</t>
  </si>
  <si>
    <t xml:space="preserve">18.08.120</t>
  </si>
  <si>
    <t xml:space="preserve">Rodapé em porcelanato técnico antiderrapante para área interna, grupo de absorção BIa, assentado com argamassa colante industrializada, rejuntado</t>
  </si>
  <si>
    <t xml:space="preserve">18.08.152</t>
  </si>
  <si>
    <t xml:space="preserve">Revestimento em porcelanato técnico natural para área interna e ambiente com acesso ao exterior, grupo de absorção BIa, assentado com argamassa colante industrializada, rejuntado</t>
  </si>
  <si>
    <t xml:space="preserve">18.08.162</t>
  </si>
  <si>
    <t xml:space="preserve">Rodapé em porcelanato técnico natural, para área interna e ambiente com acesso ao exterior, grupo de absorção BIa, assentado com argamassa colante industrializada, rejuntado</t>
  </si>
  <si>
    <t xml:space="preserve">18.08.170</t>
  </si>
  <si>
    <t xml:space="preserve">Revestimento em porcelanato técnico polido para área interna e ambiente de médio tráfego, grupo de absorção BIa, coeficiente de atrito I, assentado com argamassa colante industrializada, rejuntado</t>
  </si>
  <si>
    <t xml:space="preserve">18.08.180</t>
  </si>
  <si>
    <t xml:space="preserve">Rodapé em porcelanato técnico polido para área interna e ambiente de médio tráfego, grupo de absorção BIa, assentado com argamassa colante industrializada, rejuntado</t>
  </si>
  <si>
    <t xml:space="preserve">18.11</t>
  </si>
  <si>
    <t xml:space="preserve">Revestimento em placa cerâmica esmaltada</t>
  </si>
  <si>
    <t xml:space="preserve">18.11.012</t>
  </si>
  <si>
    <t xml:space="preserve">Revestimento em placa cerâmica esmaltada de 7,5x7,5 cm, assentado e rejuntado com argamassa industrializada</t>
  </si>
  <si>
    <t xml:space="preserve">18.11.022</t>
  </si>
  <si>
    <t xml:space="preserve">Revestimento em placa cerâmica esmaltada de 10x10 cm, assentado e rejuntado com argamassa industrializada</t>
  </si>
  <si>
    <t xml:space="preserve">18.11.032</t>
  </si>
  <si>
    <t xml:space="preserve">Revestimento em placa cerâmica esmaltada de 15x15 cm, tipo monocolor, assentado e rejuntado com argamassa industrializada</t>
  </si>
  <si>
    <t xml:space="preserve">18.11.042</t>
  </si>
  <si>
    <t xml:space="preserve">Revestimento em placa cerâmica esmaltada de 20x20 cm, tipo monocolor, assentado e rejuntado com argamassa industrializada</t>
  </si>
  <si>
    <t xml:space="preserve">18.11.052</t>
  </si>
  <si>
    <t xml:space="preserve">Revestimento em placa cerâmica esmaltada, tipo monoporosa, retangular, assentado e rejuntado com argamassa industrializada</t>
  </si>
  <si>
    <t xml:space="preserve">18.12</t>
  </si>
  <si>
    <t xml:space="preserve">Revestimento em pastilha e mosaico</t>
  </si>
  <si>
    <t xml:space="preserve">18.12.020</t>
  </si>
  <si>
    <t xml:space="preserve">Revestimento em pastilha de porcelana natural ou esmaltada de 5 x 5 cm, assentado e rejuntado com argamassa colante industrializada</t>
  </si>
  <si>
    <t xml:space="preserve">18.12.120</t>
  </si>
  <si>
    <t xml:space="preserve">Revestimento em pastilha de porcelana natural ou esmaltada de 2,5 x 2,5 cm, assentado e rejuntado com argamassa colante industrializada</t>
  </si>
  <si>
    <t xml:space="preserve">18.12.140</t>
  </si>
  <si>
    <t xml:space="preserve">Revestimento em pastilha de porcelana natural ou esmaltada de 2,5 x 5 cm, assentado e rejuntado com argamassa colante industrializada</t>
  </si>
  <si>
    <t xml:space="preserve">18.13</t>
  </si>
  <si>
    <t xml:space="preserve">Revestimento cerâmico não esmaltado extrudado</t>
  </si>
  <si>
    <t xml:space="preserve">18.13.010</t>
  </si>
  <si>
    <t xml:space="preserve">Revestimento em placa cerâmica não esmaltada extrudada, de alta resistência química e mecânica, espessura de 9 mm, assentado com argamassa colante industrializada</t>
  </si>
  <si>
    <t xml:space="preserve">18.13.020</t>
  </si>
  <si>
    <t xml:space="preserve">Revestimento em placa cerâmica extrudada de alta resistência química e mecânica, espessura entre 9 e 10 mm, assentado com argamassa industrializada de alta aderência</t>
  </si>
  <si>
    <t xml:space="preserve">18.13.202</t>
  </si>
  <si>
    <t xml:space="preserve">Rejuntamento em placa cerâmica extrudada, espessura entre 9 e 10 mm, com argamassa industrial anticorrosiva à base de resina epóxi, juntas de 6 a 10 mm</t>
  </si>
  <si>
    <t xml:space="preserve">19</t>
  </si>
  <si>
    <t xml:space="preserve">REVESTIMENTO EM PEDRA</t>
  </si>
  <si>
    <t xml:space="preserve">19.01</t>
  </si>
  <si>
    <t xml:space="preserve">Granito</t>
  </si>
  <si>
    <t xml:space="preserve">19.01.022</t>
  </si>
  <si>
    <t xml:space="preserve">Revestimento em granito, espessura de 2 cm, acabamento polido</t>
  </si>
  <si>
    <t xml:space="preserve">19.01.062</t>
  </si>
  <si>
    <t xml:space="preserve">Peitoril e/ou soleira em granito, espessura de 2 cm e largura até 20 cm, acabamento polido</t>
  </si>
  <si>
    <t xml:space="preserve">19.01.064</t>
  </si>
  <si>
    <t xml:space="preserve">Peitoril e/ou soleira em granito, espessura de 2 cm e largura de 21 cm até 30 cm, acabamento polido</t>
  </si>
  <si>
    <t xml:space="preserve">19.01.122</t>
  </si>
  <si>
    <t xml:space="preserve">Degrau e espelho de granito, espessura de 2 cm, acabamento polido</t>
  </si>
  <si>
    <t xml:space="preserve">19.01.322</t>
  </si>
  <si>
    <t xml:space="preserve">Rodapé em granito, espessura de 2 cm e altura de 7 cm, acabamento polido</t>
  </si>
  <si>
    <t xml:space="preserve">19.01.324</t>
  </si>
  <si>
    <t xml:space="preserve">Rodapé em granito, espessura de 2 cm e altura de 7,1 cm até 10 cm, acabamento polido</t>
  </si>
  <si>
    <t xml:space="preserve">19.01.412</t>
  </si>
  <si>
    <t xml:space="preserve">Revestimento em granito, espessura de 2 cm, acabamento jateado</t>
  </si>
  <si>
    <t xml:space="preserve">19.01.422</t>
  </si>
  <si>
    <t xml:space="preserve">Rodapé em granito, espessura de 2 cm e altura de 7 cm, acabamento jateado</t>
  </si>
  <si>
    <t xml:space="preserve">19.01.432</t>
  </si>
  <si>
    <t xml:space="preserve">Degrau e espelho em granito, espessura de 2 cm, acabamento jateado</t>
  </si>
  <si>
    <t xml:space="preserve">19.01.442</t>
  </si>
  <si>
    <t xml:space="preserve">Peitoril e/ou soleira em granito, espessura de 2 cm e largura de 20 a 30cm, acabamento jateado</t>
  </si>
  <si>
    <t xml:space="preserve">19.02</t>
  </si>
  <si>
    <t xml:space="preserve">Mármore</t>
  </si>
  <si>
    <t xml:space="preserve">19.02.020</t>
  </si>
  <si>
    <t xml:space="preserve">Revestimento em mármore branco, espessura de 2 cm, assente com massa</t>
  </si>
  <si>
    <t xml:space="preserve">19.02.040</t>
  </si>
  <si>
    <t xml:space="preserve">Revestimento em mármore travertino nacional, espessura de 2 cm, assente com massa</t>
  </si>
  <si>
    <t xml:space="preserve">19.02.060</t>
  </si>
  <si>
    <t xml:space="preserve">Revestimento em mármore branco, espessura de 3 cm, assente com massa</t>
  </si>
  <si>
    <t xml:space="preserve">19.02.080</t>
  </si>
  <si>
    <t xml:space="preserve">Revestimento em mármore travertino nacional, espessura de 3 cm, assente com massa</t>
  </si>
  <si>
    <t xml:space="preserve">19.02.220</t>
  </si>
  <si>
    <t xml:space="preserve">Degrau e espelho em mármore branco, espessura de 2 cm</t>
  </si>
  <si>
    <t xml:space="preserve">19.02.240</t>
  </si>
  <si>
    <t xml:space="preserve">Degrau e espelho em mármore travertino nacional, espessura de 2 cm</t>
  </si>
  <si>
    <t xml:space="preserve">19.02.250</t>
  </si>
  <si>
    <t xml:space="preserve">Rodapé em mármore branco, espessura de 2 cm e altura de 7 cm</t>
  </si>
  <si>
    <t xml:space="preserve">19.03</t>
  </si>
  <si>
    <t xml:space="preserve">Pedra</t>
  </si>
  <si>
    <t xml:space="preserve">19.03.020</t>
  </si>
  <si>
    <t xml:space="preserve">Revestimento em pedra tipo arenito comum</t>
  </si>
  <si>
    <t xml:space="preserve">19.03.060</t>
  </si>
  <si>
    <t xml:space="preserve">Revestimento em pedra mineira comum</t>
  </si>
  <si>
    <t xml:space="preserve">19.03.090</t>
  </si>
  <si>
    <t xml:space="preserve">Revestimento em pedra Miracema</t>
  </si>
  <si>
    <t xml:space="preserve">19.03.100</t>
  </si>
  <si>
    <t xml:space="preserve">Rodapé em pedra Miracema, altura de 5,75 cm</t>
  </si>
  <si>
    <t xml:space="preserve">19.03.110</t>
  </si>
  <si>
    <t xml:space="preserve">Rodapé em pedra Miracema, altura de 11,5 cm</t>
  </si>
  <si>
    <t xml:space="preserve">19.03.220</t>
  </si>
  <si>
    <t xml:space="preserve">Rodapé em pedra mineira simples, altura de 10 cm</t>
  </si>
  <si>
    <t xml:space="preserve">19.03.260</t>
  </si>
  <si>
    <t xml:space="preserve">Revestimento em pedra ardósia selecionada</t>
  </si>
  <si>
    <t xml:space="preserve">19.03.270</t>
  </si>
  <si>
    <t xml:space="preserve">Rodapé em pedra ardósia, altura de 7 cm</t>
  </si>
  <si>
    <t xml:space="preserve">19.03.290</t>
  </si>
  <si>
    <t xml:space="preserve">Peitoril e/ou soleira em ardósia, espessura de 2 cm e largura até 20 cm</t>
  </si>
  <si>
    <t xml:space="preserve">19.20</t>
  </si>
  <si>
    <t xml:space="preserve">Reparos, conservações e complementos - GRUPO 19</t>
  </si>
  <si>
    <t xml:space="preserve">19.20.020</t>
  </si>
  <si>
    <t xml:space="preserve">Recolocação de mármore, pedras e granitos, assentes com massa</t>
  </si>
  <si>
    <t xml:space="preserve">20</t>
  </si>
  <si>
    <t xml:space="preserve">REVESTIMENTO EM MADEIRA</t>
  </si>
  <si>
    <t xml:space="preserve">20.01</t>
  </si>
  <si>
    <t xml:space="preserve">Lambris de madeira</t>
  </si>
  <si>
    <t xml:space="preserve">20.01.040</t>
  </si>
  <si>
    <t xml:space="preserve">Lambril em madeira macho/fêmea tarugado, exceto pinus</t>
  </si>
  <si>
    <t xml:space="preserve">20.03</t>
  </si>
  <si>
    <t xml:space="preserve">Soalho de madeira</t>
  </si>
  <si>
    <t xml:space="preserve">20.03.010</t>
  </si>
  <si>
    <t xml:space="preserve">Soalho em tábua de madeira aparelhada</t>
  </si>
  <si>
    <t xml:space="preserve">20.04</t>
  </si>
  <si>
    <t xml:space="preserve">Tacos</t>
  </si>
  <si>
    <t xml:space="preserve">20.04.020</t>
  </si>
  <si>
    <t xml:space="preserve">Piso em tacos de Ipê colado</t>
  </si>
  <si>
    <t xml:space="preserve">20.10</t>
  </si>
  <si>
    <t xml:space="preserve">Rodapé de madeira</t>
  </si>
  <si>
    <t xml:space="preserve">20.10.040</t>
  </si>
  <si>
    <t xml:space="preserve">Rodapé de madeira de 7 x 1,5 cm</t>
  </si>
  <si>
    <t xml:space="preserve">20.10.120</t>
  </si>
  <si>
    <t xml:space="preserve">Cordão de madeira</t>
  </si>
  <si>
    <t xml:space="preserve">20.20</t>
  </si>
  <si>
    <t xml:space="preserve">Reparos, conservações e complementos - GRUPO 20</t>
  </si>
  <si>
    <t xml:space="preserve">20.20.020</t>
  </si>
  <si>
    <t xml:space="preserve">Recolocação de soalho em madeira</t>
  </si>
  <si>
    <t xml:space="preserve">20.20.040</t>
  </si>
  <si>
    <t xml:space="preserve">Recolocação de tacos soltos com cola</t>
  </si>
  <si>
    <t xml:space="preserve">20.20.100</t>
  </si>
  <si>
    <t xml:space="preserve">Recolocação de rodapé e cordão de madeira</t>
  </si>
  <si>
    <t xml:space="preserve">20.20.200</t>
  </si>
  <si>
    <t xml:space="preserve">Raspagem com calafetação e aplicação de verniz sinteco</t>
  </si>
  <si>
    <t xml:space="preserve">20.20.220</t>
  </si>
  <si>
    <t xml:space="preserve">Raspagem com calafetação e aplicação de cera</t>
  </si>
  <si>
    <t xml:space="preserve">21</t>
  </si>
  <si>
    <t xml:space="preserve">REVESTIMENTO SINTÉTICO E METÁLICO</t>
  </si>
  <si>
    <t xml:space="preserve">21.01</t>
  </si>
  <si>
    <t xml:space="preserve">Revestimento em borracha</t>
  </si>
  <si>
    <t xml:space="preserve">21.01.100</t>
  </si>
  <si>
    <t xml:space="preserve">Revestimento em borracha sintética preta, espessura de 4 mm - colado</t>
  </si>
  <si>
    <t xml:space="preserve">21.01.160</t>
  </si>
  <si>
    <t xml:space="preserve">Revestimento em grama sintética, com espessura de 20 a 32 mm</t>
  </si>
  <si>
    <t xml:space="preserve">21.02</t>
  </si>
  <si>
    <t xml:space="preserve">Revestimento vinílico</t>
  </si>
  <si>
    <t xml:space="preserve">21.02.050</t>
  </si>
  <si>
    <t xml:space="preserve">Revestimento vinílico, espessura de 2 mm, para tráfego médio, com impermeabilizante acrílico</t>
  </si>
  <si>
    <t xml:space="preserve">21.02.060</t>
  </si>
  <si>
    <t xml:space="preserve">Revestimento vinílico, espessura de 3,2 mm, para tráfego intenso, com impermeabilizante acrílico</t>
  </si>
  <si>
    <t xml:space="preserve">21.02.071</t>
  </si>
  <si>
    <t xml:space="preserve">Revestimento vinílico em manta, espessura total de 2mm, resistente a lavagem com hipoclorito</t>
  </si>
  <si>
    <t xml:space="preserve">21.02.271</t>
  </si>
  <si>
    <t xml:space="preserve">Revestimento vinílico em manta heterogênea, espessura de 2 mm, com impermeabilizante acrílico</t>
  </si>
  <si>
    <t xml:space="preserve">21.02.281</t>
  </si>
  <si>
    <t xml:space="preserve">Revestimento vinílico flexível em manta homogênea, espessura de 2 mm, com impermeabilizante acrílico</t>
  </si>
  <si>
    <t xml:space="preserve">21.02.291</t>
  </si>
  <si>
    <t xml:space="preserve">Revestimento vinílico heterogêneo flexível em réguas, espessura de 3 mm, com impermeabilizante acrílico</t>
  </si>
  <si>
    <t xml:space="preserve">21.02.310</t>
  </si>
  <si>
    <t xml:space="preserve">Revestimento vinílico autoportante acústico, espessura de 4,5 mm, com impermeabilizante acrílico</t>
  </si>
  <si>
    <t xml:space="preserve">21.02.311</t>
  </si>
  <si>
    <t xml:space="preserve">Revestimento vinílico autoportante, espessura de 4 mm, com impermeabilizante acrílico</t>
  </si>
  <si>
    <t xml:space="preserve">21.02.320</t>
  </si>
  <si>
    <t xml:space="preserve">Revestimento vinílico antiestático acústico, espessura de 5 mm, com impermeabilizante acrílico</t>
  </si>
  <si>
    <t xml:space="preserve">21.03</t>
  </si>
  <si>
    <t xml:space="preserve">Revestimento metálico</t>
  </si>
  <si>
    <t xml:space="preserve">21.03.010</t>
  </si>
  <si>
    <t xml:space="preserve">Revestimento em aço inoxidável AISI 304, liga 18,8, chapa 20, espessura de 1 mm, acabamento escovado com grana especial</t>
  </si>
  <si>
    <t xml:space="preserve">21.03.090</t>
  </si>
  <si>
    <t xml:space="preserve">Piso elevado tipo telescópico em chapa de aço, sem revestimento</t>
  </si>
  <si>
    <t xml:space="preserve">21.03.151</t>
  </si>
  <si>
    <t xml:space="preserve">Revestimento em placas de alumínio composto "ACM", espessura de 4 mm e acabamento em PVDF</t>
  </si>
  <si>
    <t xml:space="preserve">21.03.152</t>
  </si>
  <si>
    <t xml:space="preserve">Revestimento em placas de alumínio composto "ACM", espessura de 4 mm e acabamento em PVDF, na cor verde</t>
  </si>
  <si>
    <t xml:space="preserve">21.04</t>
  </si>
  <si>
    <t xml:space="preserve">Forração e carpete</t>
  </si>
  <si>
    <t xml:space="preserve">21.04.100</t>
  </si>
  <si>
    <t xml:space="preserve">Revestimento com carpete para tráfego moderado, uso comercial, tipo bouclê de 5,4 até 8 mm</t>
  </si>
  <si>
    <t xml:space="preserve">21.04.110</t>
  </si>
  <si>
    <t xml:space="preserve">Revestimento com carpete para tráfego intenso, uso comercial, tipo bouclê de 6 mm</t>
  </si>
  <si>
    <t xml:space="preserve">21.05</t>
  </si>
  <si>
    <t xml:space="preserve">Revestimento em cimento reforçado com fio sintético (CRFS)</t>
  </si>
  <si>
    <t xml:space="preserve">21.05.010</t>
  </si>
  <si>
    <t xml:space="preserve">Piso em painel com miolo de madeira contraplacado por lâminas de madeira e externamente por chapas em CRFS, espessura de 40 mm</t>
  </si>
  <si>
    <t xml:space="preserve">21.05.100</t>
  </si>
  <si>
    <t xml:space="preserve">Piso elevado de concreto em placas de 600 x 600 mm, antiderrapante, sem acabamento</t>
  </si>
  <si>
    <t xml:space="preserve">21.07</t>
  </si>
  <si>
    <t xml:space="preserve">Revestimento sintético</t>
  </si>
  <si>
    <t xml:space="preserve">21.07.010</t>
  </si>
  <si>
    <t xml:space="preserve">Revestimento em laminado melamínico dissipativo</t>
  </si>
  <si>
    <t xml:space="preserve">21.10</t>
  </si>
  <si>
    <t xml:space="preserve">Rodapé sintético</t>
  </si>
  <si>
    <t xml:space="preserve">21.10.050</t>
  </si>
  <si>
    <t xml:space="preserve">Rodapé de poliestireno, espessura de 7 cm</t>
  </si>
  <si>
    <t xml:space="preserve">21.10.051</t>
  </si>
  <si>
    <t xml:space="preserve">Rodapé de poliestireno, espessura de 8 cm</t>
  </si>
  <si>
    <t xml:space="preserve">21.10.061</t>
  </si>
  <si>
    <t xml:space="preserve">Rodapé para piso vinílico em PVC, espessura de 2 mm e altura de 5 cm, curvo/plano, com impermeabilizante acrílico</t>
  </si>
  <si>
    <t xml:space="preserve">21.10.071</t>
  </si>
  <si>
    <t xml:space="preserve">Rodapé flexível para piso vinílico em PVC, espessura de 2 mm e altura de 7,5 cm, curvo/plano, com impermeabilizante acrílico</t>
  </si>
  <si>
    <t xml:space="preserve">21.10.081</t>
  </si>
  <si>
    <t xml:space="preserve">Rodapé hospitalar flexível em PVC para piso vinílico, espessura de 2 mm e altura de 7,5 cm, com impermeabilizante acrílico</t>
  </si>
  <si>
    <t xml:space="preserve">21.10.210</t>
  </si>
  <si>
    <t xml:space="preserve">Rodapé em borracha sintética preta, altura até 7 cm - colado</t>
  </si>
  <si>
    <t xml:space="preserve">21.10.220</t>
  </si>
  <si>
    <t xml:space="preserve">Rodapé de cordão de poliamida</t>
  </si>
  <si>
    <t xml:space="preserve">21.10.250</t>
  </si>
  <si>
    <t xml:space="preserve">Rodapé em laminado melamínico dissipativo, espessura de 2 mm e altura de 10 cm</t>
  </si>
  <si>
    <t xml:space="preserve">21.11</t>
  </si>
  <si>
    <t xml:space="preserve">Degrau sintético</t>
  </si>
  <si>
    <t xml:space="preserve">21.11.050</t>
  </si>
  <si>
    <t xml:space="preserve">Degrau (piso e espelho) em borracha sintética preta com testeira - colado</t>
  </si>
  <si>
    <t xml:space="preserve">21.11.131</t>
  </si>
  <si>
    <t xml:space="preserve">Testeira flexível para arremate de degrau vinílico em PVC, espessura de 2 mm, com impermeabilizante acrílico</t>
  </si>
  <si>
    <t xml:space="preserve">21.20</t>
  </si>
  <si>
    <t xml:space="preserve">Reparos, conservações e complementos - GRUPO 21</t>
  </si>
  <si>
    <t xml:space="preserve">21.20.020</t>
  </si>
  <si>
    <t xml:space="preserve">Recolocação de piso sintético com cola</t>
  </si>
  <si>
    <t xml:space="preserve">21.20.040</t>
  </si>
  <si>
    <t xml:space="preserve">Recolocação de piso sintético argamassado</t>
  </si>
  <si>
    <t xml:space="preserve">21.20.050</t>
  </si>
  <si>
    <t xml:space="preserve">Recolocação de piso elevado telescópico metálico, inclusive estrutura de sustentação</t>
  </si>
  <si>
    <t xml:space="preserve">21.20.060</t>
  </si>
  <si>
    <t xml:space="preserve">Furação de piso elevado telescópico em chapa de aço</t>
  </si>
  <si>
    <t xml:space="preserve">21.20.100</t>
  </si>
  <si>
    <t xml:space="preserve">Recolocação de rodapé e cordões sintéticos</t>
  </si>
  <si>
    <t xml:space="preserve">21.20.300</t>
  </si>
  <si>
    <t xml:space="preserve">Fita adesiva antiderrapante com largura de 5 cm</t>
  </si>
  <si>
    <t xml:space="preserve">21.20.302</t>
  </si>
  <si>
    <t xml:space="preserve">Fita adesiva antiderrapante fosforescente, alto tráfego, largura de 5 cm</t>
  </si>
  <si>
    <t xml:space="preserve">21.20.410</t>
  </si>
  <si>
    <t xml:space="preserve">Cantoneira de sobrepor em PVC de 4 x 4 cm</t>
  </si>
  <si>
    <t xml:space="preserve">21.20.460</t>
  </si>
  <si>
    <t xml:space="preserve">Canto externo de acabamento em PVC</t>
  </si>
  <si>
    <t xml:space="preserve">21.20.500</t>
  </si>
  <si>
    <t xml:space="preserve">Cantoneira em alumínio antiderrapante de 50 x 30 mm</t>
  </si>
  <si>
    <t xml:space="preserve">22</t>
  </si>
  <si>
    <t xml:space="preserve">FORRO, BRISE E FACHADA</t>
  </si>
  <si>
    <t xml:space="preserve">22.01</t>
  </si>
  <si>
    <t xml:space="preserve">Forro de madeira</t>
  </si>
  <si>
    <t xml:space="preserve">22.01.010</t>
  </si>
  <si>
    <t xml:space="preserve">Forro em tábuas aparelhadas macho e fêmea de pinus</t>
  </si>
  <si>
    <t xml:space="preserve">22.01.020</t>
  </si>
  <si>
    <t xml:space="preserve">Forro em tábuas aparelhadas macho e fêmea de pinus tarugado</t>
  </si>
  <si>
    <t xml:space="preserve">22.01.080</t>
  </si>
  <si>
    <t xml:space="preserve">Forro xadrez em ripas de angelim-vermelho / bacuri / maçaranduba tarugado</t>
  </si>
  <si>
    <t xml:space="preserve">22.01.210</t>
  </si>
  <si>
    <t xml:space="preserve">Testeira em tábua aparelhada, largura até 20 cm</t>
  </si>
  <si>
    <t xml:space="preserve">22.01.220</t>
  </si>
  <si>
    <t xml:space="preserve">Beiral em tábua de angelim-vermelho / bacuri / maçaranduba macho e fêmea com tarugamento</t>
  </si>
  <si>
    <t xml:space="preserve">22.01.240</t>
  </si>
  <si>
    <t xml:space="preserve">Beiral em tábua de angelim-vermelho / bacuri / maçaranduba macho e fêmea</t>
  </si>
  <si>
    <t xml:space="preserve">22.02</t>
  </si>
  <si>
    <t xml:space="preserve">Forro de gesso</t>
  </si>
  <si>
    <t xml:space="preserve">22.02.010</t>
  </si>
  <si>
    <t xml:space="preserve">Forro em placa de gesso liso fixo</t>
  </si>
  <si>
    <t xml:space="preserve">22.02.030</t>
  </si>
  <si>
    <t xml:space="preserve">Forro em painéis de gesso acartonado, espessura de 12,5 mm, fixo</t>
  </si>
  <si>
    <t xml:space="preserve">22.02.100</t>
  </si>
  <si>
    <t xml:space="preserve">Forro em painéis de gesso acartonado, acabamento liso com película em PVC - 625mm x 1250mm, espessura de 9,5mm, removível</t>
  </si>
  <si>
    <t xml:space="preserve">22.02.190</t>
  </si>
  <si>
    <t xml:space="preserve">Forro de gesso removível com película rígida de PVC de 625mm x 625mm</t>
  </si>
  <si>
    <t xml:space="preserve">22.03</t>
  </si>
  <si>
    <t xml:space="preserve">Forro sintético</t>
  </si>
  <si>
    <t xml:space="preserve">22.03.020</t>
  </si>
  <si>
    <t xml:space="preserve">Forro em lã de vidro revestido em PVC, espessura de 20 mm</t>
  </si>
  <si>
    <t xml:space="preserve">22.03.030</t>
  </si>
  <si>
    <t xml:space="preserve">Forro em fibra mineral acústico, revestido em látex</t>
  </si>
  <si>
    <t xml:space="preserve">22.03.040</t>
  </si>
  <si>
    <t xml:space="preserve">Forro modular removível em PVC de 618mm x 1243mm</t>
  </si>
  <si>
    <t xml:space="preserve">22.03.050</t>
  </si>
  <si>
    <t xml:space="preserve">Forro em fibra mineral revestido em látex</t>
  </si>
  <si>
    <t xml:space="preserve">22.03.070</t>
  </si>
  <si>
    <t xml:space="preserve">Forro em lâmina de PVC</t>
  </si>
  <si>
    <t xml:space="preserve">22.03.122</t>
  </si>
  <si>
    <t xml:space="preserve">Forro em fibra mineral com placas acústicas removíveis de 625mm x 1250mm</t>
  </si>
  <si>
    <t xml:space="preserve">22.03.140</t>
  </si>
  <si>
    <t xml:space="preserve">Forro em fibra mineral com placas acústicas removíveis de 625mm x 625mm</t>
  </si>
  <si>
    <t xml:space="preserve">22.03.171</t>
  </si>
  <si>
    <t xml:space="preserve">Forro em placas acústicas de espuma semirrígida, suspensas tipo nuvem, espessura de 50 mm - modulação de 1200 mm x 600 mm</t>
  </si>
  <si>
    <t xml:space="preserve">22.04</t>
  </si>
  <si>
    <t xml:space="preserve">Forro metálico</t>
  </si>
  <si>
    <t xml:space="preserve">22.04.020</t>
  </si>
  <si>
    <t xml:space="preserve">Forro metálico removível, em painéis de 625mm x 625mm, tipo colmeia</t>
  </si>
  <si>
    <t xml:space="preserve">22.06</t>
  </si>
  <si>
    <t xml:space="preserve">Brise-soleil</t>
  </si>
  <si>
    <t xml:space="preserve">22.06.130</t>
  </si>
  <si>
    <t xml:space="preserve">Brise em placa cimentícia, montado em perfil e chapa metálica</t>
  </si>
  <si>
    <t xml:space="preserve">22.06.230</t>
  </si>
  <si>
    <t xml:space="preserve">Brise metálico fixo e linear em chapa lisa aluzinc pré-pintada, largura frontal de 30 mm</t>
  </si>
  <si>
    <t xml:space="preserve">22.06.240</t>
  </si>
  <si>
    <t xml:space="preserve">Brise metálico fixo em chapa lisa aluzinc pré-pintada, formato ogiva, lâmina frontal de 200 mm</t>
  </si>
  <si>
    <t xml:space="preserve">22.06.250</t>
  </si>
  <si>
    <t xml:space="preserve">Brise metálico curvo e móvel termoacústico em chapa lisa aluzinc pré-pintada</t>
  </si>
  <si>
    <t xml:space="preserve">22.06.300</t>
  </si>
  <si>
    <t xml:space="preserve">Brise metálico curvo e móvel em chapa microperfurada de alumínio pré-pintada</t>
  </si>
  <si>
    <t xml:space="preserve">22.06.330</t>
  </si>
  <si>
    <t xml:space="preserve">Brise metálico fixo e linear em chapa lisa em alumínio pré-pintada, largura frontal de 30 mm</t>
  </si>
  <si>
    <t xml:space="preserve">22.06.340</t>
  </si>
  <si>
    <t xml:space="preserve">Brise metálico fixo em chapa lisa alumínio pré-pintada, formato ogiva, lâmina frontal de 200 mm</t>
  </si>
  <si>
    <t xml:space="preserve">22.06.350</t>
  </si>
  <si>
    <t xml:space="preserve">Brise metálico curvo e móvel termoacústico em chapa lisa de alumínio pré-pintada</t>
  </si>
  <si>
    <t xml:space="preserve">22.20</t>
  </si>
  <si>
    <t xml:space="preserve">Reparos, conservações e complementos - GRUPO 22</t>
  </si>
  <si>
    <t xml:space="preserve">22.20.011</t>
  </si>
  <si>
    <t xml:space="preserve">Placa em lã de vidro revestida em PVC, auto extinguível</t>
  </si>
  <si>
    <t xml:space="preserve">22.20.020</t>
  </si>
  <si>
    <t xml:space="preserve">Recolocação de forros fixados</t>
  </si>
  <si>
    <t xml:space="preserve">22.20.040</t>
  </si>
  <si>
    <t xml:space="preserve">Recolocação de forros apoiados ou encaixados</t>
  </si>
  <si>
    <t xml:space="preserve">22.20.050</t>
  </si>
  <si>
    <t xml:space="preserve">Moldura de gesso simples, largura até 6,0 cm</t>
  </si>
  <si>
    <t xml:space="preserve">22.20.090</t>
  </si>
  <si>
    <t xml:space="preserve">Abertura para vão de luminária em forro de PVC modular</t>
  </si>
  <si>
    <t xml:space="preserve">23</t>
  </si>
  <si>
    <t xml:space="preserve">ESQUADRIA, MARCENARIA E ELEMENTO EM MADEIRA</t>
  </si>
  <si>
    <t xml:space="preserve">23.01</t>
  </si>
  <si>
    <t xml:space="preserve">Janela e veneziana em madeira</t>
  </si>
  <si>
    <t xml:space="preserve">23.01.050</t>
  </si>
  <si>
    <t xml:space="preserve">Caixilho em madeira maxim-ar</t>
  </si>
  <si>
    <t xml:space="preserve">23.01.060</t>
  </si>
  <si>
    <t xml:space="preserve">Caixilho em madeira tipo veneziana de correr</t>
  </si>
  <si>
    <t xml:space="preserve">23.02</t>
  </si>
  <si>
    <t xml:space="preserve">Porta macho / fêmea montada com batente</t>
  </si>
  <si>
    <t xml:space="preserve">23.02.010</t>
  </si>
  <si>
    <t xml:space="preserve">Acréscimo de bandeira - porta macho e fêmea com batente de madeira</t>
  </si>
  <si>
    <t xml:space="preserve">23.02.030</t>
  </si>
  <si>
    <t xml:space="preserve">Porta macho e fêmea com batente de madeira - 70 x 210 cm</t>
  </si>
  <si>
    <t xml:space="preserve">23.02.040</t>
  </si>
  <si>
    <t xml:space="preserve">Porta macho e fêmea com batente de madeira - 80 x 210 cm</t>
  </si>
  <si>
    <t xml:space="preserve">23.02.050</t>
  </si>
  <si>
    <t xml:space="preserve">Porta macho e fêmea com batente de madeira - 90 x 210 cm</t>
  </si>
  <si>
    <t xml:space="preserve">23.02.060</t>
  </si>
  <si>
    <t xml:space="preserve">Porta macho e fêmea com batente de madeira - 120 x 210 cm</t>
  </si>
  <si>
    <t xml:space="preserve">23.04</t>
  </si>
  <si>
    <t xml:space="preserve">Porta lisa laminada montada com batente</t>
  </si>
  <si>
    <t xml:space="preserve">23.04.070</t>
  </si>
  <si>
    <t xml:space="preserve">Porta em laminado fenólico melamínico com batente em alumínio - 80 x 180 cm</t>
  </si>
  <si>
    <t xml:space="preserve">23.04.080</t>
  </si>
  <si>
    <t xml:space="preserve">Porta em laminado fenólico melamínico com batente em alumínio - 60 x 160 cm</t>
  </si>
  <si>
    <t xml:space="preserve">23.04.090</t>
  </si>
  <si>
    <t xml:space="preserve">Porta em laminado fenólico melamínico com acabamento liso, batente de madeira sem revestimento - 70 x 210 cm</t>
  </si>
  <si>
    <t xml:space="preserve">23.04.100</t>
  </si>
  <si>
    <t xml:space="preserve">Porta em laminado fenólico melamínico com acabamento liso, batente de madeira sem revestimento - 80 x 210 cm</t>
  </si>
  <si>
    <t xml:space="preserve">23.04.110</t>
  </si>
  <si>
    <t xml:space="preserve">Porta em laminado fenólico melamínico com acabamento liso, batente de madeira sem revestimento - 90 x 210 cm</t>
  </si>
  <si>
    <t xml:space="preserve">23.04.120</t>
  </si>
  <si>
    <t xml:space="preserve">Porta em laminado fenólico melamínico com acabamento liso, batente de madeira sem revestimento - 120 x 210 cm</t>
  </si>
  <si>
    <t xml:space="preserve">23.04.130</t>
  </si>
  <si>
    <t xml:space="preserve">Porta em laminado fenólico melamínico com acabamento liso, batente de madeira sem revestimento - 140 x 210 cm</t>
  </si>
  <si>
    <t xml:space="preserve">23.04.140</t>
  </si>
  <si>
    <t xml:space="preserve">Porta em laminado fenólico melamínico com acabamento liso, batente de madeira sem revestimento - 220 x 210 cm</t>
  </si>
  <si>
    <t xml:space="preserve">23.04.570</t>
  </si>
  <si>
    <t xml:space="preserve">Porta em laminado melamínico estrutural com acabamento texturizado, batente em alumínio com ferragens - 60 x 180 cm</t>
  </si>
  <si>
    <t xml:space="preserve">23.04.580</t>
  </si>
  <si>
    <t xml:space="preserve">Porta em laminado fenólico melamínico com acabamento liso, batente metálico - 60 x 160 cm</t>
  </si>
  <si>
    <t xml:space="preserve">23.04.590</t>
  </si>
  <si>
    <t xml:space="preserve">Porta em laminado fenólico melamínico com acabamento liso, batente metálico - 70 x 210 cm</t>
  </si>
  <si>
    <t xml:space="preserve">23.04.600</t>
  </si>
  <si>
    <t xml:space="preserve">Porta em laminado fenólico melamínico com acabamento liso, batente metálico - 80 x 210 cm</t>
  </si>
  <si>
    <t xml:space="preserve">23.04.610</t>
  </si>
  <si>
    <t xml:space="preserve">Porta em laminado fenólico melamínico com acabamento liso, batente metálico - 90 x 210 cm</t>
  </si>
  <si>
    <t xml:space="preserve">23.04.620</t>
  </si>
  <si>
    <t xml:space="preserve">Porta em laminado fenólico melamínico com acabamento liso, batente metálico - 120 x 210 cm</t>
  </si>
  <si>
    <t xml:space="preserve">23.08</t>
  </si>
  <si>
    <t xml:space="preserve">Marcenaria em geral</t>
  </si>
  <si>
    <t xml:space="preserve">23.08.010</t>
  </si>
  <si>
    <t xml:space="preserve">Estrado em madeira</t>
  </si>
  <si>
    <t xml:space="preserve">23.08.020</t>
  </si>
  <si>
    <t xml:space="preserve">Faixa/batedor de proteção em madeira aparelhada natural de 10 x 2,5 cm</t>
  </si>
  <si>
    <t xml:space="preserve">23.08.030</t>
  </si>
  <si>
    <t xml:space="preserve">Faixa/batedor de proteção em madeira de 20 x 5 cm, com acabamento em laminado fenólico melamínico</t>
  </si>
  <si>
    <t xml:space="preserve">23.08.040</t>
  </si>
  <si>
    <t xml:space="preserve">Armário/gabinete embutido em MDF sob medida, revestido em laminado melamínico, com portas e prateleiras</t>
  </si>
  <si>
    <t xml:space="preserve">23.08.060</t>
  </si>
  <si>
    <t xml:space="preserve">Tampo sob medida em compensado, revestido na face superior em laminado fenólico melamínico</t>
  </si>
  <si>
    <t xml:space="preserve">23.08.080</t>
  </si>
  <si>
    <t xml:space="preserve">Prateleira sob medida em compensado, revestida nas duas faces em laminado fenólico melamínico</t>
  </si>
  <si>
    <t xml:space="preserve">23.08.100</t>
  </si>
  <si>
    <t xml:space="preserve">Armário tipo prateleira com subdivisão em compensado, revestido totalmente em laminado fenólico melamínico</t>
  </si>
  <si>
    <t xml:space="preserve">23.08.110</t>
  </si>
  <si>
    <t xml:space="preserve">Painel em compensado naval, espessura de 25 mm</t>
  </si>
  <si>
    <t xml:space="preserve">23.08.160</t>
  </si>
  <si>
    <t xml:space="preserve">Porta lisa com balcão, batente de madeira, completa - 80 x 210 cm</t>
  </si>
  <si>
    <t xml:space="preserve">23.08.170</t>
  </si>
  <si>
    <t xml:space="preserve">Lousa em laminado melamínico, branco - linha comercial</t>
  </si>
  <si>
    <t xml:space="preserve">23.08.210</t>
  </si>
  <si>
    <t xml:space="preserve">Armário sob medida em compensado de madeira totalmente revestido em folheado de madeira, completo</t>
  </si>
  <si>
    <t xml:space="preserve">23.08.220</t>
  </si>
  <si>
    <t xml:space="preserve">Armário sob medida em compensado de madeira totalmente revestido em laminado melamínico texturizado, completo</t>
  </si>
  <si>
    <t xml:space="preserve">23.08.320</t>
  </si>
  <si>
    <t xml:space="preserve">Porta acústica de madeira</t>
  </si>
  <si>
    <t xml:space="preserve">23.08.380</t>
  </si>
  <si>
    <t xml:space="preserve">Faixa/batedor de proteção em madeira de 290 x 15 mm, com acabamento em laminado fenólico melamínico</t>
  </si>
  <si>
    <t xml:space="preserve">23.09</t>
  </si>
  <si>
    <t xml:space="preserve">Porta lisa comum montada com batente</t>
  </si>
  <si>
    <t xml:space="preserve">23.09.010</t>
  </si>
  <si>
    <t xml:space="preserve">Acréscimo de bandeira - porta lisa comum com batente de madeira</t>
  </si>
  <si>
    <t xml:space="preserve">23.09.020</t>
  </si>
  <si>
    <t xml:space="preserve">Porta lisa com batente madeira - 60 x 210 cm</t>
  </si>
  <si>
    <t xml:space="preserve">23.09.030</t>
  </si>
  <si>
    <t xml:space="preserve">Porta lisa com batente madeira - 70 x 210 cm</t>
  </si>
  <si>
    <t xml:space="preserve">23.09.040</t>
  </si>
  <si>
    <t xml:space="preserve">Porta lisa com batente madeira - 80 x 210 cm</t>
  </si>
  <si>
    <t xml:space="preserve">23.09.050</t>
  </si>
  <si>
    <t xml:space="preserve">Porta lisa com batente madeira - 90 x 210 cm</t>
  </si>
  <si>
    <t xml:space="preserve">23.09.052</t>
  </si>
  <si>
    <t xml:space="preserve">Porta lisa com batente madeira - 110 x 210 cm</t>
  </si>
  <si>
    <t xml:space="preserve">23.09.060</t>
  </si>
  <si>
    <t xml:space="preserve">Porta lisa com batente madeira - 120 x 210 cm</t>
  </si>
  <si>
    <t xml:space="preserve">23.09.100</t>
  </si>
  <si>
    <t xml:space="preserve">Porta lisa com batente madeira - 160 x 210 cm</t>
  </si>
  <si>
    <t xml:space="preserve">23.09.420</t>
  </si>
  <si>
    <t xml:space="preserve">Porta lisa com batente em alumínio, largura 60 cm, altura de 105 a 200 cm</t>
  </si>
  <si>
    <t xml:space="preserve">23.09.430</t>
  </si>
  <si>
    <t xml:space="preserve">Porta lisa com batente em alumínio, largura 80 cm, altura de 105 a 200 cm</t>
  </si>
  <si>
    <t xml:space="preserve">23.09.440</t>
  </si>
  <si>
    <t xml:space="preserve">Porta lisa com batente em alumínio, largura 90 cm, altura de 105 a 200 cm</t>
  </si>
  <si>
    <t xml:space="preserve">23.09.520</t>
  </si>
  <si>
    <t xml:space="preserve">Porta lisa com batente metálico - 60 x 160 cm</t>
  </si>
  <si>
    <t xml:space="preserve">23.09.530</t>
  </si>
  <si>
    <t xml:space="preserve">Porta lisa com batente metálico - 80 x 160 cm</t>
  </si>
  <si>
    <t xml:space="preserve">23.09.540</t>
  </si>
  <si>
    <t xml:space="preserve">Porta lisa com batente metálico - 70 x 210 cm</t>
  </si>
  <si>
    <t xml:space="preserve">23.09.550</t>
  </si>
  <si>
    <t xml:space="preserve">Porta lisa com batente metálico - 80 x 210 cm</t>
  </si>
  <si>
    <t xml:space="preserve">23.09.560</t>
  </si>
  <si>
    <t xml:space="preserve">Porta lisa com batente metálico - 90 x 210 cm</t>
  </si>
  <si>
    <t xml:space="preserve">23.09.570</t>
  </si>
  <si>
    <t xml:space="preserve">Porta lisa com batente metálico - 120 x 210 cm</t>
  </si>
  <si>
    <t xml:space="preserve">23.09.590</t>
  </si>
  <si>
    <t xml:space="preserve">Porta lisa com batente metálico - 160 x 210 cm</t>
  </si>
  <si>
    <t xml:space="preserve">23.09.600</t>
  </si>
  <si>
    <t xml:space="preserve">Porta lisa com batente metálico - 60 x 180 cm</t>
  </si>
  <si>
    <t xml:space="preserve">23.09.610</t>
  </si>
  <si>
    <t xml:space="preserve">Porta lisa com batente metálico - 60 x 210 cm</t>
  </si>
  <si>
    <t xml:space="preserve">23.09.630</t>
  </si>
  <si>
    <t xml:space="preserve">Porta lisa com batente madeira, 2 folhas - 140 x 210 cm</t>
  </si>
  <si>
    <t xml:space="preserve">23.11</t>
  </si>
  <si>
    <t xml:space="preserve">Porta lisa para acabamento em verniz montada com batente</t>
  </si>
  <si>
    <t xml:space="preserve">23.11.010</t>
  </si>
  <si>
    <t xml:space="preserve">Acréscimo de bandeira - porta lisa para acabamento em verniz, com batente de madeira</t>
  </si>
  <si>
    <t xml:space="preserve">23.11.030</t>
  </si>
  <si>
    <t xml:space="preserve">Porta lisa para acabamento em verniz, com batente de madeira - 70 x 210 cm</t>
  </si>
  <si>
    <t xml:space="preserve">23.11.040</t>
  </si>
  <si>
    <t xml:space="preserve">Porta lisa para acabamento em verniz, com batente de madeira - 80 x 210 cm</t>
  </si>
  <si>
    <t xml:space="preserve">23.11.050</t>
  </si>
  <si>
    <t xml:space="preserve">Porta lisa para acabamento em verniz, com batente de madeira - 90 x 210 cm</t>
  </si>
  <si>
    <t xml:space="preserve">23.12</t>
  </si>
  <si>
    <t xml:space="preserve">Porta comum completa - uso coletivo (padrão dimensional médio)</t>
  </si>
  <si>
    <t xml:space="preserve">23.12.001</t>
  </si>
  <si>
    <t xml:space="preserve">Porta lisa de madeira, interna "PIM", para acabamento em pintura, padrão dimensional médio, com ferragens, completo - 80 x 210 cm</t>
  </si>
  <si>
    <t xml:space="preserve">23.13</t>
  </si>
  <si>
    <t xml:space="preserve">Porta comum completa - uso público (padrão dimensional médio/pesado)</t>
  </si>
  <si>
    <t xml:space="preserve">23.13.001</t>
  </si>
  <si>
    <t xml:space="preserve">Porta lisa de madeira, interna "PIM", para acabamento em pintura, padrão dimensional médio/pesado, com ferragens, completo - 80 x 210 cm</t>
  </si>
  <si>
    <t xml:space="preserve">23.13.002</t>
  </si>
  <si>
    <t xml:space="preserve">Porta lisa de madeira, interna "PIM", para acabamento em pintura, padrão dimensional médio/pesado, com ferragens, completo - 90 x 210 cm</t>
  </si>
  <si>
    <t xml:space="preserve">23.13.020</t>
  </si>
  <si>
    <t xml:space="preserve">Porta lisa de madeira, interna, resistente a umidade "PIM RU", para acabamento em pintura, padrão dimensional médio/pesado, com ferragens, completo - 80 x 210 cm</t>
  </si>
  <si>
    <t xml:space="preserve">23.13.040</t>
  </si>
  <si>
    <t xml:space="preserve">Porta lisa de madeira, interna, resistente a umidade "PIM RU", para acabamento revestido ou em pintura, para divisória sanitária, padrão dimensional médio/pesado, com ferragens, completo - 80 x 190 cm</t>
  </si>
  <si>
    <t xml:space="preserve">23.13.052</t>
  </si>
  <si>
    <t xml:space="preserve">Porta lisa de madeira, interna, resistente a umidade "PIM RU", para acabamento em pintura, tipo acessível, padrão dimensional médio/pesado, com ferragens, completo - 90 x 210 cm</t>
  </si>
  <si>
    <t xml:space="preserve">23.13.064</t>
  </si>
  <si>
    <t xml:space="preserve">Porta lisa de madeira, interna, resistente a umidade "PIM RU", para acabamento em pintura, de correr ou deslizante, tipo acessível, padrão dimensional pesado, com sistema deslizante e ferragens, completo - 100 x 210 cm</t>
  </si>
  <si>
    <t xml:space="preserve">23.20</t>
  </si>
  <si>
    <t xml:space="preserve">Reparos, conservações e complementos - GRUPO 23</t>
  </si>
  <si>
    <t xml:space="preserve">23.20.020</t>
  </si>
  <si>
    <t xml:space="preserve">Recolocação de batentes de madeira</t>
  </si>
  <si>
    <t xml:space="preserve">23.20.040</t>
  </si>
  <si>
    <t xml:space="preserve">Recolocação de folhas de porta ou janela</t>
  </si>
  <si>
    <t xml:space="preserve">23.20.060</t>
  </si>
  <si>
    <t xml:space="preserve">Recolocação de guarnição ou molduras</t>
  </si>
  <si>
    <t xml:space="preserve">23.20.100</t>
  </si>
  <si>
    <t xml:space="preserve">Batente de madeira para porta</t>
  </si>
  <si>
    <t xml:space="preserve">23.20.110</t>
  </si>
  <si>
    <t xml:space="preserve">Visor fixo e requadro de madeira para porta, para receber vidro</t>
  </si>
  <si>
    <t xml:space="preserve">23.20.120</t>
  </si>
  <si>
    <t xml:space="preserve">Guarnição de madeira</t>
  </si>
  <si>
    <t xml:space="preserve">23.20.140</t>
  </si>
  <si>
    <t xml:space="preserve">Acréscimo de visor completo em porta de madeira</t>
  </si>
  <si>
    <t xml:space="preserve">23.20.160</t>
  </si>
  <si>
    <t xml:space="preserve">Folha de porta veneziana maciça, sob medida</t>
  </si>
  <si>
    <t xml:space="preserve">23.20.170</t>
  </si>
  <si>
    <t xml:space="preserve">Folha de porta lisa folheada com madeira, sob medida</t>
  </si>
  <si>
    <t xml:space="preserve">23.20.180</t>
  </si>
  <si>
    <t xml:space="preserve">Folha de porta em madeira para receber vidro, sob medida</t>
  </si>
  <si>
    <t xml:space="preserve">23.20.310</t>
  </si>
  <si>
    <t xml:space="preserve">Folha de porta lisa comum - 60 x 210 cm</t>
  </si>
  <si>
    <t xml:space="preserve">23.20.320</t>
  </si>
  <si>
    <t xml:space="preserve">Folha de porta lisa comum - 70 x 210 cm</t>
  </si>
  <si>
    <t xml:space="preserve">23.20.330</t>
  </si>
  <si>
    <t xml:space="preserve">Folha de porta lisa comum - 80 x 210 cm</t>
  </si>
  <si>
    <t xml:space="preserve">23.20.340</t>
  </si>
  <si>
    <t xml:space="preserve">Folha de porta lisa comum - 90 x 210 cm</t>
  </si>
  <si>
    <t xml:space="preserve">23.20.450</t>
  </si>
  <si>
    <t xml:space="preserve">Folha de porta em laminado fenólico melamínico com acabamento liso - 70 x 210 cm</t>
  </si>
  <si>
    <t xml:space="preserve">23.20.460</t>
  </si>
  <si>
    <t xml:space="preserve">Folha de porta em laminado fenólico melamínico com acabamento liso - 90 x 210 cm</t>
  </si>
  <si>
    <t xml:space="preserve">23.20.550</t>
  </si>
  <si>
    <t xml:space="preserve">Folha de porta em laminado fenólico melamínico com acabamento liso - 80 x 210 cm</t>
  </si>
  <si>
    <t xml:space="preserve">23.20.600</t>
  </si>
  <si>
    <t xml:space="preserve">Folha de porta em madeira com tela de proteção tipo mosqueteira</t>
  </si>
  <si>
    <t xml:space="preserve">24</t>
  </si>
  <si>
    <t xml:space="preserve">ESQUADRIA, SERRALHERIA E ELEMENTO EM FERRO</t>
  </si>
  <si>
    <t xml:space="preserve">24.01</t>
  </si>
  <si>
    <t xml:space="preserve">Caixilho em ferro</t>
  </si>
  <si>
    <t xml:space="preserve">24.01.010</t>
  </si>
  <si>
    <t xml:space="preserve">Caixilho em ferro fixo, sob medida</t>
  </si>
  <si>
    <t xml:space="preserve">24.01.030</t>
  </si>
  <si>
    <t xml:space="preserve">Caixilho em ferro basculante, sob medida</t>
  </si>
  <si>
    <t xml:space="preserve">24.01.070</t>
  </si>
  <si>
    <t xml:space="preserve">Caixilho em ferro de correr, sob medida</t>
  </si>
  <si>
    <t xml:space="preserve">24.01.080</t>
  </si>
  <si>
    <t xml:space="preserve">Caixilho em ferro de correr, linha comercial</t>
  </si>
  <si>
    <t xml:space="preserve">24.01.090</t>
  </si>
  <si>
    <t xml:space="preserve">Caixilho em ferro com ventilação permanente, sob medida</t>
  </si>
  <si>
    <t xml:space="preserve">24.01.100</t>
  </si>
  <si>
    <t xml:space="preserve">Caixilho em ferro tipo veneziana, linha comercial</t>
  </si>
  <si>
    <t xml:space="preserve">24.01.110</t>
  </si>
  <si>
    <t xml:space="preserve">Caixilho em ferro tipo veneziana, sob medida</t>
  </si>
  <si>
    <t xml:space="preserve">24.01.120</t>
  </si>
  <si>
    <t xml:space="preserve">Caixilho tipo veneziana industrial com montantes em aço galvanizado e aletas em fibra de vidro</t>
  </si>
  <si>
    <t xml:space="preserve">24.01.180</t>
  </si>
  <si>
    <t xml:space="preserve">Caixilho removível em tela de aço galvanizado, tipo ondulada com malha de 1", fio 12, com requadro tubular de aço carbono, sob medida</t>
  </si>
  <si>
    <t xml:space="preserve">24.01.190</t>
  </si>
  <si>
    <t xml:space="preserve">Caixilho fixo em tela de aço galvanizado tipo ondulada com malha de 1/2", fio 12, com requadro em cantoneira de aço carbono, sob medida</t>
  </si>
  <si>
    <t xml:space="preserve">24.01.200</t>
  </si>
  <si>
    <t xml:space="preserve">Caixilho fixo em aço SAE 1010/1020 para vidro à prova de bala, sob medida</t>
  </si>
  <si>
    <t xml:space="preserve">24.01.280</t>
  </si>
  <si>
    <t xml:space="preserve">Caixilho tipo guichê em chapa de aço</t>
  </si>
  <si>
    <t xml:space="preserve">24.02</t>
  </si>
  <si>
    <t xml:space="preserve">Portas, portões e gradis</t>
  </si>
  <si>
    <t xml:space="preserve">24.02.010</t>
  </si>
  <si>
    <t xml:space="preserve">Porta em ferro de abrir, para receber vidro, sob medida</t>
  </si>
  <si>
    <t xml:space="preserve">24.02.020</t>
  </si>
  <si>
    <t xml:space="preserve">Porta em ferro de abrir, para receber vidro, linha comercial</t>
  </si>
  <si>
    <t xml:space="preserve">24.02.040</t>
  </si>
  <si>
    <t xml:space="preserve">Porta/portão tipo gradil sob medida</t>
  </si>
  <si>
    <t xml:space="preserve">24.02.050</t>
  </si>
  <si>
    <t xml:space="preserve">Porta corta-fogo classe P.90 de 90 x 210 cm, completa, com maçaneta tipo alavanca</t>
  </si>
  <si>
    <t xml:space="preserve">24.02.052</t>
  </si>
  <si>
    <t xml:space="preserve">Porta corta-fogo classe P.90 de 100 x 210 cm, completa, com maçaneta tipo alavanca</t>
  </si>
  <si>
    <t xml:space="preserve">24.02.054</t>
  </si>
  <si>
    <t xml:space="preserve">Porta corta-fogo classe P.90, com barra antipânico numa face e maçaneta na outra, completa</t>
  </si>
  <si>
    <t xml:space="preserve">24.02.056</t>
  </si>
  <si>
    <t xml:space="preserve">Porta corta-fogo classe P.120 de 80 x 210 cm, com uma folha de abrir, completa</t>
  </si>
  <si>
    <t xml:space="preserve">24.02.058</t>
  </si>
  <si>
    <t xml:space="preserve">Porta corta-fogo classe P.120 de 90 x 210 cm, com uma folha de abrir, completa</t>
  </si>
  <si>
    <t xml:space="preserve">24.02.060</t>
  </si>
  <si>
    <t xml:space="preserve">Porta/portão de abrir em chapa, sob medida</t>
  </si>
  <si>
    <t xml:space="preserve">24.02.070</t>
  </si>
  <si>
    <t xml:space="preserve">Porta de ferro de abrir tipo veneziana, linha comercial</t>
  </si>
  <si>
    <t xml:space="preserve">24.02.080</t>
  </si>
  <si>
    <t xml:space="preserve">Porta/portão de abrir em veneziana de ferro, sob medida</t>
  </si>
  <si>
    <t xml:space="preserve">24.02.100</t>
  </si>
  <si>
    <t xml:space="preserve">Portão tubular em tela de aço galvanizado até 2,50 m de altura, completo</t>
  </si>
  <si>
    <t xml:space="preserve">24.02.270</t>
  </si>
  <si>
    <t xml:space="preserve">Portão de 2 folhas, tubular em tela de aço galvanizado acima de 2,50 m de altura, completo</t>
  </si>
  <si>
    <t xml:space="preserve">24.02.280</t>
  </si>
  <si>
    <t xml:space="preserve">Porta/portão de correr em tela ondulada de aço galvanizado, sob medida</t>
  </si>
  <si>
    <t xml:space="preserve">24.02.290</t>
  </si>
  <si>
    <t xml:space="preserve">Porta/portão de correr em chapa cega dupla, sob medida</t>
  </si>
  <si>
    <t xml:space="preserve">24.02.410</t>
  </si>
  <si>
    <t xml:space="preserve">Porta em ferro de correr, para receber vidro, sob medida</t>
  </si>
  <si>
    <t xml:space="preserve">24.02.430</t>
  </si>
  <si>
    <t xml:space="preserve">Porta em ferro de abrir, parte inferior chapeada, parte superior para receber vidro, sob medida</t>
  </si>
  <si>
    <t xml:space="preserve">24.02.450</t>
  </si>
  <si>
    <t xml:space="preserve">Grade de proteção para caixilhos</t>
  </si>
  <si>
    <t xml:space="preserve">24.02.460</t>
  </si>
  <si>
    <t xml:space="preserve">Porta de abrir em tela ondulada de aço galvanizado, completa</t>
  </si>
  <si>
    <t xml:space="preserve">24.02.470</t>
  </si>
  <si>
    <t xml:space="preserve">Portinhola de correr em chapa, para ´passa pacote´, completa, sob medida</t>
  </si>
  <si>
    <t xml:space="preserve">24.02.480</t>
  </si>
  <si>
    <t xml:space="preserve">Portinhola de abrir em chapa, para ´passa pacote´, completa, sob medida</t>
  </si>
  <si>
    <t xml:space="preserve">24.02.490</t>
  </si>
  <si>
    <t xml:space="preserve">Grade em barra chata soldada de 1 1/2´ x 1/4´, sob medida</t>
  </si>
  <si>
    <t xml:space="preserve">24.02.590</t>
  </si>
  <si>
    <t xml:space="preserve">Porta de enrolar manual, cega ou vazada</t>
  </si>
  <si>
    <t xml:space="preserve">24.02.630</t>
  </si>
  <si>
    <t xml:space="preserve">Portão de 2 folhas tubular diâmetro de 3´, com tela em aço galvanizado de 2´, altura acima de 3,00 m, completo</t>
  </si>
  <si>
    <t xml:space="preserve">24.02.810</t>
  </si>
  <si>
    <t xml:space="preserve">Porta/portão de abrir em chapa cega com isolamento acústico, sob medida</t>
  </si>
  <si>
    <t xml:space="preserve">24.02.840</t>
  </si>
  <si>
    <t xml:space="preserve">Portão basculante em chapa metálica, estruturado com perfis metálicos</t>
  </si>
  <si>
    <t xml:space="preserve">24.02.900</t>
  </si>
  <si>
    <t xml:space="preserve">Porta de abrir em chapa dupla com visor, batente envolvente, completa</t>
  </si>
  <si>
    <t xml:space="preserve">24.02.930</t>
  </si>
  <si>
    <t xml:space="preserve">Portão de 2 folhas tubular, com tela em aço galvanizado de 2´ e fio 10, completo</t>
  </si>
  <si>
    <t xml:space="preserve">24.03</t>
  </si>
  <si>
    <t xml:space="preserve">Elementos em ferro</t>
  </si>
  <si>
    <t xml:space="preserve">24.03.040</t>
  </si>
  <si>
    <t xml:space="preserve">Guarda-corpo tubular com tela em aço galvanizado, diâmetro de 1 1/2´</t>
  </si>
  <si>
    <t xml:space="preserve">24.03.060</t>
  </si>
  <si>
    <t xml:space="preserve">Escada marinheiro (galvanizada)</t>
  </si>
  <si>
    <t xml:space="preserve">24.03.080</t>
  </si>
  <si>
    <t xml:space="preserve">Escada marinheiro com guarda corpo (degrau em ´T´)</t>
  </si>
  <si>
    <t xml:space="preserve">24.03.100</t>
  </si>
  <si>
    <t xml:space="preserve">Alçapão/tampa em chapa de ferro com porta cadeado</t>
  </si>
  <si>
    <t xml:space="preserve">24.03.200</t>
  </si>
  <si>
    <t xml:space="preserve">Tela de proteção tipo mosquiteira em aço galvanizado, com requadro em perfis de ferro</t>
  </si>
  <si>
    <t xml:space="preserve">24.03.210</t>
  </si>
  <si>
    <t xml:space="preserve">Tela de proteção em malha ondulada de 1´, fio 10 (BWG), com requadro</t>
  </si>
  <si>
    <t xml:space="preserve">24.03.290</t>
  </si>
  <si>
    <t xml:space="preserve">Fechamento em chapa de aço galvanizada nº 14 MSG, perfurada com diâmetro de 12,7 mm, requadro em chapa dobrada</t>
  </si>
  <si>
    <t xml:space="preserve">24.03.300</t>
  </si>
  <si>
    <t xml:space="preserve">Fechamento em chapa expandida losangular de 10 x 20 mm, com requadro em cantoneira de aço carbono</t>
  </si>
  <si>
    <t xml:space="preserve">24.03.310</t>
  </si>
  <si>
    <t xml:space="preserve">Corrimão tubular em aço galvanizado, diâmetro 1 1/2´</t>
  </si>
  <si>
    <t xml:space="preserve">24.03.320</t>
  </si>
  <si>
    <t xml:space="preserve">Corrimão tubular em aço galvanizado, diâmetro 2´</t>
  </si>
  <si>
    <t xml:space="preserve">24.03.340</t>
  </si>
  <si>
    <t xml:space="preserve">Tampa em chapa de segurança tipo xadrez, aço galvanizado a fogo antiderrapante de 1/4´</t>
  </si>
  <si>
    <t xml:space="preserve">24.03.410</t>
  </si>
  <si>
    <t xml:space="preserve">Fechamento em chapa perfurada, furos quadrados 4 x 4 mm, com requadro em cantoneira de aço carbono</t>
  </si>
  <si>
    <t xml:space="preserve">24.03.680</t>
  </si>
  <si>
    <t xml:space="preserve">Grade para piso eletrofundida, malha 30 x 100 mm, com barra de 40 x 2 mm</t>
  </si>
  <si>
    <t xml:space="preserve">24.03.690</t>
  </si>
  <si>
    <t xml:space="preserve">Grade para forro eletrofundida, malha 25 x 100 mm, com barra de 25 x 2 mm</t>
  </si>
  <si>
    <t xml:space="preserve">24.03.930</t>
  </si>
  <si>
    <t xml:space="preserve">Porta de enrolar automatizada, em chapa de aço galvanizada microperfurada, com pintura eletrostática, com controle remoto</t>
  </si>
  <si>
    <t xml:space="preserve">24.04</t>
  </si>
  <si>
    <t xml:space="preserve">Esquadria, serralheria de segurança</t>
  </si>
  <si>
    <t xml:space="preserve">24.04.150</t>
  </si>
  <si>
    <t xml:space="preserve">Porta de segurança de correr suspensa em grade de aço SAE 1045, diâmetro de 1´, completa, sem têmpera e revenimento</t>
  </si>
  <si>
    <t xml:space="preserve">24.04.220</t>
  </si>
  <si>
    <t xml:space="preserve">Grade de segurança em aço SAE 1045, diâmetro 1´, sem têmpera e revenimento</t>
  </si>
  <si>
    <t xml:space="preserve">24.04.230</t>
  </si>
  <si>
    <t xml:space="preserve">Grade de segurança em aço SAE 1045, para janela, diâmetro 1´, sem têmpera e revenimento</t>
  </si>
  <si>
    <t xml:space="preserve">24.04.240</t>
  </si>
  <si>
    <t xml:space="preserve">Grade de segurança em aço SAE 1045 chapeada, diâmetro 1´, sem têmpera e revenimento</t>
  </si>
  <si>
    <t xml:space="preserve">24.04.250</t>
  </si>
  <si>
    <t xml:space="preserve">Porta de segurança de abrir em grade de aço SAE 1045, diâmetro 1´, completa, sem têmpera e revenimento</t>
  </si>
  <si>
    <t xml:space="preserve">24.04.260</t>
  </si>
  <si>
    <t xml:space="preserve">Porta de segurança de abrir em grade de aço SAE 1045 chapeada, diâmetro 1´, completa, sem têmpera e revenimento</t>
  </si>
  <si>
    <t xml:space="preserve">24.04.270</t>
  </si>
  <si>
    <t xml:space="preserve">Porta de segurança de abrir em grade de aço SAE 1045, diâmetro 1´, com ferrolho longo embutido em caixa, completa, sem têmpera e revenimento</t>
  </si>
  <si>
    <t xml:space="preserve">24.04.280</t>
  </si>
  <si>
    <t xml:space="preserve">Portão de segurança de abrir em grade de aço SAE 1045 chapeado, para muralha, diâmetro 1´, completo, sem têmpera e revenimento</t>
  </si>
  <si>
    <t xml:space="preserve">24.04.300</t>
  </si>
  <si>
    <t xml:space="preserve">Grade de segurança em aço SAE 1045, diâmetro 1´, com têmpera e revenimento</t>
  </si>
  <si>
    <t xml:space="preserve">24.04.310</t>
  </si>
  <si>
    <t xml:space="preserve">Grade de segurança em aço SAE 1045, para janela, diâmetro 1´, com têmpera e revenimento</t>
  </si>
  <si>
    <t xml:space="preserve">24.04.320</t>
  </si>
  <si>
    <t xml:space="preserve">Grade de segurança em aço SAE 1045 chapeada, diâmetro 1´, com têmpera e revenimento</t>
  </si>
  <si>
    <t xml:space="preserve">24.04.330</t>
  </si>
  <si>
    <t xml:space="preserve">Porta de segurança de abrir em grade de aço SAE 1045, diâmetro 1´, completa, com têmpera e revenimento</t>
  </si>
  <si>
    <t xml:space="preserve">24.04.340</t>
  </si>
  <si>
    <t xml:space="preserve">Porta de segurança de abrir em grade de aço SAE 1045 chapeada, diâmetro 1´, completa, com têmpera e revenimento</t>
  </si>
  <si>
    <t xml:space="preserve">24.04.350</t>
  </si>
  <si>
    <t xml:space="preserve">Porta de segurança de abrir em grade de aço SAE 1045, diâmetro 1´, com ferrolho longo embutido em caixa, completa, com têmpera e revenimento</t>
  </si>
  <si>
    <t xml:space="preserve">24.04.360</t>
  </si>
  <si>
    <t xml:space="preserve">Porta de segurança de abrir em grade de aço SAE 1045 chapeada, com isolamento acústico, diâmetro 1´, completa, com têmpera e revenimento</t>
  </si>
  <si>
    <t xml:space="preserve">24.04.370</t>
  </si>
  <si>
    <t xml:space="preserve">Portão de segurança de abrir em grade de aço SAE 1045 chapeado, para muralha, diâmetro 1´, completo, com têmpera e revenimento</t>
  </si>
  <si>
    <t xml:space="preserve">24.04.380</t>
  </si>
  <si>
    <t xml:space="preserve">Porta de segurança de correr suspensa em grade de aço SAE 1045, chapeada, diâmetro de 1´, completa, sem têmpera e revenimento</t>
  </si>
  <si>
    <t xml:space="preserve">24.04.400</t>
  </si>
  <si>
    <t xml:space="preserve">Porta de segurança de correr em grade de aço SAE 1045, diâmetro de 1´, completa, com têmpera e revenimento</t>
  </si>
  <si>
    <t xml:space="preserve">24.04.410</t>
  </si>
  <si>
    <t xml:space="preserve">Porta de segurança de correr suspensa em grade de aço SAE 1045 chapeada, diâmetro de 1´, completa, com têmpera e revenimento</t>
  </si>
  <si>
    <t xml:space="preserve">24.04.420</t>
  </si>
  <si>
    <t xml:space="preserve">Porta de segurança de correr em grade de aço SAE 1045 chapeada, diâmetro de 1´, completa, sem têmpera e revenimento</t>
  </si>
  <si>
    <t xml:space="preserve">24.04.430</t>
  </si>
  <si>
    <t xml:space="preserve">Porta de segurança de correr em grade de aço SAE 1045, diâmetro de 1´, completa, sem têmpera e revenimento</t>
  </si>
  <si>
    <t xml:space="preserve">24.04.610</t>
  </si>
  <si>
    <t xml:space="preserve">Caixilho de segurança em aço SAE 1010/1020 tipo fixo e de correr, para receber vidro, com bandeira tipo veneziana</t>
  </si>
  <si>
    <t xml:space="preserve">24.04.620</t>
  </si>
  <si>
    <t xml:space="preserve">Guichê de segurança em grade de aço SAE 1045, diâmetro de 1´', com têmpera e revenimento</t>
  </si>
  <si>
    <t xml:space="preserve">24.04.630</t>
  </si>
  <si>
    <t xml:space="preserve">Guichê de segurança em grade de aço SAE 1045, diâmetro de 1´', sem têmpera e revenimento</t>
  </si>
  <si>
    <t xml:space="preserve">24.06</t>
  </si>
  <si>
    <t xml:space="preserve">Esquadria, serralheria e elemento em ferro.</t>
  </si>
  <si>
    <t xml:space="preserve">24.06.030</t>
  </si>
  <si>
    <t xml:space="preserve">Guarda-corpo com vidro de 8 mm, em tubo de aço galvanizado, diâmetro 1 1/2´</t>
  </si>
  <si>
    <t xml:space="preserve">24.07</t>
  </si>
  <si>
    <t xml:space="preserve">Portas, portões e gradis.</t>
  </si>
  <si>
    <t xml:space="preserve">24.07.030</t>
  </si>
  <si>
    <t xml:space="preserve">Porta de enrolar automatizado, em perfil meia cana perfurado, tipo transvision</t>
  </si>
  <si>
    <t xml:space="preserve">24.07.040</t>
  </si>
  <si>
    <t xml:space="preserve">Porta de abrir em chapa de aço galvanizado, com requadro em tela ondulada malha 2´ e fio 12</t>
  </si>
  <si>
    <t xml:space="preserve">24.08</t>
  </si>
  <si>
    <t xml:space="preserve">Esquadria, serralheria e elemento em aço inoxidável</t>
  </si>
  <si>
    <t xml:space="preserve">24.08.020</t>
  </si>
  <si>
    <t xml:space="preserve">Corrimão duplo em tubo de aço inoxidável escovado, com diâmetro de 1 1/2´ e montantes com diâmetro de 2´</t>
  </si>
  <si>
    <t xml:space="preserve">24.08.031</t>
  </si>
  <si>
    <t xml:space="preserve">Corrimão em tubo de aço inoxidável escovado, diâmetro de 1 1/2"</t>
  </si>
  <si>
    <t xml:space="preserve">24.08.040</t>
  </si>
  <si>
    <t xml:space="preserve">Corrimão em tubo de aço inoxidável escovado, diâmetro de 1 1/2´ e montantes com diâmetro de 2´</t>
  </si>
  <si>
    <t xml:space="preserve">24.20</t>
  </si>
  <si>
    <t xml:space="preserve">Reparos, conservações e complementos - GRUPO 24</t>
  </si>
  <si>
    <t xml:space="preserve">24.20.020</t>
  </si>
  <si>
    <t xml:space="preserve">Recolocação de esquadrias metálicas</t>
  </si>
  <si>
    <t xml:space="preserve">24.20.040</t>
  </si>
  <si>
    <t xml:space="preserve">Recolocação de batentes</t>
  </si>
  <si>
    <t xml:space="preserve">24.20.060</t>
  </si>
  <si>
    <t xml:space="preserve">Recolocação de escada de marinheiro</t>
  </si>
  <si>
    <t xml:space="preserve">24.20.090</t>
  </si>
  <si>
    <t xml:space="preserve">Solda MIG em esquadrias metálicas</t>
  </si>
  <si>
    <t xml:space="preserve">24.20.100</t>
  </si>
  <si>
    <t xml:space="preserve">Brete para instalação lateral em grade de segurança</t>
  </si>
  <si>
    <t xml:space="preserve">24.20.120</t>
  </si>
  <si>
    <t xml:space="preserve">Batente em chapa dobrada para portas</t>
  </si>
  <si>
    <t xml:space="preserve">24.20.140</t>
  </si>
  <si>
    <t xml:space="preserve">Batente em chapa de aço SAE 1010/1020, espessura de 3/16´, para obras de segurança</t>
  </si>
  <si>
    <t xml:space="preserve">24.20.200</t>
  </si>
  <si>
    <t xml:space="preserve">Chapa de ferro nº 14, inclusive soldagem</t>
  </si>
  <si>
    <t xml:space="preserve">24.20.230</t>
  </si>
  <si>
    <t xml:space="preserve">Tela ondulada em aço galvanizado fio 10 BWG, malha de 1´</t>
  </si>
  <si>
    <t xml:space="preserve">24.20.270</t>
  </si>
  <si>
    <t xml:space="preserve">Tela em aço galvanizado fio 16 BWG, malha de 1´ - tipo alambrado</t>
  </si>
  <si>
    <t xml:space="preserve">24.20.300</t>
  </si>
  <si>
    <t xml:space="preserve">Chapa perfurada em aço SAE 1020, furos redondos de diâmetro 7,5 mm, espessura 1/8´ - soldagem tipo MIG</t>
  </si>
  <si>
    <t xml:space="preserve">24.20.310</t>
  </si>
  <si>
    <t xml:space="preserve">Chapa perfurada em aço SAE 1020, furos redondos de diâmetro 25 mm, espessura 1/4´ - inclusive soldagem</t>
  </si>
  <si>
    <t xml:space="preserve">25</t>
  </si>
  <si>
    <t xml:space="preserve">ESQUADRIA, SERRALHERIA E ELEMENTO EM ALUMÍNIO</t>
  </si>
  <si>
    <t xml:space="preserve">25.01</t>
  </si>
  <si>
    <t xml:space="preserve">Caixilho em alumínio</t>
  </si>
  <si>
    <t xml:space="preserve">25.01.020</t>
  </si>
  <si>
    <t xml:space="preserve">Caixilho em alumínio fixo, sob medida</t>
  </si>
  <si>
    <t xml:space="preserve">25.01.030</t>
  </si>
  <si>
    <t xml:space="preserve">Caixilho em alumínio basculante com vidro, linha comercial</t>
  </si>
  <si>
    <t xml:space="preserve">25.01.040</t>
  </si>
  <si>
    <t xml:space="preserve">Caixilho em alumínio basculante, sob medida</t>
  </si>
  <si>
    <t xml:space="preserve">25.01.050</t>
  </si>
  <si>
    <t xml:space="preserve">Caixilho em alumínio maxim-ar com vidro, linha comercial</t>
  </si>
  <si>
    <t xml:space="preserve">25.01.060</t>
  </si>
  <si>
    <t xml:space="preserve">Caixilho em alumínio maxim-ar, sob medida</t>
  </si>
  <si>
    <t xml:space="preserve">25.01.070</t>
  </si>
  <si>
    <t xml:space="preserve">Caixilho em alumínio de correr com vidro, linha comercial</t>
  </si>
  <si>
    <t xml:space="preserve">25.01.080</t>
  </si>
  <si>
    <t xml:space="preserve">Caixilho em alumínio de correr, sob medida</t>
  </si>
  <si>
    <t xml:space="preserve">25.01.090</t>
  </si>
  <si>
    <t xml:space="preserve">Caixilho em alumínio tipo veneziana com vidro, linha comercial</t>
  </si>
  <si>
    <t xml:space="preserve">25.01.100</t>
  </si>
  <si>
    <t xml:space="preserve">Caixilho em alumínio tipo veneziana, sob medida</t>
  </si>
  <si>
    <t xml:space="preserve">25.01.110</t>
  </si>
  <si>
    <t xml:space="preserve">Caixilho guilhotina em alumínio anodizado, sob medida</t>
  </si>
  <si>
    <t xml:space="preserve">25.01.120</t>
  </si>
  <si>
    <t xml:space="preserve">Caixilho tipo veneziana industrial com montantes em alumínio e aletas em fibra de vidro</t>
  </si>
  <si>
    <t xml:space="preserve">25.01.240</t>
  </si>
  <si>
    <t xml:space="preserve">Caixilho fixo em alumínio, sob medida - branco</t>
  </si>
  <si>
    <t xml:space="preserve">25.01.361</t>
  </si>
  <si>
    <t xml:space="preserve">Caixilho em alumínio maxim-ar com vidro - branco</t>
  </si>
  <si>
    <t xml:space="preserve">25.01.371</t>
  </si>
  <si>
    <t xml:space="preserve">Caixilho em alumínio basculante com vidro - branco</t>
  </si>
  <si>
    <t xml:space="preserve">25.01.380</t>
  </si>
  <si>
    <t xml:space="preserve">Caixilho em alumínio de correr com vidro - branco</t>
  </si>
  <si>
    <t xml:space="preserve">25.01.400</t>
  </si>
  <si>
    <t xml:space="preserve">Caixilho em alumínio anodizado fixo</t>
  </si>
  <si>
    <t xml:space="preserve">25.01.410</t>
  </si>
  <si>
    <t xml:space="preserve">Caixilho em alumínio anodizado maxim-ar</t>
  </si>
  <si>
    <t xml:space="preserve">25.01.430</t>
  </si>
  <si>
    <t xml:space="preserve">Caixilho em alumínio fixo, tipo fachada</t>
  </si>
  <si>
    <t xml:space="preserve">25.01.440</t>
  </si>
  <si>
    <t xml:space="preserve">Caixilho em alumínio maxim-ar, tipo fachada</t>
  </si>
  <si>
    <t xml:space="preserve">25.01.450</t>
  </si>
  <si>
    <t xml:space="preserve">Caixilho em alumínio para pele de vidro, tipo fachada</t>
  </si>
  <si>
    <t xml:space="preserve">25.01.460</t>
  </si>
  <si>
    <t xml:space="preserve">Gradil em alumínio natural, sob medida</t>
  </si>
  <si>
    <t xml:space="preserve">25.01.470</t>
  </si>
  <si>
    <t xml:space="preserve">Caixilho fixo tipo veneziana em alumínio anodizado, sob medida - branco</t>
  </si>
  <si>
    <t xml:space="preserve">25.01.480</t>
  </si>
  <si>
    <t xml:space="preserve">Caixilho em alumínio com pintura eletrostática, basculante, sob medida - branco</t>
  </si>
  <si>
    <t xml:space="preserve">25.01.490</t>
  </si>
  <si>
    <t xml:space="preserve">Caixilho em alumínio com pintura eletrostática, maxim-ar, sob medida - branco</t>
  </si>
  <si>
    <t xml:space="preserve">25.01.500</t>
  </si>
  <si>
    <t xml:space="preserve">Caixilho em alumínio anodizado fixo, sob medida - bronze/preto</t>
  </si>
  <si>
    <t xml:space="preserve">25.01.510</t>
  </si>
  <si>
    <t xml:space="preserve">Caixilho em alumínio anodizado basculante, sob medida - bronze/preto</t>
  </si>
  <si>
    <t xml:space="preserve">25.01.520</t>
  </si>
  <si>
    <t xml:space="preserve">Caixilho em alumínio anodizado maxim-ar, sob medida - bronze/preto</t>
  </si>
  <si>
    <t xml:space="preserve">25.01.530</t>
  </si>
  <si>
    <t xml:space="preserve">Caixilho em alumínio anodizado de correr, sob medida - bronze/preto</t>
  </si>
  <si>
    <t xml:space="preserve">25.02</t>
  </si>
  <si>
    <t xml:space="preserve">Porta em alumínio</t>
  </si>
  <si>
    <t xml:space="preserve">25.02.010</t>
  </si>
  <si>
    <t xml:space="preserve">Porta de entrada de abrir em alumínio com vidro, linha comercial</t>
  </si>
  <si>
    <t xml:space="preserve">25.02.020</t>
  </si>
  <si>
    <t xml:space="preserve">Porta de entrada de abrir em alumínio, sob medida</t>
  </si>
  <si>
    <t xml:space="preserve">25.02.040</t>
  </si>
  <si>
    <t xml:space="preserve">Porta de entrada de correr em alumínio, sob medida</t>
  </si>
  <si>
    <t xml:space="preserve">25.02.050</t>
  </si>
  <si>
    <t xml:space="preserve">Porta veneziana de abrir em alumínio, linha comercial</t>
  </si>
  <si>
    <t xml:space="preserve">25.02.060</t>
  </si>
  <si>
    <t xml:space="preserve">Porta/portinhola em alumínio, sob medida</t>
  </si>
  <si>
    <t xml:space="preserve">25.02.070</t>
  </si>
  <si>
    <t xml:space="preserve">Portinhola tipo veneziana em alumínio, linha comercial</t>
  </si>
  <si>
    <t xml:space="preserve">25.02.110</t>
  </si>
  <si>
    <t xml:space="preserve">Porta veneziana de abrir em alumínio, sob medida</t>
  </si>
  <si>
    <t xml:space="preserve">25.02.211</t>
  </si>
  <si>
    <t xml:space="preserve">Porta veneziana de abrir em alumínio - cor branca</t>
  </si>
  <si>
    <t xml:space="preserve">25.02.221</t>
  </si>
  <si>
    <t xml:space="preserve">Porta de correr em alumínio com veneziana e vidro - cor branca</t>
  </si>
  <si>
    <t xml:space="preserve">25.02.230</t>
  </si>
  <si>
    <t xml:space="preserve">Porta em alumínio anodizado de abrir, sob medida - bronze/preto</t>
  </si>
  <si>
    <t xml:space="preserve">25.02.240</t>
  </si>
  <si>
    <t xml:space="preserve">Porta em alumínio anodizado de correr, sob medida - bronze/preto</t>
  </si>
  <si>
    <t xml:space="preserve">25.02.250</t>
  </si>
  <si>
    <t xml:space="preserve">Porta em alumínio anodizado de abrir, tipo veneziana, sob medida - bronze/preto</t>
  </si>
  <si>
    <t xml:space="preserve">25.02.260</t>
  </si>
  <si>
    <t xml:space="preserve">Portinhola em alumínio anodizado de correr, tipo veneziana, sob medida - bronze/preto</t>
  </si>
  <si>
    <t xml:space="preserve">25.02.300</t>
  </si>
  <si>
    <t xml:space="preserve">Porta de abrir em alumínio com pintura eletrostática, sob medida - cor branca</t>
  </si>
  <si>
    <t xml:space="preserve">25.02.310</t>
  </si>
  <si>
    <t xml:space="preserve">Porta de abrir em alumínio tipo lambri, sob medida - cor branca</t>
  </si>
  <si>
    <t xml:space="preserve">25.20</t>
  </si>
  <si>
    <t xml:space="preserve">Reparos, conservações e complementos - GRUPO 25</t>
  </si>
  <si>
    <t xml:space="preserve">25.20.020</t>
  </si>
  <si>
    <t xml:space="preserve">Tela de proteção tipo mosquiteira removível, em fibra de vidro com revestimento em PVC e requadro em alumínio</t>
  </si>
  <si>
    <t xml:space="preserve">26</t>
  </si>
  <si>
    <t xml:space="preserve">ESQUADRIA E ELEMENTO EM VIDRO</t>
  </si>
  <si>
    <t xml:space="preserve">26.01</t>
  </si>
  <si>
    <t xml:space="preserve">Vidro comum e laminado</t>
  </si>
  <si>
    <t xml:space="preserve">26.01.020</t>
  </si>
  <si>
    <t xml:space="preserve">Vidro liso transparente de 3 mm</t>
  </si>
  <si>
    <t xml:space="preserve">26.01.040</t>
  </si>
  <si>
    <t xml:space="preserve">Vidro liso transparente de 4 mm</t>
  </si>
  <si>
    <t xml:space="preserve">26.01.060</t>
  </si>
  <si>
    <t xml:space="preserve">Vidro liso transparente de 5 mm</t>
  </si>
  <si>
    <t xml:space="preserve">26.01.080</t>
  </si>
  <si>
    <t xml:space="preserve">Vidro liso transparente de 6 mm</t>
  </si>
  <si>
    <t xml:space="preserve">26.01.140</t>
  </si>
  <si>
    <t xml:space="preserve">Vidro liso laminado colorido de 6 mm</t>
  </si>
  <si>
    <t xml:space="preserve">26.01.155</t>
  </si>
  <si>
    <t xml:space="preserve">Vidro liso laminado colorido de 10 mm</t>
  </si>
  <si>
    <t xml:space="preserve">26.01.160</t>
  </si>
  <si>
    <t xml:space="preserve">Vidro liso laminado leitoso de 6 mm</t>
  </si>
  <si>
    <t xml:space="preserve">26.01.168</t>
  </si>
  <si>
    <t xml:space="preserve">Vidro liso laminado incolor de 6 mm</t>
  </si>
  <si>
    <t xml:space="preserve">26.01.169</t>
  </si>
  <si>
    <t xml:space="preserve">Vidro liso laminado incolor de 8 mm</t>
  </si>
  <si>
    <t xml:space="preserve">26.01.170</t>
  </si>
  <si>
    <t xml:space="preserve">Vidro liso laminado incolor de 10 mm</t>
  </si>
  <si>
    <t xml:space="preserve">26.01.190</t>
  </si>
  <si>
    <t xml:space="preserve">Vidro liso laminado jateado de 6 mm</t>
  </si>
  <si>
    <t xml:space="preserve">26.01.230</t>
  </si>
  <si>
    <t xml:space="preserve">Vidro fantasia de 3/4 mm</t>
  </si>
  <si>
    <t xml:space="preserve">26.01.348</t>
  </si>
  <si>
    <t xml:space="preserve">Vidro multilaminado de alta segurança, proteção balística nível III</t>
  </si>
  <si>
    <t xml:space="preserve">26.01.350</t>
  </si>
  <si>
    <t xml:space="preserve">Vidro multilaminado de alta segurança em policarbonato, proteção balística nível III</t>
  </si>
  <si>
    <t xml:space="preserve">26.02</t>
  </si>
  <si>
    <t xml:space="preserve">Vidro temperado</t>
  </si>
  <si>
    <t xml:space="preserve">26.02.020</t>
  </si>
  <si>
    <t xml:space="preserve">Vidro temperado incolor de 6 mm</t>
  </si>
  <si>
    <t xml:space="preserve">26.02.040</t>
  </si>
  <si>
    <t xml:space="preserve">Vidro temperado incolor de 8 mm</t>
  </si>
  <si>
    <t xml:space="preserve">26.02.060</t>
  </si>
  <si>
    <t xml:space="preserve">Vidro temperado incolor de 10 mm</t>
  </si>
  <si>
    <t xml:space="preserve">26.02.120</t>
  </si>
  <si>
    <t xml:space="preserve">Vidro temperado cinza ou bronze de 6 mm</t>
  </si>
  <si>
    <t xml:space="preserve">26.02.140</t>
  </si>
  <si>
    <t xml:space="preserve">Vidro temperado cinza ou bronze de 8 mm</t>
  </si>
  <si>
    <t xml:space="preserve">26.02.160</t>
  </si>
  <si>
    <t xml:space="preserve">Vidro temperado cinza ou bronze de 10 mm</t>
  </si>
  <si>
    <t xml:space="preserve">26.02.170</t>
  </si>
  <si>
    <t xml:space="preserve">Vidro temperado serigrafado incolor de 8 mm</t>
  </si>
  <si>
    <t xml:space="preserve">26.02.300</t>
  </si>
  <si>
    <t xml:space="preserve">Vidro temperado neutro verde de 10 mm</t>
  </si>
  <si>
    <t xml:space="preserve">26.03</t>
  </si>
  <si>
    <t xml:space="preserve">Vidro especial</t>
  </si>
  <si>
    <t xml:space="preserve">26.03.070</t>
  </si>
  <si>
    <t xml:space="preserve">Vidro laminado temperado incolor de 8mm</t>
  </si>
  <si>
    <t xml:space="preserve">26.03.074</t>
  </si>
  <si>
    <t xml:space="preserve">Vidro laminado temperado incolor de 16 mm</t>
  </si>
  <si>
    <t xml:space="preserve">26.03.090</t>
  </si>
  <si>
    <t xml:space="preserve">Vidro laminado temperado jateado de 8 mm</t>
  </si>
  <si>
    <t xml:space="preserve">26.03.300</t>
  </si>
  <si>
    <t xml:space="preserve">Vidro laminado temperado neutro verde de 12 mm</t>
  </si>
  <si>
    <t xml:space="preserve">26.04</t>
  </si>
  <si>
    <t xml:space="preserve">Espelhos</t>
  </si>
  <si>
    <t xml:space="preserve">26.04.010</t>
  </si>
  <si>
    <t xml:space="preserve">Espelho em vidro cristal liso, espessura de 4 mm</t>
  </si>
  <si>
    <t xml:space="preserve">26.04.030</t>
  </si>
  <si>
    <t xml:space="preserve">Espelho comum de 3 mm com moldura em alumínio</t>
  </si>
  <si>
    <t xml:space="preserve">26.20</t>
  </si>
  <si>
    <t xml:space="preserve">Reparos, conservações e complementos - GRUPO 26</t>
  </si>
  <si>
    <t xml:space="preserve">26.20.010</t>
  </si>
  <si>
    <t xml:space="preserve">Massa para vidro</t>
  </si>
  <si>
    <t xml:space="preserve">26.20.020</t>
  </si>
  <si>
    <t xml:space="preserve">Recolocação de vidro inclusive emassamento ou recolocação de baguetes</t>
  </si>
  <si>
    <t xml:space="preserve">27</t>
  </si>
  <si>
    <t xml:space="preserve">ESQUADRIA E ELEMENTO EM MATERIAL ESPECIAL</t>
  </si>
  <si>
    <t xml:space="preserve">27.02</t>
  </si>
  <si>
    <t xml:space="preserve">Policarbonato</t>
  </si>
  <si>
    <t xml:space="preserve">27.02.001</t>
  </si>
  <si>
    <t xml:space="preserve">Chapa em policarbonato compacta, fumê, espessura de 6mm</t>
  </si>
  <si>
    <t xml:space="preserve">27.02.011</t>
  </si>
  <si>
    <t xml:space="preserve">Chapa em policarbonato compacta, cristal, espessura de 6 mm</t>
  </si>
  <si>
    <t xml:space="preserve">27.02.041</t>
  </si>
  <si>
    <t xml:space="preserve">Chapa em policarbonato compacta, cristal, espessura de 10 mm</t>
  </si>
  <si>
    <t xml:space="preserve">27.02.050</t>
  </si>
  <si>
    <t xml:space="preserve">Chapa de policarbonato alveolar de 6 mm</t>
  </si>
  <si>
    <t xml:space="preserve">27.03</t>
  </si>
  <si>
    <t xml:space="preserve">Chapa de fibra de vidro</t>
  </si>
  <si>
    <t xml:space="preserve">27.03.030</t>
  </si>
  <si>
    <t xml:space="preserve">Placa de poliéster reforçada com fibra de vidro de 3 mm</t>
  </si>
  <si>
    <t xml:space="preserve">27.04</t>
  </si>
  <si>
    <t xml:space="preserve">PVC / VINIL</t>
  </si>
  <si>
    <t xml:space="preserve">27.04.031</t>
  </si>
  <si>
    <t xml:space="preserve">Caixilho de correr em PVC com vidro e persiana</t>
  </si>
  <si>
    <t xml:space="preserve">27.04.040</t>
  </si>
  <si>
    <t xml:space="preserve">Corrimão, bate-maca ou protetor de parede em PVC, com amortecimento à impacto, altura de 131 mm</t>
  </si>
  <si>
    <t xml:space="preserve">27.04.050</t>
  </si>
  <si>
    <t xml:space="preserve">Protetor de parede ou bate-maca em PVC flexível, com amortecimento à impacto, altura de 150 mm</t>
  </si>
  <si>
    <t xml:space="preserve">27.04.051</t>
  </si>
  <si>
    <t xml:space="preserve">Faixa em vinil para proteção de paredes, com amortecimento à alto impacto, altura de 400 mm</t>
  </si>
  <si>
    <t xml:space="preserve">27.04.052</t>
  </si>
  <si>
    <t xml:space="preserve">Cantoneira adesiva em vinil de alto impacto</t>
  </si>
  <si>
    <t xml:space="preserve">27.04.060</t>
  </si>
  <si>
    <t xml:space="preserve">Bate-maca ou protetor de parede curvo em PVC, com amortecimento à impacto, altura de 200 mm</t>
  </si>
  <si>
    <t xml:space="preserve">27.04.070</t>
  </si>
  <si>
    <t xml:space="preserve">Bate-maca ou protetor de parede em PVC, com amortecimento à impacto, altura de 200 mm</t>
  </si>
  <si>
    <t xml:space="preserve">28</t>
  </si>
  <si>
    <t xml:space="preserve">FERRAGEM COMPLEMENTAR PARA ESQUADRIAS</t>
  </si>
  <si>
    <t xml:space="preserve">28.01</t>
  </si>
  <si>
    <t xml:space="preserve">Ferragem para porta</t>
  </si>
  <si>
    <t xml:space="preserve">28.01.020</t>
  </si>
  <si>
    <t xml:space="preserve">Ferragem completa com maçaneta tipo alavanca, para porta externa com 1 folha</t>
  </si>
  <si>
    <t xml:space="preserve">28.01.030</t>
  </si>
  <si>
    <t xml:space="preserve">Ferragem completa com maçaneta tipo alavanca, para porta externa com 2 folhas</t>
  </si>
  <si>
    <t xml:space="preserve">28.01.040</t>
  </si>
  <si>
    <t xml:space="preserve">Ferragem completa com maçaneta tipo alavanca, para porta interna com 1 folha</t>
  </si>
  <si>
    <t xml:space="preserve">28.01.050</t>
  </si>
  <si>
    <t xml:space="preserve">Ferragem completa com maçaneta tipo alavanca, para porta interna com 2 folhas</t>
  </si>
  <si>
    <t xml:space="preserve">28.01.070</t>
  </si>
  <si>
    <t xml:space="preserve">Ferragem completa para porta de box de WC tipo livre/ocupado</t>
  </si>
  <si>
    <t xml:space="preserve">28.01.080</t>
  </si>
  <si>
    <t xml:space="preserve">Ferragem adicional para porta vão simples em divisória</t>
  </si>
  <si>
    <t xml:space="preserve">28.01.090</t>
  </si>
  <si>
    <t xml:space="preserve">Ferragem adicional para porta vão duplo em divisória</t>
  </si>
  <si>
    <t xml:space="preserve">28.01.146</t>
  </si>
  <si>
    <t xml:space="preserve">Fechadura eletromagnética para capacidade de atraque de 150 kgf</t>
  </si>
  <si>
    <t xml:space="preserve">28.01.150</t>
  </si>
  <si>
    <t xml:space="preserve">Fechadura elétrica de sobrepor para porta ou portão com peso até 400 kg</t>
  </si>
  <si>
    <t xml:space="preserve">28.01.160</t>
  </si>
  <si>
    <t xml:space="preserve">Mola aérea para porta, com esforço acima de 50 kg até 60 kg</t>
  </si>
  <si>
    <t xml:space="preserve">28.01.171</t>
  </si>
  <si>
    <t xml:space="preserve">Mola aérea para porta, com esforço acima de 60 kg até 80 kg</t>
  </si>
  <si>
    <t xml:space="preserve">28.01.180</t>
  </si>
  <si>
    <t xml:space="preserve">Mola aérea hidráulica, para porta com largura até 1,60 m</t>
  </si>
  <si>
    <t xml:space="preserve">28.01.210</t>
  </si>
  <si>
    <t xml:space="preserve">Fechadura tipo alavanca com chave para porta corta-fogo</t>
  </si>
  <si>
    <t xml:space="preserve">28.01.250</t>
  </si>
  <si>
    <t xml:space="preserve">Visor tipo olho mágico</t>
  </si>
  <si>
    <t xml:space="preserve">28.01.270</t>
  </si>
  <si>
    <t xml:space="preserve">Fechadura de segurança para cela tipo gorges, com clic e abertura de um lado</t>
  </si>
  <si>
    <t xml:space="preserve">28.01.280</t>
  </si>
  <si>
    <t xml:space="preserve">Fechadura de segurança para cela tipo gorges, com clic e abertura de um lado, embutida em caixa</t>
  </si>
  <si>
    <t xml:space="preserve">28.01.290</t>
  </si>
  <si>
    <t xml:space="preserve">Fechadura de segurança para corredor tipo gorges, com abertura de dois lados</t>
  </si>
  <si>
    <t xml:space="preserve">28.01.330</t>
  </si>
  <si>
    <t xml:space="preserve">Mola hidráulica de piso, para porta com largura até 1,10 m e peso até 120 kg</t>
  </si>
  <si>
    <t xml:space="preserve">28.01.400</t>
  </si>
  <si>
    <t xml:space="preserve">Ferrolho de segurança de 1,20 m, para adaptação em portas de celas, embutido em caixa</t>
  </si>
  <si>
    <t xml:space="preserve">28.01.550</t>
  </si>
  <si>
    <t xml:space="preserve">Fechadura com maçaneta tipo alavanca em aço inoxidável, para porta externa</t>
  </si>
  <si>
    <t xml:space="preserve">28.05</t>
  </si>
  <si>
    <t xml:space="preserve">Cadeado</t>
  </si>
  <si>
    <t xml:space="preserve">28.05.020</t>
  </si>
  <si>
    <t xml:space="preserve">Cadeado de latão com cilindro - trava dupla - 25/27mm</t>
  </si>
  <si>
    <t xml:space="preserve">28.05.040</t>
  </si>
  <si>
    <t xml:space="preserve">Cadeado de latão com cilindro - trava dupla - 35/36mm</t>
  </si>
  <si>
    <t xml:space="preserve">28.05.060</t>
  </si>
  <si>
    <t xml:space="preserve">Cadeado de latão com cilindro - trava dupla - 50mm</t>
  </si>
  <si>
    <t xml:space="preserve">28.05.070</t>
  </si>
  <si>
    <t xml:space="preserve">Cadeado de latão com cilindro de alta segurança, com 16 pinos e tetra-chave - 70mm</t>
  </si>
  <si>
    <t xml:space="preserve">28.05.080</t>
  </si>
  <si>
    <t xml:space="preserve">Cadeado de latão com cilindro - trava dupla - 60mm</t>
  </si>
  <si>
    <t xml:space="preserve">28.20</t>
  </si>
  <si>
    <t xml:space="preserve">Reparos, conservações e complementos - GRUPO 28</t>
  </si>
  <si>
    <t xml:space="preserve">28.20.020</t>
  </si>
  <si>
    <t xml:space="preserve">Recolocação de fechaduras de embutir</t>
  </si>
  <si>
    <t xml:space="preserve">28.20.030</t>
  </si>
  <si>
    <t xml:space="preserve">Barra antipânico de sobrepor para porta de 1 folha</t>
  </si>
  <si>
    <t xml:space="preserve">28.20.040</t>
  </si>
  <si>
    <t xml:space="preserve">Recolocação de fechaduras e fechos de sobrepor</t>
  </si>
  <si>
    <t xml:space="preserve">28.20.050</t>
  </si>
  <si>
    <t xml:space="preserve">Barra antipânico de sobrepor e maçaneta livre para porta de 1 folha</t>
  </si>
  <si>
    <t xml:space="preserve">28.20.060</t>
  </si>
  <si>
    <t xml:space="preserve">Recolocação de dobradiças</t>
  </si>
  <si>
    <t xml:space="preserve">28.20.070</t>
  </si>
  <si>
    <t xml:space="preserve">Ferragem para portão de tapume</t>
  </si>
  <si>
    <t xml:space="preserve">28.20.090</t>
  </si>
  <si>
    <t xml:space="preserve">Dobradiça tipo gonzo, diâmetro de 1 1/2´ com abas de 2´ x 3/8´</t>
  </si>
  <si>
    <t xml:space="preserve">28.20.170</t>
  </si>
  <si>
    <t xml:space="preserve">Brete para instalação superior em porta chapa/grade de segurança</t>
  </si>
  <si>
    <t xml:space="preserve">28.20.210</t>
  </si>
  <si>
    <t xml:space="preserve">Ferrolho de segurança para adaptação em portas de celas</t>
  </si>
  <si>
    <t xml:space="preserve">28.20.211</t>
  </si>
  <si>
    <t xml:space="preserve">Maçaneta tipo alavanca, acionamento com chave, para porta corta-fogo</t>
  </si>
  <si>
    <t xml:space="preserve">28.20.220</t>
  </si>
  <si>
    <t xml:space="preserve">Dobradiça inferior para porta de vidro temperado</t>
  </si>
  <si>
    <t xml:space="preserve">28.20.230</t>
  </si>
  <si>
    <t xml:space="preserve">Dobradiça superior para porta de vidro temperado</t>
  </si>
  <si>
    <t xml:space="preserve">28.20.360</t>
  </si>
  <si>
    <t xml:space="preserve">Suporte duplo para vidro temperado fixado em alvenaria</t>
  </si>
  <si>
    <t xml:space="preserve">28.20.411</t>
  </si>
  <si>
    <t xml:space="preserve">Dobradiça em aço cromado de 3 1/2", para porta de até 21 kg</t>
  </si>
  <si>
    <t xml:space="preserve">28.20.412</t>
  </si>
  <si>
    <t xml:space="preserve">Dobradiça em aço inoxidável de 3" x 2 1/2", para porta de até 25 kg</t>
  </si>
  <si>
    <t xml:space="preserve">28.20.413</t>
  </si>
  <si>
    <t xml:space="preserve">Dobradiça em latão cromado reforçada de 3 1/2" x 3", para porta de até 35 kg</t>
  </si>
  <si>
    <t xml:space="preserve">28.20.430</t>
  </si>
  <si>
    <t xml:space="preserve">Dobradiça em latão cromado, com mola tipo vai e vem, de 3"</t>
  </si>
  <si>
    <t xml:space="preserve">28.20.510</t>
  </si>
  <si>
    <t xml:space="preserve">Pivô superior lateral para porta em vidro temperado</t>
  </si>
  <si>
    <t xml:space="preserve">28.20.550</t>
  </si>
  <si>
    <t xml:space="preserve">Mancal inferior com rolamento para porta em vidro temperado</t>
  </si>
  <si>
    <t xml:space="preserve">28.20.590</t>
  </si>
  <si>
    <t xml:space="preserve">Contra fechadura de centro para porta em vidro temperado</t>
  </si>
  <si>
    <t xml:space="preserve">28.20.600</t>
  </si>
  <si>
    <t xml:space="preserve">Fechadura de centro com cilindro para porta em vidro temperado</t>
  </si>
  <si>
    <t xml:space="preserve">28.20.650</t>
  </si>
  <si>
    <t xml:space="preserve">Puxador duplo em aço inoxidável, para porta de madeira, alumínio ou vidro, de 350 mm</t>
  </si>
  <si>
    <t xml:space="preserve">28.20.750</t>
  </si>
  <si>
    <t xml:space="preserve">Capa de proteção para fechadura / ferrolho</t>
  </si>
  <si>
    <t xml:space="preserve">28.20.760</t>
  </si>
  <si>
    <t xml:space="preserve">Espelho para trinco de piso para porta em vidro temperado</t>
  </si>
  <si>
    <t xml:space="preserve">28.20.770</t>
  </si>
  <si>
    <t xml:space="preserve">Trinco de piso para porta em vidro temperado</t>
  </si>
  <si>
    <t xml:space="preserve">28.20.800</t>
  </si>
  <si>
    <t xml:space="preserve">Equipamento automatizador de portas deslizantes para folha dupla</t>
  </si>
  <si>
    <t xml:space="preserve">28.20.810</t>
  </si>
  <si>
    <t xml:space="preserve">Equipamento automatizador telescópico unilateral de portas deslizantes para folha dupla</t>
  </si>
  <si>
    <t xml:space="preserve">28.20.820</t>
  </si>
  <si>
    <t xml:space="preserve">Barra antipânico de sobrepor com maçaneta e chave, para porta em vidro de 1 folha</t>
  </si>
  <si>
    <t xml:space="preserve">28.20.830</t>
  </si>
  <si>
    <t xml:space="preserve">Barra antipânico de sobrepor com maçaneta e chave, para porta dupla em vidro</t>
  </si>
  <si>
    <t xml:space="preserve">28.20.840</t>
  </si>
  <si>
    <t xml:space="preserve">Barra antipânico para porta dupla com travamentos horizontal e vertical completa, com maçaneta tipo alavanca e chave, para vãos de 1,40 a 1,60 m</t>
  </si>
  <si>
    <t xml:space="preserve">28.20.850</t>
  </si>
  <si>
    <t xml:space="preserve">Barra antipânico para porta dupla com travamentos horizontal e vertical completa, com maçaneta tipo alavanca e chave, para vãos de 1,70 a 2,60 m</t>
  </si>
  <si>
    <t xml:space="preserve">28.20.860</t>
  </si>
  <si>
    <t xml:space="preserve">Veda porta/veda fresta com escova em alumínio branco</t>
  </si>
  <si>
    <t xml:space="preserve">29</t>
  </si>
  <si>
    <t xml:space="preserve">INSERTE METÁLICO</t>
  </si>
  <si>
    <t xml:space="preserve">29.01</t>
  </si>
  <si>
    <t xml:space="preserve">Cantoneira</t>
  </si>
  <si>
    <t xml:space="preserve">29.01.020</t>
  </si>
  <si>
    <t xml:space="preserve">Cantoneira em alumínio perfil sextavado</t>
  </si>
  <si>
    <t xml:space="preserve">29.01.030</t>
  </si>
  <si>
    <t xml:space="preserve">Perfil em alumínio natural</t>
  </si>
  <si>
    <t xml:space="preserve">29.01.040</t>
  </si>
  <si>
    <t xml:space="preserve">Cantoneira em alumínio perfil ´Y´</t>
  </si>
  <si>
    <t xml:space="preserve">29.01.210</t>
  </si>
  <si>
    <t xml:space="preserve">Cantoneira em aço galvanizado</t>
  </si>
  <si>
    <t xml:space="preserve">29.01.230</t>
  </si>
  <si>
    <t xml:space="preserve">Cantoneira e perfis em ferro</t>
  </si>
  <si>
    <t xml:space="preserve">29.03</t>
  </si>
  <si>
    <t xml:space="preserve">Cabos e cordoalhas</t>
  </si>
  <si>
    <t xml:space="preserve">29.03.010</t>
  </si>
  <si>
    <t xml:space="preserve">Cabo em aço galvanizado com alma de aço, diâmetro de 3/16´ (4,76 mm)</t>
  </si>
  <si>
    <t xml:space="preserve">29.03.020</t>
  </si>
  <si>
    <t xml:space="preserve">Cabo em aço galvanizado com alma de aço, diâmetro de 5/16´ (7,94 mm)</t>
  </si>
  <si>
    <t xml:space="preserve">29.03.030</t>
  </si>
  <si>
    <t xml:space="preserve">Cordoalha de aço galvanizado, diâmetro de 1/4´ (6,35 mm)</t>
  </si>
  <si>
    <t xml:space="preserve">29.03.040</t>
  </si>
  <si>
    <t xml:space="preserve">Cabo em aço galvanizado com alma de aço, diâmetro de 3/8´ (9,52 mm)</t>
  </si>
  <si>
    <t xml:space="preserve">29.20</t>
  </si>
  <si>
    <t xml:space="preserve">Reparos, conservações e complementos - GRUPO 29</t>
  </si>
  <si>
    <t xml:space="preserve">29.20.030</t>
  </si>
  <si>
    <t xml:space="preserve">Alumínio liso para complementos e reparos</t>
  </si>
  <si>
    <t xml:space="preserve">30</t>
  </si>
  <si>
    <t xml:space="preserve">ACESSIBILIDADE</t>
  </si>
  <si>
    <t xml:space="preserve">30.01</t>
  </si>
  <si>
    <t xml:space="preserve">Barra de apoio</t>
  </si>
  <si>
    <t xml:space="preserve">30.01.010</t>
  </si>
  <si>
    <t xml:space="preserve">Barra de apoio reta, para pessoas com mobilidade reduzida, em tubo de aço inoxidável de 1 1/2´</t>
  </si>
  <si>
    <t xml:space="preserve">30.01.020</t>
  </si>
  <si>
    <t xml:space="preserve">Barra de apoio reta, para pessoas com mobilidade reduzida, em tubo de aço inoxidável de 1 1/2´ x 500 mm</t>
  </si>
  <si>
    <t xml:space="preserve">30.01.030</t>
  </si>
  <si>
    <t xml:space="preserve">Barra de apoio reta, para pessoas com mobilidade reduzida, em tubo de aço inoxidável de 1 1/2´ x 800 mm</t>
  </si>
  <si>
    <t xml:space="preserve">30.01.050</t>
  </si>
  <si>
    <t xml:space="preserve">Barra de apoio em ângulo de 90°, para pessoas com mobilidade reduzida, em tubo de aço inoxidável de 1 1/2´ x 800 x 800 mm</t>
  </si>
  <si>
    <t xml:space="preserve">30.01.061</t>
  </si>
  <si>
    <t xml:space="preserve">Barra de apoio lateral para lavatório, para pessoas com mobilidade reduzida, em tubo de aço inoxidável de 1.1/4", comprimento 25 a 30 cm</t>
  </si>
  <si>
    <t xml:space="preserve">30.01.080</t>
  </si>
  <si>
    <t xml:space="preserve">Barra de apoio reta, para pessoas com mobilidade reduzida, em tubo de alumínio, comprimento de 800 mm, acabamento com pintura epóxi</t>
  </si>
  <si>
    <t xml:space="preserve">30.01.090</t>
  </si>
  <si>
    <t xml:space="preserve">Barra de apoio em ângulo de 90°, para pessoas com mobilidade reduzida, em tubo de alumínio de 800 x 800 mm, acabamento com pintura epóxi</t>
  </si>
  <si>
    <t xml:space="preserve">30.01.110</t>
  </si>
  <si>
    <t xml:space="preserve">Barra de proteção para sifão, para pessoas com mobilidade reduzida, em tubo de alumínio, acabamento com pintura epóxi</t>
  </si>
  <si>
    <t xml:space="preserve">30.01.120</t>
  </si>
  <si>
    <t xml:space="preserve">Barra de apoio reta, para pessoas com mobilidade reduzida, em tubo de aço inoxidável de 1 1/4´ x 400 mm</t>
  </si>
  <si>
    <t xml:space="preserve">30.01.130</t>
  </si>
  <si>
    <t xml:space="preserve">Barra de proteção para lavatório, para pessoas com mobilidade reduzida, em tubo de alumínio acabamento com pintura epóxi</t>
  </si>
  <si>
    <t xml:space="preserve">30.03</t>
  </si>
  <si>
    <t xml:space="preserve">Aparelhos elétricos, hidráulicos e a gás</t>
  </si>
  <si>
    <t xml:space="preserve">30.03.030</t>
  </si>
  <si>
    <t xml:space="preserve">Bebedouro elétrico de pressão em aço inoxidável, capacidade de refrigeração de 06 l/h</t>
  </si>
  <si>
    <t xml:space="preserve">30.03.040</t>
  </si>
  <si>
    <t xml:space="preserve">Bebedouro elétrico de pressão em aço inoxidável, capacidade de refrigeração de 16,6 l/h</t>
  </si>
  <si>
    <t xml:space="preserve">30.04</t>
  </si>
  <si>
    <t xml:space="preserve">Revestimento</t>
  </si>
  <si>
    <t xml:space="preserve">30.04.010</t>
  </si>
  <si>
    <t xml:space="preserve">Revestimento em borracha sintética colorida de 5 mm, para sinalização tátil de alerta / direcional - assentamento argamassado</t>
  </si>
  <si>
    <t xml:space="preserve">30.04.020</t>
  </si>
  <si>
    <t xml:space="preserve">Revestimento em borracha sintética colorida de 5 mm, para sinalização tátil de alerta / direcional - colado</t>
  </si>
  <si>
    <t xml:space="preserve">30.04.030</t>
  </si>
  <si>
    <t xml:space="preserve">Piso em ladrilho hidráulico podotátil várias cores (25x25x2,5cm), assentado com argamassa mista</t>
  </si>
  <si>
    <t xml:space="preserve">30.04.040</t>
  </si>
  <si>
    <t xml:space="preserve">Faixa em policarbonato para sinalização visual fotoluminescente, para degraus, comprimento de 20 cm</t>
  </si>
  <si>
    <t xml:space="preserve">30.04.060</t>
  </si>
  <si>
    <t xml:space="preserve">Revestimento em chapa de aço inoxidável para proteção de portas, altura de 40 cm</t>
  </si>
  <si>
    <t xml:space="preserve">30.04.070</t>
  </si>
  <si>
    <t xml:space="preserve">Rejuntamento de piso em ladrilho hidráulico (25x25x2,5cm) com argamassa industrializada para rejunte, juntas de 2 mm</t>
  </si>
  <si>
    <t xml:space="preserve">30.04.090</t>
  </si>
  <si>
    <t xml:space="preserve">Sinalização visual de degraus com pintura esmalte epóxi, comprimento de 20 cm</t>
  </si>
  <si>
    <t xml:space="preserve">30.04.100</t>
  </si>
  <si>
    <t xml:space="preserve">Piso tátil de concreto, alerta / direcional, intertravado, espessura de 6 cm, com rejunte em areia</t>
  </si>
  <si>
    <t xml:space="preserve">30.06</t>
  </si>
  <si>
    <t xml:space="preserve">Comunicação visual e sonora</t>
  </si>
  <si>
    <t xml:space="preserve">30.06.010</t>
  </si>
  <si>
    <t xml:space="preserve">Placa para sinalização tátil (início ou final) em braile para corrimão</t>
  </si>
  <si>
    <t xml:space="preserve">30.06.020</t>
  </si>
  <si>
    <t xml:space="preserve">Placa para sinalização tátil (pavimento) em braile para corrimão</t>
  </si>
  <si>
    <t xml:space="preserve">30.06.030</t>
  </si>
  <si>
    <t xml:space="preserve">Anel de borracha para sinalização tátil para corrimão, diâmetro de 4,5 cm</t>
  </si>
  <si>
    <t xml:space="preserve">30.06.050</t>
  </si>
  <si>
    <t xml:space="preserve">Tinta acrílica para sinalização visual de piso, com acabamento microtexturizado e antiderrapante</t>
  </si>
  <si>
    <t xml:space="preserve">30.06.061</t>
  </si>
  <si>
    <t xml:space="preserve">Sistema de alarme PNE com indicador audiovisual, para pessoas com mobilidade reduzida ou cadeirante</t>
  </si>
  <si>
    <t xml:space="preserve">30.06.064</t>
  </si>
  <si>
    <t xml:space="preserve">Sistema de alarme PNE com indicador audiovisual, sistema sem fio (Wireless), para pessoas com mobilidade reduzida ou cadeirante</t>
  </si>
  <si>
    <t xml:space="preserve">30.06.080</t>
  </si>
  <si>
    <t xml:space="preserve">Placa de identificação em alumínio para WC, com desenho universal de acessibilidade</t>
  </si>
  <si>
    <t xml:space="preserve">30.06.090</t>
  </si>
  <si>
    <t xml:space="preserve">Placa de identificação para estacionamento, com desenho universal de acessibilidade, tipo pedestal</t>
  </si>
  <si>
    <t xml:space="preserve">30.06.100</t>
  </si>
  <si>
    <t xml:space="preserve">Sinalização com pictograma para vaga de estacionamento</t>
  </si>
  <si>
    <t xml:space="preserve">30.06.110</t>
  </si>
  <si>
    <t xml:space="preserve">Sinalização com pictograma para vaga de estacionamento, com faixas demarcatórias</t>
  </si>
  <si>
    <t xml:space="preserve">30.06.124</t>
  </si>
  <si>
    <t xml:space="preserve">Sinalização com pictograma autoadesivo em policarbonato para piso 80 cm x 120 cm - área de resgate</t>
  </si>
  <si>
    <t xml:space="preserve">30.06.132</t>
  </si>
  <si>
    <t xml:space="preserve">Placa de sinalização tátil em poliestireno com alto relevo em braile, para identificação de pavimentos</t>
  </si>
  <si>
    <t xml:space="preserve">30.08</t>
  </si>
  <si>
    <t xml:space="preserve">Aparelhos sanitários</t>
  </si>
  <si>
    <t xml:space="preserve">30.08.030</t>
  </si>
  <si>
    <t xml:space="preserve">Assento articulado para banho, em alumínio com pintura epóxi de 700 x 450 mm</t>
  </si>
  <si>
    <t xml:space="preserve">30.08.040</t>
  </si>
  <si>
    <t xml:space="preserve">Lavatório de louça para canto sem coluna para pessoas com mobilidade reduzida</t>
  </si>
  <si>
    <t xml:space="preserve">30.08.050</t>
  </si>
  <si>
    <t xml:space="preserve">Trocador acessível em MDF com revestimento em laminado melamínico de 180x80cm</t>
  </si>
  <si>
    <t xml:space="preserve">30.08.060</t>
  </si>
  <si>
    <t xml:space="preserve">Bacia sifonada de louça para pessoas com mobilidade reduzida - capacidade de 6 litros</t>
  </si>
  <si>
    <t xml:space="preserve">30.14</t>
  </si>
  <si>
    <t xml:space="preserve">Elevador e plataforma</t>
  </si>
  <si>
    <t xml:space="preserve">30.14.010</t>
  </si>
  <si>
    <t xml:space="preserve">Elevador de uso restrito a pessoas com mobilidade reduzida com 02 paradas, capacidade de 225 kg - uso interno em alvenaria</t>
  </si>
  <si>
    <t xml:space="preserve">30.14.020</t>
  </si>
  <si>
    <t xml:space="preserve">Elevador de uso restrito a pessoas com mobilidade reduzida com 03 paradas, capacidade de 225 kg - uso interno em alvenaria</t>
  </si>
  <si>
    <t xml:space="preserve">30.14.030</t>
  </si>
  <si>
    <t xml:space="preserve">Plataforma para elevação até 2,00 m, nas dimensões de 900 x 1400 mm, capacidade de 250 kg- percurso até 1,00 m de altura</t>
  </si>
  <si>
    <t xml:space="preserve">30.14.040</t>
  </si>
  <si>
    <t xml:space="preserve">Plataforma para elevação até 2,00 m, nas dimensões de 900 x 1400 mm, capacidade de 250 kg - percurso superior a 1,00 m de altura</t>
  </si>
  <si>
    <t xml:space="preserve">32</t>
  </si>
  <si>
    <t xml:space="preserve">IMPERMEABILIZAÇÃO, PROTEÇÃO E JUNTA</t>
  </si>
  <si>
    <t xml:space="preserve">32.06</t>
  </si>
  <si>
    <t xml:space="preserve">Isolamentos térmicos / acústicos</t>
  </si>
  <si>
    <t xml:space="preserve">32.06.010</t>
  </si>
  <si>
    <t xml:space="preserve">Lã de vidro e/ou lã de rocha com espessura de 1´</t>
  </si>
  <si>
    <t xml:space="preserve">32.06.030</t>
  </si>
  <si>
    <t xml:space="preserve">Lã de vidro e/ou lã de rocha com espessura de 2´</t>
  </si>
  <si>
    <t xml:space="preserve">32.06.120</t>
  </si>
  <si>
    <t xml:space="preserve">Argila expandida</t>
  </si>
  <si>
    <t xml:space="preserve">32.06.130</t>
  </si>
  <si>
    <t xml:space="preserve">Espuma flexível de poliuretano poliéter/poliéster para absorção acústica, espessura de 50 mm</t>
  </si>
  <si>
    <t xml:space="preserve">32.06.151</t>
  </si>
  <si>
    <t xml:space="preserve">Lâmina refletiva revestida com dupla face em alumínio, dupla malha de reforço e laminação entre camadas, para isolação térmica</t>
  </si>
  <si>
    <t xml:space="preserve">32.06.231</t>
  </si>
  <si>
    <t xml:space="preserve">Película de controle solar refletiva na cor prata, para aplicação em vidros</t>
  </si>
  <si>
    <t xml:space="preserve">32.06.380</t>
  </si>
  <si>
    <t xml:space="preserve">Isolamento acústico em placas de espuma semirrígida, com uma camada de manta HD, espessura de 50 mm</t>
  </si>
  <si>
    <t xml:space="preserve">32.06.396</t>
  </si>
  <si>
    <t xml:space="preserve">Manta termoacústica em fibra cerâmica aluminizada, espessura de 38 mm</t>
  </si>
  <si>
    <t xml:space="preserve">32.06.400</t>
  </si>
  <si>
    <t xml:space="preserve">Isolamento acústico em placas de espuma semirrígida incombustível, com superfície em cunhas anecóicas, espessura de 50 mm</t>
  </si>
  <si>
    <t xml:space="preserve">32.07</t>
  </si>
  <si>
    <t xml:space="preserve">Junta de dilatação</t>
  </si>
  <si>
    <t xml:space="preserve">32.07.040</t>
  </si>
  <si>
    <t xml:space="preserve">Junta plástica de 3/4´ x 1/8´</t>
  </si>
  <si>
    <t xml:space="preserve">32.07.060</t>
  </si>
  <si>
    <t xml:space="preserve">Junta de latão bitola de 1/8´</t>
  </si>
  <si>
    <t xml:space="preserve">32.07.090</t>
  </si>
  <si>
    <t xml:space="preserve">Junta de dilatação ou vedação com mastique de silicone, 1,0 x 0,5 cm - inclusive guia de apoio em polietileno</t>
  </si>
  <si>
    <t xml:space="preserve">32.07.110</t>
  </si>
  <si>
    <t xml:space="preserve">Junta a base de asfalto oxidado a quente</t>
  </si>
  <si>
    <t xml:space="preserve">cm³</t>
  </si>
  <si>
    <t xml:space="preserve">32.07.120</t>
  </si>
  <si>
    <t xml:space="preserve">Mangueira plástica flexível para junta de dilatação</t>
  </si>
  <si>
    <t xml:space="preserve">32.07.160</t>
  </si>
  <si>
    <t xml:space="preserve">Junta de dilatação elástica a base de poliuretano</t>
  </si>
  <si>
    <t xml:space="preserve">32.07.230</t>
  </si>
  <si>
    <t xml:space="preserve">Perfil de acabamento com borracha termoplástica vulcanizada contínua flexível, para junta de dilatação de embutir - piso-piso</t>
  </si>
  <si>
    <t xml:space="preserve">32.07.240</t>
  </si>
  <si>
    <t xml:space="preserve">Perfil de acabamento com borracha termoplástica vulcanizada contínua flexível, para junta de dilatação de embutir - piso-parede</t>
  </si>
  <si>
    <t xml:space="preserve">32.07.250</t>
  </si>
  <si>
    <t xml:space="preserve">Perfil de acabamento com borracha termoplástica vulcanizada contínua flexível, para junta de dilatação de embutir - parede-parede ou forro-forro</t>
  </si>
  <si>
    <t xml:space="preserve">32.07.260</t>
  </si>
  <si>
    <t xml:space="preserve">Perfil de acabamento com borracha termoplástica vulcanizada contínua flexível, para junta de dilatação de embutir - parede-parede ou forro-forro - canto</t>
  </si>
  <si>
    <t xml:space="preserve">32.08</t>
  </si>
  <si>
    <t xml:space="preserve">Junta de dilatação estrutural</t>
  </si>
  <si>
    <t xml:space="preserve">32.08.010</t>
  </si>
  <si>
    <t xml:space="preserve">Junta estrutural com poliestireno expandido de alta densidade P-III, espessura de 10 mm</t>
  </si>
  <si>
    <t xml:space="preserve">32.08.030</t>
  </si>
  <si>
    <t xml:space="preserve">Junta estrutural com poliestireno expandido de alta densidade P-III, espessura de 20 mm</t>
  </si>
  <si>
    <t xml:space="preserve">32.08.050</t>
  </si>
  <si>
    <t xml:space="preserve">Junta estrutural com perfilado termoplástico em PVC, perfil O-12</t>
  </si>
  <si>
    <t xml:space="preserve">32.08.060</t>
  </si>
  <si>
    <t xml:space="preserve">Junta estrutural com perfilado termoplástico em PVC, perfil O-22</t>
  </si>
  <si>
    <t xml:space="preserve">32.08.070</t>
  </si>
  <si>
    <t xml:space="preserve">Junta estrutural com perfil elastomérico para fissuras, painéis e estruturas em geral, movimentação máxima 15 mm</t>
  </si>
  <si>
    <t xml:space="preserve">32.08.090</t>
  </si>
  <si>
    <t xml:space="preserve">Junta estrutural com perfil elastomérico para fissuras, painéis e estruturas em geral, movimentação máxima 30 mm</t>
  </si>
  <si>
    <t xml:space="preserve">32.08.110</t>
  </si>
  <si>
    <t xml:space="preserve">Junta estrutural com perfil elastomérico e lábios poliméricos para obras de arte, movimentação máxima 40 mm</t>
  </si>
  <si>
    <t xml:space="preserve">32.08.130</t>
  </si>
  <si>
    <t xml:space="preserve">Junta estrutural com perfil elastomérico e lábios poliméricos para obras de arte, movimentação máxima 55 mm</t>
  </si>
  <si>
    <t xml:space="preserve">32.08.160</t>
  </si>
  <si>
    <t xml:space="preserve">Junta elástica estrutural de neoprene</t>
  </si>
  <si>
    <t xml:space="preserve">32.09</t>
  </si>
  <si>
    <t xml:space="preserve">Apoios e afins</t>
  </si>
  <si>
    <t xml:space="preserve">32.09.020</t>
  </si>
  <si>
    <t xml:space="preserve">Chapa de aço em bitolas medias</t>
  </si>
  <si>
    <t xml:space="preserve">32.09.040</t>
  </si>
  <si>
    <t xml:space="preserve">Apoio em placa de neoprene fretado</t>
  </si>
  <si>
    <t xml:space="preserve">dm³</t>
  </si>
  <si>
    <t xml:space="preserve">32.10</t>
  </si>
  <si>
    <t xml:space="preserve">Envelope de concreto e proteção de tubos</t>
  </si>
  <si>
    <t xml:space="preserve">32.10.050</t>
  </si>
  <si>
    <t xml:space="preserve">Proteção anticorrosiva, a base de resina epóxi com alcatrão, para ramais sob a terra, com DN até 1´</t>
  </si>
  <si>
    <t xml:space="preserve">32.10.060</t>
  </si>
  <si>
    <t xml:space="preserve">Proteção anticorrosiva, a base de resina epóxi com alcatrão, para ramais sob a terra, com DN acima de 1´ até 2´</t>
  </si>
  <si>
    <t xml:space="preserve">32.10.070</t>
  </si>
  <si>
    <t xml:space="preserve">Proteção anticorrosiva, a base de resina epóxi com alcatrão, para ramais sob a terra, com DN acima de 2´ até 3´</t>
  </si>
  <si>
    <t xml:space="preserve">32.10.080</t>
  </si>
  <si>
    <t xml:space="preserve">Proteção anticorrosiva, a base de resina epóxi com alcatrão, para ramais sob a terra, com DN acima de 3´ até 4´</t>
  </si>
  <si>
    <t xml:space="preserve">32.10.082</t>
  </si>
  <si>
    <t xml:space="preserve">Proteção anticorrosiva, a base de resina epóxi com alcatrão, para ramais sob a terra, com DN acima de 5´ até 6´</t>
  </si>
  <si>
    <t xml:space="preserve">32.10.090</t>
  </si>
  <si>
    <t xml:space="preserve">Proteção anticorrosiva, com fita adesiva, para ramais sob a terra, com DN até 1´</t>
  </si>
  <si>
    <t xml:space="preserve">32.10.100</t>
  </si>
  <si>
    <t xml:space="preserve">Proteção anticorrosiva, com fita adesiva, para ramais sob a terra, com DN acima de 1´ até 2´</t>
  </si>
  <si>
    <t xml:space="preserve">32.10.110</t>
  </si>
  <si>
    <t xml:space="preserve">Proteção anticorrosiva, com fita adesiva, para ramais sob a terra, com DN acima de 2´ até 3´</t>
  </si>
  <si>
    <t xml:space="preserve">32.11</t>
  </si>
  <si>
    <t xml:space="preserve">Isolante térmico para tubos e dutos</t>
  </si>
  <si>
    <t xml:space="preserve">32.11.150</t>
  </si>
  <si>
    <t xml:space="preserve">Proteção para isolamento térmico em alumínio</t>
  </si>
  <si>
    <t xml:space="preserve">32.11.200</t>
  </si>
  <si>
    <t xml:space="preserve">Isolamento térmico em polietileno expandido, espessura de 5 mm, para tubulação de 1/2´ (15 mm)</t>
  </si>
  <si>
    <t xml:space="preserve">32.11.210</t>
  </si>
  <si>
    <t xml:space="preserve">Isolamento térmico em polietileno expandido, espessura de 5 mm, para tubulação de 3/4´ (22 mm)</t>
  </si>
  <si>
    <t xml:space="preserve">32.11.220</t>
  </si>
  <si>
    <t xml:space="preserve">Isolamento térmico em polietileno expandido, espessura de 5 mm, para tubulação de 1´ (28 mm)</t>
  </si>
  <si>
    <t xml:space="preserve">32.11.230</t>
  </si>
  <si>
    <t xml:space="preserve">Isolamento térmico em polietileno expandido, espessura de 10 mm, para tubulação de 1 1/4´ (35 mm)</t>
  </si>
  <si>
    <t xml:space="preserve">32.11.240</t>
  </si>
  <si>
    <t xml:space="preserve">Isolamento térmico em polietileno expandido, espessura de 10 mm, para tubulação de 1 1/2´ (42 mm)</t>
  </si>
  <si>
    <t xml:space="preserve">32.11.250</t>
  </si>
  <si>
    <t xml:space="preserve">Isolamento térmico em polietileno expandido, espessura de 10 mm, para tubulação de 2´ (54 mm)</t>
  </si>
  <si>
    <t xml:space="preserve">32.11.270</t>
  </si>
  <si>
    <t xml:space="preserve">Isolamento térmico em espuma elastomérica, espessura de 9 a 12 mm, para tubulação de 1/4´ (cobre)</t>
  </si>
  <si>
    <t xml:space="preserve">32.11.280</t>
  </si>
  <si>
    <t xml:space="preserve">Isolamento térmico em espuma elastomérica, espessura de 9 a 12 mm, para tubulação de 1/2´ (cobre)</t>
  </si>
  <si>
    <t xml:space="preserve">32.11.290</t>
  </si>
  <si>
    <t xml:space="preserve">Isolamento térmico em espuma elastomérica, espessura de 9 a 12 mm, para tubulação de 5/8´ (cobre) ou 1/4´ (ferro)</t>
  </si>
  <si>
    <t xml:space="preserve">32.11.300</t>
  </si>
  <si>
    <t xml:space="preserve">Isolamento térmico em espuma elastomérica, espessura de 9 a 12 mm, para tubulação de 1´ (cobre)</t>
  </si>
  <si>
    <t xml:space="preserve">32.11.310</t>
  </si>
  <si>
    <t xml:space="preserve">Isolamento térmico em espuma elastomérica, espessura de 19 a 26 mm, para tubulação de 7/8´ (cobre) ou 1/2´ (ferro)</t>
  </si>
  <si>
    <t xml:space="preserve">32.11.320</t>
  </si>
  <si>
    <t xml:space="preserve">Isolamento térmico em espuma elastomérica, espessura de 19 a 26 mm, para tubulação de 1 1/8´ (cobre) ou 3/4´ (ferro)</t>
  </si>
  <si>
    <t xml:space="preserve">32.11.330</t>
  </si>
  <si>
    <t xml:space="preserve">Isolamento térmico em espuma elastomérica, espessura de 19 a 26 mm, para tubulação de 1 3/8´ (cobre) ou 1´ (ferro)</t>
  </si>
  <si>
    <t xml:space="preserve">32.11.340</t>
  </si>
  <si>
    <t xml:space="preserve">Isolamento térmico em espuma elastomérica, espessura de 19 a 26 mm, para tubulação de 1 5/8´ (cobre) ou 1 1/4´ (ferro)</t>
  </si>
  <si>
    <t xml:space="preserve">32.11.350</t>
  </si>
  <si>
    <t xml:space="preserve">Isolamento térmico em espuma elastomérica, espessura de 19 a 26 mm, para tubulação de 1 1/2´ (ferro)</t>
  </si>
  <si>
    <t xml:space="preserve">32.11.360</t>
  </si>
  <si>
    <t xml:space="preserve">Isolamento térmico em espuma elastomérica, espessura de 19 a 26 mm, para tubulação de 2´ (ferro)</t>
  </si>
  <si>
    <t xml:space="preserve">32.11.370</t>
  </si>
  <si>
    <t xml:space="preserve">Isolamento térmico em espuma elastomérica, espessura de 19 a 26 mm, para tubulação de 2 1/2´ (ferro)</t>
  </si>
  <si>
    <t xml:space="preserve">32.11.380</t>
  </si>
  <si>
    <t xml:space="preserve">Isolamento térmico em espuma elastomérica, espessura de 19 a 26 mm, para tubulação de 3 1/2´ (cobre) ou 3´ (ferro)</t>
  </si>
  <si>
    <t xml:space="preserve">32.11.390</t>
  </si>
  <si>
    <t xml:space="preserve">Isolamento térmico em espuma elastomérica, espessura de 19 a 26 mm, para tubulação de 4´ (ferro)</t>
  </si>
  <si>
    <t xml:space="preserve">32.11.400</t>
  </si>
  <si>
    <t xml:space="preserve">Isolamento térmico em espuma elastomérica, espessura de 19 a 26 mm, para tubulação de 5´ (ferro)</t>
  </si>
  <si>
    <t xml:space="preserve">32.11.410</t>
  </si>
  <si>
    <t xml:space="preserve">Isolamento térmico em espuma elastomérica, espessura de 19 a 26 mm, para tubulação de 6´ (ferro)</t>
  </si>
  <si>
    <t xml:space="preserve">32.11.420</t>
  </si>
  <si>
    <t xml:space="preserve">Manta em espuma elastomérica, espessura de 19 a 26 mm, para isolamento térmico de tubulação acima de 6´</t>
  </si>
  <si>
    <t xml:space="preserve">32.11.430</t>
  </si>
  <si>
    <t xml:space="preserve">Isolamento térmico em espuma elastomérica, espessura de 19 a 26 mm, para tubulação de 3/8" (cobre) ou 1/8" (ferro)</t>
  </si>
  <si>
    <t xml:space="preserve">32.11.440</t>
  </si>
  <si>
    <t xml:space="preserve">Isolamento térmico em espuma elastomérica, espessura de 19 a 26 mm, para tubulação de 3/4" (cobre) ou 3/8" (ferro)</t>
  </si>
  <si>
    <t xml:space="preserve">32.15</t>
  </si>
  <si>
    <t xml:space="preserve">Impermeabilização flexível com manta</t>
  </si>
  <si>
    <t xml:space="preserve">32.15.030</t>
  </si>
  <si>
    <t xml:space="preserve">Impermeabilização em manta asfáltica com armadura, tipo III-B, espessura de 3 mm</t>
  </si>
  <si>
    <t xml:space="preserve">32.15.040</t>
  </si>
  <si>
    <t xml:space="preserve">Impermeabilização em manta asfáltica com armadura, tipo III-B, espessura de 4 mm</t>
  </si>
  <si>
    <t xml:space="preserve">32.15.080</t>
  </si>
  <si>
    <t xml:space="preserve">Impermeabilização em manta asfáltica tipo III-B, espessura de 3 mm, face exposta em geotêxtil, com membrana acrílica</t>
  </si>
  <si>
    <t xml:space="preserve">32.15.100</t>
  </si>
  <si>
    <t xml:space="preserve">Impermeabilização em manta asfáltica plastomérica com armadura, tipo III, espessura de 4 mm, face exposta em geotêxtil com membrana acrílica</t>
  </si>
  <si>
    <t xml:space="preserve">32.15.240</t>
  </si>
  <si>
    <t xml:space="preserve">Impermeabilização com manta asfáltica tipo III, anti raiz, espessura de 4 mm</t>
  </si>
  <si>
    <t xml:space="preserve">32.16</t>
  </si>
  <si>
    <t xml:space="preserve">Impermeabilização flexível com membranas</t>
  </si>
  <si>
    <t xml:space="preserve">32.16.010</t>
  </si>
  <si>
    <t xml:space="preserve">Impermeabilização em pintura de asfalto oxidado com solventes orgânicos, sobre massa</t>
  </si>
  <si>
    <t xml:space="preserve">32.16.020</t>
  </si>
  <si>
    <t xml:space="preserve">Impermeabilização em pintura de asfalto oxidado com solventes orgânicos, sobre metal</t>
  </si>
  <si>
    <t xml:space="preserve">32.16.030</t>
  </si>
  <si>
    <t xml:space="preserve">Impermeabilização em membrana de asfalto modificado com elastômeros, na cor preta</t>
  </si>
  <si>
    <t xml:space="preserve">32.16.040</t>
  </si>
  <si>
    <t xml:space="preserve">Impermeabilização em membrana de asfalto modificado com elastômeros, na cor preta e reforço em tela poliéster</t>
  </si>
  <si>
    <t xml:space="preserve">32.16.050</t>
  </si>
  <si>
    <t xml:space="preserve">Impermeabilização em membrana à base de polímeros acrílicos, na cor branca</t>
  </si>
  <si>
    <t xml:space="preserve">32.16.060</t>
  </si>
  <si>
    <t xml:space="preserve">Impermeabilização em membrana à base de polímeros acrílicos, na cor branca e reforço em tela poliéster</t>
  </si>
  <si>
    <t xml:space="preserve">32.16.070</t>
  </si>
  <si>
    <t xml:space="preserve">Impermeabilização em membrana à base de resina termoplástica e cimentos aditivados com reforço em tela poliéster</t>
  </si>
  <si>
    <t xml:space="preserve">32.17</t>
  </si>
  <si>
    <t xml:space="preserve">Impermeabilização rígida</t>
  </si>
  <si>
    <t xml:space="preserve">32.17.010</t>
  </si>
  <si>
    <t xml:space="preserve">Impermeabilização em argamassa impermeável com aditivo hidrófugo</t>
  </si>
  <si>
    <t xml:space="preserve">32.17.012</t>
  </si>
  <si>
    <t xml:space="preserve">Impermeabilização em argamassa de concreto não estrutural com aditivo hidrófugo</t>
  </si>
  <si>
    <t xml:space="preserve">32.17.030</t>
  </si>
  <si>
    <t xml:space="preserve">Impermeabilização em argamassa polimérica para umidade e água de percolação</t>
  </si>
  <si>
    <t xml:space="preserve">32.17.040</t>
  </si>
  <si>
    <t xml:space="preserve">Impermeabilização em argamassa polimérica com reforço em tela poliéster para pressão hidrostática positiva</t>
  </si>
  <si>
    <t xml:space="preserve">32.17.070</t>
  </si>
  <si>
    <t xml:space="preserve">Impermeabilização anticorrosiva em membrana epoxídica com alcatrão de hulha, sobre massa</t>
  </si>
  <si>
    <t xml:space="preserve">32.20</t>
  </si>
  <si>
    <t xml:space="preserve">Reparos, conservações e complementos - GRUPO 32</t>
  </si>
  <si>
    <t xml:space="preserve">32.20.010</t>
  </si>
  <si>
    <t xml:space="preserve">Recolocação de argila expandida</t>
  </si>
  <si>
    <t xml:space="preserve">32.20.020</t>
  </si>
  <si>
    <t xml:space="preserve">Aplicação de papel Kraft</t>
  </si>
  <si>
    <t xml:space="preserve">32.20.050</t>
  </si>
  <si>
    <t xml:space="preserve">Tela em polietileno, malha hexagonal de 1/2´, para armadura de argamassa</t>
  </si>
  <si>
    <t xml:space="preserve">32.20.060</t>
  </si>
  <si>
    <t xml:space="preserve">Tela galvanizada fio 24 BWG, malha hexagonal de 1/2´, para armadura de argamassa</t>
  </si>
  <si>
    <t xml:space="preserve">33</t>
  </si>
  <si>
    <t xml:space="preserve">PINTURA</t>
  </si>
  <si>
    <t xml:space="preserve">33.01</t>
  </si>
  <si>
    <t xml:space="preserve">Preparo de base</t>
  </si>
  <si>
    <t xml:space="preserve">33.01.040</t>
  </si>
  <si>
    <t xml:space="preserve">Estucamento e lixamento de concreto deteriorado</t>
  </si>
  <si>
    <t xml:space="preserve">33.01.050</t>
  </si>
  <si>
    <t xml:space="preserve">Estucamento e lixamento de concreto</t>
  </si>
  <si>
    <t xml:space="preserve">33.01.060</t>
  </si>
  <si>
    <t xml:space="preserve">Imunizante para madeira</t>
  </si>
  <si>
    <t xml:space="preserve">33.01.280</t>
  </si>
  <si>
    <t xml:space="preserve">Reparo de trincas rasas até 5 mm de largura, na massa</t>
  </si>
  <si>
    <t xml:space="preserve">33.01.350</t>
  </si>
  <si>
    <t xml:space="preserve">Preparo de base para superfície metálica com fundo antioxidante</t>
  </si>
  <si>
    <t xml:space="preserve">33.02</t>
  </si>
  <si>
    <t xml:space="preserve">Massa corrida</t>
  </si>
  <si>
    <t xml:space="preserve">33.02.060</t>
  </si>
  <si>
    <t xml:space="preserve">Massa corrida a base de PVA</t>
  </si>
  <si>
    <t xml:space="preserve">33.02.080</t>
  </si>
  <si>
    <t xml:space="preserve">Massa corrida à base de resina acrílica</t>
  </si>
  <si>
    <t xml:space="preserve">33.02.120</t>
  </si>
  <si>
    <t xml:space="preserve">Massa corrida a óleo em superfície rebocada</t>
  </si>
  <si>
    <t xml:space="preserve">33.03</t>
  </si>
  <si>
    <t xml:space="preserve">Pintura em superfícies de concreto / massa / gesso / pedras</t>
  </si>
  <si>
    <t xml:space="preserve">33.03.220</t>
  </si>
  <si>
    <t xml:space="preserve">Tinta látex em elemento vazado</t>
  </si>
  <si>
    <t xml:space="preserve">33.03.350</t>
  </si>
  <si>
    <t xml:space="preserve">Pintura especial em esmalte para lousa cor verde</t>
  </si>
  <si>
    <t xml:space="preserve">33.03.740</t>
  </si>
  <si>
    <t xml:space="preserve">Resina acrílica plastificante</t>
  </si>
  <si>
    <t xml:space="preserve">33.03.750</t>
  </si>
  <si>
    <t xml:space="preserve">Verniz acrílico</t>
  </si>
  <si>
    <t xml:space="preserve">33.03.760</t>
  </si>
  <si>
    <t xml:space="preserve">Hidrorepelente incolor para fachada à base de silano-siloxano oligomérico disperso em água</t>
  </si>
  <si>
    <t xml:space="preserve">33.03.770</t>
  </si>
  <si>
    <t xml:space="preserve">Hidrorepelente incolor para fachada à base de silano-siloxano oligomérico disperso em solvente</t>
  </si>
  <si>
    <t xml:space="preserve">33.03.780</t>
  </si>
  <si>
    <t xml:space="preserve">Verniz de proteção antipichação</t>
  </si>
  <si>
    <t xml:space="preserve">33.05</t>
  </si>
  <si>
    <t xml:space="preserve">Pintura em superfícies de madeira</t>
  </si>
  <si>
    <t xml:space="preserve">33.05.010</t>
  </si>
  <si>
    <t xml:space="preserve">Verniz fungicida para madeira</t>
  </si>
  <si>
    <t xml:space="preserve">33.05.120</t>
  </si>
  <si>
    <t xml:space="preserve">Esmalte em rodapés, baguetes ou molduras de madeira</t>
  </si>
  <si>
    <t xml:space="preserve">33.05.330</t>
  </si>
  <si>
    <t xml:space="preserve">Verniz em superfície de madeira</t>
  </si>
  <si>
    <t xml:space="preserve">33.05.360</t>
  </si>
  <si>
    <t xml:space="preserve">Verniz em rodapés, baguetes ou molduras de madeira</t>
  </si>
  <si>
    <t xml:space="preserve">33.06</t>
  </si>
  <si>
    <t xml:space="preserve">Pintura em pisos</t>
  </si>
  <si>
    <t xml:space="preserve">33.06.020</t>
  </si>
  <si>
    <t xml:space="preserve">Acrílico para quadras e pisos cimentados</t>
  </si>
  <si>
    <t xml:space="preserve">33.07</t>
  </si>
  <si>
    <t xml:space="preserve">Pintura em estruturas metálicas</t>
  </si>
  <si>
    <t xml:space="preserve">33.07.102</t>
  </si>
  <si>
    <t xml:space="preserve">Esmalte a base de água em estrutura metálica</t>
  </si>
  <si>
    <t xml:space="preserve">33.07.130</t>
  </si>
  <si>
    <t xml:space="preserve">Pintura epóxi bicomponente em estruturas metálicas</t>
  </si>
  <si>
    <t xml:space="preserve">33.07.140</t>
  </si>
  <si>
    <t xml:space="preserve">Pintura com esmalte alquídico em estrutura metálica</t>
  </si>
  <si>
    <t xml:space="preserve">33.07.303</t>
  </si>
  <si>
    <t xml:space="preserve">Proteção passiva contra incêndio com tinta intumescente, com tempo requerido de resistência ao fogo TRRF = 60 min - aplicação em estrutura metálica</t>
  </si>
  <si>
    <t xml:space="preserve">33.07.304</t>
  </si>
  <si>
    <t xml:space="preserve">Proteção passiva contra incêndio com tinta intumescente, com tempo requerido de resistência ao fogo TRRF = 120 min - aplicação em estrutura metálica</t>
  </si>
  <si>
    <t xml:space="preserve">33.09</t>
  </si>
  <si>
    <t xml:space="preserve">Pintura de sinalização</t>
  </si>
  <si>
    <t xml:space="preserve">33.09.020</t>
  </si>
  <si>
    <t xml:space="preserve">Borracha clorada para faixas demarcatórias</t>
  </si>
  <si>
    <t xml:space="preserve">33.09.021</t>
  </si>
  <si>
    <t xml:space="preserve">Tinta acrílica para faixas demarcatórias</t>
  </si>
  <si>
    <t xml:space="preserve">33.10</t>
  </si>
  <si>
    <t xml:space="preserve">Pintura em superfície de concreto/massa/gesso/pedras, inclusive preparo</t>
  </si>
  <si>
    <t xml:space="preserve">33.10.010</t>
  </si>
  <si>
    <t xml:space="preserve">Tinta látex antimofo em massa, inclusive preparo</t>
  </si>
  <si>
    <t xml:space="preserve">33.10.020</t>
  </si>
  <si>
    <t xml:space="preserve">Tinta látex em massa, inclusive preparo</t>
  </si>
  <si>
    <t xml:space="preserve">33.10.030</t>
  </si>
  <si>
    <t xml:space="preserve">Tinta acrílica antimofo em massa, inclusive preparo</t>
  </si>
  <si>
    <t xml:space="preserve">33.10.041</t>
  </si>
  <si>
    <t xml:space="preserve">Esmalte à base de água em massa, inclusive preparo</t>
  </si>
  <si>
    <t xml:space="preserve">33.10.050</t>
  </si>
  <si>
    <t xml:space="preserve">Tinta acrílica em massa, inclusive preparo</t>
  </si>
  <si>
    <t xml:space="preserve">33.10.060</t>
  </si>
  <si>
    <t xml:space="preserve">Epóxi em massa, inclusive preparo</t>
  </si>
  <si>
    <t xml:space="preserve">33.10.070</t>
  </si>
  <si>
    <t xml:space="preserve">Borracha clorada em massa, inclusive preparo</t>
  </si>
  <si>
    <t xml:space="preserve">33.10.100</t>
  </si>
  <si>
    <t xml:space="preserve">Textura acrílica para uso interno / externo, inclusive preparo</t>
  </si>
  <si>
    <t xml:space="preserve">33.10.120</t>
  </si>
  <si>
    <t xml:space="preserve">Proteção passiva contra incêndio com tinta intumescente, tempo requerido de resistência ao fogo TRRF = 60 minutos - aplicação em painéis de gesso acartonado</t>
  </si>
  <si>
    <t xml:space="preserve">33.10.130</t>
  </si>
  <si>
    <t xml:space="preserve">Proteção passiva contra incêndio com tinta intumescente, tempo requerido de resistência ao fogo TRRF = 120 minutos - aplicação em painéis de gesso acartonado</t>
  </si>
  <si>
    <t xml:space="preserve">33.11</t>
  </si>
  <si>
    <t xml:space="preserve">Pintura em superfície metálica, inclusive preparo</t>
  </si>
  <si>
    <t xml:space="preserve">33.11.050</t>
  </si>
  <si>
    <t xml:space="preserve">Esmalte à base água em superfície metálica, inclusive preparo</t>
  </si>
  <si>
    <t xml:space="preserve">33.12</t>
  </si>
  <si>
    <t xml:space="preserve">Pintura em superfície de madeira, inclusive preparo</t>
  </si>
  <si>
    <t xml:space="preserve">33.12.011</t>
  </si>
  <si>
    <t xml:space="preserve">Esmalte à base de água em madeira, inclusive preparo</t>
  </si>
  <si>
    <t xml:space="preserve">34</t>
  </si>
  <si>
    <t xml:space="preserve">PAISAGISMO E FECHAMENTOS</t>
  </si>
  <si>
    <t xml:space="preserve">34.01</t>
  </si>
  <si>
    <t xml:space="preserve">Preparação de solo</t>
  </si>
  <si>
    <t xml:space="preserve">34.01.010</t>
  </si>
  <si>
    <t xml:space="preserve">Terra vegetal orgânica comum</t>
  </si>
  <si>
    <t xml:space="preserve">34.01.020</t>
  </si>
  <si>
    <t xml:space="preserve">Limpeza e regularização de áreas para ajardinamento (jardins e canteiros)</t>
  </si>
  <si>
    <t xml:space="preserve">34.02</t>
  </si>
  <si>
    <t xml:space="preserve">Vegetação rasteira</t>
  </si>
  <si>
    <t xml:space="preserve">34.02.020</t>
  </si>
  <si>
    <t xml:space="preserve">Plantio de grama batatais em placas (praças e áreas abertas)</t>
  </si>
  <si>
    <t xml:space="preserve">34.02.040</t>
  </si>
  <si>
    <t xml:space="preserve">Plantio de grama batatais em placas (jardins e canteiros)</t>
  </si>
  <si>
    <t xml:space="preserve">34.02.070</t>
  </si>
  <si>
    <t xml:space="preserve">Forração com Lírio Amarelo, mínimo 18 mudas / m² - h= 0,50 m</t>
  </si>
  <si>
    <t xml:space="preserve">34.02.080</t>
  </si>
  <si>
    <t xml:space="preserve">Plantio de grama São Carlos em placas (jardins e canteiros)</t>
  </si>
  <si>
    <t xml:space="preserve">34.02.090</t>
  </si>
  <si>
    <t xml:space="preserve">Forração com Hera Inglesa, mínimo 18 mudas / m² - h= 0,15 m</t>
  </si>
  <si>
    <t xml:space="preserve">34.02.100</t>
  </si>
  <si>
    <t xml:space="preserve">Plantio de grama esmeralda em placas (jardins e canteiros)</t>
  </si>
  <si>
    <t xml:space="preserve">34.02.110</t>
  </si>
  <si>
    <t xml:space="preserve">Forração com clorofito, mínimo de 20 mudas / m² - h= 0,15 m</t>
  </si>
  <si>
    <t xml:space="preserve">34.02.400</t>
  </si>
  <si>
    <t xml:space="preserve">Plantio de grama pelo processo hidrossemeadura</t>
  </si>
  <si>
    <t xml:space="preserve">34.03</t>
  </si>
  <si>
    <t xml:space="preserve">Vegetação arbustiva</t>
  </si>
  <si>
    <t xml:space="preserve">34.03.020</t>
  </si>
  <si>
    <t xml:space="preserve">Arbusto Azaléa - h= 0,60 a 0,80 m</t>
  </si>
  <si>
    <t xml:space="preserve">34.03.120</t>
  </si>
  <si>
    <t xml:space="preserve">Arbusto Moréia - h= 0,50 m</t>
  </si>
  <si>
    <t xml:space="preserve">34.03.130</t>
  </si>
  <si>
    <t xml:space="preserve">Arbusto Alamanda - h= 0,60 a 0,80 m</t>
  </si>
  <si>
    <t xml:space="preserve">34.03.150</t>
  </si>
  <si>
    <t xml:space="preserve">Arbusto Curcúligo - h= 0,60 a 0,80 m</t>
  </si>
  <si>
    <t xml:space="preserve">34.04</t>
  </si>
  <si>
    <t xml:space="preserve">Árvores</t>
  </si>
  <si>
    <t xml:space="preserve">34.04.050</t>
  </si>
  <si>
    <t xml:space="preserve">Árvore ornamental tipo Pata de Vaca - h= 2,00 m</t>
  </si>
  <si>
    <t xml:space="preserve">34.04.130</t>
  </si>
  <si>
    <t xml:space="preserve">Árvore ornamental tipo Ipê Amarelo - h= 2,00 m</t>
  </si>
  <si>
    <t xml:space="preserve">34.04.160</t>
  </si>
  <si>
    <t xml:space="preserve">Árvore ornamental tipo Areca Bambu - h= 2,00 m</t>
  </si>
  <si>
    <t xml:space="preserve">34.04.164</t>
  </si>
  <si>
    <t xml:space="preserve">Árvore ornamental tipo Falso barbatimão - h = 2,00 m</t>
  </si>
  <si>
    <t xml:space="preserve">34.04.166</t>
  </si>
  <si>
    <t xml:space="preserve">Árvore ornamental tipo Aroeira salsa - h= 2,00 m</t>
  </si>
  <si>
    <t xml:space="preserve">34.04.280</t>
  </si>
  <si>
    <t xml:space="preserve">Árvore ornamental tipo Manacá-da-serra</t>
  </si>
  <si>
    <t xml:space="preserve">34.04.360</t>
  </si>
  <si>
    <t xml:space="preserve">Árvore ornamental tipo coqueiro Jerivá - h= 4,00 m</t>
  </si>
  <si>
    <t xml:space="preserve">34.04.370</t>
  </si>
  <si>
    <t xml:space="preserve">Árvore ornamental tipo Quaresmeira (Tibouchina granulosa) - h= 1,50 / 2,00 m</t>
  </si>
  <si>
    <t xml:space="preserve">34.05</t>
  </si>
  <si>
    <t xml:space="preserve">Cercas e fechamentos</t>
  </si>
  <si>
    <t xml:space="preserve">34.05.020</t>
  </si>
  <si>
    <t xml:space="preserve">Cerca em arame farpado com mourões de concreto</t>
  </si>
  <si>
    <t xml:space="preserve">34.05.030</t>
  </si>
  <si>
    <t xml:space="preserve">Cerca em arame farpado com mourões de concreto, com ponta inclinada</t>
  </si>
  <si>
    <t xml:space="preserve">34.05.032</t>
  </si>
  <si>
    <t xml:space="preserve">Cerca em arame farpado com mourões de concreto, com ponta inclinada - 12 fiadas</t>
  </si>
  <si>
    <t xml:space="preserve">34.05.050</t>
  </si>
  <si>
    <t xml:space="preserve">Cerca em tela de aço galvanizado de 2´, montantes em mourões de concreto com ponta inclinada e arame farpado</t>
  </si>
  <si>
    <t xml:space="preserve">34.05.080</t>
  </si>
  <si>
    <t xml:space="preserve">Alambrado em tela de aço galvanizado de 2´, montantes metálicos e arame farpado, até 4,00 m de altura</t>
  </si>
  <si>
    <t xml:space="preserve">34.05.110</t>
  </si>
  <si>
    <t xml:space="preserve">Alambrado em tela de aço galvanizado de 2´, montantes metálicos e arame farpado, acima de 4,00 m de altura</t>
  </si>
  <si>
    <t xml:space="preserve">34.05.120</t>
  </si>
  <si>
    <t xml:space="preserve">Alambrado em tela de aço galvanizado de 1´, montantes metálicos e arame farpado</t>
  </si>
  <si>
    <t xml:space="preserve">34.05.170</t>
  </si>
  <si>
    <t xml:space="preserve">Barreira de proteção perimetral em aço inoxidável AISI 430, dupla</t>
  </si>
  <si>
    <t xml:space="preserve">34.05.210</t>
  </si>
  <si>
    <t xml:space="preserve">Alambrado em tela de aço galvanizado de 2´, montantes metálicos com extremo superior duplo e arame farpado, acima de 4,00 m de altura</t>
  </si>
  <si>
    <t xml:space="preserve">34.05.260</t>
  </si>
  <si>
    <t xml:space="preserve">Gradil em aço galvanizado eletrofundido, malha 65 x 132 mm e pintura eletrostática</t>
  </si>
  <si>
    <t xml:space="preserve">34.05.270</t>
  </si>
  <si>
    <t xml:space="preserve">Alambrado em tela de aço galvanizado de 2´, montantes metálicos retos</t>
  </si>
  <si>
    <t xml:space="preserve">34.05.290</t>
  </si>
  <si>
    <t xml:space="preserve">Portão de abrir em grade de aço galvanizado eletrofundida, malha 65 x 132 mm, e pintura eletrostática</t>
  </si>
  <si>
    <t xml:space="preserve">34.05.300</t>
  </si>
  <si>
    <t xml:space="preserve">Portão de correr em grade de aço galvanizado eletrofundida, malha 65 x 132 mm, e pintura eletrostática</t>
  </si>
  <si>
    <t xml:space="preserve">34.05.310</t>
  </si>
  <si>
    <t xml:space="preserve">Gradil de ferro perfilado, tipo parque</t>
  </si>
  <si>
    <t xml:space="preserve">34.05.320</t>
  </si>
  <si>
    <t xml:space="preserve">Portão de ferro perfilado, tipo parque</t>
  </si>
  <si>
    <t xml:space="preserve">34.05.350</t>
  </si>
  <si>
    <t xml:space="preserve">Portão de abrir em gradil eletrofundido, malha 5 x 15 cm</t>
  </si>
  <si>
    <t xml:space="preserve">34.05.360</t>
  </si>
  <si>
    <t xml:space="preserve">Gradil tela eletrosoldado, malha de 5 x 15cm, galvanizado</t>
  </si>
  <si>
    <t xml:space="preserve">34.05.370</t>
  </si>
  <si>
    <t xml:space="preserve">Fechamento de divisa - mourão com placas pré moldadas</t>
  </si>
  <si>
    <t xml:space="preserve">34.13</t>
  </si>
  <si>
    <t xml:space="preserve">Corte, recorte e remoção</t>
  </si>
  <si>
    <t xml:space="preserve">34.13.011</t>
  </si>
  <si>
    <t xml:space="preserve">Corte, recorte e remoção de árvore  inclusive as raízes - diâmetro (DAP)&gt;5cm&lt;15cm</t>
  </si>
  <si>
    <t xml:space="preserve">34.13.021</t>
  </si>
  <si>
    <t xml:space="preserve">Corte, recorte e remoção de árvore inclusive as raízes - diâmetro (DAP)&gt;15cm&lt;30cm</t>
  </si>
  <si>
    <t xml:space="preserve">34.13.031</t>
  </si>
  <si>
    <t xml:space="preserve">Corte, recorte e remoção de árvore inclusive as raízes - diâmetro (DAP)&gt;30cm&lt;45cm</t>
  </si>
  <si>
    <t xml:space="preserve">34.13.041</t>
  </si>
  <si>
    <t xml:space="preserve">Corte, recorte e remoção de árvore inclusive as raízes - diâmetro (DAP)&gt;45cm&lt;60cm</t>
  </si>
  <si>
    <t xml:space="preserve">34.13.051</t>
  </si>
  <si>
    <t xml:space="preserve">Corte, recorte e remoção de árvore inclusive as raízes - diâmetro (DAP)&gt;60cm&lt;100cm</t>
  </si>
  <si>
    <t xml:space="preserve">34.13.060</t>
  </si>
  <si>
    <t xml:space="preserve">Corte, recorte e remoção de árvore inclusive as raízes - diâmetro (DAP) acima de 100 cm</t>
  </si>
  <si>
    <t xml:space="preserve">34.20</t>
  </si>
  <si>
    <t xml:space="preserve">Reparos, conservações e complementos - GRUPO 34</t>
  </si>
  <si>
    <t xml:space="preserve">34.20.050</t>
  </si>
  <si>
    <t xml:space="preserve">Tela de arame galvanizado fio nº 22 BWG, malha de 2´, tipo galinheiro</t>
  </si>
  <si>
    <t xml:space="preserve">34.20.080</t>
  </si>
  <si>
    <t xml:space="preserve">Tela de aço galvanizado fio nº 10 BWG, malha de 2´, tipo alambrado de segurança</t>
  </si>
  <si>
    <t xml:space="preserve">34.20.110</t>
  </si>
  <si>
    <t xml:space="preserve">Recolocação de barreira de proteção perimetral, simples ou dupla</t>
  </si>
  <si>
    <t xml:space="preserve">34.20.160</t>
  </si>
  <si>
    <t xml:space="preserve">Recolocação de alambrado, com altura até 4,50 m</t>
  </si>
  <si>
    <t xml:space="preserve">34.20.170</t>
  </si>
  <si>
    <t xml:space="preserve">Recolocação de alambrado, com altura acima de 4,50 m</t>
  </si>
  <si>
    <t xml:space="preserve">34.20.380</t>
  </si>
  <si>
    <t xml:space="preserve">Suporte para apoio de bicicletas em tubo de aço galvanizado, diâmetro de 2 1/2´</t>
  </si>
  <si>
    <t xml:space="preserve">34.20.390</t>
  </si>
  <si>
    <t xml:space="preserve">Grelha arvoreira em ferro fundido</t>
  </si>
  <si>
    <t xml:space="preserve">35</t>
  </si>
  <si>
    <t xml:space="preserve">PLAYGROUND E EQUIPAMENTO RECREATIVO</t>
  </si>
  <si>
    <t xml:space="preserve">35.01</t>
  </si>
  <si>
    <t xml:space="preserve">Quadra e equipamento de esportes</t>
  </si>
  <si>
    <t xml:space="preserve">35.01.070</t>
  </si>
  <si>
    <t xml:space="preserve">Tela de arame galvanizado fio nº 12 BWG, malha de 2´</t>
  </si>
  <si>
    <t xml:space="preserve">35.01.150</t>
  </si>
  <si>
    <t xml:space="preserve">Trave oficial completa com rede para futebol de salão</t>
  </si>
  <si>
    <t xml:space="preserve">35.01.160</t>
  </si>
  <si>
    <t xml:space="preserve">Tabela completa com suporte e rede para basquete</t>
  </si>
  <si>
    <t xml:space="preserve">35.01.170</t>
  </si>
  <si>
    <t xml:space="preserve">Poste oficial completo com rede para voleibol</t>
  </si>
  <si>
    <t xml:space="preserve">35.01.550</t>
  </si>
  <si>
    <t xml:space="preserve">Piso em fibra de polipropileno corrugado para quadra de esportes, inclusive pintura</t>
  </si>
  <si>
    <t xml:space="preserve">35.03</t>
  </si>
  <si>
    <t xml:space="preserve">Abrigo, guarita e quiosque</t>
  </si>
  <si>
    <t xml:space="preserve">35.03.030</t>
  </si>
  <si>
    <t xml:space="preserve">Cancela automática metálica com barreira de alumínio até 3,50 m</t>
  </si>
  <si>
    <t xml:space="preserve">35.04</t>
  </si>
  <si>
    <t xml:space="preserve">Bancos</t>
  </si>
  <si>
    <t xml:space="preserve">35.04.020</t>
  </si>
  <si>
    <t xml:space="preserve">Banco contínuo em concreto vazado</t>
  </si>
  <si>
    <t xml:space="preserve">35.04.120</t>
  </si>
  <si>
    <t xml:space="preserve">Banco em concreto pré-moldado, comprimento 150 cm</t>
  </si>
  <si>
    <t xml:space="preserve">35.04.130</t>
  </si>
  <si>
    <t xml:space="preserve">Banco de madeira sobre alvenaria</t>
  </si>
  <si>
    <t xml:space="preserve">35.04.140</t>
  </si>
  <si>
    <t xml:space="preserve">Banco em concreto pré-moldado com pés vazados, comprimento 200 cm</t>
  </si>
  <si>
    <t xml:space="preserve">35.04.150</t>
  </si>
  <si>
    <t xml:space="preserve">Banco em concreto pré-moldado com 3 pés, comprimento 300 cm</t>
  </si>
  <si>
    <t xml:space="preserve">35.05</t>
  </si>
  <si>
    <t xml:space="preserve">Equipamento recreativo</t>
  </si>
  <si>
    <t xml:space="preserve">35.05.200</t>
  </si>
  <si>
    <t xml:space="preserve">Centro de atividades em madeira rústica</t>
  </si>
  <si>
    <t xml:space="preserve">35.05.210</t>
  </si>
  <si>
    <t xml:space="preserve">Balanço duplo em madeira rústica</t>
  </si>
  <si>
    <t xml:space="preserve">35.05.220</t>
  </si>
  <si>
    <t xml:space="preserve">Gangorra dupla em madeira rústica</t>
  </si>
  <si>
    <t xml:space="preserve">35.05.240</t>
  </si>
  <si>
    <t xml:space="preserve">Gira-gira em ferro com assento de madeira (8 lugares)</t>
  </si>
  <si>
    <t xml:space="preserve">35.07</t>
  </si>
  <si>
    <t xml:space="preserve">Mastro para bandeiras</t>
  </si>
  <si>
    <t xml:space="preserve">35.07.020</t>
  </si>
  <si>
    <t xml:space="preserve">Plataforma com 3 mastros galvanizados, h= 7,00 m</t>
  </si>
  <si>
    <t xml:space="preserve">35.07.030</t>
  </si>
  <si>
    <t xml:space="preserve">Plataforma com 3 mastros galvanizados, h= 9,00 m</t>
  </si>
  <si>
    <t xml:space="preserve">35.07.060</t>
  </si>
  <si>
    <t xml:space="preserve">Mastro para bandeira galvanizado, h= 9,00 m</t>
  </si>
  <si>
    <t xml:space="preserve">35.07.070</t>
  </si>
  <si>
    <t xml:space="preserve">Mastro para bandeira galvanizado, h= 7,00 m</t>
  </si>
  <si>
    <t xml:space="preserve">35.20</t>
  </si>
  <si>
    <t xml:space="preserve">Reparos, conservações e complementos - GRUPO 35</t>
  </si>
  <si>
    <t xml:space="preserve">35.20.010</t>
  </si>
  <si>
    <t xml:space="preserve">Tela em poliamida (nylon), malha 10 x 10 cm, fio 2 mm</t>
  </si>
  <si>
    <t xml:space="preserve">35.20.050</t>
  </si>
  <si>
    <t xml:space="preserve">Conjunto de 4 lixeiras para coleta seletiva, com tampa basculante, capacidade 50 litros</t>
  </si>
  <si>
    <t xml:space="preserve">36</t>
  </si>
  <si>
    <t xml:space="preserve">ENTRADA DE ENERGIA ELÉTRICA E TELEFONIA</t>
  </si>
  <si>
    <t xml:space="preserve">36.01</t>
  </si>
  <si>
    <t xml:space="preserve">Entrada de energia - componentes</t>
  </si>
  <si>
    <t xml:space="preserve">36.01.242</t>
  </si>
  <si>
    <t xml:space="preserve">Cubículo de média tensão, para uso ao tempo, classe 24 kV</t>
  </si>
  <si>
    <t xml:space="preserve">36.01.252</t>
  </si>
  <si>
    <t xml:space="preserve">Cubículo de média tensão, para uso ao tempo, classe 17,5 kV</t>
  </si>
  <si>
    <t xml:space="preserve">36.01.260</t>
  </si>
  <si>
    <t xml:space="preserve">Cubículo de entrada e medição para uso abrigado, classe 15 kV</t>
  </si>
  <si>
    <t xml:space="preserve">36.03</t>
  </si>
  <si>
    <t xml:space="preserve">Caixas de entrada / medição</t>
  </si>
  <si>
    <t xml:space="preserve">36.03.010</t>
  </si>
  <si>
    <t xml:space="preserve">Caixa de medição tipo II (300 x 560 x 200) mm, padrão concessionárias</t>
  </si>
  <si>
    <t xml:space="preserve">36.03.020</t>
  </si>
  <si>
    <t xml:space="preserve">Caixa de medição polifásica (500 x 600 x 200) mm, padrão concessionárias</t>
  </si>
  <si>
    <t xml:space="preserve">36.03.030</t>
  </si>
  <si>
    <t xml:space="preserve">Caixa de medição externa tipo ´L´ (900 x 600 x 270) mm, padrão Concessionárias</t>
  </si>
  <si>
    <t xml:space="preserve">36.03.050</t>
  </si>
  <si>
    <t xml:space="preserve">Caixa de medição externa tipo ´N´ (1300 x 1200 x 270) mm, padrão Concessionárias</t>
  </si>
  <si>
    <t xml:space="preserve">36.03.060</t>
  </si>
  <si>
    <t xml:space="preserve">Caixa de medição externa tipo ´M´ (900 x 1200 x 270) mm, padrão Concessionárias</t>
  </si>
  <si>
    <t xml:space="preserve">36.03.080</t>
  </si>
  <si>
    <t xml:space="preserve">Caixa para seccionadora tipo ´T´ (900 x 600 x 250) mm, padrão Concessionárias</t>
  </si>
  <si>
    <t xml:space="preserve">36.03.090</t>
  </si>
  <si>
    <t xml:space="preserve">Caixa de medição interna tipo ´A1´ (1000 x 1000 x 300) mm, padrão Concessionárias</t>
  </si>
  <si>
    <t xml:space="preserve">36.03.120</t>
  </si>
  <si>
    <t xml:space="preserve">Caixa de proteção para transformador de corrente, (1000 x 750 x 300) mm, padrão Concessionárias</t>
  </si>
  <si>
    <t xml:space="preserve">36.03.130</t>
  </si>
  <si>
    <t xml:space="preserve">Caixa de proteção dos bornes do medidor, (300 x 250 x 90) mm, padrão Concessionárias</t>
  </si>
  <si>
    <t xml:space="preserve">36.03.150</t>
  </si>
  <si>
    <t xml:space="preserve">Caixa de entrada tipo ´E´ (560 x 350 x 210) mm - padrão Concessionárias</t>
  </si>
  <si>
    <t xml:space="preserve">36.03.160</t>
  </si>
  <si>
    <t xml:space="preserve">Caixa base lateral tipo ´N´ (1300 x 400 x 250) mm</t>
  </si>
  <si>
    <t xml:space="preserve">36.04</t>
  </si>
  <si>
    <t xml:space="preserve">Suporte (Braquet)</t>
  </si>
  <si>
    <t xml:space="preserve">36.04.010</t>
  </si>
  <si>
    <t xml:space="preserve">Suporte para 1 isolador de baixa tensão</t>
  </si>
  <si>
    <t xml:space="preserve">36.04.030</t>
  </si>
  <si>
    <t xml:space="preserve">Suporte para 2 isoladores de baixa tensão</t>
  </si>
  <si>
    <t xml:space="preserve">36.04.050</t>
  </si>
  <si>
    <t xml:space="preserve">Suporte para 3 isoladores de baixa tensão</t>
  </si>
  <si>
    <t xml:space="preserve">36.04.070</t>
  </si>
  <si>
    <t xml:space="preserve">Suporte para 4 isoladores de baixa tensão</t>
  </si>
  <si>
    <t xml:space="preserve">36.05</t>
  </si>
  <si>
    <t xml:space="preserve">Isoladores</t>
  </si>
  <si>
    <t xml:space="preserve">36.05.010</t>
  </si>
  <si>
    <t xml:space="preserve">Isolador tipo roldana para baixa tensão de 76 x 79 mm</t>
  </si>
  <si>
    <t xml:space="preserve">36.05.020</t>
  </si>
  <si>
    <t xml:space="preserve">Isolador tipo castanha incluindo grampo de sustentação</t>
  </si>
  <si>
    <t xml:space="preserve">36.05.040</t>
  </si>
  <si>
    <t xml:space="preserve">Isolador tipo disco para 15 kV de 6´ - 150 mm</t>
  </si>
  <si>
    <t xml:space="preserve">36.05.080</t>
  </si>
  <si>
    <t xml:space="preserve">Isolador tipo pino para 15 kV, inclusive pino (poste)</t>
  </si>
  <si>
    <t xml:space="preserve">36.05.100</t>
  </si>
  <si>
    <t xml:space="preserve">Isolador pedestal para 15 kV</t>
  </si>
  <si>
    <t xml:space="preserve">36.05.110</t>
  </si>
  <si>
    <t xml:space="preserve">Isolador pedestal para 25 kV</t>
  </si>
  <si>
    <t xml:space="preserve">36.06</t>
  </si>
  <si>
    <t xml:space="preserve">Muflas e terminais</t>
  </si>
  <si>
    <t xml:space="preserve">36.06.060</t>
  </si>
  <si>
    <t xml:space="preserve">Terminal modular (mufla) unipolar externo para cabo até 70 mm²/15 kV</t>
  </si>
  <si>
    <t xml:space="preserve">36.06.080</t>
  </si>
  <si>
    <t xml:space="preserve">Terminal modular (mufla) unipolar interno para cabo até 70 mm²/15 kV</t>
  </si>
  <si>
    <t xml:space="preserve">36.07</t>
  </si>
  <si>
    <t xml:space="preserve">Para-raios de média tensão</t>
  </si>
  <si>
    <t xml:space="preserve">36.07.010</t>
  </si>
  <si>
    <t xml:space="preserve">Para-raios de distribuição, classe 12 kV/5 kA, completo, encapsulado com polímero</t>
  </si>
  <si>
    <t xml:space="preserve">36.07.030</t>
  </si>
  <si>
    <t xml:space="preserve">Para-raios de distribuição, classe 12 kV/10 kA, completo, encapsulado com polímero</t>
  </si>
  <si>
    <t xml:space="preserve">36.07.050</t>
  </si>
  <si>
    <t xml:space="preserve">Para-raios de distribuição, classe 15 kV/5 kA, completo, encapsulado com polímero</t>
  </si>
  <si>
    <t xml:space="preserve">36.07.060</t>
  </si>
  <si>
    <t xml:space="preserve">Para-raios de distribuição, classe 15 kV/10 kA, completo, encapsulado com polímero</t>
  </si>
  <si>
    <t xml:space="preserve">36.08</t>
  </si>
  <si>
    <t xml:space="preserve">Gerador e grupo gerador</t>
  </si>
  <si>
    <t xml:space="preserve">36.08.030</t>
  </si>
  <si>
    <t xml:space="preserve">Grupo gerador com potência de 250/228 kVA, variação de + ou - 5% - completo</t>
  </si>
  <si>
    <t xml:space="preserve">36.08.040</t>
  </si>
  <si>
    <t xml:space="preserve">Grupo gerador com potência de 350/320 kVA, variação de + ou - 10% - completo</t>
  </si>
  <si>
    <t xml:space="preserve">36.08.050</t>
  </si>
  <si>
    <t xml:space="preserve">Grupo gerador com potência de 88/80 kVA, variação de + ou - 10% - completo</t>
  </si>
  <si>
    <t xml:space="preserve">36.08.060</t>
  </si>
  <si>
    <t xml:space="preserve">Grupo gerador com potência de 165/150 kVA, variação de + ou - 5% - completo</t>
  </si>
  <si>
    <t xml:space="preserve">36.08.100</t>
  </si>
  <si>
    <t xml:space="preserve">Grupo gerador com potência de 55/50 kVA, variação de + ou - 10% - completo</t>
  </si>
  <si>
    <t xml:space="preserve">36.08.110</t>
  </si>
  <si>
    <t xml:space="preserve">Grupo gerador com potência de 180/168 kVA, variação de + ou - 5% - completo</t>
  </si>
  <si>
    <t xml:space="preserve">36.08.290</t>
  </si>
  <si>
    <t xml:space="preserve">Grupo gerador com potência de 563/513 kVA, variação de + ou - 10% - completo</t>
  </si>
  <si>
    <t xml:space="preserve">36.08.350</t>
  </si>
  <si>
    <t xml:space="preserve">Grupo gerador carenado com potência de 150/136 kVA, variação de + ou - 5% - completo</t>
  </si>
  <si>
    <t xml:space="preserve">36.08.360</t>
  </si>
  <si>
    <t xml:space="preserve">Grupo gerador carenado com potência de 460/434 kVA, variação de + ou - 10% - completo</t>
  </si>
  <si>
    <t xml:space="preserve">36.08.540</t>
  </si>
  <si>
    <t xml:space="preserve">Grupo gerador com potência de 460/434 kVA, variação de + ou - 10% - completo</t>
  </si>
  <si>
    <t xml:space="preserve">36.09</t>
  </si>
  <si>
    <t xml:space="preserve">Transformador de entrada</t>
  </si>
  <si>
    <t xml:space="preserve">36.09.020</t>
  </si>
  <si>
    <t xml:space="preserve">Transformador de potência trifásico de 225 kVA, classe 15 kV, a óleo</t>
  </si>
  <si>
    <t xml:space="preserve">36.09.050</t>
  </si>
  <si>
    <t xml:space="preserve">Transformador de potência trifásico de 150 kVA, classe 15 kV, a óleo</t>
  </si>
  <si>
    <t xml:space="preserve">36.09.060</t>
  </si>
  <si>
    <t xml:space="preserve">Transformador de potência trifásico de 500 kVA, classe 15 kV, a seco</t>
  </si>
  <si>
    <t xml:space="preserve">36.09.070</t>
  </si>
  <si>
    <t xml:space="preserve">Transformador de potência trifásico de 1000 kVA, classe 15 kV, a seco com cabine</t>
  </si>
  <si>
    <t xml:space="preserve">36.09.100</t>
  </si>
  <si>
    <t xml:space="preserve">Transformador de potência trifásico de 5 kVA, classe 0,6 kV, a seco com cabine</t>
  </si>
  <si>
    <t xml:space="preserve">36.09.110</t>
  </si>
  <si>
    <t xml:space="preserve">Transformador de potência trifásico de 7,5 kVA, classe 0,6 kV, a seco com cabine</t>
  </si>
  <si>
    <t xml:space="preserve">36.09.150</t>
  </si>
  <si>
    <t xml:space="preserve">Transformador de potência trifásico de 75 kVA, classe 15 kV, a óleo</t>
  </si>
  <si>
    <t xml:space="preserve">36.09.170</t>
  </si>
  <si>
    <t xml:space="preserve">Transformador de potência trifásico de 300 kVA, classe 15 kV, a óleo</t>
  </si>
  <si>
    <t xml:space="preserve">36.09.180</t>
  </si>
  <si>
    <t xml:space="preserve">Transformador de potência trifásico de 112,5 kVA, classe 15 kV, a óleo</t>
  </si>
  <si>
    <t xml:space="preserve">36.09.220</t>
  </si>
  <si>
    <t xml:space="preserve">Transformador de potência trifásico de 500 kVA, classe 15 kV, a seco com cabine</t>
  </si>
  <si>
    <t xml:space="preserve">36.09.230</t>
  </si>
  <si>
    <t xml:space="preserve">Transformador de potência trifásico de 30 kVA, classe 1,2 KV, a seco com cabine</t>
  </si>
  <si>
    <t xml:space="preserve">36.09.250</t>
  </si>
  <si>
    <t xml:space="preserve">Transformador de potência trifásico de 500 kVA, classe 15 kV, a óleo</t>
  </si>
  <si>
    <t xml:space="preserve">36.09.300</t>
  </si>
  <si>
    <t xml:space="preserve">Transformador de potência trifásico de 750 kVA, classe 15 kV, a óleo</t>
  </si>
  <si>
    <t xml:space="preserve">36.09.360</t>
  </si>
  <si>
    <t xml:space="preserve">Transformador de potência trifásico de 750 kVA, classe 15 kV, a seco</t>
  </si>
  <si>
    <t xml:space="preserve">36.09.370</t>
  </si>
  <si>
    <t xml:space="preserve">Transformador de potência trifásico de 300 kVA, classe 15 kV, a seco</t>
  </si>
  <si>
    <t xml:space="preserve">36.09.410</t>
  </si>
  <si>
    <t xml:space="preserve">Transformador de potência trifásico de 45 kVA, classe 15 kV, a seco</t>
  </si>
  <si>
    <t xml:space="preserve">36.09.440</t>
  </si>
  <si>
    <t xml:space="preserve">Transformador de potência trifásico de 500 kVA, classe 15 kV, a óleo - tipo pedestal</t>
  </si>
  <si>
    <t xml:space="preserve">36.09.480</t>
  </si>
  <si>
    <t xml:space="preserve">Transformador trifásico a seco de 112,5 kVA, encapsulado em resina epóxi sob vácuo</t>
  </si>
  <si>
    <t xml:space="preserve">36.09.490</t>
  </si>
  <si>
    <t xml:space="preserve">Transformador trifásico a seco de 150 kVA, encapsulado em resina epóxi sob vácuo</t>
  </si>
  <si>
    <t xml:space="preserve">36.20</t>
  </si>
  <si>
    <t xml:space="preserve">Reparos, conservações e complementos - GRUPO 36</t>
  </si>
  <si>
    <t xml:space="preserve">36.20.010</t>
  </si>
  <si>
    <t xml:space="preserve">Vergalhão de cobre eletrolítico, diâmetro de 3/8´</t>
  </si>
  <si>
    <t xml:space="preserve">36.20.030</t>
  </si>
  <si>
    <t xml:space="preserve">União angular para vergalhão, diâmetro de 3/8´</t>
  </si>
  <si>
    <t xml:space="preserve">36.20.040</t>
  </si>
  <si>
    <t xml:space="preserve">Bobina mínima para disjuntor (a óleo)</t>
  </si>
  <si>
    <t xml:space="preserve">36.20.050</t>
  </si>
  <si>
    <t xml:space="preserve">Terminal para vergalhão, diâmetro de 3/8´</t>
  </si>
  <si>
    <t xml:space="preserve">36.20.060</t>
  </si>
  <si>
    <t xml:space="preserve">Braçadeira para fixação de eletroduto, até 4´</t>
  </si>
  <si>
    <t xml:space="preserve">36.20.070</t>
  </si>
  <si>
    <t xml:space="preserve">Prensa vergalhão ´T´, diâmetro de 3/8´</t>
  </si>
  <si>
    <t xml:space="preserve">36.20.090</t>
  </si>
  <si>
    <t xml:space="preserve">Vara para manobra em cabine em fibra de vidro, para tensão até 36 kV</t>
  </si>
  <si>
    <t xml:space="preserve">36.20.100</t>
  </si>
  <si>
    <t xml:space="preserve">Bucha para passagem interna/externa com isolação para 15 kV</t>
  </si>
  <si>
    <t xml:space="preserve">36.20.120</t>
  </si>
  <si>
    <t xml:space="preserve">Chapa de ferro de 1,50 x 0,50 m para bucha de passagem</t>
  </si>
  <si>
    <t xml:space="preserve">36.20.140</t>
  </si>
  <si>
    <t xml:space="preserve">Cruzeta de madeira de 2400 mm</t>
  </si>
  <si>
    <t xml:space="preserve">36.20.180</t>
  </si>
  <si>
    <t xml:space="preserve">Luva isolante de borracha, acima de 10 até 20 kV</t>
  </si>
  <si>
    <t xml:space="preserve">par</t>
  </si>
  <si>
    <t xml:space="preserve">36.20.200</t>
  </si>
  <si>
    <t xml:space="preserve">Mão francesa de 700 mm</t>
  </si>
  <si>
    <t xml:space="preserve">36.20.210</t>
  </si>
  <si>
    <t xml:space="preserve">Luva isolante de borracha, até 10 kV</t>
  </si>
  <si>
    <t xml:space="preserve">36.20.220</t>
  </si>
  <si>
    <t xml:space="preserve">Mudança de tap do transformador</t>
  </si>
  <si>
    <t xml:space="preserve">36.20.240</t>
  </si>
  <si>
    <t xml:space="preserve">Óleo para disjuntor</t>
  </si>
  <si>
    <t xml:space="preserve">36.20.260</t>
  </si>
  <si>
    <t xml:space="preserve">Óleo para transformador</t>
  </si>
  <si>
    <t xml:space="preserve">36.20.280</t>
  </si>
  <si>
    <t xml:space="preserve">Placa de advertência ´Perigo Alta Tensão´ em cabine primária, nas dimensões 400 x 300 mm, chapa 18</t>
  </si>
  <si>
    <t xml:space="preserve">36.20.330</t>
  </si>
  <si>
    <t xml:space="preserve">Luva de couro para proteção de luva isolante</t>
  </si>
  <si>
    <t xml:space="preserve">36.20.340</t>
  </si>
  <si>
    <t xml:space="preserve">Sela para cruzeta de madeira</t>
  </si>
  <si>
    <t xml:space="preserve">36.20.350</t>
  </si>
  <si>
    <t xml:space="preserve">Caixa porta luvas em madeira, com tampa</t>
  </si>
  <si>
    <t xml:space="preserve">36.20.360</t>
  </si>
  <si>
    <t xml:space="preserve">Suporte de transformador em poste ou estaleiro</t>
  </si>
  <si>
    <t xml:space="preserve">36.20.380</t>
  </si>
  <si>
    <t xml:space="preserve">Tapete de borracha isolante elétrico de 1000 x 1000 mm</t>
  </si>
  <si>
    <t xml:space="preserve">36.20.540</t>
  </si>
  <si>
    <t xml:space="preserve">Cruzeta metálica de 2400 mm, para fixação de mufla ou para-raios</t>
  </si>
  <si>
    <t xml:space="preserve">36.20.560</t>
  </si>
  <si>
    <t xml:space="preserve">Dispositivo Soft Starter para motor 15 cv, trifásico 220 V</t>
  </si>
  <si>
    <t xml:space="preserve">36.20.570</t>
  </si>
  <si>
    <t xml:space="preserve">Dispositivo Soft Starter para motor 25 cv, trifásico 220 V</t>
  </si>
  <si>
    <t xml:space="preserve">36.20.580</t>
  </si>
  <si>
    <t xml:space="preserve">Dispositivo Soft Starter para motor 50 cv, trifásico 220 V</t>
  </si>
  <si>
    <t xml:space="preserve">37</t>
  </si>
  <si>
    <t xml:space="preserve">QUADRO E PAINEL PARA ENERGIA ELÉTRICA E TELEFONIA</t>
  </si>
  <si>
    <t xml:space="preserve">37.01</t>
  </si>
  <si>
    <t xml:space="preserve">Quadro para telefonia embutir, proteção IP40 chapa nº 16msg</t>
  </si>
  <si>
    <t xml:space="preserve">37.01.020</t>
  </si>
  <si>
    <t xml:space="preserve">Quadro Telebrás de embutir de 200 x 200 x 120 mm</t>
  </si>
  <si>
    <t xml:space="preserve">37.01.080</t>
  </si>
  <si>
    <t xml:space="preserve">Quadro Telebrás de embutir de 400 x 400 x 120 mm</t>
  </si>
  <si>
    <t xml:space="preserve">37.01.120</t>
  </si>
  <si>
    <t xml:space="preserve">Quadro Telebrás de embutir de 600 x 600 x 120 mm</t>
  </si>
  <si>
    <t xml:space="preserve">37.01.160</t>
  </si>
  <si>
    <t xml:space="preserve">Quadro Telebrás de embutir de 800 x 800 x 120 mm</t>
  </si>
  <si>
    <t xml:space="preserve">37.01.220</t>
  </si>
  <si>
    <t xml:space="preserve">Quadro Telebrás de embutir de 1200 x 1200 x 120 mm</t>
  </si>
  <si>
    <t xml:space="preserve">37.02</t>
  </si>
  <si>
    <t xml:space="preserve">Quadro para telefonia de sobrepor, proteção IP40 chapa nº 16msg</t>
  </si>
  <si>
    <t xml:space="preserve">37.02.020</t>
  </si>
  <si>
    <t xml:space="preserve">Quadro Telebrás de sobrepor de 200 x 200 x 120 mm</t>
  </si>
  <si>
    <t xml:space="preserve">37.02.060</t>
  </si>
  <si>
    <t xml:space="preserve">Quadro Telebrás de sobrepor de 400 x 400 x 120 mm</t>
  </si>
  <si>
    <t xml:space="preserve">37.02.100</t>
  </si>
  <si>
    <t xml:space="preserve">Quadro Telebrás de sobrepor de 600 x 600 x 120 mm</t>
  </si>
  <si>
    <t xml:space="preserve">37.02.140</t>
  </si>
  <si>
    <t xml:space="preserve">Quadro Telebrás de sobrepor de 800 x 800 x 120 mm</t>
  </si>
  <si>
    <t xml:space="preserve">37.03</t>
  </si>
  <si>
    <t xml:space="preserve">Quadro distribuição de luz e força de embutir universal</t>
  </si>
  <si>
    <t xml:space="preserve">37.03.200</t>
  </si>
  <si>
    <t xml:space="preserve">Quadro de distribuição universal de embutir, para disjuntores 16 DIN / 12 Bolt-on - 150 A - sem componentes</t>
  </si>
  <si>
    <t xml:space="preserve">37.03.210</t>
  </si>
  <si>
    <t xml:space="preserve">Quadro de distribuição universal de embutir, para disjuntores 24 DIN / 18 Bolt-on - 150 A - sem componentes</t>
  </si>
  <si>
    <t xml:space="preserve">37.03.220</t>
  </si>
  <si>
    <t xml:space="preserve">Quadro de distribuição universal de embutir, para disjuntores 34 DIN / 24 Bolt-on - 150 A - sem componentes</t>
  </si>
  <si>
    <t xml:space="preserve">37.03.230</t>
  </si>
  <si>
    <t xml:space="preserve">Quadro de distribuição universal de embutir, para disjuntores 44 DIN / 32 Bolt-on - 150 A - sem componentes</t>
  </si>
  <si>
    <t xml:space="preserve">37.03.240</t>
  </si>
  <si>
    <t xml:space="preserve">Quadro de distribuição universal de embutir, para disjuntores 56 DIN / 40 Bolt-on - 225 A - sem componentes</t>
  </si>
  <si>
    <t xml:space="preserve">37.03.250</t>
  </si>
  <si>
    <t xml:space="preserve">Quadro de distribuição universal de embutir, para disjuntores 70 DIN / 50 Bolt-on - 225 A - sem componentes</t>
  </si>
  <si>
    <t xml:space="preserve">37.04</t>
  </si>
  <si>
    <t xml:space="preserve">Quadro distribuição de luz e força de sobrepor universal</t>
  </si>
  <si>
    <t xml:space="preserve">37.04.250</t>
  </si>
  <si>
    <t xml:space="preserve">Quadro de distribuição universal de sobrepor, para disjuntores 16 DIN / 12 Bolt-on - 150 A - sem componentes</t>
  </si>
  <si>
    <t xml:space="preserve">37.04.260</t>
  </si>
  <si>
    <t xml:space="preserve">Quadro de distribuição universal de sobrepor, para disjuntores 24 DIN / 18 Bolt-on - 150 A - sem componentes</t>
  </si>
  <si>
    <t xml:space="preserve">37.04.270</t>
  </si>
  <si>
    <t xml:space="preserve">Quadro de distribuição universal de sobrepor, para disjuntores 34 DIN / 24 Bolt-on - 150 A - sem componentes</t>
  </si>
  <si>
    <t xml:space="preserve">37.04.280</t>
  </si>
  <si>
    <t xml:space="preserve">Quadro de distribuição universal de sobrepor, para disjuntores 44 DIN / 32 Bolt-on - 150 A - sem componentes</t>
  </si>
  <si>
    <t xml:space="preserve">37.04.290</t>
  </si>
  <si>
    <t xml:space="preserve">Quadro de distribuição universal de sobrepor, para disjuntores 56 DIN / 40 Bolt-on - 225 A - sem componentes</t>
  </si>
  <si>
    <t xml:space="preserve">37.04.300</t>
  </si>
  <si>
    <t xml:space="preserve">Quadro de distribuição universal de sobrepor, para disjuntores 70 DIN / 50 Bolt-on - 225 A - sem componentes</t>
  </si>
  <si>
    <t xml:space="preserve">37.06</t>
  </si>
  <si>
    <t xml:space="preserve">Painel autoportante</t>
  </si>
  <si>
    <t xml:space="preserve">37.06.010</t>
  </si>
  <si>
    <t xml:space="preserve">Painel autoportante em chapa de aço de 2 mm de espessura, com proteção mínima IP 54 - sem componentes</t>
  </si>
  <si>
    <t xml:space="preserve">37.10</t>
  </si>
  <si>
    <t xml:space="preserve">Barramentos</t>
  </si>
  <si>
    <t xml:space="preserve">37.10.010</t>
  </si>
  <si>
    <t xml:space="preserve">Barramento de cobre nu</t>
  </si>
  <si>
    <t xml:space="preserve">37.11</t>
  </si>
  <si>
    <t xml:space="preserve">Bases</t>
  </si>
  <si>
    <t xml:space="preserve">37.11.020</t>
  </si>
  <si>
    <t xml:space="preserve">Base de fusível Diazed completa para 25 A</t>
  </si>
  <si>
    <t xml:space="preserve">37.11.040</t>
  </si>
  <si>
    <t xml:space="preserve">Base de fusível Diazed completa para 63 A</t>
  </si>
  <si>
    <t xml:space="preserve">37.11.060</t>
  </si>
  <si>
    <t xml:space="preserve">Base de fusível NH até 125 A, com fusível</t>
  </si>
  <si>
    <t xml:space="preserve">37.11.080</t>
  </si>
  <si>
    <t xml:space="preserve">Base de fusível NH até 250 A, com fusível</t>
  </si>
  <si>
    <t xml:space="preserve">37.11.100</t>
  </si>
  <si>
    <t xml:space="preserve">Base de fusível NH até 400 A, com fusível</t>
  </si>
  <si>
    <t xml:space="preserve">37.11.120</t>
  </si>
  <si>
    <t xml:space="preserve">Base de fusível tripolar de 15 kV</t>
  </si>
  <si>
    <t xml:space="preserve">37.11.140</t>
  </si>
  <si>
    <t xml:space="preserve">Base de fusível unipolar de 15 kV</t>
  </si>
  <si>
    <t xml:space="preserve">37.12</t>
  </si>
  <si>
    <t xml:space="preserve">Fusíveis</t>
  </si>
  <si>
    <t xml:space="preserve">37.12.020</t>
  </si>
  <si>
    <t xml:space="preserve">Fusível tipo NH 00 de 6 A até 160 A</t>
  </si>
  <si>
    <t xml:space="preserve">37.12.040</t>
  </si>
  <si>
    <t xml:space="preserve">Fusível tipo NH 1 de 36 A até 250 A</t>
  </si>
  <si>
    <t xml:space="preserve">37.12.060</t>
  </si>
  <si>
    <t xml:space="preserve">Fusível tipo NH 2 de 224 A até 400 A</t>
  </si>
  <si>
    <t xml:space="preserve">37.12.080</t>
  </si>
  <si>
    <t xml:space="preserve">Fusível tipo NH 3 de 400 A até 630 A</t>
  </si>
  <si>
    <t xml:space="preserve">37.12.120</t>
  </si>
  <si>
    <t xml:space="preserve">Fusível tipo HH para 15 kV de 2,5 A até 50 A</t>
  </si>
  <si>
    <t xml:space="preserve">37.12.140</t>
  </si>
  <si>
    <t xml:space="preserve">Fusível tipo HH para 15 kV de 60 A até 100 A</t>
  </si>
  <si>
    <t xml:space="preserve">37.12.200</t>
  </si>
  <si>
    <t xml:space="preserve">Fusível diazed retardado de 2 A até 25 A</t>
  </si>
  <si>
    <t xml:space="preserve">37.12.220</t>
  </si>
  <si>
    <t xml:space="preserve">Fusível diazed retardado de 35 A até 63 A</t>
  </si>
  <si>
    <t xml:space="preserve">37.12.300</t>
  </si>
  <si>
    <t xml:space="preserve">Fusível em vidro para ´TP´ de 0,5 A</t>
  </si>
  <si>
    <t xml:space="preserve">37.13</t>
  </si>
  <si>
    <t xml:space="preserve">Disjuntores</t>
  </si>
  <si>
    <t xml:space="preserve">37.13.510</t>
  </si>
  <si>
    <t xml:space="preserve">Disjuntor fixo PVO trifásico, 17,5 kV, 630 A x 350 MVA, 50/60 Hz, com acessórios</t>
  </si>
  <si>
    <t xml:space="preserve">37.13.520</t>
  </si>
  <si>
    <t xml:space="preserve">Disjuntor a seco aberto trifásico, 600 V de 800 A, 50/60 Hz, com acessórios</t>
  </si>
  <si>
    <t xml:space="preserve">37.13.530</t>
  </si>
  <si>
    <t xml:space="preserve">Disjuntor fixo PVO trifásico, 15 kV, 630 A x 350 MVA, com relé de proteção de sobrecorrente e transformadores de corrente</t>
  </si>
  <si>
    <t xml:space="preserve">37.13.550</t>
  </si>
  <si>
    <t xml:space="preserve">Disjuntor em caixa aberta tripolar extraível, 500V de 3200A, com acessórios</t>
  </si>
  <si>
    <t xml:space="preserve">37.13.570</t>
  </si>
  <si>
    <t xml:space="preserve">Disjuntor em caixa aberta tripolar extraível, 500V de 4000A, com acessórios</t>
  </si>
  <si>
    <t xml:space="preserve">37.13.600</t>
  </si>
  <si>
    <t xml:space="preserve">Disjuntor termomagnético, unipolar 127/220 V, corrente de 10 A até 30 A</t>
  </si>
  <si>
    <t xml:space="preserve">37.13.610</t>
  </si>
  <si>
    <t xml:space="preserve">Disjuntor termomagnético, unipolar 127/220 V, corrente de 35 A até 50 A</t>
  </si>
  <si>
    <t xml:space="preserve">37.13.630</t>
  </si>
  <si>
    <t xml:space="preserve">Disjuntor termomagnético, bipolar 220/380 V, corrente de 10 A até 50 A</t>
  </si>
  <si>
    <t xml:space="preserve">37.13.640</t>
  </si>
  <si>
    <t xml:space="preserve">Disjuntor termomagnético, bipolar 220/380 V, corrente de 60 A até 100 A</t>
  </si>
  <si>
    <t xml:space="preserve">37.13.650</t>
  </si>
  <si>
    <t xml:space="preserve">Disjuntor termomagnético, tripolar 220/380 V, corrente de 10 A até 50 A</t>
  </si>
  <si>
    <t xml:space="preserve">37.13.660</t>
  </si>
  <si>
    <t xml:space="preserve">Disjuntor termomagnético, tripolar 220/380 V, corrente de 60 A até 100 A</t>
  </si>
  <si>
    <t xml:space="preserve">37.13.690</t>
  </si>
  <si>
    <t xml:space="preserve">Disjuntor série universal, em caixa moldada, térmico e magnético fixos, bipolar 480 V, corrente de 60 A até 100 A</t>
  </si>
  <si>
    <t xml:space="preserve">37.13.700</t>
  </si>
  <si>
    <t xml:space="preserve">Disjuntor série universal, em caixa moldada, térmico e magnético fixos, bipolar 480/600 V, corrente de 125 A</t>
  </si>
  <si>
    <t xml:space="preserve">37.13.720</t>
  </si>
  <si>
    <t xml:space="preserve">Disjuntor série universal, em caixa moldada, térmico fixo e magnético ajustável, tripolar 600 V, corrente de 300 A até 400 A</t>
  </si>
  <si>
    <t xml:space="preserve">37.13.730</t>
  </si>
  <si>
    <t xml:space="preserve">Disjuntor série universal, em caixa moldada, térmico fixo e magnético ajustável, tripolar 600 V, corrente de 500 A até 630 A</t>
  </si>
  <si>
    <t xml:space="preserve">37.13.740</t>
  </si>
  <si>
    <t xml:space="preserve">Disjuntor série universal, em caixa moldada, térmico fixo e magnético ajustável, tripolar 600 V, corrente de 700 A até 800 A</t>
  </si>
  <si>
    <t xml:space="preserve">37.13.760</t>
  </si>
  <si>
    <t xml:space="preserve">Disjuntor em caixa moldada, térmico e magnético ajustáveis, tripolar 630/690 V, faixa de ajuste de 440 até 630 A</t>
  </si>
  <si>
    <t xml:space="preserve">37.13.770</t>
  </si>
  <si>
    <t xml:space="preserve">Disjuntor em caixa moldada, térmico e magnético ajustáveis, tripolar 1250/690 V, faixa de ajuste de 800 até 1250 A</t>
  </si>
  <si>
    <t xml:space="preserve">37.13.780</t>
  </si>
  <si>
    <t xml:space="preserve">Disjuntor em caixa moldada, térmico e magnético ajustáveis, tripolar 1600/690 V, faixa de ajuste de 1000 até 1600 A</t>
  </si>
  <si>
    <t xml:space="preserve">37.13.791</t>
  </si>
  <si>
    <t xml:space="preserve">Disjuntor em caixa aberta, com corrente nominal de 1600 A, tensão nominal de 500 V</t>
  </si>
  <si>
    <t xml:space="preserve">37.13.800</t>
  </si>
  <si>
    <t xml:space="preserve">Mini-disjuntor termomagnético, unipolar 127/220 V, corrente de 10 A até 32 A</t>
  </si>
  <si>
    <t xml:space="preserve">37.13.810</t>
  </si>
  <si>
    <t xml:space="preserve">Mini-disjuntor termomagnético, unipolar 127/220 V, corrente de 40 A até 50 A</t>
  </si>
  <si>
    <t xml:space="preserve">37.13.840</t>
  </si>
  <si>
    <t xml:space="preserve">Mini-disjuntor termomagnético, bipolar 220/380 V, corrente de 10 A até 32 A</t>
  </si>
  <si>
    <t xml:space="preserve">37.13.850</t>
  </si>
  <si>
    <t xml:space="preserve">Mini-disjuntor termomagnético, bipolar 220/380 V, corrente de 40 A até 50 A</t>
  </si>
  <si>
    <t xml:space="preserve">37.13.860</t>
  </si>
  <si>
    <t xml:space="preserve">Mini-disjuntor termomagnético, bipolar 220/380 V, corrente de 63 A</t>
  </si>
  <si>
    <t xml:space="preserve">37.13.870</t>
  </si>
  <si>
    <t xml:space="preserve">Mini-disjuntor termomagnético, bipolar 400 V, corrente de 80 A até 100 A</t>
  </si>
  <si>
    <t xml:space="preserve">37.13.880</t>
  </si>
  <si>
    <t xml:space="preserve">Mini-disjuntor termomagnético, tripolar 220/380 V, corrente de 10 A até 32 A</t>
  </si>
  <si>
    <t xml:space="preserve">37.13.890</t>
  </si>
  <si>
    <t xml:space="preserve">Mini-disjuntor termomagnético, tripolar 220/380 V, corrente de 40 A até 50 A</t>
  </si>
  <si>
    <t xml:space="preserve">37.13.900</t>
  </si>
  <si>
    <t xml:space="preserve">Mini-disjuntor termomagnético, tripolar 220/380 V, corrente de 63 A</t>
  </si>
  <si>
    <t xml:space="preserve">37.13.910</t>
  </si>
  <si>
    <t xml:space="preserve">Mini-disjuntor termomagnético, tripolar 400 V, corrente de 80 A até 125 A</t>
  </si>
  <si>
    <t xml:space="preserve">37.13.920</t>
  </si>
  <si>
    <t xml:space="preserve">Disjuntor em caixa moldada, térmico ajustável e magnético fixo, tripolar 2000/1200 V, faixa de ajuste de 1600 até 2000 A</t>
  </si>
  <si>
    <t xml:space="preserve">37.13.930</t>
  </si>
  <si>
    <t xml:space="preserve">Disjuntor em caixa moldada, térmico ajustável e magnético fixo, tripolar 2500/1200 V, faixa de ajuste de 2000 até 2500 A</t>
  </si>
  <si>
    <t xml:space="preserve">37.13.940</t>
  </si>
  <si>
    <t xml:space="preserve">Disjuntor em caixa aberta tripolar extraível, 500 V de 6300 A, com acessórios</t>
  </si>
  <si>
    <t xml:space="preserve">37.14</t>
  </si>
  <si>
    <t xml:space="preserve">Chave de baixa tensão</t>
  </si>
  <si>
    <t xml:space="preserve">37.14.050</t>
  </si>
  <si>
    <t xml:space="preserve">Chave comutadora, reversão sob carga, tetrapolar, sem porta fusível, para 100 A</t>
  </si>
  <si>
    <t xml:space="preserve">37.14.300</t>
  </si>
  <si>
    <t xml:space="preserve">Chave seccionadora sob carga, tripolar, acionamento rotativo, com prolongador, sem porta-fusível, de 160 A</t>
  </si>
  <si>
    <t xml:space="preserve">37.14.310</t>
  </si>
  <si>
    <t xml:space="preserve">Chave seccionadora sob carga, tripolar, acionamento rotativo, com prolongador, sem porta-fusível, de 250 A</t>
  </si>
  <si>
    <t xml:space="preserve">37.14.320</t>
  </si>
  <si>
    <t xml:space="preserve">Chave seccionadora sob carga, tripolar, acionamento rotativo, com prolongador, sem porta-fusível, de 400 A</t>
  </si>
  <si>
    <t xml:space="preserve">37.14.330</t>
  </si>
  <si>
    <t xml:space="preserve">Chave seccionadora sob carga, tripolar, acionamento rotativo, com prolongador, sem porta-fusível, de 630 A</t>
  </si>
  <si>
    <t xml:space="preserve">37.14.340</t>
  </si>
  <si>
    <t xml:space="preserve">Chave seccionadora sob carga, tripolar, acionamento rotativo, com prolongador, sem porta-fusível, de 1000 A</t>
  </si>
  <si>
    <t xml:space="preserve">37.14.350</t>
  </si>
  <si>
    <t xml:space="preserve">Chave seccionadora sob carga, tripolar, acionamento rotativo, com prolongador, sem porta-fusível, de 1250 A</t>
  </si>
  <si>
    <t xml:space="preserve">37.14.410</t>
  </si>
  <si>
    <t xml:space="preserve">Chave seccionadora sob carga, tripolar, acionamento rotativo, com prolongador e porta-fusível até NH-00-125 A - sem fusíveis</t>
  </si>
  <si>
    <t xml:space="preserve">37.14.420</t>
  </si>
  <si>
    <t xml:space="preserve">Chave seccionadora sob carga, tripolar, acionamento rotativo, com prolongador e porta-fusível até NH-00-160 A - sem fusíveis</t>
  </si>
  <si>
    <t xml:space="preserve">37.14.430</t>
  </si>
  <si>
    <t xml:space="preserve">Chave seccionadora sob carga, tripolar, acionamento rotativo, com prolongador e porta-fusível até NH-1-250 A - sem fusíveis</t>
  </si>
  <si>
    <t xml:space="preserve">37.14.440</t>
  </si>
  <si>
    <t xml:space="preserve">Chave seccionadora sob carga, tripolar, acionamento rotativo, com prolongador e porta-fusível até NH-2-400 A - sem fusíveis</t>
  </si>
  <si>
    <t xml:space="preserve">37.14.450</t>
  </si>
  <si>
    <t xml:space="preserve">Chave seccionadora sob carga, tripolar, acionamento rotativo, com prolongador e porta-fusível até NH-3-630 A - sem fusíveis</t>
  </si>
  <si>
    <t xml:space="preserve">37.14.500</t>
  </si>
  <si>
    <t xml:space="preserve">Chave seccionadora sob carga, tripolar, acionamento tipo punho, com porta-fusível até NH-00-160 A - sem fusíveis</t>
  </si>
  <si>
    <t xml:space="preserve">37.14.510</t>
  </si>
  <si>
    <t xml:space="preserve">Chave seccionadora sob carga, tripolar, acionamento tipo punho, com porta-fusível até NH-1-250 A - sem fusíveis</t>
  </si>
  <si>
    <t xml:space="preserve">37.14.520</t>
  </si>
  <si>
    <t xml:space="preserve">Chave seccionadora sob carga, tripolar, acionamento tipo punho, com porta-fusível até NH-2-400 A - sem fusíveis</t>
  </si>
  <si>
    <t xml:space="preserve">37.14.530</t>
  </si>
  <si>
    <t xml:space="preserve">Chave seccionadora sob carga, tripolar, acionamento tipo punho, com porta-fusível até NH-3-630 A - sem fusíveis</t>
  </si>
  <si>
    <t xml:space="preserve">37.14.600</t>
  </si>
  <si>
    <t xml:space="preserve">Chave comutadora, reversão sob carga, tripolar, sem porta fusível, para 400 A</t>
  </si>
  <si>
    <t xml:space="preserve">37.14.610</t>
  </si>
  <si>
    <t xml:space="preserve">Chave comutadora, reversão sob carga, tripolar, sem porta fusível, para 600/630 A</t>
  </si>
  <si>
    <t xml:space="preserve">37.14.620</t>
  </si>
  <si>
    <t xml:space="preserve">Chave comutadora, reversão sob carga, tripolar, sem porta fusível, para 1000 A</t>
  </si>
  <si>
    <t xml:space="preserve">37.14.640</t>
  </si>
  <si>
    <t xml:space="preserve">Chave comutadora, reversão sob carga, tetrapolar, sem porta fusível, para 630 A / 690 V</t>
  </si>
  <si>
    <t xml:space="preserve">37.14.830</t>
  </si>
  <si>
    <t xml:space="preserve">Barra de contato para chave seccionadora tipo NH3-630 A</t>
  </si>
  <si>
    <t xml:space="preserve">37.14.912</t>
  </si>
  <si>
    <t xml:space="preserve">Chave seccionadora tripolar, abertura sob carga seca até 160 A / 690 V</t>
  </si>
  <si>
    <t xml:space="preserve">37.15</t>
  </si>
  <si>
    <t xml:space="preserve">Chave de média tensão</t>
  </si>
  <si>
    <t xml:space="preserve">37.15.110</t>
  </si>
  <si>
    <t xml:space="preserve">Chave seccionadora tripolar sob carga para 400 A - 25 kV - com prolongador</t>
  </si>
  <si>
    <t xml:space="preserve">37.15.120</t>
  </si>
  <si>
    <t xml:space="preserve">Chave seccionadora tripolar sob carga para 400 A - 15 kV - com prolongador</t>
  </si>
  <si>
    <t xml:space="preserve">37.15.150</t>
  </si>
  <si>
    <t xml:space="preserve">Chave fusível base ´C´ para 15 kV/100 A, com capacidade de ruptura até 10 kA - com fusível</t>
  </si>
  <si>
    <t xml:space="preserve">37.15.160</t>
  </si>
  <si>
    <t xml:space="preserve">Chave fusível base ''C''  para 15 kV/200 A, com capacidade de ruptura até 10 kA - com fusível</t>
  </si>
  <si>
    <t xml:space="preserve">37.15.170</t>
  </si>
  <si>
    <t xml:space="preserve">Chave fusível base ''C'' para 25 kV/100 A, com capacidade de ruptura até 6,3 kA - com fusível</t>
  </si>
  <si>
    <t xml:space="preserve">37.15.200</t>
  </si>
  <si>
    <t xml:space="preserve">Chave seccionadora tripolar seca para 400 A - 15 kV - com prolongador</t>
  </si>
  <si>
    <t xml:space="preserve">37.15.210</t>
  </si>
  <si>
    <t xml:space="preserve">Chave seccionadora tripolar seca para 600 / 630 A - 15 kV - com prolongador</t>
  </si>
  <si>
    <t xml:space="preserve">37.16</t>
  </si>
  <si>
    <t xml:space="preserve">Bus-way</t>
  </si>
  <si>
    <t xml:space="preserve">37.16.071</t>
  </si>
  <si>
    <t xml:space="preserve">Sistema de barramento blindado de 100 a 2500 A, trifásico, barra de cobre</t>
  </si>
  <si>
    <t xml:space="preserve">Axm</t>
  </si>
  <si>
    <t xml:space="preserve">37.17</t>
  </si>
  <si>
    <t xml:space="preserve">Dispositivo DR ou interruptor de corrente de fuga</t>
  </si>
  <si>
    <t xml:space="preserve">37.17.060</t>
  </si>
  <si>
    <t xml:space="preserve">Dispositivo diferencial residual de 25 A x 30 mA - 2 polos</t>
  </si>
  <si>
    <t xml:space="preserve">37.17.070</t>
  </si>
  <si>
    <t xml:space="preserve">Dispositivo diferencial residual de 40 A x 30 mA - 2 polos</t>
  </si>
  <si>
    <t xml:space="preserve">37.17.074</t>
  </si>
  <si>
    <t xml:space="preserve">Dispositivo diferencial residual de 25 A x 30 mA - 4 polos</t>
  </si>
  <si>
    <t xml:space="preserve">37.17.080</t>
  </si>
  <si>
    <t xml:space="preserve">Dispositivo diferencial residual de 40 A x 30 mA - 4 polos</t>
  </si>
  <si>
    <t xml:space="preserve">37.17.090</t>
  </si>
  <si>
    <t xml:space="preserve">Dispositivo diferencial residual de 63 A x 30 mA - 4 polos</t>
  </si>
  <si>
    <t xml:space="preserve">37.17.100</t>
  </si>
  <si>
    <t xml:space="preserve">Dispositivo diferencial residual de 80 A x 30 mA - 4 polos</t>
  </si>
  <si>
    <t xml:space="preserve">37.17.110</t>
  </si>
  <si>
    <t xml:space="preserve">Dispositivo diferencial residual de 100 A x 30 mA - 4 polos</t>
  </si>
  <si>
    <t xml:space="preserve">37.17.114</t>
  </si>
  <si>
    <t xml:space="preserve">Dispositivo diferencial residual de 125 A x 30 mA - 4 polos</t>
  </si>
  <si>
    <t xml:space="preserve">37.17.130</t>
  </si>
  <si>
    <t xml:space="preserve">Dispositivo diferencial residual de 25 A x 300 mA - 4 polos</t>
  </si>
  <si>
    <t xml:space="preserve">37.18</t>
  </si>
  <si>
    <t xml:space="preserve">Transformador de Potencial</t>
  </si>
  <si>
    <t xml:space="preserve">37.18.010</t>
  </si>
  <si>
    <t xml:space="preserve">Transformador de potencial monofásico até 1000 VA classe 15 kV, a seco, com fusíveis</t>
  </si>
  <si>
    <t xml:space="preserve">37.18.020</t>
  </si>
  <si>
    <t xml:space="preserve">Transformador de potencial monofásico até 2000 VA classe 15 kV, a seco, com fusíveis</t>
  </si>
  <si>
    <t xml:space="preserve">37.18.030</t>
  </si>
  <si>
    <t xml:space="preserve">Transformador de potencial monofásico até 500 VA classe 15 kV, a seco, sem fusíveis</t>
  </si>
  <si>
    <t xml:space="preserve">37.19</t>
  </si>
  <si>
    <t xml:space="preserve">Transformador de corrente</t>
  </si>
  <si>
    <t xml:space="preserve">37.19.010</t>
  </si>
  <si>
    <t xml:space="preserve">Transformador de corrente 800-5 A, janela</t>
  </si>
  <si>
    <t xml:space="preserve">37.19.020</t>
  </si>
  <si>
    <t xml:space="preserve">Transformador de corrente 200-5 A até 600-5 A, janela</t>
  </si>
  <si>
    <t xml:space="preserve">37.19.030</t>
  </si>
  <si>
    <t xml:space="preserve">Transformador de corrente 1000-5 A até 1500-5 A, janela</t>
  </si>
  <si>
    <t xml:space="preserve">37.19.060</t>
  </si>
  <si>
    <t xml:space="preserve">Transformador de corrente 50-5 A até 150-5 A, janela</t>
  </si>
  <si>
    <t xml:space="preserve">37.19.080</t>
  </si>
  <si>
    <t xml:space="preserve">Transformador de corrente 2000-5 A até 2500-5 A - janela</t>
  </si>
  <si>
    <t xml:space="preserve">37.20</t>
  </si>
  <si>
    <t xml:space="preserve">Reparos, conservações e complementos - GRUPO 37</t>
  </si>
  <si>
    <t xml:space="preserve">37.20.010</t>
  </si>
  <si>
    <t xml:space="preserve">Isolador em epóxi de 1 kV para barramento</t>
  </si>
  <si>
    <t xml:space="preserve">37.20.030</t>
  </si>
  <si>
    <t xml:space="preserve">Régua de bornes para 9 polos de 600 V / 50 A</t>
  </si>
  <si>
    <t xml:space="preserve">37.20.080</t>
  </si>
  <si>
    <t xml:space="preserve">Barra de neutro e/ou terra</t>
  </si>
  <si>
    <t xml:space="preserve">37.20.090</t>
  </si>
  <si>
    <t xml:space="preserve">Recolocação de chave seccionadora tripolar de 125 A até 650 A, sem base fusível</t>
  </si>
  <si>
    <t xml:space="preserve">37.20.100</t>
  </si>
  <si>
    <t xml:space="preserve">Recolocação de fundo de quadro de distribuição, sem componentes</t>
  </si>
  <si>
    <t xml:space="preserve">37.20.110</t>
  </si>
  <si>
    <t xml:space="preserve">Recolocação de quadro de distribuição de sobrepor, sem componentes</t>
  </si>
  <si>
    <t xml:space="preserve">37.20.130</t>
  </si>
  <si>
    <t xml:space="preserve">Banco de medição para transformadores TC/TP, padrão Eletropaulo e/ou Cesp</t>
  </si>
  <si>
    <t xml:space="preserve">37.20.140</t>
  </si>
  <si>
    <t xml:space="preserve">Suporte fixo para transformadores de potencial</t>
  </si>
  <si>
    <t xml:space="preserve">37.20.150</t>
  </si>
  <si>
    <t xml:space="preserve">Placa de montagem em chapa de aço de 2,65 mm (12 MSG)</t>
  </si>
  <si>
    <t xml:space="preserve">37.20.190</t>
  </si>
  <si>
    <t xml:space="preserve">Inversor de frequência para variação de velocidade em motores, potência de 0,25 a 20 cv</t>
  </si>
  <si>
    <t xml:space="preserve">37.20.191</t>
  </si>
  <si>
    <t xml:space="preserve">Inversor de frequência para variação de velocidade em motores, potência de 25 a 30 CV</t>
  </si>
  <si>
    <t xml:space="preserve">37.20.193</t>
  </si>
  <si>
    <t xml:space="preserve">Inversor de frequência para variação de velocidade em motores, potência de 50 cv</t>
  </si>
  <si>
    <t xml:space="preserve">37.20.210</t>
  </si>
  <si>
    <t xml:space="preserve">Punho de manobra com articulador de acionamento</t>
  </si>
  <si>
    <t xml:space="preserve">37.21</t>
  </si>
  <si>
    <t xml:space="preserve">Capacitor de potência</t>
  </si>
  <si>
    <t xml:space="preserve">37.21.010</t>
  </si>
  <si>
    <t xml:space="preserve">Capacitor de potência trifásico de 10 kVAr, 220 V/60 Hz, para correção de fator de potência</t>
  </si>
  <si>
    <t xml:space="preserve">37.22</t>
  </si>
  <si>
    <t xml:space="preserve">Transformador de comando</t>
  </si>
  <si>
    <t xml:space="preserve">37.22.010</t>
  </si>
  <si>
    <t xml:space="preserve">Transformador monofásico de comando de 200 VA classe 0,6 kV, a seco</t>
  </si>
  <si>
    <t xml:space="preserve">37.24</t>
  </si>
  <si>
    <t xml:space="preserve">Supressor de surto</t>
  </si>
  <si>
    <t xml:space="preserve">37.24.031</t>
  </si>
  <si>
    <t xml:space="preserve">Supressor de surto monofásico, Fase-Terra, In 4 a 11 kA, Imax. de surto de 12 até 15 kA</t>
  </si>
  <si>
    <t xml:space="preserve">37.24.032</t>
  </si>
  <si>
    <t xml:space="preserve">Supressor de surto monofásico, Fase-Terra, In &gt; ou = 20 kA, Imax. de surto de 50 até 80 kA</t>
  </si>
  <si>
    <t xml:space="preserve">37.24.040</t>
  </si>
  <si>
    <t xml:space="preserve">Supressor de surto monofásico, Neutro-Terra, In &gt; ou = 20 kA, Imax. de surto de 65 até 80 kA</t>
  </si>
  <si>
    <t xml:space="preserve">37.24.042</t>
  </si>
  <si>
    <t xml:space="preserve">Dispositivo de proteção contra surto, 1 polo, suportabilidade &lt;= 4 kV, Un até 240V/415V, Iinp = 60 kA, curva de ensaio 10/350µs - Classe 1</t>
  </si>
  <si>
    <t xml:space="preserve">37.24.043</t>
  </si>
  <si>
    <t xml:space="preserve">Dispositivo de proteção contra surto, 4 polos, 3F+N, Un até 240/415V, Iimp= 75 kA (25 kA por fase), curva de ensaio 10/350 µs - Classe 1</t>
  </si>
  <si>
    <t xml:space="preserve">37.24.044</t>
  </si>
  <si>
    <t xml:space="preserve">Dispositivo de proteção contra surto, 4 polos, suportabilidade &lt;= 2,5 kV, 3F+N, Un até 240/415V, curva de ensaio 8/20µs, In=20kA/40kA - Classe 2</t>
  </si>
  <si>
    <t xml:space="preserve">37.24.045</t>
  </si>
  <si>
    <t xml:space="preserve">Dispositivo de proteção contra surto, 1 polo, monobloco, suportabilidade &lt;=1,5kV, F+N / F+F, Un até 230/264V, curva de ensaio 8/20µs - Classe 3</t>
  </si>
  <si>
    <t xml:space="preserve">37.25</t>
  </si>
  <si>
    <t xml:space="preserve">Disjuntores.</t>
  </si>
  <si>
    <t xml:space="preserve">37.25.090</t>
  </si>
  <si>
    <t xml:space="preserve">Disjuntor em caixa moldada tripolar, térmico e magnético fixos, tensão de isolamento 480/690V, de 10A a 60A</t>
  </si>
  <si>
    <t xml:space="preserve">37.25.100</t>
  </si>
  <si>
    <t xml:space="preserve">Disjuntor em caixa moldada tripolar, térmico e magnético fixos, tensão de isolamento 480/690V, de 70A até 150A</t>
  </si>
  <si>
    <t xml:space="preserve">37.25.110</t>
  </si>
  <si>
    <t xml:space="preserve">Disjuntor em caixa moldada tripolar, térmico e magnético fixos, tensão de isolamento 415/690V, de 175A a 250A</t>
  </si>
  <si>
    <t xml:space="preserve">37.25.200</t>
  </si>
  <si>
    <t xml:space="preserve">Disjuntor em caixa moldada bipolar, térmico e magnético fixos - 480 V, de 10 A a 50 A para 120/240 Vca - 25 KA e para 380/440 Vca - 18 KA</t>
  </si>
  <si>
    <t xml:space="preserve">37.25.210</t>
  </si>
  <si>
    <t xml:space="preserve">Disjuntor em caixa moldada bipolar, térmico e magnético fixos - 600 V, de 150 A para 120/240 Vca - 25 KA e para 380/440 Vca - 18 KA</t>
  </si>
  <si>
    <t xml:space="preserve">37.25.215</t>
  </si>
  <si>
    <t xml:space="preserve">Disjuntor fixo a vácuo de 15 a 17,5 kV, equipado com motorização de fechamento, com relê de proteção</t>
  </si>
  <si>
    <t xml:space="preserve">38</t>
  </si>
  <si>
    <t xml:space="preserve">TUBULAÇÃO E CONDUTOR PARA ENERGIA ELÉTRICA E TELEFONIA BÁSICA</t>
  </si>
  <si>
    <t xml:space="preserve">38.01</t>
  </si>
  <si>
    <t xml:space="preserve">Eletroduto em PVC rígido roscável</t>
  </si>
  <si>
    <t xml:space="preserve">38.01.040</t>
  </si>
  <si>
    <t xml:space="preserve">Eletroduto de PVC rígido roscável de 3/4´ - com acessórios</t>
  </si>
  <si>
    <t xml:space="preserve">38.01.060</t>
  </si>
  <si>
    <t xml:space="preserve">Eletroduto de PVC rígido roscável de 1´ - com acessórios</t>
  </si>
  <si>
    <t xml:space="preserve">38.01.080</t>
  </si>
  <si>
    <t xml:space="preserve">Eletroduto de PVC rígido roscável de 1 1/4´ - com acessórios</t>
  </si>
  <si>
    <t xml:space="preserve">38.01.100</t>
  </si>
  <si>
    <t xml:space="preserve">Eletroduto de PVC rígido roscável de 1 1/2´ - com acessórios</t>
  </si>
  <si>
    <t xml:space="preserve">38.01.120</t>
  </si>
  <si>
    <t xml:space="preserve">Eletroduto de PVC rígido roscável de 2´ - com acessórios</t>
  </si>
  <si>
    <t xml:space="preserve">38.01.140</t>
  </si>
  <si>
    <t xml:space="preserve">Eletroduto de PVC rígido roscável de 2 1/2´ - com acessórios</t>
  </si>
  <si>
    <t xml:space="preserve">38.01.160</t>
  </si>
  <si>
    <t xml:space="preserve">Eletroduto de PVC rígido roscável de 3´ - com acessórios</t>
  </si>
  <si>
    <t xml:space="preserve">38.01.180</t>
  </si>
  <si>
    <t xml:space="preserve">Eletroduto de PVC rígido roscável de 4´ - com acessórios</t>
  </si>
  <si>
    <t xml:space="preserve">38.04</t>
  </si>
  <si>
    <t xml:space="preserve">Eletroduto galvanizado - médio</t>
  </si>
  <si>
    <t xml:space="preserve">38.04.040</t>
  </si>
  <si>
    <t xml:space="preserve">Eletroduto galvanizado, médio de 3/4´ - com acessórios</t>
  </si>
  <si>
    <t xml:space="preserve">38.04.060</t>
  </si>
  <si>
    <t xml:space="preserve">Eletroduto galvanizado, médio de 1´ - com acessórios</t>
  </si>
  <si>
    <t xml:space="preserve">38.04.080</t>
  </si>
  <si>
    <t xml:space="preserve">Eletroduto galvanizado, médio de 1 1/4´ - com acessórios</t>
  </si>
  <si>
    <t xml:space="preserve">38.04.100</t>
  </si>
  <si>
    <t xml:space="preserve">Eletroduto galvanizado, médio de 1 1/2´ - com acessórios</t>
  </si>
  <si>
    <t xml:space="preserve">38.04.120</t>
  </si>
  <si>
    <t xml:space="preserve">Eletroduto galvanizado, médio de 2´ - com acessórios</t>
  </si>
  <si>
    <t xml:space="preserve">38.04.140</t>
  </si>
  <si>
    <t xml:space="preserve">Eletroduto galvanizado, médio de 2 1/2´ - com acessórios</t>
  </si>
  <si>
    <t xml:space="preserve">38.04.160</t>
  </si>
  <si>
    <t xml:space="preserve">Eletroduto galvanizado, médio de 3´ - com acessórios</t>
  </si>
  <si>
    <t xml:space="preserve">38.04.180</t>
  </si>
  <si>
    <t xml:space="preserve">Eletroduto galvanizado, médio de 4´ - com acessórios</t>
  </si>
  <si>
    <t xml:space="preserve">38.05</t>
  </si>
  <si>
    <t xml:space="preserve">Eletroduto galvanizado - pesado</t>
  </si>
  <si>
    <t xml:space="preserve">38.05.040</t>
  </si>
  <si>
    <t xml:space="preserve">Eletroduto galvanizado, pesado de 3/4´ - com acessórios</t>
  </si>
  <si>
    <t xml:space="preserve">38.05.060</t>
  </si>
  <si>
    <t xml:space="preserve">Eletroduto galvanizado, pesado de 1´ - com acessórios</t>
  </si>
  <si>
    <t xml:space="preserve">38.05.090</t>
  </si>
  <si>
    <t xml:space="preserve">Eletroduto galvanizado, pesado de 1 1/4´ - com acessórios</t>
  </si>
  <si>
    <t xml:space="preserve">38.05.100</t>
  </si>
  <si>
    <t xml:space="preserve">Eletroduto galvanizado, pesado de 1 1/2´ - com acessórios</t>
  </si>
  <si>
    <t xml:space="preserve">38.05.120</t>
  </si>
  <si>
    <t xml:space="preserve">Eletroduto galvanizado, pesado de 2´ - com acessórios</t>
  </si>
  <si>
    <t xml:space="preserve">38.05.140</t>
  </si>
  <si>
    <t xml:space="preserve">Eletroduto galvanizado, pesado de 2 1/2´ - com acessórios</t>
  </si>
  <si>
    <t xml:space="preserve">38.05.160</t>
  </si>
  <si>
    <t xml:space="preserve">Eletroduto galvanizado, pesado de 3´ - com acessórios</t>
  </si>
  <si>
    <t xml:space="preserve">38.05.180</t>
  </si>
  <si>
    <t xml:space="preserve">Eletroduto galvanizado, pesado de 4´ - com acessórios</t>
  </si>
  <si>
    <t xml:space="preserve">38.06</t>
  </si>
  <si>
    <t xml:space="preserve">Eletroduto galvanizado a quente - pesado</t>
  </si>
  <si>
    <t xml:space="preserve">38.06.020</t>
  </si>
  <si>
    <t xml:space="preserve">Eletroduto galvanizado a quente, pesado de 1/2´ - com acessórios</t>
  </si>
  <si>
    <t xml:space="preserve">38.06.040</t>
  </si>
  <si>
    <t xml:space="preserve">Eletroduto galvanizado a quente, pesado de 3/4´ - com acessórios</t>
  </si>
  <si>
    <t xml:space="preserve">38.06.060</t>
  </si>
  <si>
    <t xml:space="preserve">Eletroduto galvanizado a quente, pesado de 1´ - com acessórios</t>
  </si>
  <si>
    <t xml:space="preserve">38.06.080</t>
  </si>
  <si>
    <t xml:space="preserve">Eletroduto galvanizado a quente, pesado de 1 1/4´ - com acessórios</t>
  </si>
  <si>
    <t xml:space="preserve">38.06.100</t>
  </si>
  <si>
    <t xml:space="preserve">Eletroduto galvanizado a quente, pesado de 1 1/2´ - com acessórios</t>
  </si>
  <si>
    <t xml:space="preserve">38.06.120</t>
  </si>
  <si>
    <t xml:space="preserve">Eletroduto galvanizado a quente, pesado de 2´ - com acessórios</t>
  </si>
  <si>
    <t xml:space="preserve">38.06.140</t>
  </si>
  <si>
    <t xml:space="preserve">Eletroduto galvanizado a quente, pesado de 2 1/2´ - com acessórios</t>
  </si>
  <si>
    <t xml:space="preserve">38.06.160</t>
  </si>
  <si>
    <t xml:space="preserve">Eletroduto galvanizado a quente, pesado de 3´ - com acessórios</t>
  </si>
  <si>
    <t xml:space="preserve">38.06.180</t>
  </si>
  <si>
    <t xml:space="preserve">Eletroduto galvanizado a quente, pesado de 4´ - com acessórios</t>
  </si>
  <si>
    <t xml:space="preserve">38.07</t>
  </si>
  <si>
    <t xml:space="preserve">Canaleta, perfilado e acessórios</t>
  </si>
  <si>
    <t xml:space="preserve">38.07.030</t>
  </si>
  <si>
    <t xml:space="preserve">Grampo tipo ´C´ diâmetro 3/8`, com balancim tamanho grande</t>
  </si>
  <si>
    <t xml:space="preserve">38.07.050</t>
  </si>
  <si>
    <t xml:space="preserve">Tampa de pressão para perfilado de 38 x 38 mm</t>
  </si>
  <si>
    <t xml:space="preserve">38.07.120</t>
  </si>
  <si>
    <t xml:space="preserve">Saída final, diâmetro de 3/4´</t>
  </si>
  <si>
    <t xml:space="preserve">38.07.130</t>
  </si>
  <si>
    <t xml:space="preserve">Saída lateral simples, diâmetro de 3/4´</t>
  </si>
  <si>
    <t xml:space="preserve">38.07.134</t>
  </si>
  <si>
    <t xml:space="preserve">Saída lateral simples, diâmetro de 1´</t>
  </si>
  <si>
    <t xml:space="preserve">38.07.140</t>
  </si>
  <si>
    <t xml:space="preserve">Saída superior, diâmetro de 3/4´</t>
  </si>
  <si>
    <t xml:space="preserve">38.07.172</t>
  </si>
  <si>
    <t xml:space="preserve">Canaleta em PVC de 20 x 12 mm, inclusive acessórios</t>
  </si>
  <si>
    <t xml:space="preserve">38.07.200</t>
  </si>
  <si>
    <t xml:space="preserve">Vergalhão com rosca, porca e arruela de diâmetro 3/8´ (tirante)</t>
  </si>
  <si>
    <t xml:space="preserve">38.07.210</t>
  </si>
  <si>
    <t xml:space="preserve">Vergalhão com rosca, porca e arruela de diâmetro 1/4´ (tirante)</t>
  </si>
  <si>
    <t xml:space="preserve">38.07.216</t>
  </si>
  <si>
    <t xml:space="preserve">Vergalhão com rosca, porca e arruela de diâmetro 5/16´ (tirante)</t>
  </si>
  <si>
    <t xml:space="preserve">38.07.300</t>
  </si>
  <si>
    <t xml:space="preserve">Perfilado perfurado 38 x 38 mm em chapa 14 pré-zincada, com acessórios</t>
  </si>
  <si>
    <t xml:space="preserve">38.07.310</t>
  </si>
  <si>
    <t xml:space="preserve">Perfilado perfurado 38 x 76 mm em chapa 14 pré-zincada, com acessórios</t>
  </si>
  <si>
    <t xml:space="preserve">38.07.340</t>
  </si>
  <si>
    <t xml:space="preserve">Perfilado liso 38 x 38 mm - com acessórios</t>
  </si>
  <si>
    <t xml:space="preserve">38.07.700</t>
  </si>
  <si>
    <t xml:space="preserve">Canaleta aparente com tampa em PVC, autoextinguível, de 85 x 35 mm, com acessórios</t>
  </si>
  <si>
    <t xml:space="preserve">38.07.710</t>
  </si>
  <si>
    <t xml:space="preserve">Canaleta aparente com duas tampas em PVC, autoextinguível, de 120 x 35 mm, com acessórios</t>
  </si>
  <si>
    <t xml:space="preserve">38.07.720</t>
  </si>
  <si>
    <t xml:space="preserve">Canaleta aparente com duas tampas em PVC, autoextinguível, de 120 x 60 mm, com acessórios</t>
  </si>
  <si>
    <t xml:space="preserve">38.07.730</t>
  </si>
  <si>
    <t xml:space="preserve">Suporte com furos de tomada em PVC de 60 x 35 x 150 mm, para canaleta aparente</t>
  </si>
  <si>
    <t xml:space="preserve">38.07.740</t>
  </si>
  <si>
    <t xml:space="preserve">Suporte com furos de tomada em PVC de 85 x 35 x 150 mm, para canaleta aparente</t>
  </si>
  <si>
    <t xml:space="preserve">38.07.750</t>
  </si>
  <si>
    <t xml:space="preserve">Suporte com furos de tomada em PVC de 60 x 60 x 150 mm, para canaleta aparente</t>
  </si>
  <si>
    <t xml:space="preserve">38.10</t>
  </si>
  <si>
    <t xml:space="preserve">Duto fechado de piso e acessórios</t>
  </si>
  <si>
    <t xml:space="preserve">38.10.010</t>
  </si>
  <si>
    <t xml:space="preserve">Duto de piso liso em aço, medindo 2 x 25 x 70 mm, com acessórios</t>
  </si>
  <si>
    <t xml:space="preserve">38.10.020</t>
  </si>
  <si>
    <t xml:space="preserve">Duto de piso liso em aço, medindo 3 x 25 x 70 mm, com acessórios</t>
  </si>
  <si>
    <t xml:space="preserve">38.10.024</t>
  </si>
  <si>
    <t xml:space="preserve">Caixa de derivação ou passagem, para cruzamento de duto, medindo 4 x 25 x 70 mm, sem cruzadora</t>
  </si>
  <si>
    <t xml:space="preserve">38.10.026</t>
  </si>
  <si>
    <t xml:space="preserve">Caixa de derivação ou passagem, para cruzamento de duto, medindo 12 x 25 x 70 mm, com cruzadora</t>
  </si>
  <si>
    <t xml:space="preserve">38.10.030</t>
  </si>
  <si>
    <t xml:space="preserve">Caixa de derivação ou passagem, para cruzamento de duto, medindo 16 x 25 x 70 mm, com cruzadora</t>
  </si>
  <si>
    <t xml:space="preserve">38.10.060</t>
  </si>
  <si>
    <t xml:space="preserve">Caixa de tomada e tampa basculante com rebaixo de 2 x (25 x 70 mm)</t>
  </si>
  <si>
    <t xml:space="preserve">38.10.070</t>
  </si>
  <si>
    <t xml:space="preserve">Caixa de tomada e tampa basculante com rebaixo de 3 x (25 x 70 mm)</t>
  </si>
  <si>
    <t xml:space="preserve">38.10.080</t>
  </si>
  <si>
    <t xml:space="preserve">Caixa de tomada e tampa basculante com rebaixo de 4 x (25 x 70 mm)</t>
  </si>
  <si>
    <t xml:space="preserve">38.10.090</t>
  </si>
  <si>
    <t xml:space="preserve">Suporte de tomada para caixas com 2, 3 ou 4 vias</t>
  </si>
  <si>
    <t xml:space="preserve">38.12</t>
  </si>
  <si>
    <t xml:space="preserve">Leitos e acessórios</t>
  </si>
  <si>
    <t xml:space="preserve">38.12.086</t>
  </si>
  <si>
    <t xml:space="preserve">Leito para cabos, tipo pesado, em aço galvanizado de 300 x 100 mm - com acessórios</t>
  </si>
  <si>
    <t xml:space="preserve">38.12.090</t>
  </si>
  <si>
    <t xml:space="preserve">Leito para cabos, tipo pesado, em aço galvanizado de 400 x 100 mm - com acessórios</t>
  </si>
  <si>
    <t xml:space="preserve">38.12.100</t>
  </si>
  <si>
    <t xml:space="preserve">Leito para cabos, tipo pesado, em aço galvanizado de 600 x 100 mm - com acessórios</t>
  </si>
  <si>
    <t xml:space="preserve">38.12.120</t>
  </si>
  <si>
    <t xml:space="preserve">Leito para cabos, tipo pesado, em aço galvanizado de 500 x 100 mm - com acessórios</t>
  </si>
  <si>
    <t xml:space="preserve">38.12.130</t>
  </si>
  <si>
    <t xml:space="preserve">Leito para cabos, tipo pesado, em aço galvanizado de 800 x 100 mm - com acessórios</t>
  </si>
  <si>
    <t xml:space="preserve">38.13</t>
  </si>
  <si>
    <t xml:space="preserve">Eletroduto em polietileno de alta densidade</t>
  </si>
  <si>
    <t xml:space="preserve">38.13.010</t>
  </si>
  <si>
    <t xml:space="preserve">Eletroduto corrugado em polietileno de alta densidade, DN= 30 mm, com acessórios</t>
  </si>
  <si>
    <t xml:space="preserve">38.13.016</t>
  </si>
  <si>
    <t xml:space="preserve">Eletroduto corrugado em polietileno de alta densidade, DN= 40 mm, com acessórios</t>
  </si>
  <si>
    <t xml:space="preserve">38.13.020</t>
  </si>
  <si>
    <t xml:space="preserve">Eletroduto corrugado em polietileno de alta densidade, DN= 50 mm, com acessórios</t>
  </si>
  <si>
    <t xml:space="preserve">38.13.030</t>
  </si>
  <si>
    <t xml:space="preserve">Eletroduto corrugado em polietileno de alta densidade, DN= 75 mm, com acessórios</t>
  </si>
  <si>
    <t xml:space="preserve">38.13.040</t>
  </si>
  <si>
    <t xml:space="preserve">Eletroduto corrugado em polietileno de alta densidade, DN= 100 mm, com acessórios</t>
  </si>
  <si>
    <t xml:space="preserve">38.13.050</t>
  </si>
  <si>
    <t xml:space="preserve">Eletroduto corrugado em polietileno de alta densidade, DN= 125 mm, com acessórios</t>
  </si>
  <si>
    <t xml:space="preserve">38.13.060</t>
  </si>
  <si>
    <t xml:space="preserve">Eletroduto corrugado em polietileno de alta densidade, DN= 150 mm, com acessórios</t>
  </si>
  <si>
    <t xml:space="preserve">38.15</t>
  </si>
  <si>
    <t xml:space="preserve">Eletroduto metálico flexível</t>
  </si>
  <si>
    <t xml:space="preserve">38.15.010</t>
  </si>
  <si>
    <t xml:space="preserve">Eletroduto metálico flexível com capa em PVC de 3/4´</t>
  </si>
  <si>
    <t xml:space="preserve">38.15.020</t>
  </si>
  <si>
    <t xml:space="preserve">Eletroduto metálico flexível com capa em PVC de 1´</t>
  </si>
  <si>
    <t xml:space="preserve">38.15.040</t>
  </si>
  <si>
    <t xml:space="preserve">Eletroduto metálico flexível com capa em PVC de 2´</t>
  </si>
  <si>
    <t xml:space="preserve">38.15.110</t>
  </si>
  <si>
    <t xml:space="preserve">Terminal macho fixo em latão zincado de 3/4´</t>
  </si>
  <si>
    <t xml:space="preserve">38.15.120</t>
  </si>
  <si>
    <t xml:space="preserve">Terminal macho fixo em latão zincado de 1´</t>
  </si>
  <si>
    <t xml:space="preserve">38.15.140</t>
  </si>
  <si>
    <t xml:space="preserve">Terminal macho fixo em latão zincado de 2´</t>
  </si>
  <si>
    <t xml:space="preserve">38.15.310</t>
  </si>
  <si>
    <t xml:space="preserve">Terminal macho giratório em latão zincado de 3/4´</t>
  </si>
  <si>
    <t xml:space="preserve">38.15.320</t>
  </si>
  <si>
    <t xml:space="preserve">Terminal macho giratório em latão zincado de 1´</t>
  </si>
  <si>
    <t xml:space="preserve">38.15.340</t>
  </si>
  <si>
    <t xml:space="preserve">Terminal macho giratório em latão zincado de 2´</t>
  </si>
  <si>
    <t xml:space="preserve">38.16</t>
  </si>
  <si>
    <t xml:space="preserve">Rodapé técnico e acessórios</t>
  </si>
  <si>
    <t xml:space="preserve">38.16.030</t>
  </si>
  <si>
    <t xml:space="preserve">Rodapé técnico triplo e tampa com pintura eletrostática</t>
  </si>
  <si>
    <t xml:space="preserve">38.16.060</t>
  </si>
  <si>
    <t xml:space="preserve">Curva horizontal tripla de 90°, interna ou externa e tampa com pintura eletrostática</t>
  </si>
  <si>
    <t xml:space="preserve">38.16.080</t>
  </si>
  <si>
    <t xml:space="preserve">Tê triplo de 90°, horizontal ou vertical e tampa com pintura eletrostática</t>
  </si>
  <si>
    <t xml:space="preserve">38.16.090</t>
  </si>
  <si>
    <t xml:space="preserve">Caixa para tomadas: de energia, RJ, sobressalente, interruptor ou espelho, com pintura eletrostática, para rodapé técnico triplo</t>
  </si>
  <si>
    <t xml:space="preserve">38.16.110</t>
  </si>
  <si>
    <t xml:space="preserve">Caixa de derivação embutida ou externa com pintura eletrostática, para rodapé técnico triplo</t>
  </si>
  <si>
    <t xml:space="preserve">38.16.130</t>
  </si>
  <si>
    <t xml:space="preserve">Caixa para tomadas: de energia, RJ, sobressalente, interruptor ou espelho, com pintura eletrostática, para rodapé técnico duplo</t>
  </si>
  <si>
    <t xml:space="preserve">38.16.140</t>
  </si>
  <si>
    <t xml:space="preserve">Terminal de fechamento ou mata junta com pintura eletrostática, para rodapé técnico triplo</t>
  </si>
  <si>
    <t xml:space="preserve">38.16.150</t>
  </si>
  <si>
    <t xml:space="preserve">Rodapé técnico duplo e tampa com pintura eletrostática</t>
  </si>
  <si>
    <t xml:space="preserve">38.16.160</t>
  </si>
  <si>
    <t xml:space="preserve">Curva vertical dupla de 90°, interna ou externa e tampa com pintura eletrostática</t>
  </si>
  <si>
    <t xml:space="preserve">38.16.190</t>
  </si>
  <si>
    <t xml:space="preserve">Terminal de fechamento ou mata junta com pintura eletrostática, para rodapé técnico duplo</t>
  </si>
  <si>
    <t xml:space="preserve">38.16.200</t>
  </si>
  <si>
    <t xml:space="preserve">Curva horizontal dupla de 90°, interna ou externa e tampa com pintura eletrostática</t>
  </si>
  <si>
    <t xml:space="preserve">38.16.230</t>
  </si>
  <si>
    <t xml:space="preserve">Curva vertical tripla de 90°, interna ou externa e tampa com pintura eletrostática</t>
  </si>
  <si>
    <t xml:space="preserve">38.16.250</t>
  </si>
  <si>
    <t xml:space="preserve">Poste condutor metálico para distribuição, com suporte para tomadas elétricas e RJ, com pintura eletrostática, altura de 3 m</t>
  </si>
  <si>
    <t xml:space="preserve">38.16.270</t>
  </si>
  <si>
    <t xml:space="preserve">Caixa de derivação embutida ou externa para rodapé técnico duplo</t>
  </si>
  <si>
    <t xml:space="preserve">38.19</t>
  </si>
  <si>
    <t xml:space="preserve">Eletroduto em PVC corrugado flexível</t>
  </si>
  <si>
    <t xml:space="preserve">38.19.020</t>
  </si>
  <si>
    <t xml:space="preserve">Eletroduto de PVC corrugado flexível leve, diâmetro externo de 20 mm</t>
  </si>
  <si>
    <t xml:space="preserve">38.19.030</t>
  </si>
  <si>
    <t xml:space="preserve">Eletroduto de PVC corrugado flexível leve, diâmetro externo de 25 mm</t>
  </si>
  <si>
    <t xml:space="preserve">38.19.040</t>
  </si>
  <si>
    <t xml:space="preserve">Eletroduto de PVC corrugado flexível leve, diâmetro externo de 32 mm</t>
  </si>
  <si>
    <t xml:space="preserve">38.19.210</t>
  </si>
  <si>
    <t xml:space="preserve">Eletroduto de PVC corrugado flexível reforçado, diâmetro externo de 25 mm</t>
  </si>
  <si>
    <t xml:space="preserve">38.19.220</t>
  </si>
  <si>
    <t xml:space="preserve">Eletroduto de PVC corrugado flexível reforçado, diâmetro externo de 32 mm</t>
  </si>
  <si>
    <t xml:space="preserve">38.20</t>
  </si>
  <si>
    <t xml:space="preserve">Reparos, conservações e complementos - GRUPO 38</t>
  </si>
  <si>
    <t xml:space="preserve">38.20.010</t>
  </si>
  <si>
    <t xml:space="preserve">Recolocação de perfilado 38x38 mm</t>
  </si>
  <si>
    <t xml:space="preserve">38.20.020</t>
  </si>
  <si>
    <t xml:space="preserve">Recolocação de vergalhão</t>
  </si>
  <si>
    <t xml:space="preserve">38.20.030</t>
  </si>
  <si>
    <t xml:space="preserve">Recolocação de caixa de tomada para perfilado</t>
  </si>
  <si>
    <t xml:space="preserve">38.20.040</t>
  </si>
  <si>
    <t xml:space="preserve">Recolocação de eletrodutos</t>
  </si>
  <si>
    <t xml:space="preserve">38.21</t>
  </si>
  <si>
    <t xml:space="preserve">Eletrocalha e acessórios</t>
  </si>
  <si>
    <t xml:space="preserve">38.21.110</t>
  </si>
  <si>
    <t xml:space="preserve">Eletrocalha lisa galvanizada a fogo, 50 x 50 mm, com acessórios</t>
  </si>
  <si>
    <t xml:space="preserve">38.21.120</t>
  </si>
  <si>
    <t xml:space="preserve">Eletrocalha lisa galvanizada a fogo, 100 x 50 mm, com acessórios</t>
  </si>
  <si>
    <t xml:space="preserve">38.21.130</t>
  </si>
  <si>
    <t xml:space="preserve">Eletrocalha lisa galvanizada a fogo, 150 x 50 mm, com acessórios</t>
  </si>
  <si>
    <t xml:space="preserve">38.21.140</t>
  </si>
  <si>
    <t xml:space="preserve">Eletrocalha lisa galvanizada a fogo, 200 x 50 mm, com acessórios</t>
  </si>
  <si>
    <t xml:space="preserve">38.21.150</t>
  </si>
  <si>
    <t xml:space="preserve">Eletrocalha lisa galvanizada a fogo, 250 x 50 mm, com acessórios</t>
  </si>
  <si>
    <t xml:space="preserve">38.21.310</t>
  </si>
  <si>
    <t xml:space="preserve">Eletrocalha lisa galvanizada a fogo, 100 x 100 mm, com acessórios</t>
  </si>
  <si>
    <t xml:space="preserve">38.21.320</t>
  </si>
  <si>
    <t xml:space="preserve">Eletrocalha lisa galvanizada a fogo, 150 x 100 mm, com acessórios</t>
  </si>
  <si>
    <t xml:space="preserve">38.21.330</t>
  </si>
  <si>
    <t xml:space="preserve">Eletrocalha lisa galvanizada a fogo, 200 x 100 mm, com acessórios</t>
  </si>
  <si>
    <t xml:space="preserve">38.21.340</t>
  </si>
  <si>
    <t xml:space="preserve">Eletrocalha lisa galvanizada a fogo, 250 x 100 mm, com acessórios</t>
  </si>
  <si>
    <t xml:space="preserve">38.21.350</t>
  </si>
  <si>
    <t xml:space="preserve">Eletrocalha lisa galvanizada a fogo, 300 x 100 mm, com acessórios</t>
  </si>
  <si>
    <t xml:space="preserve">38.21.360</t>
  </si>
  <si>
    <t xml:space="preserve">Eletrocalha lisa galvanizada a fogo, 400 x 100 mm, com acessórios</t>
  </si>
  <si>
    <t xml:space="preserve">38.21.920</t>
  </si>
  <si>
    <t xml:space="preserve">Eletrocalha perfurada galvanizada a fogo, 100 x 50 mm, com acessórios</t>
  </si>
  <si>
    <t xml:space="preserve">38.21.930</t>
  </si>
  <si>
    <t xml:space="preserve">Eletrocalha perfurada galvanizada a fogo, 150 x 50 mm, com acessórios</t>
  </si>
  <si>
    <t xml:space="preserve">38.21.940</t>
  </si>
  <si>
    <t xml:space="preserve">Eletrocalha perfurada galvanizada a fogo, 200 x 50 mm, com acessórios</t>
  </si>
  <si>
    <t xml:space="preserve">38.21.950</t>
  </si>
  <si>
    <t xml:space="preserve">Eletrocalha perfurada galvanizada a fogo, 250 x 50 mm, com acessórios</t>
  </si>
  <si>
    <t xml:space="preserve">38.22</t>
  </si>
  <si>
    <t xml:space="preserve">Eletrocalha e acessórios.</t>
  </si>
  <si>
    <t xml:space="preserve">38.22.120</t>
  </si>
  <si>
    <t xml:space="preserve">Eletrocalha perfurada galvanizada a fogo, 150x100mm, com acessórios</t>
  </si>
  <si>
    <t xml:space="preserve">38.22.130</t>
  </si>
  <si>
    <t xml:space="preserve">Eletrocalha perfurada galvanizada a fogo, 200x100mm, com acessórios</t>
  </si>
  <si>
    <t xml:space="preserve">38.22.140</t>
  </si>
  <si>
    <t xml:space="preserve">Eletrocalha perfurada galvanizada a fogo, 250x100mm, com acessórios</t>
  </si>
  <si>
    <t xml:space="preserve">38.22.150</t>
  </si>
  <si>
    <t xml:space="preserve">Eletrocalha perfurada galvanizada a fogo, 300x100mm, com acessórios</t>
  </si>
  <si>
    <t xml:space="preserve">38.22.160</t>
  </si>
  <si>
    <t xml:space="preserve">Eletrocalha perfurada galvanizada a fogo, 400x100mm, com acessórios</t>
  </si>
  <si>
    <t xml:space="preserve">38.22.610</t>
  </si>
  <si>
    <t xml:space="preserve">Tampa de encaixe para eletrocalha, galvanizada a fogo, L= 50mm</t>
  </si>
  <si>
    <t xml:space="preserve">38.22.620</t>
  </si>
  <si>
    <t xml:space="preserve">Tampa de encaixe para eletrocalha, galvanizada a fogo, L= 100mm</t>
  </si>
  <si>
    <t xml:space="preserve">38.22.630</t>
  </si>
  <si>
    <t xml:space="preserve">Tampa de encaixe para eletrocalha, galvanizada a fogo, L= 150mm</t>
  </si>
  <si>
    <t xml:space="preserve">38.22.640</t>
  </si>
  <si>
    <t xml:space="preserve">Tampa de encaixe para eletrocalha, galvanizada a fogo, L= 200mm</t>
  </si>
  <si>
    <t xml:space="preserve">38.22.650</t>
  </si>
  <si>
    <t xml:space="preserve">Tampa de encaixe para eletrocalha, galvanizada a fogo, L= 250mm</t>
  </si>
  <si>
    <t xml:space="preserve">38.22.660</t>
  </si>
  <si>
    <t xml:space="preserve">Tampa de encaixe para eletrocalha, galvanizada a fogo, L= 300mm</t>
  </si>
  <si>
    <t xml:space="preserve">38.22.670</t>
  </si>
  <si>
    <t xml:space="preserve">Tampa de encaixe para eletrocalha, galvanizada a fogo, L= 400mm</t>
  </si>
  <si>
    <t xml:space="preserve">38.23</t>
  </si>
  <si>
    <t xml:space="preserve">Eletrocalha e acessórios..</t>
  </si>
  <si>
    <t xml:space="preserve">38.23.010</t>
  </si>
  <si>
    <t xml:space="preserve">Suporte para eletrocalha, galvanizado a fogo, 50x50mm</t>
  </si>
  <si>
    <t xml:space="preserve">38.23.020</t>
  </si>
  <si>
    <t xml:space="preserve">Suporte para eletrocalha, galvanizado a fogo, 100x50mm</t>
  </si>
  <si>
    <t xml:space="preserve">38.23.030</t>
  </si>
  <si>
    <t xml:space="preserve">Suporte para eletrocalha, galvanizado a fogo, 150x50mm</t>
  </si>
  <si>
    <t xml:space="preserve">38.23.040</t>
  </si>
  <si>
    <t xml:space="preserve">Suporte para eletrocalha, galvanizado a fogo, 200x50mm</t>
  </si>
  <si>
    <t xml:space="preserve">38.23.050</t>
  </si>
  <si>
    <t xml:space="preserve">Suporte para eletrocalha, galvanizado a fogo, 250x50mm</t>
  </si>
  <si>
    <t xml:space="preserve">38.23.060</t>
  </si>
  <si>
    <t xml:space="preserve">Suporte para eletrocalha, galvanizado a fogo, 300x50mm</t>
  </si>
  <si>
    <t xml:space="preserve">38.23.110</t>
  </si>
  <si>
    <t xml:space="preserve">Suporte para eletrocalha, galvanizado a fogo, 100x100mm</t>
  </si>
  <si>
    <t xml:space="preserve">38.23.120</t>
  </si>
  <si>
    <t xml:space="preserve">Suporte para eletrocalha, galvanizado a fogo, 150x100mm</t>
  </si>
  <si>
    <t xml:space="preserve">38.23.130</t>
  </si>
  <si>
    <t xml:space="preserve">Suporte para eletrocalha, galvanizado a fogo, 200x100mm</t>
  </si>
  <si>
    <t xml:space="preserve">38.23.140</t>
  </si>
  <si>
    <t xml:space="preserve">Suporte para eletrocalha, galvanizado a fogo, 250x100mm</t>
  </si>
  <si>
    <t xml:space="preserve">38.23.150</t>
  </si>
  <si>
    <t xml:space="preserve">Suporte para eletrocalha, galvanizado a fogo, 300x100mm</t>
  </si>
  <si>
    <t xml:space="preserve">38.23.160</t>
  </si>
  <si>
    <t xml:space="preserve">Suporte para eletrocalha, galvanizado a fogo, 400x100mm</t>
  </si>
  <si>
    <t xml:space="preserve">38.23.210</t>
  </si>
  <si>
    <t xml:space="preserve">Mão francesa simples, galvanizada a fogo, L= 200mm</t>
  </si>
  <si>
    <t xml:space="preserve">38.23.220</t>
  </si>
  <si>
    <t xml:space="preserve">Mão francesa simples, galvanizada a fogo, L= 300mm</t>
  </si>
  <si>
    <t xml:space="preserve">38.23.230</t>
  </si>
  <si>
    <t xml:space="preserve">Mão francesa simples, galvanizada a fogo, L= 400mm</t>
  </si>
  <si>
    <t xml:space="preserve">38.23.240</t>
  </si>
  <si>
    <t xml:space="preserve">Mão francesa simples, galvanizada a fogo, L= 500mm</t>
  </si>
  <si>
    <t xml:space="preserve">38.23.310</t>
  </si>
  <si>
    <t xml:space="preserve">Mão francesa dupla, galvanizada a fogo, L= 300mm</t>
  </si>
  <si>
    <t xml:space="preserve">38.23.320</t>
  </si>
  <si>
    <t xml:space="preserve">Mão francesa dupla, galvanizada a fogo, L= 400mm</t>
  </si>
  <si>
    <t xml:space="preserve">38.23.330</t>
  </si>
  <si>
    <t xml:space="preserve">Mão francesa dupla, galvanizada a fogo, L= 500mm</t>
  </si>
  <si>
    <t xml:space="preserve">39</t>
  </si>
  <si>
    <t xml:space="preserve">CONDUTOR E ENFIAÇÃO DE ENERGIA ELÉTRICA E TELEFONIA</t>
  </si>
  <si>
    <t xml:space="preserve">39.02</t>
  </si>
  <si>
    <t xml:space="preserve">Cabo de cobre, isolamento 450V / 750 V, isolação em PVC 70°C</t>
  </si>
  <si>
    <t xml:space="preserve">39.02.010</t>
  </si>
  <si>
    <t xml:space="preserve">Cabo de cobre de 1,5 mm², isolamento 750 V - isolação em PVC 70°C</t>
  </si>
  <si>
    <t xml:space="preserve">39.02.016</t>
  </si>
  <si>
    <t xml:space="preserve">Cabo de cobre de 2,5 mm², isolamento 750 V - isolação em PVC 70°C</t>
  </si>
  <si>
    <t xml:space="preserve">39.02.020</t>
  </si>
  <si>
    <t xml:space="preserve">Cabo de cobre de 4 mm², isolamento 750 V - isolação em PVC 70°C</t>
  </si>
  <si>
    <t xml:space="preserve">39.02.030</t>
  </si>
  <si>
    <t xml:space="preserve">Cabo de cobre de 6 mm², isolamento 750 V - isolação em PVC 70°C</t>
  </si>
  <si>
    <t xml:space="preserve">39.02.040</t>
  </si>
  <si>
    <t xml:space="preserve">Cabo de cobre de 10 mm², isolamento 750 V - isolação em PVC 70°C</t>
  </si>
  <si>
    <t xml:space="preserve">39.03</t>
  </si>
  <si>
    <t xml:space="preserve">Cabo de cobre, isolamento 0,6/1kV, isolação em PVC 70°C</t>
  </si>
  <si>
    <t xml:space="preserve">39.03.160</t>
  </si>
  <si>
    <t xml:space="preserve">Cabo de cobre de 1,5 mm², isolamento 0,6/1 kV - isolação em PVC 70°C</t>
  </si>
  <si>
    <t xml:space="preserve">39.03.170</t>
  </si>
  <si>
    <t xml:space="preserve">Cabo de cobre de 2,5 mm², isolamento 0,6/1 kV - isolação em PVC 70°C</t>
  </si>
  <si>
    <t xml:space="preserve">39.03.174</t>
  </si>
  <si>
    <t xml:space="preserve">Cabo de cobre de 4 mm², isolamento 0,6/1 kV - isolação em PVC 70°C.</t>
  </si>
  <si>
    <t xml:space="preserve">39.03.178</t>
  </si>
  <si>
    <t xml:space="preserve">Cabo de cobre de 6 mm², isolamento 0,6/1 kV - isolação em PVC 70°C</t>
  </si>
  <si>
    <t xml:space="preserve">39.03.182</t>
  </si>
  <si>
    <t xml:space="preserve">Cabo de cobre de 10 mm², isolamento 0,6/1 kV - isolação em PVC 70°C</t>
  </si>
  <si>
    <t xml:space="preserve">39.04</t>
  </si>
  <si>
    <t xml:space="preserve">Cabo de cobre nu, têmpera mole, classe 2</t>
  </si>
  <si>
    <t xml:space="preserve">39.04.050</t>
  </si>
  <si>
    <t xml:space="preserve">Cabo de cobre nu, têmpera mole, classe 2, de 16 mm²</t>
  </si>
  <si>
    <t xml:space="preserve">39.04.060</t>
  </si>
  <si>
    <t xml:space="preserve">Cabo de cobre nu, têmpera mole, classe 2, de 25 mm²</t>
  </si>
  <si>
    <t xml:space="preserve">39.04.070</t>
  </si>
  <si>
    <t xml:space="preserve">Cabo de cobre nu, têmpera mole, classe 2, de 35 mm²</t>
  </si>
  <si>
    <t xml:space="preserve">39.04.080</t>
  </si>
  <si>
    <t xml:space="preserve">Cabo de cobre nu, têmpera mole, classe 2, de 50 mm²</t>
  </si>
  <si>
    <t xml:space="preserve">39.04.100</t>
  </si>
  <si>
    <t xml:space="preserve">Cabo de cobre nu, têmpera mole, classe 2, de 70 mm²</t>
  </si>
  <si>
    <t xml:space="preserve">39.04.120</t>
  </si>
  <si>
    <t xml:space="preserve">Cabo de cobre nu, têmpera mole, classe 2, de 95 mm²</t>
  </si>
  <si>
    <t xml:space="preserve">39.04.180</t>
  </si>
  <si>
    <t xml:space="preserve">Cabo de cobre nu, têmpera mole, classe 2, de 185 mm²</t>
  </si>
  <si>
    <t xml:space="preserve">39.05</t>
  </si>
  <si>
    <t xml:space="preserve">Cabo de cobre tripolar, isolamento 8,7/15 kV, isolação EPR 90°C</t>
  </si>
  <si>
    <t xml:space="preserve">39.05.070</t>
  </si>
  <si>
    <t xml:space="preserve">Cabo de cobre de 3x35 mm², isolamento 8,7/15 kV - isolação EPR 90°C</t>
  </si>
  <si>
    <t xml:space="preserve">39.06</t>
  </si>
  <si>
    <t xml:space="preserve">Cabo de cobre unipolar, isolamento 8,7/15 kV, isolação EPR 90°C</t>
  </si>
  <si>
    <t xml:space="preserve">39.06.060</t>
  </si>
  <si>
    <t xml:space="preserve">Cabo de cobre de 25 mm², isolamento 8,7/15 kV - isolação EPR 90°C</t>
  </si>
  <si>
    <t xml:space="preserve">39.06.070</t>
  </si>
  <si>
    <t xml:space="preserve">Cabo de cobre de 35 mm², isolamento 8,7/15 kV - isolação EPR 90°C</t>
  </si>
  <si>
    <t xml:space="preserve">39.06.074</t>
  </si>
  <si>
    <t xml:space="preserve">Cabo de cobre de 50 mm², isolamento 8,7/15 kV - isolação EPR 90°C</t>
  </si>
  <si>
    <t xml:space="preserve">39.06.084</t>
  </si>
  <si>
    <t xml:space="preserve">Cabo de cobre de 120 mm², isolamento 8,7/15 kV - isolação EPR 90°C</t>
  </si>
  <si>
    <t xml:space="preserve">39.09</t>
  </si>
  <si>
    <t xml:space="preserve">Conectores</t>
  </si>
  <si>
    <t xml:space="preserve">39.09.010</t>
  </si>
  <si>
    <t xml:space="preserve">Conector terminal tipo BNC para cabo coaxial RG 59</t>
  </si>
  <si>
    <t xml:space="preserve">39.09.015</t>
  </si>
  <si>
    <t xml:space="preserve">Conector de emenda tipo BNC para cabo coaxial RG 59</t>
  </si>
  <si>
    <t xml:space="preserve">39.09.020</t>
  </si>
  <si>
    <t xml:space="preserve">Conector split-bolt para cabo de 25 mm², latão, simples</t>
  </si>
  <si>
    <t xml:space="preserve">39.09.040</t>
  </si>
  <si>
    <t xml:space="preserve">Conector split-bolt para cabo de 35 mm², latão, simples</t>
  </si>
  <si>
    <t xml:space="preserve">39.09.060</t>
  </si>
  <si>
    <t xml:space="preserve">Conector split-bolt para cabo de 50 mm², latão, simples</t>
  </si>
  <si>
    <t xml:space="preserve">39.09.100</t>
  </si>
  <si>
    <t xml:space="preserve">Conector split-bolt para cabo de 25 mm², latão, com rabicho</t>
  </si>
  <si>
    <t xml:space="preserve">39.09.120</t>
  </si>
  <si>
    <t xml:space="preserve">Conector split-bolt para cabo de 35 mm², latão, com rabicho</t>
  </si>
  <si>
    <t xml:space="preserve">39.09.140</t>
  </si>
  <si>
    <t xml:space="preserve">Conector split-bolt para cabo de 50 mm², latão, com rabicho</t>
  </si>
  <si>
    <t xml:space="preserve">39.10</t>
  </si>
  <si>
    <t xml:space="preserve">Terminais de pressão e compressão</t>
  </si>
  <si>
    <t xml:space="preserve">39.10.050</t>
  </si>
  <si>
    <t xml:space="preserve">Terminal de compressão para cabo de 2,5 mm²</t>
  </si>
  <si>
    <t xml:space="preserve">39.10.060</t>
  </si>
  <si>
    <t xml:space="preserve">Terminal de pressão/compressão para cabo de 6 até 10 mm²</t>
  </si>
  <si>
    <t xml:space="preserve">39.10.080</t>
  </si>
  <si>
    <t xml:space="preserve">Terminal de pressão/compressão para cabo de 16 mm²</t>
  </si>
  <si>
    <t xml:space="preserve">39.10.120</t>
  </si>
  <si>
    <t xml:space="preserve">Terminal de pressão/compressão para cabo de 25 mm²</t>
  </si>
  <si>
    <t xml:space="preserve">39.10.130</t>
  </si>
  <si>
    <t xml:space="preserve">Terminal de pressão/compressão para cabo de 35 mm²</t>
  </si>
  <si>
    <t xml:space="preserve">39.10.160</t>
  </si>
  <si>
    <t xml:space="preserve">Terminal de pressão/compressão para cabo de 50 mm²</t>
  </si>
  <si>
    <t xml:space="preserve">39.10.200</t>
  </si>
  <si>
    <t xml:space="preserve">Terminal de pressão/compressão para cabo de 70 mm²</t>
  </si>
  <si>
    <t xml:space="preserve">39.10.240</t>
  </si>
  <si>
    <t xml:space="preserve">Terminal de pressão/compressão para cabo de 95 mm²</t>
  </si>
  <si>
    <t xml:space="preserve">39.10.246</t>
  </si>
  <si>
    <t xml:space="preserve">Terminal de pressão/compressão para cabo de 120 mm²</t>
  </si>
  <si>
    <t xml:space="preserve">39.10.250</t>
  </si>
  <si>
    <t xml:space="preserve">Terminal de pressão/compressão para cabo de 150 mm²</t>
  </si>
  <si>
    <t xml:space="preserve">39.10.280</t>
  </si>
  <si>
    <t xml:space="preserve">Terminal de pressão/compressão para cabo de 185 mm²</t>
  </si>
  <si>
    <t xml:space="preserve">39.10.300</t>
  </si>
  <si>
    <t xml:space="preserve">Terminal de pressão/compressão para cabo de 240 mm²</t>
  </si>
  <si>
    <t xml:space="preserve">39.11</t>
  </si>
  <si>
    <t xml:space="preserve">Fios e cabos telefônicos</t>
  </si>
  <si>
    <t xml:space="preserve">39.11.020</t>
  </si>
  <si>
    <t xml:space="preserve">Cabo telefônico CI, com 10 pares de 0,50 mm, para centrais telefônicas, equipamentos e rede interna</t>
  </si>
  <si>
    <t xml:space="preserve">39.11.040</t>
  </si>
  <si>
    <t xml:space="preserve">Cabo telefônico CI, com 20 pares de 0,50 mm, para centrais telefônicas, equipamentos e rede interna</t>
  </si>
  <si>
    <t xml:space="preserve">39.11.080</t>
  </si>
  <si>
    <t xml:space="preserve">Cabo telefônico CI, com 50 pares de 0,50 mm, para centrais telefônicas, equipamentos e rede interna</t>
  </si>
  <si>
    <t xml:space="preserve">39.11.090</t>
  </si>
  <si>
    <t xml:space="preserve">Fio telefônico tipo FI-60, para ligação de aparelhos telefônicos</t>
  </si>
  <si>
    <t xml:space="preserve">39.11.110</t>
  </si>
  <si>
    <t xml:space="preserve">Fio telefônico externo tipo FE-160</t>
  </si>
  <si>
    <t xml:space="preserve">39.11.120</t>
  </si>
  <si>
    <t xml:space="preserve">Cabo telefônico CTP-APL-SN, com 10 pares de 0,50 mm, para cotos de transição em caixas e entradas</t>
  </si>
  <si>
    <t xml:space="preserve">39.11.190</t>
  </si>
  <si>
    <t xml:space="preserve">Cabo telefônico CCE-APL, com 4 pares de 0,50 mm, para conexões em rede externa</t>
  </si>
  <si>
    <t xml:space="preserve">39.11.210</t>
  </si>
  <si>
    <t xml:space="preserve">Cabo telefônico secundário de distribuição CTP-APL, com 20 pares de 0,50 mm, para rede externa</t>
  </si>
  <si>
    <t xml:space="preserve">39.11.230</t>
  </si>
  <si>
    <t xml:space="preserve">Cabo telefônico secundário de distribuição CTP-APL, com 50 pares de 0,50 mm, para rede externa</t>
  </si>
  <si>
    <t xml:space="preserve">39.11.240</t>
  </si>
  <si>
    <t xml:space="preserve">Cabo telefônico secundário de distribuição CTP-APL, com 100 pares de 0,50 mm, para rede externa</t>
  </si>
  <si>
    <t xml:space="preserve">39.11.270</t>
  </si>
  <si>
    <t xml:space="preserve">Cabo telefônico secundário de distribuição CTP-APL-G, com 10 pares de 0,50 mm, para rede subterrânea</t>
  </si>
  <si>
    <t xml:space="preserve">39.11.280</t>
  </si>
  <si>
    <t xml:space="preserve">Cabo telefônico secundário de distribuição CTP-APL-G, com 20 pares de 0,50 mm, para rede subterrânea</t>
  </si>
  <si>
    <t xml:space="preserve">39.11.300</t>
  </si>
  <si>
    <t xml:space="preserve">Cabo telefônico secundário de distribuição CTP-APL-G, com 50 pares de 0,50 mm, para rede subterrânea</t>
  </si>
  <si>
    <t xml:space="preserve">39.11.400</t>
  </si>
  <si>
    <t xml:space="preserve">Cabo telefônico secundário de distribuição CTP-APL, com 10 pares de 0,65 mm, para rede externa</t>
  </si>
  <si>
    <t xml:space="preserve">39.11.410</t>
  </si>
  <si>
    <t xml:space="preserve">Cabo telefônico secundário de distribuição CTP-APL, com 20 pares de 0,65 mm, para rede externa</t>
  </si>
  <si>
    <t xml:space="preserve">39.11.430</t>
  </si>
  <si>
    <t xml:space="preserve">Cabo telefônico secundário de distribuição CTP-APL, com 50 pares de 0,65 mm, para rede externa</t>
  </si>
  <si>
    <t xml:space="preserve">39.12</t>
  </si>
  <si>
    <t xml:space="preserve">Cabo de cobre flexível, isolamento 600 V, isolação em VC/E 105°C</t>
  </si>
  <si>
    <t xml:space="preserve">39.12.510</t>
  </si>
  <si>
    <t xml:space="preserve">Cabo de cobre flexível blindado de 2 x 1,5 mm², isolamento 600V, isolação em VC/E 105°C - para detecção de incêndio</t>
  </si>
  <si>
    <t xml:space="preserve">39.12.520</t>
  </si>
  <si>
    <t xml:space="preserve">Cabo de cobre flexível blindado de 3 x 1,5 mm², isolamento 600V, isolação em VC/E 105°C - para detecção de incêndio</t>
  </si>
  <si>
    <t xml:space="preserve">39.12.530</t>
  </si>
  <si>
    <t xml:space="preserve">Cabo de cobre flexível blindado de 2 x 2,5 mm², isolamento 600V, isolação em VC/E 105°C - para detecção de incêndio</t>
  </si>
  <si>
    <t xml:space="preserve">39.14</t>
  </si>
  <si>
    <t xml:space="preserve">Cabo de alumínio nu com alma de aço</t>
  </si>
  <si>
    <t xml:space="preserve">39.14.010</t>
  </si>
  <si>
    <t xml:space="preserve">Cabo de alumínio nu com alma de aço CAA, 1/0 AWG - Raven</t>
  </si>
  <si>
    <t xml:space="preserve">39.14.050</t>
  </si>
  <si>
    <t xml:space="preserve">Cabo de alumínio nu com alma de aço CAA, 4 AWG - Swan</t>
  </si>
  <si>
    <t xml:space="preserve">39.15</t>
  </si>
  <si>
    <t xml:space="preserve">Cabo de alumínio nu sem alma de aço</t>
  </si>
  <si>
    <t xml:space="preserve">39.15.040</t>
  </si>
  <si>
    <t xml:space="preserve">Cabo de alumínio nu sem alma de aço CA, 2 AWG - Iris</t>
  </si>
  <si>
    <t xml:space="preserve">39.15.070</t>
  </si>
  <si>
    <t xml:space="preserve">Cabo de alumínio nu sem alma de aço CA, 2/0 AWG - Aster</t>
  </si>
  <si>
    <t xml:space="preserve">39.18</t>
  </si>
  <si>
    <t xml:space="preserve">Cabo para transmissão de dados</t>
  </si>
  <si>
    <t xml:space="preserve">39.18.100</t>
  </si>
  <si>
    <t xml:space="preserve">Cabo coaxial tipo RG 6</t>
  </si>
  <si>
    <t xml:space="preserve">39.18.104</t>
  </si>
  <si>
    <t xml:space="preserve">Cabo coaxial tipo RG 11</t>
  </si>
  <si>
    <t xml:space="preserve">39.18.106</t>
  </si>
  <si>
    <t xml:space="preserve">Cabo coaxial tipo RG 59</t>
  </si>
  <si>
    <t xml:space="preserve">39.18.110</t>
  </si>
  <si>
    <t xml:space="preserve">Cabo coaxial tipo RGC 06</t>
  </si>
  <si>
    <t xml:space="preserve">39.18.114</t>
  </si>
  <si>
    <t xml:space="preserve">Cabo coaxial tipo RGC 59</t>
  </si>
  <si>
    <t xml:space="preserve">39.18.120</t>
  </si>
  <si>
    <t xml:space="preserve">Cabo para rede U/UTP 23 AWG com 4 pares - categoria 6A</t>
  </si>
  <si>
    <t xml:space="preserve">39.18.126</t>
  </si>
  <si>
    <t xml:space="preserve">Cabo para rede 24 AWG com 4 pares, categoria 6</t>
  </si>
  <si>
    <t xml:space="preserve">39.20</t>
  </si>
  <si>
    <t xml:space="preserve">Reparos, conservações e complementos - GRUPO 39</t>
  </si>
  <si>
    <t xml:space="preserve">39.20.005</t>
  </si>
  <si>
    <t xml:space="preserve">Conector prensa-cabo de 3/4´</t>
  </si>
  <si>
    <t xml:space="preserve">39.20.010</t>
  </si>
  <si>
    <t xml:space="preserve">Recolocação de condutor aparente com diâmetro externo até 6,5 mm</t>
  </si>
  <si>
    <t xml:space="preserve">39.20.030</t>
  </si>
  <si>
    <t xml:space="preserve">Recolocação de condutor aparente com diâmetro externo acima de 6,5 mm</t>
  </si>
  <si>
    <t xml:space="preserve">39.21</t>
  </si>
  <si>
    <t xml:space="preserve">Cabo de cobre flexível, isolamento 0,6/1 kV, isolação em HEPR 90°C</t>
  </si>
  <si>
    <t xml:space="preserve">39.21.010</t>
  </si>
  <si>
    <t xml:space="preserve">Cabo de cobre flexível de 1,5 mm², isolamento 0,6/1kV - isolação HEPR 90°C</t>
  </si>
  <si>
    <t xml:space="preserve">39.21.020</t>
  </si>
  <si>
    <t xml:space="preserve">Cabo de cobre flexível de 2,5 mm², isolamento 0,6/1kV - isolação HEPR 90°C</t>
  </si>
  <si>
    <t xml:space="preserve">39.21.030</t>
  </si>
  <si>
    <t xml:space="preserve">Cabo de cobre flexível de 4 mm², isolamento 0,6/1kV - isolação HEPR 90°C</t>
  </si>
  <si>
    <t xml:space="preserve">39.21.040</t>
  </si>
  <si>
    <t xml:space="preserve">Cabo de cobre flexível de 6 mm², isolamento 0,6/1kV - isolação HEPR 90°C</t>
  </si>
  <si>
    <t xml:space="preserve">39.21.050</t>
  </si>
  <si>
    <t xml:space="preserve">Cabo de cobre flexível de 10 mm², isolamento 0,6/1kV - isolação HEPR 90°C</t>
  </si>
  <si>
    <t xml:space="preserve">39.21.060</t>
  </si>
  <si>
    <t xml:space="preserve">Cabo de cobre flexível de 16 mm², isolamento 0,6/1kV - isolação HEPR 90°C</t>
  </si>
  <si>
    <t xml:space="preserve">39.21.070</t>
  </si>
  <si>
    <t xml:space="preserve">Cabo de cobre flexível de 25 mm², isolamento 0,6/1kV - isolação HEPR 90°C</t>
  </si>
  <si>
    <t xml:space="preserve">39.21.080</t>
  </si>
  <si>
    <t xml:space="preserve">Cabo de cobre flexível de 35 mm², isolamento 0,6/1kV - isolação HEPR 90°C</t>
  </si>
  <si>
    <t xml:space="preserve">39.21.090</t>
  </si>
  <si>
    <t xml:space="preserve">Cabo de cobre flexível de 50 mm², isolamento 0,6/1kV - isolação HEPR 90°C</t>
  </si>
  <si>
    <t xml:space="preserve">39.21.100</t>
  </si>
  <si>
    <t xml:space="preserve">Cabo de cobre flexível de 70 mm², isolamento 0,6/1kV - isolação HEPR 90°C</t>
  </si>
  <si>
    <t xml:space="preserve">39.21.110</t>
  </si>
  <si>
    <t xml:space="preserve">Cabo de cobre flexível de 95 mm², isolamento 0,6/1kV - isolação HEPR 90°C</t>
  </si>
  <si>
    <t xml:space="preserve">39.21.120</t>
  </si>
  <si>
    <t xml:space="preserve">Cabo de cobre flexível de 120 mm², isolamento 0,6/1kV - isolação HEPR 90°C</t>
  </si>
  <si>
    <t xml:space="preserve">39.21.125</t>
  </si>
  <si>
    <t xml:space="preserve">Cabo de cobre flexível de 150 mm², isolamento 0,6/1 kV - isolação HEPR 90°C</t>
  </si>
  <si>
    <t xml:space="preserve">39.21.130</t>
  </si>
  <si>
    <t xml:space="preserve">Cabo de cobre flexível de 185 mm², isolamento 0,6/1kV - isolação HEPR 90°C</t>
  </si>
  <si>
    <t xml:space="preserve">39.21.140</t>
  </si>
  <si>
    <t xml:space="preserve">Cabo de cobre flexível de 240 mm², isolamento 0,6/1kV - isolação HEPR 90°C</t>
  </si>
  <si>
    <t xml:space="preserve">39.21.201</t>
  </si>
  <si>
    <t xml:space="preserve">Cabo de cobre flexível de 2 x 2,5 mm², isolamento 0,6/1 kV - isolação HEPR 90°C</t>
  </si>
  <si>
    <t xml:space="preserve">39.21.230</t>
  </si>
  <si>
    <t xml:space="preserve">Cabo de cobre flexível de 3 x 1,5 mm², isolamento 0,6/1 kV - isolação HEPR 90°C</t>
  </si>
  <si>
    <t xml:space="preserve">39.21.231</t>
  </si>
  <si>
    <t xml:space="preserve">Cabo de cobre flexível de 3 x 2,5 mm², isolamento 0,6/1 kV - isolação HEPR 90°C</t>
  </si>
  <si>
    <t xml:space="preserve">39.21.234</t>
  </si>
  <si>
    <t xml:space="preserve">Cabo de cobre flexível de 3 x 10 mm², isolamento 0,6/1 kV - isolação HEPR 90°C</t>
  </si>
  <si>
    <t xml:space="preserve">39.21.236</t>
  </si>
  <si>
    <t xml:space="preserve">Cabo de cobre flexível de 3 x 25 mm², isolamento 0,6/1 kV - isolação HEPR 90°C</t>
  </si>
  <si>
    <t xml:space="preserve">39.21.237</t>
  </si>
  <si>
    <t xml:space="preserve">Cabo de cobre flexível de 3 x 35 mm², isolamento 0,6/1 kV - isolação HEPR 90°C</t>
  </si>
  <si>
    <t xml:space="preserve">39.21.254</t>
  </si>
  <si>
    <t xml:space="preserve">Cabo de cobre flexível de 4 x 10 mm², isolamento 0,6/1 kV - isolação HEPR 90°C</t>
  </si>
  <si>
    <t xml:space="preserve">39.24</t>
  </si>
  <si>
    <t xml:space="preserve">Cabo de cobre flexível, isolamento 500 V, isolação PP 70°C</t>
  </si>
  <si>
    <t xml:space="preserve">39.24.151</t>
  </si>
  <si>
    <t xml:space="preserve">Cabo de cobre flexível de 3 x 1,5 mm², isolamento 500 V - isolação PP 70°C</t>
  </si>
  <si>
    <t xml:space="preserve">39.24.152</t>
  </si>
  <si>
    <t xml:space="preserve">Cabo de cobre flexível de 3 x 2,5 mm², isolamento 500 V - isolação PP 70°C</t>
  </si>
  <si>
    <t xml:space="preserve">39.24.153</t>
  </si>
  <si>
    <t xml:space="preserve">Cabo de cobre flexível de 3 x 4 mm², isolamento 500 V - isolação PP 70°C</t>
  </si>
  <si>
    <t xml:space="preserve">39.24.154</t>
  </si>
  <si>
    <t xml:space="preserve">Cabo de cobre flexível de 3 x 6 mm², isolamento 500 V - isolação PP 70°C</t>
  </si>
  <si>
    <t xml:space="preserve">39.24.173</t>
  </si>
  <si>
    <t xml:space="preserve">Cabo de cobre flexível de 4 x 4 mm², isolamento 500 V - isolação PP 70°C</t>
  </si>
  <si>
    <t xml:space="preserve">39.24.174</t>
  </si>
  <si>
    <t xml:space="preserve">Cabo de cobre flexível de 4 x 6 mm², isolamento 500 V - isolação PP 70°C</t>
  </si>
  <si>
    <t xml:space="preserve">39.25</t>
  </si>
  <si>
    <t xml:space="preserve">Cabo de cobre unipolar, isolamento 15/25 kV, isolação EPR 90 °C / 105 °C</t>
  </si>
  <si>
    <t xml:space="preserve">39.25.020</t>
  </si>
  <si>
    <t xml:space="preserve">Cabo de cobre de 35 mm², isolamento 15/25 kV - isolação EPR 105°C</t>
  </si>
  <si>
    <t xml:space="preserve">39.25.030</t>
  </si>
  <si>
    <t xml:space="preserve">Cabo de cobre de 50 mm², isolamento 15/25 kV - isolação EPR 105°C</t>
  </si>
  <si>
    <t xml:space="preserve">39.26</t>
  </si>
  <si>
    <t xml:space="preserve">Cabo de cobre flexível, isolamento 0,6/1kV - isolação HEPR 90° C - baixa emissão fumaça e gases</t>
  </si>
  <si>
    <t xml:space="preserve">39.26.010</t>
  </si>
  <si>
    <t xml:space="preserve">Cabo de cobre flexível de 1,5 mm², isolamento 0,6/1 kV - isolação HEPR 90°C - baixa emissão de fumaça e gases</t>
  </si>
  <si>
    <t xml:space="preserve">39.26.020</t>
  </si>
  <si>
    <t xml:space="preserve">Cabo de cobre flexível de 2,5 mm², isolamento 0,6/1 kV - isolação HEPR 90°C - baixa emissão de fumaça e gases</t>
  </si>
  <si>
    <t xml:space="preserve">39.26.030</t>
  </si>
  <si>
    <t xml:space="preserve">Cabo de cobre flexível de 4 mm², isolamento 0,6/1 kV -  isolação HEPR 90°C - baixa emissão de fumaça e gases</t>
  </si>
  <si>
    <t xml:space="preserve">39.26.040</t>
  </si>
  <si>
    <t xml:space="preserve">Cabo de cobre flexível de 6 mm², isolamento 0,6/1 kV - isolação HEPR 90°C - baixa emissão de fumaça e gases</t>
  </si>
  <si>
    <t xml:space="preserve">39.26.050</t>
  </si>
  <si>
    <t xml:space="preserve">Cabo de cobre flexível de 10 mm², isolamento 0,6/1 kV - isolação HEPR 90°C - baixa emissão de fumaça e gases</t>
  </si>
  <si>
    <t xml:space="preserve">39.26.060</t>
  </si>
  <si>
    <t xml:space="preserve">Cabo de cobre flexível de 16 mm², isolamento 0,6/1 kV - isolação HEPR 90°C - baixa emissão de fumaça e gases</t>
  </si>
  <si>
    <t xml:space="preserve">39.26.070</t>
  </si>
  <si>
    <t xml:space="preserve">Cabo de cobre flexível de 25 mm², isolamento 0,6/1 kV - isolação HEPR 90°C - baixa emissão de fumaça e gases</t>
  </si>
  <si>
    <t xml:space="preserve">39.26.080</t>
  </si>
  <si>
    <t xml:space="preserve">Cabo de cobre flexível de 35 mm², isolamento 0,6/1 kV - isolação HEPR 90°C - baixa emissão de fumaça e gases</t>
  </si>
  <si>
    <t xml:space="preserve">39.26.090</t>
  </si>
  <si>
    <t xml:space="preserve">Cabo de cobre flexível de 50 mm², isolamento 0,6/1 kV - isolação HEPR 90°C - baixa emissão de fumaça e gases</t>
  </si>
  <si>
    <t xml:space="preserve">39.26.100</t>
  </si>
  <si>
    <t xml:space="preserve">Cabo de cobre flexível de 70 mm², isolamento 0,6/1 kV - isolação HEPR 90°C - baixa emissão de fumaça e gases</t>
  </si>
  <si>
    <t xml:space="preserve">39.26.110</t>
  </si>
  <si>
    <t xml:space="preserve">Cabo de cobre flexível de 95 mm², isolamento 0,6/1 kV - isolação HEPR 90°C - baixa emissão de fumaça e gases</t>
  </si>
  <si>
    <t xml:space="preserve">39.26.120</t>
  </si>
  <si>
    <t xml:space="preserve">Cabo de cobre flexível de 120 mm², isolamento 0,6/1 kV - isolação HEPR 90°C - baixa emissão de fumaça e gases</t>
  </si>
  <si>
    <t xml:space="preserve">39.26.130</t>
  </si>
  <si>
    <t xml:space="preserve">Cabo de cobre flexível de 150 mm², isolamento 0,6/1 kV - isolação HEPR 90°C - baixa emissão de fumaça e gases</t>
  </si>
  <si>
    <t xml:space="preserve">39.26.140</t>
  </si>
  <si>
    <t xml:space="preserve">Cabo de cobre flexível de 185 mm², isolamento 0,6/1 kV - isolação HEPR 90°C - baixa emissão de fumaça e gases</t>
  </si>
  <si>
    <t xml:space="preserve">39.26.150</t>
  </si>
  <si>
    <t xml:space="preserve">Cabo de cobre flexível de 240 mm², isolamento 0,6/1 kV - isolação HEPR 90°C - baixa emissão de fumaça e gases</t>
  </si>
  <si>
    <t xml:space="preserve">39.27</t>
  </si>
  <si>
    <t xml:space="preserve">Cabo óptico</t>
  </si>
  <si>
    <t xml:space="preserve">39.27.010</t>
  </si>
  <si>
    <t xml:space="preserve">Cabo óptico de terminação, 2 fibras, 50/125 µm - uso interno/externo</t>
  </si>
  <si>
    <t xml:space="preserve">39.27.020</t>
  </si>
  <si>
    <t xml:space="preserve">Cabo óptico multimodo, 4 fibras, 50/125 µm - uso interno/externo</t>
  </si>
  <si>
    <t xml:space="preserve">39.27.030</t>
  </si>
  <si>
    <t xml:space="preserve">Cabo óptico multimodo, 6 fibras, 50/125 µm - uso interno/externo</t>
  </si>
  <si>
    <t xml:space="preserve">39.27.110</t>
  </si>
  <si>
    <t xml:space="preserve">Cabo óptico multimodo, núcleo geleado, 4 fibras, 50/125 µm - uso externo</t>
  </si>
  <si>
    <t xml:space="preserve">39.27.120</t>
  </si>
  <si>
    <t xml:space="preserve">Cabo óptico multimodo, núcleo geleado, 6 fibras, 50/125 µm - uso externo</t>
  </si>
  <si>
    <t xml:space="preserve">39.29</t>
  </si>
  <si>
    <t xml:space="preserve">Cabo de cobre flexível, isolamento 750 V - isolação 70°C, baixa emissão de fumaça e gases</t>
  </si>
  <si>
    <t xml:space="preserve">39.29.110</t>
  </si>
  <si>
    <t xml:space="preserve">Cabo de cobre flexível de 1,5 mm², isolamento 750 V - isolação LSHF/A 70°C - baixa emissão de fumaça e gases</t>
  </si>
  <si>
    <t xml:space="preserve">39.29.111</t>
  </si>
  <si>
    <t xml:space="preserve">Cabo de cobre flexível de 2,5 mm², isolamento 750 V - isolação LSHF/A 70°C - baixa emissão de fumaça e gases</t>
  </si>
  <si>
    <t xml:space="preserve">39.29.112</t>
  </si>
  <si>
    <t xml:space="preserve">Cabo de cobre flexível de 4 mm², isolamento 750 V - isolação LSHF/A 70°C - baixa emissão de fumaça e gases</t>
  </si>
  <si>
    <t xml:space="preserve">39.29.113</t>
  </si>
  <si>
    <t xml:space="preserve">Cabo de cobre flexível de 6 mm², isolamento 750 V - isolação LSHF/A 70°C - baixa emissão de fumaça e gases</t>
  </si>
  <si>
    <t xml:space="preserve">39.29.114</t>
  </si>
  <si>
    <t xml:space="preserve">Cabo de cobre flexível de 10 mm², isolamento 750 V - isolação LSHF/A 70°C - baixa emissão de fumaça e gases</t>
  </si>
  <si>
    <t xml:space="preserve">39.30</t>
  </si>
  <si>
    <t xml:space="preserve">Fios e cabos - áudio e vídeo</t>
  </si>
  <si>
    <t xml:space="preserve">39.30.010</t>
  </si>
  <si>
    <t xml:space="preserve">Cabo torcido flexível de 2 x 2,5 mm², isolação em PVC antichama</t>
  </si>
  <si>
    <t xml:space="preserve">40</t>
  </si>
  <si>
    <t xml:space="preserve">DISTRIBUIÇÃO DE FORÇA E COMANDO DE ENERGIA ELÉTRICA E TELEFONIA</t>
  </si>
  <si>
    <t xml:space="preserve">40.01</t>
  </si>
  <si>
    <t xml:space="preserve">Caixa de passagem estampada</t>
  </si>
  <si>
    <t xml:space="preserve">40.01.020</t>
  </si>
  <si>
    <t xml:space="preserve">Caixa de ferro estampada 4´ x 2´</t>
  </si>
  <si>
    <t xml:space="preserve">40.01.040</t>
  </si>
  <si>
    <t xml:space="preserve">Caixa de ferro estampada 4´ x 4´</t>
  </si>
  <si>
    <t xml:space="preserve">40.01.080</t>
  </si>
  <si>
    <t xml:space="preserve">Caixa de ferro estampada octogonal fundo móvel 4´ x 4´</t>
  </si>
  <si>
    <t xml:space="preserve">40.01.090</t>
  </si>
  <si>
    <t xml:space="preserve">Caixa de ferro estampada octogonal de 3´ x 3´</t>
  </si>
  <si>
    <t xml:space="preserve">40.02</t>
  </si>
  <si>
    <t xml:space="preserve">Caixa de passagem com tampa</t>
  </si>
  <si>
    <t xml:space="preserve">40.02.010</t>
  </si>
  <si>
    <t xml:space="preserve">Caixa de tomada em alumínio para piso 4´ x 4´</t>
  </si>
  <si>
    <t xml:space="preserve">40.02.020</t>
  </si>
  <si>
    <t xml:space="preserve">Caixa de passagem em chapa, com tampa parafusada, 100 x 100 x 80 mm</t>
  </si>
  <si>
    <t xml:space="preserve">40.02.040</t>
  </si>
  <si>
    <t xml:space="preserve">Caixa de passagem em chapa, com tampa parafusada, 150 x 150 x 80 mm</t>
  </si>
  <si>
    <t xml:space="preserve">40.02.060</t>
  </si>
  <si>
    <t xml:space="preserve">Caixa de passagem em chapa, com tampa parafusada, 200 x 200 x 100 mm</t>
  </si>
  <si>
    <t xml:space="preserve">40.02.080</t>
  </si>
  <si>
    <t xml:space="preserve">Caixa de passagem em chapa, com tampa parafusada, 300 x 300 x 120 mm</t>
  </si>
  <si>
    <t xml:space="preserve">40.02.100</t>
  </si>
  <si>
    <t xml:space="preserve">Caixa de passagem em chapa, com tampa parafusada, 400 x 400 x 150 mm</t>
  </si>
  <si>
    <t xml:space="preserve">40.02.120</t>
  </si>
  <si>
    <t xml:space="preserve">Caixa de passagem em chapa, com tampa parafusada, 500 x 500 x 150 mm</t>
  </si>
  <si>
    <t xml:space="preserve">40.02.440</t>
  </si>
  <si>
    <t xml:space="preserve">Caixa em alumínio fundido à prova de tempo, umidade, gases, vapores e pó, 150 x 150 x 150 mm</t>
  </si>
  <si>
    <t xml:space="preserve">40.02.450</t>
  </si>
  <si>
    <t xml:space="preserve">Caixa em alumínio fundido à prova de tempo, umidade, gases, vapores e pó, 200 x 200 x 200 mm</t>
  </si>
  <si>
    <t xml:space="preserve">40.02.460</t>
  </si>
  <si>
    <t xml:space="preserve">Caixa em alumínio fundido à prova de tempo, umidade, gases, vapores e pó, 240 x 240 x 150 mm</t>
  </si>
  <si>
    <t xml:space="preserve">40.02.470</t>
  </si>
  <si>
    <t xml:space="preserve">Caixa em alumínio fundido à prova de tempo, umidade, gases, vapores e pó, 445 x 350 x 220 mm</t>
  </si>
  <si>
    <t xml:space="preserve">40.02.600</t>
  </si>
  <si>
    <t xml:space="preserve">Caixa de passagem em alumínio fundido à prova de tempo, 100 x 100 mm</t>
  </si>
  <si>
    <t xml:space="preserve">40.02.610</t>
  </si>
  <si>
    <t xml:space="preserve">Caixa de passagem em alumínio fundido à prova de tempo, 200 x 200 mm</t>
  </si>
  <si>
    <t xml:space="preserve">40.02.620</t>
  </si>
  <si>
    <t xml:space="preserve">Caixa de passagem em alumínio fundido à prova de tempo, 300 x 300 mm</t>
  </si>
  <si>
    <t xml:space="preserve">40.04</t>
  </si>
  <si>
    <t xml:space="preserve">Tomadas</t>
  </si>
  <si>
    <t xml:space="preserve">40.04.080</t>
  </si>
  <si>
    <t xml:space="preserve">Tomada para telefone 4P, padrão TELEBRÁS, com placa</t>
  </si>
  <si>
    <t xml:space="preserve">40.04.090</t>
  </si>
  <si>
    <t xml:space="preserve">Tomada RJ 11 para telefone, sem placa</t>
  </si>
  <si>
    <t xml:space="preserve">40.04.096</t>
  </si>
  <si>
    <t xml:space="preserve">Tomada RJ 45 para rede de dados, com placa</t>
  </si>
  <si>
    <t xml:space="preserve">40.04.140</t>
  </si>
  <si>
    <t xml:space="preserve">Tomada 3P+T de 32 A, blindada industrial de sobrepor negativa</t>
  </si>
  <si>
    <t xml:space="preserve">40.04.146</t>
  </si>
  <si>
    <t xml:space="preserve">Tomada 3P+T de 63 A, blindada industrial de embutir</t>
  </si>
  <si>
    <t xml:space="preserve">40.04.230</t>
  </si>
  <si>
    <t xml:space="preserve">Tomada de canaleta/perfilado universal 2P+T, com caixa e tampa</t>
  </si>
  <si>
    <t xml:space="preserve">40.04.340</t>
  </si>
  <si>
    <t xml:space="preserve">Plugue e tomada 2P+T de 16 A de sobrepor - 380 / 440 V</t>
  </si>
  <si>
    <t xml:space="preserve">40.04.390</t>
  </si>
  <si>
    <t xml:space="preserve">Tomada de energia quadrada com rabicho de 10 A - 250 V , para instalação em painel / rodapé / caixa de tomadas</t>
  </si>
  <si>
    <t xml:space="preserve">40.04.450</t>
  </si>
  <si>
    <t xml:space="preserve">Tomada 2P+T de 10 A - 250 V, completa</t>
  </si>
  <si>
    <t xml:space="preserve">40.04.460</t>
  </si>
  <si>
    <t xml:space="preserve">Tomada 2P+T de 20 A - 250 V, completa</t>
  </si>
  <si>
    <t xml:space="preserve">40.04.470</t>
  </si>
  <si>
    <t xml:space="preserve">Conjunto 2 tomadas 2P+T de 10 A, completo</t>
  </si>
  <si>
    <t xml:space="preserve">40.04.480</t>
  </si>
  <si>
    <t xml:space="preserve">Conjunto 1 interruptor simples e 1 tomada 2P+T de 10 A, completo</t>
  </si>
  <si>
    <t xml:space="preserve">40.04.490</t>
  </si>
  <si>
    <t xml:space="preserve">Conjunto 2 interruptores simples e 1 tomada 2P+T de 10 A, completo</t>
  </si>
  <si>
    <t xml:space="preserve">40.05</t>
  </si>
  <si>
    <t xml:space="preserve">Interruptores e minuterias</t>
  </si>
  <si>
    <t xml:space="preserve">40.05.020</t>
  </si>
  <si>
    <t xml:space="preserve">Interruptor com 1 tecla simples e placa</t>
  </si>
  <si>
    <t xml:space="preserve">40.05.040</t>
  </si>
  <si>
    <t xml:space="preserve">Interruptor com 2 teclas simples e placa</t>
  </si>
  <si>
    <t xml:space="preserve">40.05.060</t>
  </si>
  <si>
    <t xml:space="preserve">Interruptor com 3 teclas simples e placa</t>
  </si>
  <si>
    <t xml:space="preserve">40.05.080</t>
  </si>
  <si>
    <t xml:space="preserve">Interruptor com 1 tecla paralelo e placa</t>
  </si>
  <si>
    <t xml:space="preserve">40.05.100</t>
  </si>
  <si>
    <t xml:space="preserve">Interruptor com 2 teclas paralelo e placa</t>
  </si>
  <si>
    <t xml:space="preserve">40.05.120</t>
  </si>
  <si>
    <t xml:space="preserve">Interruptor com 2 teclas, 1 simples, 1 paralelo e placa</t>
  </si>
  <si>
    <t xml:space="preserve">40.05.140</t>
  </si>
  <si>
    <t xml:space="preserve">Interruptor com 3 teclas, 2 simples, 1 paralelo e placa</t>
  </si>
  <si>
    <t xml:space="preserve">40.05.160</t>
  </si>
  <si>
    <t xml:space="preserve">Interruptor com 3 teclas, 1 simples, 2 paralelo e placa</t>
  </si>
  <si>
    <t xml:space="preserve">40.05.170</t>
  </si>
  <si>
    <t xml:space="preserve">Interruptor bipolar paralelo, 1 tecla dupla e placa</t>
  </si>
  <si>
    <t xml:space="preserve">40.05.180</t>
  </si>
  <si>
    <t xml:space="preserve">Interruptor bipolar simples, 1 tecla dupla e placa</t>
  </si>
  <si>
    <t xml:space="preserve">40.05.320</t>
  </si>
  <si>
    <t xml:space="preserve">Pulsador 2 A - 250 V, para minuteria com placa</t>
  </si>
  <si>
    <t xml:space="preserve">40.05.330</t>
  </si>
  <si>
    <t xml:space="preserve">Variador de luminosidade rotativo até 1000 W, 127/220 V, com placa</t>
  </si>
  <si>
    <t xml:space="preserve">40.05.340</t>
  </si>
  <si>
    <t xml:space="preserve">Sensor de presença para teto, com fotocélula, para lâmpada qualquer</t>
  </si>
  <si>
    <t xml:space="preserve">40.05.350</t>
  </si>
  <si>
    <t xml:space="preserve">Sensor de presença infravermelho passivo e microondas, alcance de 12 m - sem fio</t>
  </si>
  <si>
    <t xml:space="preserve">40.06</t>
  </si>
  <si>
    <t xml:space="preserve">Conduletes</t>
  </si>
  <si>
    <t xml:space="preserve">40.06.040</t>
  </si>
  <si>
    <t xml:space="preserve">Condulete metálico de 3/4´</t>
  </si>
  <si>
    <t xml:space="preserve">40.06.060</t>
  </si>
  <si>
    <t xml:space="preserve">Condulete metálico de 1´</t>
  </si>
  <si>
    <t xml:space="preserve">40.06.080</t>
  </si>
  <si>
    <t xml:space="preserve">Condulete metálico de 1 1/4´</t>
  </si>
  <si>
    <t xml:space="preserve">40.06.100</t>
  </si>
  <si>
    <t xml:space="preserve">Condulete metálico de 1 1/2´</t>
  </si>
  <si>
    <t xml:space="preserve">40.06.120</t>
  </si>
  <si>
    <t xml:space="preserve">Condulete metálico de 2´</t>
  </si>
  <si>
    <t xml:space="preserve">40.06.140</t>
  </si>
  <si>
    <t xml:space="preserve">Condulete metálico de 2 1/2´</t>
  </si>
  <si>
    <t xml:space="preserve">40.06.160</t>
  </si>
  <si>
    <t xml:space="preserve">Condulete metálico de 3´</t>
  </si>
  <si>
    <t xml:space="preserve">40.06.170</t>
  </si>
  <si>
    <t xml:space="preserve">Condulete metálico de 4´</t>
  </si>
  <si>
    <t xml:space="preserve">40.06.510</t>
  </si>
  <si>
    <t xml:space="preserve">Condulete em PVC de 1´ - com tampa</t>
  </si>
  <si>
    <t xml:space="preserve">40.07</t>
  </si>
  <si>
    <t xml:space="preserve">Caixa de passagem em PVC</t>
  </si>
  <si>
    <t xml:space="preserve">40.07.010</t>
  </si>
  <si>
    <t xml:space="preserve">Caixa em PVC de 4´ x 2´</t>
  </si>
  <si>
    <t xml:space="preserve">40.07.020</t>
  </si>
  <si>
    <t xml:space="preserve">Caixa em PVC de 4´ x 4´</t>
  </si>
  <si>
    <t xml:space="preserve">40.07.040</t>
  </si>
  <si>
    <t xml:space="preserve">Caixa em PVC octogonal de 4´ x 4´</t>
  </si>
  <si>
    <t xml:space="preserve">40.10</t>
  </si>
  <si>
    <t xml:space="preserve">Contator</t>
  </si>
  <si>
    <t xml:space="preserve">40.10.016</t>
  </si>
  <si>
    <t xml:space="preserve">Contator de potência 12 A - 1na+1nf</t>
  </si>
  <si>
    <t xml:space="preserve">40.10.020</t>
  </si>
  <si>
    <t xml:space="preserve">Contator de potência 9 A - 2na+2nf</t>
  </si>
  <si>
    <t xml:space="preserve">40.10.040</t>
  </si>
  <si>
    <t xml:space="preserve">Contator de potência 12 A - 2na+2nf</t>
  </si>
  <si>
    <t xml:space="preserve">40.10.060</t>
  </si>
  <si>
    <t xml:space="preserve">Contator de potência 16 A - 2na+2nf</t>
  </si>
  <si>
    <t xml:space="preserve">40.10.080</t>
  </si>
  <si>
    <t xml:space="preserve">Contator de potência 22 A/25 A - 2na+2nf</t>
  </si>
  <si>
    <t xml:space="preserve">40.10.100</t>
  </si>
  <si>
    <t xml:space="preserve">Contator de potência 32 A - 2na+2nf</t>
  </si>
  <si>
    <t xml:space="preserve">40.10.106</t>
  </si>
  <si>
    <t xml:space="preserve">Contator de potência 38 A/40 A - 2na+2nf</t>
  </si>
  <si>
    <t xml:space="preserve">40.10.110</t>
  </si>
  <si>
    <t xml:space="preserve">Contator de potência 50 A - 2na+2nf</t>
  </si>
  <si>
    <t xml:space="preserve">40.10.132</t>
  </si>
  <si>
    <t xml:space="preserve">Contator de potência 65 A - 2na+2nf</t>
  </si>
  <si>
    <t xml:space="preserve">40.10.136</t>
  </si>
  <si>
    <t xml:space="preserve">Contator de potência 110 A - 2na+2nf</t>
  </si>
  <si>
    <t xml:space="preserve">40.10.140</t>
  </si>
  <si>
    <t xml:space="preserve">Contator de potência 150 A - 2na+2nf</t>
  </si>
  <si>
    <t xml:space="preserve">40.10.150</t>
  </si>
  <si>
    <t xml:space="preserve">Contator de potência 220 A - 2na+2nf</t>
  </si>
  <si>
    <t xml:space="preserve">40.10.500</t>
  </si>
  <si>
    <t xml:space="preserve">Minicontator auxiliar - 4na</t>
  </si>
  <si>
    <t xml:space="preserve">40.10.510</t>
  </si>
  <si>
    <t xml:space="preserve">Contator auxiliar - 2na+2nf</t>
  </si>
  <si>
    <t xml:space="preserve">40.10.520</t>
  </si>
  <si>
    <t xml:space="preserve">Contator auxiliar - 4na+4nf</t>
  </si>
  <si>
    <t xml:space="preserve">40.11</t>
  </si>
  <si>
    <t xml:space="preserve">Relé</t>
  </si>
  <si>
    <t xml:space="preserve">40.11.010</t>
  </si>
  <si>
    <t xml:space="preserve">Relé fotoelétrico 50/60 Hz, 110/220 V, 1200 VA, completo</t>
  </si>
  <si>
    <t xml:space="preserve">40.11.020</t>
  </si>
  <si>
    <t xml:space="preserve">Relé bimetálico de sobrecarga para acoplamento direto, faixas de ajuste de 9/12 A</t>
  </si>
  <si>
    <t xml:space="preserve">40.11.030</t>
  </si>
  <si>
    <t xml:space="preserve">Relé bimetálico de sobrecarga para acoplamento direto, faixas de ajuste de 20/32 A até 50/63 A</t>
  </si>
  <si>
    <t xml:space="preserve">40.11.050</t>
  </si>
  <si>
    <t xml:space="preserve">Relé bimetálico de sobrecarga para acoplamento direto, faixas de ajuste 0,4/0,63 A até 16/25 A</t>
  </si>
  <si>
    <t xml:space="preserve">40.11.060</t>
  </si>
  <si>
    <t xml:space="preserve">Relé de tempo eletrônico de 0,6 até 6 s - 220V - 50/60 Hz</t>
  </si>
  <si>
    <t xml:space="preserve">40.11.070</t>
  </si>
  <si>
    <t xml:space="preserve">Relé supervisor trifásico contra falta de fase, inversão de fase e mínima tensão</t>
  </si>
  <si>
    <t xml:space="preserve">40.11.120</t>
  </si>
  <si>
    <t xml:space="preserve">Relé de tempo eletrônico de 1,5 até 15 minutos - 110V - 50/60Hz</t>
  </si>
  <si>
    <t xml:space="preserve">40.11.191</t>
  </si>
  <si>
    <t xml:space="preserve">Relé de tempo eletrônico cíclico regulável - 110/127 V - 48/63 Hz</t>
  </si>
  <si>
    <t xml:space="preserve">40.11.230</t>
  </si>
  <si>
    <t xml:space="preserve">Relé de sobrecarga eletrônico para acoplamento direto, faixa de ajuste de 55 A até 250 A</t>
  </si>
  <si>
    <t xml:space="preserve">40.11.240</t>
  </si>
  <si>
    <t xml:space="preserve">Relé de tempo eletrônico de 3 até 30s - 220V - 50/60Hz</t>
  </si>
  <si>
    <t xml:space="preserve">40.11.250</t>
  </si>
  <si>
    <t xml:space="preserve">Relé de impulso bipolar, 16 A, 250 V CA</t>
  </si>
  <si>
    <t xml:space="preserve">40.12</t>
  </si>
  <si>
    <t xml:space="preserve">Chave comutadora e seletora</t>
  </si>
  <si>
    <t xml:space="preserve">40.12.020</t>
  </si>
  <si>
    <t xml:space="preserve">Chave comutadora/seletora com 1 polo e 3 posições para 63 A</t>
  </si>
  <si>
    <t xml:space="preserve">40.12.030</t>
  </si>
  <si>
    <t xml:space="preserve">Chave comutadora/seletora com 1 polo e 3 posições para 25 A</t>
  </si>
  <si>
    <t xml:space="preserve">40.12.200</t>
  </si>
  <si>
    <t xml:space="preserve">Chave comutadora/seletora com 1 polo e 2 posições para 25 A</t>
  </si>
  <si>
    <t xml:space="preserve">40.12.210</t>
  </si>
  <si>
    <t xml:space="preserve">Chave comutadora/seletora com 3 polos e 3 posições para 25 A</t>
  </si>
  <si>
    <t xml:space="preserve">40.13</t>
  </si>
  <si>
    <t xml:space="preserve">Amperímetro</t>
  </si>
  <si>
    <t xml:space="preserve">40.13.010</t>
  </si>
  <si>
    <t xml:space="preserve">Chave comutadora para amperímetro</t>
  </si>
  <si>
    <t xml:space="preserve">40.13.040</t>
  </si>
  <si>
    <t xml:space="preserve">Amperímetro de ferro móvel de 96 x 96 mm, para ligação em transformador de corrente, escala fixa de 0A/50 A até 0A/2 kA</t>
  </si>
  <si>
    <t xml:space="preserve">40.14</t>
  </si>
  <si>
    <t xml:space="preserve">Voltímetro</t>
  </si>
  <si>
    <t xml:space="preserve">40.14.010</t>
  </si>
  <si>
    <t xml:space="preserve">Chave comutadora para voltímetro</t>
  </si>
  <si>
    <t xml:space="preserve">40.14.030</t>
  </si>
  <si>
    <t xml:space="preserve">Voltímetro de ferro móvel de 96 x 96 mm, escalas variáveis de 0/150 V, 0/250 V, 0/300 V, 0/500 V e 0/600 V</t>
  </si>
  <si>
    <t xml:space="preserve">40.20</t>
  </si>
  <si>
    <t xml:space="preserve">Reparos, conservações e complementos - GRUPO 40</t>
  </si>
  <si>
    <t xml:space="preserve">40.20.050</t>
  </si>
  <si>
    <t xml:space="preserve">Sinalizador com lâmpada</t>
  </si>
  <si>
    <t xml:space="preserve">40.20.060</t>
  </si>
  <si>
    <t xml:space="preserve">Botão de comando duplo sem sinalizador</t>
  </si>
  <si>
    <t xml:space="preserve">40.20.090</t>
  </si>
  <si>
    <t xml:space="preserve">Botoeira com retenção para quadro/painel</t>
  </si>
  <si>
    <t xml:space="preserve">40.20.100</t>
  </si>
  <si>
    <t xml:space="preserve">Botoeira de comando liga-desliga, sem sinalização</t>
  </si>
  <si>
    <t xml:space="preserve">40.20.110</t>
  </si>
  <si>
    <t xml:space="preserve">Alarme sonoro bitonal 220 V para painel de comando</t>
  </si>
  <si>
    <t xml:space="preserve">40.20.120</t>
  </si>
  <si>
    <t xml:space="preserve">Placa de 4´ x 2´</t>
  </si>
  <si>
    <t xml:space="preserve">40.20.140</t>
  </si>
  <si>
    <t xml:space="preserve">Placa de 4´ x 4´</t>
  </si>
  <si>
    <t xml:space="preserve">40.20.200</t>
  </si>
  <si>
    <t xml:space="preserve">Chave de boia normalmente fechada ou aberta</t>
  </si>
  <si>
    <t xml:space="preserve">40.20.240</t>
  </si>
  <si>
    <t xml:space="preserve">Plugue com 2P+T de 10A, 250V</t>
  </si>
  <si>
    <t xml:space="preserve">40.20.250</t>
  </si>
  <si>
    <t xml:space="preserve">Plugue prolongador com 2P+T de 10A, 250V</t>
  </si>
  <si>
    <t xml:space="preserve">40.20.300</t>
  </si>
  <si>
    <t xml:space="preserve">Chave de nível tipo boia pendular (pera), com contato micro switch</t>
  </si>
  <si>
    <t xml:space="preserve">40.20.310</t>
  </si>
  <si>
    <t xml:space="preserve">Placa/espelho em latão escovado 4´ x 4´, para 02 tomadas elétrica</t>
  </si>
  <si>
    <t xml:space="preserve">40.20.320</t>
  </si>
  <si>
    <t xml:space="preserve">Placa/espelho em latão escovado 4´ x 4´, para 01 tomada elétrica</t>
  </si>
  <si>
    <t xml:space="preserve">41</t>
  </si>
  <si>
    <t xml:space="preserve">ILUMINAÇÃO</t>
  </si>
  <si>
    <t xml:space="preserve">41.02</t>
  </si>
  <si>
    <t xml:space="preserve">Lâmpadas</t>
  </si>
  <si>
    <t xml:space="preserve">41.02.541</t>
  </si>
  <si>
    <t xml:space="preserve">Lâmpada LED tubular T8 com base G13, de 900 até 1050 Im - 9 a 10W</t>
  </si>
  <si>
    <t xml:space="preserve">41.02.551</t>
  </si>
  <si>
    <t xml:space="preserve">Lâmpada LED tubular T8 com base G13, de 1850 até 2000 Im - 18 a 20W</t>
  </si>
  <si>
    <t xml:space="preserve">41.02.562</t>
  </si>
  <si>
    <t xml:space="preserve">Lâmpada LED tubular T8 com base G13, de 3400 até 4000 Im - 36 a 40W</t>
  </si>
  <si>
    <t xml:space="preserve">41.02.580</t>
  </si>
  <si>
    <t xml:space="preserve">Lâmpada LED 13,5W, com base E-27, 1400 até 1510lm</t>
  </si>
  <si>
    <t xml:space="preserve">41.04</t>
  </si>
  <si>
    <t xml:space="preserve">Acessórios para iluminação</t>
  </si>
  <si>
    <t xml:space="preserve">41.04.020</t>
  </si>
  <si>
    <t xml:space="preserve">Receptáculo de porcelana com parafuso de fixação com rosca E-27</t>
  </si>
  <si>
    <t xml:space="preserve">41.04.050</t>
  </si>
  <si>
    <t xml:space="preserve">Trilho eletrificado de alimentação com 1 circuito, em alumínio com pintura na cor branco, inclusive acessórios</t>
  </si>
  <si>
    <t xml:space="preserve">41.05</t>
  </si>
  <si>
    <t xml:space="preserve">Lâmpada de descarga de alta potência</t>
  </si>
  <si>
    <t xml:space="preserve">41.05.710</t>
  </si>
  <si>
    <t xml:space="preserve">Lâmpada de vapor metálico tubular, base G12 de 70 W</t>
  </si>
  <si>
    <t xml:space="preserve">41.05.720</t>
  </si>
  <si>
    <t xml:space="preserve">Lâmpada de vapor metálico tubular, base G12 de 150 W</t>
  </si>
  <si>
    <t xml:space="preserve">41.05.800</t>
  </si>
  <si>
    <t xml:space="preserve">Lâmpada de vapor metálico tubular, base RX7s bilateral de 70 W</t>
  </si>
  <si>
    <t xml:space="preserve">41.06</t>
  </si>
  <si>
    <t xml:space="preserve">Lâmpada halógena</t>
  </si>
  <si>
    <t xml:space="preserve">41.06.100</t>
  </si>
  <si>
    <t xml:space="preserve">Lâmpada halógena refletora PAR20, base E27 de 50 W - 220 V</t>
  </si>
  <si>
    <t xml:space="preserve">41.06.130</t>
  </si>
  <si>
    <t xml:space="preserve">Lâmpada halógena com refletor dicroico de 50 W - 12 V</t>
  </si>
  <si>
    <t xml:space="preserve">41.06.410</t>
  </si>
  <si>
    <t xml:space="preserve">Lâmpada halógena tubular, base R7s bilateral de 300 W - 110 ou 220 V</t>
  </si>
  <si>
    <t xml:space="preserve">41.07</t>
  </si>
  <si>
    <t xml:space="preserve">Lâmpada fluorescente</t>
  </si>
  <si>
    <t xml:space="preserve">41.07.020</t>
  </si>
  <si>
    <t xml:space="preserve">Lâmpada fluorescente tubular, base bipino bilateral de 15 W</t>
  </si>
  <si>
    <t xml:space="preserve">41.07.030</t>
  </si>
  <si>
    <t xml:space="preserve">Lâmpada fluorescente tubular, base bipino bilateral de 16 W</t>
  </si>
  <si>
    <t xml:space="preserve">41.07.050</t>
  </si>
  <si>
    <t xml:space="preserve">Lâmpada fluorescente tubular, base bipino bilateral de 20 W</t>
  </si>
  <si>
    <t xml:space="preserve">41.07.060</t>
  </si>
  <si>
    <t xml:space="preserve">Lâmpada fluorescente tubular, base bipino bilateral de 28 W</t>
  </si>
  <si>
    <t xml:space="preserve">41.07.070</t>
  </si>
  <si>
    <t xml:space="preserve">Lâmpada fluorescente tubular, base bipino bilateral de 32 W</t>
  </si>
  <si>
    <t xml:space="preserve">41.07.200</t>
  </si>
  <si>
    <t xml:space="preserve">Lâmpada fluorescente tubular, base bipino bilateral de 32 W, com camada trifósforo</t>
  </si>
  <si>
    <t xml:space="preserve">41.07.320</t>
  </si>
  <si>
    <t xml:space="preserve">Lâmpada fluorescente tubular "HO", base bipino bilateral de 110 W</t>
  </si>
  <si>
    <t xml:space="preserve">41.07.400</t>
  </si>
  <si>
    <t xml:space="preserve">Lâmpada fluorescente compacta eletrônica "2U", base E27 de 9 W - 110 ou 220 V</t>
  </si>
  <si>
    <t xml:space="preserve">41.07.410</t>
  </si>
  <si>
    <t xml:space="preserve">Lâmpada fluorescente compacta eletrônica "2U", base E27 de 11 W - 110 ou 220 V</t>
  </si>
  <si>
    <t xml:space="preserve">41.07.420</t>
  </si>
  <si>
    <t xml:space="preserve">Lâmpada fluorescente compacta eletrônica "3U", base E27 de 15 W - 110 ou 220 V</t>
  </si>
  <si>
    <t xml:space="preserve">41.07.430</t>
  </si>
  <si>
    <t xml:space="preserve">Lâmpada fluorescente compacta eletrônica "3U", base E27 de 20 W - 110 ou 220 V</t>
  </si>
  <si>
    <t xml:space="preserve">41.07.440</t>
  </si>
  <si>
    <t xml:space="preserve">Lâmpada fluorescente compacta eletrônica "3U", base E27 de 23 W - 110 ou 220 V</t>
  </si>
  <si>
    <t xml:space="preserve">41.07.450</t>
  </si>
  <si>
    <t xml:space="preserve">Lâmpada fluorescente compacta eletrônica "3U", base E27 de 25 W - 110 ou 220 V</t>
  </si>
  <si>
    <t xml:space="preserve">41.07.800</t>
  </si>
  <si>
    <t xml:space="preserve">Lâmpada fluorescente compacta "1U", base G-23 de 9 W</t>
  </si>
  <si>
    <t xml:space="preserve">41.07.810</t>
  </si>
  <si>
    <t xml:space="preserve">Lâmpada fluorescente compacta "2U", base G-24D-2 de 18 W</t>
  </si>
  <si>
    <t xml:space="preserve">41.07.820</t>
  </si>
  <si>
    <t xml:space="preserve">Lâmpada fluorescente compacta "2U", base G-24D-3 de 26 W</t>
  </si>
  <si>
    <t xml:space="preserve">41.07.830</t>
  </si>
  <si>
    <t xml:space="preserve">Lâmpada fluorescente compacta longa "1U", base 2G-11 de 36 W</t>
  </si>
  <si>
    <t xml:space="preserve">41.07.860</t>
  </si>
  <si>
    <t xml:space="preserve">Lâmpada fluorescente compacta "2U", base G24q-3 de 26 W</t>
  </si>
  <si>
    <t xml:space="preserve">41.08</t>
  </si>
  <si>
    <t xml:space="preserve">Reator e equipamentos para lâmpada de descarga de alta potência</t>
  </si>
  <si>
    <t xml:space="preserve">41.08.010</t>
  </si>
  <si>
    <t xml:space="preserve">Transformador eletrônico para lâmpada halógena dicroica de 50 W - 220 V</t>
  </si>
  <si>
    <t xml:space="preserve">41.08.230</t>
  </si>
  <si>
    <t xml:space="preserve">Reator eletromagnético de alto fator de potência, para lâmpada vapor de sódio 150 W / 220 V</t>
  </si>
  <si>
    <t xml:space="preserve">41.08.250</t>
  </si>
  <si>
    <t xml:space="preserve">Reator eletromagnético de alto fator de potência, para lâmpada vapor de sódio 250 W / 220 V</t>
  </si>
  <si>
    <t xml:space="preserve">41.08.270</t>
  </si>
  <si>
    <t xml:space="preserve">Reator eletromagnético de alto fator de potência, para lâmpada vapor de sódio 400 W / 220 V</t>
  </si>
  <si>
    <t xml:space="preserve">41.08.280</t>
  </si>
  <si>
    <t xml:space="preserve">Reator eletromagnético de alto fator de potência, para lâmpada vapor de sódio 1000 W / 220 V</t>
  </si>
  <si>
    <t xml:space="preserve">41.08.420</t>
  </si>
  <si>
    <t xml:space="preserve">Reator eletromagnético de alto fator de potência, para lâmpada vapor metálico 70 W / 220 V</t>
  </si>
  <si>
    <t xml:space="preserve">41.08.440</t>
  </si>
  <si>
    <t xml:space="preserve">Reator eletromagnético de alto fator de potência, para lâmpada vapor metálico 150 W / 220 V</t>
  </si>
  <si>
    <t xml:space="preserve">41.08.450</t>
  </si>
  <si>
    <t xml:space="preserve">Reator eletromagnético de alto fator de potência, para lâmpada vapor metálico 250 W / 220 V</t>
  </si>
  <si>
    <t xml:space="preserve">41.08.460</t>
  </si>
  <si>
    <t xml:space="preserve">Reator eletromagnético de alto fator de potência, para lâmpada vapor metálico 400 W / 220 V</t>
  </si>
  <si>
    <t xml:space="preserve">41.09</t>
  </si>
  <si>
    <t xml:space="preserve">Reator e equipamentos para lâmpada fluorescente</t>
  </si>
  <si>
    <t xml:space="preserve">41.09.710</t>
  </si>
  <si>
    <t xml:space="preserve">Reator eletrônico de alto fator de potência com partida instantânea, para uma lâmpada fluorescente tubular, base bipino bilateral, 15 W - 127 V / 220 V</t>
  </si>
  <si>
    <t xml:space="preserve">41.09.720</t>
  </si>
  <si>
    <t xml:space="preserve">Reator eletrônico de alto fator de potência com partida instantânea, para duas lâmpadas fluorescentes tubulares, base bipino bilateral, 16 W - 127 V / 220 V</t>
  </si>
  <si>
    <t xml:space="preserve">41.09.740</t>
  </si>
  <si>
    <t xml:space="preserve">Reator eletrônico de alto fator de potência com partida instantânea, para duas lâmpadas fluorescentes tubulares, base bipino bilateral, 28 W - 127 V / 220 V</t>
  </si>
  <si>
    <t xml:space="preserve">41.09.750</t>
  </si>
  <si>
    <t xml:space="preserve">Reator eletrônico de alto fator de potência com partida instantânea, para duas lâmpadas fluorescentes tubulares, base bipino bilateral, 32 W - 127 V / 220 V</t>
  </si>
  <si>
    <t xml:space="preserve">41.09.830</t>
  </si>
  <si>
    <t xml:space="preserve">Reator eletrônico de alto fator de potência com partida instantânea, para duas lâmpadas fluorescentes tubulares "HO", base bipino bilateral, 110 W - 220 V</t>
  </si>
  <si>
    <t xml:space="preserve">41.09.870</t>
  </si>
  <si>
    <t xml:space="preserve">Reator eletrônico de alto fator de potência com partida instantânea, para uma lâmpada fluorescente compacta "2U", base G24q-3, 26 W - 220 V</t>
  </si>
  <si>
    <t xml:space="preserve">41.09.890</t>
  </si>
  <si>
    <t xml:space="preserve">Reator eletrônico de alto fator de potência com partida instantânea, para duas lâmpadas fluorescentes compactas "2U", base G24q-3, 26 W - 220 V</t>
  </si>
  <si>
    <t xml:space="preserve">41.10</t>
  </si>
  <si>
    <t xml:space="preserve">Postes e acessórios</t>
  </si>
  <si>
    <t xml:space="preserve">41.10.060</t>
  </si>
  <si>
    <t xml:space="preserve">Braço em tubo de ferro galvanizado de 1´ x 1,00 m para fixação de uma luminária</t>
  </si>
  <si>
    <t xml:space="preserve">41.10.070</t>
  </si>
  <si>
    <t xml:space="preserve">Cruzeta reforçada em ferro galvanizado para fixação de quatro luminárias</t>
  </si>
  <si>
    <t xml:space="preserve">41.10.080</t>
  </si>
  <si>
    <t xml:space="preserve">Cruzeta reforçada em ferro galvanizado para fixação de duas luminárias</t>
  </si>
  <si>
    <t xml:space="preserve">41.10.260</t>
  </si>
  <si>
    <t xml:space="preserve">Poste telecônico curvo em aço SAE 1010/1020 galvanizado a fogo, altura de 8,00 m</t>
  </si>
  <si>
    <t xml:space="preserve">41.10.330</t>
  </si>
  <si>
    <t xml:space="preserve">Poste telecônico reto em aço SAE 1010/1020 galvanizado a fogo, altura de 10,00 m</t>
  </si>
  <si>
    <t xml:space="preserve">41.10.340</t>
  </si>
  <si>
    <t xml:space="preserve">Poste telecônico reto em aço SAE 1010/1020 galvanizado a fogo, altura de 8,00 m</t>
  </si>
  <si>
    <t xml:space="preserve">41.10.400</t>
  </si>
  <si>
    <t xml:space="preserve">Poste telecônico em aço SAE 1010/1020 galvanizado a fogo, com espera para uma luminária, altura de 3,00 m</t>
  </si>
  <si>
    <t xml:space="preserve">41.10.410</t>
  </si>
  <si>
    <t xml:space="preserve">Poste telecônico em aço SAE 1010/1020 galvanizado a fogo, com espera para duas luminárias, altura de 3,00 m</t>
  </si>
  <si>
    <t xml:space="preserve">41.10.430</t>
  </si>
  <si>
    <t xml:space="preserve">Poste telecônico reto em aço SAE 1010/1020 galvanizado a fogo, altura de 6,00 m</t>
  </si>
  <si>
    <t xml:space="preserve">41.10.490</t>
  </si>
  <si>
    <t xml:space="preserve">Poste telecônico reto em aço SAE 1010/1020 galvanizado a fogo, com base, altura de 7,00 m</t>
  </si>
  <si>
    <t xml:space="preserve">41.10.500</t>
  </si>
  <si>
    <t xml:space="preserve">Poste telecônico reto em aço SAE 1010/1020 galvanizado a fogo, altura de 4,00 m</t>
  </si>
  <si>
    <t xml:space="preserve">41.11</t>
  </si>
  <si>
    <t xml:space="preserve">Aparelho de iluminação pública e decorativa</t>
  </si>
  <si>
    <t xml:space="preserve">41.11.060</t>
  </si>
  <si>
    <t xml:space="preserve">Luminária fechada para iluminação pública tipo pétala pequena</t>
  </si>
  <si>
    <t xml:space="preserve">41.11.090</t>
  </si>
  <si>
    <t xml:space="preserve">Luminária com corpo em tubo de alumínio tipo balizador para uso externo</t>
  </si>
  <si>
    <t xml:space="preserve">41.11.100</t>
  </si>
  <si>
    <t xml:space="preserve">Luminária retangular fechada para iluminação externa em poste, tipo pétala grande</t>
  </si>
  <si>
    <t xml:space="preserve">41.11.110</t>
  </si>
  <si>
    <t xml:space="preserve">Luminária retangular fechada para iluminação externa em poste, tipo pétala pequena</t>
  </si>
  <si>
    <t xml:space="preserve">41.11.703</t>
  </si>
  <si>
    <t xml:space="preserve">Luminária LED retangular para poste de 10.400 até 13.200 lm, eficiência mínima 107 lm/W</t>
  </si>
  <si>
    <t xml:space="preserve">41.11.711</t>
  </si>
  <si>
    <t xml:space="preserve">Luminária LED retangular para parede/piso de 11.838 até 12.150 lm, eficiência mínima 107 lm/W</t>
  </si>
  <si>
    <t xml:space="preserve">41.11.721</t>
  </si>
  <si>
    <t xml:space="preserve">Luminária LED retangular para poste de 6250 até 6674 lm, eficiência mínima 113 lm/W</t>
  </si>
  <si>
    <t xml:space="preserve">41.12</t>
  </si>
  <si>
    <t xml:space="preserve">Aparelho de iluminação de longo alcance e específica</t>
  </si>
  <si>
    <t xml:space="preserve">41.12.050</t>
  </si>
  <si>
    <t xml:space="preserve">Projetor retangular fechado, com alojamento para reator, para lâmpada vapor metálico ou vapor de sódio de 150 W a 400 W</t>
  </si>
  <si>
    <t xml:space="preserve">41.12.060</t>
  </si>
  <si>
    <t xml:space="preserve">Projetor retangular fechado, para lâmpada vapor de sódio de 1.000 W ou vapor metálico de 2.000 W</t>
  </si>
  <si>
    <t xml:space="preserve">41.12.070</t>
  </si>
  <si>
    <t xml:space="preserve">Projetor retangular fechado, para lâmpada vapor metálico de 70 W/150 W ou halógena de 300 W/500 W</t>
  </si>
  <si>
    <t xml:space="preserve">41.12.080</t>
  </si>
  <si>
    <t xml:space="preserve">Projetor retangular fechado, para lâmpada vapor metálico ou vapor de sódio de 250 W/400 W</t>
  </si>
  <si>
    <t xml:space="preserve">41.12.090</t>
  </si>
  <si>
    <t xml:space="preserve">Projetor cônico fechado, para lâmpadas vapor metálico, vapor de sódio de 250 W/400 W ou mista de 250 W/500 W</t>
  </si>
  <si>
    <t xml:space="preserve">41.13</t>
  </si>
  <si>
    <t xml:space="preserve">Aparelho de iluminação a prova de tempo, gases e vapores</t>
  </si>
  <si>
    <t xml:space="preserve">41.13.030</t>
  </si>
  <si>
    <t xml:space="preserve">Luminária blindada retangular de embutir, para lâmpada de 160 W</t>
  </si>
  <si>
    <t xml:space="preserve">41.13.040</t>
  </si>
  <si>
    <t xml:space="preserve">Luminária blindada de sobrepor ou pendente em calha fechada, para 1 lâmpada fluorescente de 32 W/36 W/40 W</t>
  </si>
  <si>
    <t xml:space="preserve">41.13.050</t>
  </si>
  <si>
    <t xml:space="preserve">Luminária blindada de sobrepor ou pendente em calha fechada, para 2 lâmpadas fluorescentes de 32 W/36 W/40 W</t>
  </si>
  <si>
    <t xml:space="preserve">41.13.102</t>
  </si>
  <si>
    <t xml:space="preserve">Luminária blindada tipo arandela de 45º e 90º, para lâmpada LED</t>
  </si>
  <si>
    <t xml:space="preserve">41.13.200</t>
  </si>
  <si>
    <t xml:space="preserve">Luminária blindada oval de sobrepor ou arandela, para lâmpada fluorescentes compacta</t>
  </si>
  <si>
    <t xml:space="preserve">41.14</t>
  </si>
  <si>
    <t xml:space="preserve">Aparelho de iluminação comercial e industrial</t>
  </si>
  <si>
    <t xml:space="preserve">41.14.020</t>
  </si>
  <si>
    <t xml:space="preserve">Luminária retangular de embutir tipo calha fechada, com difusor plano, para 2 lâmpadas fluorescentes tubulares de 28 W/32 W/36 W/54 W</t>
  </si>
  <si>
    <t xml:space="preserve">41.14.070</t>
  </si>
  <si>
    <t xml:space="preserve">Luminária retangular de sobrepor tipo calha aberta, para 2 lâmpadas fluorescentes tubulares de 32 W</t>
  </si>
  <si>
    <t xml:space="preserve">41.14.090</t>
  </si>
  <si>
    <t xml:space="preserve">Luminária retangular de sobrepor tipo calha fechada, com difusor translúcido, para 2 lâmpadas fluorescentes de 28 W/32 W/36 W/54 W</t>
  </si>
  <si>
    <t xml:space="preserve">41.14.180</t>
  </si>
  <si>
    <t xml:space="preserve">Luminária industrial de sobrepor ou pendente com refletor, para 1 lâmpada multivapor metálico elipsoidal de 250 W/400 W</t>
  </si>
  <si>
    <t xml:space="preserve">41.14.210</t>
  </si>
  <si>
    <t xml:space="preserve">Luminária quadrada de embutir tipo calha aberta com aletas planas, para 2 lâmpadas fluorescentes compactas de 18 W/26 W</t>
  </si>
  <si>
    <t xml:space="preserve">41.14.310</t>
  </si>
  <si>
    <t xml:space="preserve">Luminária redonda de embutir com difusor recuado, para 1 ou 2 lâmpadas fluorescentes compactas de 15 W/18 W/20 W/23 W/26 W</t>
  </si>
  <si>
    <t xml:space="preserve">41.14.390</t>
  </si>
  <si>
    <t xml:space="preserve">Luminária retangular de sobrepor tipo calha aberta, com refletor em alumínio de alto brilho, para 2 lâmpadas fluorescentes tubulares 32 W/36 W</t>
  </si>
  <si>
    <t xml:space="preserve">41.14.430</t>
  </si>
  <si>
    <t xml:space="preserve">Luminária quadrada de embutir tipo calha aberta, com refletor e aleta parabólicas em alumínio de alto brilho, para 4 lâmpadas fluorescentes de 14 W/16 W/18 W</t>
  </si>
  <si>
    <t xml:space="preserve">41.14.510</t>
  </si>
  <si>
    <t xml:space="preserve">Luminária industrial pendente com refletor prismático sem alojamento para reator, para lâmpadas vapor de sódio/metálico ou mista de 150/250/400W</t>
  </si>
  <si>
    <t xml:space="preserve">41.14.530</t>
  </si>
  <si>
    <t xml:space="preserve">Luminária redonda de sobrepor com difusor em vidro temperado jateado para 1 ou 2 lâmpadas fluorescentes compactas de 18/26W</t>
  </si>
  <si>
    <t xml:space="preserve">41.14.560</t>
  </si>
  <si>
    <t xml:space="preserve">Luminária retangular de embutir tipo calha aberta com aletas parabólicas para 2 lâmpadas fluorescentes tubulares de 28/54W</t>
  </si>
  <si>
    <t xml:space="preserve">41.14.590</t>
  </si>
  <si>
    <t xml:space="preserve">Luminária industrial pendente tipo calha aberta instalação em perfilado para 1 ou 2 lâmpadas fluorescentes tubulares 14W</t>
  </si>
  <si>
    <t xml:space="preserve">41.14.600</t>
  </si>
  <si>
    <t xml:space="preserve">Luminária industrial pendente tipo calha aberta instalação em perfilado para 1 ou 2 lâmpadas fluorescentes tubulares 28/54W</t>
  </si>
  <si>
    <t xml:space="preserve">41.14.620</t>
  </si>
  <si>
    <t xml:space="preserve">Luminária retangular de sobrepor tipo calha aberta com refletor e aletas parabólicas para 2 lâmpadas fluorescentes tubulares 28/54W</t>
  </si>
  <si>
    <t xml:space="preserve">41.14.640</t>
  </si>
  <si>
    <t xml:space="preserve">Luminária retangular de embutir tipo calha aberta com refletor em alumínio de alto brilho para 2 lâmpadas fluorescentes tubulares de 28W/54W</t>
  </si>
  <si>
    <t xml:space="preserve">41.14.670</t>
  </si>
  <si>
    <t xml:space="preserve">Luminária triangular de sobrepor tipo arandela para fluorescente compacta de 15/20/23W</t>
  </si>
  <si>
    <t xml:space="preserve">41.14.700</t>
  </si>
  <si>
    <t xml:space="preserve">Luminária retangular de sobrepor ou arandela tipo calha fechada com difusor para 1 lâmpada fluorescente tubular de 28 W/54 W</t>
  </si>
  <si>
    <t xml:space="preserve">41.14.730</t>
  </si>
  <si>
    <t xml:space="preserve">Luminária redonda de embutir com refletor em alumínio jateado e difusor em vidro para 2 lâmpadas fluorescentes compactas duplas de 18/26W</t>
  </si>
  <si>
    <t xml:space="preserve">41.14.740</t>
  </si>
  <si>
    <t xml:space="preserve">Luminária retangular de embutir assimétrica para 1 lâmpada fluorescente tubular de 14W</t>
  </si>
  <si>
    <t xml:space="preserve">41.14.750</t>
  </si>
  <si>
    <t xml:space="preserve">Luminária redonda de sobrepor ou pendente com refletor em alumínio anodizado facho concentrado para 1 lâmpada vapor metálico elipsoidal de 250 ou 400W</t>
  </si>
  <si>
    <t xml:space="preserve">41.14.770</t>
  </si>
  <si>
    <t xml:space="preserve">Luminária quadrada de embutir tipo calha fechada, com difusor plano, para 4 lâmpadas fluorescentes tubulares de 14/16/18 W</t>
  </si>
  <si>
    <t xml:space="preserve">41.14.780</t>
  </si>
  <si>
    <t xml:space="preserve">Luminária retangular de sobrepor tipo calha fechada, com difusor plano, para 4 lâmpadas fluorescentes tubulares de 14/16/18 W</t>
  </si>
  <si>
    <t xml:space="preserve">41.14.790</t>
  </si>
  <si>
    <t xml:space="preserve">Luminária retangular de embutir tipo calha aberta com refletor assimétrico em alumínio de alto brilho para 2 lâmpadas fluorescentes tubulares de 28/54W</t>
  </si>
  <si>
    <t xml:space="preserve">41.15</t>
  </si>
  <si>
    <t xml:space="preserve">Aparelho de iluminação interna decorativa</t>
  </si>
  <si>
    <t xml:space="preserve">41.15.170</t>
  </si>
  <si>
    <t xml:space="preserve">Luminária redonda de embutir, com foco orientável e acessório antiofuscante, para 1 lâmpada dicroica de 50 W</t>
  </si>
  <si>
    <t xml:space="preserve">41.20</t>
  </si>
  <si>
    <t xml:space="preserve">Reparos, conservações e complementos - GRUPO 41</t>
  </si>
  <si>
    <t xml:space="preserve">41.20.020</t>
  </si>
  <si>
    <t xml:space="preserve">Recolocação de aparelhos de iluminação ou projetores fixos em teto, piso ou parede</t>
  </si>
  <si>
    <t xml:space="preserve">41.20.080</t>
  </si>
  <si>
    <t xml:space="preserve">Plafon plástico e/ou PVC para acabamento de ponto de luz, com soquete E-27 para lâmpada fluorescente compacta</t>
  </si>
  <si>
    <t xml:space="preserve">41.20.120</t>
  </si>
  <si>
    <t xml:space="preserve">Recolocação de reator</t>
  </si>
  <si>
    <t xml:space="preserve">41.20.130</t>
  </si>
  <si>
    <t xml:space="preserve">Recolocação de lâmpada</t>
  </si>
  <si>
    <t xml:space="preserve">41.30</t>
  </si>
  <si>
    <t xml:space="preserve">Luminária e acessórios especiais</t>
  </si>
  <si>
    <t xml:space="preserve">41.30.250</t>
  </si>
  <si>
    <t xml:space="preserve">Luminária tipo arandela para lâmpada vapor metálico de 250 W ou 400 W</t>
  </si>
  <si>
    <t xml:space="preserve">41.31</t>
  </si>
  <si>
    <t xml:space="preserve">Iluminação Led</t>
  </si>
  <si>
    <t xml:space="preserve">41.31.010</t>
  </si>
  <si>
    <t xml:space="preserve">Luminária LED retangular de embutir com difusor translúcido, 4000 K, fluxo luminoso de 3520 a 3700 lm, potência de 31 a 37 W</t>
  </si>
  <si>
    <t xml:space="preserve">41.31.012</t>
  </si>
  <si>
    <t xml:space="preserve">Luminária LED retangular de embutir com refletor e aletas parabólicas, 4000 K, fluxo luminoso de 3351 a 3850 lm, potência de 31 a 37 W</t>
  </si>
  <si>
    <t xml:space="preserve">41.31.040</t>
  </si>
  <si>
    <t xml:space="preserve">Luminária LED retangular de sobrepor com difusor translúcido, 4000 K, fluxo luminoso de 3350 3700 lm, potência de 31 a 37 W</t>
  </si>
  <si>
    <t xml:space="preserve">41.31.044</t>
  </si>
  <si>
    <t xml:space="preserve">Luminária LED retangular de sobrepor ou pendente com difusor translúcido ou transparente, 4000 K, fluxo luminoso de 2924 a 3400 lm, potência de 31 a 37 W</t>
  </si>
  <si>
    <t xml:space="preserve">41.31.048</t>
  </si>
  <si>
    <t xml:space="preserve">Luminária LED retangular de sobrepor ou pendente com difusor translúcido ou transparente, 4000 K, fluxo luminoso de 4252 a 4350 lm, potência de 33 a 37 W</t>
  </si>
  <si>
    <t xml:space="preserve">41.31.050</t>
  </si>
  <si>
    <t xml:space="preserve">Luminária LED retangular de sobrepor ou pendente com difusor translúcido ou transparente, 4000 K, fluxo luminoso de 8700 a 9782 lm, potência de 73 a 78 W</t>
  </si>
  <si>
    <t xml:space="preserve">41.31.060</t>
  </si>
  <si>
    <t xml:space="preserve">Luminária LED quadrada de embutir com difusor em translúcido, 4000 K, fluxo luminoso de 3780 a 4140 lm, potência de 31 a 37 W</t>
  </si>
  <si>
    <t xml:space="preserve">41.31.064</t>
  </si>
  <si>
    <t xml:space="preserve">Luminária LED quadrada de sobrepor com refletor e aletas em alumínio de alto brilho, 4000 K, fluxo luminoso de 3211 a 3930 lm, potência de 31 a 37 W</t>
  </si>
  <si>
    <t xml:space="preserve">41.31.070</t>
  </si>
  <si>
    <t xml:space="preserve">Luminária LED quadrada de sobrepor com difusor prismático translúcido, 4000 K, fluxo luminoso de 1363 a 1800 lm, potência de 15 a 19 W</t>
  </si>
  <si>
    <t xml:space="preserve">41.31.072</t>
  </si>
  <si>
    <t xml:space="preserve">Luminária LED quadrada de sobrepor com difusor translúcido, 4000 K, fluxo luminoso de 4140 a 4456 lm, potência de 37 a 39 W</t>
  </si>
  <si>
    <t xml:space="preserve">41.31.080</t>
  </si>
  <si>
    <t xml:space="preserve">Luminária LED redonda de embutir com difusor translúcido, 4000 K, fluxo luminoso de 800 a 1000 lm, potência de 9 a 10 W</t>
  </si>
  <si>
    <t xml:space="preserve">41.31.082</t>
  </si>
  <si>
    <t xml:space="preserve">Luminária LED redonda de embutir com difusor translucido, 4000 K, fluxo luminoso de 1900 a 2000 lm, potência de 18 a 24 W</t>
  </si>
  <si>
    <t xml:space="preserve">41.31.083</t>
  </si>
  <si>
    <t xml:space="preserve">Luminária LED redonda de embutir com difusor recuado translúcido, 4000 K, fluxo luminoso de 3052 a 3200 lm, potência de 27 a 30 W</t>
  </si>
  <si>
    <t xml:space="preserve">41.31.085</t>
  </si>
  <si>
    <t xml:space="preserve">Luminária LED redonda de sobrepor com difusor recuado translucido, 4000 K, fluxo luminoso de 800 a 1060 lm, potência de 9 a 10 W</t>
  </si>
  <si>
    <t xml:space="preserve">41.31.087</t>
  </si>
  <si>
    <t xml:space="preserve">Luminária LED redonda de sobrepor com difusor recuado translucido, 4000 K, fluxo luminoso de 1900 a 2000 lm, potência de 17 a 19 W</t>
  </si>
  <si>
    <t xml:space="preserve">41.31.300</t>
  </si>
  <si>
    <t xml:space="preserve">Luminária LED tipo Spot, para trilho, potência de 10W, foco orientável, corpo em alumínio pintado e plástico</t>
  </si>
  <si>
    <t xml:space="preserve">42</t>
  </si>
  <si>
    <t xml:space="preserve">PARA-RAIOS PARA EDIFICAÇÃO</t>
  </si>
  <si>
    <t xml:space="preserve">42.01</t>
  </si>
  <si>
    <t xml:space="preserve">Complementos para para-raios</t>
  </si>
  <si>
    <t xml:space="preserve">42.01.020</t>
  </si>
  <si>
    <t xml:space="preserve">Captor tipo Franklin, h= 300 mm, 4 pontos, 1 descida, acabamento cromado</t>
  </si>
  <si>
    <t xml:space="preserve">42.01.040</t>
  </si>
  <si>
    <t xml:space="preserve">Captor tipo Franklin, h= 300 mm, 4 pontos, 2 descidas, acabamento cromado</t>
  </si>
  <si>
    <t xml:space="preserve">42.01.060</t>
  </si>
  <si>
    <t xml:space="preserve">Luva de redução galvanizada de 2´ x 3/4´</t>
  </si>
  <si>
    <t xml:space="preserve">42.01.080</t>
  </si>
  <si>
    <t xml:space="preserve">Niple duplo galvanizado de 2´</t>
  </si>
  <si>
    <t xml:space="preserve">42.01.086</t>
  </si>
  <si>
    <t xml:space="preserve">Captor tipo terminal aéreo, h= 300 mm em alumínio</t>
  </si>
  <si>
    <t xml:space="preserve">42.01.090</t>
  </si>
  <si>
    <t xml:space="preserve">Captor tipo terminal aéreo, h= 300 mm, diâmetro de 1/4´ em cobre</t>
  </si>
  <si>
    <t xml:space="preserve">42.01.096</t>
  </si>
  <si>
    <t xml:space="preserve">Captor tipo terminal aéreo, h= 250 mm, diâmetro de 3/8´ galvanizado a fogo</t>
  </si>
  <si>
    <t xml:space="preserve">42.01.098</t>
  </si>
  <si>
    <t xml:space="preserve">Captor tipo terminal aéreo, h= 600 mm, diâmetro de 3/8´ galvanizado a fogo</t>
  </si>
  <si>
    <t xml:space="preserve">42.02</t>
  </si>
  <si>
    <t xml:space="preserve">Isolador galvanizado uso geral</t>
  </si>
  <si>
    <t xml:space="preserve">42.02.010</t>
  </si>
  <si>
    <t xml:space="preserve">Isolador galvanizado uso geral, simples com rosca mecânica</t>
  </si>
  <si>
    <t xml:space="preserve">42.02.020</t>
  </si>
  <si>
    <t xml:space="preserve">Isolador galvanizado uso geral, reforçado para fixação a 90°</t>
  </si>
  <si>
    <t xml:space="preserve">42.02.040</t>
  </si>
  <si>
    <t xml:space="preserve">Isolador galvanizado uso geral, simples com chapa de encosto</t>
  </si>
  <si>
    <t xml:space="preserve">42.02.060</t>
  </si>
  <si>
    <t xml:space="preserve">Isolador galvanizado uso geral, reforçado com chapa de encosto</t>
  </si>
  <si>
    <t xml:space="preserve">42.02.080</t>
  </si>
  <si>
    <t xml:space="preserve">Isolador galvanizado uso geral, simples com calha para telha ondulada</t>
  </si>
  <si>
    <t xml:space="preserve">42.02.100</t>
  </si>
  <si>
    <t xml:space="preserve">Isolador galvanizado uso geral, reforçado com calha para telha ondulada</t>
  </si>
  <si>
    <t xml:space="preserve">42.03</t>
  </si>
  <si>
    <t xml:space="preserve">Isolador galvanizado para mastro</t>
  </si>
  <si>
    <t xml:space="preserve">42.03.020</t>
  </si>
  <si>
    <t xml:space="preserve">Isolador galvanizado para mastro de diâmetro 2´, simples com 1 descida</t>
  </si>
  <si>
    <t xml:space="preserve">42.03.040</t>
  </si>
  <si>
    <t xml:space="preserve">Isolador galvanizado para mastro de diâmetro 2´, simples com 2 descidas</t>
  </si>
  <si>
    <t xml:space="preserve">42.03.060</t>
  </si>
  <si>
    <t xml:space="preserve">Isolador galvanizado para mastro de diâmetro 2´, reforçado com 1 descida</t>
  </si>
  <si>
    <t xml:space="preserve">42.03.080</t>
  </si>
  <si>
    <t xml:space="preserve">Isolador galvanizado para mastro de diâmetro 2´, reforçado com 2 descidas</t>
  </si>
  <si>
    <t xml:space="preserve">42.04</t>
  </si>
  <si>
    <t xml:space="preserve">Componentes de sustentação para mastro galvanizado</t>
  </si>
  <si>
    <t xml:space="preserve">42.04.020</t>
  </si>
  <si>
    <t xml:space="preserve">Braçadeira de contraventagem para mastro de diâmetro 2´</t>
  </si>
  <si>
    <t xml:space="preserve">42.04.040</t>
  </si>
  <si>
    <t xml:space="preserve">Apoio para mastro de diâmetro 2´</t>
  </si>
  <si>
    <t xml:space="preserve">42.04.060</t>
  </si>
  <si>
    <t xml:space="preserve">Base para mastro de diâmetro 2´</t>
  </si>
  <si>
    <t xml:space="preserve">42.04.080</t>
  </si>
  <si>
    <t xml:space="preserve">Contraventagem com cabo para mastro de diâmetro 2´</t>
  </si>
  <si>
    <t xml:space="preserve">42.04.120</t>
  </si>
  <si>
    <t xml:space="preserve">Mastro simples galvanizado de diâmetro 2´</t>
  </si>
  <si>
    <t xml:space="preserve">42.04.140</t>
  </si>
  <si>
    <t xml:space="preserve">Suporte porta bandeira simples para mastro de diâmetro 2´</t>
  </si>
  <si>
    <t xml:space="preserve">42.04.160</t>
  </si>
  <si>
    <t xml:space="preserve">Suporte porta bandeira reforçado para mastro de diâmetro 2´</t>
  </si>
  <si>
    <t xml:space="preserve">42.05</t>
  </si>
  <si>
    <t xml:space="preserve">Componentes para cabo de descida</t>
  </si>
  <si>
    <t xml:space="preserve">42.05.010</t>
  </si>
  <si>
    <t xml:space="preserve">Sinalizador de obstáculo simples, sem célula fotoelétrica</t>
  </si>
  <si>
    <t xml:space="preserve">42.05.020</t>
  </si>
  <si>
    <t xml:space="preserve">Braçadeira para fixação do aparelho sinalizador para mastro de diâmetro 2´</t>
  </si>
  <si>
    <t xml:space="preserve">42.05.030</t>
  </si>
  <si>
    <t xml:space="preserve">Sinalizador de obstáculo duplo, sem célula fotoelétrica</t>
  </si>
  <si>
    <t xml:space="preserve">42.05.050</t>
  </si>
  <si>
    <t xml:space="preserve">Sinalizador de obstáculo simples, com célula fotoelétrica</t>
  </si>
  <si>
    <t xml:space="preserve">42.05.070</t>
  </si>
  <si>
    <t xml:space="preserve">Sinalizador de obstáculo duplo, com célula fotoelétrica</t>
  </si>
  <si>
    <t xml:space="preserve">42.05.100</t>
  </si>
  <si>
    <t xml:space="preserve">Caixa de inspeção suspensa</t>
  </si>
  <si>
    <t xml:space="preserve">42.05.110</t>
  </si>
  <si>
    <t xml:space="preserve">Conector cabo/haste de 3/4´</t>
  </si>
  <si>
    <t xml:space="preserve">42.05.120</t>
  </si>
  <si>
    <t xml:space="preserve">Conector de emenda em latão para cabo de até 50 mm² com 4 parafusos</t>
  </si>
  <si>
    <t xml:space="preserve">42.05.140</t>
  </si>
  <si>
    <t xml:space="preserve">Conector olhal cabo/haste de 3/4´</t>
  </si>
  <si>
    <t xml:space="preserve">42.05.160</t>
  </si>
  <si>
    <t xml:space="preserve">Conector olhal cabo/haste de 5/8´</t>
  </si>
  <si>
    <t xml:space="preserve">42.05.170</t>
  </si>
  <si>
    <t xml:space="preserve">Vergalhão liso de aço galvanizado, diâmetro de 3/8´</t>
  </si>
  <si>
    <t xml:space="preserve">42.05.180</t>
  </si>
  <si>
    <t xml:space="preserve">Esticador em latão para cabo de cobre</t>
  </si>
  <si>
    <t xml:space="preserve">42.05.190</t>
  </si>
  <si>
    <t xml:space="preserve">Haste de aterramento de 3/4'' x 3 m</t>
  </si>
  <si>
    <t xml:space="preserve">42.05.200</t>
  </si>
  <si>
    <t xml:space="preserve">Haste de aterramento de 5/8'' x 2,4 m</t>
  </si>
  <si>
    <t xml:space="preserve">42.05.210</t>
  </si>
  <si>
    <t xml:space="preserve">Haste de aterramento de 5/8'' x 3 m</t>
  </si>
  <si>
    <t xml:space="preserve">42.05.220</t>
  </si>
  <si>
    <t xml:space="preserve">Mastro para sinalizador de obstáculo, de 1,5 m x 3/4''</t>
  </si>
  <si>
    <t xml:space="preserve">42.05.230</t>
  </si>
  <si>
    <t xml:space="preserve">Clips de fixação para vergalhão em aço galvanizado de 3/8´</t>
  </si>
  <si>
    <t xml:space="preserve">42.05.240</t>
  </si>
  <si>
    <t xml:space="preserve">Suporte para tubo de proteção com chapa de encosto, diâmetro 2´</t>
  </si>
  <si>
    <t xml:space="preserve">42.05.250</t>
  </si>
  <si>
    <t xml:space="preserve">Barra condutora chata em alumínio de 3/4´ x 1/4´, inclusive acessórios de fixação</t>
  </si>
  <si>
    <t xml:space="preserve">42.05.260</t>
  </si>
  <si>
    <t xml:space="preserve">Suporte para tubo de proteção com grapa para chumbar, diâmetro 2´</t>
  </si>
  <si>
    <t xml:space="preserve">42.05.270</t>
  </si>
  <si>
    <t xml:space="preserve">Conector em latão estanhado para cabos de 16 a 50 mm² e vergalhões até 3/8"</t>
  </si>
  <si>
    <t xml:space="preserve">42.05.290</t>
  </si>
  <si>
    <t xml:space="preserve">Suporte para fixação de terminal aéreo e/ou de cabo de cobre nu, com base plana</t>
  </si>
  <si>
    <t xml:space="preserve">42.05.300</t>
  </si>
  <si>
    <t xml:space="preserve">Tampa para caixa de inspeção cilíndrica, aço galvanizado</t>
  </si>
  <si>
    <t xml:space="preserve">42.05.310</t>
  </si>
  <si>
    <t xml:space="preserve">Caixa de inspeção do terra cilíndrica em PVC rígido, diâmetro de 300 mm - h= 250 mm</t>
  </si>
  <si>
    <t xml:space="preserve">42.05.320</t>
  </si>
  <si>
    <t xml:space="preserve">Caixa de inspeção do terra cilíndrica em PVC rígido, diâmetro de 300 mm - h= 400 mm</t>
  </si>
  <si>
    <t xml:space="preserve">42.05.330</t>
  </si>
  <si>
    <t xml:space="preserve">Caixa de inspeção do terra cilíndrica em PVC rígido, diâmetro de 300 mm - h= 600 mm</t>
  </si>
  <si>
    <t xml:space="preserve">42.05.340</t>
  </si>
  <si>
    <t xml:space="preserve">Barra condutora chata em cobre de 3/4´ x 3/16´, inclusive acessórios de fixação</t>
  </si>
  <si>
    <t xml:space="preserve">42.05.370</t>
  </si>
  <si>
    <t xml:space="preserve">Caixa de equalização, de embutir, em aço com barramento, de 400 x 400 mm e tampa</t>
  </si>
  <si>
    <t xml:space="preserve">42.05.380</t>
  </si>
  <si>
    <t xml:space="preserve">Caixa de equalização, de embutir, em aço com barramento, de 200 x 200 mm e tampa</t>
  </si>
  <si>
    <t xml:space="preserve">42.05.390</t>
  </si>
  <si>
    <t xml:space="preserve">Presilha em latão para cabos de 16 até 50 mm²</t>
  </si>
  <si>
    <t xml:space="preserve">42.05.410</t>
  </si>
  <si>
    <t xml:space="preserve">Suporte para fixação de terminal aéreo e/ou de cabo de cobre nu, com base ondulada</t>
  </si>
  <si>
    <t xml:space="preserve">42.05.440</t>
  </si>
  <si>
    <t xml:space="preserve">Barra condutora chata em alumínio de 7/8´ x 1/8´, inclusive acessórios de fixação</t>
  </si>
  <si>
    <t xml:space="preserve">42.05.450</t>
  </si>
  <si>
    <t xml:space="preserve">Conector com rabicho e porca em latão para cabo de 16 a 35 mm²</t>
  </si>
  <si>
    <t xml:space="preserve">42.05.510</t>
  </si>
  <si>
    <t xml:space="preserve">Suporte para fixação de fita de alumínio 7/8" x 1/8" e/ou cabo de cobre nu, com base ondulada</t>
  </si>
  <si>
    <t xml:space="preserve">42.05.520</t>
  </si>
  <si>
    <t xml:space="preserve">Suporte para fixação de fita de alumínio 7/8" x 1/8", com base plana</t>
  </si>
  <si>
    <t xml:space="preserve">42.05.542</t>
  </si>
  <si>
    <t xml:space="preserve">Tela equipotencial em aço inoxidável, largura de 200 mm, espessura de 1,4 mm</t>
  </si>
  <si>
    <t xml:space="preserve">42.05.550</t>
  </si>
  <si>
    <t xml:space="preserve">Cordoalha flexível "Jumpers" de 25 x 235 mm, com 4 furos de 11 mm</t>
  </si>
  <si>
    <t xml:space="preserve">42.05.560</t>
  </si>
  <si>
    <t xml:space="preserve">Cordoalha flexível "Jumpers" de 25 x 300 mm, com 4 furos de 11 mm</t>
  </si>
  <si>
    <t xml:space="preserve">42.05.570</t>
  </si>
  <si>
    <t xml:space="preserve">Terminal estanhado com 1 furo e 1 compressão - 16 mm²</t>
  </si>
  <si>
    <t xml:space="preserve">42.05.580</t>
  </si>
  <si>
    <t xml:space="preserve">Terminal estanhado com 1 furo e 1 compressão - 35 mm²</t>
  </si>
  <si>
    <t xml:space="preserve">42.05.590</t>
  </si>
  <si>
    <t xml:space="preserve">Terminal estanhado com 1 furo e 1 compressão - 50 mm²</t>
  </si>
  <si>
    <t xml:space="preserve">42.05.620</t>
  </si>
  <si>
    <t xml:space="preserve">Terminal estanhado com 2 furos e 1 compressão - 50 mm²</t>
  </si>
  <si>
    <t xml:space="preserve">42.05.630</t>
  </si>
  <si>
    <t xml:space="preserve">Conector tipo ´X´ para aterramento de telas, acabamento estanhado, para cabo de 16 - 50 mm²</t>
  </si>
  <si>
    <t xml:space="preserve">42.05.650</t>
  </si>
  <si>
    <t xml:space="preserve">Malha fechada pré-fabricada em fio de cobre de 16mm e mesch 30 x 30cm para aterramento</t>
  </si>
  <si>
    <t xml:space="preserve">42.20</t>
  </si>
  <si>
    <t xml:space="preserve">Reparos, conservações e complementos - GRUPO 42</t>
  </si>
  <si>
    <t xml:space="preserve">42.20.080</t>
  </si>
  <si>
    <t xml:space="preserve">Solda exotérmica conexão cabo-cabo horizontal em X, bitola do cabo de 16-16mm² a 35-35mm²</t>
  </si>
  <si>
    <t xml:space="preserve">42.20.090</t>
  </si>
  <si>
    <t xml:space="preserve">Solda exotérmica conexão cabo-cabo horizontal em X, bitola do cabo de 50-25mm² a 95-50mm²</t>
  </si>
  <si>
    <t xml:space="preserve">42.20.120</t>
  </si>
  <si>
    <t xml:space="preserve">Solda exotérmica conexão cabo-cabo horizontal em X sobreposto, bitola do cabo de 35-35mm² a 50-35mm²</t>
  </si>
  <si>
    <t xml:space="preserve">42.20.130</t>
  </si>
  <si>
    <t xml:space="preserve">Solda exotérmica conexão cabo-cabo horizontal em X sobreposto, bitola do cabo de 50-50mm² a 95-50mm²</t>
  </si>
  <si>
    <t xml:space="preserve">42.20.150</t>
  </si>
  <si>
    <t xml:space="preserve">Solda exotérmica conexão cabo-cabo horizontal em T, bitola do cabo de 16-16mm² a 50-35mm², 70-35mm² e 95-35mm²</t>
  </si>
  <si>
    <t xml:space="preserve">42.20.160</t>
  </si>
  <si>
    <t xml:space="preserve">Solda exotérmica conexão cabo-cabo horizontal em T, bitola do cabo de 50-50mm² a 95-50mm²</t>
  </si>
  <si>
    <t xml:space="preserve">42.20.170</t>
  </si>
  <si>
    <t xml:space="preserve">Solda exotérmica conexão cabo-cabo horizontal reto, bitola do cabo de 16mm² a 70mm²</t>
  </si>
  <si>
    <t xml:space="preserve">42.20.190</t>
  </si>
  <si>
    <t xml:space="preserve">Solda exotérmica conexão cabo-haste em X sobreposto, bitola do cabo de 35mm² a 50mm² para haste de 5/8" e 3/4"</t>
  </si>
  <si>
    <t xml:space="preserve">42.20.210</t>
  </si>
  <si>
    <t xml:space="preserve">Solda exotérmica conexão cabo-haste em T, bitola do cabo de 35mm² para haste de 5/8" e 3/4"</t>
  </si>
  <si>
    <t xml:space="preserve">42.20.220</t>
  </si>
  <si>
    <t xml:space="preserve">Solda exotérmica conexão cabo-haste em T, bitola do cabo de 50mm² a 95mm² para haste de 5/8" e 3/4"</t>
  </si>
  <si>
    <t xml:space="preserve">42.20.230</t>
  </si>
  <si>
    <t xml:space="preserve">Solda exotérmica conexão cabo-haste na lateral, bitola do cabo de 25mm² a 70mm² para haste de 5/8" e 3/4"</t>
  </si>
  <si>
    <t xml:space="preserve">42.20.240</t>
  </si>
  <si>
    <t xml:space="preserve">Solda exotérmica conexão cabo-haste no topo, bitola do cabo de 25mm² a 35mm² para haste de 5/8"</t>
  </si>
  <si>
    <t xml:space="preserve">42.20.250</t>
  </si>
  <si>
    <t xml:space="preserve">Solda exotérmica conexão cabo-haste no topo, bitola do cabo de 50mm² a 95mm² para haste de 5/8" e 3/4"</t>
  </si>
  <si>
    <t xml:space="preserve">42.20.260</t>
  </si>
  <si>
    <t xml:space="preserve">Solda exotérmica conexão cabo-ferro de construção com cabo paralelo, bitola do cabo de 35mm² para haste de 5/8" e 3/4"</t>
  </si>
  <si>
    <t xml:space="preserve">42.20.270</t>
  </si>
  <si>
    <t xml:space="preserve">Solda exotérmica conexão cabo-ferro de construção com cabo paralelo, bitola do cabo de 50mm² a 70mm² para haste de 5/8" e 3/4"</t>
  </si>
  <si>
    <t xml:space="preserve">42.20.280</t>
  </si>
  <si>
    <t xml:space="preserve">Solda exotérmica conexão cabo-ferro de construção com cabo em X sobreposto, bitola do cabo de 35mm² a 70mm² para haste de 5/8"</t>
  </si>
  <si>
    <t xml:space="preserve">42.20.290</t>
  </si>
  <si>
    <t xml:space="preserve">Solda exotérmica conexão cabo-ferro de construção com cabo em X sobreposto, bitola do cabo de 35mm² a 70mm² para haste de 3/8"</t>
  </si>
  <si>
    <t xml:space="preserve">42.20.300</t>
  </si>
  <si>
    <t xml:space="preserve">Solda exotérmica conexão cabo-terminal com duas fixações, bitola do cabo de 25mm² a 50mm² para terminal 3x25</t>
  </si>
  <si>
    <t xml:space="preserve">42.20.310</t>
  </si>
  <si>
    <t xml:space="preserve">Solda exotérmica conexão cabo-superfície de aço, bitola do cabo de 16mm² a 35mm²</t>
  </si>
  <si>
    <t xml:space="preserve">42.20.320</t>
  </si>
  <si>
    <t xml:space="preserve">Solda exotérmica conexão cabo-superfície de aço, bitola do cabo de 50mm² a 95mm²</t>
  </si>
  <si>
    <t xml:space="preserve">43</t>
  </si>
  <si>
    <t xml:space="preserve">APARELHOS ELÉTRICOS, HIDRÁULICOS E A GÁS.</t>
  </si>
  <si>
    <t xml:space="preserve">43.01</t>
  </si>
  <si>
    <t xml:space="preserve">Bebedouros</t>
  </si>
  <si>
    <t xml:space="preserve">43.01.010</t>
  </si>
  <si>
    <t xml:space="preserve">Bebedouro elétrico de pressão em aço inoxidável, capacidade 4 l/h - simples</t>
  </si>
  <si>
    <t xml:space="preserve">43.01.030</t>
  </si>
  <si>
    <t xml:space="preserve">Bebedouro elétrico de pressão em aço inoxidável, capacidade 4 l/h - conjugado</t>
  </si>
  <si>
    <t xml:space="preserve">43.02</t>
  </si>
  <si>
    <t xml:space="preserve">Chuveiros</t>
  </si>
  <si>
    <t xml:space="preserve">43.02.010</t>
  </si>
  <si>
    <t xml:space="preserve">Chuveiro frio em PVC, diâmetro de 10 cm</t>
  </si>
  <si>
    <t xml:space="preserve">43.02.070</t>
  </si>
  <si>
    <t xml:space="preserve">Chuveiro com válvula de acionamento antivandalismo, DN= 3/4´</t>
  </si>
  <si>
    <t xml:space="preserve">43.02.080</t>
  </si>
  <si>
    <t xml:space="preserve">Chuveiro elétrico de 6.500W / 220V com resistência blindada</t>
  </si>
  <si>
    <t xml:space="preserve">43.02.100</t>
  </si>
  <si>
    <t xml:space="preserve">Chuveiro com jato regulável em metal com acabamento cromado</t>
  </si>
  <si>
    <t xml:space="preserve">43.02.120</t>
  </si>
  <si>
    <t xml:space="preserve">Chuveiro frio em PVC, diâmetro de 10 cm, com registro e tubo de ligação acoplados</t>
  </si>
  <si>
    <t xml:space="preserve">43.02.130</t>
  </si>
  <si>
    <t xml:space="preserve">Chuveiro frio em PVC, diâmetro de 15 cm, com registro e tubo de ligação acoplados</t>
  </si>
  <si>
    <t xml:space="preserve">43.02.140</t>
  </si>
  <si>
    <t xml:space="preserve">Chuveiro elétrico de 5.500 W / 220 V em PVC</t>
  </si>
  <si>
    <t xml:space="preserve">43.02.160</t>
  </si>
  <si>
    <t xml:space="preserve">Chuveiro lava-olhos, acionamento manual, tubulação em ferro galvanizado com pintura epóxi cor verde</t>
  </si>
  <si>
    <t xml:space="preserve">43.02.170</t>
  </si>
  <si>
    <t xml:space="preserve">Chuveiro elétrico de 7.500W / 220 V, com resistência blindada</t>
  </si>
  <si>
    <t xml:space="preserve">43.02.180</t>
  </si>
  <si>
    <t xml:space="preserve">Ducha eletrônica de 6.800W até 7.900 W / 220 V</t>
  </si>
  <si>
    <t xml:space="preserve">43.03</t>
  </si>
  <si>
    <t xml:space="preserve">Aquecedores</t>
  </si>
  <si>
    <t xml:space="preserve">43.03.050</t>
  </si>
  <si>
    <t xml:space="preserve">Aquecedor a gás de acumulação, capacidade 300 l</t>
  </si>
  <si>
    <t xml:space="preserve">43.03.130</t>
  </si>
  <si>
    <t xml:space="preserve">Aquecedor a gás de acumulação, capacidade 500 l</t>
  </si>
  <si>
    <t xml:space="preserve">43.03.212</t>
  </si>
  <si>
    <t xml:space="preserve">Aquecedor de passagem elétrico individual, baixa pressão - 5.000 W / 6.400 W</t>
  </si>
  <si>
    <t xml:space="preserve">43.03.220</t>
  </si>
  <si>
    <t xml:space="preserve">Sistema de aquecimento de passagem a gás com sistema misturador para abastecimento de até 08 duchas</t>
  </si>
  <si>
    <t xml:space="preserve">43.03.230</t>
  </si>
  <si>
    <t xml:space="preserve">Sistema de aquecimento de passagem a gás com sistema misturador para abastecimento de até 16 duchas</t>
  </si>
  <si>
    <t xml:space="preserve">43.03.240</t>
  </si>
  <si>
    <t xml:space="preserve">Sistema de aquecimento de passagem a gás com sistema misturador para abastecimento de até 24 duchas</t>
  </si>
  <si>
    <t xml:space="preserve">43.03.500</t>
  </si>
  <si>
    <t xml:space="preserve">Coletor em alumínio para sistema de aquecimento solar com área coletora até 1,60 m²</t>
  </si>
  <si>
    <t xml:space="preserve">43.03.510</t>
  </si>
  <si>
    <t xml:space="preserve">Coletor em alumínio para sistema de aquecimento solar com área coletora até 2,00 m²</t>
  </si>
  <si>
    <t xml:space="preserve">43.03.550</t>
  </si>
  <si>
    <t xml:space="preserve">Reservatório térmico horizontal em aço inoxidável AISI 304, capacidade de 500 litros</t>
  </si>
  <si>
    <t xml:space="preserve">43.04</t>
  </si>
  <si>
    <t xml:space="preserve">Torneiras elétricas</t>
  </si>
  <si>
    <t xml:space="preserve">43.04.020</t>
  </si>
  <si>
    <t xml:space="preserve">Torneira elétrica</t>
  </si>
  <si>
    <t xml:space="preserve">43.05</t>
  </si>
  <si>
    <t xml:space="preserve">Exaustor, ventilador e circulador de ar</t>
  </si>
  <si>
    <t xml:space="preserve">43.05.030</t>
  </si>
  <si>
    <t xml:space="preserve">Exaustor elétrico em plástico, vazão de 150 a 190m³/h</t>
  </si>
  <si>
    <t xml:space="preserve">43.06</t>
  </si>
  <si>
    <t xml:space="preserve">Emissores de som</t>
  </si>
  <si>
    <t xml:space="preserve">43.06.010</t>
  </si>
  <si>
    <t xml:space="preserve">Cigarra de embutir 50/60HZ até 127V, com placa</t>
  </si>
  <si>
    <t xml:space="preserve">43.07</t>
  </si>
  <si>
    <t xml:space="preserve">Aparelho condicionador de ar</t>
  </si>
  <si>
    <t xml:space="preserve">43.07.300</t>
  </si>
  <si>
    <t xml:space="preserve">Ar condicionado a frio, tipo split cassete com capacidade de 18.000 BTU/h</t>
  </si>
  <si>
    <t xml:space="preserve">43.07.310</t>
  </si>
  <si>
    <t xml:space="preserve">Ar condicionado a frio, tipo split cassete com capacidade de 24.000 BTU/h</t>
  </si>
  <si>
    <t xml:space="preserve">43.07.320</t>
  </si>
  <si>
    <t xml:space="preserve">Ar condicionado a frio, tipo split cassete com capacidade de 36.000 BTU/h</t>
  </si>
  <si>
    <t xml:space="preserve">43.07.330</t>
  </si>
  <si>
    <t xml:space="preserve">Ar condicionado a frio, tipo split parede com capacidade de 12.000 BTU/h</t>
  </si>
  <si>
    <t xml:space="preserve">43.07.340</t>
  </si>
  <si>
    <t xml:space="preserve">Ar condicionado a frio, tipo split parede com capacidade de 18.000 BTU/h</t>
  </si>
  <si>
    <t xml:space="preserve">43.07.350</t>
  </si>
  <si>
    <t xml:space="preserve">Ar condicionado a frio, tipo split parede com capacidade de 24.000 BTU/h</t>
  </si>
  <si>
    <t xml:space="preserve">43.07.360</t>
  </si>
  <si>
    <t xml:space="preserve">Ar condicionado a frio, tipo split parede com capacidade de 30.000 BTU/h</t>
  </si>
  <si>
    <t xml:space="preserve">43.07.370</t>
  </si>
  <si>
    <t xml:space="preserve">Ar condicionado a frio, tipo split piso teto com capacidade de 18.000 BTU/h</t>
  </si>
  <si>
    <t xml:space="preserve">43.07.380</t>
  </si>
  <si>
    <t xml:space="preserve">Ar condicionado a frio, tipo split piso teto com capacidade de 24.000 BTU/h</t>
  </si>
  <si>
    <t xml:space="preserve">43.07.390</t>
  </si>
  <si>
    <t xml:space="preserve">Ar condicionado a frio, tipo split piso teto com capacidade de 36.000 BTU/h</t>
  </si>
  <si>
    <t xml:space="preserve">43.08</t>
  </si>
  <si>
    <t xml:space="preserve">Equipamentos para sistema VRF ar condicionado</t>
  </si>
  <si>
    <t xml:space="preserve">43.08.001</t>
  </si>
  <si>
    <t xml:space="preserve">Condensador para sistema VRF de ar condicionado, capacidade até 6 TR</t>
  </si>
  <si>
    <t xml:space="preserve">43.08.002</t>
  </si>
  <si>
    <t xml:space="preserve">Condensador para sistema VRF de ar condicionado, capacidade de 8 TR a 10 TR</t>
  </si>
  <si>
    <t xml:space="preserve">43.08.003</t>
  </si>
  <si>
    <t xml:space="preserve">Condensador para sistema VRF de ar condicionado, capacidade de 11 TR a 13 TR</t>
  </si>
  <si>
    <t xml:space="preserve">43.08.004</t>
  </si>
  <si>
    <t xml:space="preserve">Condensador para sistema VRF de ar condicionado, capacidade de 14 TR a 16 TR</t>
  </si>
  <si>
    <t xml:space="preserve">43.08.020</t>
  </si>
  <si>
    <t xml:space="preserve">Evaporador para sistema VRF de ar condicionado, tipo parede, capacidade de 1 TR</t>
  </si>
  <si>
    <t xml:space="preserve">43.08.021</t>
  </si>
  <si>
    <t xml:space="preserve">Evaporador para sistema VRF de ar condicionado, tipo parede, capacidade de 2 TR</t>
  </si>
  <si>
    <t xml:space="preserve">43.08.022</t>
  </si>
  <si>
    <t xml:space="preserve">Evaporador para sistema VRF de ar condicionado, tipo parede, capacidade de 3 TR</t>
  </si>
  <si>
    <t xml:space="preserve">43.08.030</t>
  </si>
  <si>
    <t xml:space="preserve">Evaporador para sistema VRF de ar condicionado, tipo piso teto, capacidade de 1 TR</t>
  </si>
  <si>
    <t xml:space="preserve">43.08.031</t>
  </si>
  <si>
    <t xml:space="preserve">Evaporador para sistema VRF de ar condicionado, tipo piso teto, capacidade de 2 TR</t>
  </si>
  <si>
    <t xml:space="preserve">43.08.032</t>
  </si>
  <si>
    <t xml:space="preserve">Evaporador para sistema VRF de ar condicionado, tipo piso teto, capacidade de 3 TR</t>
  </si>
  <si>
    <t xml:space="preserve">43.08.033</t>
  </si>
  <si>
    <t xml:space="preserve">Evaporador para sistema VRF de ar condicionado, tipo piso teto, capacidade de 4 TR</t>
  </si>
  <si>
    <t xml:space="preserve">43.08.040</t>
  </si>
  <si>
    <t xml:space="preserve">Evaporador para sistema VRF de ar condicionado, tipo cassete, capacidade de 1 TR</t>
  </si>
  <si>
    <t xml:space="preserve">43.08.041</t>
  </si>
  <si>
    <t xml:space="preserve">Evaporador para sistema VRF de ar condicionado, tipo cassete, capacidade de 2 TR</t>
  </si>
  <si>
    <t xml:space="preserve">43.08.042</t>
  </si>
  <si>
    <t xml:space="preserve">Evaporador para sistema VRF de ar condicionado, tipo cassete, capacidade de 3 TR</t>
  </si>
  <si>
    <t xml:space="preserve">43.08.043</t>
  </si>
  <si>
    <t xml:space="preserve">Evaporador para sistema VRF de ar condicionado, tipo cassete, capacidade de 4 TR</t>
  </si>
  <si>
    <t xml:space="preserve">43.10</t>
  </si>
  <si>
    <t xml:space="preserve">Bombas centrífugas, uso geral</t>
  </si>
  <si>
    <t xml:space="preserve">43.10.050</t>
  </si>
  <si>
    <t xml:space="preserve">Conjunto motor-bomba (centrífuga) 10 cv, monoestágio, Hman= 24 a 36 mca, Q= 53 a 45 m³/h</t>
  </si>
  <si>
    <t xml:space="preserve">43.10.090</t>
  </si>
  <si>
    <t xml:space="preserve">Conjunto motor-bomba (centrífuga) 20 cv, monoestágio, Hman= 40 a 70 mca, Q= 76 a 28 m³/h</t>
  </si>
  <si>
    <t xml:space="preserve">43.10.110</t>
  </si>
  <si>
    <t xml:space="preserve">Conjunto motor-bomba (centrífuga) 5 cv, monoestágio, Hmam= 14 a 26 mca, Q= 56 a 30 m³/h</t>
  </si>
  <si>
    <t xml:space="preserve">43.10.130</t>
  </si>
  <si>
    <t xml:space="preserve">Conjunto motor-bomba (centrífuga) 3/4 cv, monoestágio, Hman= 10 a 16 mca, Q= 12,7 a 8 m³/h</t>
  </si>
  <si>
    <t xml:space="preserve">43.10.210</t>
  </si>
  <si>
    <t xml:space="preserve">Conjunto motor-bomba (centrífuga) 60 cv, monoestágio, Hman= 90 a 125 mca, Q= 115 a 50 m³/h</t>
  </si>
  <si>
    <t xml:space="preserve">43.10.230</t>
  </si>
  <si>
    <t xml:space="preserve">Conjunto motor-bomba (centrífuga) 2 cv, monoestágio, Hman= 12 a 27 mca, Q= 25 a 8 m³/h</t>
  </si>
  <si>
    <t xml:space="preserve">43.10.250</t>
  </si>
  <si>
    <t xml:space="preserve">Conjunto motor-bomba (centrífuga) 15 cv, monoestágio, Hman= 30 a 60 mca, Q= 82 a 20 m³/h</t>
  </si>
  <si>
    <t xml:space="preserve">43.10.290</t>
  </si>
  <si>
    <t xml:space="preserve">Conjunto motor-bomba (centrífuga) 5 cv, monoestágio, Hman= 24 a 33 mca, Q= 41,6 a 35,2 m³/h</t>
  </si>
  <si>
    <t xml:space="preserve">43.10.450</t>
  </si>
  <si>
    <t xml:space="preserve">Conjunto motor-bomba (centrífuga) 30 cv, monoestágio, Hman= 20 a 50 mca, Q= 197 a 112 m³/h</t>
  </si>
  <si>
    <t xml:space="preserve">43.10.452</t>
  </si>
  <si>
    <t xml:space="preserve">Conjunto motor-bomba (centrífuga) 1,5 cv, multiestágio, Hman= 20 a 35 mca, Q= 7,1 a 4,5 m³/h</t>
  </si>
  <si>
    <t xml:space="preserve">43.10.454</t>
  </si>
  <si>
    <t xml:space="preserve">Conjunto motor-bomba (centrífuga) 3 cv, multiestágio, Hman= 30 a 45 mca, Q= 12,4 a 8,4 m³/h</t>
  </si>
  <si>
    <t xml:space="preserve">43.10.456</t>
  </si>
  <si>
    <t xml:space="preserve">Conjunto motor-bomba (centrífuga) 3 cv, multiestágio, Hman= 35 a 60 mca, Q= 7,8 a 5,8 m³/h</t>
  </si>
  <si>
    <t xml:space="preserve">43.10.480</t>
  </si>
  <si>
    <t xml:space="preserve">Conjunto motor-bomba (centrífuga) 7,5 cv, multiestágio, Hman= 30 a 80 mca, Q= 21,6 a 12,0 m³/h</t>
  </si>
  <si>
    <t xml:space="preserve">43.10.490</t>
  </si>
  <si>
    <t xml:space="preserve">Conjunto motor-bomba (centrífuga) 5 cv, multiestágio, Hman= 25 a 50 mca, Q= 21,0 a 13,3 m³/h</t>
  </si>
  <si>
    <t xml:space="preserve">43.10.620</t>
  </si>
  <si>
    <t xml:space="preserve">Conjunto motor-bomba (centrífuga), 0,5 cv, monoestágio, Hman= 10 a 20 mca, Q= 7,5 a 1,5 m³/h</t>
  </si>
  <si>
    <t xml:space="preserve">43.10.670</t>
  </si>
  <si>
    <t xml:space="preserve">Conjunto motor-bomba (centrífuga) 0,5 cv, monoestágio, trifásico, Hman= 9 a 21 mca, Q= 8,3 a 2,0 m³/h</t>
  </si>
  <si>
    <t xml:space="preserve">43.10.730</t>
  </si>
  <si>
    <t xml:space="preserve">Conjunto motor-bomba (centrífuga) 30 cv, monoestágio trifásico, Hman= 70 a 94 mca, Q= 34,80 a 61,7 m³/h</t>
  </si>
  <si>
    <t xml:space="preserve">43.10.740</t>
  </si>
  <si>
    <t xml:space="preserve">Conjunto motor-bomba (centrífuga) 20 cv, monoestágio trifásico, Hman= 62 a 90 mca, Q= 21,1 a 43,8 m³/h</t>
  </si>
  <si>
    <t xml:space="preserve">43.10.750</t>
  </si>
  <si>
    <t xml:space="preserve">Conjunto motor-bomba (centrífuga) 1 cv, monoestágio trifásico, Hman= 8 a 25 mca e Q= 11 a 1,50 m³/h</t>
  </si>
  <si>
    <t xml:space="preserve">43.10.770</t>
  </si>
  <si>
    <t xml:space="preserve">Conjunto motor-bomba (centrífuga) 40 cv, monoestágio trifásico, Hman= 45 a 75 mca e Q= 120 a 75 m³/h</t>
  </si>
  <si>
    <t xml:space="preserve">43.10.780</t>
  </si>
  <si>
    <t xml:space="preserve">Conjunto motor-bomba (centrífuga) 50 cv, monoestágio trifásico, Hman= 61 a 81 mca e Q= 170 a 80 m³/h</t>
  </si>
  <si>
    <t xml:space="preserve">43.10.790</t>
  </si>
  <si>
    <t xml:space="preserve">Conjunto motor-bomba (centrífuga) 1 cv, multiestágio trifásico, Hman= 15 a 30 mca, Q= 6,5 a 4,2 m³/h</t>
  </si>
  <si>
    <t xml:space="preserve">43.10.794</t>
  </si>
  <si>
    <t xml:space="preserve">Conjunto motor-bomba (centrífuga) 1 cv, multiestágio trifásico, Hman= 70 a 115 mca e Q= 1,0 a 1,6 m³/h</t>
  </si>
  <si>
    <t xml:space="preserve">43.11</t>
  </si>
  <si>
    <t xml:space="preserve">Bombas submersíveis</t>
  </si>
  <si>
    <t xml:space="preserve">43.11.050</t>
  </si>
  <si>
    <t xml:space="preserve">Conjunto motor-bomba submersível para poço profundo de 6´, Q= 10 a 20m³/h, Hman= 80 a 48 mca, até 6 HP</t>
  </si>
  <si>
    <t xml:space="preserve">43.11.060</t>
  </si>
  <si>
    <t xml:space="preserve">Conjunto motor-bomba submersível para poço profundo de 6´, Q= 10 a 20m³/h, Hman= 108 a 64,5 mca, 8 HP</t>
  </si>
  <si>
    <t xml:space="preserve">43.11.100</t>
  </si>
  <si>
    <t xml:space="preserve">Conjunto motor-bomba submersível para poço profundo de 6´, Q= 10 a 20m³/h, Hman= 274 a 170 mca, 20 HP</t>
  </si>
  <si>
    <t xml:space="preserve">43.11.110</t>
  </si>
  <si>
    <t xml:space="preserve">Conjunto motor-bomba submersível para poço profundo de 6´, Q= 20 a 34m³/h, Hman= 56,5 a 32 mca, até 8 HP</t>
  </si>
  <si>
    <t xml:space="preserve">43.11.130</t>
  </si>
  <si>
    <t xml:space="preserve">Conjunto motor-bomba submersível para poço profundo de 6´, Q= 20 a 34m³/h, Hman= 92,5 a 53 mca, 12,5 HP</t>
  </si>
  <si>
    <t xml:space="preserve">43.11.150</t>
  </si>
  <si>
    <t xml:space="preserve">Conjunto motor-bomba submersível para poço profundo de 6´, Q= 20 a 34m³/h, Hman= 152 a 88 mca, 20 HP</t>
  </si>
  <si>
    <t xml:space="preserve">43.11.320</t>
  </si>
  <si>
    <t xml:space="preserve">Conjunto motor-bomba submersível vertical para esgoto, Q= 4,8 a 25,8 m³/h, Hmam= 19 a 5 mca, potência 1 cv, diâmetro de sólidos até 20mm</t>
  </si>
  <si>
    <t xml:space="preserve">43.11.330</t>
  </si>
  <si>
    <t xml:space="preserve">Conjunto motor-bomba submersível vertical para esgoto, Q= 4,6 a 57,2 m³/h, Hman= 13 a 4 mca, potência 2 a 3,5 cv, diâmetro de sólidos até 50mm</t>
  </si>
  <si>
    <t xml:space="preserve">43.11.360</t>
  </si>
  <si>
    <t xml:space="preserve">Conjunto motor-bomba submersível vertical para águas residuais, Q= 2 a16 m³/h, Hman= 12 a 2 mca, potência de 0,5 cv</t>
  </si>
  <si>
    <t xml:space="preserve">43.11.370</t>
  </si>
  <si>
    <t xml:space="preserve">Conjunto motor-bomba submersível vertical para águas residuais, Q= 3 a 20 m³/h, Hman= 13 a 5 mca, potência de 1 cv</t>
  </si>
  <si>
    <t xml:space="preserve">43.11.380</t>
  </si>
  <si>
    <t xml:space="preserve">Conjunto motor-bomba submersível vertical para águas residuais, Q= 10 a 50 m³/h, Hman= 22 a 4 mca, potência 4 cv</t>
  </si>
  <si>
    <t xml:space="preserve">43.11.390</t>
  </si>
  <si>
    <t xml:space="preserve">Conjunto motor-bomba submersível vertical para águas residuais, Q= 8 a 45 m³/h, Hman= 10,5 a 3,5 mca, potência 1,5 cv</t>
  </si>
  <si>
    <t xml:space="preserve">43.11.400</t>
  </si>
  <si>
    <t xml:space="preserve">Conjunto motor-bomba submersível vertical para esgoto, Q= 3,4 a 86,3 m³/h, Hman= 14 a 5 mca, potência 5 cv</t>
  </si>
  <si>
    <t xml:space="preserve">43.11.410</t>
  </si>
  <si>
    <t xml:space="preserve">Conjunto motor-bomba submersível vertical para esgoto, Q= 9,1 a 113,6m³/h, Hman= 20 a 15 mca, potência 10 cv</t>
  </si>
  <si>
    <t xml:space="preserve">43.11.420</t>
  </si>
  <si>
    <t xml:space="preserve">Conjunto motor-bomba submersível vertical para esgoto, Q=9,3 a 69,0 m³/h, Hman=15 a 7 mca, potência 3cv, diâmetro de sólidos 50/65mm</t>
  </si>
  <si>
    <t xml:space="preserve">43.11.460</t>
  </si>
  <si>
    <t xml:space="preserve">Conjunto motor-bomba submersível vertical para esgoto, Q= 40 m³/h, Hman= 40 mca, diâmetro de sólidos até 50 mm</t>
  </si>
  <si>
    <t xml:space="preserve">43.12</t>
  </si>
  <si>
    <t xml:space="preserve">Bombas especiais, uso industrial</t>
  </si>
  <si>
    <t xml:space="preserve">43.12.500</t>
  </si>
  <si>
    <t xml:space="preserve">Filtro de areia com carga de areia filtrante, vazão de 16,9 m³/h</t>
  </si>
  <si>
    <t xml:space="preserve">43.20</t>
  </si>
  <si>
    <t xml:space="preserve">Reparos, conservações e complementos - GRUPO 43</t>
  </si>
  <si>
    <t xml:space="preserve">43.20.130</t>
  </si>
  <si>
    <t xml:space="preserve">Caixa de passagem para condicionamento de ar tipo Split, com saída de dreno único na vertical - 39 x 22 x 6 cm</t>
  </si>
  <si>
    <t xml:space="preserve">43.20.140</t>
  </si>
  <si>
    <t xml:space="preserve">Bomba de remoção de condensados para condicionadores de ar</t>
  </si>
  <si>
    <t xml:space="preserve">43.20.200</t>
  </si>
  <si>
    <t xml:space="preserve">Controlador de temperatura analógico</t>
  </si>
  <si>
    <t xml:space="preserve">43.20.210</t>
  </si>
  <si>
    <t xml:space="preserve">Bomba de circulação para água quente</t>
  </si>
  <si>
    <t xml:space="preserve">44</t>
  </si>
  <si>
    <t xml:space="preserve">APARELHOS E METAIS HIDRÁULICOS</t>
  </si>
  <si>
    <t xml:space="preserve">44.01</t>
  </si>
  <si>
    <t xml:space="preserve">Aparelhos e louças</t>
  </si>
  <si>
    <t xml:space="preserve">44.01.030</t>
  </si>
  <si>
    <t xml:space="preserve">Bacia turca de louça - 6 litros</t>
  </si>
  <si>
    <t xml:space="preserve">44.01.050</t>
  </si>
  <si>
    <t xml:space="preserve">Bacia sifonada de louça sem tampa - 6 litros</t>
  </si>
  <si>
    <t xml:space="preserve">44.01.070</t>
  </si>
  <si>
    <t xml:space="preserve">Bacia sifonada de louça sem tampa com saída horizontal - 6 litros</t>
  </si>
  <si>
    <t xml:space="preserve">44.01.100</t>
  </si>
  <si>
    <t xml:space="preserve">Lavatório de louça sem coluna</t>
  </si>
  <si>
    <t xml:space="preserve">44.01.110</t>
  </si>
  <si>
    <t xml:space="preserve">Lavatório de louça com coluna</t>
  </si>
  <si>
    <t xml:space="preserve">44.01.160</t>
  </si>
  <si>
    <t xml:space="preserve">Lavatório de louça pequeno com coluna suspensa - linha especial</t>
  </si>
  <si>
    <t xml:space="preserve">44.01.170</t>
  </si>
  <si>
    <t xml:space="preserve">Lavatório em polipropileno</t>
  </si>
  <si>
    <t xml:space="preserve">44.01.200</t>
  </si>
  <si>
    <t xml:space="preserve">Mictório de louça sifonado auto aspirante</t>
  </si>
  <si>
    <t xml:space="preserve">44.01.240</t>
  </si>
  <si>
    <t xml:space="preserve">Lavatório em louça com coluna suspensa</t>
  </si>
  <si>
    <t xml:space="preserve">44.01.270</t>
  </si>
  <si>
    <t xml:space="preserve">Cuba de louça de embutir oval</t>
  </si>
  <si>
    <t xml:space="preserve">44.01.310</t>
  </si>
  <si>
    <t xml:space="preserve">Tanque de louça com coluna de 30 litros</t>
  </si>
  <si>
    <t xml:space="preserve">44.01.360</t>
  </si>
  <si>
    <t xml:space="preserve">Tanque de louça com coluna de 18 a 20 litros</t>
  </si>
  <si>
    <t xml:space="preserve">44.01.370</t>
  </si>
  <si>
    <t xml:space="preserve">Tanque em granito sintético, linha comercial - sem pertences</t>
  </si>
  <si>
    <t xml:space="preserve">44.01.610</t>
  </si>
  <si>
    <t xml:space="preserve">Lavatório de louça para canto, sem coluna - sem pertences</t>
  </si>
  <si>
    <t xml:space="preserve">44.01.680</t>
  </si>
  <si>
    <t xml:space="preserve">Caixa de descarga em plástico, de sobrepor, capacidade 9 litros com engate flexível</t>
  </si>
  <si>
    <t xml:space="preserve">44.01.690</t>
  </si>
  <si>
    <t xml:space="preserve">Tanque de louça sem coluna de 30 litros</t>
  </si>
  <si>
    <t xml:space="preserve">44.01.800</t>
  </si>
  <si>
    <t xml:space="preserve">Bacia sifonada com caixa de descarga acoplada sem tampa - 6 litros</t>
  </si>
  <si>
    <t xml:space="preserve">44.01.850</t>
  </si>
  <si>
    <t xml:space="preserve">Cuba de louça de embutir redonda</t>
  </si>
  <si>
    <t xml:space="preserve">44.02</t>
  </si>
  <si>
    <t xml:space="preserve">Bancadas e tampos</t>
  </si>
  <si>
    <t xml:space="preserve">44.02.062</t>
  </si>
  <si>
    <t xml:space="preserve">Tampo/bancada em granito, com frontão, espessura de 2 cm, acabamento polido</t>
  </si>
  <si>
    <t xml:space="preserve">44.02.100</t>
  </si>
  <si>
    <t xml:space="preserve">Tampo/bancada em mármore nacional espessura de 3 cm</t>
  </si>
  <si>
    <t xml:space="preserve">44.02.200</t>
  </si>
  <si>
    <t xml:space="preserve">Tampo/bancada em concreto armado, revestido em aço inoxidável fosco polido</t>
  </si>
  <si>
    <t xml:space="preserve">44.02.300</t>
  </si>
  <si>
    <t xml:space="preserve">Superfície sólido mineral para bancadas, saias, frontões e/ou cubas</t>
  </si>
  <si>
    <t xml:space="preserve">44.03</t>
  </si>
  <si>
    <t xml:space="preserve">Acessórios e metais</t>
  </si>
  <si>
    <t xml:space="preserve">44.03.010</t>
  </si>
  <si>
    <t xml:space="preserve">Dispenser toalheiro em ABS e policarbonato para bobina de 20 cm x 200 m, com alavanca</t>
  </si>
  <si>
    <t xml:space="preserve">44.03.020</t>
  </si>
  <si>
    <t xml:space="preserve">Meia saboneteira de louça de embutir</t>
  </si>
  <si>
    <t xml:space="preserve">44.03.030</t>
  </si>
  <si>
    <t xml:space="preserve">Dispenser toalheiro metálico esmaltado para bobina de 25cm x 50m, sem alavanca</t>
  </si>
  <si>
    <t xml:space="preserve">44.03.040</t>
  </si>
  <si>
    <t xml:space="preserve">Saboneteira de louça de embutir</t>
  </si>
  <si>
    <t xml:space="preserve">44.03.050</t>
  </si>
  <si>
    <t xml:space="preserve">Dispenser papel higiênico em ABS para rolão 300 / 600 m, com visor</t>
  </si>
  <si>
    <t xml:space="preserve">44.03.080</t>
  </si>
  <si>
    <t xml:space="preserve">Porta-papel de louça de embutir</t>
  </si>
  <si>
    <t xml:space="preserve">44.03.090</t>
  </si>
  <si>
    <t xml:space="preserve">Cabide cromado para banheiro</t>
  </si>
  <si>
    <t xml:space="preserve">44.03.130</t>
  </si>
  <si>
    <t xml:space="preserve">Saboneteira tipo dispenser, para refil de 800 ml</t>
  </si>
  <si>
    <t xml:space="preserve">44.03.180</t>
  </si>
  <si>
    <t xml:space="preserve">Dispenser toalheiro em ABS, para folhas</t>
  </si>
  <si>
    <t xml:space="preserve">44.03.210</t>
  </si>
  <si>
    <t xml:space="preserve">Ducha cromada simples</t>
  </si>
  <si>
    <t xml:space="preserve">44.03.260</t>
  </si>
  <si>
    <t xml:space="preserve">Armário de plástico de embutir, para lavatório</t>
  </si>
  <si>
    <t xml:space="preserve">44.03.300</t>
  </si>
  <si>
    <t xml:space="preserve">Torneira volante tipo alavanca</t>
  </si>
  <si>
    <t xml:space="preserve">44.03.310</t>
  </si>
  <si>
    <t xml:space="preserve">Torneira de mesa para lavatório, acionamento hidromecânico, com registro integrado regulador de vazão, em latão cromado, DN= 1/2´</t>
  </si>
  <si>
    <t xml:space="preserve">44.03.360</t>
  </si>
  <si>
    <t xml:space="preserve">Ducha higiênica cromada</t>
  </si>
  <si>
    <t xml:space="preserve">44.03.370</t>
  </si>
  <si>
    <t xml:space="preserve">Torneira curta com rosca para uso geral, em latão fundido sem acabamento, DN= 1/2´</t>
  </si>
  <si>
    <t xml:space="preserve">44.03.380</t>
  </si>
  <si>
    <t xml:space="preserve">Torneira curta com rosca para uso geral, em latão fundido sem acabamento, DN= 3/4´</t>
  </si>
  <si>
    <t xml:space="preserve">44.03.400</t>
  </si>
  <si>
    <t xml:space="preserve">Torneira curta com rosca para uso geral, em latão fundido cromado, DN= 3/4´</t>
  </si>
  <si>
    <t xml:space="preserve">44.03.420</t>
  </si>
  <si>
    <t xml:space="preserve">Torneira curta sem rosca para uso geral, em latão fundido sem acabamento, DN= 3/4´</t>
  </si>
  <si>
    <t xml:space="preserve">44.03.430</t>
  </si>
  <si>
    <t xml:space="preserve">Torneira curta sem rosca para uso geral, em latão fundido cromado, DN= 1/2´</t>
  </si>
  <si>
    <t xml:space="preserve">44.03.440</t>
  </si>
  <si>
    <t xml:space="preserve">Torneira curta sem rosca para uso geral, em latão fundido cromado, DN= 3/4´</t>
  </si>
  <si>
    <t xml:space="preserve">44.03.450</t>
  </si>
  <si>
    <t xml:space="preserve">Torneira longa sem rosca para uso geral, em latão fundido cromado</t>
  </si>
  <si>
    <t xml:space="preserve">44.03.470</t>
  </si>
  <si>
    <t xml:space="preserve">Torneira de parede para pia com bica móvel e arejador, em latão fundido cromado</t>
  </si>
  <si>
    <t xml:space="preserve">44.03.480</t>
  </si>
  <si>
    <t xml:space="preserve">Torneira de mesa para lavatório compacta, acionamento hidromecânico, em latão cromado, DN= 1/2´</t>
  </si>
  <si>
    <t xml:space="preserve">44.03.500</t>
  </si>
  <si>
    <t xml:space="preserve">Aparelho misturador de parede, para pia, com bica móvel, acabamento cromado</t>
  </si>
  <si>
    <t xml:space="preserve">44.03.510</t>
  </si>
  <si>
    <t xml:space="preserve">Torneira de parede antivandalismo, DN= 3/4´</t>
  </si>
  <si>
    <t xml:space="preserve">44.03.590</t>
  </si>
  <si>
    <t xml:space="preserve">Torneira de mesa para pia com bica móvel e arejador em latão fundido cromado</t>
  </si>
  <si>
    <t xml:space="preserve">44.03.630</t>
  </si>
  <si>
    <t xml:space="preserve">Torneira de acionamento restrito em latão cromado, DN= 1/2´ com adaptador para 3/4´</t>
  </si>
  <si>
    <t xml:space="preserve">44.03.640</t>
  </si>
  <si>
    <t xml:space="preserve">Torneira de parede acionamento hidromecânico, em latão cromado, DN= 1/2´ ou 3/4´</t>
  </si>
  <si>
    <t xml:space="preserve">44.03.670</t>
  </si>
  <si>
    <t xml:space="preserve">Caixa de descarga de embutir, acionamento frontal, completa</t>
  </si>
  <si>
    <t xml:space="preserve">44.03.690</t>
  </si>
  <si>
    <t xml:space="preserve">Torneira de parede em ABS, DN 1/2´ ou 3/4´, 10cm</t>
  </si>
  <si>
    <t xml:space="preserve">44.03.700</t>
  </si>
  <si>
    <t xml:space="preserve">Torneira de parede em ABS, DN 1/2´ ou 3/4´, 15cm</t>
  </si>
  <si>
    <t xml:space="preserve">44.03.720</t>
  </si>
  <si>
    <t xml:space="preserve">Torneira de mesa para lavatório, acionamento hidromecânico com alavanca, registro integrado regulador de vazão, em latão cromado, DN= 1/2´</t>
  </si>
  <si>
    <t xml:space="preserve">44.03.825</t>
  </si>
  <si>
    <t xml:space="preserve">Misturador termostato para chuveiro ou ducha, acabamento cromado</t>
  </si>
  <si>
    <t xml:space="preserve">44.03.900</t>
  </si>
  <si>
    <t xml:space="preserve">Secador de mãos em ABS</t>
  </si>
  <si>
    <t xml:space="preserve">44.03.920</t>
  </si>
  <si>
    <t xml:space="preserve">Ducha higiênica com registro</t>
  </si>
  <si>
    <t xml:space="preserve">44.03.931</t>
  </si>
  <si>
    <t xml:space="preserve">Desviador para duchas e chuveiros</t>
  </si>
  <si>
    <t xml:space="preserve">44.03.940</t>
  </si>
  <si>
    <t xml:space="preserve">Válvula dupla para bancada de laboratório, uso em GLP, com bico para mangueira - diâmetro de 1/4´ a 1/2´</t>
  </si>
  <si>
    <t xml:space="preserve">44.03.950</t>
  </si>
  <si>
    <t xml:space="preserve">Válvula para cuba de laboratório, com nuca giratória e bico escalonado para mangueira</t>
  </si>
  <si>
    <t xml:space="preserve">44.04</t>
  </si>
  <si>
    <t xml:space="preserve">Prateleiras</t>
  </si>
  <si>
    <t xml:space="preserve">44.04.030</t>
  </si>
  <si>
    <t xml:space="preserve">Prateleira em granito com espessura de 2 cm</t>
  </si>
  <si>
    <t xml:space="preserve">44.04.040</t>
  </si>
  <si>
    <t xml:space="preserve">Prateleira em granilite</t>
  </si>
  <si>
    <t xml:space="preserve">44.04.050</t>
  </si>
  <si>
    <t xml:space="preserve">Prateleira em granito com espessura de 3 cm</t>
  </si>
  <si>
    <t xml:space="preserve">44.06</t>
  </si>
  <si>
    <t xml:space="preserve">Aparelhos de aço inoxidável</t>
  </si>
  <si>
    <t xml:space="preserve">44.06.010</t>
  </si>
  <si>
    <t xml:space="preserve">Lavatório coletivo em aço inoxidável</t>
  </si>
  <si>
    <t xml:space="preserve">44.06.100</t>
  </si>
  <si>
    <t xml:space="preserve">Mictório coletivo em aço inoxidável</t>
  </si>
  <si>
    <t xml:space="preserve">44.06.200</t>
  </si>
  <si>
    <t xml:space="preserve">Tanque em aço inoxidável</t>
  </si>
  <si>
    <t xml:space="preserve">44.06.250</t>
  </si>
  <si>
    <t xml:space="preserve">Cuba em aço inoxidável simples de 300 x 140mm</t>
  </si>
  <si>
    <t xml:space="preserve">44.06.300</t>
  </si>
  <si>
    <t xml:space="preserve">Cuba em aço inoxidável simples de 400x340x140mm</t>
  </si>
  <si>
    <t xml:space="preserve">44.06.310</t>
  </si>
  <si>
    <t xml:space="preserve">Cuba em aço inoxidável simples de 465x300x140mm</t>
  </si>
  <si>
    <t xml:space="preserve">44.06.320</t>
  </si>
  <si>
    <t xml:space="preserve">Cuba em aço inoxidável simples de 560x330x140mm</t>
  </si>
  <si>
    <t xml:space="preserve">44.06.330</t>
  </si>
  <si>
    <t xml:space="preserve">Cuba em aço inoxidável simples de 500x400x400mm</t>
  </si>
  <si>
    <t xml:space="preserve">44.06.360</t>
  </si>
  <si>
    <t xml:space="preserve">Cuba em aço inoxidável simples de 500x400x200mm</t>
  </si>
  <si>
    <t xml:space="preserve">44.06.370</t>
  </si>
  <si>
    <t xml:space="preserve">Cuba em aço inoxidável simples de 500x400x250mm</t>
  </si>
  <si>
    <t xml:space="preserve">44.06.400</t>
  </si>
  <si>
    <t xml:space="preserve">Cuba em aço inoxidável simples de 500x400x300mm</t>
  </si>
  <si>
    <t xml:space="preserve">44.06.410</t>
  </si>
  <si>
    <t xml:space="preserve">Cuba em aço inoxidável simples de 600x500x300mm</t>
  </si>
  <si>
    <t xml:space="preserve">44.06.470</t>
  </si>
  <si>
    <t xml:space="preserve">Cuba em aço inoxidável simples de 600x500x350mm</t>
  </si>
  <si>
    <t xml:space="preserve">44.06.520</t>
  </si>
  <si>
    <t xml:space="preserve">Cuba em aço inoxidável simples de 600x500x400mm</t>
  </si>
  <si>
    <t xml:space="preserve">44.06.570</t>
  </si>
  <si>
    <t xml:space="preserve">Cuba em aço inoxidável simples de 700x600x450mm</t>
  </si>
  <si>
    <t xml:space="preserve">44.06.600</t>
  </si>
  <si>
    <t xml:space="preserve">Cuba em aço inoxidável simples de 1400x900x500mm</t>
  </si>
  <si>
    <t xml:space="preserve">44.06.610</t>
  </si>
  <si>
    <t xml:space="preserve">Cuba em aço inoxidável simples de 1100x600x400mm</t>
  </si>
  <si>
    <t xml:space="preserve">44.06.700</t>
  </si>
  <si>
    <t xml:space="preserve">Cuba em aço inoxidável dupla de 715x400x140mm</t>
  </si>
  <si>
    <t xml:space="preserve">44.06.710</t>
  </si>
  <si>
    <t xml:space="preserve">Cuba em aço inoxidável dupla de 835x340x140mm</t>
  </si>
  <si>
    <t xml:space="preserve">44.06.750</t>
  </si>
  <si>
    <t xml:space="preserve">Cuba em aço inoxidável dupla de 1020x400x250mm</t>
  </si>
  <si>
    <t xml:space="preserve">44.20</t>
  </si>
  <si>
    <t xml:space="preserve">Reparos, conservações e complementos - GRUPO 44</t>
  </si>
  <si>
    <t xml:space="preserve">44.20.010</t>
  </si>
  <si>
    <t xml:space="preserve">Sifão plástico sanfonado universal de 1´</t>
  </si>
  <si>
    <t xml:space="preserve">44.20.020</t>
  </si>
  <si>
    <t xml:space="preserve">Recolocação de torneiras</t>
  </si>
  <si>
    <t xml:space="preserve">44.20.040</t>
  </si>
  <si>
    <t xml:space="preserve">Recolocação de sifões</t>
  </si>
  <si>
    <t xml:space="preserve">44.20.060</t>
  </si>
  <si>
    <t xml:space="preserve">Recolocação de aparelhos sanitários, incluindo acessórios</t>
  </si>
  <si>
    <t xml:space="preserve">44.20.080</t>
  </si>
  <si>
    <t xml:space="preserve">Recolocação de caixas de descarga de sobrepor</t>
  </si>
  <si>
    <t xml:space="preserve">44.20.100</t>
  </si>
  <si>
    <t xml:space="preserve">Engate flexível metálico DN= 1/2´</t>
  </si>
  <si>
    <t xml:space="preserve">44.20.110</t>
  </si>
  <si>
    <t xml:space="preserve">Engate flexível de PVC DN= 1/2´</t>
  </si>
  <si>
    <t xml:space="preserve">44.20.120</t>
  </si>
  <si>
    <t xml:space="preserve">Canopla para válvula de descarga</t>
  </si>
  <si>
    <t xml:space="preserve">44.20.121</t>
  </si>
  <si>
    <t xml:space="preserve">Arejador com articulador em ABS cromado para torneira padrão, completo</t>
  </si>
  <si>
    <t xml:space="preserve">44.20.130</t>
  </si>
  <si>
    <t xml:space="preserve">Tubo de ligação para mictório, DN= 1/2´</t>
  </si>
  <si>
    <t xml:space="preserve">44.20.150</t>
  </si>
  <si>
    <t xml:space="preserve">Acabamento cromado para registro</t>
  </si>
  <si>
    <t xml:space="preserve">44.20.160</t>
  </si>
  <si>
    <t xml:space="preserve">Botão para válvula de descarga</t>
  </si>
  <si>
    <t xml:space="preserve">44.20.180</t>
  </si>
  <si>
    <t xml:space="preserve">Reparo para válvula de descarga</t>
  </si>
  <si>
    <t xml:space="preserve">44.20.200</t>
  </si>
  <si>
    <t xml:space="preserve">Sifão de metal cromado de 1 1/2´ x 2´</t>
  </si>
  <si>
    <t xml:space="preserve">44.20.220</t>
  </si>
  <si>
    <t xml:space="preserve">Sifão de metal cromado de 1´ x 1 1/2´</t>
  </si>
  <si>
    <t xml:space="preserve">44.20.230</t>
  </si>
  <si>
    <t xml:space="preserve">Tubo de ligação para sanitário</t>
  </si>
  <si>
    <t xml:space="preserve">44.20.240</t>
  </si>
  <si>
    <t xml:space="preserve">Sifão plástico com copo, rígido, de 1´ x 1 1/2´</t>
  </si>
  <si>
    <t xml:space="preserve">44.20.260</t>
  </si>
  <si>
    <t xml:space="preserve">Sifão plástico com copo, rígido, de 1 1/4´ x 2´</t>
  </si>
  <si>
    <t xml:space="preserve">44.20.280</t>
  </si>
  <si>
    <t xml:space="preserve">Tampa de plástico para bacia sanitária</t>
  </si>
  <si>
    <t xml:space="preserve">44.20.300</t>
  </si>
  <si>
    <t xml:space="preserve">Bolsa para bacia sanitária</t>
  </si>
  <si>
    <t xml:space="preserve">44.20.310</t>
  </si>
  <si>
    <t xml:space="preserve">Filtro de pressão em ABS, para 360 l/h</t>
  </si>
  <si>
    <t xml:space="preserve">44.20.390</t>
  </si>
  <si>
    <t xml:space="preserve">Válvula de PVC para lavatório</t>
  </si>
  <si>
    <t xml:space="preserve">44.20.620</t>
  </si>
  <si>
    <t xml:space="preserve">Válvula americana</t>
  </si>
  <si>
    <t xml:space="preserve">44.20.640</t>
  </si>
  <si>
    <t xml:space="preserve">Válvula de metal cromado de 1 1/2´</t>
  </si>
  <si>
    <t xml:space="preserve">44.20.650</t>
  </si>
  <si>
    <t xml:space="preserve">Válvula de metal cromado de 1´</t>
  </si>
  <si>
    <t xml:space="preserve">45</t>
  </si>
  <si>
    <t xml:space="preserve">ENTRADA DE ÁGUA, INCÊNDIO E GÁS</t>
  </si>
  <si>
    <t xml:space="preserve">45.01</t>
  </si>
  <si>
    <t xml:space="preserve">Entrada de água</t>
  </si>
  <si>
    <t xml:space="preserve">45.01.020</t>
  </si>
  <si>
    <t xml:space="preserve">Entrada completa de água com abrigo e registro de gaveta, DN= 3/4´</t>
  </si>
  <si>
    <t xml:space="preserve">45.01.040</t>
  </si>
  <si>
    <t xml:space="preserve">Entrada completa de água com abrigo e registro de gaveta, DN= 1´</t>
  </si>
  <si>
    <t xml:space="preserve">45.01.060</t>
  </si>
  <si>
    <t xml:space="preserve">Entrada completa de água com abrigo e registro de gaveta, DN= 1 1/2´</t>
  </si>
  <si>
    <t xml:space="preserve">45.01.066</t>
  </si>
  <si>
    <t xml:space="preserve">Entrada completa de água com abrigo e registro de gaveta, DN= 2´</t>
  </si>
  <si>
    <t xml:space="preserve">45.01.080</t>
  </si>
  <si>
    <t xml:space="preserve">Entrada completa de água com abrigo e registro de gaveta, DN= 2 1/2´</t>
  </si>
  <si>
    <t xml:space="preserve">45.01.082</t>
  </si>
  <si>
    <t xml:space="preserve">Entrada completa de água com abrigo e registro de gaveta, DN= 3´</t>
  </si>
  <si>
    <t xml:space="preserve">45.02</t>
  </si>
  <si>
    <t xml:space="preserve">Entrada de gás</t>
  </si>
  <si>
    <t xml:space="preserve">45.02.020</t>
  </si>
  <si>
    <t xml:space="preserve">Entrada completa de gás GLP domiciliar com 2 bujões de 13 kg</t>
  </si>
  <si>
    <t xml:space="preserve">45.02.040</t>
  </si>
  <si>
    <t xml:space="preserve">Entrada completa de gás GLP com 2 cilindros de 45 kg</t>
  </si>
  <si>
    <t xml:space="preserve">45.02.060</t>
  </si>
  <si>
    <t xml:space="preserve">Entrada completa de gás GLP com 4 cilindros de 45 kg</t>
  </si>
  <si>
    <t xml:space="preserve">45.02.080</t>
  </si>
  <si>
    <t xml:space="preserve">Entrada completa de gás GLP com 6 cilindros de 45 kg</t>
  </si>
  <si>
    <t xml:space="preserve">45.02.200</t>
  </si>
  <si>
    <t xml:space="preserve">Abrigo padronizado de gás GLP encanado</t>
  </si>
  <si>
    <t xml:space="preserve">45.03</t>
  </si>
  <si>
    <t xml:space="preserve">Hidrômetro</t>
  </si>
  <si>
    <t xml:space="preserve">45.03.010</t>
  </si>
  <si>
    <t xml:space="preserve">Hidrômetro em ferro fundido, diâmetro 50 mm (2´)</t>
  </si>
  <si>
    <t xml:space="preserve">45.03.030</t>
  </si>
  <si>
    <t xml:space="preserve">Hidrômetro em ferro fundido, diâmetro 100 mm (4´)</t>
  </si>
  <si>
    <t xml:space="preserve">45.03.100</t>
  </si>
  <si>
    <t xml:space="preserve">Hidrômetro em bronze, diâmetro de 25 mm (1´)</t>
  </si>
  <si>
    <t xml:space="preserve">45.03.110</t>
  </si>
  <si>
    <t xml:space="preserve">Hidrômetro em bronze, diâmetro de 40 mm (1 1/2´)</t>
  </si>
  <si>
    <t xml:space="preserve">45.03.200</t>
  </si>
  <si>
    <t xml:space="preserve">Filtro tipo cesto para hidrômetro de 50 mm (2´)</t>
  </si>
  <si>
    <t xml:space="preserve">45.20</t>
  </si>
  <si>
    <t xml:space="preserve">Reparos, conservações e complementos - GRUPO 45</t>
  </si>
  <si>
    <t xml:space="preserve">45.20.020</t>
  </si>
  <si>
    <t xml:space="preserve">Cilindro de gás (GLP) de 45 kg, com carga</t>
  </si>
  <si>
    <t xml:space="preserve">46</t>
  </si>
  <si>
    <t xml:space="preserve">TUBULAÇÃO E CONDUTORES PARA LÍQUIDOS E GASES.</t>
  </si>
  <si>
    <t xml:space="preserve">46.01</t>
  </si>
  <si>
    <t xml:space="preserve">Tubulação em PVC rígido marrom para sistemas prediais de água fria</t>
  </si>
  <si>
    <t xml:space="preserve">46.01.010</t>
  </si>
  <si>
    <t xml:space="preserve">Tubo de PVC rígido soldável marrom, DN= 20 mm, (1/2´), inclusive conexões</t>
  </si>
  <si>
    <t xml:space="preserve">46.01.020</t>
  </si>
  <si>
    <t xml:space="preserve">Tubo de PVC rígido soldável marrom, DN= 25 mm, (3/4´), inclusive conexões</t>
  </si>
  <si>
    <t xml:space="preserve">46.01.030</t>
  </si>
  <si>
    <t xml:space="preserve">Tubo de PVC rígido soldável marrom, DN= 32 mm, (1´), inclusive conexões</t>
  </si>
  <si>
    <t xml:space="preserve">46.01.040</t>
  </si>
  <si>
    <t xml:space="preserve">Tubo de PVC rígido soldável marrom, DN= 40 mm, (1 1/4´), inclusive conexões</t>
  </si>
  <si>
    <t xml:space="preserve">46.01.050</t>
  </si>
  <si>
    <t xml:space="preserve">Tubo de PVC rígido soldável marrom, DN= 50 mm, (1 1/2´), inclusive conexões</t>
  </si>
  <si>
    <t xml:space="preserve">46.01.060</t>
  </si>
  <si>
    <t xml:space="preserve">Tubo de PVC rígido soldável marrom, DN= 60 mm, (2´), inclusive conexões</t>
  </si>
  <si>
    <t xml:space="preserve">46.01.070</t>
  </si>
  <si>
    <t xml:space="preserve">Tubo de PVC rígido soldável marrom, DN= 75 mm, (2 1/2´), inclusive conexões</t>
  </si>
  <si>
    <t xml:space="preserve">46.01.080</t>
  </si>
  <si>
    <t xml:space="preserve">Tubo de PVC rígido soldável marrom, DN= 85 mm, (3´), inclusive conexões</t>
  </si>
  <si>
    <t xml:space="preserve">46.01.090</t>
  </si>
  <si>
    <t xml:space="preserve">Tubo de PVC rígido soldável marrom, DN= 110 mm, (4´), inclusive conexões</t>
  </si>
  <si>
    <t xml:space="preserve">46.02</t>
  </si>
  <si>
    <t xml:space="preserve">Tubulação em PVC rígido branco para esgoto domiciliar</t>
  </si>
  <si>
    <t xml:space="preserve">46.02.010</t>
  </si>
  <si>
    <t xml:space="preserve">Tubo de PVC rígido branco, pontas lisas, soldável, linha esgoto série normal, DN= 40 mm, inclusive conexões</t>
  </si>
  <si>
    <t xml:space="preserve">46.02.050</t>
  </si>
  <si>
    <t xml:space="preserve">Tubo de PVC rígido branco PxB com virola e anel de borracha, linha esgoto série normal, DN= 50 mm, inclusive conexões</t>
  </si>
  <si>
    <t xml:space="preserve">46.02.060</t>
  </si>
  <si>
    <t xml:space="preserve">Tubo de PVC rígido branco PxB com virola e anel de borracha, linha esgoto série normal, DN= 75 mm, inclusive conexões</t>
  </si>
  <si>
    <t xml:space="preserve">46.02.070</t>
  </si>
  <si>
    <t xml:space="preserve">Tubo de PVC rígido branco PxB com virola e anel de borracha, linha esgoto série normal, DN= 100 mm, inclusive conexões</t>
  </si>
  <si>
    <t xml:space="preserve">46.03</t>
  </si>
  <si>
    <t xml:space="preserve">Tubulação em PVC rígido branco série R - A.P e esgoto domiciliar</t>
  </si>
  <si>
    <t xml:space="preserve">46.03.038</t>
  </si>
  <si>
    <t xml:space="preserve">Tubo de PVC rígido PxB com virola e anel de borracha, linha esgoto série reforçada ´R´, DN= 50 mm, inclusive conexões</t>
  </si>
  <si>
    <t xml:space="preserve">46.03.040</t>
  </si>
  <si>
    <t xml:space="preserve">Tubo de PVC rígido PxB com virola e anel de borracha, linha esgoto série reforçada ´R´, DN= 75 mm, inclusive conexões</t>
  </si>
  <si>
    <t xml:space="preserve">46.03.050</t>
  </si>
  <si>
    <t xml:space="preserve">Tubo de PVC rígido PxB com virola e anel de borracha, linha esgoto série reforçada ´R´, DN= 100 mm, inclusive conexões</t>
  </si>
  <si>
    <t xml:space="preserve">46.03.060</t>
  </si>
  <si>
    <t xml:space="preserve">Tubo de PVC rígido PxB com virola e anel de borracha, linha esgoto série reforçada ´R´. DN= 150 mm, inclusive conexões</t>
  </si>
  <si>
    <t xml:space="preserve">46.03.080</t>
  </si>
  <si>
    <t xml:space="preserve">Tubo de PVC rígido, pontas lisas, soldável, linha esgoto série reforçada ´R´, DN= 40 mm, inclusive conexões</t>
  </si>
  <si>
    <t xml:space="preserve">46.04</t>
  </si>
  <si>
    <t xml:space="preserve">Tubulação em PVC rígido com junta elástica - adução e distribuição de água</t>
  </si>
  <si>
    <t xml:space="preserve">46.04.010</t>
  </si>
  <si>
    <t xml:space="preserve">Tubo de PVC rígido tipo PBA classe 15, DN= 50mm, (DE= 60mm), inclusive conexões</t>
  </si>
  <si>
    <t xml:space="preserve">46.04.020</t>
  </si>
  <si>
    <t xml:space="preserve">Tubo de PVC rígido tipo PBA classe 15, DN= 75mm, (DE= 85mm), inclusive conexões</t>
  </si>
  <si>
    <t xml:space="preserve">46.04.030</t>
  </si>
  <si>
    <t xml:space="preserve">Tubo de PVC rígido tipo PBA classe 15, DN= 100mm, (DE= 110mm), inclusive conexões</t>
  </si>
  <si>
    <t xml:space="preserve">46.04.040</t>
  </si>
  <si>
    <t xml:space="preserve">Tubo de PVC rígido DEFoFo, DN= 100mm (DE= 118mm), inclusive conexões</t>
  </si>
  <si>
    <t xml:space="preserve">46.04.050</t>
  </si>
  <si>
    <t xml:space="preserve">Tubo de PVC rígido DEFoFo, DN= 150mm (DE= 170mm), inclusive conexões</t>
  </si>
  <si>
    <t xml:space="preserve">46.04.070</t>
  </si>
  <si>
    <t xml:space="preserve">Tubo de PVC rígido DEFoFo, DN= 200mm (DE= 222mm), inclusive conexões</t>
  </si>
  <si>
    <t xml:space="preserve">46.04.080</t>
  </si>
  <si>
    <t xml:space="preserve">Tubo de PVC rígido DEFoFo, DN= 250mm (DE= 274mm), inclusive conexões</t>
  </si>
  <si>
    <t xml:space="preserve">46.04.090</t>
  </si>
  <si>
    <t xml:space="preserve">Tubo de PVC rígido DEFoFo, DN= 300mm (DE= 326mm), inclusive conexões</t>
  </si>
  <si>
    <t xml:space="preserve">46.05</t>
  </si>
  <si>
    <t xml:space="preserve">Tubulação em PVC rígido com junta elástica - rede de esgoto</t>
  </si>
  <si>
    <t xml:space="preserve">46.05.020</t>
  </si>
  <si>
    <t xml:space="preserve">Tubo PVC rígido, tipo Coletor Esgoto, junta elástica, DN= 100 mm, inclusive conexões</t>
  </si>
  <si>
    <t xml:space="preserve">46.05.040</t>
  </si>
  <si>
    <t xml:space="preserve">Tubo PVC rígido, tipo Coletor Esgoto, junta elástica, DN= 150 mm, inclusive conexões</t>
  </si>
  <si>
    <t xml:space="preserve">46.05.050</t>
  </si>
  <si>
    <t xml:space="preserve">Tubo PVC rígido, tipo Coletor Esgoto, junta elástica, DN= 200 mm, inclusive conexões</t>
  </si>
  <si>
    <t xml:space="preserve">46.05.060</t>
  </si>
  <si>
    <t xml:space="preserve">Tubo PVC rígido, tipo Coletor Esgoto, junta elástica, DN= 250 mm, inclusive conexões</t>
  </si>
  <si>
    <t xml:space="preserve">46.05.070</t>
  </si>
  <si>
    <t xml:space="preserve">Tubo PVC rígido, tipo Coletor Esgoto, junta elástica, DN= 300 mm, inclusive conexões</t>
  </si>
  <si>
    <t xml:space="preserve">46.05.090</t>
  </si>
  <si>
    <t xml:space="preserve">Tubo PVC rígido, tipo Coletor Esgoto, junta elástica, DN= 400 mm, inclusive conexões</t>
  </si>
  <si>
    <t xml:space="preserve">46.07</t>
  </si>
  <si>
    <t xml:space="preserve">Tubulação galvanizado</t>
  </si>
  <si>
    <t xml:space="preserve">46.07.010</t>
  </si>
  <si>
    <t xml:space="preserve">Tubo galvanizado DN= 1/2´, inclusive conexões</t>
  </si>
  <si>
    <t xml:space="preserve">46.07.020</t>
  </si>
  <si>
    <t xml:space="preserve">Tubo galvanizado DN= 3/4´, inclusive conexões</t>
  </si>
  <si>
    <t xml:space="preserve">46.07.030</t>
  </si>
  <si>
    <t xml:space="preserve">Tubo galvanizado DN= 1´, inclusive conexões</t>
  </si>
  <si>
    <t xml:space="preserve">46.07.040</t>
  </si>
  <si>
    <t xml:space="preserve">Tubo galvanizado DN= 1 1/4´, inclusive conexões</t>
  </si>
  <si>
    <t xml:space="preserve">46.07.050</t>
  </si>
  <si>
    <t xml:space="preserve">Tubo galvanizado DN= 1 1/2´, inclusive conexões</t>
  </si>
  <si>
    <t xml:space="preserve">46.07.060</t>
  </si>
  <si>
    <t xml:space="preserve">Tubo galvanizado DN= 2´, inclusive conexões</t>
  </si>
  <si>
    <t xml:space="preserve">46.07.070</t>
  </si>
  <si>
    <t xml:space="preserve">Tubo galvanizado DN= 2 1/2´, inclusive conexões</t>
  </si>
  <si>
    <t xml:space="preserve">46.07.080</t>
  </si>
  <si>
    <t xml:space="preserve">Tubo galvanizado DN= 3´, inclusive conexões</t>
  </si>
  <si>
    <t xml:space="preserve">46.07.090</t>
  </si>
  <si>
    <t xml:space="preserve">Tubo galvanizado DN= 4´, inclusive conexões</t>
  </si>
  <si>
    <t xml:space="preserve">46.07.100</t>
  </si>
  <si>
    <t xml:space="preserve">Tubo galvanizado DN= 6´, inclusive conexões</t>
  </si>
  <si>
    <t xml:space="preserve">46.08</t>
  </si>
  <si>
    <t xml:space="preserve">Tubulação em aço carbono galvanizado classe schedule</t>
  </si>
  <si>
    <t xml:space="preserve">46.08.006</t>
  </si>
  <si>
    <t xml:space="preserve">Tubo galvanizado sem costura schedule 40, DN= 1/2´, inclusive conexões</t>
  </si>
  <si>
    <t xml:space="preserve">46.08.010</t>
  </si>
  <si>
    <t xml:space="preserve">Tubo galvanizado sem costura schedule 40, DN= 3/4´, inclusive conexões</t>
  </si>
  <si>
    <t xml:space="preserve">46.08.020</t>
  </si>
  <si>
    <t xml:space="preserve">Tubo galvanizado sem costura schedule 40, DN= 1´, inclusive conexões</t>
  </si>
  <si>
    <t xml:space="preserve">46.08.030</t>
  </si>
  <si>
    <t xml:space="preserve">Tubo galvanizado sem costura schedule 40, DN= 1 1/4´, inclusive conexões</t>
  </si>
  <si>
    <t xml:space="preserve">46.08.040</t>
  </si>
  <si>
    <t xml:space="preserve">Tubo galvanizado sem costura schedule 40, DN= 1 1/2´, inclusive conexões</t>
  </si>
  <si>
    <t xml:space="preserve">46.08.050</t>
  </si>
  <si>
    <t xml:space="preserve">Tubo galvanizado sem costura schedule 40, DN= 2´, inclusive conexões</t>
  </si>
  <si>
    <t xml:space="preserve">46.08.070</t>
  </si>
  <si>
    <t xml:space="preserve">Tubo galvanizado sem costura schedule 40, DN= 2 1/2´, inclusive conexões</t>
  </si>
  <si>
    <t xml:space="preserve">46.08.080</t>
  </si>
  <si>
    <t xml:space="preserve">Tubo galvanizado sem costura schedule 40, DN= 3´, inclusive conexões</t>
  </si>
  <si>
    <t xml:space="preserve">46.08.100</t>
  </si>
  <si>
    <t xml:space="preserve">Tubo galvanizado sem costura schedule 40, DN= 4´, inclusive conexões</t>
  </si>
  <si>
    <t xml:space="preserve">46.08.110</t>
  </si>
  <si>
    <t xml:space="preserve">Tubo galvanizado sem costura schedule 40, DN= 6´, inclusive conexões</t>
  </si>
  <si>
    <t xml:space="preserve">46.09</t>
  </si>
  <si>
    <t xml:space="preserve">Conexões e acessórios em ferro fundido, predial e tradicional, esgoto e pluvial</t>
  </si>
  <si>
    <t xml:space="preserve">46.09.050</t>
  </si>
  <si>
    <t xml:space="preserve">Joelho 45° em ferro fundido, linha predial tradicional, DN= 50 mm</t>
  </si>
  <si>
    <t xml:space="preserve">46.09.060</t>
  </si>
  <si>
    <t xml:space="preserve">Joelho 45° em ferro fundido, linha predial tradicional, DN= 75 mm</t>
  </si>
  <si>
    <t xml:space="preserve">46.09.070</t>
  </si>
  <si>
    <t xml:space="preserve">Joelho 45° em ferro fundido, linha predial tradicional, DN= 100 mm</t>
  </si>
  <si>
    <t xml:space="preserve">46.09.080</t>
  </si>
  <si>
    <t xml:space="preserve">Joelho 45° em ferro fundido, linha predial tradicional, DN= 150 mm</t>
  </si>
  <si>
    <t xml:space="preserve">46.09.100</t>
  </si>
  <si>
    <t xml:space="preserve">Joelho 87° 30´ em ferro fundido, linha predial tradicional, DN= 50 mm</t>
  </si>
  <si>
    <t xml:space="preserve">46.09.110</t>
  </si>
  <si>
    <t xml:space="preserve">Joelho 87° 30´ em ferro fundido, linha predial tradicional, DN= 75 mm</t>
  </si>
  <si>
    <t xml:space="preserve">46.09.120</t>
  </si>
  <si>
    <t xml:space="preserve">Joelho 87° 30´ em ferro fundido, linha predial tradicional, DN= 100 mm</t>
  </si>
  <si>
    <t xml:space="preserve">46.09.130</t>
  </si>
  <si>
    <t xml:space="preserve">Joelho 87° 30´ em ferro fundido, linha predial tradicional, DN= 150 mm</t>
  </si>
  <si>
    <t xml:space="preserve">46.09.150</t>
  </si>
  <si>
    <t xml:space="preserve">Luva bolsa e bolsa em ferro fundido, linha predial tradicional, DN= 50 mm</t>
  </si>
  <si>
    <t xml:space="preserve">46.09.160</t>
  </si>
  <si>
    <t xml:space="preserve">Luva bolsa e bolsa em ferro fundido, linha predial tradicional, DN= 75 mm</t>
  </si>
  <si>
    <t xml:space="preserve">46.09.170</t>
  </si>
  <si>
    <t xml:space="preserve">Luva bolsa e bolsa em ferro fundido, linha predial tradicional, DN= 100 mm</t>
  </si>
  <si>
    <t xml:space="preserve">46.09.180</t>
  </si>
  <si>
    <t xml:space="preserve">Luva bolsa e bolsa em ferro fundido, linha predial tradicional, DN= 150 mm</t>
  </si>
  <si>
    <t xml:space="preserve">46.09.200</t>
  </si>
  <si>
    <t xml:space="preserve">Placa cega em ferro fundido, linha predial tradicional, DN= 75 mm</t>
  </si>
  <si>
    <t xml:space="preserve">46.09.210</t>
  </si>
  <si>
    <t xml:space="preserve">Placa cega em ferro fundido, linha predial tradicional, DN= 100 mm</t>
  </si>
  <si>
    <t xml:space="preserve">46.09.230</t>
  </si>
  <si>
    <t xml:space="preserve">Junção 45° em ferro fundido, linha predial tradicional, DN= 50 x 50 mm</t>
  </si>
  <si>
    <t xml:space="preserve">46.09.240</t>
  </si>
  <si>
    <t xml:space="preserve">Junção 45° em ferro fundido, linha predial tradicional, DN= 75 x 50 mm</t>
  </si>
  <si>
    <t xml:space="preserve">46.09.250</t>
  </si>
  <si>
    <t xml:space="preserve">Junção 45° em ferro fundido, linha predial tradicional, DN= 75 x 75 mm</t>
  </si>
  <si>
    <t xml:space="preserve">46.09.260</t>
  </si>
  <si>
    <t xml:space="preserve">Junção 45° em ferro fundido, linha predial tradicional, DN= 100 x 50 mm</t>
  </si>
  <si>
    <t xml:space="preserve">46.09.270</t>
  </si>
  <si>
    <t xml:space="preserve">Junção 45° em ferro fundido, linha predial tradicional, DN= 100 x 75 mm</t>
  </si>
  <si>
    <t xml:space="preserve">46.09.280</t>
  </si>
  <si>
    <t xml:space="preserve">Junção 45° em ferro fundido, linha predial tradicional, DN= 100 x 100 mm</t>
  </si>
  <si>
    <t xml:space="preserve">46.09.290</t>
  </si>
  <si>
    <t xml:space="preserve">Junção 45° em ferro fundido, linha predial tradicional, DN= 150 x 100 mm</t>
  </si>
  <si>
    <t xml:space="preserve">46.09.300</t>
  </si>
  <si>
    <t xml:space="preserve">Junção dupla 45° em ferro fundido, linha predial tradicional, DN= 100 mm</t>
  </si>
  <si>
    <t xml:space="preserve">46.09.320</t>
  </si>
  <si>
    <t xml:space="preserve">Te sanitário 87° 30´ em ferro fundido, linha predial tradicional, DN= 50 x 50 mm</t>
  </si>
  <si>
    <t xml:space="preserve">46.09.330</t>
  </si>
  <si>
    <t xml:space="preserve">Te sanitário 87° 30´ em ferro fundido, linha predial tradicional, DN= 75 x 50 mm</t>
  </si>
  <si>
    <t xml:space="preserve">46.09.340</t>
  </si>
  <si>
    <t xml:space="preserve">Te sanitário 87° 30´ em ferro fundido, linha predial tradicional, DN= 75 x 75 mm</t>
  </si>
  <si>
    <t xml:space="preserve">46.09.350</t>
  </si>
  <si>
    <t xml:space="preserve">Te sanitário 87° 30´ em ferro fundido, linha predial tradicional, DN= 100 x 50 mm</t>
  </si>
  <si>
    <t xml:space="preserve">46.09.360</t>
  </si>
  <si>
    <t xml:space="preserve">Te sanitário 87° 30´ em ferro fundido, linha predial tradicional, DN= 100 x 75 mm</t>
  </si>
  <si>
    <t xml:space="preserve">46.09.370</t>
  </si>
  <si>
    <t xml:space="preserve">Te sanitário 87° 30´ em ferro fundido, linha predial tradicional, DN= 100 x 100 mm</t>
  </si>
  <si>
    <t xml:space="preserve">46.09.400</t>
  </si>
  <si>
    <t xml:space="preserve">Bucha de redução em ferro fundido, linha predial tradicional, DN= 75 x 50 mm</t>
  </si>
  <si>
    <t xml:space="preserve">46.09.410</t>
  </si>
  <si>
    <t xml:space="preserve">Bucha de redução em ferro fundido, linha predial tradicional, DN= 100 x 75 mm</t>
  </si>
  <si>
    <t xml:space="preserve">46.09.420</t>
  </si>
  <si>
    <t xml:space="preserve">Bucha de redução em ferro fundido, linha predial tradicional, DN= 150 x 100 mm</t>
  </si>
  <si>
    <t xml:space="preserve">46.10</t>
  </si>
  <si>
    <t xml:space="preserve">Tubulação em cobre para água quente, gás e vapor</t>
  </si>
  <si>
    <t xml:space="preserve">46.10.010</t>
  </si>
  <si>
    <t xml:space="preserve">Tubo de cobre classe A, DN= 15mm (1/2´), inclusive conexões</t>
  </si>
  <si>
    <t xml:space="preserve">46.10.020</t>
  </si>
  <si>
    <t xml:space="preserve">Tubo de cobre classe A, DN= 22mm (3/4´), inclusive conexões</t>
  </si>
  <si>
    <t xml:space="preserve">46.10.030</t>
  </si>
  <si>
    <t xml:space="preserve">Tubo de cobre classe A, DN= 28mm (1´), inclusive conexões</t>
  </si>
  <si>
    <t xml:space="preserve">46.10.040</t>
  </si>
  <si>
    <t xml:space="preserve">Tubo de cobre classe A, DN= 35mm (1 1/4´), inclusive conexões</t>
  </si>
  <si>
    <t xml:space="preserve">46.10.050</t>
  </si>
  <si>
    <t xml:space="preserve">Tubo de cobre classe A, DN= 42mm (1 1/2´), inclusive conexões</t>
  </si>
  <si>
    <t xml:space="preserve">46.10.060</t>
  </si>
  <si>
    <t xml:space="preserve">Tubo de cobre classe A, DN= 54mm (2´), inclusive conexões</t>
  </si>
  <si>
    <t xml:space="preserve">46.10.070</t>
  </si>
  <si>
    <t xml:space="preserve">Tubo de cobre classe A, DN= 66mm (2 1/2´), inclusive conexões</t>
  </si>
  <si>
    <t xml:space="preserve">46.10.080</t>
  </si>
  <si>
    <t xml:space="preserve">Tubo de cobre classe A, DN= 79mm (3´), inclusive conexões</t>
  </si>
  <si>
    <t xml:space="preserve">46.10.090</t>
  </si>
  <si>
    <t xml:space="preserve">Tubo de cobre classe A, DN= 104mm (4´), inclusive conexões</t>
  </si>
  <si>
    <t xml:space="preserve">46.10.200</t>
  </si>
  <si>
    <t xml:space="preserve">Tubo de cobre classe E, DN= 22mm (3/4´), inclusive conexões</t>
  </si>
  <si>
    <t xml:space="preserve">46.10.210</t>
  </si>
  <si>
    <t xml:space="preserve">Tubo de cobre classe E, DN= 28mm (1´), inclusive conexões</t>
  </si>
  <si>
    <t xml:space="preserve">46.10.220</t>
  </si>
  <si>
    <t xml:space="preserve">Tubo de cobre classe E, DN= 35mm (1 1/4´), inclusive conexões</t>
  </si>
  <si>
    <t xml:space="preserve">46.10.230</t>
  </si>
  <si>
    <t xml:space="preserve">Tubo de cobre classe E, DN= 42mm (1 1/2´), inclusive conexões</t>
  </si>
  <si>
    <t xml:space="preserve">46.10.240</t>
  </si>
  <si>
    <t xml:space="preserve">Tubo de cobre classe E, DN= 54mm (2´), inclusive conexões</t>
  </si>
  <si>
    <t xml:space="preserve">46.10.250</t>
  </si>
  <si>
    <t xml:space="preserve">Tubo de cobre classe E, DN= 66mm (2 1/2´), inclusive conexões</t>
  </si>
  <si>
    <t xml:space="preserve">46.12</t>
  </si>
  <si>
    <t xml:space="preserve">Tubulação em concreto para rede de águas pluviais</t>
  </si>
  <si>
    <t xml:space="preserve">46.12.010</t>
  </si>
  <si>
    <t xml:space="preserve">Tubo de concreto (PS-1), DN= 300mm</t>
  </si>
  <si>
    <t xml:space="preserve">46.12.020</t>
  </si>
  <si>
    <t xml:space="preserve">Tubo de concreto (PS-1), DN= 400mm</t>
  </si>
  <si>
    <t xml:space="preserve">46.12.050</t>
  </si>
  <si>
    <t xml:space="preserve">Tubo de concreto (PS-2), DN= 300mm</t>
  </si>
  <si>
    <t xml:space="preserve">46.12.060</t>
  </si>
  <si>
    <t xml:space="preserve">Tubo de concreto (PS-2), DN= 400mm</t>
  </si>
  <si>
    <t xml:space="preserve">46.12.070</t>
  </si>
  <si>
    <t xml:space="preserve">Tubo de concreto (PS-2), DN= 500mm</t>
  </si>
  <si>
    <t xml:space="preserve">46.12.080</t>
  </si>
  <si>
    <t xml:space="preserve">Tubo de concreto (PA-1), DN= 600mm</t>
  </si>
  <si>
    <t xml:space="preserve">46.12.100</t>
  </si>
  <si>
    <t xml:space="preserve">Tubo de concreto (PA-1), DN= 800mm</t>
  </si>
  <si>
    <t xml:space="preserve">46.12.120</t>
  </si>
  <si>
    <t xml:space="preserve">Tubo de concreto (PA-1), DN= 1000mm</t>
  </si>
  <si>
    <t xml:space="preserve">46.12.140</t>
  </si>
  <si>
    <t xml:space="preserve">Tubo de concreto (PA-1), DN= 1200mm</t>
  </si>
  <si>
    <t xml:space="preserve">46.12.150</t>
  </si>
  <si>
    <t xml:space="preserve">Tubo de concreto (PA-2), DN= 600mm</t>
  </si>
  <si>
    <t xml:space="preserve">46.12.160</t>
  </si>
  <si>
    <t xml:space="preserve">Tubo de concreto (PA-2), DN= 800mm</t>
  </si>
  <si>
    <t xml:space="preserve">46.12.170</t>
  </si>
  <si>
    <t xml:space="preserve">Tubo de concreto (PA-2), DN= 1000mm</t>
  </si>
  <si>
    <t xml:space="preserve">46.12.180</t>
  </si>
  <si>
    <t xml:space="preserve">Tubo de concreto (PA-3), DN= 600mm</t>
  </si>
  <si>
    <t xml:space="preserve">46.12.190</t>
  </si>
  <si>
    <t xml:space="preserve">Tubo de concreto (PA-3), DN= 800mm</t>
  </si>
  <si>
    <t xml:space="preserve">46.12.200</t>
  </si>
  <si>
    <t xml:space="preserve">Tubo de concreto (PA-3), DN= 1000mm</t>
  </si>
  <si>
    <t xml:space="preserve">46.12.210</t>
  </si>
  <si>
    <t xml:space="preserve">Meio tubo de concreto, DN= 300mm</t>
  </si>
  <si>
    <t xml:space="preserve">46.12.220</t>
  </si>
  <si>
    <t xml:space="preserve">Meio tubo de concreto, DN= 400mm</t>
  </si>
  <si>
    <t xml:space="preserve">46.12.240</t>
  </si>
  <si>
    <t xml:space="preserve">Meio tubo de concreto, DN= 600mm</t>
  </si>
  <si>
    <t xml:space="preserve">46.12.250</t>
  </si>
  <si>
    <t xml:space="preserve">Tubo de concreto (PA-2), DN= 1500mm</t>
  </si>
  <si>
    <t xml:space="preserve">46.12.260</t>
  </si>
  <si>
    <t xml:space="preserve">Tubo de concreto (PA-1), DN= 400mm</t>
  </si>
  <si>
    <t xml:space="preserve">46.12.270</t>
  </si>
  <si>
    <t xml:space="preserve">Tubo de concreto (PA-2), DN= 400mm</t>
  </si>
  <si>
    <t xml:space="preserve">46.12.280</t>
  </si>
  <si>
    <t xml:space="preserve">Tubo de concreto (PA-3), DN= 400mm</t>
  </si>
  <si>
    <t xml:space="preserve">46.12.290</t>
  </si>
  <si>
    <t xml:space="preserve">Tubo de concreto (PA-2), DN= 700mm</t>
  </si>
  <si>
    <t xml:space="preserve">46.12.300</t>
  </si>
  <si>
    <t xml:space="preserve">Tubo de concreto (PA-2), DN= 500mm</t>
  </si>
  <si>
    <t xml:space="preserve">46.12.310</t>
  </si>
  <si>
    <t xml:space="preserve">Tubo de concreto (PA-2), DN= 900mm</t>
  </si>
  <si>
    <t xml:space="preserve">46.12.320</t>
  </si>
  <si>
    <t xml:space="preserve">Tubo de concreto (PA-1), DN= 300mm</t>
  </si>
  <si>
    <t xml:space="preserve">46.12.330</t>
  </si>
  <si>
    <t xml:space="preserve">Tubo de concreto (PA-2), DN= 300mm</t>
  </si>
  <si>
    <t xml:space="preserve">46.12.340</t>
  </si>
  <si>
    <t xml:space="preserve">Meio tubo de concreto, DN= 200mm</t>
  </si>
  <si>
    <t xml:space="preserve">46.13</t>
  </si>
  <si>
    <t xml:space="preserve">Tubulação em PEAD corrugado perfurado para rede drenagem</t>
  </si>
  <si>
    <t xml:space="preserve">46.13.006</t>
  </si>
  <si>
    <t xml:space="preserve">Tubo em polietileno de alta densidade corrugado perfurado, DN= 2 1/2´, inclusive conexões</t>
  </si>
  <si>
    <t xml:space="preserve">46.13.010</t>
  </si>
  <si>
    <t xml:space="preserve">Tubo em polietileno de alta densidade corrugado perfurado, DN= 3´, inclusive conexões</t>
  </si>
  <si>
    <t xml:space="preserve">46.13.020</t>
  </si>
  <si>
    <t xml:space="preserve">Tubo em polietileno de alta densidade corrugado perfurado, DN= 4´, inclusive conexões</t>
  </si>
  <si>
    <t xml:space="preserve">46.13.026</t>
  </si>
  <si>
    <t xml:space="preserve">Tubo em polietileno de alta densidade corrugado perfurado, DN= 6´, inclusive conexões</t>
  </si>
  <si>
    <t xml:space="preserve">46.13.030</t>
  </si>
  <si>
    <t xml:space="preserve">Tubo em polietileno de alta densidade corrugado perfurado, DN= 8´, inclusive conexões</t>
  </si>
  <si>
    <t xml:space="preserve">46.13.100</t>
  </si>
  <si>
    <t xml:space="preserve">Tubo em polietileno de alta densidade corrugado, DN= 250 mm</t>
  </si>
  <si>
    <t xml:space="preserve">46.13.101</t>
  </si>
  <si>
    <t xml:space="preserve">Tubo em polietileno de alta densidade corrugado, DN= 300 mm</t>
  </si>
  <si>
    <t xml:space="preserve">46.13.102</t>
  </si>
  <si>
    <t xml:space="preserve">Tubo em polietileno de alta densidade corrugado, DN= 400 mm</t>
  </si>
  <si>
    <t xml:space="preserve">46.13.103</t>
  </si>
  <si>
    <t xml:space="preserve">Tubo em polietileno de alta densidade corrugado, DN= 500 mm</t>
  </si>
  <si>
    <t xml:space="preserve">46.13.104</t>
  </si>
  <si>
    <t xml:space="preserve">Tubo em polietileno de alta densidade corrugado, DN= 600 mm</t>
  </si>
  <si>
    <t xml:space="preserve">46.13.105</t>
  </si>
  <si>
    <t xml:space="preserve">Tubo em polietileno de alta densidade corrugado, DN= 800 mm</t>
  </si>
  <si>
    <t xml:space="preserve">46.13.106</t>
  </si>
  <si>
    <t xml:space="preserve">Tubo em polietileno de alta densidade corrugado, DN= 1000 mm</t>
  </si>
  <si>
    <t xml:space="preserve">46.13.107</t>
  </si>
  <si>
    <t xml:space="preserve">Tubo em polietileno de alta densidade corrugado, DN= 1200 mm</t>
  </si>
  <si>
    <t xml:space="preserve">46.14</t>
  </si>
  <si>
    <t xml:space="preserve">Tubulação em ferro dúctil para redes de saneamento</t>
  </si>
  <si>
    <t xml:space="preserve">46.14.020</t>
  </si>
  <si>
    <t xml:space="preserve">Tubo de ferro fundido classe K-7 com junta elástica, DN= 150mm, inclusive conexões</t>
  </si>
  <si>
    <t xml:space="preserve">46.14.030</t>
  </si>
  <si>
    <t xml:space="preserve">Tubo de ferro fundido classe K-7 com junta elástica, DN= 200mm, inclusive conexões</t>
  </si>
  <si>
    <t xml:space="preserve">46.14.040</t>
  </si>
  <si>
    <t xml:space="preserve">Tubo de ferro fundido classe K-7 com junta elástica, DN= 250mm, inclusive conexões</t>
  </si>
  <si>
    <t xml:space="preserve">46.14.050</t>
  </si>
  <si>
    <t xml:space="preserve">Tubo de ferro fundido classe K-7 com junta elástica, DN= 350mm, inclusive conexões</t>
  </si>
  <si>
    <t xml:space="preserve">46.14.060</t>
  </si>
  <si>
    <t xml:space="preserve">Tubo de ferro fundido classe K-7 com junta elástica, DN= 300mm, inclusive conexões</t>
  </si>
  <si>
    <t xml:space="preserve">46.14.490</t>
  </si>
  <si>
    <t xml:space="preserve">Tubo de ferro fundido classe k-9 com junta elástica, DN= 80mm, inclusive conexões</t>
  </si>
  <si>
    <t xml:space="preserve">46.14.510</t>
  </si>
  <si>
    <t xml:space="preserve">Tubo de ferro fundido classe K-9 com junta elástica, DN= 100mm, inclusive conexões</t>
  </si>
  <si>
    <t xml:space="preserve">46.14.520</t>
  </si>
  <si>
    <t xml:space="preserve">Tubo de ferro fundido classe K-9 com junta elástica, DN= 150mm, inclusive conexões</t>
  </si>
  <si>
    <t xml:space="preserve">46.14.530</t>
  </si>
  <si>
    <t xml:space="preserve">Tubo de ferro fundido classe K-9 com junta elástica, DN= 200mm, inclusive conexões</t>
  </si>
  <si>
    <t xml:space="preserve">46.14.540</t>
  </si>
  <si>
    <t xml:space="preserve">Tubo de ferro fundido classe k-9 com junta elástica, DN= 250mm, inclusive conexões</t>
  </si>
  <si>
    <t xml:space="preserve">46.14.550</t>
  </si>
  <si>
    <t xml:space="preserve">Tubo de ferro fundido classe K-9 com junta elástica, DN= 300mm, inclusive conexões</t>
  </si>
  <si>
    <t xml:space="preserve">46.14.560</t>
  </si>
  <si>
    <t xml:space="preserve">Tubo de ferro fundido classe k-9 com junta elástica, DN= 350mm, inclusive conexões</t>
  </si>
  <si>
    <t xml:space="preserve">46.15</t>
  </si>
  <si>
    <t xml:space="preserve">Tubulação em PEAD - recalque de tratamento de esgoto</t>
  </si>
  <si>
    <t xml:space="preserve">46.15.111</t>
  </si>
  <si>
    <t xml:space="preserve">Tubo em polietileno de alta densidade DE=160 mm - PN-10, inclusive conexões</t>
  </si>
  <si>
    <t xml:space="preserve">46.15.112</t>
  </si>
  <si>
    <t xml:space="preserve">Tubo em polietileno de alta densidade DE=200 mm - PN-10, inclusive conexões</t>
  </si>
  <si>
    <t xml:space="preserve">46.15.113</t>
  </si>
  <si>
    <t xml:space="preserve">Tubo em polietileno de alta densidade DE=225 mm - PN-10, inclusive conexões</t>
  </si>
  <si>
    <t xml:space="preserve">46.18</t>
  </si>
  <si>
    <t xml:space="preserve">Tubulação flangeada em ferro dúctil para redes de saneamento</t>
  </si>
  <si>
    <t xml:space="preserve">46.18.010</t>
  </si>
  <si>
    <t xml:space="preserve">Tubo em ferro fundido com ponta e ponta TCLA - DN= 80mm, sem juntas e conexões</t>
  </si>
  <si>
    <t xml:space="preserve">46.18.020</t>
  </si>
  <si>
    <t xml:space="preserve">Tubo em ferro fundido com ponta e ponta TCLA - DN= 100mm, sem juntas e conexões</t>
  </si>
  <si>
    <t xml:space="preserve">46.18.030</t>
  </si>
  <si>
    <t xml:space="preserve">Tubo em ferro fundido com ponta e ponta TCLA - DN= 150mm, sem juntas e conexões</t>
  </si>
  <si>
    <t xml:space="preserve">46.18.040</t>
  </si>
  <si>
    <t xml:space="preserve">Tubo em ferro fundido com ponta e ponta TCLA - DN= 200mm, sem juntas e conexões</t>
  </si>
  <si>
    <t xml:space="preserve">46.18.050</t>
  </si>
  <si>
    <t xml:space="preserve">Tubo em ferro fundido com ponta e ponta TCLA - DN= 250mm, sem juntas e conexões</t>
  </si>
  <si>
    <t xml:space="preserve">46.18.060</t>
  </si>
  <si>
    <t xml:space="preserve">Tubo em ferro fundido com ponta e ponta TCLA - DN= 300mm, sem juntas e conexões</t>
  </si>
  <si>
    <t xml:space="preserve">46.18.089</t>
  </si>
  <si>
    <t xml:space="preserve">Flange avulso em ferro fundido, classe PN-10, DN= 50mm</t>
  </si>
  <si>
    <t xml:space="preserve">46.18.090</t>
  </si>
  <si>
    <t xml:space="preserve">Flange avulso em ferro fundido, classe PN-10, DN= 80mm</t>
  </si>
  <si>
    <t xml:space="preserve">46.18.100</t>
  </si>
  <si>
    <t xml:space="preserve">Flange avulso em ferro fundido, classe PN-10, DN= 100mm</t>
  </si>
  <si>
    <t xml:space="preserve">46.18.110</t>
  </si>
  <si>
    <t xml:space="preserve">Flange avulso em ferro fundido, classe PN-10, DN= 150mm</t>
  </si>
  <si>
    <t xml:space="preserve">46.18.120</t>
  </si>
  <si>
    <t xml:space="preserve">Flange avulso em ferro fundido, classe PN-10, DN= 200mm</t>
  </si>
  <si>
    <t xml:space="preserve">46.18.130</t>
  </si>
  <si>
    <t xml:space="preserve">Flange avulso em ferro fundido, classe PN-10, DN= 250mm</t>
  </si>
  <si>
    <t xml:space="preserve">46.18.140</t>
  </si>
  <si>
    <t xml:space="preserve">Flange avulso em ferro fundido, classe PN-10, DN= 300mm</t>
  </si>
  <si>
    <t xml:space="preserve">46.18.168</t>
  </si>
  <si>
    <t xml:space="preserve">Curva de 90° em ferro fundido com flanges, classe PN-10, DN= 50mm</t>
  </si>
  <si>
    <t xml:space="preserve">46.18.170</t>
  </si>
  <si>
    <t xml:space="preserve">Curva de 90° em ferro fundido, com flanges, classe PN-10, DN= 80mm</t>
  </si>
  <si>
    <t xml:space="preserve">46.18.180</t>
  </si>
  <si>
    <t xml:space="preserve">Curva de 90° em ferro fundido, com flanges, classe PN-10, DN= 100mm</t>
  </si>
  <si>
    <t xml:space="preserve">46.18.190</t>
  </si>
  <si>
    <t xml:space="preserve">Curva de 90° em ferro fundido, com flanges, classe PN-10, DN= 150mm</t>
  </si>
  <si>
    <t xml:space="preserve">46.18.410</t>
  </si>
  <si>
    <t xml:space="preserve">Te em ferro fundido, com flanges, classe PN-10, DN= 80mm, com derivação de 80mm</t>
  </si>
  <si>
    <t xml:space="preserve">46.18.420</t>
  </si>
  <si>
    <t xml:space="preserve">Te em ferro fundido, com flanges, classe PN-10, DN= 100mm, com derivações de 80 até 100mm</t>
  </si>
  <si>
    <t xml:space="preserve">46.18.430</t>
  </si>
  <si>
    <t xml:space="preserve">Te em ferro fundido, com flanges, classe PN-10, DN= 150mm, com derivações de 80 até 150mm</t>
  </si>
  <si>
    <t xml:space="preserve">46.18.560</t>
  </si>
  <si>
    <t xml:space="preserve">Junta Gibault em ferro fundido, DN= 80mm, completa</t>
  </si>
  <si>
    <t xml:space="preserve">46.18.570</t>
  </si>
  <si>
    <t xml:space="preserve">Junta Gibault em ferro fundido, DN= 100 mm, completa</t>
  </si>
  <si>
    <t xml:space="preserve">46.19</t>
  </si>
  <si>
    <t xml:space="preserve">Tubulação flangeada em ferro dúctil para redes de saneamento.</t>
  </si>
  <si>
    <t xml:space="preserve">46.19.500</t>
  </si>
  <si>
    <t xml:space="preserve">Redução excêntrica em ferro fundido, com flanges, classe PN-10, DN= 100mm x 80mm</t>
  </si>
  <si>
    <t xml:space="preserve">46.19.510</t>
  </si>
  <si>
    <t xml:space="preserve">Redução excêntrica em ferro fundido, com flanges, classe PN-10, DN= 150mm x 80/100mm</t>
  </si>
  <si>
    <t xml:space="preserve">46.19.520</t>
  </si>
  <si>
    <t xml:space="preserve">Redução excêntrica em ferro fundido, com flanges, classe PN-10, DN= 200mm x 100/150mm</t>
  </si>
  <si>
    <t xml:space="preserve">46.19.530</t>
  </si>
  <si>
    <t xml:space="preserve">Redução excêntrica em ferro fundido, com flanges, classe PN-10, DN= 250mm x 150/200mm</t>
  </si>
  <si>
    <t xml:space="preserve">46.19.590</t>
  </si>
  <si>
    <t xml:space="preserve">Redução concêntrica em ferro fundido, com flanges, classe PN-10, DN= 80 x 50mm</t>
  </si>
  <si>
    <t xml:space="preserve">46.19.600</t>
  </si>
  <si>
    <t xml:space="preserve">Redução concêntrica em ferro fundido, com flanges, classe PN-10, DN= 100mm x 80mm</t>
  </si>
  <si>
    <t xml:space="preserve">46.19.610</t>
  </si>
  <si>
    <t xml:space="preserve">Redução concêntrica em ferro fundido, com flanges, classe PN-10, DN= 150mm x 80/100mm</t>
  </si>
  <si>
    <t xml:space="preserve">46.19.620</t>
  </si>
  <si>
    <t xml:space="preserve">Redução concêntrica em ferro fundido, com flanges, classe PN-10, DN= 200mm x 100/150mm</t>
  </si>
  <si>
    <t xml:space="preserve">46.19.630</t>
  </si>
  <si>
    <t xml:space="preserve">Redução concêntrica em ferro fundido, com flanges, classe PN-10, DN= 250mm x 150/200mm</t>
  </si>
  <si>
    <t xml:space="preserve">46.20</t>
  </si>
  <si>
    <t xml:space="preserve">Reparos, conservações e complementos - GRUPO 46</t>
  </si>
  <si>
    <t xml:space="preserve">46.20.010</t>
  </si>
  <si>
    <t xml:space="preserve">Assentamento de tubo de concreto com diâmetro até 600 mm</t>
  </si>
  <si>
    <t xml:space="preserve">46.20.020</t>
  </si>
  <si>
    <t xml:space="preserve">Assentamento de tubo de concreto com diâmetro de 700 até 1500 mm</t>
  </si>
  <si>
    <t xml:space="preserve">46.21</t>
  </si>
  <si>
    <t xml:space="preserve">Tubulação em aço preto schedule</t>
  </si>
  <si>
    <t xml:space="preserve">46.21.012</t>
  </si>
  <si>
    <t xml:space="preserve">Tubo de aço carbono preto sem costura Schedule 40, DN= 1´ - inclusive conexões</t>
  </si>
  <si>
    <t xml:space="preserve">46.21.036</t>
  </si>
  <si>
    <t xml:space="preserve">Tubo de aço carbono preto sem costura Schedule 40, DN= 1 1/4´ - inclusive conexões</t>
  </si>
  <si>
    <t xml:space="preserve">46.21.040</t>
  </si>
  <si>
    <t xml:space="preserve">Tubo de aço carbono preto sem costura Schedule 40, DN= 1 1/2´ - inclusive conexões</t>
  </si>
  <si>
    <t xml:space="preserve">46.21.046</t>
  </si>
  <si>
    <t xml:space="preserve">Tubo de aço carbono preto sem costura Schedule 40, DN= 2´ - inclusive conexões</t>
  </si>
  <si>
    <t xml:space="preserve">46.21.056</t>
  </si>
  <si>
    <t xml:space="preserve">Tubo de aço carbono preto sem costura Schedule 40, DN= 2 1/2´ - inclusive conexões</t>
  </si>
  <si>
    <t xml:space="preserve">46.21.060</t>
  </si>
  <si>
    <t xml:space="preserve">Tubo de aço carbono preto sem costura Schedule 40, DN= 3´ - inclusive conexões</t>
  </si>
  <si>
    <t xml:space="preserve">46.21.066</t>
  </si>
  <si>
    <t xml:space="preserve">Tubo de aço carbono preto sem costura Schedule 40, DN= 3 1/2´ - inclusive conexões</t>
  </si>
  <si>
    <t xml:space="preserve">46.21.080</t>
  </si>
  <si>
    <t xml:space="preserve">Tubo de aço carbono preto sem costura Schedule 40, DN= 4´ - inclusive conexões</t>
  </si>
  <si>
    <t xml:space="preserve">46.21.090</t>
  </si>
  <si>
    <t xml:space="preserve">Tubo de aço carbono preto sem costura Schedule 40, DN= 5´ - inclusive conexões</t>
  </si>
  <si>
    <t xml:space="preserve">46.21.100</t>
  </si>
  <si>
    <t xml:space="preserve">Tubo de aço carbono preto sem costura Schedule 40, DN= 6´ - inclusive conexões</t>
  </si>
  <si>
    <t xml:space="preserve">46.21.110</t>
  </si>
  <si>
    <t xml:space="preserve">Tubo de aço carbono preto sem costura Schedule 40, DN= 8´ - inclusive conexões</t>
  </si>
  <si>
    <t xml:space="preserve">46.21.140</t>
  </si>
  <si>
    <t xml:space="preserve">Tubo de aço carbono preto com costura Schedule 40, DN= 10´ - inclusive conexões</t>
  </si>
  <si>
    <t xml:space="preserve">46.21.150</t>
  </si>
  <si>
    <t xml:space="preserve">Tubo de aço carbono preto com costura Schedule 40, DN= 12´ - inclusive conexões</t>
  </si>
  <si>
    <t xml:space="preserve">46.23</t>
  </si>
  <si>
    <t xml:space="preserve">Tubulação em concreto para rede de esgoto sanitário</t>
  </si>
  <si>
    <t xml:space="preserve">46.23.110</t>
  </si>
  <si>
    <t xml:space="preserve">Tubo de concreto classe EA-3, DN= 400 mm</t>
  </si>
  <si>
    <t xml:space="preserve">46.23.120</t>
  </si>
  <si>
    <t xml:space="preserve">Tubo de concreto classe EA-3, DN= 500 mm</t>
  </si>
  <si>
    <t xml:space="preserve">46.23.130</t>
  </si>
  <si>
    <t xml:space="preserve">Tubo de concreto classe EA-3, DN= 600 mm</t>
  </si>
  <si>
    <t xml:space="preserve">46.23.140</t>
  </si>
  <si>
    <t xml:space="preserve">Tubo de concreto classe EA-3, DN= 700 mm</t>
  </si>
  <si>
    <t xml:space="preserve">46.23.150</t>
  </si>
  <si>
    <t xml:space="preserve">Tubo de concreto classe EA-3, DN= 800 mm</t>
  </si>
  <si>
    <t xml:space="preserve">46.23.160</t>
  </si>
  <si>
    <t xml:space="preserve">Tubo de concreto classe EA-3, DN= 900 mm</t>
  </si>
  <si>
    <t xml:space="preserve">46.23.170</t>
  </si>
  <si>
    <t xml:space="preserve">Tubo de concreto classe EA-3, DN= 1000 mm</t>
  </si>
  <si>
    <t xml:space="preserve">46.23.180</t>
  </si>
  <si>
    <t xml:space="preserve">Tubo de concreto classe EA-3, DN= 1200 mm</t>
  </si>
  <si>
    <t xml:space="preserve">46.26</t>
  </si>
  <si>
    <t xml:space="preserve">Tubulação em ferro fundido predial SMU - esgoto e pluvial</t>
  </si>
  <si>
    <t xml:space="preserve">46.26.010</t>
  </si>
  <si>
    <t xml:space="preserve">Tubo em ferro fundido com ponta e ponta, predial SMU, DN= 50 mm</t>
  </si>
  <si>
    <t xml:space="preserve">46.26.020</t>
  </si>
  <si>
    <t xml:space="preserve">Tubo em ferro fundido com ponta e ponta, predial SMU, DN= 75 mm</t>
  </si>
  <si>
    <t xml:space="preserve">46.26.030</t>
  </si>
  <si>
    <t xml:space="preserve">Tubo em ferro fundido com ponta e ponta, predial SMU, DN= 100 mm</t>
  </si>
  <si>
    <t xml:space="preserve">46.26.040</t>
  </si>
  <si>
    <t xml:space="preserve">Tubo em ferro fundido com ponta e ponta, predial SMU, DN= 150 mm</t>
  </si>
  <si>
    <t xml:space="preserve">46.26.050</t>
  </si>
  <si>
    <t xml:space="preserve">Tubo em ferro fundido com ponta e ponta, predial SMU, DN= 200 mm</t>
  </si>
  <si>
    <t xml:space="preserve">46.26.060</t>
  </si>
  <si>
    <t xml:space="preserve">Junta de união em aço inoxidável para tubo em ferro fundido predial SMU, DN= 50 mm</t>
  </si>
  <si>
    <t xml:space="preserve">46.26.070</t>
  </si>
  <si>
    <t xml:space="preserve">Junta de união em aço inoxidável para tubo em ferro fundido predial SMU, DN= 75 mm</t>
  </si>
  <si>
    <t xml:space="preserve">46.26.080</t>
  </si>
  <si>
    <t xml:space="preserve">Junta de união em aço inoxidável para tubo em ferro fundido predial SMU, DN= 100 mm</t>
  </si>
  <si>
    <t xml:space="preserve">46.26.090</t>
  </si>
  <si>
    <t xml:space="preserve">Junta de união em aço inoxidável para tubo em ferro fundido predial SMU, DN= 150 mm</t>
  </si>
  <si>
    <t xml:space="preserve">46.26.100</t>
  </si>
  <si>
    <t xml:space="preserve">Junta de união em aço inoxidável para tubo em ferro fundido predial SMU, DN= 200 mm</t>
  </si>
  <si>
    <t xml:space="preserve">46.26.110</t>
  </si>
  <si>
    <t xml:space="preserve">Conjunto de ancoragem para tubo em ferro fundido predial SMU, DN= 50 mm</t>
  </si>
  <si>
    <t xml:space="preserve">46.26.120</t>
  </si>
  <si>
    <t xml:space="preserve">Conjunto de ancoragem para tubo em ferro fundido predial SMU, DN= 75 mm</t>
  </si>
  <si>
    <t xml:space="preserve">46.26.130</t>
  </si>
  <si>
    <t xml:space="preserve">Conjunto de ancoragem para tubo em ferro fundido predial SMU, DN= 100 mm</t>
  </si>
  <si>
    <t xml:space="preserve">46.26.136</t>
  </si>
  <si>
    <t xml:space="preserve">Conjunto de ancoragem para tubo em ferro fundido predial SMU, DN= 125 mm</t>
  </si>
  <si>
    <t xml:space="preserve">46.26.140</t>
  </si>
  <si>
    <t xml:space="preserve">Conjunto de ancoragem para tubo em ferro fundido predial SMU, DN= 150 mm</t>
  </si>
  <si>
    <t xml:space="preserve">46.26.150</t>
  </si>
  <si>
    <t xml:space="preserve">Conjunto de ancoragem para tubo em ferro fundido predial SMU, DN= 200 mm</t>
  </si>
  <si>
    <t xml:space="preserve">46.26.200</t>
  </si>
  <si>
    <t xml:space="preserve">Tubo em ferro fundido com ponta e ponta, predial SMU, DN= 125 mm</t>
  </si>
  <si>
    <t xml:space="preserve">46.26.210</t>
  </si>
  <si>
    <t xml:space="preserve">Tubo em ferro fundido com ponta e ponta, predial SMU, DN= 250 mm</t>
  </si>
  <si>
    <t xml:space="preserve">46.26.400</t>
  </si>
  <si>
    <t xml:space="preserve">Joelho 45° em ferro fundido, predial SMU, DN= 50 mm</t>
  </si>
  <si>
    <t xml:space="preserve">46.26.410</t>
  </si>
  <si>
    <t xml:space="preserve">Joelho 45° em ferro fundido, predial SMU, DN= 75 mm</t>
  </si>
  <si>
    <t xml:space="preserve">46.26.420</t>
  </si>
  <si>
    <t xml:space="preserve">Joelho 45° em ferro fundido, predial SMU, DN= 100 mm</t>
  </si>
  <si>
    <t xml:space="preserve">46.26.426</t>
  </si>
  <si>
    <t xml:space="preserve">Joelho 45° em ferro fundido, predial SMU, DN= 125 mm</t>
  </si>
  <si>
    <t xml:space="preserve">46.26.430</t>
  </si>
  <si>
    <t xml:space="preserve">Joelho 45° em ferro fundido, predial SMU, DN= 150 mm</t>
  </si>
  <si>
    <t xml:space="preserve">46.26.440</t>
  </si>
  <si>
    <t xml:space="preserve">Joelho 45° em ferro fundido, predial SMU, DN= 200 mm</t>
  </si>
  <si>
    <t xml:space="preserve">46.26.460</t>
  </si>
  <si>
    <t xml:space="preserve">Joelho 88° em ferro fundido, predial SMU, DN= 50 mm</t>
  </si>
  <si>
    <t xml:space="preserve">46.26.470</t>
  </si>
  <si>
    <t xml:space="preserve">Joelho 88° em ferro fundido, predial SMU, DN= 75 mm</t>
  </si>
  <si>
    <t xml:space="preserve">46.26.480</t>
  </si>
  <si>
    <t xml:space="preserve">Joelho 88° em ferro fundido, predial SMU, DN= 100 mm</t>
  </si>
  <si>
    <t xml:space="preserve">46.26.490</t>
  </si>
  <si>
    <t xml:space="preserve">Joelho 88° em ferro fundido, predial SMU, DN= 150 mm</t>
  </si>
  <si>
    <t xml:space="preserve">46.26.500</t>
  </si>
  <si>
    <t xml:space="preserve">Joelho 88° em ferro fundido, predial SMU, DN= 200 mm</t>
  </si>
  <si>
    <t xml:space="preserve">46.26.510</t>
  </si>
  <si>
    <t xml:space="preserve">Junção 45° em ferro fundido, predial SMU, DN= 50 x 50 mm</t>
  </si>
  <si>
    <t xml:space="preserve">46.26.516</t>
  </si>
  <si>
    <t xml:space="preserve">Junção 45° em ferro fundido, predial SMU, DN= 75 x 50 mm</t>
  </si>
  <si>
    <t xml:space="preserve">46.26.520</t>
  </si>
  <si>
    <t xml:space="preserve">Junção 45° em ferro fundido, predial SMU, DN= 75 x 75 mm</t>
  </si>
  <si>
    <t xml:space="preserve">46.26.540</t>
  </si>
  <si>
    <t xml:space="preserve">Junção 45° em ferro fundido, predial SMU, DN= 100 x 75 mm</t>
  </si>
  <si>
    <t xml:space="preserve">46.26.550</t>
  </si>
  <si>
    <t xml:space="preserve">Junção 45° em ferro fundido, predial SMU, DN= 100 x 100 mm</t>
  </si>
  <si>
    <t xml:space="preserve">46.26.560</t>
  </si>
  <si>
    <t xml:space="preserve">Junção 45° em ferro fundido, predial SMU, DN= 150 x 150 mm</t>
  </si>
  <si>
    <t xml:space="preserve">46.26.580</t>
  </si>
  <si>
    <t xml:space="preserve">Junta de união em aço inoxidável para tubo em ferro fundido predial SMU, DN= 125 mm</t>
  </si>
  <si>
    <t xml:space="preserve">46.26.590</t>
  </si>
  <si>
    <t xml:space="preserve">Junta de união em aço inoxidável para tubo em ferro fundido predial SMU, DN= 250 mm</t>
  </si>
  <si>
    <t xml:space="preserve">46.26.600</t>
  </si>
  <si>
    <t xml:space="preserve">Redução excêntrica em ferro fundido, predial SMU, DN= 75 x 50 mm</t>
  </si>
  <si>
    <t xml:space="preserve">46.26.610</t>
  </si>
  <si>
    <t xml:space="preserve">Redução excêntrica em ferro fundido, predial SMU, DN= 100 x 75 mm</t>
  </si>
  <si>
    <t xml:space="preserve">46.26.612</t>
  </si>
  <si>
    <t xml:space="preserve">Redução excêntrica em ferro fundido, predial SMU, DN= 125 x 75 mm</t>
  </si>
  <si>
    <t xml:space="preserve">46.26.614</t>
  </si>
  <si>
    <t xml:space="preserve">Redução excêntrica em ferro fundido, predial SMU, DN= 125 x 100 mm</t>
  </si>
  <si>
    <t xml:space="preserve">46.26.616</t>
  </si>
  <si>
    <t xml:space="preserve">Redução excêntrica em ferro fundido, predial SMU, DN= 150 x 75 mm</t>
  </si>
  <si>
    <t xml:space="preserve">46.26.632</t>
  </si>
  <si>
    <t xml:space="preserve">Redução excêntrica em ferro fundido, predial SMU, DN= 150 x 100 mm</t>
  </si>
  <si>
    <t xml:space="preserve">46.26.636</t>
  </si>
  <si>
    <t xml:space="preserve">Redução excêntrica em ferro fundido, predial SMU, DN= 200 x 125 mm</t>
  </si>
  <si>
    <t xml:space="preserve">46.26.640</t>
  </si>
  <si>
    <t xml:space="preserve">Redução excêntrica em ferro fundido, predial SMU, DN= 200 x 150 mm</t>
  </si>
  <si>
    <t xml:space="preserve">46.26.690</t>
  </si>
  <si>
    <t xml:space="preserve">Redução excêntrica em ferro fundido, predial SMU, DN= 250 x 200 mm</t>
  </si>
  <si>
    <t xml:space="preserve">46.26.700</t>
  </si>
  <si>
    <t xml:space="preserve">Te de visita em ferro fundido, predial SMU, DN= 75 mm</t>
  </si>
  <si>
    <t xml:space="preserve">46.26.710</t>
  </si>
  <si>
    <t xml:space="preserve">Te de visita em ferro fundido, predial SMU, DN= 100 mm</t>
  </si>
  <si>
    <t xml:space="preserve">46.26.720</t>
  </si>
  <si>
    <t xml:space="preserve">Te de visita em ferro fundido, predial SMU, DN= 125 mm</t>
  </si>
  <si>
    <t xml:space="preserve">46.26.730</t>
  </si>
  <si>
    <t xml:space="preserve">Te de visita em ferro fundido, predial SMU, DN= 150 mm</t>
  </si>
  <si>
    <t xml:space="preserve">46.26.740</t>
  </si>
  <si>
    <t xml:space="preserve">Te de visita em ferro fundido, predial SMU, DN= 200 mm</t>
  </si>
  <si>
    <t xml:space="preserve">46.26.800</t>
  </si>
  <si>
    <t xml:space="preserve">Abraçadeira dentada para travamento em aço inoxidável, com parafuso de aço zincado, para tubo em ferro fundido predial SMU, DN= 50 mm</t>
  </si>
  <si>
    <t xml:space="preserve">46.26.810</t>
  </si>
  <si>
    <t xml:space="preserve">Abraçadeira dentada para travamento em aço inoxidável, com parafuso de aço zincado, para tubo em ferro fundido predial SMU, DN= 75 mm</t>
  </si>
  <si>
    <t xml:space="preserve">46.26.820</t>
  </si>
  <si>
    <t xml:space="preserve">Abraçadeira dentada para travamento em aço inoxidável, com parafuso de aço zincado, para tubo em ferro fundido predial SMU, DN= 100 mm</t>
  </si>
  <si>
    <t xml:space="preserve">46.26.830</t>
  </si>
  <si>
    <t xml:space="preserve">Abraçadeira dentada para travamento em aço inoxidável, com parafuso de aço zincado, para tubo em ferro fundido predial SMU, DN= 150 mm</t>
  </si>
  <si>
    <t xml:space="preserve">46.26.840</t>
  </si>
  <si>
    <t xml:space="preserve">Tampão simples em ferro fundido, predial SMU, DN= 150 mm</t>
  </si>
  <si>
    <t xml:space="preserve">46.26.900</t>
  </si>
  <si>
    <t xml:space="preserve">Junção 45° em ferro fundido, predial SMU, DN= 125 x 100 mm</t>
  </si>
  <si>
    <t xml:space="preserve">46.26.910</t>
  </si>
  <si>
    <t xml:space="preserve">Junção 45° em ferro fundido, predial SMU, DN= 150 x 100 mm</t>
  </si>
  <si>
    <t xml:space="preserve">46.26.920</t>
  </si>
  <si>
    <t xml:space="preserve">Junção 45° em ferro fundido, predial SMU, DN= 200 x 100 mm</t>
  </si>
  <si>
    <t xml:space="preserve">46.26.930</t>
  </si>
  <si>
    <t xml:space="preserve">Junção 45° em ferro fundido, predial SMU, DN= 200 x 200 mm</t>
  </si>
  <si>
    <t xml:space="preserve">46.27</t>
  </si>
  <si>
    <t xml:space="preserve">Tubulação em cobre, para sistema de ar condicionado</t>
  </si>
  <si>
    <t xml:space="preserve">46.27.050</t>
  </si>
  <si>
    <t xml:space="preserve">Tubo de cobre flexível, espessura 1/32" - diâmetro 3/16", inclusive conexões</t>
  </si>
  <si>
    <t xml:space="preserve">46.27.060</t>
  </si>
  <si>
    <t xml:space="preserve">Tubo de cobre flexível, espessura 1/32" - diâmetro 1/4", inclusive conexões</t>
  </si>
  <si>
    <t xml:space="preserve">46.27.070</t>
  </si>
  <si>
    <t xml:space="preserve">Tubo de cobre flexível, espessura 1/32" - diâmetro 5/16", inclusive conexões</t>
  </si>
  <si>
    <t xml:space="preserve">46.27.080</t>
  </si>
  <si>
    <t xml:space="preserve">Tubo de cobre flexível, espessura 1/32" - diâmetro 3/8", inclusive conexões</t>
  </si>
  <si>
    <t xml:space="preserve">46.27.090</t>
  </si>
  <si>
    <t xml:space="preserve">Tubo de cobre flexível, espessura 1/32" - diâmetro 1/2", inclusive conexões</t>
  </si>
  <si>
    <t xml:space="preserve">46.27.100</t>
  </si>
  <si>
    <t xml:space="preserve">Tubo de cobre flexível, espessura 1/32" - diâmetro 5/8", inclusive conexões</t>
  </si>
  <si>
    <t xml:space="preserve">46.27.110</t>
  </si>
  <si>
    <t xml:space="preserve">Tubo de cobre flexível, espessura 1/32" - diâmetro 3/4", inclusive conexões</t>
  </si>
  <si>
    <t xml:space="preserve">46.32</t>
  </si>
  <si>
    <t xml:space="preserve">Tubulação em cobre rígido, para sistema VRF de ar condicionado</t>
  </si>
  <si>
    <t xml:space="preserve">46.32.001</t>
  </si>
  <si>
    <t xml:space="preserve">Tubo de cobre sem costura, rígido, espessura 1/16" - diâmetro 3/8", inclusive conexões</t>
  </si>
  <si>
    <t xml:space="preserve">46.32.002</t>
  </si>
  <si>
    <t xml:space="preserve">Tubo de cobre sem costura, rígido, espessura 1/16" - diâmetro 1/2", inclusive conexões</t>
  </si>
  <si>
    <t xml:space="preserve">46.32.003</t>
  </si>
  <si>
    <t xml:space="preserve">Tubo de cobre sem costura, rígido, espessura 1/16" - diâmetro 5/8", inclusive conexões</t>
  </si>
  <si>
    <t xml:space="preserve">46.32.004</t>
  </si>
  <si>
    <t xml:space="preserve">Tubo de cobre sem costura, rígido, espessura 1/16" - diâmetro 3/4", inclusive conexões</t>
  </si>
  <si>
    <t xml:space="preserve">46.32.005</t>
  </si>
  <si>
    <t xml:space="preserve">Tubo de cobre sem costura, rígido, espessura 1/16" - diâmetro 7/8", inclusive conexões</t>
  </si>
  <si>
    <t xml:space="preserve">46.32.006</t>
  </si>
  <si>
    <t xml:space="preserve">Tubo de cobre sem costura, rígido, espessura 1/16" - diâmetro 1", inclusive conexões</t>
  </si>
  <si>
    <t xml:space="preserve">46.32.007</t>
  </si>
  <si>
    <t xml:space="preserve">Tubo de cobre sem costura, rígido, espessura 1/16" - diâmetro 1.1/8", inclusive conexões</t>
  </si>
  <si>
    <t xml:space="preserve">46.32.008</t>
  </si>
  <si>
    <t xml:space="preserve">Tubo de cobre sem costura, rígido, espessura 1/16" - diâmetro 1.1/4", inclusive conexões</t>
  </si>
  <si>
    <t xml:space="preserve">46.32.009</t>
  </si>
  <si>
    <t xml:space="preserve">Tubo de cobre sem costura, rígido, espessura 1/16" - diâmetro 1.3/8", inclusive conexões</t>
  </si>
  <si>
    <t xml:space="preserve">46.32.010</t>
  </si>
  <si>
    <t xml:space="preserve">Tubo de cobre sem costura, rígido, espessura 1/16" - diâmetro 1.1/2", inclusive conexões</t>
  </si>
  <si>
    <t xml:space="preserve">46.32.011</t>
  </si>
  <si>
    <t xml:space="preserve">Tubo de cobre sem costura, rígido, espessura 1/16" - diâmetro 1.5/8", inclusive conexões</t>
  </si>
  <si>
    <t xml:space="preserve">46.33</t>
  </si>
  <si>
    <t xml:space="preserve">Tubulação em PP - águas pluviais / esgoto</t>
  </si>
  <si>
    <t xml:space="preserve">46.33.001</t>
  </si>
  <si>
    <t xml:space="preserve">Tubo de esgoto em polipropileno de alta resistência - PP, DN= 40mm, preto, com união deslizante e guarnição elastomérica de duplo lábio</t>
  </si>
  <si>
    <t xml:space="preserve">46.33.002</t>
  </si>
  <si>
    <t xml:space="preserve">Tubo de esgoto em polipropileno de alta resistência - PP, DN= 50mm, preto, com união deslizante e guarnição elastomérica de duplo lábio</t>
  </si>
  <si>
    <t xml:space="preserve">46.33.003</t>
  </si>
  <si>
    <t xml:space="preserve">Tubo de esgoto em polipropileno de alta resistência - PP, DN= 63mm, preto, com união deslizante e guarnição elastomérica de duplo lábio</t>
  </si>
  <si>
    <t xml:space="preserve">46.33.004</t>
  </si>
  <si>
    <t xml:space="preserve">Tubo de esgoto em polipropileno de alta resistência - PP, DN= 110mm, preto, com união deslizante e guarnição elastomérica de duplo lábio</t>
  </si>
  <si>
    <t xml:space="preserve">46.33.020</t>
  </si>
  <si>
    <t xml:space="preserve">Joelho 45° em polipropileno de alta resistência, preto, tipo PB, DN= 40mm</t>
  </si>
  <si>
    <t xml:space="preserve">46.33.021</t>
  </si>
  <si>
    <t xml:space="preserve">Joelho 45° em polipropileno de alta resistência - PP, preto, tipo PB, DN= 50mm</t>
  </si>
  <si>
    <t xml:space="preserve">46.33.022</t>
  </si>
  <si>
    <t xml:space="preserve">Joelho 45° em polipropileno de alta resistência - PP, preto, tipo PB, DN= 63mm</t>
  </si>
  <si>
    <t xml:space="preserve">46.33.023</t>
  </si>
  <si>
    <t xml:space="preserve">Joelho 45° em polipropileno de alta resistência - PP, preto, tipo PB, DN= 110mm</t>
  </si>
  <si>
    <t xml:space="preserve">46.33.047</t>
  </si>
  <si>
    <t xml:space="preserve">Joelho 87°30' em polipropileno de alta resistência - PP, preto, tipo PB, DN= 40mm</t>
  </si>
  <si>
    <t xml:space="preserve">46.33.048</t>
  </si>
  <si>
    <t xml:space="preserve">Joelho 87°30' em polipropileno de alta resistência - PP, preto, tipo PB, DN= 50mm</t>
  </si>
  <si>
    <t xml:space="preserve">46.33.049</t>
  </si>
  <si>
    <t xml:space="preserve">Joelho 87°30' em polipropileno de alta resistência - PP, preto, tipo PB, DN= 63mm</t>
  </si>
  <si>
    <t xml:space="preserve">46.33.074</t>
  </si>
  <si>
    <t xml:space="preserve">Joelho 87°30' em polipropileno de alta resistência - PP, preto, tipo PB, DN= 110mm, com base de apoio</t>
  </si>
  <si>
    <t xml:space="preserve">46.33.102</t>
  </si>
  <si>
    <t xml:space="preserve">Luva dupla em polipropileno de alta resistência - PP,  preto,  DN= 40mm</t>
  </si>
  <si>
    <t xml:space="preserve">46.33.103</t>
  </si>
  <si>
    <t xml:space="preserve">Luva dupla em polipropileno de alta resistência - PP,  preto,  DN= 50mm</t>
  </si>
  <si>
    <t xml:space="preserve">46.33.104</t>
  </si>
  <si>
    <t xml:space="preserve">Luva dupla em polipropileno de alta resistência - PP,  preto,  DN= 63mm</t>
  </si>
  <si>
    <t xml:space="preserve">46.33.105</t>
  </si>
  <si>
    <t xml:space="preserve">Luva dupla em polipropileno de alta resistência - PP,  preto,  DN= 110mm</t>
  </si>
  <si>
    <t xml:space="preserve">46.33.116</t>
  </si>
  <si>
    <t xml:space="preserve">Luva de Redução em polipropileno de alta resistência - PP, preto, tipo PB, DN= 50x40mm</t>
  </si>
  <si>
    <t xml:space="preserve">46.33.117</t>
  </si>
  <si>
    <t xml:space="preserve">Luva de Redução em polipropileno de alta resistência - PP, preto, tipo PB, DN= 63x50mm</t>
  </si>
  <si>
    <t xml:space="preserve">46.33.118</t>
  </si>
  <si>
    <t xml:space="preserve">Luva de Redução em polipropileno de alta resistência - PP, preto, tipo PB, DN= 110x63mm</t>
  </si>
  <si>
    <t xml:space="preserve">46.33.130</t>
  </si>
  <si>
    <t xml:space="preserve">Tê 87°30' simples em polipropileno de alta resistência - PP, preto, tipo PB, DN= 50x50mm</t>
  </si>
  <si>
    <t xml:space="preserve">46.33.131</t>
  </si>
  <si>
    <t xml:space="preserve">Tê 87°30' simples em polipropileno de alta resistência - PP, preto, tipo PB, DN= 63x63mm</t>
  </si>
  <si>
    <t xml:space="preserve">46.33.132</t>
  </si>
  <si>
    <t xml:space="preserve">Tê 87°30' simples em polipropileno de alta resistência - PP, preto, tipo PB, DN= 110x110mm</t>
  </si>
  <si>
    <t xml:space="preserve">46.33.137</t>
  </si>
  <si>
    <t xml:space="preserve">Tê 87°30' simples de redução em polipropileno de alta resistência - PP, preto, tipo PB, DN= 110x63mm</t>
  </si>
  <si>
    <t xml:space="preserve">46.33.140</t>
  </si>
  <si>
    <t xml:space="preserve">Tê 87°30' de inspeção em polipropileno de alta resistência - PP, preto (PxB), DN 110mm</t>
  </si>
  <si>
    <t xml:space="preserve">46.33.149</t>
  </si>
  <si>
    <t xml:space="preserve">Junção 45° simples em polipropileno de alta resistência - PP, preto, tipo PB, DN= 50x50mm</t>
  </si>
  <si>
    <t xml:space="preserve">46.33.150</t>
  </si>
  <si>
    <t xml:space="preserve">Junção 45° simples em polipropileno de alta resistência - PP, preto, tipo PB, DN= 63x63mm</t>
  </si>
  <si>
    <t xml:space="preserve">46.33.151</t>
  </si>
  <si>
    <t xml:space="preserve">Junção 45° simples em polipropileno de alta resistência - PP, preto, tipo PB, DN= 110x110mm</t>
  </si>
  <si>
    <t xml:space="preserve">46.33.159</t>
  </si>
  <si>
    <t xml:space="preserve">Junção 45° simples de redução em polipropileno de alta resistência - PP, preto, tipo PB, DN= 63x50mm</t>
  </si>
  <si>
    <t xml:space="preserve">46.33.160</t>
  </si>
  <si>
    <t xml:space="preserve">Junção 45° simples de redução em polipropileno de alta resistência - PP, preto, tipo PB, DN= 110x50mm</t>
  </si>
  <si>
    <t xml:space="preserve">46.33.161</t>
  </si>
  <si>
    <t xml:space="preserve">Junção 45° simples de redução em polipropileno de alta resistência - PP, preto, tipo PB, DN= 110x63mm</t>
  </si>
  <si>
    <t xml:space="preserve">46.33.170</t>
  </si>
  <si>
    <t xml:space="preserve">Curva 87°30' em polipropileno de alta resistência - PP, preto, tipo PB, DN= 110mm</t>
  </si>
  <si>
    <t xml:space="preserve">46.33.186</t>
  </si>
  <si>
    <t xml:space="preserve">Caixa sifonada de piso, em polipropileno de alta resistência PP, preto,  DN=125mm, uma saída de 63mm</t>
  </si>
  <si>
    <t xml:space="preserve">46.33.197</t>
  </si>
  <si>
    <t xml:space="preserve">Prolongamento para caixa sifonada em prolipropileno de alta resistência PP, preto, DN= 125mm</t>
  </si>
  <si>
    <t xml:space="preserve">46.33.201</t>
  </si>
  <si>
    <t xml:space="preserve">Tampa tê de inspeção oval, em polipropileno de alta resistência preto (PxB), DN=110mm</t>
  </si>
  <si>
    <t xml:space="preserve">46.33.206</t>
  </si>
  <si>
    <t xml:space="preserve">Tampão em polipropileno de alta resistência PP, preto (PxB), DN=63mm</t>
  </si>
  <si>
    <t xml:space="preserve">46.33.207</t>
  </si>
  <si>
    <t xml:space="preserve">Tampão em polipropileno de alta resistência PP, preto (PxB), DN=110mm</t>
  </si>
  <si>
    <t xml:space="preserve">46.33.210</t>
  </si>
  <si>
    <t xml:space="preserve">Porta marco para grelha de 12x12 cm, em prolipropileno de alta resistência PP,  preto</t>
  </si>
  <si>
    <t xml:space="preserve">46.33.211</t>
  </si>
  <si>
    <t xml:space="preserve">Marco de bronze com grelha em aço inoxidável de 12x12cm</t>
  </si>
  <si>
    <t xml:space="preserve">47</t>
  </si>
  <si>
    <t xml:space="preserve">VÁLVULAS E APARELHOS DE MEDIÇÃO E CONTROLE PARA LÍQUIDOS E GASES</t>
  </si>
  <si>
    <t xml:space="preserve">47.01</t>
  </si>
  <si>
    <t xml:space="preserve">Registro e / ou válvula em latão fundido sem acabamento</t>
  </si>
  <si>
    <t xml:space="preserve">47.01.010</t>
  </si>
  <si>
    <t xml:space="preserve">Registro de gaveta em latão fundido sem acabamento, DN= 1/2´</t>
  </si>
  <si>
    <t xml:space="preserve">47.01.020</t>
  </si>
  <si>
    <t xml:space="preserve">Registro de gaveta em latão fundido sem acabamento, DN= 3/4´</t>
  </si>
  <si>
    <t xml:space="preserve">47.01.030</t>
  </si>
  <si>
    <t xml:space="preserve">Registro de gaveta em latão fundido sem acabamento, DN= 1´</t>
  </si>
  <si>
    <t xml:space="preserve">47.01.040</t>
  </si>
  <si>
    <t xml:space="preserve">Registro de gaveta em latão fundido sem acabamento, DN= 1 1/4´</t>
  </si>
  <si>
    <t xml:space="preserve">47.01.050</t>
  </si>
  <si>
    <t xml:space="preserve">Registro de gaveta em latão fundido sem acabamento, DN= 1 1/2´</t>
  </si>
  <si>
    <t xml:space="preserve">47.01.060</t>
  </si>
  <si>
    <t xml:space="preserve">Registro de gaveta em latão fundido sem acabamento, DN= 2´</t>
  </si>
  <si>
    <t xml:space="preserve">47.01.070</t>
  </si>
  <si>
    <t xml:space="preserve">Registro de gaveta em latão fundido sem acabamento, DN= 2 1/2´</t>
  </si>
  <si>
    <t xml:space="preserve">47.01.080</t>
  </si>
  <si>
    <t xml:space="preserve">Registro de gaveta em latão fundido sem acabamento, DN= 3´</t>
  </si>
  <si>
    <t xml:space="preserve">47.01.090</t>
  </si>
  <si>
    <t xml:space="preserve">Registro de gaveta em latão fundido sem acabamento, DN= 4´</t>
  </si>
  <si>
    <t xml:space="preserve">47.01.130</t>
  </si>
  <si>
    <t xml:space="preserve">Registro de pressão em latão fundido sem acabamento, DN= 3/4´</t>
  </si>
  <si>
    <t xml:space="preserve">47.01.170</t>
  </si>
  <si>
    <t xml:space="preserve">Válvula de esfera monobloco em latão, passagem plena, acionamento com alavanca, DN= 1/2´</t>
  </si>
  <si>
    <t xml:space="preserve">47.01.180</t>
  </si>
  <si>
    <t xml:space="preserve">Válvula de esfera monobloco em latão, passagem plena, acionamento com alavanca, DN= 3/4´</t>
  </si>
  <si>
    <t xml:space="preserve">47.01.190</t>
  </si>
  <si>
    <t xml:space="preserve">Válvula de esfera monobloco em latão, passagem plena, acionamento com alavanca, DN= 1´</t>
  </si>
  <si>
    <t xml:space="preserve">47.01.210</t>
  </si>
  <si>
    <t xml:space="preserve">Válvula de esfera monobloco em latão, passagem plena, acionamento com alavanca, DN= 2´</t>
  </si>
  <si>
    <t xml:space="preserve">47.01.220</t>
  </si>
  <si>
    <t xml:space="preserve">Válvula de esfera monobloco em latão, passagem plena, acionamento com alavanca, DN= 4´</t>
  </si>
  <si>
    <t xml:space="preserve">47.02</t>
  </si>
  <si>
    <t xml:space="preserve">Registro e / ou válvula em latão fundido com acabamento cromado</t>
  </si>
  <si>
    <t xml:space="preserve">47.02.010</t>
  </si>
  <si>
    <t xml:space="preserve">Registro de gaveta em latão fundido cromado com canopla, DN= 1/2´ - linha especial</t>
  </si>
  <si>
    <t xml:space="preserve">47.02.020</t>
  </si>
  <si>
    <t xml:space="preserve">Registro de gaveta em latão fundido cromado com canopla, DN= 3/4´ - linha especial</t>
  </si>
  <si>
    <t xml:space="preserve">47.02.030</t>
  </si>
  <si>
    <t xml:space="preserve">Registro de gaveta em latão fundido cromado com canopla, DN= 1´ - linha especial</t>
  </si>
  <si>
    <t xml:space="preserve">47.02.040</t>
  </si>
  <si>
    <t xml:space="preserve">Registro de gaveta em latão fundido cromado com canopla, DN= 1 1/4´ - linha especial</t>
  </si>
  <si>
    <t xml:space="preserve">47.02.050</t>
  </si>
  <si>
    <t xml:space="preserve">Registro de gaveta em latão fundido cromado com canopla, DN= 1 1/2´ - linha especial</t>
  </si>
  <si>
    <t xml:space="preserve">47.02.100</t>
  </si>
  <si>
    <t xml:space="preserve">Registro de pressão em latão fundido cromado com canopla, DN= 1/2´ - linha especial</t>
  </si>
  <si>
    <t xml:space="preserve">47.02.110</t>
  </si>
  <si>
    <t xml:space="preserve">Registro de pressão em latão fundido cromado com canopla, DN= 3/4´ - linha especial</t>
  </si>
  <si>
    <t xml:space="preserve">47.02.200</t>
  </si>
  <si>
    <t xml:space="preserve">Registro regulador de vazão para chuveiro e ducha em latão cromado com canopla, DN= 1/2´</t>
  </si>
  <si>
    <t xml:space="preserve">47.02.210</t>
  </si>
  <si>
    <t xml:space="preserve">Registro regulador de vazão para torneira, misturador e bidê, em latão cromado com canopla, DN= 1/2´</t>
  </si>
  <si>
    <t xml:space="preserve">47.04</t>
  </si>
  <si>
    <t xml:space="preserve">Válvula de descarga ou para acionamento de metais sanitários</t>
  </si>
  <si>
    <t xml:space="preserve">47.04.020</t>
  </si>
  <si>
    <t xml:space="preserve">Válvula de descarga com registro próprio, duplo acionamento limitador de fluxo, DN= 1 1/4´</t>
  </si>
  <si>
    <t xml:space="preserve">47.04.030</t>
  </si>
  <si>
    <t xml:space="preserve">Válvula de descarga com registro próprio, DN= 1 1/4´</t>
  </si>
  <si>
    <t xml:space="preserve">47.04.040</t>
  </si>
  <si>
    <t xml:space="preserve">Válvula de descarga com registro próprio, DN= 1 1/2´</t>
  </si>
  <si>
    <t xml:space="preserve">47.04.050</t>
  </si>
  <si>
    <t xml:space="preserve">Válvula de descarga antivandalismo, DN= 1 1/2´</t>
  </si>
  <si>
    <t xml:space="preserve">47.04.080</t>
  </si>
  <si>
    <t xml:space="preserve">Válvula de descarga externa, tipo alavanca com registro próprio, DN= 1 1/4´ e DN= 1 1/2´</t>
  </si>
  <si>
    <t xml:space="preserve">47.04.090</t>
  </si>
  <si>
    <t xml:space="preserve">Válvula de mictório antivandalismo, DN= 3/4´</t>
  </si>
  <si>
    <t xml:space="preserve">47.04.100</t>
  </si>
  <si>
    <t xml:space="preserve">Válvula de mictório padrão, vazão automática, DN= 3/4´</t>
  </si>
  <si>
    <t xml:space="preserve">47.04.110</t>
  </si>
  <si>
    <t xml:space="preserve">Válvula de acionamento hidromecânico para piso</t>
  </si>
  <si>
    <t xml:space="preserve">47.04.120</t>
  </si>
  <si>
    <t xml:space="preserve">Válvula de acionamento hidromecânico para ducha, em latão cromado, DN= 3/4´</t>
  </si>
  <si>
    <t xml:space="preserve">47.04.180</t>
  </si>
  <si>
    <t xml:space="preserve">Válvula de descarga com registro próprio, duplo acionamento limitador de fluxo, DN = 1 1/2´</t>
  </si>
  <si>
    <t xml:space="preserve">47.05</t>
  </si>
  <si>
    <t xml:space="preserve">Registro e / ou válvula em bronze</t>
  </si>
  <si>
    <t xml:space="preserve">47.05.010</t>
  </si>
  <si>
    <t xml:space="preserve">Válvula de retenção horizontal em bronze, DN= 3/4´</t>
  </si>
  <si>
    <t xml:space="preserve">47.05.020</t>
  </si>
  <si>
    <t xml:space="preserve">Válvula de retenção horizontal em bronze, DN= 1´</t>
  </si>
  <si>
    <t xml:space="preserve">47.05.030</t>
  </si>
  <si>
    <t xml:space="preserve">Válvula de retenção horizontal em bronze, DN= 1 1/4´</t>
  </si>
  <si>
    <t xml:space="preserve">47.05.040</t>
  </si>
  <si>
    <t xml:space="preserve">Válvula de retenção horizontal em bronze, DN= 1 1/2´</t>
  </si>
  <si>
    <t xml:space="preserve">47.05.050</t>
  </si>
  <si>
    <t xml:space="preserve">Válvula de retenção horizontal em bronze, DN= 2´</t>
  </si>
  <si>
    <t xml:space="preserve">47.05.060</t>
  </si>
  <si>
    <t xml:space="preserve">Válvula de retenção horizontal em bronze, DN= 2 1/2´</t>
  </si>
  <si>
    <t xml:space="preserve">47.05.070</t>
  </si>
  <si>
    <t xml:space="preserve">Válvula de retenção horizontal em bronze, DN= 3´</t>
  </si>
  <si>
    <t xml:space="preserve">47.05.080</t>
  </si>
  <si>
    <t xml:space="preserve">Válvula de retenção horizontal em bronze, DN= 4´</t>
  </si>
  <si>
    <t xml:space="preserve">47.05.100</t>
  </si>
  <si>
    <t xml:space="preserve">Válvula de retenção vertical em bronze, DN= 1´</t>
  </si>
  <si>
    <t xml:space="preserve">47.05.110</t>
  </si>
  <si>
    <t xml:space="preserve">Válvula de retenção vertical em bronze, DN= 1 1/4´</t>
  </si>
  <si>
    <t xml:space="preserve">47.05.120</t>
  </si>
  <si>
    <t xml:space="preserve">Válvula de retenção vertical em bronze, DN= 1 1/2´</t>
  </si>
  <si>
    <t xml:space="preserve">47.05.130</t>
  </si>
  <si>
    <t xml:space="preserve">Válvula de retenção vertical em bronze, DN= 2´</t>
  </si>
  <si>
    <t xml:space="preserve">47.05.140</t>
  </si>
  <si>
    <t xml:space="preserve">Válvula de retenção vertical em bronze, DN= 2 1/2´</t>
  </si>
  <si>
    <t xml:space="preserve">47.05.150</t>
  </si>
  <si>
    <t xml:space="preserve">Válvula de retenção vertical em bronze, DN= 3´</t>
  </si>
  <si>
    <t xml:space="preserve">47.05.160</t>
  </si>
  <si>
    <t xml:space="preserve">Válvula de retenção vertical em bronze, DN= 4´</t>
  </si>
  <si>
    <t xml:space="preserve">47.05.170</t>
  </si>
  <si>
    <t xml:space="preserve">Válvula de retenção de pé com crivo em bronze, DN= 1´</t>
  </si>
  <si>
    <t xml:space="preserve">47.05.180</t>
  </si>
  <si>
    <t xml:space="preserve">Válvula de retenção de pé com crivo em bronze, DN= 1 1/4´</t>
  </si>
  <si>
    <t xml:space="preserve">47.05.190</t>
  </si>
  <si>
    <t xml:space="preserve">Válvula de retenção de pé com crivo em bronze, DN= 1 1/2´</t>
  </si>
  <si>
    <t xml:space="preserve">47.05.200</t>
  </si>
  <si>
    <t xml:space="preserve">Válvula de retenção de pé com crivo em bronze, DN= 2´</t>
  </si>
  <si>
    <t xml:space="preserve">47.05.210</t>
  </si>
  <si>
    <t xml:space="preserve">Válvula de retenção de pé com crivo em bronze, DN= 2 1/2´</t>
  </si>
  <si>
    <t xml:space="preserve">47.05.220</t>
  </si>
  <si>
    <t xml:space="preserve">Válvula de gaveta em bronze, classe 125 libras para vapor e classe 200 libras para água, óleo e gás, DN= 6´</t>
  </si>
  <si>
    <t xml:space="preserve">47.05.230</t>
  </si>
  <si>
    <t xml:space="preserve">Válvula de gaveta em bronze, classe 125 libras para vapor e classe 200 libras para água, óleo e gás, DN= 2´</t>
  </si>
  <si>
    <t xml:space="preserve">47.05.240</t>
  </si>
  <si>
    <t xml:space="preserve">Válvula globo em bronze, classe 125 libras para vapor e classe 200 libras para água, óleo e gás, DN= 2´</t>
  </si>
  <si>
    <t xml:space="preserve">47.05.260</t>
  </si>
  <si>
    <t xml:space="preserve">Válvula de retenção de pé com crivo em bronze, DN= 3´</t>
  </si>
  <si>
    <t xml:space="preserve">47.05.270</t>
  </si>
  <si>
    <t xml:space="preserve">Válvula de retenção de pé com crivo em bronze, DN= 4´</t>
  </si>
  <si>
    <t xml:space="preserve">47.05.280</t>
  </si>
  <si>
    <t xml:space="preserve">Válvula globo angular de 45° em bronze, DN= 2 1/2´</t>
  </si>
  <si>
    <t xml:space="preserve">47.05.290</t>
  </si>
  <si>
    <t xml:space="preserve">Válvula de gaveta em bronze, haste ascendente, classe 150 libras para vapor saturado e 300 libras para água, óleo e gás, DN= 1/2´</t>
  </si>
  <si>
    <t xml:space="preserve">47.05.296</t>
  </si>
  <si>
    <t xml:space="preserve">Válvula de gaveta em bronze, haste ascendente, classe 150 libras para vapor saturado e 300 libras para água, óleo e gás, DN= 4´</t>
  </si>
  <si>
    <t xml:space="preserve">47.05.300</t>
  </si>
  <si>
    <t xml:space="preserve">Válvula de gaveta em bronze, haste não ascendente, classe 150 libras para vapor saturado e 300 libras para água, óleo e gás, DN= 4´</t>
  </si>
  <si>
    <t xml:space="preserve">47.05.310</t>
  </si>
  <si>
    <t xml:space="preserve">Válvula de gaveta em bronze, haste não ascendente, classe 150 libras para vapor saturado e 300 libras para água, óleo e gás, DN= 2´</t>
  </si>
  <si>
    <t xml:space="preserve">47.05.320</t>
  </si>
  <si>
    <t xml:space="preserve">Válvula globo em bronze, classe 150 libras para vapor saturado e 300 libras para água, óleo e gás, DN= 4´</t>
  </si>
  <si>
    <t xml:space="preserve">47.05.340</t>
  </si>
  <si>
    <t xml:space="preserve">Válvula globo em bronze, classe 150 libras para vapor saturado e 300 libras para água, óleo e gás, DN= 3/4´</t>
  </si>
  <si>
    <t xml:space="preserve">47.05.350</t>
  </si>
  <si>
    <t xml:space="preserve">Válvula globo em bronze, classe 150 libras para vapor saturado e 300 libras para água, óleo e gás, DN= 1´</t>
  </si>
  <si>
    <t xml:space="preserve">47.05.360</t>
  </si>
  <si>
    <t xml:space="preserve">Válvula globo em bronze, classe 150 libras para vapor saturado e 300 libras para água, óleo e gás, DN= 1 1/2´</t>
  </si>
  <si>
    <t xml:space="preserve">47.05.370</t>
  </si>
  <si>
    <t xml:space="preserve">Válvula globo em bronze, classe 150 libras para vapor saturado e 300 libras para água, óleo e gás, DN= 2´</t>
  </si>
  <si>
    <t xml:space="preserve">47.05.390</t>
  </si>
  <si>
    <t xml:space="preserve">Válvula globo em bronze, classe 150 libras para vapor saturado e 300 libras para água, óleo e gás, DN= 2 1/2´</t>
  </si>
  <si>
    <t xml:space="preserve">47.05.392</t>
  </si>
  <si>
    <t xml:space="preserve">Válvula globo em bronze, classe 150 libras para vapor saturado e 300 libras para água, óleo e gás, DN= 3´</t>
  </si>
  <si>
    <t xml:space="preserve">47.05.400</t>
  </si>
  <si>
    <t xml:space="preserve">Válvula de gaveta em bronze, classe 125 libras para vapor e classe 200 libras para água, óleo e gás, DN= 1´</t>
  </si>
  <si>
    <t xml:space="preserve">47.05.410</t>
  </si>
  <si>
    <t xml:space="preserve">Válvula de gaveta em bronze, classe 125 libras para vapor e classe 200 libras para água, óleo e gás, DN= 1 1/2´</t>
  </si>
  <si>
    <t xml:space="preserve">47.05.420</t>
  </si>
  <si>
    <t xml:space="preserve">Válvula de gaveta em bronze, classe 125 libras para vapor e classe 200 libras para água, óleo e gás, DN= 2 1/2´</t>
  </si>
  <si>
    <t xml:space="preserve">47.05.430</t>
  </si>
  <si>
    <t xml:space="preserve">Válvula de gaveta em bronze, classe 125 libras para vapor e classe 200 libras para água, óleo e gás, DN= 3´</t>
  </si>
  <si>
    <t xml:space="preserve">47.05.450</t>
  </si>
  <si>
    <t xml:space="preserve">Válvula redutora de pressão de ação direta em bronze, extremidade roscada, para água, ar, óleo e gás, PE= 200 psi e PS= 20 à 90 psi, DN= 1 1/4´</t>
  </si>
  <si>
    <t xml:space="preserve">47.05.460</t>
  </si>
  <si>
    <t xml:space="preserve">Válvula redutora de pressão de ação direta em bronze, extremidade roscada, para água, ar, óleo e gás, PE= 200 psi e PS= 20 à 90 psi, DN= 2´</t>
  </si>
  <si>
    <t xml:space="preserve">47.05.580</t>
  </si>
  <si>
    <t xml:space="preserve">Válvula de gaveta em bronze com fecho rápido, DN= 1 1/2´</t>
  </si>
  <si>
    <t xml:space="preserve">47.06</t>
  </si>
  <si>
    <t xml:space="preserve">Registro e / ou válvula em ferro fundido</t>
  </si>
  <si>
    <t xml:space="preserve">47.06.030</t>
  </si>
  <si>
    <t xml:space="preserve">Válvula de gaveta em ferro fundido, haste ascendente com flange, classe 125 libras, DN= 2´</t>
  </si>
  <si>
    <t xml:space="preserve">47.06.040</t>
  </si>
  <si>
    <t xml:space="preserve">Válvula de retenção de pé com crivo em ferro fundido, flangeada, DN= 6´</t>
  </si>
  <si>
    <t xml:space="preserve">47.06.041</t>
  </si>
  <si>
    <t xml:space="preserve">Válvula de retenção de pé com crivo em ferro fundido, flangeada, DN= 8´</t>
  </si>
  <si>
    <t xml:space="preserve">47.06.050</t>
  </si>
  <si>
    <t xml:space="preserve">Válvula de retenção tipo portinhola dupla em ferro fundido, DN= 6´</t>
  </si>
  <si>
    <t xml:space="preserve">47.06.051</t>
  </si>
  <si>
    <t xml:space="preserve">Válvula de retenção tipo portinhola simples em ferro fundido, flangeada, DN= 6´</t>
  </si>
  <si>
    <t xml:space="preserve">47.06.060</t>
  </si>
  <si>
    <t xml:space="preserve">Válvula de gaveta em ferro fundido com bolsa, DN= 150 mm</t>
  </si>
  <si>
    <t xml:space="preserve">47.06.070</t>
  </si>
  <si>
    <t xml:space="preserve">Válvula de gaveta em ferro fundido com bolsa, DN= 200 mm</t>
  </si>
  <si>
    <t xml:space="preserve">47.06.080</t>
  </si>
  <si>
    <t xml:space="preserve">Válvula de retenção tipo portinhola simples em ferro fundido, DN= 4´</t>
  </si>
  <si>
    <t xml:space="preserve">47.06.090</t>
  </si>
  <si>
    <t xml:space="preserve">Válvula de retenção tipo portinhola dupla em ferro fundido, DN= 4´</t>
  </si>
  <si>
    <t xml:space="preserve">47.06.100</t>
  </si>
  <si>
    <t xml:space="preserve">Válvula de segurança em ferro fundido rosqueada com pressão de ajuste 0,4 até 0,75kgf/cm², DN= 2´</t>
  </si>
  <si>
    <t xml:space="preserve">47.06.110</t>
  </si>
  <si>
    <t xml:space="preserve">Válvula de segurança em ferro fundido rosqueada com pressão de ajuste 6,1 até 10,0kgf/cm², DN= 3/4´</t>
  </si>
  <si>
    <t xml:space="preserve">47.06.180</t>
  </si>
  <si>
    <t xml:space="preserve">Válvula de gaveta em ferro fundido com bolsa, DN= 100mm</t>
  </si>
  <si>
    <t xml:space="preserve">47.06.310</t>
  </si>
  <si>
    <t xml:space="preserve">Visor de fluxo com janela simples, corpo em ferro fundido ou aço carbono, DN = 1´</t>
  </si>
  <si>
    <t xml:space="preserve">47.06.320</t>
  </si>
  <si>
    <t xml:space="preserve">Válvula de governo (retenção e alarme) completa, corpo em ferro fundido, classe 125 libras, DN= 4´</t>
  </si>
  <si>
    <t xml:space="preserve">47.06.330</t>
  </si>
  <si>
    <t xml:space="preserve">Válvula de gaveta em ferro fundido, haste ascendente com flange, classe 125 libras, DN= 4´</t>
  </si>
  <si>
    <t xml:space="preserve">47.06.340</t>
  </si>
  <si>
    <t xml:space="preserve">Válvula de gaveta em ferro fundido, haste ascendente com flange, classe 125 libras, DN= 6´</t>
  </si>
  <si>
    <t xml:space="preserve">47.06.350</t>
  </si>
  <si>
    <t xml:space="preserve">Válvula de retenção vertical em ferro fundido com flange, classe 125 libras, DN= 4´</t>
  </si>
  <si>
    <t xml:space="preserve">47.07</t>
  </si>
  <si>
    <t xml:space="preserve">Registro e / ou válvula em aço carbono fundido</t>
  </si>
  <si>
    <t xml:space="preserve">47.07.010</t>
  </si>
  <si>
    <t xml:space="preserve">Válvula de esfera em aço carbono fundido, passagem plena, classe 150 libras para vapor e classe 600 libras para água, óleo e gás, DN= 1/2´</t>
  </si>
  <si>
    <t xml:space="preserve">47.07.020</t>
  </si>
  <si>
    <t xml:space="preserve">Válvula de esfera em aço carbono fundido, passagem plena, classe 150 libras para vapor e classe 600 libras para água, óleo e gás, DN= 3/4´</t>
  </si>
  <si>
    <t xml:space="preserve">47.07.030</t>
  </si>
  <si>
    <t xml:space="preserve">Válvula de esfera em aço carbono fundido, passagem plena, classe 150 libras para vapor e classe 600 libras para água, óleo e gás, DN= 1´</t>
  </si>
  <si>
    <t xml:space="preserve">47.07.090</t>
  </si>
  <si>
    <t xml:space="preserve">Válvula de esfera em aço carbono fundido, passagem plena, extremidades rosqueáveis, classe 300 libras para vapor saturado, DN= 2´</t>
  </si>
  <si>
    <t xml:space="preserve">47.09</t>
  </si>
  <si>
    <t xml:space="preserve">Registro e / ou válvula em aço carbono forjado</t>
  </si>
  <si>
    <t xml:space="preserve">47.09.010</t>
  </si>
  <si>
    <t xml:space="preserve">Válvula globo em aço carbono forjado, classe 800 libras para vapor e classe 2000 libras para água, óleo e gás, DN= 3/4´</t>
  </si>
  <si>
    <t xml:space="preserve">47.09.020</t>
  </si>
  <si>
    <t xml:space="preserve">Válvula globo em aço carbono forjado, classe 800 libras para vapor e classe 2000 libras para água, óleo e gás, DN= 1´</t>
  </si>
  <si>
    <t xml:space="preserve">47.09.030</t>
  </si>
  <si>
    <t xml:space="preserve">Válvula globo em aço carbono forjado, classe 800 libras para vapor e classe 2000 libras para água, óleo e gás, DN= 1 1/2´</t>
  </si>
  <si>
    <t xml:space="preserve">47.09.040</t>
  </si>
  <si>
    <t xml:space="preserve">Válvula globo em aço carbono forjado, classe 800 libras para vapor e classe 2000 libras para água, óleo e gás, DN= 2´</t>
  </si>
  <si>
    <t xml:space="preserve">47.10</t>
  </si>
  <si>
    <t xml:space="preserve">Registro e / ou válvula em aço inoxidável forjado</t>
  </si>
  <si>
    <t xml:space="preserve">47.10.010</t>
  </si>
  <si>
    <t xml:space="preserve">Purgador termodinâmico com filtro incorporado, em aço inoxidável forjado, pressão de 0,25 a 42 kg/cm², temperatura até 425°C, DN= 1/2´</t>
  </si>
  <si>
    <t xml:space="preserve">47.11</t>
  </si>
  <si>
    <t xml:space="preserve">Aparelho de medição e controle</t>
  </si>
  <si>
    <t xml:space="preserve">47.11.021</t>
  </si>
  <si>
    <t xml:space="preserve">Pressostato diferencial ajustável mecânico, montagem inferior com diâmetro de 1/2" e/ou 1/4", faixa de operação até 16 bar</t>
  </si>
  <si>
    <t xml:space="preserve">47.11.080</t>
  </si>
  <si>
    <t xml:space="preserve">Termômetro bimetálico, mostrador com 4´, saída angular, escala 0-100°C</t>
  </si>
  <si>
    <t xml:space="preserve">47.11.100</t>
  </si>
  <si>
    <t xml:space="preserve">Manômetro com mostrador de 4´, escalas: 0-4 / 0-7 / 0-10 / 0-17 / 0-21 / 0-28 kg/cm²</t>
  </si>
  <si>
    <t xml:space="preserve">47.11.111</t>
  </si>
  <si>
    <t xml:space="preserve">Pressostato diferencial ajustável, caixa à prova de água, unidade sensora em aço inoxidável 316, faixa de operação entre 1,4 a 14 bar, para fluídos corrosivos, DN=1/2´</t>
  </si>
  <si>
    <t xml:space="preserve">47.12</t>
  </si>
  <si>
    <t xml:space="preserve">Registro e / ou válvula em ferro dúctil</t>
  </si>
  <si>
    <t xml:space="preserve">47.12.040</t>
  </si>
  <si>
    <t xml:space="preserve">Válvula de gaveta em ferro dúctil com flanges, classe PN-10, DN= 200mm</t>
  </si>
  <si>
    <t xml:space="preserve">47.12.270</t>
  </si>
  <si>
    <t xml:space="preserve">Válvula de gaveta em ferro dúctil com flanges, classe PN-10, DN= 80mm</t>
  </si>
  <si>
    <t xml:space="preserve">47.12.280</t>
  </si>
  <si>
    <t xml:space="preserve">Válvula globo auto-operada hidraulicamente, em ferro dúctil, classe PN-10/16, DN= 50mm</t>
  </si>
  <si>
    <t xml:space="preserve">47.12.290</t>
  </si>
  <si>
    <t xml:space="preserve">Válvula globo auto-operada hidraulicamente, comandada por solenóide, em ferro dúctil, classe PN-10, DN= 50mm</t>
  </si>
  <si>
    <t xml:space="preserve">47.12.300</t>
  </si>
  <si>
    <t xml:space="preserve">Válvula globo auto-operada hidraulicamente, comandada por solenóide, em ferro dúctil, classe PN-10, DN= 100mm</t>
  </si>
  <si>
    <t xml:space="preserve">47.12.310</t>
  </si>
  <si>
    <t xml:space="preserve">Válvula de gaveta em ferro dúctil com flanges, classe PN-10, DN= 300mm</t>
  </si>
  <si>
    <t xml:space="preserve">47.12.320</t>
  </si>
  <si>
    <t xml:space="preserve">Válvula de gaveta em ferro dúctil com flanges, classe PN-10, DN= 100mm</t>
  </si>
  <si>
    <t xml:space="preserve">47.12.330</t>
  </si>
  <si>
    <t xml:space="preserve">Válvula de gaveta em ferro dúctil com flanges, classe PN-10, DN= 150mm</t>
  </si>
  <si>
    <t xml:space="preserve">47.12.340</t>
  </si>
  <si>
    <t xml:space="preserve">Ventosa simples rosqueada em ferro dúctil, classe PN-25, DN= 3/4´</t>
  </si>
  <si>
    <t xml:space="preserve">47.12.350</t>
  </si>
  <si>
    <t xml:space="preserve">Ventosa de tríplice função em ferro dúctil flangeada, classe PN-10/16/25, DN= 50mm</t>
  </si>
  <si>
    <t xml:space="preserve">47.14</t>
  </si>
  <si>
    <t xml:space="preserve">Registro e / ou válvula em PVC rígido ou ABS</t>
  </si>
  <si>
    <t xml:space="preserve">47.14.020</t>
  </si>
  <si>
    <t xml:space="preserve">Registro de pressão em PVC rígido, soldável, DN= 25mm (3/4´)</t>
  </si>
  <si>
    <t xml:space="preserve">47.14.200</t>
  </si>
  <si>
    <t xml:space="preserve">Registro regulador de vazão para torneira, misturador e bidê, em ABS com canopla, DN= 1/2´</t>
  </si>
  <si>
    <t xml:space="preserve">47.20</t>
  </si>
  <si>
    <t xml:space="preserve">Reparos, conservações e complementos - GRUPO 47</t>
  </si>
  <si>
    <t xml:space="preserve">47.20.010</t>
  </si>
  <si>
    <t xml:space="preserve">Pigtail em latão para manômetro, DN= 1/2´</t>
  </si>
  <si>
    <t xml:space="preserve">47.20.020</t>
  </si>
  <si>
    <t xml:space="preserve">Filtro ´Y´ em bronze para gás combustível, DN= 2´</t>
  </si>
  <si>
    <t xml:space="preserve">47.20.030</t>
  </si>
  <si>
    <t xml:space="preserve">Filtro ´Y´ em ferro fundido, classe 125 libras para vapor saturado, com extremidades rosqueáveis, DN= 2´</t>
  </si>
  <si>
    <t xml:space="preserve">47.20.070</t>
  </si>
  <si>
    <t xml:space="preserve">Pigtail flexível, revestido com borracha sintética resistente, DN= 7/16´ comprimento até 1,00 m</t>
  </si>
  <si>
    <t xml:space="preserve">47.20.080</t>
  </si>
  <si>
    <t xml:space="preserve">Regulador de primeiro estágio de alta pressão até 2 kgf/cm², vazão de 90 kg GLP/hora</t>
  </si>
  <si>
    <t xml:space="preserve">47.20.100</t>
  </si>
  <si>
    <t xml:space="preserve">Regulador de primeiro estágio de alta pressão até 1,3 kgf/cm², vazão de 50 kg GLP/hora</t>
  </si>
  <si>
    <t xml:space="preserve">47.20.120</t>
  </si>
  <si>
    <t xml:space="preserve">Regulador de segundo estágio para gás, uso industrial, vazão até 12 kg GLP/hora</t>
  </si>
  <si>
    <t xml:space="preserve">47.20.181</t>
  </si>
  <si>
    <t xml:space="preserve">Filtro Y em aço carbono, classe 150 libras, conexões flangeadas, DN= 4''</t>
  </si>
  <si>
    <t xml:space="preserve">47.20.190</t>
  </si>
  <si>
    <t xml:space="preserve">Chave de fluxo tipo palheta para tubulação de líquidos</t>
  </si>
  <si>
    <t xml:space="preserve">47.20.300</t>
  </si>
  <si>
    <t xml:space="preserve">Chave de fluxo de água com retardo para tubulações com diâmetro nominal de 1´ a 6´ - conexão BSP</t>
  </si>
  <si>
    <t xml:space="preserve">47.20.320</t>
  </si>
  <si>
    <t xml:space="preserve">Filtro ´Y´ corpo em bronze, pressão de serviço até 20,7 bar (PN 20), DN= 1 1/2´</t>
  </si>
  <si>
    <t xml:space="preserve">47.20.330</t>
  </si>
  <si>
    <t xml:space="preserve">Filtro ´Y´ corpo em bronze, pressão de serviço até 20,7 bar (PN 20), DN= 2´</t>
  </si>
  <si>
    <t xml:space="preserve">48</t>
  </si>
  <si>
    <t xml:space="preserve">RESERVATÓRIO E TANQUE PARA LÍQUIDOS E GASES</t>
  </si>
  <si>
    <t xml:space="preserve">48.02</t>
  </si>
  <si>
    <t xml:space="preserve">Reservatório em material sintético</t>
  </si>
  <si>
    <t xml:space="preserve">48.02.001</t>
  </si>
  <si>
    <t xml:space="preserve">Reservatório de fibra de vidro - capacidade de 500 litros</t>
  </si>
  <si>
    <t xml:space="preserve">48.02.002</t>
  </si>
  <si>
    <t xml:space="preserve">Reservatório de fibra de vidro - capacidade de 1.000 litros</t>
  </si>
  <si>
    <t xml:space="preserve">48.02.003</t>
  </si>
  <si>
    <t xml:space="preserve">Reservatório de fibra de vidro - capacidade de 1.500 litros</t>
  </si>
  <si>
    <t xml:space="preserve">48.02.004</t>
  </si>
  <si>
    <t xml:space="preserve">Reservatório de fibra de vidro - capacidade de 2.000 litros</t>
  </si>
  <si>
    <t xml:space="preserve">48.02.005</t>
  </si>
  <si>
    <t xml:space="preserve">Reservatório de fibra de vidro - capacidade de 3.000 litros</t>
  </si>
  <si>
    <t xml:space="preserve">48.02.006</t>
  </si>
  <si>
    <t xml:space="preserve">Reservatório de fibra de vidro - capacidade de 5.000 litros</t>
  </si>
  <si>
    <t xml:space="preserve">48.02.007</t>
  </si>
  <si>
    <t xml:space="preserve">Reservatório de fibra de vidro - capacidade de 10.000 litros</t>
  </si>
  <si>
    <t xml:space="preserve">48.02.008</t>
  </si>
  <si>
    <t xml:space="preserve">Reservatório de fibra de vidro - capacidade de 15.000 litros</t>
  </si>
  <si>
    <t xml:space="preserve">48.02.009</t>
  </si>
  <si>
    <t xml:space="preserve">Reservatório de fibra de vidro - capacidade de 20.000 litros</t>
  </si>
  <si>
    <t xml:space="preserve">48.02.011</t>
  </si>
  <si>
    <t xml:space="preserve">Reservatório de fibra de vidro - capacidade de 25.000 litros</t>
  </si>
  <si>
    <t xml:space="preserve">48.02.206</t>
  </si>
  <si>
    <t xml:space="preserve">Reservatório em polietileno com tampa de encaixar - capacidade de 5.000 litros</t>
  </si>
  <si>
    <t xml:space="preserve">48.02.300</t>
  </si>
  <si>
    <t xml:space="preserve">Reservatório em polietileno de alta densidade (cisterna) com antioxidante e proteção contra raios ultravioleta (UV) - capacidade de 5.000 litros</t>
  </si>
  <si>
    <t xml:space="preserve">48.02.310</t>
  </si>
  <si>
    <t xml:space="preserve">Reservatório em polietileno de alta densidade (cisterna) com antioxidante e proteção contra raios ultravioleta (UV) - capacidade de 10.000 litros</t>
  </si>
  <si>
    <t xml:space="preserve">48.02.400</t>
  </si>
  <si>
    <t xml:space="preserve">Reservatório em polietileno com tampa de rosca - capacidade de 1.000 litros</t>
  </si>
  <si>
    <t xml:space="preserve">48.02.401</t>
  </si>
  <si>
    <t xml:space="preserve">Reservatório em polietileno com tampa de rosca - capacidade de 500 litros</t>
  </si>
  <si>
    <t xml:space="preserve">48.03</t>
  </si>
  <si>
    <t xml:space="preserve">Reservatório metálico</t>
  </si>
  <si>
    <t xml:space="preserve">48.03.010</t>
  </si>
  <si>
    <t xml:space="preserve">Reservatório metálico cilíndrico horizontal - capacidade de 1.000 litros</t>
  </si>
  <si>
    <t xml:space="preserve">48.03.112</t>
  </si>
  <si>
    <t xml:space="preserve">Reservatório metálico cilíndrico horizontal - capacidade de 3.000 litros</t>
  </si>
  <si>
    <t xml:space="preserve">48.03.130</t>
  </si>
  <si>
    <t xml:space="preserve">Reservatório metálico cilíndrico horizontal - capacidade de 5.000 litros</t>
  </si>
  <si>
    <t xml:space="preserve">48.03.138</t>
  </si>
  <si>
    <t xml:space="preserve">Reservatório metálico cilíndrico horizontal - capacidade de 10.000 litros</t>
  </si>
  <si>
    <t xml:space="preserve">48.04</t>
  </si>
  <si>
    <t xml:space="preserve">Reservatório em concreto</t>
  </si>
  <si>
    <t xml:space="preserve">48.04.381</t>
  </si>
  <si>
    <t xml:space="preserve">Reservatório em concreto armado cilíndrico, vertical, bipartido, método construtivo em formas deslizantes, diâmetro interno de 3,50m a 4,00m, altura de 15,00m a 25,00m</t>
  </si>
  <si>
    <t xml:space="preserve">48.04.391</t>
  </si>
  <si>
    <t xml:space="preserve">Reservatório em concreto armado cilíndrico, vertical, bipartido, método construtivo em formas deslizantes, diâmetro interno de 5,5m a 6,00m, altura de 25,00m a 30,00m</t>
  </si>
  <si>
    <t xml:space="preserve">48.05</t>
  </si>
  <si>
    <t xml:space="preserve">Torneira de boia</t>
  </si>
  <si>
    <t xml:space="preserve">48.05.010</t>
  </si>
  <si>
    <t xml:space="preserve">Torneira de boia, DN= 3/4´</t>
  </si>
  <si>
    <t xml:space="preserve">48.05.020</t>
  </si>
  <si>
    <t xml:space="preserve">Torneira de boia, DN= 1´</t>
  </si>
  <si>
    <t xml:space="preserve">48.05.030</t>
  </si>
  <si>
    <t xml:space="preserve">Torneira de boia, DN= 1 1/4´</t>
  </si>
  <si>
    <t xml:space="preserve">48.05.040</t>
  </si>
  <si>
    <t xml:space="preserve">Torneira de boia, DN= 1 1/2´</t>
  </si>
  <si>
    <t xml:space="preserve">48.05.050</t>
  </si>
  <si>
    <t xml:space="preserve">Torneira de boia, DN= 2´</t>
  </si>
  <si>
    <t xml:space="preserve">48.05.052</t>
  </si>
  <si>
    <t xml:space="preserve">Torneira de boia, DN= 2 1/2´</t>
  </si>
  <si>
    <t xml:space="preserve">48.05.070</t>
  </si>
  <si>
    <t xml:space="preserve">Torneira de boia, tipo registro automático de entrada, DN= 3´</t>
  </si>
  <si>
    <t xml:space="preserve">48.20</t>
  </si>
  <si>
    <t xml:space="preserve">Reparos, conservações e complementos - GRUPO 48</t>
  </si>
  <si>
    <t xml:space="preserve">48.20.020</t>
  </si>
  <si>
    <t xml:space="preserve">Limpeza de caixa d´água até 1.000 litros</t>
  </si>
  <si>
    <t xml:space="preserve">48.20.040</t>
  </si>
  <si>
    <t xml:space="preserve">Limpeza de caixa d´água de 1.001 até 10.000 litros</t>
  </si>
  <si>
    <t xml:space="preserve">48.20.060</t>
  </si>
  <si>
    <t xml:space="preserve">Limpeza de caixa d´água acima de 10.000 litros</t>
  </si>
  <si>
    <t xml:space="preserve">49</t>
  </si>
  <si>
    <t xml:space="preserve">CAIXA, RALO, GRELHA E ACESSÓRIO HIDRÁULICO</t>
  </si>
  <si>
    <t xml:space="preserve">49.01</t>
  </si>
  <si>
    <t xml:space="preserve">Caixas sifonadas de PVC rígido</t>
  </si>
  <si>
    <t xml:space="preserve">49.01.016</t>
  </si>
  <si>
    <t xml:space="preserve">Caixa sifonada de PVC rígido de 100 x 100 x 50 mm, com grelha</t>
  </si>
  <si>
    <t xml:space="preserve">49.01.020</t>
  </si>
  <si>
    <t xml:space="preserve">Caixa sifonada de PVC rígido de 100 x 150 x 50 mm, com grelha</t>
  </si>
  <si>
    <t xml:space="preserve">49.01.030</t>
  </si>
  <si>
    <t xml:space="preserve">Caixa sifonada de PVC rígido de 150 x 150 x 50 mm, com grelha</t>
  </si>
  <si>
    <t xml:space="preserve">49.01.040</t>
  </si>
  <si>
    <t xml:space="preserve">Caixa sifonada de PVC rígido de 150 x 185 x 75 mm, com grelha</t>
  </si>
  <si>
    <t xml:space="preserve">49.01.050</t>
  </si>
  <si>
    <t xml:space="preserve">Caixa sifonada de PVC rígido de 250 x 172 x 50 mm, com tampa cega</t>
  </si>
  <si>
    <t xml:space="preserve">49.01.070</t>
  </si>
  <si>
    <t xml:space="preserve">Caixa sifonada de PVC rígido de 250 x 230 x 75 mm, com tampa cega</t>
  </si>
  <si>
    <t xml:space="preserve">49.03</t>
  </si>
  <si>
    <t xml:space="preserve">Caixa de gordura</t>
  </si>
  <si>
    <t xml:space="preserve">49.03.020</t>
  </si>
  <si>
    <t xml:space="preserve">Caixa de gordura em alvenaria, 600 x 600 x 600 mm</t>
  </si>
  <si>
    <t xml:space="preserve">49.03.036</t>
  </si>
  <si>
    <t xml:space="preserve">Caixa de gordura em PVC com tampa reforçada - capacidade 19 litros</t>
  </si>
  <si>
    <t xml:space="preserve">49.04</t>
  </si>
  <si>
    <t xml:space="preserve">Ralo em PVC rígido</t>
  </si>
  <si>
    <t xml:space="preserve">49.04.010</t>
  </si>
  <si>
    <t xml:space="preserve">Ralo seco em PVC rígido de 100 x 40 mm, com grelha</t>
  </si>
  <si>
    <t xml:space="preserve">49.05</t>
  </si>
  <si>
    <t xml:space="preserve">Ralo em ferro fundido</t>
  </si>
  <si>
    <t xml:space="preserve">49.05.020</t>
  </si>
  <si>
    <t xml:space="preserve">Ralo seco em ferro fundido, 100 x 165 x 50 mm, com grelha metálica saída vertical</t>
  </si>
  <si>
    <t xml:space="preserve">49.05.040</t>
  </si>
  <si>
    <t xml:space="preserve">Ralo sifonado em ferro fundido de 150 x 240 x 75 mm, com grelha</t>
  </si>
  <si>
    <t xml:space="preserve">49.06</t>
  </si>
  <si>
    <t xml:space="preserve">Grelhas e tampas</t>
  </si>
  <si>
    <t xml:space="preserve">49.06.010</t>
  </si>
  <si>
    <t xml:space="preserve">Grelha hemisférica em ferro fundido de 4"</t>
  </si>
  <si>
    <t xml:space="preserve">49.06.020</t>
  </si>
  <si>
    <t xml:space="preserve">Grelha em ferro fundido para caixas e canaletas</t>
  </si>
  <si>
    <t xml:space="preserve">49.06.030</t>
  </si>
  <si>
    <t xml:space="preserve">Grelha hemisférica em ferro fundido de 3"</t>
  </si>
  <si>
    <t xml:space="preserve">49.06.072</t>
  </si>
  <si>
    <t xml:space="preserve">Grelha articulada em ferro fundido tipo boca de leão</t>
  </si>
  <si>
    <t xml:space="preserve">49.06.080</t>
  </si>
  <si>
    <t xml:space="preserve">Grelha hemisférica em ferro fundido de 6"</t>
  </si>
  <si>
    <t xml:space="preserve">49.06.110</t>
  </si>
  <si>
    <t xml:space="preserve">Grelha hemisférica em ferro fundido de 2"</t>
  </si>
  <si>
    <t xml:space="preserve">49.06.160</t>
  </si>
  <si>
    <t xml:space="preserve">Grelha quadriculada em ferro fundido para caixas e canaletas</t>
  </si>
  <si>
    <t xml:space="preserve">49.06.170</t>
  </si>
  <si>
    <t xml:space="preserve">Grelha em alumínio fundido para caixas e canaletas - linha comercial</t>
  </si>
  <si>
    <t xml:space="preserve">49.06.190</t>
  </si>
  <si>
    <t xml:space="preserve">Grelha pré-moldada em concreto, com furos redondos, 79,5 x 24,5 x 8 cm</t>
  </si>
  <si>
    <t xml:space="preserve">49.06.200</t>
  </si>
  <si>
    <t xml:space="preserve">Captador pluvial em aço inoxidável e grelha em alumínio, com mecanismo anti-vórtice, DN= 50 mm</t>
  </si>
  <si>
    <t xml:space="preserve">49.06.210</t>
  </si>
  <si>
    <t xml:space="preserve">Captador pluvial em aço inoxidável e grelha em alumínio, com mecanismo anti-vórtice, DN= 75 mm</t>
  </si>
  <si>
    <t xml:space="preserve">49.06.400</t>
  </si>
  <si>
    <t xml:space="preserve">Tampão em ferro fundido, diâmetro de 600 mm, classe B 125 (ruptura &gt; 125 kN)</t>
  </si>
  <si>
    <t xml:space="preserve">49.06.410</t>
  </si>
  <si>
    <t xml:space="preserve">Tampão em ferro fundido, diâmetro de 600 mm, classe C 250 (ruptura &gt; 250 kN)</t>
  </si>
  <si>
    <t xml:space="preserve">49.06.420</t>
  </si>
  <si>
    <t xml:space="preserve">Tampão em ferro fundido, diâmetro de 600 mm, classe D 400 (ruptura&gt; 400 kN)</t>
  </si>
  <si>
    <t xml:space="preserve">49.06.430</t>
  </si>
  <si>
    <t xml:space="preserve">Tampão em ferro fundido de 300 x 300 mm, classe B 125 (ruptura &gt; 125 kN)</t>
  </si>
  <si>
    <t xml:space="preserve">49.06.440</t>
  </si>
  <si>
    <t xml:space="preserve">Tampão em ferro fundido de 400 x 400 mm, classe B 125 (ruptura &gt; 125 kN)</t>
  </si>
  <si>
    <t xml:space="preserve">49.06.450</t>
  </si>
  <si>
    <t xml:space="preserve">Tampão em ferro fundido de 500 x 500 mm, classe B 125 (ruptura &gt; 125 kN)</t>
  </si>
  <si>
    <t xml:space="preserve">49.06.460</t>
  </si>
  <si>
    <t xml:space="preserve">Tampão em ferro fundido de 600 x 600 mm, classe B 125 (ruptura &gt; 125 kN)</t>
  </si>
  <si>
    <t xml:space="preserve">49.06.480</t>
  </si>
  <si>
    <t xml:space="preserve">Tampão em ferro fundido com tampa articulada, de 400 x 600 mm, classe 15 (ruptura &gt; 1500 kg)</t>
  </si>
  <si>
    <t xml:space="preserve">49.06.550</t>
  </si>
  <si>
    <t xml:space="preserve">Grelha com calha e cesto coletor para piso em aço inoxidável, largura de 15 cm</t>
  </si>
  <si>
    <t xml:space="preserve">49.06.560</t>
  </si>
  <si>
    <t xml:space="preserve">Grelha com calha e cesto coletor para piso em aço inoxidável, largura de 20 cm</t>
  </si>
  <si>
    <t xml:space="preserve">49.08</t>
  </si>
  <si>
    <t xml:space="preserve">Caixa de passagem e inspeção</t>
  </si>
  <si>
    <t xml:space="preserve">49.08.250</t>
  </si>
  <si>
    <t xml:space="preserve">Caixa de areia em PVC, diâmetro nominal de 100 mm</t>
  </si>
  <si>
    <t xml:space="preserve">49.11</t>
  </si>
  <si>
    <t xml:space="preserve">Canaletas e afins</t>
  </si>
  <si>
    <t xml:space="preserve">49.11.130</t>
  </si>
  <si>
    <t xml:space="preserve">Canaleta com grelha em alumínio, largura de 80 mm</t>
  </si>
  <si>
    <t xml:space="preserve">49.11.140</t>
  </si>
  <si>
    <t xml:space="preserve">Canaleta com grelha em alumínio, saída central / vertical, largura de 46 mm</t>
  </si>
  <si>
    <t xml:space="preserve">49.11.141</t>
  </si>
  <si>
    <t xml:space="preserve">Canaleta com grelha abre-fecha, em alumínio, saída central ou vertical, largura 46mm</t>
  </si>
  <si>
    <t xml:space="preserve">49.12</t>
  </si>
  <si>
    <t xml:space="preserve">Poço de visita, boca de lobo, caixa de passagem e afins</t>
  </si>
  <si>
    <t xml:space="preserve">49.12.010</t>
  </si>
  <si>
    <t xml:space="preserve">Boca de lobo simples tipo PMSP com tampa de concreto</t>
  </si>
  <si>
    <t xml:space="preserve">49.12.030</t>
  </si>
  <si>
    <t xml:space="preserve">Boca de lobo dupla tipo PMSP com tampa de concreto</t>
  </si>
  <si>
    <t xml:space="preserve">49.12.050</t>
  </si>
  <si>
    <t xml:space="preserve">Boca de lobo tripla tipo PMSP com tampa de concreto</t>
  </si>
  <si>
    <t xml:space="preserve">49.12.058</t>
  </si>
  <si>
    <t xml:space="preserve">Boca de leão simples tipo PMSP com grelha</t>
  </si>
  <si>
    <t xml:space="preserve">49.12.110</t>
  </si>
  <si>
    <t xml:space="preserve">Poço de visita de 1,60 x 1,60 x 1,60 m - tipo PMSP</t>
  </si>
  <si>
    <t xml:space="preserve">49.12.120</t>
  </si>
  <si>
    <t xml:space="preserve">Chaminé para poço de visita tipo PMSP em alvenaria, diâmetro interno 70 cm - pescoço</t>
  </si>
  <si>
    <t xml:space="preserve">49.12.140</t>
  </si>
  <si>
    <t xml:space="preserve">Poço de visita em alvenaria tipo PMSP - balão</t>
  </si>
  <si>
    <t xml:space="preserve">49.13</t>
  </si>
  <si>
    <t xml:space="preserve">Filtro anaeróbio</t>
  </si>
  <si>
    <t xml:space="preserve">49.13.010</t>
  </si>
  <si>
    <t xml:space="preserve">Filtro biológico anaeróbio com anéis pré-moldados de concreto diâmetro de 1,40 m - h= 2,00 m</t>
  </si>
  <si>
    <t xml:space="preserve">49.13.020</t>
  </si>
  <si>
    <t xml:space="preserve">Filtro biológico anaeróbio com anéis pré-moldados de concreto diâmetro de 2,00 m - h= 2,00 m</t>
  </si>
  <si>
    <t xml:space="preserve">49.13.030</t>
  </si>
  <si>
    <t xml:space="preserve">Filtro biológico anaeróbio com anéis pré-moldados de concreto diâmetro de 2,40 m - h= 2,00 m</t>
  </si>
  <si>
    <t xml:space="preserve">49.13.040</t>
  </si>
  <si>
    <t xml:space="preserve">Filtro biológico anaeróbio com anéis pré-moldados de concreto diâmetro de 2,84 m - h= 2,50 m</t>
  </si>
  <si>
    <t xml:space="preserve">49.14</t>
  </si>
  <si>
    <t xml:space="preserve">Fossa séptica</t>
  </si>
  <si>
    <t xml:space="preserve">49.14.010</t>
  </si>
  <si>
    <t xml:space="preserve">Fossa séptica câmara única com anéis pré-moldados em concreto, diâmetro externo de 1,50 m, altura útil de 1,50 m</t>
  </si>
  <si>
    <t xml:space="preserve">49.14.020</t>
  </si>
  <si>
    <t xml:space="preserve">Fossa séptica câmara única com anéis pré-moldados em concreto, diâmetro externo de 2,50 m, altura útil de 2,50 m</t>
  </si>
  <si>
    <t xml:space="preserve">49.14.030</t>
  </si>
  <si>
    <t xml:space="preserve">Fossa séptica câmara única com anéis pré-moldados em concreto, diâmetro externo de 2,50 m, altura útil de 4,00 m</t>
  </si>
  <si>
    <t xml:space="preserve">49.14.061</t>
  </si>
  <si>
    <t xml:space="preserve">SM01 Sumidouro - poço absorvente</t>
  </si>
  <si>
    <t xml:space="preserve">49.14.071</t>
  </si>
  <si>
    <t xml:space="preserve">Tampão pré-moldado de concreto armado para sumidouro com diâmetro externo de 2,00 m</t>
  </si>
  <si>
    <t xml:space="preserve">49.15</t>
  </si>
  <si>
    <t xml:space="preserve">Anel e aduela pré-moldados</t>
  </si>
  <si>
    <t xml:space="preserve">49.15.010</t>
  </si>
  <si>
    <t xml:space="preserve">Anel pré-moldado de concreto com diâmetro de 0,60 m</t>
  </si>
  <si>
    <t xml:space="preserve">49.15.030</t>
  </si>
  <si>
    <t xml:space="preserve">Anel pré-moldado de concreto com diâmetro de 0,80 m</t>
  </si>
  <si>
    <t xml:space="preserve">49.15.040</t>
  </si>
  <si>
    <t xml:space="preserve">Anel pré-moldado de concreto com diâmetro de 1,20 m</t>
  </si>
  <si>
    <t xml:space="preserve">49.15.050</t>
  </si>
  <si>
    <t xml:space="preserve">Anel pré-moldado de concreto com diâmetro de 1,50 m</t>
  </si>
  <si>
    <t xml:space="preserve">49.15.060</t>
  </si>
  <si>
    <t xml:space="preserve">Anel pré-moldado de concreto com diâmetro de 1,80 m</t>
  </si>
  <si>
    <t xml:space="preserve">49.15.100</t>
  </si>
  <si>
    <t xml:space="preserve">Anel pré-moldado de concreto com diâmetro de 3,00 m</t>
  </si>
  <si>
    <t xml:space="preserve">49.16</t>
  </si>
  <si>
    <t xml:space="preserve">Acessórios hidráulicos para água de reuso</t>
  </si>
  <si>
    <t xml:space="preserve">49.16.050</t>
  </si>
  <si>
    <t xml:space="preserve">Realimentador automático, DN= 1'</t>
  </si>
  <si>
    <t xml:space="preserve">49.16.051</t>
  </si>
  <si>
    <t xml:space="preserve">Sifão ladrão em polietileno para extravasão, diâmetro de 100mm</t>
  </si>
  <si>
    <t xml:space="preserve">50</t>
  </si>
  <si>
    <t xml:space="preserve">DETECÇÃO, COMBATE E PREVENÇÃO A INCÊNDIO</t>
  </si>
  <si>
    <t xml:space="preserve">50.01</t>
  </si>
  <si>
    <t xml:space="preserve">Hidrantes e acessórios</t>
  </si>
  <si>
    <t xml:space="preserve">50.01.030</t>
  </si>
  <si>
    <t xml:space="preserve">Abrigo duplo para hidrante/mangueira, com visor e suporte (embutir e externo)</t>
  </si>
  <si>
    <t xml:space="preserve">50.01.060</t>
  </si>
  <si>
    <t xml:space="preserve">Abrigo para hidrante/mangueira (embutir e externo)</t>
  </si>
  <si>
    <t xml:space="preserve">50.01.080</t>
  </si>
  <si>
    <t xml:space="preserve">Mangueira com união de engate rápido, DN= 1 1/2´ (38 mm)</t>
  </si>
  <si>
    <t xml:space="preserve">50.01.090</t>
  </si>
  <si>
    <t xml:space="preserve">Botoeira para acionamento de bomba de incêndio tipo quebra-vidro</t>
  </si>
  <si>
    <t xml:space="preserve">50.01.100</t>
  </si>
  <si>
    <t xml:space="preserve">Mangueira com união de engate rápido, DN= 2 1/2´ (63 mm)</t>
  </si>
  <si>
    <t xml:space="preserve">50.01.110</t>
  </si>
  <si>
    <t xml:space="preserve">Esguicho em latão com engate rápido, DN= 2 1/2´, jato regulável</t>
  </si>
  <si>
    <t xml:space="preserve">50.01.130</t>
  </si>
  <si>
    <t xml:space="preserve">Abrigo simples com suporte, em aço inoxidável escovado, para mangueira de 1 1/2´, porta em vidro temperado jateado - inclusive mangueira de 30 m (2 x 15 m)</t>
  </si>
  <si>
    <t xml:space="preserve">50.01.160</t>
  </si>
  <si>
    <t xml:space="preserve">Adaptador de engate rápido em latão de 2 1/2´ x 1 1/2´</t>
  </si>
  <si>
    <t xml:space="preserve">50.01.170</t>
  </si>
  <si>
    <t xml:space="preserve">Adaptador de engate rápido em latão de 2 1/2´ x 2 1/2´</t>
  </si>
  <si>
    <t xml:space="preserve">50.01.180</t>
  </si>
  <si>
    <t xml:space="preserve">Hidrante de coluna com duas saídas, 4´x 2 1/2´ - simples</t>
  </si>
  <si>
    <t xml:space="preserve">50.01.190</t>
  </si>
  <si>
    <t xml:space="preserve">Tampão de engate rápido em latão, DN= 2 1/2´, com corrente</t>
  </si>
  <si>
    <t xml:space="preserve">50.01.200</t>
  </si>
  <si>
    <t xml:space="preserve">Tampão de engate rápido em latão, DN= 1 1/2´, com corrente</t>
  </si>
  <si>
    <t xml:space="preserve">50.01.210</t>
  </si>
  <si>
    <t xml:space="preserve">Chave para conexão de engate rápido</t>
  </si>
  <si>
    <t xml:space="preserve">50.01.220</t>
  </si>
  <si>
    <t xml:space="preserve">Esguicho latão com engate rápido, DN= 1 1/2´, jato regulável</t>
  </si>
  <si>
    <t xml:space="preserve">50.01.320</t>
  </si>
  <si>
    <t xml:space="preserve">Abrigo de hidrante de 1 1/2´ completo - inclusive mangueira de 30 m (2 x 15 m)</t>
  </si>
  <si>
    <t xml:space="preserve">50.01.330</t>
  </si>
  <si>
    <t xml:space="preserve">Abrigo de hidrante de 2 1/2´ completo - inclusive mangueira de 30 m (2 x 15 m)</t>
  </si>
  <si>
    <t xml:space="preserve">50.01.340</t>
  </si>
  <si>
    <t xml:space="preserve">Abrigo para registro de recalque tipo coluna, completo - inclusive tubulações e válvulas</t>
  </si>
  <si>
    <t xml:space="preserve">50.02</t>
  </si>
  <si>
    <t xml:space="preserve">Registro e válvula controladora</t>
  </si>
  <si>
    <t xml:space="preserve">50.02.020</t>
  </si>
  <si>
    <t xml:space="preserve">Bico de sprinkler cromado pendente com rompimento da ampola a 68°C</t>
  </si>
  <si>
    <t xml:space="preserve">50.02.050</t>
  </si>
  <si>
    <t xml:space="preserve">Alarme hidráulico tipo gongo</t>
  </si>
  <si>
    <t xml:space="preserve">50.02.060</t>
  </si>
  <si>
    <t xml:space="preserve">Bico de sprinkler tipo ´Up Right´ com rompimento da ampola a 68ºC</t>
  </si>
  <si>
    <t xml:space="preserve">50.02.080</t>
  </si>
  <si>
    <t xml:space="preserve">Válvula de governo completa com alarme VGA, corpo em ferro fundido, extremidades flangeadas e DN = 6´</t>
  </si>
  <si>
    <t xml:space="preserve">50.05</t>
  </si>
  <si>
    <t xml:space="preserve">Iluminação e sinalização de emergência</t>
  </si>
  <si>
    <t xml:space="preserve">50.05.021</t>
  </si>
  <si>
    <t xml:space="preserve">Fonte eletroímã para interligar à central do sistema de detecção e alarme de incêndio</t>
  </si>
  <si>
    <t xml:space="preserve">50.05.022</t>
  </si>
  <si>
    <t xml:space="preserve">Destravador magnético (eletroímã) para porta corta-fogo de 24 Vcc</t>
  </si>
  <si>
    <t xml:space="preserve">50.05.060</t>
  </si>
  <si>
    <t xml:space="preserve">Central de iluminação de emergência, completa, para até 6.000 W</t>
  </si>
  <si>
    <t xml:space="preserve">50.05.070</t>
  </si>
  <si>
    <t xml:space="preserve">Luminária para unidade centralizada pendente completa com lâmpadas fluorescentes compactas de 9 W</t>
  </si>
  <si>
    <t xml:space="preserve">50.05.080</t>
  </si>
  <si>
    <t xml:space="preserve">Luminária para unidade centralizada de sobrepor completa com lâmpada fluorescente compacta de 15 W</t>
  </si>
  <si>
    <t xml:space="preserve">50.05.160</t>
  </si>
  <si>
    <t xml:space="preserve">Módulo para adaptação de luminária de emergência, autonomia 90 minutos para lâmpada fluorescente de 32 W</t>
  </si>
  <si>
    <t xml:space="preserve">50.05.170</t>
  </si>
  <si>
    <t xml:space="preserve">Acionador manual tipo quebra vidro, em caixa plástica</t>
  </si>
  <si>
    <t xml:space="preserve">50.05.210</t>
  </si>
  <si>
    <t xml:space="preserve">Detector termovelocimétrico endereçável com base endereçável</t>
  </si>
  <si>
    <t xml:space="preserve">50.05.214</t>
  </si>
  <si>
    <t xml:space="preserve">Detector de gás liquefeito (GLP), gás natural (GN) ou derivados de metano</t>
  </si>
  <si>
    <t xml:space="preserve">50.05.230</t>
  </si>
  <si>
    <t xml:space="preserve">Sirene audiovisual tipo endereçável</t>
  </si>
  <si>
    <t xml:space="preserve">50.05.240</t>
  </si>
  <si>
    <t xml:space="preserve">Luminária para balizamento ou aclaramento de sobrepor completa com lâmpada fluorescente compacta de 9 W</t>
  </si>
  <si>
    <t xml:space="preserve">50.05.250</t>
  </si>
  <si>
    <t xml:space="preserve">Central de iluminação de emergência, completa, autonomia 1 hora, para até 240 W</t>
  </si>
  <si>
    <t xml:space="preserve">50.05.260</t>
  </si>
  <si>
    <t xml:space="preserve">Bloco autônomo de iluminação de emergência com autonomia mínima de 1 hora, equipado com 2 lâmpadas de 11 W</t>
  </si>
  <si>
    <t xml:space="preserve">50.05.270</t>
  </si>
  <si>
    <t xml:space="preserve">Central de detecção e alarme de incêndio completa, autonomia de 1 hora para 12 laços, 220 V/12 V</t>
  </si>
  <si>
    <t xml:space="preserve">50.05.280</t>
  </si>
  <si>
    <t xml:space="preserve">Sirene tipo corneta de 12 V</t>
  </si>
  <si>
    <t xml:space="preserve">50.05.312</t>
  </si>
  <si>
    <t xml:space="preserve">Bloco autônomo de iluminação de emergência com autonomia mínima de 3 horas, equipado com 2 faróis LED</t>
  </si>
  <si>
    <t xml:space="preserve">50.05.400</t>
  </si>
  <si>
    <t xml:space="preserve">Sirene eletrônica em caixa metálica de 4 x 4</t>
  </si>
  <si>
    <t xml:space="preserve">50.05.430</t>
  </si>
  <si>
    <t xml:space="preserve">Detector óptico de fumaça com base endereçável</t>
  </si>
  <si>
    <t xml:space="preserve">50.05.440</t>
  </si>
  <si>
    <t xml:space="preserve">Painel repetidor de detecção e alarme de incêndio tipo endereçável</t>
  </si>
  <si>
    <t xml:space="preserve">50.05.450</t>
  </si>
  <si>
    <t xml:space="preserve">Acionador manual quebra-vidro endereçável</t>
  </si>
  <si>
    <t xml:space="preserve">50.05.470</t>
  </si>
  <si>
    <t xml:space="preserve">Módulo isolador, módulo endereçador para audiovisual</t>
  </si>
  <si>
    <t xml:space="preserve">50.05.490</t>
  </si>
  <si>
    <t xml:space="preserve">Sinalizador audiovisual endereçável com LED</t>
  </si>
  <si>
    <t xml:space="preserve">50.05.491</t>
  </si>
  <si>
    <t xml:space="preserve">Sinalizador visual de advertência</t>
  </si>
  <si>
    <t xml:space="preserve">50.05.492</t>
  </si>
  <si>
    <t xml:space="preserve">Sinalizador audiovisual de advertência</t>
  </si>
  <si>
    <t xml:space="preserve">50.10</t>
  </si>
  <si>
    <t xml:space="preserve">Extintores</t>
  </si>
  <si>
    <t xml:space="preserve">50.10.030</t>
  </si>
  <si>
    <t xml:space="preserve">Extintor sobre rodas de gás carbônico - capacidade de 10 kg</t>
  </si>
  <si>
    <t xml:space="preserve">50.10.050</t>
  </si>
  <si>
    <t xml:space="preserve">Extintor sobre rodas de gás carbônico - capacidade de 25 kg</t>
  </si>
  <si>
    <t xml:space="preserve">50.10.058</t>
  </si>
  <si>
    <t xml:space="preserve">Extintor manual de pó químico seco BC - capacidade de 4 kg</t>
  </si>
  <si>
    <t xml:space="preserve">50.10.060</t>
  </si>
  <si>
    <t xml:space="preserve">Extintor manual de pó químico seco BC - capacidade de 8 kg</t>
  </si>
  <si>
    <t xml:space="preserve">50.10.084</t>
  </si>
  <si>
    <t xml:space="preserve">Extintor manual de pó químico seco 20 BC - capacidade de 12 kg</t>
  </si>
  <si>
    <t xml:space="preserve">50.10.096</t>
  </si>
  <si>
    <t xml:space="preserve">Extintor sobre rodas de pó químico seco BC - capacidade de 20 kg</t>
  </si>
  <si>
    <t xml:space="preserve">50.10.100</t>
  </si>
  <si>
    <t xml:space="preserve">Extintor manual de água pressurizada - capacidade de 10 litros</t>
  </si>
  <si>
    <t xml:space="preserve">50.10.110</t>
  </si>
  <si>
    <t xml:space="preserve">Extintor manual de pó químico seco ABC - capacidade de 4 kg</t>
  </si>
  <si>
    <t xml:space="preserve">50.10.120</t>
  </si>
  <si>
    <t xml:space="preserve">Extintor manual de pó químico seco ABC - capacidade de 6 kg</t>
  </si>
  <si>
    <t xml:space="preserve">50.10.140</t>
  </si>
  <si>
    <t xml:space="preserve">Extintor manual de gás carbônico 5 BC - capacidade de 6 kg</t>
  </si>
  <si>
    <t xml:space="preserve">50.10.210</t>
  </si>
  <si>
    <t xml:space="preserve">Suporte para extintor de piso em fibra de vidro</t>
  </si>
  <si>
    <t xml:space="preserve">50.10.220</t>
  </si>
  <si>
    <t xml:space="preserve">Suporte para extintor de piso em aço inoxidável</t>
  </si>
  <si>
    <t xml:space="preserve">50.20</t>
  </si>
  <si>
    <t xml:space="preserve">Reparos, conservações e complementos - GRUPO 50</t>
  </si>
  <si>
    <t xml:space="preserve">50.20.110</t>
  </si>
  <si>
    <t xml:space="preserve">Recarga de extintor de água pressurizada</t>
  </si>
  <si>
    <t xml:space="preserve">50.20.120</t>
  </si>
  <si>
    <t xml:space="preserve">Recarga de extintor de gás carbônico</t>
  </si>
  <si>
    <t xml:space="preserve">50.20.130</t>
  </si>
  <si>
    <t xml:space="preserve">Recarga de extintor de pó químico seco</t>
  </si>
  <si>
    <t xml:space="preserve">50.20.160</t>
  </si>
  <si>
    <t xml:space="preserve">Pintura de extintor de gás carbônico, pó químico seco, ou água pressurizada, com capacidade acima de 12 kg até 20 kg</t>
  </si>
  <si>
    <t xml:space="preserve">50.20.170</t>
  </si>
  <si>
    <t xml:space="preserve">Pintura de extintor de gás carbônico, pó químico seco, ou água pressurizada, com capacidade até 12 kg</t>
  </si>
  <si>
    <t xml:space="preserve">50.20.200</t>
  </si>
  <si>
    <t xml:space="preserve">Recolocação de bico de sprinkler</t>
  </si>
  <si>
    <t xml:space="preserve">54</t>
  </si>
  <si>
    <t xml:space="preserve">PAVIMENTAÇÃO E PASSEIO</t>
  </si>
  <si>
    <t xml:space="preserve">54.01</t>
  </si>
  <si>
    <t xml:space="preserve">Pavimentação preparo de base</t>
  </si>
  <si>
    <t xml:space="preserve">54.01.010</t>
  </si>
  <si>
    <t xml:space="preserve">Regularização e compactação mecanizada de superfície, sem controle do proctor normal</t>
  </si>
  <si>
    <t xml:space="preserve">54.01.030</t>
  </si>
  <si>
    <t xml:space="preserve">Abertura e preparo de caixa até 40 cm, compactação do subleito mínimo de 95% do PN e transporte até o raio de 1 km</t>
  </si>
  <si>
    <t xml:space="preserve">54.01.050</t>
  </si>
  <si>
    <t xml:space="preserve">Compactação do subleito mínimo de 95% do PN</t>
  </si>
  <si>
    <t xml:space="preserve">54.01.200</t>
  </si>
  <si>
    <t xml:space="preserve">Base de macadame hidráulico</t>
  </si>
  <si>
    <t xml:space="preserve">54.01.210</t>
  </si>
  <si>
    <t xml:space="preserve">Base de brita graduada</t>
  </si>
  <si>
    <t xml:space="preserve">54.01.220</t>
  </si>
  <si>
    <t xml:space="preserve">Base de bica corrida</t>
  </si>
  <si>
    <t xml:space="preserve">54.01.230</t>
  </si>
  <si>
    <t xml:space="preserve">Base de macadame betuminoso</t>
  </si>
  <si>
    <t xml:space="preserve">54.01.300</t>
  </si>
  <si>
    <t xml:space="preserve">Pavimento de concreto rolado (concreto pobre) para base de pavimento rígido</t>
  </si>
  <si>
    <t xml:space="preserve">54.01.400</t>
  </si>
  <si>
    <t xml:space="preserve">Abertura de caixa até 25 cm, inclui escavação, compactação, transporte e preparo do sub-leito</t>
  </si>
  <si>
    <t xml:space="preserve">54.01.410</t>
  </si>
  <si>
    <t xml:space="preserve">Varrição de pavimento para recapeamento</t>
  </si>
  <si>
    <t xml:space="preserve">54.02</t>
  </si>
  <si>
    <t xml:space="preserve">Pavimentação com pedrisco e revestimento primário</t>
  </si>
  <si>
    <t xml:space="preserve">54.02.030</t>
  </si>
  <si>
    <t xml:space="preserve">Revestimento primário com pedra britada, compactação mínima de 95% do PN</t>
  </si>
  <si>
    <t xml:space="preserve">54.03</t>
  </si>
  <si>
    <t xml:space="preserve">Pavimentação flexível</t>
  </si>
  <si>
    <t xml:space="preserve">54.03.200</t>
  </si>
  <si>
    <t xml:space="preserve">Concreto asfáltico usinado a quente - Binder</t>
  </si>
  <si>
    <t xml:space="preserve">54.03.210</t>
  </si>
  <si>
    <t xml:space="preserve">Camada de rolamento em concreto betuminoso usinado quente - CBUQ</t>
  </si>
  <si>
    <t xml:space="preserve">54.03.221</t>
  </si>
  <si>
    <t xml:space="preserve">Restauração de pavimento asfáltico com concreto betuminoso usinado quente - CBUQ</t>
  </si>
  <si>
    <t xml:space="preserve">54.03.230</t>
  </si>
  <si>
    <t xml:space="preserve">Imprimação betuminosa ligante</t>
  </si>
  <si>
    <t xml:space="preserve">54.03.240</t>
  </si>
  <si>
    <t xml:space="preserve">Imprimação betuminosa impermeabilizante</t>
  </si>
  <si>
    <t xml:space="preserve">54.03.250</t>
  </si>
  <si>
    <t xml:space="preserve">Revestimento de pré-misturado a quente</t>
  </si>
  <si>
    <t xml:space="preserve">54.03.260</t>
  </si>
  <si>
    <t xml:space="preserve">Revestimento de pré-misturado a frio</t>
  </si>
  <si>
    <t xml:space="preserve">54.04</t>
  </si>
  <si>
    <t xml:space="preserve">Pavimentação em paralelepípedos e blocos de concreto</t>
  </si>
  <si>
    <t xml:space="preserve">54.04.030</t>
  </si>
  <si>
    <t xml:space="preserve">Pavimentação em paralelepípedo, sem rejunte</t>
  </si>
  <si>
    <t xml:space="preserve">54.04.040</t>
  </si>
  <si>
    <t xml:space="preserve">Rejuntamento de paralelepípedo com areia</t>
  </si>
  <si>
    <t xml:space="preserve">54.04.050</t>
  </si>
  <si>
    <t xml:space="preserve">Rejuntamento de paralelepípedo com argamassa de cimento e areia 1:3</t>
  </si>
  <si>
    <t xml:space="preserve">54.04.060</t>
  </si>
  <si>
    <t xml:space="preserve">Rejuntamento de paralelepípedo com asfalto e pedrisco</t>
  </si>
  <si>
    <t xml:space="preserve">54.04.340</t>
  </si>
  <si>
    <t xml:space="preserve">Pavimentação em lajota de concreto 35 MPa, espessura 6 cm, cor natural, tipos: raquete, retangular, sextavado e 16 faces, com rejunte em areia</t>
  </si>
  <si>
    <t xml:space="preserve">54.04.342</t>
  </si>
  <si>
    <t xml:space="preserve">Pavimentação em lajota de concreto 35 MPa, espessura 6 cm, colorido, tipos: raquete, retangular, sextavado e 16 faces, com rejunte em areia</t>
  </si>
  <si>
    <t xml:space="preserve">54.04.350</t>
  </si>
  <si>
    <t xml:space="preserve">Pavimentação em lajota de concreto 35 MPa, espessura 8 cm, tipos: raquete, retangular, sextavado e 16 faces, com rejunte em areia</t>
  </si>
  <si>
    <t xml:space="preserve">54.04.360</t>
  </si>
  <si>
    <t xml:space="preserve">Bloco diagonal em concreto tipo piso drenante para plantio de grama - 50 x 50 x 10 cm</t>
  </si>
  <si>
    <t xml:space="preserve">54.04.392</t>
  </si>
  <si>
    <t xml:space="preserve">Piso em placa de concreto permeável drenante, cor natural, com resina protetora</t>
  </si>
  <si>
    <t xml:space="preserve">54.06</t>
  </si>
  <si>
    <t xml:space="preserve">Guias e sarjetas</t>
  </si>
  <si>
    <t xml:space="preserve">54.06.020</t>
  </si>
  <si>
    <t xml:space="preserve">Guia pré-moldada curva tipo PMSP 100 - fck 25 MPa</t>
  </si>
  <si>
    <t xml:space="preserve">54.06.040</t>
  </si>
  <si>
    <t xml:space="preserve">Guia pré-moldada reta tipo PMSP 100 - fck 25 MPa</t>
  </si>
  <si>
    <t xml:space="preserve">54.06.100</t>
  </si>
  <si>
    <t xml:space="preserve">Base em concreto com fck de 20 MPa, para guias, sarjetas ou sarjetões</t>
  </si>
  <si>
    <t xml:space="preserve">54.06.110</t>
  </si>
  <si>
    <t xml:space="preserve">Base em concreto com fck de 25 MPa, para guias, sarjetas ou sarjetões</t>
  </si>
  <si>
    <t xml:space="preserve">54.06.150</t>
  </si>
  <si>
    <t xml:space="preserve">Execução de perfil extrusado no local</t>
  </si>
  <si>
    <t xml:space="preserve">54.06.160</t>
  </si>
  <si>
    <t xml:space="preserve">Sarjeta ou sarjetão moldado no local, tipo PMSP em concreto com fck 20 MPa</t>
  </si>
  <si>
    <t xml:space="preserve">54.06.170</t>
  </si>
  <si>
    <t xml:space="preserve">Sarjeta ou sarjetão moldado no local, tipo PMSP em concreto com fck 25 MPa</t>
  </si>
  <si>
    <t xml:space="preserve">54.07</t>
  </si>
  <si>
    <t xml:space="preserve">Calçadas e passeios.</t>
  </si>
  <si>
    <t xml:space="preserve">54.07.040</t>
  </si>
  <si>
    <t xml:space="preserve">Passeio em mosaico português</t>
  </si>
  <si>
    <t xml:space="preserve">54.07.110</t>
  </si>
  <si>
    <t xml:space="preserve">Piso em ladrilho hidráulico preto, branco e cinza 20 x 20 cm, assentado com argamassa colante industrializada</t>
  </si>
  <si>
    <t xml:space="preserve">54.07.130</t>
  </si>
  <si>
    <t xml:space="preserve">Piso em ladrilho hidráulico várias cores 20 x 20 cm, assentado com argamassa colante industrializada</t>
  </si>
  <si>
    <t xml:space="preserve">54.07.210</t>
  </si>
  <si>
    <t xml:space="preserve">Rejuntamento de piso em ladrilho hidráulico (20 x 20 x 1,8 cm) com argamassa industrializada para rejunte, juntas de 2 mm</t>
  </si>
  <si>
    <t xml:space="preserve">54.07.240</t>
  </si>
  <si>
    <t xml:space="preserve">Rejuntamento de piso em ladrilho hidráulico (30 x 30 x 2,5 cm), com cimento branco, juntas de 2 mm</t>
  </si>
  <si>
    <t xml:space="preserve">54.07.260</t>
  </si>
  <si>
    <t xml:space="preserve">Piso em ladrilho hidráulico tipo rampa várias cores 30 x 30 cm, antiderrapante, assentado com argamassa mista</t>
  </si>
  <si>
    <t xml:space="preserve">54.20</t>
  </si>
  <si>
    <t xml:space="preserve">Reparos, conservações e complementos - GRUPO 54</t>
  </si>
  <si>
    <t xml:space="preserve">54.20.040</t>
  </si>
  <si>
    <t xml:space="preserve">Bate-roda em concreto pré-moldado</t>
  </si>
  <si>
    <t xml:space="preserve">54.20.100</t>
  </si>
  <si>
    <t xml:space="preserve">Reassentamento de guia pré-moldada reta e/ou curva</t>
  </si>
  <si>
    <t xml:space="preserve">54.20.110</t>
  </si>
  <si>
    <t xml:space="preserve">Reassentamento de paralelepípedos, sem rejunte</t>
  </si>
  <si>
    <t xml:space="preserve">54.20.120</t>
  </si>
  <si>
    <t xml:space="preserve">Reassentamento de pavimentação em lajota de concreto, espessura 6 cm, com rejunte em areia</t>
  </si>
  <si>
    <t xml:space="preserve">54.20.130</t>
  </si>
  <si>
    <t xml:space="preserve">Reassentamento de pavimentação em lajota de concreto, espessura 8 cm, com rejunte em areia</t>
  </si>
  <si>
    <t xml:space="preserve">54.20.140</t>
  </si>
  <si>
    <t xml:space="preserve">Reassentamento de pavimentação em lajota de concreto, espessura 10 cm, com rejunte em areia</t>
  </si>
  <si>
    <t xml:space="preserve">55</t>
  </si>
  <si>
    <t xml:space="preserve">LIMPEZA E ARREMATE</t>
  </si>
  <si>
    <t xml:space="preserve">55.01</t>
  </si>
  <si>
    <t xml:space="preserve">Limpeza de obra</t>
  </si>
  <si>
    <t xml:space="preserve">55.01.020</t>
  </si>
  <si>
    <t xml:space="preserve">Limpeza final da obra</t>
  </si>
  <si>
    <t xml:space="preserve">55.01.030</t>
  </si>
  <si>
    <t xml:space="preserve">Limpeza complementar com hidrojateamento</t>
  </si>
  <si>
    <t xml:space="preserve">55.01.070</t>
  </si>
  <si>
    <t xml:space="preserve">Limpeza complementar e especial de piso com produtos químicos</t>
  </si>
  <si>
    <t xml:space="preserve">55.01.080</t>
  </si>
  <si>
    <t xml:space="preserve">Limpeza complementar e especial de peças e aparelhos sanitários</t>
  </si>
  <si>
    <t xml:space="preserve">55.01.100</t>
  </si>
  <si>
    <t xml:space="preserve">Limpeza complementar e especial de vidros</t>
  </si>
  <si>
    <t xml:space="preserve">55.01.130</t>
  </si>
  <si>
    <t xml:space="preserve">Limpeza e lavagem de superfície revestida com material cerâmico ou pastilhas por hidrojateamento com rejuntamento</t>
  </si>
  <si>
    <t xml:space="preserve">55.01.140</t>
  </si>
  <si>
    <t xml:space="preserve">Limpeza de superfície com hidrojateamento</t>
  </si>
  <si>
    <t xml:space="preserve">55.02</t>
  </si>
  <si>
    <t xml:space="preserve">Limpeza e desinfecção sanitária</t>
  </si>
  <si>
    <t xml:space="preserve">55.02.010</t>
  </si>
  <si>
    <t xml:space="preserve">Limpeza de caixa de inspeção</t>
  </si>
  <si>
    <t xml:space="preserve">55.02.020</t>
  </si>
  <si>
    <t xml:space="preserve">Limpeza de fossa</t>
  </si>
  <si>
    <t xml:space="preserve">55.02.040</t>
  </si>
  <si>
    <t xml:space="preserve">Limpeza e desobstrução de boca de lobo</t>
  </si>
  <si>
    <t xml:space="preserve">55.02.050</t>
  </si>
  <si>
    <t xml:space="preserve">Limpeza e desobstrução de canaletas ou tubulações de águas pluviais</t>
  </si>
  <si>
    <t xml:space="preserve">55.02.060</t>
  </si>
  <si>
    <t xml:space="preserve">Limpeza e desentupimento manual de tubulação de esgoto predial</t>
  </si>
  <si>
    <t xml:space="preserve">55.10</t>
  </si>
  <si>
    <t xml:space="preserve">Remoção de entulho</t>
  </si>
  <si>
    <t xml:space="preserve">55.10.030</t>
  </si>
  <si>
    <t xml:space="preserve">Locação de duto coletor de entulho</t>
  </si>
  <si>
    <t xml:space="preserve">61</t>
  </si>
  <si>
    <t xml:space="preserve">CONFORTO MECÂNICO, EQUIPAMENTO E SISTEMA</t>
  </si>
  <si>
    <t xml:space="preserve">61.01</t>
  </si>
  <si>
    <t xml:space="preserve">Elevador</t>
  </si>
  <si>
    <t xml:space="preserve">61.01.670</t>
  </si>
  <si>
    <t xml:space="preserve">Elevador para passageiros, uso interno com capacidade mínima de 600 kg para duas paradas, portas unilaterais</t>
  </si>
  <si>
    <t xml:space="preserve">61.01.680</t>
  </si>
  <si>
    <t xml:space="preserve">Elevador para passageiros, uso interno com capacidade mínima de 600 kg para três paradas, portas unilaterais</t>
  </si>
  <si>
    <t xml:space="preserve">61.01.690</t>
  </si>
  <si>
    <t xml:space="preserve">Elevador para passageiros, uso interno com capacidade mínima de 600 kg para três paradas, portas bilaterais</t>
  </si>
  <si>
    <t xml:space="preserve">61.01.760</t>
  </si>
  <si>
    <t xml:space="preserve">Elevador para passageiros, uso interno com capacidade mínima de 600 kg para quatro paradas, portas bilaterais</t>
  </si>
  <si>
    <t xml:space="preserve">61.01.770</t>
  </si>
  <si>
    <t xml:space="preserve">Elevador para passageiros, uso interno com capacidade mínima de 600 kg para quatro paradas, portas unilaterais</t>
  </si>
  <si>
    <t xml:space="preserve">61.01.800</t>
  </si>
  <si>
    <t xml:space="preserve">Fechamento em vidro laminado para caixa de elevador</t>
  </si>
  <si>
    <t xml:space="preserve">61.10</t>
  </si>
  <si>
    <t xml:space="preserve">Climatização</t>
  </si>
  <si>
    <t xml:space="preserve">61.10.001</t>
  </si>
  <si>
    <t xml:space="preserve">Resfriadora de líquidos (chiller), com compressor e condensação à ar, capacidade de 120 TR</t>
  </si>
  <si>
    <t xml:space="preserve">61.10.007</t>
  </si>
  <si>
    <t xml:space="preserve">Resfriadora de líquidos (chiller), com compressor e condensação à ar, capacidade de 160 TR</t>
  </si>
  <si>
    <t xml:space="preserve">61.10.010</t>
  </si>
  <si>
    <t xml:space="preserve">Resfriadora de líquidos (chiller), com compressor e condensação à ar, capacidade de 200-210 TR</t>
  </si>
  <si>
    <t xml:space="preserve">61.10.012</t>
  </si>
  <si>
    <t xml:space="preserve">Resfriadora de líquidos (chiller), com compressor e condensação à ar, capacidade de 80 TR</t>
  </si>
  <si>
    <t xml:space="preserve">61.10.100</t>
  </si>
  <si>
    <t xml:space="preserve">Tratamento de ar (fan-coil) tipo Air Handling Unit de concepção modular, capacidade de 10 TR</t>
  </si>
  <si>
    <t xml:space="preserve">61.10.110</t>
  </si>
  <si>
    <t xml:space="preserve">Tratamento de ar (fan-coil) tipo Air Handling Unit de concepção modular, capacidade de 40 TR</t>
  </si>
  <si>
    <t xml:space="preserve">61.10.120</t>
  </si>
  <si>
    <t xml:space="preserve">Tratamento de ar (fan-coil) tipo Air Handling Unit de concepção modular, capacidade de 50 TR</t>
  </si>
  <si>
    <t xml:space="preserve">61.10.200</t>
  </si>
  <si>
    <t xml:space="preserve">Tratamento de ar compacta fancolete hidrônico tipo piso-teto, vazão de ar nominal 637 m³/h, capacidade de refrigeração 14.000 Btu/h - 1,2 TR</t>
  </si>
  <si>
    <t xml:space="preserve">61.10.210</t>
  </si>
  <si>
    <t xml:space="preserve">Tratamento de ar compacta fancolete hidrônico tipo piso-teto, vazão de ar nominal 1.215 m³/h, capacidade de refrigeração 25.000 Btu/h - 2,1 TR</t>
  </si>
  <si>
    <t xml:space="preserve">61.10.220</t>
  </si>
  <si>
    <t xml:space="preserve">Tratamento de ar compacta fancolete hidrônico tipo piso-teto, vazão de ar nominal 1.758 m³/h, capacidade de refrigeração 36.000 Btu/h - 3,0 TR</t>
  </si>
  <si>
    <t xml:space="preserve">61.10.230</t>
  </si>
  <si>
    <t xml:space="preserve">Tratamento de ar compacta fancolete hidrônico tipo piso-teto, vazão de ar nominal 2.166 m³/h, capacidade de refrigeração 48.000 Btu/h - 4,0 TR</t>
  </si>
  <si>
    <t xml:space="preserve">61.10.250</t>
  </si>
  <si>
    <t xml:space="preserve">Tratamento de ar compacta fancolete hidrônico tipo cassete, capacidade de refrigeração 20.000 Btu/h - 1,6 TR</t>
  </si>
  <si>
    <t xml:space="preserve">61.10.260</t>
  </si>
  <si>
    <t xml:space="preserve">Tratamento de ar compacta fancolete hidrônico tipo cassete, capacidade de refrigeração 25.000 Btu/h - 2,1 TR</t>
  </si>
  <si>
    <t xml:space="preserve">61.10.270</t>
  </si>
  <si>
    <t xml:space="preserve">Tratamento de ar compacta fancolete hidrônico tipo cassete, capacidade de refrigeração 32.000 Btu/h - 2,6 TR</t>
  </si>
  <si>
    <t xml:space="preserve">61.10.300</t>
  </si>
  <si>
    <t xml:space="preserve">Duto flexível aluminizado, seção circular de 10cm (4")</t>
  </si>
  <si>
    <t xml:space="preserve">61.10.310</t>
  </si>
  <si>
    <t xml:space="preserve">Duto flexível aluminizado, seção circular de 15cm (6")</t>
  </si>
  <si>
    <t xml:space="preserve">61.10.320</t>
  </si>
  <si>
    <t xml:space="preserve">Duto flexível aluminizado, seção circular de 20cm (8")</t>
  </si>
  <si>
    <t xml:space="preserve">61.10.380</t>
  </si>
  <si>
    <t xml:space="preserve">Duto em painel rígido de lã de vidro acústico, espessura 25 mm</t>
  </si>
  <si>
    <t xml:space="preserve">61.10.400</t>
  </si>
  <si>
    <t xml:space="preserve">Damper corta fogo (DCF) tipo comporta, com elemento fusível e chave fim de curso.</t>
  </si>
  <si>
    <t xml:space="preserve">61.10.401</t>
  </si>
  <si>
    <t xml:space="preserve">Damper de regulagem manual, tamanho: 0,10 m² a 0,14 m²</t>
  </si>
  <si>
    <t xml:space="preserve">61.10.402</t>
  </si>
  <si>
    <t xml:space="preserve">Damper de regulagem manual, tamanho: 0,15 m² a 0,20 m²</t>
  </si>
  <si>
    <t xml:space="preserve">61.10.403</t>
  </si>
  <si>
    <t xml:space="preserve">Damper de regulagem manual, tamanho: 0,21 m² a 0,40 m²</t>
  </si>
  <si>
    <t xml:space="preserve">61.10.410</t>
  </si>
  <si>
    <t xml:space="preserve">Serviço de instalação de Damper Corta Fogo</t>
  </si>
  <si>
    <t xml:space="preserve">61.10.420</t>
  </si>
  <si>
    <t xml:space="preserve">Motor (atuador) a ser acoplado ao Damper corta fogo</t>
  </si>
  <si>
    <t xml:space="preserve">61.10.430</t>
  </si>
  <si>
    <t xml:space="preserve">Tanque de compensação pressurizado, capacidade (volume mínimo) de 250 litros</t>
  </si>
  <si>
    <t xml:space="preserve">61.10.440</t>
  </si>
  <si>
    <t xml:space="preserve">Registro de regulagem de vazão de ar</t>
  </si>
  <si>
    <t xml:space="preserve">61.10.510</t>
  </si>
  <si>
    <t xml:space="preserve">Difusor de ar de longo alcance tipo Jet-Nozzles, vazão de ar 1.330 m³/h</t>
  </si>
  <si>
    <t xml:space="preserve">61.10.511</t>
  </si>
  <si>
    <t xml:space="preserve">Difusor para insuflamento de ar com plenum, multivias e colarinho</t>
  </si>
  <si>
    <t xml:space="preserve">61.10.512</t>
  </si>
  <si>
    <t xml:space="preserve">Difusor para insuflamento de ar com plenum, com 2 aberturas</t>
  </si>
  <si>
    <t xml:space="preserve">61.10.513</t>
  </si>
  <si>
    <t xml:space="preserve">Difusor de plástico, diâmetro 15 cm</t>
  </si>
  <si>
    <t xml:space="preserve">61.10.514</t>
  </si>
  <si>
    <t xml:space="preserve">Difusor de plástico, diâmetro 20 cm</t>
  </si>
  <si>
    <t xml:space="preserve">61.10.530</t>
  </si>
  <si>
    <t xml:space="preserve">Difusor de insuflação de ar tipo direcional, medindo 30 x 30 cm</t>
  </si>
  <si>
    <t xml:space="preserve">61.10.550</t>
  </si>
  <si>
    <t xml:space="preserve">Difusor de insuflação de ar tipo direcional, medindo 45 x 15 cm</t>
  </si>
  <si>
    <t xml:space="preserve">61.10.564</t>
  </si>
  <si>
    <t xml:space="preserve">Grelha de insuflação de ar em alumínio anodizado, de dupla deflexão, tamanho: até 0,10 m²</t>
  </si>
  <si>
    <t xml:space="preserve">61.10.565</t>
  </si>
  <si>
    <t xml:space="preserve">Grelha de insuflação de ar em alumínio anodizado, de dupla deflexão, tamanho: acima de 0,10 m² até 0,50 m²</t>
  </si>
  <si>
    <t xml:space="preserve">61.10.566</t>
  </si>
  <si>
    <t xml:space="preserve">Grelha de insuflação de ar em alumínio anodizado, de dupla deflexão, tamanho: acima de 0,50 m² até 1,00 m²</t>
  </si>
  <si>
    <t xml:space="preserve">61.10.567</t>
  </si>
  <si>
    <t xml:space="preserve">Grelha de porta, tamanho: 0,14 m² a 0,30 m²</t>
  </si>
  <si>
    <t xml:space="preserve">61.10.568</t>
  </si>
  <si>
    <t xml:space="preserve">Grelha de porta, tamanho: 0,07 m² a 0,13 m²</t>
  </si>
  <si>
    <t xml:space="preserve">61.10.569</t>
  </si>
  <si>
    <t xml:space="preserve">Grelha de porta, tamanho: 0,03 m² a 0,06 m²</t>
  </si>
  <si>
    <t xml:space="preserve">61.10.574</t>
  </si>
  <si>
    <t xml:space="preserve">Grelha de retorno/exaustão com registro, tamanho: 0,03 m² a 0,06 m²</t>
  </si>
  <si>
    <t xml:space="preserve">61.10.575</t>
  </si>
  <si>
    <t xml:space="preserve">Grelha de retorno/exaustão com registro, tamanho: 0,07 m² a 0,13 m²</t>
  </si>
  <si>
    <t xml:space="preserve">61.10.576</t>
  </si>
  <si>
    <t xml:space="preserve">Grelha de retorno/exaustão com registro, tamanho: 0,14 m² a 0,19 m²</t>
  </si>
  <si>
    <t xml:space="preserve">61.10.577</t>
  </si>
  <si>
    <t xml:space="preserve">Grelha de retorno/exaustão com registro, tamanho: 0,20 m² a 0,40 m²</t>
  </si>
  <si>
    <t xml:space="preserve">61.10.578</t>
  </si>
  <si>
    <t xml:space="preserve">Grelha de retorno/exaustão com registro, tamanho: 0,41 m² a 0,65 m²</t>
  </si>
  <si>
    <t xml:space="preserve">61.10.581</t>
  </si>
  <si>
    <t xml:space="preserve">Veneziana com tela e filtro G4</t>
  </si>
  <si>
    <t xml:space="preserve">61.10.582</t>
  </si>
  <si>
    <t xml:space="preserve">Veneziana com tela</t>
  </si>
  <si>
    <t xml:space="preserve">61.10.583</t>
  </si>
  <si>
    <t xml:space="preserve">Veneziana com tela, tamanho 38,5 x 33 cm</t>
  </si>
  <si>
    <t xml:space="preserve">61.10.584</t>
  </si>
  <si>
    <t xml:space="preserve">Veneziana com tela, tamanho 78,5 x 33 cm</t>
  </si>
  <si>
    <t xml:space="preserve">61.14</t>
  </si>
  <si>
    <t xml:space="preserve">Ventilação</t>
  </si>
  <si>
    <t xml:space="preserve">61.14.005</t>
  </si>
  <si>
    <t xml:space="preserve">Caixa ventiladora com ventilador centrífugo, vazão 4.600 m³/h, pressão 30 mmCA - 220 / 380 V / 60HZ</t>
  </si>
  <si>
    <t xml:space="preserve">61.14.015</t>
  </si>
  <si>
    <t xml:space="preserve">Caixa ventiladora com ventilador centrífugo, vazão 28.000 m³/h, pressão 30 mmCA - 220 / 380 V / 60HZ</t>
  </si>
  <si>
    <t xml:space="preserve">61.14.050</t>
  </si>
  <si>
    <t xml:space="preserve">Caixa ventiladora com ventilador centrífugo, vazão 8.800 m³/h, pressão 35 mmCA - 220/380 V / 60Hz</t>
  </si>
  <si>
    <t xml:space="preserve">61.14.070</t>
  </si>
  <si>
    <t xml:space="preserve">Caixa ventiladora com ventilador centrífugo, vazão 1.710 m³/h, pressão 35 mmCA - 220/380 V / 60Hz</t>
  </si>
  <si>
    <t xml:space="preserve">61.14.080</t>
  </si>
  <si>
    <t xml:space="preserve">Caixa ventiladora com ventilador centrífugo, vazão 1.190 m³/h, pressão 35 mmCA - 220/380 V / 60Hz</t>
  </si>
  <si>
    <t xml:space="preserve">61.14.100</t>
  </si>
  <si>
    <t xml:space="preserve">Ventilador centrífugo de dupla aspiração "limite-load", vazão 20.000 m³/h, pressão 50 mmCA - 380/660 V / 60 Hz</t>
  </si>
  <si>
    <t xml:space="preserve">61.15</t>
  </si>
  <si>
    <t xml:space="preserve">Controles para Fan-Coil e CAG</t>
  </si>
  <si>
    <t xml:space="preserve">61.15.010</t>
  </si>
  <si>
    <t xml:space="preserve">Fonte de alimentação universal bivolt com saída de 24 V - 1,5 A - 35 W</t>
  </si>
  <si>
    <t xml:space="preserve">61.15.020</t>
  </si>
  <si>
    <t xml:space="preserve">Tomada simples de sobrepor universal 2P+T - 10 A - 250 V</t>
  </si>
  <si>
    <t xml:space="preserve">61.15.030</t>
  </si>
  <si>
    <t xml:space="preserve">Transformador abaixador, entrada 110/220V, saída 24V+24V, corrente secundário 6A</t>
  </si>
  <si>
    <t xml:space="preserve">61.15.040</t>
  </si>
  <si>
    <t xml:space="preserve">Atuador Floating de 40Nm, sinal de controle 3 e 2 pontos, tensão de entrada AC/DC 24V, IP 54</t>
  </si>
  <si>
    <t xml:space="preserve">61.15.050</t>
  </si>
  <si>
    <t xml:space="preserve">Válvula motorizada esfera, com duas vias atuador floating, diâmetro 3/4" a 1 1/2"</t>
  </si>
  <si>
    <t xml:space="preserve">61.15.060</t>
  </si>
  <si>
    <t xml:space="preserve">Válvula de balanceamento diâmetro 1 " a 2-1/2"</t>
  </si>
  <si>
    <t xml:space="preserve">61.15.070</t>
  </si>
  <si>
    <t xml:space="preserve">Válvula borboleta na configuração wafer motorizada atuador floating diâmetro 3'' a 4"</t>
  </si>
  <si>
    <t xml:space="preserve">61.15.080</t>
  </si>
  <si>
    <t xml:space="preserve">Válvula duas vias on/off retorno elétrico diâmetro 1/2" a 3/4"</t>
  </si>
  <si>
    <t xml:space="preserve">61.15.090</t>
  </si>
  <si>
    <t xml:space="preserve">Válvula esfera motorizada de duas vias de atuador proporcional diâmetro 2" a 2-1/2"</t>
  </si>
  <si>
    <t xml:space="preserve">61.15.100</t>
  </si>
  <si>
    <t xml:space="preserve">Atuador proporcional de 10 Nm, tensão de entrada AC/DC 24 V - IP 54</t>
  </si>
  <si>
    <t xml:space="preserve">61.15.110</t>
  </si>
  <si>
    <t xml:space="preserve">Válvula esfera duas vias flangeada, diâmetro 3''</t>
  </si>
  <si>
    <t xml:space="preserve">61.15.120</t>
  </si>
  <si>
    <t xml:space="preserve">Acoplador a relé 24 VCC/VAC - 1 contato reversível</t>
  </si>
  <si>
    <t xml:space="preserve">61.15.130</t>
  </si>
  <si>
    <t xml:space="preserve">Chave de fluxo para ar</t>
  </si>
  <si>
    <t xml:space="preserve">61.15.140</t>
  </si>
  <si>
    <t xml:space="preserve">Repetidor de sinal I/I e V/I</t>
  </si>
  <si>
    <t xml:space="preserve">61.15.150</t>
  </si>
  <si>
    <t xml:space="preserve">Relé de corrente ajustável de 0 a 200 A</t>
  </si>
  <si>
    <t xml:space="preserve">61.15.160</t>
  </si>
  <si>
    <t xml:space="preserve">Sensor de temperatura ambiente PT100 - 2 fios</t>
  </si>
  <si>
    <t xml:space="preserve">61.15.163</t>
  </si>
  <si>
    <t xml:space="preserve">Pressostato diferencial para utilização em sistema central de ar condicionado, controle de pressão diferencial 55 de 414 kPa</t>
  </si>
  <si>
    <t xml:space="preserve">61.15.164</t>
  </si>
  <si>
    <t xml:space="preserve">Termostato de segurança com temperatura ajustável de 90°C - 110°C</t>
  </si>
  <si>
    <t xml:space="preserve">61.15.170</t>
  </si>
  <si>
    <t xml:space="preserve">Transmissor de pressão diferencial, operação de 0 a 750 Pa</t>
  </si>
  <si>
    <t xml:space="preserve">61.15.172</t>
  </si>
  <si>
    <t xml:space="preserve">Transmissor de pressão compacto, escala de pressão 0 a 10 Bar, sinal de saída 4 - 20 mA</t>
  </si>
  <si>
    <t xml:space="preserve">61.15.174</t>
  </si>
  <si>
    <t xml:space="preserve">Transmissor de temperatura e umidade para dutos, alta precisão, corrente de 0 a 20 mA, alimentação 12Vcc a 30Vcc</t>
  </si>
  <si>
    <t xml:space="preserve">61.15.181</t>
  </si>
  <si>
    <t xml:space="preserve">Controlador lógico programável para 16 entradas/16 saídas</t>
  </si>
  <si>
    <t xml:space="preserve">61.15.191</t>
  </si>
  <si>
    <t xml:space="preserve">Módulo de expansão para 4 canais de saída analógica</t>
  </si>
  <si>
    <t xml:space="preserve">61.15.196</t>
  </si>
  <si>
    <t xml:space="preserve">Módulo de expansão para 8 canais de entrada analógica</t>
  </si>
  <si>
    <t xml:space="preserve">61.15.201</t>
  </si>
  <si>
    <t xml:space="preserve">Módulo de expansão para 8 canais de entrada e saída digitais</t>
  </si>
  <si>
    <t xml:space="preserve">61.20</t>
  </si>
  <si>
    <t xml:space="preserve">Reparos, conservações e complementos - GRUPO 61</t>
  </si>
  <si>
    <t xml:space="preserve">61.20.040</t>
  </si>
  <si>
    <t xml:space="preserve">Cortina de ar com duas velocidades, para vão de 1,20 m</t>
  </si>
  <si>
    <t xml:space="preserve">61.20.092</t>
  </si>
  <si>
    <t xml:space="preserve">Cortina de ar com duas velocidades, para vão de 1,50 m</t>
  </si>
  <si>
    <t xml:space="preserve">61.20.100</t>
  </si>
  <si>
    <t xml:space="preserve">Ligação típica, (cavalete), para ar condicionado ´fancoil´, diâmetro de 1/2´</t>
  </si>
  <si>
    <t xml:space="preserve">61.20.110</t>
  </si>
  <si>
    <t xml:space="preserve">Ligação típica, (cavalete), para ar condicionado ´fancoil´, diâmetro de 3/4´</t>
  </si>
  <si>
    <t xml:space="preserve">61.20.120</t>
  </si>
  <si>
    <t xml:space="preserve">Ligação típica, (cavalete), para ar condicionado ´fancoil´, diâmetro de 1´</t>
  </si>
  <si>
    <t xml:space="preserve">61.20.130</t>
  </si>
  <si>
    <t xml:space="preserve">Ligação típica, (cavalete), para ar condicionado ´fancoil´, diâmetro de 1 1/4´</t>
  </si>
  <si>
    <t xml:space="preserve">61.20.450</t>
  </si>
  <si>
    <t xml:space="preserve">Duto em chapa de aço galvanizado</t>
  </si>
  <si>
    <t xml:space="preserve">62</t>
  </si>
  <si>
    <t xml:space="preserve">COZINHA, REFEITÓRIO, LAVANDERIA INDUSTRIAL E EQUIPAMENTOS</t>
  </si>
  <si>
    <t xml:space="preserve">62.04</t>
  </si>
  <si>
    <t xml:space="preserve">Mobiliário e acessórios</t>
  </si>
  <si>
    <t xml:space="preserve">62.04.060</t>
  </si>
  <si>
    <t xml:space="preserve">Tanque duplo com pés em aço inoxidável de 1600 x 700 x 850 mm</t>
  </si>
  <si>
    <t xml:space="preserve">62.04.070</t>
  </si>
  <si>
    <t xml:space="preserve">Mesa em aço inoxidável, largura até 700 mm</t>
  </si>
  <si>
    <t xml:space="preserve">62.04.090</t>
  </si>
  <si>
    <t xml:space="preserve">Mesa lateral em aço inoxidável com prateleira inferior, largura até 700 mm</t>
  </si>
  <si>
    <t xml:space="preserve">62.20</t>
  </si>
  <si>
    <t xml:space="preserve">Reparos, conservações e complementos - GRUPO 62</t>
  </si>
  <si>
    <t xml:space="preserve">62.20.330</t>
  </si>
  <si>
    <t xml:space="preserve">Coifa em aço inoxidável com filtro e exaustor axial - área até 3,00 m²</t>
  </si>
  <si>
    <t xml:space="preserve">62.20.340</t>
  </si>
  <si>
    <t xml:space="preserve">Coifa em aço inoxidável com filtro e exaustor axial - área de 3,01 até 7,50 m²</t>
  </si>
  <si>
    <t xml:space="preserve">62.20.350</t>
  </si>
  <si>
    <t xml:space="preserve">Coifa em aço inoxidável com filtro e exaustor axial - área de 7,51 até 16,00 m²</t>
  </si>
  <si>
    <t xml:space="preserve">65</t>
  </si>
  <si>
    <t xml:space="preserve">RESFRIAMENTO E CONSERVAÇÃO DE MATERIAL PERECÍVEL</t>
  </si>
  <si>
    <t xml:space="preserve">65.01</t>
  </si>
  <si>
    <t xml:space="preserve">Câmara frigorífica para resfriado</t>
  </si>
  <si>
    <t xml:space="preserve">65.01.210</t>
  </si>
  <si>
    <t xml:space="preserve">Câmara frigorífica para resfriados</t>
  </si>
  <si>
    <t xml:space="preserve">65.02</t>
  </si>
  <si>
    <t xml:space="preserve">Câmara frigorífica para congelado</t>
  </si>
  <si>
    <t xml:space="preserve">65.02.100</t>
  </si>
  <si>
    <t xml:space="preserve">Câmara frigorífica para congelados</t>
  </si>
  <si>
    <t xml:space="preserve">66</t>
  </si>
  <si>
    <t xml:space="preserve">SEGURANÇA, VIGILÂNCIA E CONTROLE, EQUIPAMENTO E SISTEMA</t>
  </si>
  <si>
    <t xml:space="preserve">66.02</t>
  </si>
  <si>
    <t xml:space="preserve">Controle de acessos e alarme</t>
  </si>
  <si>
    <t xml:space="preserve">66.02.060</t>
  </si>
  <si>
    <t xml:space="preserve">Repetidora de sinais de ocorrências, do painel sinóptico da central de alarme</t>
  </si>
  <si>
    <t xml:space="preserve">66.02.090</t>
  </si>
  <si>
    <t xml:space="preserve">Detector de metais, tipo portal, microprocessado</t>
  </si>
  <si>
    <t xml:space="preserve">66.02.130</t>
  </si>
  <si>
    <t xml:space="preserve">Porteiro eletrônico com um interfone</t>
  </si>
  <si>
    <t xml:space="preserve">66.02.239</t>
  </si>
  <si>
    <t xml:space="preserve">Sistema eletrônico de automatização de portão deslizante, para esforços até 800 kg</t>
  </si>
  <si>
    <t xml:space="preserve">66.02.240</t>
  </si>
  <si>
    <t xml:space="preserve">Sistema eletrônico de automatização de portão deslizante, para esforços maior de 800 kg e até 1400 kg</t>
  </si>
  <si>
    <t xml:space="preserve">66.02.460</t>
  </si>
  <si>
    <t xml:space="preserve">Vídeo porteiro eletrônico colorido, com um interfone</t>
  </si>
  <si>
    <t xml:space="preserve">66.02.500</t>
  </si>
  <si>
    <t xml:space="preserve">Central de alarme microprocessada, para até 125 zonas</t>
  </si>
  <si>
    <t xml:space="preserve">66.02.560</t>
  </si>
  <si>
    <t xml:space="preserve">Controlador de acesso com identificação por impressão digital (biometria) e software de gerenciamento</t>
  </si>
  <si>
    <t xml:space="preserve">66.08</t>
  </si>
  <si>
    <t xml:space="preserve">Equipamentos para sistema de segurança, vigilância e controle</t>
  </si>
  <si>
    <t xml:space="preserve">66.08.061</t>
  </si>
  <si>
    <t xml:space="preserve">Mesa controladora híbrida para até 32 câmeras IPs, com teclado e joystick, compatível com sistema de CFTV, IP ou analógico</t>
  </si>
  <si>
    <t xml:space="preserve">66.08.081</t>
  </si>
  <si>
    <t xml:space="preserve">Mesa de apoio para até 6 monitores de 21,5"</t>
  </si>
  <si>
    <t xml:space="preserve">66.08.100</t>
  </si>
  <si>
    <t xml:space="preserve">Rack fechado padrão metálico, 19 x 12 Us x 470 mm</t>
  </si>
  <si>
    <t xml:space="preserve">66.08.110</t>
  </si>
  <si>
    <t xml:space="preserve">Rack fechado padrão metálico, 19 x 20 Us x 470 mm</t>
  </si>
  <si>
    <t xml:space="preserve">66.08.111</t>
  </si>
  <si>
    <t xml:space="preserve">Rack fechado de piso padrão metálico, 19 x 24 Us x 570 mm</t>
  </si>
  <si>
    <t xml:space="preserve">66.08.115</t>
  </si>
  <si>
    <t xml:space="preserve">Rack fechado de piso padrão metálico, 19 x 44 Us x 770 mm</t>
  </si>
  <si>
    <t xml:space="preserve">66.08.131</t>
  </si>
  <si>
    <t xml:space="preserve">Monitor LCD ou LED colorido, tela plana de 21,5"</t>
  </si>
  <si>
    <t xml:space="preserve">66.08.240</t>
  </si>
  <si>
    <t xml:space="preserve">Filtro passivo e misturador de sinais VHF / UHF / CATV</t>
  </si>
  <si>
    <t xml:space="preserve">66.08.256</t>
  </si>
  <si>
    <t xml:space="preserve">Receptor de sinais via internet para acesso em rede local - sem fio</t>
  </si>
  <si>
    <t xml:space="preserve">66.08.260</t>
  </si>
  <si>
    <t xml:space="preserve">Modulador de canais VHF / UHF / CATV / CFTV</t>
  </si>
  <si>
    <t xml:space="preserve">66.08.270</t>
  </si>
  <si>
    <t xml:space="preserve">Amplificador de linha VHF / UHF com conector de F-50 dB</t>
  </si>
  <si>
    <t xml:space="preserve">66.08.324</t>
  </si>
  <si>
    <t xml:space="preserve">Câmera fixa colorida compacta com domo, para áreas internas e externas - 1,3 MP</t>
  </si>
  <si>
    <t xml:space="preserve">66.08.326</t>
  </si>
  <si>
    <t xml:space="preserve">Câmera fixa colorida tipo bullet, para áreas internas e externas - 1,3 MP</t>
  </si>
  <si>
    <t xml:space="preserve">66.08.328</t>
  </si>
  <si>
    <t xml:space="preserve">Câmera fixa colorida com domo, para áreas internas e externas - 5 MP</t>
  </si>
  <si>
    <t xml:space="preserve">66.08.340</t>
  </si>
  <si>
    <t xml:space="preserve">Unidade de disco rígido (HD) externo de 5 TB</t>
  </si>
  <si>
    <t xml:space="preserve">66.08.400</t>
  </si>
  <si>
    <t xml:space="preserve">Estação de monitoramento "WorkStation" para até 3 monitores - memória ram de 8 GB</t>
  </si>
  <si>
    <t xml:space="preserve">66.08.401</t>
  </si>
  <si>
    <t xml:space="preserve">Estação de monitoramento "WorkStation" para até 3 monitores - memória ram de 16 GB</t>
  </si>
  <si>
    <t xml:space="preserve">66.08.600</t>
  </si>
  <si>
    <t xml:space="preserve">Unidade gerenciadora digital de vídeo em rede (NVR) de até 8 câmeras IP, armazenamento de 6 TB, 1 interface de rede Fast Ethernet</t>
  </si>
  <si>
    <t xml:space="preserve">66.08.610</t>
  </si>
  <si>
    <t xml:space="preserve">Unidade gerenciadora digital de vídeo em rede (NVR) de até 16 câmeras IP, armazenamento de 12 TB, 1 interface de rede Gigabit Ethernet e 4 entradas de alarme</t>
  </si>
  <si>
    <t xml:space="preserve">66.08.620</t>
  </si>
  <si>
    <t xml:space="preserve">Unidade gerenciadora digital vídeo em rede (NVR) de até 32 câmeras IP, armazenamento de 48 TB, 2 interface de rede Gigabit Ethernet e 16 entradas de alarme</t>
  </si>
  <si>
    <t xml:space="preserve">66.20</t>
  </si>
  <si>
    <t xml:space="preserve">Reparos, conservações e complementos - GRUPO 66</t>
  </si>
  <si>
    <t xml:space="preserve">66.20.150</t>
  </si>
  <si>
    <t xml:space="preserve">Guia organizadora de cabos para rack, 19´ 1 U</t>
  </si>
  <si>
    <t xml:space="preserve">66.20.170</t>
  </si>
  <si>
    <t xml:space="preserve">Guia organizadora de cabos para rack, 19´ 2 U</t>
  </si>
  <si>
    <t xml:space="preserve">66.20.180</t>
  </si>
  <si>
    <t xml:space="preserve">Caixa de proteção com suporte para câmera fixa interna ou externa</t>
  </si>
  <si>
    <t xml:space="preserve">66.20.202</t>
  </si>
  <si>
    <t xml:space="preserve">Instalação de câmera fixa para CFTV</t>
  </si>
  <si>
    <t xml:space="preserve">66.20.212</t>
  </si>
  <si>
    <t xml:space="preserve">Instalação de câmera móvel para CFTV</t>
  </si>
  <si>
    <t xml:space="preserve">66.20.221</t>
  </si>
  <si>
    <t xml:space="preserve">Switch Gigabit para servidor central com 24 portas frontais e 2 portas SFP, capacidade 10 / 100 / 1000 Mbps</t>
  </si>
  <si>
    <t xml:space="preserve">66.20.225</t>
  </si>
  <si>
    <t xml:space="preserve">Switch Gigabit 24 portas com capacidade de 10/100/1000/Mbps</t>
  </si>
  <si>
    <t xml:space="preserve">67</t>
  </si>
  <si>
    <t xml:space="preserve">CAPTAÇÃO, ADUÇÃO E TRATAMENTO DE ÁGUA E ESGOTO, EQUIPAMENTOS E SISTEMA</t>
  </si>
  <si>
    <t xml:space="preserve">67.02</t>
  </si>
  <si>
    <t xml:space="preserve">Tratamento</t>
  </si>
  <si>
    <t xml:space="preserve">67.02.160</t>
  </si>
  <si>
    <t xml:space="preserve">Medidor de vazão tipo calha Parshall com garganta W= 3´</t>
  </si>
  <si>
    <t xml:space="preserve">67.02.210</t>
  </si>
  <si>
    <t xml:space="preserve">Tela galvanizada revestida em poliamida, malha de 10 mm</t>
  </si>
  <si>
    <t xml:space="preserve">67.02.240</t>
  </si>
  <si>
    <t xml:space="preserve">Grade média em aço carbono, espaçamento de 2 cm com barras chatas de 1´ x 3/8´</t>
  </si>
  <si>
    <t xml:space="preserve">67.02.280</t>
  </si>
  <si>
    <t xml:space="preserve">Cesto em chapa de aço inoxidável com espessura de 1,5 mm e furos de 1/2´</t>
  </si>
  <si>
    <t xml:space="preserve">67.02.301</t>
  </si>
  <si>
    <t xml:space="preserve">Peneira estática em poliéster reforçado de fibra de vidro (PRFV) com tela de aço inoxidável AISI 304, malha de 1,5 mm, vazão de 50 l/s</t>
  </si>
  <si>
    <t xml:space="preserve">67.02.320</t>
  </si>
  <si>
    <t xml:space="preserve">Comporta em fibra de vidro (stop log) - espessura de 10 mm</t>
  </si>
  <si>
    <t xml:space="preserve">67.02.330</t>
  </si>
  <si>
    <t xml:space="preserve">Sistema de tratamento de águas cinzas e aproveitamento de águas pluviais, para reuso em fins não potáveis, vazão de 2 m³/h</t>
  </si>
  <si>
    <t xml:space="preserve">67.02.400</t>
  </si>
  <si>
    <t xml:space="preserve">Tanque em fibra de vidro (PRFV) com quebra ondas, capacidade de 25.000 l e misturador interno vertical em aço inoxidável</t>
  </si>
  <si>
    <t xml:space="preserve">67.02.410</t>
  </si>
  <si>
    <t xml:space="preserve">Sistema de tratamento de efluente por reator anaeróbio (UASB) e filtro aeróbio (FAS), para obras de segurança com vazão máxima horária 12 l/s</t>
  </si>
  <si>
    <t xml:space="preserve">67.02.502</t>
  </si>
  <si>
    <t xml:space="preserve">Elaboração de projeto de sistema de estação compacta de tratamento de esgoto para vazão máxima horária 12 l/s e atendimento classe II, assessoria, documentação e aprovação na CETESB</t>
  </si>
  <si>
    <t xml:space="preserve">67.02.503</t>
  </si>
  <si>
    <t xml:space="preserve">Elaboração de projeto de sistema de estação compacta de tratamento de esgoto para vazão máxima horária 12 l/s, atendimento classe II, tratamento de nitrogênio e fósforo, assessoria, documentação e aprovação na CETESB</t>
  </si>
  <si>
    <t xml:space="preserve">68</t>
  </si>
  <si>
    <t xml:space="preserve">ELETRIFICAÇÃO, EQUIPAMENTOS E SISTEMA</t>
  </si>
  <si>
    <t xml:space="preserve">68.01</t>
  </si>
  <si>
    <t xml:space="preserve">Posteamento</t>
  </si>
  <si>
    <t xml:space="preserve">68.01.600</t>
  </si>
  <si>
    <t xml:space="preserve">Poste de concreto circular, 200 kg, H = 7,00 m</t>
  </si>
  <si>
    <t xml:space="preserve">68.01.620</t>
  </si>
  <si>
    <t xml:space="preserve">Poste de concreto circular, 200 kg, H = 9,00 m</t>
  </si>
  <si>
    <t xml:space="preserve">68.01.630</t>
  </si>
  <si>
    <t xml:space="preserve">Poste de concreto circular, 200 kg, H = 10,00 m</t>
  </si>
  <si>
    <t xml:space="preserve">68.01.640</t>
  </si>
  <si>
    <t xml:space="preserve">Poste de concreto circular, 200 kg, H = 11,00 m</t>
  </si>
  <si>
    <t xml:space="preserve">68.01.650</t>
  </si>
  <si>
    <t xml:space="preserve">Poste de concreto circular, 200 kg, H = 12,00 m</t>
  </si>
  <si>
    <t xml:space="preserve">68.01.670</t>
  </si>
  <si>
    <t xml:space="preserve">Poste de concreto circular, 300 kg, H = 9,00 m</t>
  </si>
  <si>
    <t xml:space="preserve">68.01.730</t>
  </si>
  <si>
    <t xml:space="preserve">Poste de concreto circular, 400 kg, H = 9,00 m</t>
  </si>
  <si>
    <t xml:space="preserve">68.01.740</t>
  </si>
  <si>
    <t xml:space="preserve">Poste de concreto circular, 400 kg, H = 10,00 m</t>
  </si>
  <si>
    <t xml:space="preserve">68.01.750</t>
  </si>
  <si>
    <t xml:space="preserve">Poste de concreto circular, 400 kg, H = 11,00 m</t>
  </si>
  <si>
    <t xml:space="preserve">68.01.760</t>
  </si>
  <si>
    <t xml:space="preserve">Poste de concreto circular, 400 kg, H = 12,00 m</t>
  </si>
  <si>
    <t xml:space="preserve">68.01.790</t>
  </si>
  <si>
    <t xml:space="preserve">Poste de concreto circular, 600 kg, H = 10,00 m</t>
  </si>
  <si>
    <t xml:space="preserve">68.01.800</t>
  </si>
  <si>
    <t xml:space="preserve">Poste de concreto circular, 600 kg, H = 11,00 m</t>
  </si>
  <si>
    <t xml:space="preserve">68.01.810</t>
  </si>
  <si>
    <t xml:space="preserve">Poste de concreto circular, 600 kg, H = 12,00 m</t>
  </si>
  <si>
    <t xml:space="preserve">68.01.850</t>
  </si>
  <si>
    <t xml:space="preserve">Poste de concreto circular, 1000 kg, H = 12,00 m</t>
  </si>
  <si>
    <t xml:space="preserve">68.02</t>
  </si>
  <si>
    <t xml:space="preserve">Estrutura específica</t>
  </si>
  <si>
    <t xml:space="preserve">68.02.010</t>
  </si>
  <si>
    <t xml:space="preserve">Estai</t>
  </si>
  <si>
    <t xml:space="preserve">68.02.020</t>
  </si>
  <si>
    <t xml:space="preserve">Estrutura tipo M1</t>
  </si>
  <si>
    <t xml:space="preserve">68.02.030</t>
  </si>
  <si>
    <t xml:space="preserve">Estrutura tipo M2</t>
  </si>
  <si>
    <t xml:space="preserve">68.02.040</t>
  </si>
  <si>
    <t xml:space="preserve">Estrutura tipo N3</t>
  </si>
  <si>
    <t xml:space="preserve">68.02.050</t>
  </si>
  <si>
    <t xml:space="preserve">Estrutura tipo M1 - N3</t>
  </si>
  <si>
    <t xml:space="preserve">68.02.060</t>
  </si>
  <si>
    <t xml:space="preserve">Estrutura tipo M4</t>
  </si>
  <si>
    <t xml:space="preserve">68.02.070</t>
  </si>
  <si>
    <t xml:space="preserve">Estrutura tipo N2</t>
  </si>
  <si>
    <t xml:space="preserve">68.02.090</t>
  </si>
  <si>
    <t xml:space="preserve">Estrutura tipo N4</t>
  </si>
  <si>
    <t xml:space="preserve">68.02.100</t>
  </si>
  <si>
    <t xml:space="preserve">Armação secundária tipo 1C - 2R</t>
  </si>
  <si>
    <t xml:space="preserve">68.02.110</t>
  </si>
  <si>
    <t xml:space="preserve">Armação secundária tipo 1C - 3R</t>
  </si>
  <si>
    <t xml:space="preserve">68.02.120</t>
  </si>
  <si>
    <t xml:space="preserve">Armação secundária tipo 2C - 3R</t>
  </si>
  <si>
    <t xml:space="preserve">68.02.140</t>
  </si>
  <si>
    <t xml:space="preserve">Armação secundária tipo 4C - 6R</t>
  </si>
  <si>
    <t xml:space="preserve">68.20</t>
  </si>
  <si>
    <t xml:space="preserve">Reparos, conservações e complementos - GRUPO 68</t>
  </si>
  <si>
    <t xml:space="preserve">68.20.010</t>
  </si>
  <si>
    <t xml:space="preserve">Recolocação de poste de madeira</t>
  </si>
  <si>
    <t xml:space="preserve">68.20.040</t>
  </si>
  <si>
    <t xml:space="preserve">Braçadeira circular em aço carbono galvanizado, diâmetro nominal de 140 até 300 mm</t>
  </si>
  <si>
    <t xml:space="preserve">68.20.050</t>
  </si>
  <si>
    <t xml:space="preserve">Cruzeta em aço carbono galvanizado perfil ´L´ 75 x 75 x 8 mm, comprimento 2500 mm</t>
  </si>
  <si>
    <t xml:space="preserve">68.20.120</t>
  </si>
  <si>
    <t xml:space="preserve">Bengala em PVC para ramal de entrada, diâmetro de 32 mm</t>
  </si>
  <si>
    <t xml:space="preserve">69</t>
  </si>
  <si>
    <t xml:space="preserve">TELEFONIA, LÓGICA E TRANSMISSÃO DE DADOS, EQUIPAMENTOS E SISTEMA</t>
  </si>
  <si>
    <t xml:space="preserve">69.03</t>
  </si>
  <si>
    <t xml:space="preserve">Distribuição e comando, caixas e equipamentos específicos</t>
  </si>
  <si>
    <t xml:space="preserve">69.03.090</t>
  </si>
  <si>
    <t xml:space="preserve">Aparelho telefônico multifrequencial, com teclas ´FLASH´, ´HOOK´, ´PAUSE´, ´LND´, ´MODE´</t>
  </si>
  <si>
    <t xml:space="preserve">69.03.130</t>
  </si>
  <si>
    <t xml:space="preserve">Caixa subterrânea de entrada de telefonia, tipo R1 (600 x 350 x 500) mm, padrão TELEBRÁS, com tampa</t>
  </si>
  <si>
    <t xml:space="preserve">69.03.140</t>
  </si>
  <si>
    <t xml:space="preserve">Caixa subterrânea de entrada de telefonia, tipo R2 (1070 x 520 x 500) mm, padrão TELEBRÁS, com tampa</t>
  </si>
  <si>
    <t xml:space="preserve">69.03.310</t>
  </si>
  <si>
    <t xml:space="preserve">Caixa de tomada em poliamida e tampa para piso elevado, com 4 alojamentos para elétrica e até 8 alojamentos para telefonia e dados</t>
  </si>
  <si>
    <t xml:space="preserve">69.03.340</t>
  </si>
  <si>
    <t xml:space="preserve">Conector RJ-45 fêmea - categoria 6</t>
  </si>
  <si>
    <t xml:space="preserve">69.03.360</t>
  </si>
  <si>
    <t xml:space="preserve">Conector RJ-45 fêmea - categoria 6A</t>
  </si>
  <si>
    <t xml:space="preserve">69.03.400</t>
  </si>
  <si>
    <t xml:space="preserve">Central PABX híbrida de telefonia para 8 linhas tronco e 24 ramais digital e analógico</t>
  </si>
  <si>
    <t xml:space="preserve">69.03.410</t>
  </si>
  <si>
    <t xml:space="preserve">Central PABX híbrida de telefonia para 8 linhas tronco e 128 ramais digital e analógico</t>
  </si>
  <si>
    <t xml:space="preserve">69.03.420</t>
  </si>
  <si>
    <t xml:space="preserve">Central PABX híbrida de telefonia para 8 linhas tronco e 128 ramais digital e analógico, com recursos PBX Networking</t>
  </si>
  <si>
    <t xml:space="preserve">69.05</t>
  </si>
  <si>
    <t xml:space="preserve">Estabilização de tensão</t>
  </si>
  <si>
    <t xml:space="preserve">69.05.010</t>
  </si>
  <si>
    <t xml:space="preserve">Estabilizador eletrônico de tensão, monofásico, com potência de 5 kVA</t>
  </si>
  <si>
    <t xml:space="preserve">69.05.040</t>
  </si>
  <si>
    <t xml:space="preserve">Estabilizador eletrônico de tensão, monofásico, com potência de 10 kVA</t>
  </si>
  <si>
    <t xml:space="preserve">69.05.230</t>
  </si>
  <si>
    <t xml:space="preserve">Estabilizador eletrônico de tensão, trifásico, com potência de 40 kVA</t>
  </si>
  <si>
    <t xml:space="preserve">69.06</t>
  </si>
  <si>
    <t xml:space="preserve">Sistemas ininterruptos de energia</t>
  </si>
  <si>
    <t xml:space="preserve">69.06.020</t>
  </si>
  <si>
    <t xml:space="preserve">Sistema ininterrupto de energia, trifásico on line de 10 kVA (220 V/220 V), com autonomia de 15 minutos</t>
  </si>
  <si>
    <t xml:space="preserve">69.06.030</t>
  </si>
  <si>
    <t xml:space="preserve">Sistema ininterrupto de energia, trifásico on line de 20 kVA (220 V/208 V-108 V), com autonomia 15 minutos</t>
  </si>
  <si>
    <t xml:space="preserve">69.06.040</t>
  </si>
  <si>
    <t xml:space="preserve">Sistema ininterrupto de energia, trifásico on line senoidal de 15 kVA (208 V/110 V), com autonomia de 15 minutos</t>
  </si>
  <si>
    <t xml:space="preserve">69.06.050</t>
  </si>
  <si>
    <t xml:space="preserve">Sistema ininterrupto de energia, monofásico, com potência de 2 kVA</t>
  </si>
  <si>
    <t xml:space="preserve">69.06.080</t>
  </si>
  <si>
    <t xml:space="preserve">Sistema ininterrupto de energia, monofásico on line senoidal de 5 kVA (220 V/110 V), com autonomia de 15 minutos</t>
  </si>
  <si>
    <t xml:space="preserve">69.06.100</t>
  </si>
  <si>
    <t xml:space="preserve">Sistema ininterrupto de energia, monofásico, com potência entre 5 a 7,5 kVA</t>
  </si>
  <si>
    <t xml:space="preserve">69.06.110</t>
  </si>
  <si>
    <t xml:space="preserve">Sistema ininterrupto de energia, monofásico de 600 VA (127 V/127 V), com autonomia de 10 a 15 minutos</t>
  </si>
  <si>
    <t xml:space="preserve">69.06.120</t>
  </si>
  <si>
    <t xml:space="preserve">Sistema ininterrupto de energia, trifásico on line senoidal de 10 kVA (220 V/110 V), com autonomia de 2 horas</t>
  </si>
  <si>
    <t xml:space="preserve">69.06.200</t>
  </si>
  <si>
    <t xml:space="preserve">Sistema ininterrupto de energia, trifásico on line de 20 kVA (220/127 V), com autonomia de 15 minutos</t>
  </si>
  <si>
    <t xml:space="preserve">69.06.210</t>
  </si>
  <si>
    <t xml:space="preserve">Sistema ininterrupto de energia, trifásico on line de 60 kVA (220/127 V), com autonomia de 15 minutos</t>
  </si>
  <si>
    <t xml:space="preserve">69.06.220</t>
  </si>
  <si>
    <t xml:space="preserve">Sistema ininterrupto de energia, trifásico on line de 80 kVA (220/127 V), com autonomia de 15 minutos</t>
  </si>
  <si>
    <t xml:space="preserve">69.06.240</t>
  </si>
  <si>
    <t xml:space="preserve">Sistema ininterrupto de energia, trifásico on line de 20 kVA (380/220 V), com autonomia de 15 minutos</t>
  </si>
  <si>
    <t xml:space="preserve">69.06.280</t>
  </si>
  <si>
    <t xml:space="preserve">Sistema ininterrupto de energia, trifásico on line senoidal de 5 kVA (220/110 V), com autonomia de 15 minutos</t>
  </si>
  <si>
    <t xml:space="preserve">69.06.290</t>
  </si>
  <si>
    <t xml:space="preserve">Sistema ininterrupto de energia, trifásico on line senoidal de 10 kVA (220/110 V), com autonomia de 10 a 15 minutos</t>
  </si>
  <si>
    <t xml:space="preserve">69.06.300</t>
  </si>
  <si>
    <t xml:space="preserve">Sistema ininterrupto de energia, trifásico on line senoidal de 50 kVA (220/110 V), com autonomia de 15 minutos</t>
  </si>
  <si>
    <t xml:space="preserve">69.06.320</t>
  </si>
  <si>
    <t xml:space="preserve">Sistema ininterrupto de energia, trifásico on line senoidal de 7,5 kVA (220/110 V), com autonomia de 15 minutos</t>
  </si>
  <si>
    <t xml:space="preserve">69.06.390</t>
  </si>
  <si>
    <t xml:space="preserve">Sistema ininterrupto de energia, trifásico on line senoidal de 40 kVA (380/220 V), com autonomia de 15 minutos</t>
  </si>
  <si>
    <t xml:space="preserve">69.08</t>
  </si>
  <si>
    <t xml:space="preserve">Equipamentos para informática</t>
  </si>
  <si>
    <t xml:space="preserve">69.08.010</t>
  </si>
  <si>
    <t xml:space="preserve">Distribuidor interno óptico - 1 U para até 24 fibras</t>
  </si>
  <si>
    <t xml:space="preserve">69.09</t>
  </si>
  <si>
    <t xml:space="preserve">Sistema de rede</t>
  </si>
  <si>
    <t xml:space="preserve">69.09.250</t>
  </si>
  <si>
    <t xml:space="preserve">Patch cords de 1,50 ou 3,00 m - RJ-45 / RJ-45 - categoria 6A</t>
  </si>
  <si>
    <t xml:space="preserve">69.09.260</t>
  </si>
  <si>
    <t xml:space="preserve">Patch panel de 24 portas - categoria 6</t>
  </si>
  <si>
    <t xml:space="preserve">69.09.300</t>
  </si>
  <si>
    <t xml:space="preserve">Voice panel de 50 portas - categoria 3</t>
  </si>
  <si>
    <t xml:space="preserve">69.09.360</t>
  </si>
  <si>
    <t xml:space="preserve">Patch cords de 2,00 ou 3,00 m - RJ-45 / RJ-45 - categoria 6A</t>
  </si>
  <si>
    <t xml:space="preserve">69.09.370</t>
  </si>
  <si>
    <t xml:space="preserve">Transceptor Gigabit SX - LC conectável de formato pequeno (SFP)</t>
  </si>
  <si>
    <t xml:space="preserve">69.10</t>
  </si>
  <si>
    <t xml:space="preserve">Telecomunicações</t>
  </si>
  <si>
    <t xml:space="preserve">69.10.130</t>
  </si>
  <si>
    <t xml:space="preserve">Amplificador de potência para VHF e CATV-50 dB, frequência 40 a 550 MHz</t>
  </si>
  <si>
    <t xml:space="preserve">69.10.140</t>
  </si>
  <si>
    <t xml:space="preserve">Antena parabólica com captador de sinais e modulador de áudio e vídeo</t>
  </si>
  <si>
    <t xml:space="preserve">69.20</t>
  </si>
  <si>
    <t xml:space="preserve">Reparos, conservações e complementos - GRUPO 69</t>
  </si>
  <si>
    <t xml:space="preserve">69.20.010</t>
  </si>
  <si>
    <t xml:space="preserve">Arame de espinar em aço inoxidável nu, para TV a cabo</t>
  </si>
  <si>
    <t xml:space="preserve">69.20.040</t>
  </si>
  <si>
    <t xml:space="preserve">Isolador roldana em porcelana de 72 x 72 mm</t>
  </si>
  <si>
    <t xml:space="preserve">69.20.050</t>
  </si>
  <si>
    <t xml:space="preserve">Suporte para isolador roldana tipo DM, padrão TELEBRÁS</t>
  </si>
  <si>
    <t xml:space="preserve">69.20.070</t>
  </si>
  <si>
    <t xml:space="preserve">Fita em aço inoxidável para poste de 0,50 m x 19 mm, com fecho em aço inoxidável</t>
  </si>
  <si>
    <t xml:space="preserve">69.20.100</t>
  </si>
  <si>
    <t xml:space="preserve">Tampa para caixa R1, padrão TELEBRÁS</t>
  </si>
  <si>
    <t xml:space="preserve">69.20.110</t>
  </si>
  <si>
    <t xml:space="preserve">Tampa para caixa R2, padrão TELEBRÁS</t>
  </si>
  <si>
    <t xml:space="preserve">69.20.130</t>
  </si>
  <si>
    <t xml:space="preserve">Bloco de ligação interna para 10 pares, BLI-10</t>
  </si>
  <si>
    <t xml:space="preserve">69.20.140</t>
  </si>
  <si>
    <t xml:space="preserve">Bloco de ligação com engate rápido para 10 pares, BER-10</t>
  </si>
  <si>
    <t xml:space="preserve">69.20.170</t>
  </si>
  <si>
    <t xml:space="preserve">Calha de aço com 4 tomadas 2P+T - 250 V, com cabo</t>
  </si>
  <si>
    <t xml:space="preserve">69.20.180</t>
  </si>
  <si>
    <t xml:space="preserve">Cordão óptico duplex, multimodo com conector LC/LC - 2,5 m</t>
  </si>
  <si>
    <t xml:space="preserve">69.20.200</t>
  </si>
  <si>
    <t xml:space="preserve">Bandeja fixa para rack, 19" x 500 mm</t>
  </si>
  <si>
    <t xml:space="preserve">69.20.210</t>
  </si>
  <si>
    <t xml:space="preserve">Bandeja fixa para rack, 19" x 800 mm</t>
  </si>
  <si>
    <t xml:space="preserve">69.20.220</t>
  </si>
  <si>
    <t xml:space="preserve">Bandeja deslizante para rack, 19" x 800 mm</t>
  </si>
  <si>
    <t xml:space="preserve">69.20.230</t>
  </si>
  <si>
    <t xml:space="preserve">Calha de aço com 8 tomadas 2P+T - 250 V, com cabo</t>
  </si>
  <si>
    <t xml:space="preserve">69.20.240</t>
  </si>
  <si>
    <t xml:space="preserve">Calha de aço com 12 tomadas 2P+T - 250 V, com cabo</t>
  </si>
  <si>
    <t xml:space="preserve">69.20.248</t>
  </si>
  <si>
    <t xml:space="preserve">Painel frontal cego - 19" x 1 U</t>
  </si>
  <si>
    <t xml:space="preserve">69.20.250</t>
  </si>
  <si>
    <t xml:space="preserve">Painel frontal cego - 19" x 2 U</t>
  </si>
  <si>
    <t xml:space="preserve">69.20.260</t>
  </si>
  <si>
    <t xml:space="preserve">Protetor de surto híbrido para rede de telecomunicações</t>
  </si>
  <si>
    <t xml:space="preserve">69.20.270</t>
  </si>
  <si>
    <t xml:space="preserve">Divisor interno com 1 entrada e 2 saídas - 75 Ohms</t>
  </si>
  <si>
    <t xml:space="preserve">69.20.280</t>
  </si>
  <si>
    <t xml:space="preserve">Divisor interno com 1 entrada e 4 saídas - 75 Ohms</t>
  </si>
  <si>
    <t xml:space="preserve">69.20.290</t>
  </si>
  <si>
    <t xml:space="preserve">Tomada blindada para VHF/UHF, CATV e FM, frequência 5 MHz a 1 GHz</t>
  </si>
  <si>
    <t xml:space="preserve">69.20.300</t>
  </si>
  <si>
    <t xml:space="preserve">Bloco de distribuição com protetor de surtos, para 10 pares, BTDG-10</t>
  </si>
  <si>
    <t xml:space="preserve">69.20.340</t>
  </si>
  <si>
    <t xml:space="preserve">Tomada para TV, tipo pino Jack, com placa</t>
  </si>
  <si>
    <t xml:space="preserve">69.20.350</t>
  </si>
  <si>
    <t xml:space="preserve">Caixa de emenda ventilada, em polipropileno, para até 200 pares</t>
  </si>
  <si>
    <t xml:space="preserve">97</t>
  </si>
  <si>
    <t xml:space="preserve">SINALIZAÇÃO E COMUNICAÇÃO VISUAL</t>
  </si>
  <si>
    <t xml:space="preserve">97.02</t>
  </si>
  <si>
    <t xml:space="preserve">Placas, pórticos e obeliscos arquitetônicos</t>
  </si>
  <si>
    <t xml:space="preserve">97.02.030</t>
  </si>
  <si>
    <t xml:space="preserve">Placa comemorativa em aço inoxidável escovado</t>
  </si>
  <si>
    <t xml:space="preserve">97.02.036</t>
  </si>
  <si>
    <t xml:space="preserve">Placa de identificação em PVC com texto em vinil</t>
  </si>
  <si>
    <t xml:space="preserve">97.02.190</t>
  </si>
  <si>
    <t xml:space="preserve">Placa de identificação em acrílico com texto em vinil</t>
  </si>
  <si>
    <t xml:space="preserve">97.02.193</t>
  </si>
  <si>
    <t xml:space="preserve">Placa de sinalização em PVC fotoluminescente (200x200mm), com indicação de equipamentos de alarme, detecção e extinção de incêndio</t>
  </si>
  <si>
    <t xml:space="preserve">97.02.194</t>
  </si>
  <si>
    <t xml:space="preserve">Placa de sinalização em PVC fotoluminescente (150x150mm), com indicação de equipamentos de combate à incêndio e alarme</t>
  </si>
  <si>
    <t xml:space="preserve">97.02.195</t>
  </si>
  <si>
    <t xml:space="preserve">Placa de sinalização em PVC fotoluminescente, com indicação de rota de evacuação e saída de emergência</t>
  </si>
  <si>
    <t xml:space="preserve">97.02.196</t>
  </si>
  <si>
    <t xml:space="preserve">Placa de sinalização em PVC fotoluminescente, com identificação de pavimentos</t>
  </si>
  <si>
    <t xml:space="preserve">97.02.197</t>
  </si>
  <si>
    <t xml:space="preserve">Placa de sinalização em PVC, com indicação de alerta</t>
  </si>
  <si>
    <t xml:space="preserve">97.02.198</t>
  </si>
  <si>
    <t xml:space="preserve">Placa de sinalização em PVC, com indicação de proibição normativa</t>
  </si>
  <si>
    <t xml:space="preserve">97.02.210</t>
  </si>
  <si>
    <t xml:space="preserve">Placa de sinalização em PVC para ambientes</t>
  </si>
  <si>
    <t xml:space="preserve">97.03</t>
  </si>
  <si>
    <t xml:space="preserve">Pintura de letras e pictogramas</t>
  </si>
  <si>
    <t xml:space="preserve">97.03.010</t>
  </si>
  <si>
    <t xml:space="preserve">Sinalização com pictograma em tinta acrílica</t>
  </si>
  <si>
    <t xml:space="preserve">97.04</t>
  </si>
  <si>
    <t xml:space="preserve">Pintura de sinalização viária</t>
  </si>
  <si>
    <t xml:space="preserve">97.04.010</t>
  </si>
  <si>
    <t xml:space="preserve">Sinalização horizontal com tinta vinílica ou acrílica</t>
  </si>
  <si>
    <t xml:space="preserve">97.04.020</t>
  </si>
  <si>
    <t xml:space="preserve">Sinalização horizontal com termoplástico tipo Hot-spray</t>
  </si>
  <si>
    <t xml:space="preserve">97.05</t>
  </si>
  <si>
    <t xml:space="preserve">Placas, pórticos e sinalização viária</t>
  </si>
  <si>
    <t xml:space="preserve">97.05.070</t>
  </si>
  <si>
    <t xml:space="preserve">Manta de borracha para sinalização em estacionamento e proteção de coluna e parede, de 1000 x 750 mm e espessura 10 mm</t>
  </si>
  <si>
    <t xml:space="preserve">97.05.080</t>
  </si>
  <si>
    <t xml:space="preserve">Cantoneira de borracha para sinalização em estacionamento e proteção de coluna, de 750 x 100 x 100 mm e espessura 10 mm</t>
  </si>
  <si>
    <t xml:space="preserve">97.05.100</t>
  </si>
  <si>
    <t xml:space="preserve">Sinalização vertical em placa de aço galvanizada com pintura em esmalte sintético</t>
  </si>
  <si>
    <t xml:space="preserve">97.05.130</t>
  </si>
  <si>
    <t xml:space="preserve">Colocação de placa em suporte de madeira / metálico - solo</t>
  </si>
  <si>
    <t xml:space="preserve">97.05.140</t>
  </si>
  <si>
    <t xml:space="preserve">Suporte de perfil metálico galvanizado</t>
  </si>
  <si>
    <t xml:space="preserve">98</t>
  </si>
  <si>
    <t xml:space="preserve">ARQUITETURA DE INTERIORES</t>
  </si>
  <si>
    <t xml:space="preserve">98.02</t>
  </si>
  <si>
    <t xml:space="preserve">Mobiliário</t>
  </si>
  <si>
    <t xml:space="preserve">98.02.210</t>
  </si>
  <si>
    <t xml:space="preserve">Banco de madeira com encosto e pés em ferro fundido pintado</t>
  </si>
  <si>
    <t xml:space="preserve">FONTE</t>
  </si>
  <si>
    <t xml:space="preserve">CÓDIGO</t>
  </si>
  <si>
    <t xml:space="preserve">DESONERADO</t>
  </si>
  <si>
    <t xml:space="preserve">NÃO DESONERADO</t>
  </si>
  <si>
    <t xml:space="preserve">SINAPI</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</si>
  <si>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</si>
  <si>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</si>
  <si>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</si>
  <si>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7,31</t>
  </si>
  <si>
    <t xml:space="preserve">8,02</t>
  </si>
  <si>
    <t xml:space="preserve">97142</t>
  </si>
  <si>
    <t xml:space="preserve">ASSENTAMENTO DE TUBO DE FERRO FUNDIDO PARA REDE DE ÁGUA, DN 100 MM, JUNTA ELÁSTICA, INSTALADO EM LOCAL COM NÍVEL ALTO DE INTERFERÊNCIAS (NÃO INCLUI FORNECIMENTO). AF_11/2017</t>
  </si>
  <si>
    <t xml:space="preserve">8,19</t>
  </si>
  <si>
    <t xml:space="preserve">9,00</t>
  </si>
  <si>
    <t xml:space="preserve">97143</t>
  </si>
  <si>
    <t xml:space="preserve">ASSENTAMENTO DE TUBO DE FERRO FUNDIDO PARA REDE DE ÁGUA, DN 150 MM, JUNTA ELÁSTICA, INSTALADO EM LOCAL COM NÍVEL ALTO DE INTERFERÊNCIAS (NÃO INCLUI FORNECIMENTO). AF_11/2017</t>
  </si>
  <si>
    <t xml:space="preserve">10,34</t>
  </si>
  <si>
    <t xml:space="preserve">11,37</t>
  </si>
  <si>
    <t xml:space="preserve">97144</t>
  </si>
  <si>
    <t xml:space="preserve">ASSENTAMENTO DE TUBO DE FERRO FUNDIDO PARA REDE DE ÁGUA, DN 200 MM, JUNTA ELÁSTICA, INSTALADO EM LOCAL COM NÍVEL ALTO DE INTERFERÊNCIAS (NÃO INCLUI FORNECIMENTO). AF_11/2017</t>
  </si>
  <si>
    <t xml:space="preserve">12,50</t>
  </si>
  <si>
    <t xml:space="preserve">13,75</t>
  </si>
  <si>
    <t xml:space="preserve">97145</t>
  </si>
  <si>
    <t xml:space="preserve">ASSENTAMENTO DE TUBO DE FERRO FUNDIDO PARA REDE DE ÁGUA, DN 250 MM, JUNTA ELÁSTICA, INSTALADO EM LOCAL COM NÍVEL ALTO DE INTERFERÊNCIAS (NÃO INCLUI FORNECIMENTO). AF_11/2017</t>
  </si>
  <si>
    <t xml:space="preserve">14,67</t>
  </si>
  <si>
    <t xml:space="preserve">16,16</t>
  </si>
  <si>
    <t xml:space="preserve">97146</t>
  </si>
  <si>
    <t xml:space="preserve">ASSENTAMENTO DE TUBO DE FERRO FUNDIDO PARA REDE DE ÁGUA, DN 300 MM, JUNTA ELÁSTICA, INSTALADO EM LOCAL COM NÍVEL ALTO DE INTERFERÊNCIAS (NÃO INCLUI FORNECIMENTO). AF_11/2017</t>
  </si>
  <si>
    <t xml:space="preserve">16,84</t>
  </si>
  <si>
    <t xml:space="preserve">18,55</t>
  </si>
  <si>
    <t xml:space="preserve">97147</t>
  </si>
  <si>
    <t xml:space="preserve">ASSENTAMENTO DE TUBO DE FERRO FUNDIDO PARA REDE DE ÁGUA, DN 350 MM, JUNTA ELÁSTICA, INSTALADO EM LOCAL COM NÍVEL ALTO DE INTERFERÊNCIAS (NÃO INCLUI FORNECIMENTO). AF_11/2017</t>
  </si>
  <si>
    <t xml:space="preserve">19,02</t>
  </si>
  <si>
    <t xml:space="preserve">20,97</t>
  </si>
  <si>
    <t xml:space="preserve">97148</t>
  </si>
  <si>
    <t xml:space="preserve">ASSENTAMENTO DE TUBO DE FERRO FUNDIDO PARA REDE DE ÁGUA, DN 400 MM, JUNTA ELÁSTICA, INSTALADO EM LOCAL COM NÍVEL ALTO DE INTERFERÊNCIAS (NÃO INCLUI FORNECIMENTO). AF_11/2017</t>
  </si>
  <si>
    <t xml:space="preserve">21,17</t>
  </si>
  <si>
    <t xml:space="preserve">23,36</t>
  </si>
  <si>
    <t xml:space="preserve">97149</t>
  </si>
  <si>
    <t xml:space="preserve">ASSENTAMENTO DE TUBO DE FERRO FUNDIDO PARA REDE DE ÁGUA, DN 450 MM, JUNTA ELÁSTICA, INSTALADO EM LOCAL COM NÍVEL ALTO DE INTERFERÊNCIAS (NÃO INCLUI FORNECIMENTO). AF_11/2017</t>
  </si>
  <si>
    <t xml:space="preserve">23,37</t>
  </si>
  <si>
    <t xml:space="preserve">25,77</t>
  </si>
  <si>
    <t xml:space="preserve">97150</t>
  </si>
  <si>
    <t xml:space="preserve">ASSENTAMENTO DE TUBO DE FERRO FUNDIDO PARA REDE DE ÁGUA, DN 500 MM, JUNTA ELÁSTICA, INSTALADO EM LOCAL COM NÍVEL ALTO DE INTERFERÊNCIAS (NÃO INCLUI FORNECIMENTO). AF_11/2017</t>
  </si>
  <si>
    <t xml:space="preserve">27,71</t>
  </si>
  <si>
    <t xml:space="preserve">30,34</t>
  </si>
  <si>
    <t xml:space="preserve">97151</t>
  </si>
  <si>
    <t xml:space="preserve">ASSENTAMENTO DE TUBO DE FERRO FUNDIDO PARA REDE DE ÁGUA, DN 600 MM, JUNTA ELÁSTICA, INSTALADO EM LOCAL COM NÍVEL ALTO DE INTERFERÊNCIAS (NÃO INCLUI FORNECIMENTO). AF_11/2017</t>
  </si>
  <si>
    <t xml:space="preserve">32,39</t>
  </si>
  <si>
    <t xml:space="preserve">35,49</t>
  </si>
  <si>
    <t xml:space="preserve">97152</t>
  </si>
  <si>
    <t xml:space="preserve">ASSENTAMENTO DE TUBO DE FERRO FUNDIDO PARA REDE DE ÁGUA, DN 700 MM, JUNTA ELÁSTICA, INSTALADO EM LOCAL COM NÍVEL ALTO DE INTERFERÊNCIAS (NÃO INCLUI FORNECIMENTO). AF_11/2017</t>
  </si>
  <si>
    <t xml:space="preserve">36,92</t>
  </si>
  <si>
    <t xml:space="preserve">40,48</t>
  </si>
  <si>
    <t xml:space="preserve">97153</t>
  </si>
  <si>
    <t xml:space="preserve">ASSENTAMENTO DE TUBO DE FERRO FUNDIDO PARA REDE DE ÁGUA, DN 800 MM, JUNTA ELÁSTICA, INSTALADO EM LOCAL COM NÍVEL ALTO DE INTERFERÊNCIAS (NÃO INCLUI FORNECIMENTO). AF_11/2017</t>
  </si>
  <si>
    <t xml:space="preserve">41,55</t>
  </si>
  <si>
    <t xml:space="preserve">45,55</t>
  </si>
  <si>
    <t xml:space="preserve">97154</t>
  </si>
  <si>
    <t xml:space="preserve">ASSENTAMENTO DE TUBO DE FERRO FUNDIDO PARA REDE DE ÁGUA, DN 900 MM, JUNTA ELÁSTICA, INSTALADO EM LOCAL COM NÍVEL ALTO DE INTERFERÊNCIAS (NÃO INCLUI FORNECIMENTO). AF_11/2017</t>
  </si>
  <si>
    <t xml:space="preserve">46,18</t>
  </si>
  <si>
    <t xml:space="preserve">50,65</t>
  </si>
  <si>
    <t xml:space="preserve">97155</t>
  </si>
  <si>
    <t xml:space="preserve">ASSENTAMENTO DE TUBO DE FERRO FUNDIDO PARA REDE DE ÁGUA, DN 1000 MM, JUNTA ELÁSTICA, INSTALADO EM LOCAL COM NÍVEL ALTO DE INTERFERÊNCIAS (NÃO INCLUI FORNECIMENTO). AF_11/2017</t>
  </si>
  <si>
    <t xml:space="preserve">50,84</t>
  </si>
  <si>
    <t xml:space="preserve">55,74</t>
  </si>
  <si>
    <t xml:space="preserve">97156</t>
  </si>
  <si>
    <t xml:space="preserve">ASSENTAMENTO DE TUBO DE FERRO FUNDIDO PARA REDE DE ÁGUA, DN 1200 MM, JUNTA ELÁSTICA, INSTALADO EM LOCAL COM NÍVEL ALTO DE INTERFERÊNCIAS (NÃO INCLUI FORNECIMENTO). AF_11/2017</t>
  </si>
  <si>
    <t xml:space="preserve">60,34</t>
  </si>
  <si>
    <t xml:space="preserve">66,17</t>
  </si>
  <si>
    <t xml:space="preserve">97157</t>
  </si>
  <si>
    <t xml:space="preserve">ASSENTAMENTO DE TUBO DE FERRO FUNDIDO PARA REDE DE ÁGUA, DN 80 MM, JUNTA ELÁSTICA, INSTALADO EM LOCAL COM NÍVEL BAIXO DE INTERFERÊNCIAS (NÃO INCLUI FORNECIMENTO). AF_11/2017</t>
  </si>
  <si>
    <t xml:space="preserve">4,39</t>
  </si>
  <si>
    <t xml:space="preserve">4,80</t>
  </si>
  <si>
    <t xml:space="preserve">97158</t>
  </si>
  <si>
    <t xml:space="preserve">ASSENTAMENTO DE TUBO DE FERRO FUNDIDO PARA REDE DE ÁGUA, DN 100 MM, JUNTA ELÁSTICA, INSTALADO EM LOCAL COM NÍVEL BAIXO DE INTERFERÊNCIAS (NÃO INCLUI FORNECIMENTO). AF_11/2017</t>
  </si>
  <si>
    <t xml:space="preserve">4,93</t>
  </si>
  <si>
    <t xml:space="preserve">5,40</t>
  </si>
  <si>
    <t xml:space="preserve">97159</t>
  </si>
  <si>
    <t xml:space="preserve">ASSENTAMENTO DE TUBO DE FERRO FUNDIDO PARA REDE DE ÁGUA, DN 150 MM, JUNTA ELÁSTICA, INSTALADO EM LOCAL COM NÍVEL BAIXO DE INTERFERÊNCIAS (NÃO INCLUI FORNECIMENTO). AF_11/2017</t>
  </si>
  <si>
    <t xml:space="preserve">6,23</t>
  </si>
  <si>
    <t xml:space="preserve">6,83</t>
  </si>
  <si>
    <t xml:space="preserve">97160</t>
  </si>
  <si>
    <t xml:space="preserve">ASSENTAMENTO DE TUBO DE FERRO FUNDIDO PARA REDE DE ÁGUA, DN 200 MM, JUNTA ELÁSTICA, INSTALADO EM LOCAL COM NÍVEL BAIXO DE INTERFERÊNCIAS (NÃO INCLUI FORNECIMENTO). AF_11/2017</t>
  </si>
  <si>
    <t xml:space="preserve">7,53</t>
  </si>
  <si>
    <t xml:space="preserve">8,25</t>
  </si>
  <si>
    <t xml:space="preserve">97161</t>
  </si>
  <si>
    <t xml:space="preserve">ASSENTAMENTO DE TUBO DE FERRO FUNDIDO PARA REDE DE ÁGUA, DN 250 MM, JUNTA ELÁSTICA, INSTALADO EM LOCAL COM NÍVEL BAIXO DE INTERFERÊNCIAS (NÃO INCLUI FORNECIMENTO). AF_11/2017</t>
  </si>
  <si>
    <t xml:space="preserve">8,86</t>
  </si>
  <si>
    <t xml:space="preserve">9,73</t>
  </si>
  <si>
    <t xml:space="preserve">97162</t>
  </si>
  <si>
    <t xml:space="preserve">ASSENTAMENTO DE TUBO DE FERRO FUNDIDO PARA REDE DE ÁGUA, DN 300 MM, JUNTA ELÁSTICA, INSTALADO EM LOCAL COM NÍVEL BAIXO DE INTERFERÊNCIAS (NÃO INCLUI FORNECIMENTO). AF_11/2017</t>
  </si>
  <si>
    <t xml:space="preserve">10,17</t>
  </si>
  <si>
    <t xml:space="preserve">11,17</t>
  </si>
  <si>
    <t xml:space="preserve">97163</t>
  </si>
  <si>
    <t xml:space="preserve">ASSENTAMENTO DE TUBO DE FERRO FUNDIDO PARA REDE DE ÁGUA, DN 350 MM, JUNTA ELÁSTICA, INSTALADO EM LOCAL COM NÍVEL BAIXO DE INTERFERÊNCIAS (NÃO INCLUI FORNECIMENTO). AF_11/2017</t>
  </si>
  <si>
    <t xml:space="preserve">11,50</t>
  </si>
  <si>
    <t xml:space="preserve">12,63</t>
  </si>
  <si>
    <t xml:space="preserve">97164</t>
  </si>
  <si>
    <t xml:space="preserve">ASSENTAMENTO DE TUBO DE FERRO FUNDIDO PARA REDE DE ÁGUA, DN 400 MM, JUNTA ELÁSTICA, INSTALADO EM LOCAL COM NÍVEL BAIXO DE INTERFERÊNCIAS (NÃO INCLUI FORNECIMENTO). AF_11/2017</t>
  </si>
  <si>
    <t xml:space="preserve">12,81</t>
  </si>
  <si>
    <t xml:space="preserve">14,08</t>
  </si>
  <si>
    <t xml:space="preserve">97165</t>
  </si>
  <si>
    <t xml:space="preserve">ASSENTAMENTO DE TUBO DE FERRO FUNDIDO PARA REDE DE ÁGUA, DN 450 MM, JUNTA ELÁSTICA, INSTALADO EM LOCAL COM NÍVEL BAIXO DE INTERFERÊNCIAS (NÃO INCLUI FORNECIMENTO). AF_11/2017</t>
  </si>
  <si>
    <t xml:space="preserve">14,15</t>
  </si>
  <si>
    <t xml:space="preserve">15,54</t>
  </si>
  <si>
    <t xml:space="preserve">97166</t>
  </si>
  <si>
    <t xml:space="preserve">ASSENTAMENTO DE TUBO DE FERRO FUNDIDO PARA REDE DE ÁGUA, DN 500 MM, JUNTA ELÁSTICA, INSTALADO EM LOCAL COM NÍVEL BAIXO DE INTERFERÊNCIAS (NÃO INCLUI FORNECIMENTO). AF_11/2017</t>
  </si>
  <si>
    <t xml:space="preserve">16,80</t>
  </si>
  <si>
    <t xml:space="preserve">18,35</t>
  </si>
  <si>
    <t xml:space="preserve">97167</t>
  </si>
  <si>
    <t xml:space="preserve">ASSENTAMENTO DE TUBO DE FERRO FUNDIDO PARA REDE DE ÁGUA, DN 600 MM, JUNTA ELÁSTICA, INSTALADO EM LOCAL COM NÍVEL BAIXO DE INTERFERÊNCIAS (NÃO INCLUI FORNECIMENTO). AF_11/2017</t>
  </si>
  <si>
    <t xml:space="preserve">19,66</t>
  </si>
  <si>
    <t xml:space="preserve">21,47</t>
  </si>
  <si>
    <t xml:space="preserve">97168</t>
  </si>
  <si>
    <t xml:space="preserve">ASSENTAMENTO DE TUBO DE FERRO FUNDIDO PARA REDE DE ÁGUA, DN 700 MM, JUNTA ELÁSTICA, INSTALADO EM LOCAL COM NÍVEL BAIXO DE INTERFERÊNCIAS (NÃO INCLUI FORNECIMENTO). AF_11/2017</t>
  </si>
  <si>
    <t xml:space="preserve">22,38</t>
  </si>
  <si>
    <t xml:space="preserve">24,46</t>
  </si>
  <si>
    <t xml:space="preserve">97169</t>
  </si>
  <si>
    <t xml:space="preserve">ASSENTAMENTO DE TUBO DE FERRO FUNDIDO PARA REDE DE ÁGUA, DN 800 MM, JUNTA ELÁSTICA, INSTALADO EM LOCAL COM NÍVEL BAIXO DE INTERFERÊNCIAS (NÃO INCLUI FORNECIMENTO). AF_11/2017</t>
  </si>
  <si>
    <t xml:space="preserve">25,17</t>
  </si>
  <si>
    <t xml:space="preserve">27,51</t>
  </si>
  <si>
    <t xml:space="preserve">97170</t>
  </si>
  <si>
    <t xml:space="preserve">ASSENTAMENTO DE TUBO DE FERRO FUNDIDO PARA REDE DE ÁGUA, DN 900 MM, JUNTA ELÁSTICA, INSTALADO EM LOCAL COM NÍVEL BAIXO DE INTERFERÊNCIAS (NÃO INCLUI FORNECIMENTO). AF_11/2017</t>
  </si>
  <si>
    <t xml:space="preserve">27,98</t>
  </si>
  <si>
    <t xml:space="preserve">30,60</t>
  </si>
  <si>
    <t xml:space="preserve">97171</t>
  </si>
  <si>
    <t xml:space="preserve">ASSENTAMENTO DE TUBO DE FERRO FUNDIDO PARA REDE DE ÁGUA, DN 1000 MM, JUNTA ELÁSTICA, INSTALADO EM LOCAL COM NÍVEL BAIXO DE INTERFERÊNCIAS (NÃO INCLUI FORNECIMENTO). AF_11/2017</t>
  </si>
  <si>
    <t xml:space="preserve">30,82</t>
  </si>
  <si>
    <t xml:space="preserve">33,70</t>
  </si>
  <si>
    <t xml:space="preserve">97172</t>
  </si>
  <si>
    <t xml:space="preserve">ASSENTAMENTO DE TUBO DE FERRO FUNDIDO PARA REDE DE ÁGUA, DN 1200 MM, JUNTA ELÁSTICA, INSTALADO EM LOCAL COM NÍVEL BAIXO DE INTERFERÊNCIAS (NÃO INCLUI FORNECIMENTO). AF_11/2017</t>
  </si>
  <si>
    <t xml:space="preserve">36,69</t>
  </si>
  <si>
    <t xml:space="preserve">40,10</t>
  </si>
  <si>
    <t xml:space="preserve">97173</t>
  </si>
  <si>
    <t xml:space="preserve">ASSENTAMENTO DE TUBO DE AÇO CARBONO PARA REDE DE ÁGUA, DN 600 MM (24), JUNTA SOLDADA, INSTALADO EM LOCAL COM NÍVEL ALTO DE INTERFERÊNCIAS (NÃO INCLUI FORNECIMENTO). AF_11/2017</t>
  </si>
  <si>
    <t xml:space="preserve">31,48</t>
  </si>
  <si>
    <t xml:space="preserve">34,33</t>
  </si>
  <si>
    <t xml:space="preserve">97174</t>
  </si>
  <si>
    <t xml:space="preserve">ASSENTAMENTO DE TUBO DE AÇO CARBONO PARA REDE DE ÁGUA, DN 700 MM (28), JUNTA SOLDADA, INSTALADO EM LOCAL COM NÍVEL ALTO DE INTERFERÊNCIAS (NÃO INCLUI FORNECIMENTO). AF_11/2017</t>
  </si>
  <si>
    <t xml:space="preserve">36,38</t>
  </si>
  <si>
    <t xml:space="preserve">39,67</t>
  </si>
  <si>
    <t xml:space="preserve">97175</t>
  </si>
  <si>
    <t xml:space="preserve">ASSENTAMENTO DE TUBO DE AÇO CARBONO PARA REDE DE ÁGUA, DN 800 MM (32), JUNTA SOLDADA, INSTALADO EM LOCAL COM NÍVEL ALTO DE INTERFERÊNCIAS (NÃO INCLUI FORNECIMENTO). AF_11/2017</t>
  </si>
  <si>
    <t xml:space="preserve">41,30</t>
  </si>
  <si>
    <t xml:space="preserve">45,03</t>
  </si>
  <si>
    <t xml:space="preserve">97176</t>
  </si>
  <si>
    <t xml:space="preserve">ASSENTAMENTO DE TUBO DE AÇO CARBONO PARA REDE DE ÁGUA, DN 900 MM (36), JUNTA SOLDADA, INSTALADO EM LOCAL COM NÍVEL ALTO DE INTERFERÊNCIAS (NÃO INCLUI FORNECIMENTO). AF_11/2017</t>
  </si>
  <si>
    <t xml:space="preserve">46,21</t>
  </si>
  <si>
    <t xml:space="preserve">50,36</t>
  </si>
  <si>
    <t xml:space="preserve">97177</t>
  </si>
  <si>
    <t xml:space="preserve">ASSENTAMENTO DE TUBO DE AÇO CARBONO PARA REDE DE ÁGUA, DN 1000 MM (40) OU DN 1100 MM (44), JUNTA SOLDADA, INSTALADO EM LOCAL COM NÍVEL ALTO DE INTERFERÊNCIAS (NÃO INCLUI FORNECIMENTO). AF_11/2017</t>
  </si>
  <si>
    <t xml:space="preserve">56,03</t>
  </si>
  <si>
    <t xml:space="preserve">61,07</t>
  </si>
  <si>
    <t xml:space="preserve">97178</t>
  </si>
  <si>
    <t xml:space="preserve">ASSENTAMENTO DE TUBO DE AÇO CARBONO PARA REDE DE ÁGUA, DN 1200 MM (48) OU DN 1300 MM (52), JUNTA SOLDADA, INSTALADO EM LOCAL COM NÍVEL ALTO DE INTERFERÊNCIAS (NÃO INCLUI FORNECIMENTO). AF_11/2017</t>
  </si>
  <si>
    <t xml:space="preserve">65,85</t>
  </si>
  <si>
    <t xml:space="preserve">71,78</t>
  </si>
  <si>
    <t xml:space="preserve">97179</t>
  </si>
  <si>
    <t xml:space="preserve">ASSENTAMENTO DE TUBO DE AÇO CARBONO PARA REDE DE ÁGUA, DN 1400 MM (56'') OU DN 1500 MM (60), JUNTA SOLDADA, INSTALADO EM LOCAL COM NÍVEL ALTO DE INTERFERÊNCIAS (NÃO INCLUI FORNECIMENTO). AF_11/2017</t>
  </si>
  <si>
    <t xml:space="preserve">75,69</t>
  </si>
  <si>
    <t xml:space="preserve">82,46</t>
  </si>
  <si>
    <t xml:space="preserve">97180</t>
  </si>
  <si>
    <t xml:space="preserve">ASSENTAMENTO DE TUBO DE AÇO CARBONO PARA REDE DE ÁGUA, DN 1600 MM (64) OU DN 1700 MM (68), JUNTA SOLDADA, INSTALADO EM LOCAL COM NÍVEL ALTO DE INTERFERÊNCIAS (NÃO INCLUI FORNECIMENTO). AF_11/2017</t>
  </si>
  <si>
    <t xml:space="preserve">85,51</t>
  </si>
  <si>
    <t xml:space="preserve">93,16</t>
  </si>
  <si>
    <t xml:space="preserve">97181</t>
  </si>
  <si>
    <t xml:space="preserve">ASSENTAMENTO DE TUBO DE AÇO CARBONO PARA REDE DE ÁGUA, DN 1800 MM (72) OU DN 1900 MM (76), JUNTA SOLDADA, INSTALADO EM LOCAL COM NÍVEL ALTO DE INTERFERÊNCIAS (NÃO INCLUI FORNECIMENTO). AF_11/2017</t>
  </si>
  <si>
    <t xml:space="preserve">98,09</t>
  </si>
  <si>
    <t xml:space="preserve">106,60</t>
  </si>
  <si>
    <t xml:space="preserve">97182</t>
  </si>
  <si>
    <t xml:space="preserve">ASSENTAMENTO DE TUBO DE AÇO CARBONO PARA REDE DE ÁGUA, DN 2000 MM (80) OU DN 2100 MM (84), JUNTA SOLDADA, INSTALADO EM LOCAL COM NÍVEL ALTO DE INTERFERÊNCIAS (NÃO INCLUI FORNECIMENTO). AF_11/2017</t>
  </si>
  <si>
    <t xml:space="preserve">108,20</t>
  </si>
  <si>
    <t xml:space="preserve">117,60</t>
  </si>
  <si>
    <t xml:space="preserve">97183</t>
  </si>
  <si>
    <t xml:space="preserve">ASSENTAMENTO DE TUBO DE AÇO CARBONO PARA REDE DE ÁGUA, DN 600 MM (24), JUNTA SOLDADA, INSTALADO EM LOCAL COM NÍVEL BAIXO DE INTERFERÊNCIAS (NÃO INCLUI FORNECIMENTO). AF_11/2017</t>
  </si>
  <si>
    <t xml:space="preserve">26,04</t>
  </si>
  <si>
    <t xml:space="preserve">28,43</t>
  </si>
  <si>
    <t xml:space="preserve">97184</t>
  </si>
  <si>
    <t xml:space="preserve">ASSENTAMENTO DE TUBO DE AÇO CARBONO PARA REDE DE ÁGUA, DN 700 MM (28), JUNTA SOLDADA, INSTALADO EM LOCAL COM NÍVEL BAIXO DE INTERFERÊNCIAS (NÃO INCLUI FORNECIMENTO). AF_11/2017</t>
  </si>
  <si>
    <t xml:space="preserve">30,17</t>
  </si>
  <si>
    <t xml:space="preserve">32,94</t>
  </si>
  <si>
    <t xml:space="preserve">97185</t>
  </si>
  <si>
    <t xml:space="preserve">ASSENTAMENTO DE TUBO DE AÇO CARBONO PARA REDE DE ÁGUA, DN 800 MM (32), JUNTA SOLDADA, INSTALADO EM LOCAL COM NÍVEL BAIXO DE INTERFERÊNCIAS (NÃO INCLUI FORNECIMENTO). AF_11/2017</t>
  </si>
  <si>
    <t xml:space="preserve">34,32</t>
  </si>
  <si>
    <t xml:space="preserve">37,44</t>
  </si>
  <si>
    <t xml:space="preserve">97186</t>
  </si>
  <si>
    <t xml:space="preserve">ASSENTAMENTO DE TUBO DE AÇO CARBONO PARA REDE DE ÁGUA, DN 900 MM (36), JUNTA SOLDADA, INSTALADO EM LOCAL COM NÍVEL BAIXO DE INTERFERÊNCIAS (NÃO INCLUI FORNECIMENTO). AF_11/2017</t>
  </si>
  <si>
    <t xml:space="preserve">38,45</t>
  </si>
  <si>
    <t xml:space="preserve">41,96</t>
  </si>
  <si>
    <t xml:space="preserve">97187</t>
  </si>
  <si>
    <t xml:space="preserve">46,73</t>
  </si>
  <si>
    <t xml:space="preserve">50,99</t>
  </si>
  <si>
    <t xml:space="preserve">97188</t>
  </si>
  <si>
    <t xml:space="preserve">ASSENTAMENTO DE TUBO DE AÇO CARBONO PARA REDE DE ÁGUA, DN 1200 MM (48) OU DN 1300 MM (52), JUNTA SOLDADA, INSTALADO EM LOCAL COM NÍVEL BAIXO DE INTERFERÊNCIAS (NÃO INCLUI FORNECIMENTO). AF_11/2017</t>
  </si>
  <si>
    <t xml:space="preserve">55,00</t>
  </si>
  <si>
    <t xml:space="preserve">60,02</t>
  </si>
  <si>
    <t xml:space="preserve">97189</t>
  </si>
  <si>
    <t xml:space="preserve">ASSENTAMENTO DE TUBO DE AÇO CARBONO PARA REDE DE ÁGUA, DN 1400 MM (56'') OU DN 1500 MM (60), JUNTA SOLDADA, INSTALADO EM LOCAL COM NÍVEL BAIXO DE INTERFERÊNCIAS (NÃO INCLUI FORNECIMENTO). AF_11/2017</t>
  </si>
  <si>
    <t xml:space="preserve">63,28</t>
  </si>
  <si>
    <t xml:space="preserve">69,05</t>
  </si>
  <si>
    <t xml:space="preserve">97190</t>
  </si>
  <si>
    <t xml:space="preserve">ASSENTAMENTO DE TUBO DE AÇO CARBONO PARA REDE DE ÁGUA, DN 1600 MM (64) OU DN 1700 MM (68), JUNTA SOLDADA, INSTALADO EM LOCAL COM NÍVEL BAIXO DE INTERFERÊNCIAS (NÃO INCLUI FORNECIMENTO). AF_11/2017</t>
  </si>
  <si>
    <t xml:space="preserve">71,57</t>
  </si>
  <si>
    <t xml:space="preserve">78,07</t>
  </si>
  <si>
    <t xml:space="preserve">97191</t>
  </si>
  <si>
    <t xml:space="preserve">ASSENTAMENTO DE TUBO DE AÇO CARBONO PARA REDE DE ÁGUA, DN 1800 MM (72) OU DN 1900 MM (76), JUNTA SOLDADA, INSTALADO EM LOCAL COM NÍVEL BAIXO DE INTERFERÊNCIAS (NÃO INCLUI FORNECIMENTO). AF_11/2017</t>
  </si>
  <si>
    <t xml:space="preserve">81,97</t>
  </si>
  <si>
    <t xml:space="preserve">89,22</t>
  </si>
  <si>
    <t xml:space="preserve">97192</t>
  </si>
  <si>
    <t xml:space="preserve">ASSENTAMENTO DE TUBO DE AÇO CARBONO PARA REDE DE ÁGUA, DN 2000 MM (80) OU DN 2100 MM (84), JUNTA SOLDADA, INSTALADO EM LOCAL COM NÍVEL BAIXO DE INTERFERÊNCIAS (NÃO INCLUI FORNECIMENTO). AF_11/2017</t>
  </si>
  <si>
    <t xml:space="preserve">90,47</t>
  </si>
  <si>
    <t xml:space="preserve">98,48</t>
  </si>
  <si>
    <t xml:space="preserve">90694</t>
  </si>
  <si>
    <t xml:space="preserve">TUBO DE PVC PARA REDE COLETORA DE ESGOTO DE PAREDE MACIÇA, DN 100 MM, JUNTA ELÁSTICA, INSTALADO EM LOCAL COM NÍVEL BAIXO DE INTERFERÊNCIAS - FORNECIMENTO E ASSENTAMENTO. AF_06/2015</t>
  </si>
  <si>
    <t xml:space="preserve">20,12</t>
  </si>
  <si>
    <t xml:space="preserve">20,45</t>
  </si>
  <si>
    <t xml:space="preserve">90695</t>
  </si>
  <si>
    <t xml:space="preserve">TUBO DE PVC PARA REDE COLETORA DE ESGOTO DE PAREDE MACIÇA, DN 150 MM, JUNTA ELÁSTICA, INSTALADO EM LOCAL COM NÍVEL BAIXO DE INTERFERÊNCIAS - FORNECIMENTO E ASSENTAMENTO. AF_06/2015</t>
  </si>
  <si>
    <t xml:space="preserve">40,69</t>
  </si>
  <si>
    <t xml:space="preserve">41,09</t>
  </si>
  <si>
    <t xml:space="preserve">90696</t>
  </si>
  <si>
    <t xml:space="preserve">TUBO DE PVC PARA REDE COLETORA DE ESGOTO DE PAREDE MACIÇA, DN 200 MM, JUNTA ELÁSTICA, INSTALADO EM LOCAL COM NÍVEL BAIXO DE INTERFERÊNCIAS - FORNECIMENTO E ASSENTAMENTO. AF_06/2015</t>
  </si>
  <si>
    <t xml:space="preserve">62,23</t>
  </si>
  <si>
    <t xml:space="preserve">62,71</t>
  </si>
  <si>
    <t xml:space="preserve">90697</t>
  </si>
  <si>
    <t xml:space="preserve">TUBO DE PVC PARA REDE COLETORA DE ESGOTO DE PAREDE MACIÇA, DN 250 MM, JUNTA ELÁSTICA, INSTALADO EM LOCAL COM NÍVEL BAIXO DE INTERFERÊNCIAS - FORNECIMENTO E ASSENTAMENTO. AF_06/2015</t>
  </si>
  <si>
    <t xml:space="preserve">103,32</t>
  </si>
  <si>
    <t xml:space="preserve">103,86</t>
  </si>
  <si>
    <t xml:space="preserve">90698</t>
  </si>
  <si>
    <t xml:space="preserve">TUBO DE PVC PARA REDE COLETORA DE ESGOTO DE PAREDE MACIÇA, DN 300 MM, JUNTA ELÁSTICA, INSTALADO EM LOCAL COM NÍVEL BAIXO DE INTERFERÊNCIAS - FORNECIMENTO E ASSENTAMENTO. AF_06/2015</t>
  </si>
  <si>
    <t xml:space="preserve">165,16</t>
  </si>
  <si>
    <t xml:space="preserve">165,77</t>
  </si>
  <si>
    <t xml:space="preserve">90699</t>
  </si>
  <si>
    <t xml:space="preserve">TUBO DE PVC PARA REDE COLETORA DE ESGOTO DE PAREDE MACIÇA, DN 350 MM, JUNTA ELÁSTICA, INSTALADO EM LOCAL COM NÍVEL BAIXO DE INTERFERÊNCIAS - FORNECIMENTO E ASSENTAMENTO. AF_06/2015</t>
  </si>
  <si>
    <t xml:space="preserve">204,14</t>
  </si>
  <si>
    <t xml:space="preserve">204,82</t>
  </si>
  <si>
    <t xml:space="preserve">90700</t>
  </si>
  <si>
    <t xml:space="preserve">TUBO DE PVC PARA REDE COLETORA DE ESGOTO DE PAREDE MACIÇA, DN 400 MM, JUNTA ELÁSTICA, INSTALADO EM LOCAL COM NÍVEL BAIXO DE INTERFERÊNCIAS - FORNECIMENTO E ASSENTAMENTO. AF_06/2015</t>
  </si>
  <si>
    <t xml:space="preserve">270,52</t>
  </si>
  <si>
    <t xml:space="preserve">271,55</t>
  </si>
  <si>
    <t xml:space="preserve">90701</t>
  </si>
  <si>
    <t xml:space="preserve">TUBO DE PVC CORRUGADO DE DUPLA PAREDE PARA REDE COLETORA DE ESGOTO, DN 150 MM, JUNTA ELÁSTICA, INSTALADO EM LOCAL COM NÍVEL BAIXO DE INTERFERÊNCIAS - FORNECIMENTO E ASSENTAMENTO. AF_06/2015</t>
  </si>
  <si>
    <t xml:space="preserve">40,94</t>
  </si>
  <si>
    <t xml:space="preserve">41,66</t>
  </si>
  <si>
    <t xml:space="preserve">90702</t>
  </si>
  <si>
    <t xml:space="preserve">TUBO DE PVC CORRUGADO DE DUPLA PAREDE PARA REDE COLETORA DE ESGOTO, DN 200 MM, JUNTA ELÁSTICA, INSTALADO EM LOCAL COM NÍVEL BAIXO DE INTERFERÊNCIAS - FORNECIMENTO E ASSENTAMENTO. AF_06/2015</t>
  </si>
  <si>
    <t xml:space="preserve">61,19</t>
  </si>
  <si>
    <t xml:space="preserve">61,98</t>
  </si>
  <si>
    <t xml:space="preserve">90703</t>
  </si>
  <si>
    <t xml:space="preserve">TUBO DE PVC CORRUGADO DE DUPLA PAREDE PARA REDE COLETORA DE ESGOTO, DN 250 MM, JUNTA ELÁSTICA, INSTALADO EM LOCAL COM NÍVEL BAIXO DE INTERFERÊNCIAS - FORNECIMENTO E ASSENTAMENTO. AF_06/2015</t>
  </si>
  <si>
    <t xml:space="preserve">99,68</t>
  </si>
  <si>
    <t xml:space="preserve">100,55</t>
  </si>
  <si>
    <t xml:space="preserve">90704</t>
  </si>
  <si>
    <t xml:space="preserve">TUBO DE PVC CORRUGADO DE DUPLA PAREDE PARA REDE COLETORA DE ESGOTO, DN 300 MM, JUNTA ELÁSTICA, INSTALADO EM LOCAL COM NÍVEL BAIXO DE INTERFERÊNCIAS - FORNECIMENTO E ASSENTAMENTO. AF_06/2015</t>
  </si>
  <si>
    <t xml:space="preserve">155,06</t>
  </si>
  <si>
    <t xml:space="preserve">155,99</t>
  </si>
  <si>
    <t xml:space="preserve">90705</t>
  </si>
  <si>
    <t xml:space="preserve">TUBO DE PVC CORRUGADO DE DUPLA PAREDE PARA REDE COLETORA DE ESGOTO, DN 350 MM, JUNTA ELÁSTICA, INSTALADO EM LOCAL COM NÍVEL BAIXO DE INTERFERÊNCIAS - FORNECIMENTO E ASSENTAMENTO. AF_06/2015</t>
  </si>
  <si>
    <t xml:space="preserve">226,33</t>
  </si>
  <si>
    <t xml:space="preserve">227,34</t>
  </si>
  <si>
    <t xml:space="preserve">90706</t>
  </si>
  <si>
    <t xml:space="preserve">TUBO DE PVC CORRUGADO DE DUPLA PAREDE PARA REDE COLETORA DE ESGOTO, DN 400 MM, JUNTA ELÁSTICA, INSTALADO EM LOCAL COM NÍVEL BAIXO DE INTERFERÊNCIAS - FORNECIMENTO E ASSENTAMENTO. AF_06/2015</t>
  </si>
  <si>
    <t xml:space="preserve">275,64</t>
  </si>
  <si>
    <t xml:space="preserve">277,13</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</si>
  <si>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</si>
  <si>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</si>
  <si>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440,88</t>
  </si>
  <si>
    <t xml:space="preserve">441,84</t>
  </si>
  <si>
    <t xml:space="preserve">90709</t>
  </si>
  <si>
    <t xml:space="preserve">TUBO DE PVC PARA REDE COLETORA DE ESGOTO DE PAREDE MACIÇA, DN 100 MM, JUNTA ELÁSTICA, INSTALADO EM LOCAL COM NÍVEL ALTO DE INTERFERÊNCIAS - FORNECIMENTO E ASSENTAMENTO. AF_06/2015</t>
  </si>
  <si>
    <t xml:space="preserve">22,24</t>
  </si>
  <si>
    <t xml:space="preserve">22,81</t>
  </si>
  <si>
    <t xml:space="preserve">90710</t>
  </si>
  <si>
    <t xml:space="preserve">TUBO DE PVC PARA REDE COLETORA DE ESGOTO DE PAREDE MACIÇA, DN 150 MM, JUNTA ELÁSTICA, INSTALADO EM LOCAL COM NÍVEL ALTO DE INTERFERÊNCIAS - FORNECIMENTO E ASSENTAMENTO. AF_06/2015</t>
  </si>
  <si>
    <t xml:space="preserve">42,81</t>
  </si>
  <si>
    <t xml:space="preserve">43,47</t>
  </si>
  <si>
    <t xml:space="preserve">90711</t>
  </si>
  <si>
    <t xml:space="preserve">TUBO DE PVC PARA REDE COLETORA DE ESGOTO DE PAREDE MACIÇA, DN 200 MM, JUNTA ELÁSTICA, INSTALADO EM LOCAL COM NÍVEL ALTO DE INTERFERÊNCIAS - FORNECIMENTO E ASSENTAMENTO. AF_06/2015</t>
  </si>
  <si>
    <t xml:space="preserve">64,34</t>
  </si>
  <si>
    <t xml:space="preserve">65,06</t>
  </si>
  <si>
    <t xml:space="preserve">90712</t>
  </si>
  <si>
    <t xml:space="preserve">TUBO DE PVC PARA REDE COLETORA DE ESGOTO DE PAREDE MACIÇA, DN 250 MM, JUNTA ELÁSTICA, INSTALADO EM LOCAL COM NÍVEL ALTO DE INTERFERÊNCIAS - FORNECIMENTO E ASSENTAMENTO. AF_06/2015</t>
  </si>
  <si>
    <t xml:space="preserve">105,43</t>
  </si>
  <si>
    <t xml:space="preserve">106,23</t>
  </si>
  <si>
    <t xml:space="preserve">90713</t>
  </si>
  <si>
    <t xml:space="preserve">TUBO DE PVC PARA REDE COLETORA DE ESGOTO DE PAREDE MACIÇA, DN 300 MM, JUNTA ELÁSTICA, INSTALADO EM LOCAL COM NÍVEL ALTO DE INTERFERÊNCIAS - FORNECIMENTO E ASSENTAMENTO. AF_06/2015</t>
  </si>
  <si>
    <t xml:space="preserve">167,26</t>
  </si>
  <si>
    <t xml:space="preserve">168,13</t>
  </si>
  <si>
    <t xml:space="preserve">90714</t>
  </si>
  <si>
    <t xml:space="preserve">TUBO DE PVC PARA REDE COLETORA DE ESGOTO DE PAREDE MACIÇA, DN 350 MM, JUNTA ELÁSTICA, INSTALADO EM LOCAL COM NÍVEL ALTO DE INTERFERÊNCIAS - FORNECIMENTO E ASSENTAMENTO. AF_06/2015</t>
  </si>
  <si>
    <t xml:space="preserve">206,25</t>
  </si>
  <si>
    <t xml:space="preserve">207,19</t>
  </si>
  <si>
    <t xml:space="preserve">90715</t>
  </si>
  <si>
    <t xml:space="preserve">TUBO DE PVC PARA REDE COLETORA DE ESGOTO DE PAREDE MACIÇA, DN 400 MM, JUNTA ELÁSTICA, INSTALADO EM LOCAL COM NÍVEL ALTO DE INTERFERÊNCIAS - FORNECIMENTO E ASSENTAMENTO. AF_06/2015</t>
  </si>
  <si>
    <t xml:space="preserve">274,67</t>
  </si>
  <si>
    <t xml:space="preserve">276,05</t>
  </si>
  <si>
    <t xml:space="preserve">90716</t>
  </si>
  <si>
    <t xml:space="preserve">TUBO DE PVC CORRUGADO DE DUPLA PAREDE PARA REDE COLETORA DE ESGOTO, DN 150 MM, JUNTA ELÁSTICA, INSTALADO EM LOCAL COM NÍVEL ALTO DE INTERFERÊNCIAS - FORNECIMENTO E ASSENTAMENTO. AF_06/2015</t>
  </si>
  <si>
    <t xml:space="preserve">43,05</t>
  </si>
  <si>
    <t xml:space="preserve">44,02</t>
  </si>
  <si>
    <t xml:space="preserve">90717</t>
  </si>
  <si>
    <t xml:space="preserve">TUBO DE PVC CORRUGADO DE DUPLA PAREDE PARA REDE COLETORA DE ESGOTO, DN 200 MM, JUNTA ELÁSTICA, INSTALADO EM LOCAL COM NÍVEL ALTO DE INTERFERÊNCIAS - FORNECIMENTO E ASSENTAMENTO. AF_06/2015</t>
  </si>
  <si>
    <t xml:space="preserve">63,29</t>
  </si>
  <si>
    <t xml:space="preserve">64,35</t>
  </si>
  <si>
    <t xml:space="preserve">90718</t>
  </si>
  <si>
    <t xml:space="preserve">TUBO DE PVC CORRUGADO DE DUPLA PAREDE PARA REDE COLETORA DE ESGOTO, DN 250 MM, JUNTA ELÁSTICA, INSTALADO EM LOCAL COM NÍVEL ALTO DE INTERFERÊNCIAS - FORNECIMENTO E ASSENTAMENTO. AF_06/2015</t>
  </si>
  <si>
    <t xml:space="preserve">101,79</t>
  </si>
  <si>
    <t xml:space="preserve">102,91</t>
  </si>
  <si>
    <t xml:space="preserve">90719</t>
  </si>
  <si>
    <t xml:space="preserve">TUBO DE PVC CORRUGADO DE DUPLA PAREDE PARA REDE COLETORA DE ESGOTO, DN 300 MM, JUNTA ELÁSTICA, INSTALADO EM LOCAL COM NÍVEL ALTO DE INTERFERÊNCIAS - FORNECIMENTO E ASSENTAMENTO. AF_06/2015</t>
  </si>
  <si>
    <t xml:space="preserve">157,16</t>
  </si>
  <si>
    <t xml:space="preserve">158,36</t>
  </si>
  <si>
    <t xml:space="preserve">90720</t>
  </si>
  <si>
    <t xml:space="preserve">TUBO DE PVC CORRUGADO DE DUPLA PAREDE PARA REDE COLETORA DE ESGOTO, DN 350 MM, JUNTA ELÁSTICA, INSTALADO EM LOCAL COM NÍVEL ALTO DE INTERFERÊNCIAS - FORNECIMENTO E ASSENTAMENTO. AF_06/2015</t>
  </si>
  <si>
    <t xml:space="preserve">228,44</t>
  </si>
  <si>
    <t xml:space="preserve">229,70</t>
  </si>
  <si>
    <t xml:space="preserve">90721</t>
  </si>
  <si>
    <t xml:space="preserve">TUBO DE PVC CORRUGADO DE DUPLA PAREDE PARA REDE COLETORA DE ESGOTO, DN 400 MM, EM JUNTA ELÁSTICA, INSTALADO EM LOCAL COM NÍVEL ALTO DE INTERFERÊNCIAS - FORNECIMENTO E ASSENTAMENTO. AF_06/2015</t>
  </si>
  <si>
    <t xml:space="preserve">279,80</t>
  </si>
  <si>
    <t xml:space="preserve">281,64</t>
  </si>
  <si>
    <t xml:space="preserve">90723</t>
  </si>
  <si>
    <t xml:space="preserve">TUBO DE PEAD CORRUGADO DE DUPLA PAREDE PARA REDE COLETORA DE ESGOTO, DN 600 MM, JUNTA ELÁSTICA INTEGRADA, INSTALADO EM LOCAL COM NÍVEL ALTO DE INTERFERÊNCIAS - FORNECIMENTO E ASSENTAMENTO. AF_06/2015</t>
  </si>
  <si>
    <t xml:space="preserve">443,35</t>
  </si>
  <si>
    <t xml:space="preserve">444,50</t>
  </si>
  <si>
    <t xml:space="preserve">90724</t>
  </si>
  <si>
    <t xml:space="preserve">JUNTA ARGAMASSADA ENTRE TUBO DN 100 MM E O POÇO DE VISITA/ CAIXA DE CONCRETO OU ALVENARIA EM REDES DE ESGOTO. AF_06/2015</t>
  </si>
  <si>
    <t xml:space="preserve">UN</t>
  </si>
  <si>
    <t xml:space="preserve">24,07</t>
  </si>
  <si>
    <t xml:space="preserve">26,87</t>
  </si>
  <si>
    <t xml:space="preserve">90725</t>
  </si>
  <si>
    <t xml:space="preserve">JUNTA ARGAMASSADA ENTRE TUBO DN 150 MM E O POÇO DE VISITA/ CAIXA DE CONCRETO OU ALVENARIA EM REDES DE ESGOTO. AF_06/2015</t>
  </si>
  <si>
    <t xml:space="preserve">29,63</t>
  </si>
  <si>
    <t xml:space="preserve">33,08</t>
  </si>
  <si>
    <t xml:space="preserve">90726</t>
  </si>
  <si>
    <t xml:space="preserve">JUNTA ARGAMASSADA ENTRE TUBO DN 200 MM E O POÇO/ CAIXA DE CONCRETO OU ALVENARIA EM REDES DE ESGOTO. AF_06/2015</t>
  </si>
  <si>
    <t xml:space="preserve">35,22</t>
  </si>
  <si>
    <t xml:space="preserve">39,29</t>
  </si>
  <si>
    <t xml:space="preserve">90727</t>
  </si>
  <si>
    <t xml:space="preserve">JUNTA ARGAMASSADA ENTRE TUBO DN 250 MM E O POÇO DE VISITA/ CAIXA DE CONCRETO OU ALVENARIA EM REDES DE ESGOTO. AF_06/2015</t>
  </si>
  <si>
    <t xml:space="preserve">40,78</t>
  </si>
  <si>
    <t xml:space="preserve">45,49</t>
  </si>
  <si>
    <t xml:space="preserve">90728</t>
  </si>
  <si>
    <t xml:space="preserve">JUNTA ARGAMASSADA ENTRE TUBO DN 300 MM E O POÇO DE VISITA/ CAIXA DE CONCRETO OU ALVENARIA EM REDES DE ESGOTO. AF_06/2015</t>
  </si>
  <si>
    <t xml:space="preserve">46,37</t>
  </si>
  <si>
    <t xml:space="preserve">51,70</t>
  </si>
  <si>
    <t xml:space="preserve">90729</t>
  </si>
  <si>
    <t xml:space="preserve">JUNTA ARGAMASSADA ENTRE TUBO DN 350 MM E O POÇO DE VISITA/ CAIXA DE CONCRETO OU ALVENARIA EM REDES DE ESGOTO. AF_06/2015</t>
  </si>
  <si>
    <t xml:space="preserve">51,93</t>
  </si>
  <si>
    <t xml:space="preserve">57,91</t>
  </si>
  <si>
    <t xml:space="preserve">90730</t>
  </si>
  <si>
    <t xml:space="preserve">JUNTA ARGAMASSADA ENTRE TUBO DN 400 MM E O POÇO DE VISITA/ CAIXA DE CONCRETO OU ALVENARIA EM REDES DE ESGOTO. AF_06/2015</t>
  </si>
  <si>
    <t xml:space="preserve">57,54</t>
  </si>
  <si>
    <t xml:space="preserve">64,16</t>
  </si>
  <si>
    <t xml:space="preserve">90731</t>
  </si>
  <si>
    <t xml:space="preserve">JUNTA ARGAMASSADA ENTRE TUBO DN 450 MM E O POÇO DE VISITA/ CAIXA DE CONCRETO OU ALVENARIA EM REDES DE ESGOTO. AF_06/2015</t>
  </si>
  <si>
    <t xml:space="preserve">63,12</t>
  </si>
  <si>
    <t xml:space="preserve">70,38</t>
  </si>
  <si>
    <t xml:space="preserve">90732</t>
  </si>
  <si>
    <t xml:space="preserve">JUNTA ARGAMASSADA ENTRE TUBO DN 600 MM E O POÇO DE VISITA/ CAIXA DE CONCRETO OU ALVENARIA EM REDES DE ESGOTO. AF_06/2015</t>
  </si>
  <si>
    <t xml:space="preserve">79,84</t>
  </si>
  <si>
    <t xml:space="preserve">88,99</t>
  </si>
  <si>
    <t xml:space="preserve">90733</t>
  </si>
  <si>
    <t xml:space="preserve">ASSENTAMENTO DE TUBO DE PVC PARA REDE COLETORA DE ESGOTO DE PAREDE MACIÇA, DN 100 MM, JUNTA ELÁSTICA, INSTALADO EM LOCAL COM NÍVEL BAIXO DE INTERFERÊNCIAS (NÃO INCLUI FORNECIMENTO). AF_06/2015</t>
  </si>
  <si>
    <t xml:space="preserve">2,66</t>
  </si>
  <si>
    <t xml:space="preserve">2,99</t>
  </si>
  <si>
    <t xml:space="preserve">90734</t>
  </si>
  <si>
    <t xml:space="preserve">ASSENTAMENTO DE TUBO DE PVC PARA REDE COLETORA DE ESGOTO DE PAREDE MACIÇA, DN 150 MM, JUNTA ELÁSTICA, INSTALADO EM LOCAL COM NÍVEL BAIXO DE INTERFERÊNCIAS (NÃO INCLUI FORNECIMENTO). AF_06/2015</t>
  </si>
  <si>
    <t xml:space="preserve">3,24</t>
  </si>
  <si>
    <t xml:space="preserve">3,64</t>
  </si>
  <si>
    <t xml:space="preserve">90735</t>
  </si>
  <si>
    <t xml:space="preserve">ASSENTAMENTO DE TUBO DE PVC PARA REDE COLETORA DE ESGOTO DE PAREDE MACIÇA, DN 200 MM, JUNTA ELÁSTICA, INSTALADO EM LOCAL COM NÍVEL BAIXO DE INTERFERÊNCIAS (NÃO INCLUI FORNECIMENTO). AF_06/2015</t>
  </si>
  <si>
    <t xml:space="preserve">3,85</t>
  </si>
  <si>
    <t xml:space="preserve">4,33</t>
  </si>
  <si>
    <t xml:space="preserve">90736</t>
  </si>
  <si>
    <t xml:space="preserve">ASSENTAMENTO DE TUBO DE PVC PARA REDE COLETORA DE ESGOTO DE PAREDE MACIÇA, DN 250 MM, JUNTA ELÁSTICA, INSTALADO EM LOCAL COM NÍVEL BAIXO DE INTERFERÊNCIAS (NÃO INCLUI FORNECIMENTO). AF_06/2015</t>
  </si>
  <si>
    <t xml:space="preserve">4,45</t>
  </si>
  <si>
    <t xml:space="preserve">4,99</t>
  </si>
  <si>
    <t xml:space="preserve">90737</t>
  </si>
  <si>
    <t xml:space="preserve">ASSENTAMENTO DE TUBO DE PVC PARA REDE COLETORA DE ESGOTO DE PAREDE MACIÇA, DN 300 MM, JUNTA ELÁSTICA, INSTALADO EM LOCAL COM NÍVEL BAIXO DE INTERFERÊNCIAS (NÃO INCLUI FORNECIMENTO). AF_06/2015</t>
  </si>
  <si>
    <t xml:space="preserve">5,05</t>
  </si>
  <si>
    <t xml:space="preserve">5,66</t>
  </si>
  <si>
    <t xml:space="preserve">90738</t>
  </si>
  <si>
    <t xml:space="preserve">ASSENTAMENTO DE TUBO DE PVC PARA REDE COLETORA DE ESGOTO DE PAREDE MACIÇA, DN 350 MM, JUNTA ELÁSTICA, INSTALADO EM LOCAL COM NÍVEL BAIXO DE INTERFERÊNCIAS (NÃO INCLUI FORNECIMENTO). AF_06/2015</t>
  </si>
  <si>
    <t xml:space="preserve">5,64</t>
  </si>
  <si>
    <t xml:space="preserve">6,32</t>
  </si>
  <si>
    <t xml:space="preserve">90739</t>
  </si>
  <si>
    <t xml:space="preserve">ASSENTAMENTO DE TUBO DE PVC PARA REDE COLETORA DE ESGOTO DE PAREDE MACIÇA, DN 400 MM, JUNTA ELÁSTICA, INSTALADO EM LOCAL COM NÍVEL BAIXO DE INTERFERÊNCIAS (NÃO INCLUI FORNECIMENTO). AF_06/2015</t>
  </si>
  <si>
    <t xml:space="preserve">12,25</t>
  </si>
  <si>
    <t xml:space="preserve">13,28</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</si>
  <si>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</si>
  <si>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</si>
  <si>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5,94</t>
  </si>
  <si>
    <t xml:space="preserve">6,66</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</si>
  <si>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</si>
  <si>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</si>
  <si>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6,54</t>
  </si>
  <si>
    <t xml:space="preserve">7,33</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</si>
  <si>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</si>
  <si>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</si>
  <si>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7,13</t>
  </si>
  <si>
    <t xml:space="preserve">8,00</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</si>
  <si>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</si>
  <si>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</si>
  <si>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7,73</t>
  </si>
  <si>
    <t xml:space="preserve">8,66</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</si>
  <si>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</si>
  <si>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</si>
  <si>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8,32</t>
  </si>
  <si>
    <t xml:space="preserve">9,33</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</si>
  <si>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</si>
  <si>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</si>
  <si>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17,50</t>
  </si>
  <si>
    <t xml:space="preserve">18,99</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</si>
  <si>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</si>
  <si>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</si>
  <si>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3,62</t>
  </si>
  <si>
    <t xml:space="preserve">4,05</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</si>
  <si>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</si>
  <si>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</si>
  <si>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13,03</t>
  </si>
  <si>
    <t xml:space="preserve">13,99</t>
  </si>
  <si>
    <t xml:space="preserve">90748</t>
  </si>
  <si>
    <t xml:space="preserve">ASSENTAMENTO DE TUBO DE PVC PARA REDE COLETORA DE ESGOTO DE PAREDE MACIÇA, DN 100 MM, JUNTA ELÁSTICA, INSTALADO EM LOCAL COM NÍVEL ALTO DE INTERFERÊNCIAS (NÃO INCLUI FORNECIMENTO). AF_06/2015</t>
  </si>
  <si>
    <t xml:space="preserve">4,78</t>
  </si>
  <si>
    <t xml:space="preserve">5,35</t>
  </si>
  <si>
    <t xml:space="preserve">90749</t>
  </si>
  <si>
    <t xml:space="preserve">ASSENTAMENTO DE TUBO DE PVC PARA REDE COLETORA DE ESGOTO DE PAREDE MACIÇA, DN 150 MM, JUNTA ELÁSTICA, INSTALADO EM LOCAL COM NÍVEL ALTO DE INTERFERÊNCIAS (NÃO INCLUI FORNECIMENTO). AF_06/2015</t>
  </si>
  <si>
    <t xml:space="preserve">5,36</t>
  </si>
  <si>
    <t xml:space="preserve">6,02</t>
  </si>
  <si>
    <t xml:space="preserve">90750</t>
  </si>
  <si>
    <t xml:space="preserve">ASSENTAMENTO DE TUBO DE PVC PARA REDE COLETORA DE ESGOTO DE PAREDE MACIÇA, DN 200 MM, JUNTA ELÁSTICA, INSTALADO EM LOCAL COM NÍVEL ALTO DE INTERFERÊNCIAS (NÃO INCLUI FORNECIMENTO). AF_06/2015</t>
  </si>
  <si>
    <t xml:space="preserve">5,96</t>
  </si>
  <si>
    <t xml:space="preserve">6,68</t>
  </si>
  <si>
    <t xml:space="preserve">90751</t>
  </si>
  <si>
    <t xml:space="preserve">ASSENTAMENTO DE TUBO DE PVC PARA REDE COLETORA DE ESGOTO DE PAREDE MACIÇA, DN 250 MM, JUNTA ELÁSTICA, INSTALADO EM LOCAL COM NÍVEL ALTO DE INTERFERÊNCIAS (NÃO INCLUI FORNECIMENTO). AF_06/2015</t>
  </si>
  <si>
    <t xml:space="preserve">6,56</t>
  </si>
  <si>
    <t xml:space="preserve">7,36</t>
  </si>
  <si>
    <t xml:space="preserve">90752</t>
  </si>
  <si>
    <t xml:space="preserve">ASSENTAMENTO DE TUBO DE PVC PARA REDE COLETORA DE ESGOTO DE PAREDE MACIÇA, DN 300 MM, JUNTA ELÁSTICA, INSTALADO EM LOCAL COM NÍVEL ALTO DE INTERFERÊNCIAS (NÃO INCLUI FORNECIMENTO). AF_06/2015</t>
  </si>
  <si>
    <t xml:space="preserve">7,15</t>
  </si>
  <si>
    <t xml:space="preserve">90753</t>
  </si>
  <si>
    <t xml:space="preserve">ASSENTAMENTO DE TUBO DE PVC PARA REDE COLETORA DE ESGOTO DE PAREDE MACIÇA, DN 350 MM, JUNTA ELÁSTICA, INSTALADO EM LOCAL COM NÍVEL ALTO DE INTERFERÊNCIAS (NÃO INCLUI FORNECIMENTO). AF_06/2015</t>
  </si>
  <si>
    <t xml:space="preserve">7,75</t>
  </si>
  <si>
    <t xml:space="preserve">8,69</t>
  </si>
  <si>
    <t xml:space="preserve">90754</t>
  </si>
  <si>
    <t xml:space="preserve">ASSENTAMENTO DE TUBO DE PVC PARA REDE COLETORA DE ESGOTO DE PAREDE MACIÇA, DN 400 MM, JUNTA ELÁSTICA, INSTALADO EM LOCAL COM NÍVEL ALTO DE INTERFERÊNCIAS (NÃO INCLUI FORNECIMENTO). AF_06/2015</t>
  </si>
  <si>
    <t xml:space="preserve">16,40</t>
  </si>
  <si>
    <t xml:space="preserve">17,78</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</si>
  <si>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</si>
  <si>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</si>
  <si>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8,05</t>
  </si>
  <si>
    <t xml:space="preserve">9,02</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</si>
  <si>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</si>
  <si>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</si>
  <si>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8,64</t>
  </si>
  <si>
    <t xml:space="preserve">9,70</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</si>
  <si>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</si>
  <si>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</si>
  <si>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9,24</t>
  </si>
  <si>
    <t xml:space="preserve">10,36</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</si>
  <si>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</si>
  <si>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</si>
  <si>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9,83</t>
  </si>
  <si>
    <t xml:space="preserve">11,03</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</si>
  <si>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</si>
  <si>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</si>
  <si>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10,43</t>
  </si>
  <si>
    <t xml:space="preserve">11,69</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</si>
  <si>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</si>
  <si>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</si>
  <si>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21,66</t>
  </si>
  <si>
    <t xml:space="preserve">23,50</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</si>
  <si>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</si>
  <si>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</si>
  <si>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4,43</t>
  </si>
  <si>
    <t xml:space="preserve">4,97</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</si>
  <si>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</si>
  <si>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</si>
  <si>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15,50</t>
  </si>
  <si>
    <t xml:space="preserve">16,65</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</si>
  <si>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</si>
  <si>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</si>
  <si>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75,53</t>
  </si>
  <si>
    <t xml:space="preserve">75,64</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</si>
  <si>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</si>
  <si>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</si>
  <si>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0,88</t>
  </si>
  <si>
    <t xml:space="preserve">0,99</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</si>
  <si>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</si>
  <si>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</si>
  <si>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111,81</t>
  </si>
  <si>
    <t xml:space="preserve">112,00</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</si>
  <si>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</si>
  <si>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</si>
  <si>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1,54</t>
  </si>
  <si>
    <t xml:space="preserve">1,73</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</si>
  <si>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</si>
  <si>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</si>
  <si>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654,29</t>
  </si>
  <si>
    <t xml:space="preserve">655,76</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</si>
  <si>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</si>
  <si>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</si>
  <si>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19,72</t>
  </si>
  <si>
    <t xml:space="preserve">21,19</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</si>
  <si>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</si>
  <si>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</si>
  <si>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23,15</t>
  </si>
  <si>
    <t xml:space="preserve">24,86</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</si>
  <si>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</si>
  <si>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</si>
  <si>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990,68</t>
  </si>
  <si>
    <t xml:space="preserve">992,79</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</si>
  <si>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</si>
  <si>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</si>
  <si>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28,34</t>
  </si>
  <si>
    <t xml:space="preserve">30,45</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</si>
  <si>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</si>
  <si>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</si>
  <si>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1.410,43</t>
  </si>
  <si>
    <t xml:space="preserve">1.412,92</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</si>
  <si>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</si>
  <si>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</si>
  <si>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33,62</t>
  </si>
  <si>
    <t xml:space="preserve">36,11</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</si>
  <si>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</si>
  <si>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</si>
  <si>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44,33</t>
  </si>
  <si>
    <t xml:space="preserve">47,61</t>
  </si>
  <si>
    <t xml:space="preserve">94885</t>
  </si>
  <si>
    <t xml:space="preserve">TUBO DE PEAD CORRUGADO DE DUPLA PAREDE PARA REDE COLETORA DE ESGOTO, DN 250 MM, JUNTA ELÁSTICA INTEGRADA, INSTALADO EM LOCAL COM NÍVEL ALTO DE INTERFERÊNCIAS - FORNECIMENTO E ASSENTAMENTO. AF_06/2016</t>
  </si>
  <si>
    <t xml:space="preserve">75,79</t>
  </si>
  <si>
    <t xml:space="preserve">75,93</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</si>
  <si>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</si>
  <si>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</si>
  <si>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1,14</t>
  </si>
  <si>
    <t xml:space="preserve">1,28</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</si>
  <si>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</si>
  <si>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</si>
  <si>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112,24</t>
  </si>
  <si>
    <t xml:space="preserve">112,47</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</si>
  <si>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</si>
  <si>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</si>
  <si>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1,97</t>
  </si>
  <si>
    <t xml:space="preserve">2,20</t>
  </si>
  <si>
    <t xml:space="preserve">94891</t>
  </si>
  <si>
    <t xml:space="preserve">TUBO DE PEAD CORRUGADO DE DUPLA PAREDE PARA REDE COLETORA DE ESGOTO, DN 750 MM, JUNTA ELÁSTICA INTEGRADA, INSTALADO EM LOCAL COM NÍVEL ALTO DE INTERFERÊNCIAS - FORNECIMENTO E ASSENTAMENTO. AF_06/2016</t>
  </si>
  <si>
    <t xml:space="preserve">657,48</t>
  </si>
  <si>
    <t xml:space="preserve">659,16</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</si>
  <si>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</si>
  <si>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</si>
  <si>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22,91</t>
  </si>
  <si>
    <t xml:space="preserve">24,59</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</si>
  <si>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</si>
  <si>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</si>
  <si>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26,60</t>
  </si>
  <si>
    <t xml:space="preserve">28,57</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</si>
  <si>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</si>
  <si>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</si>
  <si>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994,47</t>
  </si>
  <si>
    <t xml:space="preserve">996,86</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</si>
  <si>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</si>
  <si>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</si>
  <si>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32,13</t>
  </si>
  <si>
    <t xml:space="preserve">34,52</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</si>
  <si>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</si>
  <si>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</si>
  <si>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1.414,49</t>
  </si>
  <si>
    <t xml:space="preserve">1.417,28</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</si>
  <si>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</si>
  <si>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</si>
  <si>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37,68</t>
  </si>
  <si>
    <t xml:space="preserve">40,47</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</si>
  <si>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</si>
  <si>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</si>
  <si>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48,78</t>
  </si>
  <si>
    <t xml:space="preserve">52,39</t>
  </si>
  <si>
    <t xml:space="preserve">97121</t>
  </si>
  <si>
    <t xml:space="preserve">ASSENTAMENTO DE TUBO DE PVC PBA PARA REDE DE ÁGUA, DN 50 MM, JUNTA ELÁSTICA INTEGRADA, INSTALADO EM LOCAL COM NÍVEL ALTO DE INTERFERÊNCIAS (NÃO INCLUI FORNECIMENTO). AF_11/2017</t>
  </si>
  <si>
    <t xml:space="preserve">1,95</t>
  </si>
  <si>
    <t xml:space="preserve">2,18</t>
  </si>
  <si>
    <t xml:space="preserve">97122</t>
  </si>
  <si>
    <t xml:space="preserve">ASSENTAMENTO DE TUBO DE PVC PBA PARA REDE DE ÁGUA, DN 75 MM, JUNTA ELÁSTICA INTEGRADA, INSTALADO EM LOCAL COM NÍVEL ALTO DE INTERFERÊNCIAS (NÃO INCLUI FORNECIMENTO). AF_11/2017</t>
  </si>
  <si>
    <t xml:space="preserve">2,69</t>
  </si>
  <si>
    <t xml:space="preserve">3,01</t>
  </si>
  <si>
    <t xml:space="preserve">97123</t>
  </si>
  <si>
    <t xml:space="preserve">ASSENTAMENTO DE TUBO DE PVC PBA PARA REDE DE ÁGUA, DN 100 MM, JUNTA ELÁSTICA INTEGRADA, INSTALADO EM LOCAL COM NÍVEL ALTO DE INTERFERÊNCIAS (NÃO INCLUI FORNECIMENTO). AF_11/2017</t>
  </si>
  <si>
    <t xml:space="preserve">3,42</t>
  </si>
  <si>
    <t xml:space="preserve">3,81</t>
  </si>
  <si>
    <t xml:space="preserve">97124</t>
  </si>
  <si>
    <t xml:space="preserve">ASSENTAMENTO DE TUBO DE PVC PBA PARA REDE DE ÁGUA, DN 50 MM, JUNTA ELÁSTICA INTEGRADA, INSTALADO EM LOCAL COM NÍVEL BAIXO DE INTERFERÊNCIAS (NÃO INCLUI FORNECIMENTO). AF_11/2017</t>
  </si>
  <si>
    <t xml:space="preserve">0,84</t>
  </si>
  <si>
    <t xml:space="preserve">0,93</t>
  </si>
  <si>
    <t xml:space="preserve">97125</t>
  </si>
  <si>
    <t xml:space="preserve">ASSENTAMENTO DE TUBO DE PVC PBA PARA REDE DE ÁGUA, DN 75 MM, JUNTA ELÁSTICA INTEGRADA, INSTALADO EM LOCAL COM NÍVEL BAIXO DE INTERFERÊNCIAS (NÃO INCLUI FORNECIMENTO). AF_11/2017</t>
  </si>
  <si>
    <t xml:space="preserve">1,17</t>
  </si>
  <si>
    <t xml:space="preserve">1,31</t>
  </si>
  <si>
    <t xml:space="preserve">97126</t>
  </si>
  <si>
    <t xml:space="preserve">ASSENTAMENTO DE TUBO DE PVC PBA PARA REDE DE ÁGUA, DN 100 MM, JUNTA ELÁSTICA INTEGRADA, INSTALADO EM LOCAL COM NÍVEL BAIXO DE INTERFERÊNCIAS (NÃO INCLUI FORNECIMENTO). AF_11/2017</t>
  </si>
  <si>
    <t xml:space="preserve">1,49</t>
  </si>
  <si>
    <t xml:space="preserve">1,65</t>
  </si>
  <si>
    <t xml:space="preserve">92833</t>
  </si>
  <si>
    <t xml:space="preserve">TUBO DE CONCRETO PARA REDES COLETORAS DE ESGOTO SANITÁRIO, DIÂMETRO DE 300 MM, JUNTA ELÁSTICA, INSTALADO EM LOCAL COM BAIXO NÍVEL DE INTERFERÊNCIAS - FORNECIMENTO E ASSENTAMENTO. AF_12/2015</t>
  </si>
  <si>
    <t xml:space="preserve">93,78</t>
  </si>
  <si>
    <t xml:space="preserve">94,40</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</si>
  <si>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</si>
  <si>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</si>
  <si>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7,18</t>
  </si>
  <si>
    <t xml:space="preserve">7,80</t>
  </si>
  <si>
    <t xml:space="preserve">92835</t>
  </si>
  <si>
    <t xml:space="preserve">TUBO DE CONCRETO PARA REDES COLETORAS DE ESGOTO SANITÁRIO, DIÂMETRO DE 400 MM, JUNTA ELÁSTICA, INSTALADO EM LOCAL COM BAIXO NÍVEL DE INTERFERÊNCIAS - FORNECIMENTO E ASSENTAMENTO. AF_12/2015</t>
  </si>
  <si>
    <t xml:space="preserve">123,29</t>
  </si>
  <si>
    <t xml:space="preserve">124,08</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</si>
  <si>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</si>
  <si>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</si>
  <si>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9,17</t>
  </si>
  <si>
    <t xml:space="preserve">9,96</t>
  </si>
  <si>
    <t xml:space="preserve">92837</t>
  </si>
  <si>
    <t xml:space="preserve">TUBO DE CONCRETO PARA REDES COLETORAS DE ESGOTO SANITÁRIO, DIÂMETRO DE 500 MM, JUNTA ELÁSTICA, INSTALADO EM LOCAL COM BAIXO NÍVEL DE INTERFERÊNCIAS - FORNECIMENTO E ASSENTAMENTO. AF_12/2015</t>
  </si>
  <si>
    <t xml:space="preserve">155,22</t>
  </si>
  <si>
    <t xml:space="preserve">156,16</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</si>
  <si>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</si>
  <si>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</si>
  <si>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11,97</t>
  </si>
  <si>
    <t xml:space="preserve">92839</t>
  </si>
  <si>
    <t xml:space="preserve">TUBO DE CONCRETO PARA REDES COLETORAS DE ESGOTO SANITÁRIO, DIÂMETRO DE 600 MM, JUNTA ELÁSTICA, INSTALADO EM LOCAL COM BAIXO NÍVEL DE INTERFERÊNCIAS - FORNECIMENTO E ASSENTAMENTO. AF_12/2015</t>
  </si>
  <si>
    <t xml:space="preserve">203,13</t>
  </si>
  <si>
    <t xml:space="preserve">204,24</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</si>
  <si>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</si>
  <si>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</si>
  <si>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13,04</t>
  </si>
  <si>
    <t xml:space="preserve">92841</t>
  </si>
  <si>
    <t xml:space="preserve">TUBO DE CONCRETO PARA REDES COLETORAS DE ESGOTO SANITÁRIO, DIÂMETRO DE 700 MM, JUNTA ELÁSTICA, INSTALADO EM LOCAL COM BAIXO NÍVEL DE INTERFERÊNCIAS - FORNECIMENTO E ASSENTAMENTO. AF_12/2015</t>
  </si>
  <si>
    <t xml:space="preserve">230,11</t>
  </si>
  <si>
    <t xml:space="preserve">231,38</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</si>
  <si>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</si>
  <si>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</si>
  <si>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14,92</t>
  </si>
  <si>
    <t xml:space="preserve">16,19</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</si>
  <si>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</si>
  <si>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</si>
  <si>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16,93</t>
  </si>
  <si>
    <t xml:space="preserve">18,38</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</si>
  <si>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</si>
  <si>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</si>
  <si>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18,80</t>
  </si>
  <si>
    <t xml:space="preserve">20,39</t>
  </si>
  <si>
    <t xml:space="preserve">92847</t>
  </si>
  <si>
    <t xml:space="preserve">TUBO DE CONCRETO PARA REDES COLETORAS DE ESGOTO SANITÁRIO, DIÂMETRO DE 1000 MM, JUNTA ELÁSTICA, INSTALADO EM LOCAL COM BAIXO NÍVEL DE INTERFERÊNCIAS - FORNECIMENTO E ASSENTAMENTO. AF_12/2015</t>
  </si>
  <si>
    <t xml:space="preserve">399,48</t>
  </si>
  <si>
    <t xml:space="preserve">401,25</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</si>
  <si>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</si>
  <si>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</si>
  <si>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20,85</t>
  </si>
  <si>
    <t xml:space="preserve">22,62</t>
  </si>
  <si>
    <t xml:space="preserve">92849</t>
  </si>
  <si>
    <t xml:space="preserve">TUBO DE CONCRETO PARA REDES COLETORAS DE ESGOTO SANITÁRIO, DIÂMETRO DE 300 MM, JUNTA ELÁSTICA, INSTALADO EM LOCAL COM ALTO NÍVEL DE INTERFERÊNCIAS - FORNECIMENTO E ASSENTAMENTO. AF_12/2015</t>
  </si>
  <si>
    <t xml:space="preserve">100,20</t>
  </si>
  <si>
    <t xml:space="preserve">101,34</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</si>
  <si>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</si>
  <si>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</si>
  <si>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13,60</t>
  </si>
  <si>
    <t xml:space="preserve">14,74</t>
  </si>
  <si>
    <t xml:space="preserve">92851</t>
  </si>
  <si>
    <t xml:space="preserve">TUBO DE CONCRETO PARA REDES COLETORAS DE ESGOTO SANITÁRIO, DIÂMETRO DE 400 MM, JUNTA ELÁSTICA, INSTALADO EM LOCAL COM ALTO NÍVEL DE INTERFERÊNCIAS - FORNECIMENTO E ASSENTAMENTO. AF_12/2015</t>
  </si>
  <si>
    <t xml:space="preserve">131,30</t>
  </si>
  <si>
    <t xml:space="preserve">132,76</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</si>
  <si>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</si>
  <si>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</si>
  <si>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17,18</t>
  </si>
  <si>
    <t xml:space="preserve">18,64</t>
  </si>
  <si>
    <t xml:space="preserve">92853</t>
  </si>
  <si>
    <t xml:space="preserve">TUBO DE CONCRETO PARA REDES COLETORAS DE ESGOTO SANITÁRIO, DIÂMETRO DE 500 MM, JUNTA ELÁSTICA, INSTALADO EM LOCAL COM ALTO NÍVEL DE INTERFERÊNCIAS - FORNECIMENTO E ASSENTAMENTO. AF_12/2015</t>
  </si>
  <si>
    <t xml:space="preserve">165,11</t>
  </si>
  <si>
    <t xml:space="preserve">166,90</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</si>
  <si>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</si>
  <si>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</si>
  <si>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20,92</t>
  </si>
  <si>
    <t xml:space="preserve">22,71</t>
  </si>
  <si>
    <t xml:space="preserve">92855</t>
  </si>
  <si>
    <t xml:space="preserve">TUBO DE CONCRETO PARA REDES COLETORAS DE ESGOTO SANITÁRIO, DIÂMETRO DE 600 MM, JUNTA ELÁSTICA, INSTALADO EM LOCAL COM ALTO NÍVEL DE INTERFERÊNCIAS - FORNECIMENTO E ASSENTAMENTO. AF_12/2015</t>
  </si>
  <si>
    <t xml:space="preserve">214,75</t>
  </si>
  <si>
    <t xml:space="preserve">216,84</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</si>
  <si>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</si>
  <si>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</si>
  <si>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24,66</t>
  </si>
  <si>
    <t xml:space="preserve">26,75</t>
  </si>
  <si>
    <t xml:space="preserve">92857</t>
  </si>
  <si>
    <t xml:space="preserve">TUBO DE CONCRETO PARA REDES COLETORAS DE ESGOTO SANITÁRIO, DIÂMETRO DE 700 MM, JUNTA ELÁSTICA, INSTALADO EM LOCAL COM ALTO NÍVEL DE INTERFERÊNCIAS - FORNECIMENTO E ASSENTAMENTO. AF_12/2015</t>
  </si>
  <si>
    <t xml:space="preserve">243,41</t>
  </si>
  <si>
    <t xml:space="preserve">245,82</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</si>
  <si>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</si>
  <si>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</si>
  <si>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28,22</t>
  </si>
  <si>
    <t xml:space="preserve">30,63</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</si>
  <si>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</si>
  <si>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</si>
  <si>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32,04</t>
  </si>
  <si>
    <t xml:space="preserve">34,77</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</si>
  <si>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</si>
  <si>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</si>
  <si>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35,75</t>
  </si>
  <si>
    <t xml:space="preserve">38,78</t>
  </si>
  <si>
    <t xml:space="preserve">92863</t>
  </si>
  <si>
    <t xml:space="preserve">TUBO DE CONCRETO PARA REDES COLETORAS DE ESGOTO SANITÁRIO, DIÂMETRO DE 1000 MM, JUNTA ELÁSTICA, INSTALADO EM LOCAL COM ALTO NÍVEL DE INTERFERÊNCIAS - FORNECIMENTO E ASSENTAMENTO. AF_12/2015</t>
  </si>
  <si>
    <t xml:space="preserve">418,11</t>
  </si>
  <si>
    <t xml:space="preserve">421,47</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</si>
  <si>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</si>
  <si>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</si>
  <si>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39,48</t>
  </si>
  <si>
    <t xml:space="preserve">42,84</t>
  </si>
  <si>
    <t xml:space="preserve">92210</t>
  </si>
  <si>
    <t xml:space="preserve">TUBO DE CONCRETO PARA REDES COLETORAS DE ÁGUAS PLUVIAIS, DIÂMETRO DE 400 MM, JUNTA RÍGIDA, INSTALADO EM LOCAL COM BAIXO NÍVEL DE INTERFERÊNCIAS - FORNECIMENTO E ASSENTAMENTO. AF_12/2015</t>
  </si>
  <si>
    <t xml:space="preserve">89,65</t>
  </si>
  <si>
    <t xml:space="preserve">93,12</t>
  </si>
  <si>
    <t xml:space="preserve">92211</t>
  </si>
  <si>
    <t xml:space="preserve">TUBO DE CONCRETO PARA REDES COLETORAS DE ÁGUAS PLUVIAIS, DIÂMETRO DE 500 MM, JUNTA RÍGIDA, INSTALADO EM LOCAL COM BAIXO NÍVEL DE INTERFERÊNCIAS - FORNECIMENTO E ASSENTAMENTO. AF_12/2015</t>
  </si>
  <si>
    <t xml:space="preserve">114,06</t>
  </si>
  <si>
    <t xml:space="preserve">118,28</t>
  </si>
  <si>
    <t xml:space="preserve">92212</t>
  </si>
  <si>
    <t xml:space="preserve">TUBO DE CONCRETO PARA REDES COLETORAS DE ÁGUAS PLUVIAIS, DIÂMETRO DE 600 MM, JUNTA RÍGIDA, INSTALADO EM LOCAL COM BAIXO NÍVEL DE INTERFERÊNCIAS - FORNECIMENTO E ASSENTAMENTO. AF_12/2015</t>
  </si>
  <si>
    <t xml:space="preserve">144,10</t>
  </si>
  <si>
    <t xml:space="preserve">149,08</t>
  </si>
  <si>
    <t xml:space="preserve">92213</t>
  </si>
  <si>
    <t xml:space="preserve">TUBO DE CONCRETO PARA REDES COLETORAS DE ÁGUAS PLUVIAIS, DIÂMETRO DE 700 MM, JUNTA RÍGIDA, INSTALADO EM LOCAL COM BAIXO NÍVEL DE INTERFERÊNCIAS - FORNECIMENTO E ASSENTAMENTO. AF_12/2015</t>
  </si>
  <si>
    <t xml:space="preserve">187,49</t>
  </si>
  <si>
    <t xml:space="preserve">193,24</t>
  </si>
  <si>
    <t xml:space="preserve">92214</t>
  </si>
  <si>
    <t xml:space="preserve">TUBO DE CONCRETO PARA REDES COLETORAS DE ÁGUAS PLUVIAIS, DIÂMETRO DE 800 MM, JUNTA RÍGIDA, INSTALADO EM LOCAL COM BAIXO NÍVEL DE INTERFERÊNCIAS - FORNECIMENTO E ASSENTAMENTO. AF_12/2015</t>
  </si>
  <si>
    <t xml:space="preserve">213,92</t>
  </si>
  <si>
    <t xml:space="preserve">220,49</t>
  </si>
  <si>
    <t xml:space="preserve">92215</t>
  </si>
  <si>
    <t xml:space="preserve">TUBO DE CONCRETO PARA REDES COLETORAS DE ÁGUAS PLUVIAIS, DIÂMETRO DE 900 MM, JUNTA RÍGIDA, INSTALADO EM LOCAL COM BAIXO NÍVEL DE INTERFERÊNCIAS - FORNECIMENTO E ASSENTAMENTO. AF_12/2015</t>
  </si>
  <si>
    <t xml:space="preserve">256,44</t>
  </si>
  <si>
    <t xml:space="preserve">263,83</t>
  </si>
  <si>
    <t xml:space="preserve">92216</t>
  </si>
  <si>
    <t xml:space="preserve">TUBO DE CONCRETO PARA REDES COLETORAS DE ÁGUAS PLUVIAIS, DIÂMETRO DE 1000 MM, JUNTA RÍGIDA, INSTALADO EM LOCAL COM BAIXO NÍVEL DE INTERFERÊNCIAS - FORNECIMENTO E ASSENTAMENTO. AF_12/2015</t>
  </si>
  <si>
    <t xml:space="preserve">287,26</t>
  </si>
  <si>
    <t xml:space="preserve">295,54</t>
  </si>
  <si>
    <t xml:space="preserve">92219</t>
  </si>
  <si>
    <t xml:space="preserve">TUBO DE CONCRETO PARA REDES COLETORAS DE ÁGUAS PLUVIAIS, DIÂMETRO DE 400 MM, JUNTA RÍGIDA, INSTALADO EM LOCAL COM ALTO NÍVEL DE INTERFERÊNCIAS - FORNECIMENTO E ASSENTAMENTO. AF_12/2015</t>
  </si>
  <si>
    <t xml:space="preserve">97,66</t>
  </si>
  <si>
    <t xml:space="preserve">101,82</t>
  </si>
  <si>
    <t xml:space="preserve">92220</t>
  </si>
  <si>
    <t xml:space="preserve">TUBO DE CONCRETO PARA REDES COLETORAS DE ÁGUAS PLUVIAIS, DIÂMETRO DE 500 MM, JUNTA RÍGIDA, INSTALADO EM LOCAL COM ALTO NÍVEL DE INTERFERÊNCIAS - FORNECIMENTO E ASSENTAMENTO. AF_12/2015</t>
  </si>
  <si>
    <t xml:space="preserve">123,95</t>
  </si>
  <si>
    <t xml:space="preserve">129,01</t>
  </si>
  <si>
    <t xml:space="preserve">92221</t>
  </si>
  <si>
    <t xml:space="preserve">TUBO DE CONCRETO PARA REDES COLETORAS DE ÁGUAS PLUVIAIS, DIÂMETRO DE 600 MM, JUNTA RÍGIDA, INSTALADO EM LOCAL COM ALTO NÍVEL DE INTERFERÊNCIAS - FORNECIMENTO E ASSENTAMENTO. AF_12/2015</t>
  </si>
  <si>
    <t xml:space="preserve">155,71</t>
  </si>
  <si>
    <t xml:space="preserve">161,68</t>
  </si>
  <si>
    <t xml:space="preserve">92222</t>
  </si>
  <si>
    <t xml:space="preserve">TUBO DE CONCRETO PARA REDES COLETORAS DE ÁGUAS PLUVIAIS, DIÂMETRO DE 700 MM, JUNTA RÍGIDA, INSTALADO EM LOCAL COM ALTO NÍVEL DE INTERFERÊNCIAS - FORNECIMENTO E ASSENTAMENTO. AF_12/2015</t>
  </si>
  <si>
    <t xml:space="preserve">200,96</t>
  </si>
  <si>
    <t xml:space="preserve">207,85</t>
  </si>
  <si>
    <t xml:space="preserve">92223</t>
  </si>
  <si>
    <t xml:space="preserve">TUBO DE CONCRETO PARA REDES COLETORAS DE ÁGUAS PLUVIAIS, DIÂMETRO DE 800 MM, JUNTA RÍGIDA, INSTALADO EM LOCAL COM ALTO NÍVEL DE INTERFERÊNCIAS - FORNECIMENTO E ASSENTAMENTO. AF_12/2015</t>
  </si>
  <si>
    <t xml:space="preserve">229,03</t>
  </si>
  <si>
    <t xml:space="preserve">236,89</t>
  </si>
  <si>
    <t xml:space="preserve">92224</t>
  </si>
  <si>
    <t xml:space="preserve">TUBO DE CONCRETO PARA REDES COLETORAS DE ÁGUAS PLUVIAIS, DIÂMETRO DE 900 MM, JUNTA RÍGIDA, INSTALADO EM LOCAL COM ALTO NÍVEL DE INTERFERÊNCIAS - FORNECIMENTO E ASSENTAMENTO. AF_12/2015</t>
  </si>
  <si>
    <t xml:space="preserve">273,20</t>
  </si>
  <si>
    <t xml:space="preserve">282,02</t>
  </si>
  <si>
    <t xml:space="preserve">92226</t>
  </si>
  <si>
    <t xml:space="preserve">TUBO DE CONCRETO PARA REDES COLETORAS DE ÁGUAS PLUVIAIS, DIÂMETRO DE 1000 MM, JUNTA RÍGIDA, INSTALADO EM LOCAL COM ALTO NÍVEL DE INTERFERÊNCIAS - FORNECIMENTO E ASSENTAMENTO. AF_12/2015</t>
  </si>
  <si>
    <t xml:space="preserve">306,00</t>
  </si>
  <si>
    <t xml:space="preserve">315,87</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</si>
  <si>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</si>
  <si>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</si>
  <si>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32,28</t>
  </si>
  <si>
    <t xml:space="preserve">35,01</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</si>
  <si>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</si>
  <si>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</si>
  <si>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41,31</t>
  </si>
  <si>
    <t xml:space="preserve">44,78</t>
  </si>
  <si>
    <t xml:space="preserve">92810</t>
  </si>
  <si>
    <t xml:space="preserve">ASSENTAMENTO DE TUBO DE CONCRETO PARA REDES COLETORAS DE ÁGUAS PLUVIAIS, DIÂMETRO DE 500 MM, JUNTA RÍGIDA, INSTALADO EM LOCAL COM BAIXO NÍVEL DE INTERFERÊNCIAS (NÃO INCLUI FORNECIMENTO). AF_12/2015</t>
  </si>
  <si>
    <t xml:space="preserve">50,23</t>
  </si>
  <si>
    <t xml:space="preserve">54,45</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</si>
  <si>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</si>
  <si>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</si>
  <si>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59,64</t>
  </si>
  <si>
    <t xml:space="preserve">64,62</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</si>
  <si>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</si>
  <si>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</si>
  <si>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68,94</t>
  </si>
  <si>
    <t xml:space="preserve">74,69</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</si>
  <si>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</si>
  <si>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</si>
  <si>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79,49</t>
  </si>
  <si>
    <t xml:space="preserve">86,06</t>
  </si>
  <si>
    <t xml:space="preserve">92814</t>
  </si>
  <si>
    <t xml:space="preserve">ASSENTAMENTO DE TUBO DE CONCRETO PARA REDES COLETORAS DE ÁGUAS PLUVIAIS, DIÂMETRO DE 900 MM, JUNTA RÍGIDA, INSTALADO EM LOCAL COM BAIXO NÍVEL DE INTERFERÊNCIAS (NÃO INCLUI FORNECIMENTO). AF_12/2015</t>
  </si>
  <si>
    <t xml:space="preserve">97,86</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</si>
  <si>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</si>
  <si>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</si>
  <si>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102,74</t>
  </si>
  <si>
    <t xml:space="preserve">111,02</t>
  </si>
  <si>
    <t xml:space="preserve">92816</t>
  </si>
  <si>
    <t xml:space="preserve">TUBO DE CONCRETO PARA REDES COLETORAS DE ÁGUAS PLUVIAIS, DIÂMETRO DE 1200 MM, JUNTA RÍGIDA, INSTALADO EM LOCAL COM BAIXO NÍVEL DE INTERFERÊNCIAS - FORNECIMENTO E ASSENTAMENTO. AF_12/2015</t>
  </si>
  <si>
    <t xml:space="preserve">390,07</t>
  </si>
  <si>
    <t xml:space="preserve">400,43</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</si>
  <si>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</si>
  <si>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</si>
  <si>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128,57</t>
  </si>
  <si>
    <t xml:space="preserve">138,93</t>
  </si>
  <si>
    <t xml:space="preserve">92818</t>
  </si>
  <si>
    <t xml:space="preserve">TUBO DE CONCRETO PARA REDES COLETORAS DE ÁGUAS PLUVIAIS, DIÂMETRO DE 1500 MM, JUNTA RÍGIDA, INSTALADO EM LOCAL COM BAIXO NÍVEL DE INTERFERÊNCIAS - FORNECIMENTO E ASSENTAMENTO. AF_12/2015</t>
  </si>
  <si>
    <t xml:space="preserve">562,01</t>
  </si>
  <si>
    <t xml:space="preserve">575,97</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</si>
  <si>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</si>
  <si>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</si>
  <si>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173,04</t>
  </si>
  <si>
    <t xml:space="preserve">187,00</t>
  </si>
  <si>
    <t xml:space="preserve">92820</t>
  </si>
  <si>
    <t xml:space="preserve">ASSENTAMENTO DE TUBO DE CONCRETO PARA REDES COLETORAS DE ÁGUAS PLUVIAIS, DIÂMETRO DE 300 MM, JUNTA RÍGIDA, INSTALADO EM LOCAL COM ALTO NÍVEL DE INTERFERÊNCIAS (NÃO INCLUI FORNECIMENTO). AF_12/2015</t>
  </si>
  <si>
    <t xml:space="preserve">38,54</t>
  </si>
  <si>
    <t xml:space="preserve">41,81</t>
  </si>
  <si>
    <t xml:space="preserve">92821</t>
  </si>
  <si>
    <t xml:space="preserve">ASSENTAMENTO DE TUBO DE CONCRETO PARA REDES COLETORAS DE ÁGUAS PLUVIAIS, DIÂMETRO DE 400 MM, JUNTA RÍGIDA, INSTALADO EM LOCAL COM ALTO NÍVEL DE INTERFERÊNCIAS (NÃO INCLUI FORNECIMENTO). AF_12/2015</t>
  </si>
  <si>
    <t xml:space="preserve">49,32</t>
  </si>
  <si>
    <t xml:space="preserve">53,48</t>
  </si>
  <si>
    <t xml:space="preserve">92822</t>
  </si>
  <si>
    <t xml:space="preserve">ASSENTAMENTO DE TUBO DE CONCRETO PARA REDES COLETORAS DE ÁGUAS PLUVIAIS, DIÂMETRO DE 500 MM, JUNTA RÍGIDA, INSTALADO EM LOCAL COM ALTO NÍVEL DE INTERFERÊNCIAS (NÃO INCLUI FORNECIMENTO). AF_12/2015</t>
  </si>
  <si>
    <t xml:space="preserve">60,12</t>
  </si>
  <si>
    <t xml:space="preserve">65,18</t>
  </si>
  <si>
    <t xml:space="preserve">92824</t>
  </si>
  <si>
    <t xml:space="preserve">ASSENTAMENTO DE TUBO DE CONCRETO PARA REDES COLETORAS DE ÁGUAS PLUVIAIS, DIÂMETRO DE 600 MM, JUNTA RÍGIDA, INSTALADO EM LOCAL COM ALTO NÍVEL DE INTERFERÊNCIAS (NÃO INCLUI FORNECIMENTO). AF_12/2015</t>
  </si>
  <si>
    <t xml:space="preserve">71,25</t>
  </si>
  <si>
    <t xml:space="preserve">77,22</t>
  </si>
  <si>
    <t xml:space="preserve">92825</t>
  </si>
  <si>
    <t xml:space="preserve">ASSENTAMENTO DE TUBO DE CONCRETO PARA REDES COLETORAS DE ÁGUAS PLUVIAIS, DIÂMETRO DE 700 MM, JUNTA RÍGIDA, INSTALADO EM LOCAL COM ALTO NÍVEL DE INTERFERÊNCIAS (NÃO INCLUI FORNECIMENTO). AF_12/2015</t>
  </si>
  <si>
    <t xml:space="preserve">82,41</t>
  </si>
  <si>
    <t xml:space="preserve">89,30</t>
  </si>
  <si>
    <t xml:space="preserve">92826</t>
  </si>
  <si>
    <t xml:space="preserve">ASSENTAMENTO DE TUBO DE CONCRETO PARA REDES COLETORAS DE ÁGUAS PLUVIAIS, DIÂMETRO DE 800 MM, JUNTA RÍGIDA, INSTALADO EM LOCAL COM ALTO NÍVEL DE INTERFERÊNCIAS (NÃO INCLUI FORNECIMENTO). AF_12/2015</t>
  </si>
  <si>
    <t xml:space="preserve">94,60</t>
  </si>
  <si>
    <t xml:space="preserve">102,46</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</si>
  <si>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</si>
  <si>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</si>
  <si>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107,23</t>
  </si>
  <si>
    <t xml:space="preserve">116,05</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</si>
  <si>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</si>
  <si>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</si>
  <si>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121,48</t>
  </si>
  <si>
    <t xml:space="preserve">131,35</t>
  </si>
  <si>
    <t xml:space="preserve">92829</t>
  </si>
  <si>
    <t xml:space="preserve">TUBO DE CONCRETO PARA REDES COLETORAS DE ÁGUAS PLUVIAIS, DIÂMETRO DE 1200 MM, JUNTA RÍGIDA, INSTALADO EM LOCAL COM ALTO NÍVEL DE INTERFERÊNCIAS - FORNECIMENTO E ASSENTAMENTO. AF_12/2015</t>
  </si>
  <si>
    <t xml:space="preserve">412,20</t>
  </si>
  <si>
    <t xml:space="preserve">424,44</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</si>
  <si>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</si>
  <si>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</si>
  <si>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150,70</t>
  </si>
  <si>
    <t xml:space="preserve">162,94</t>
  </si>
  <si>
    <t xml:space="preserve">92831</t>
  </si>
  <si>
    <t xml:space="preserve">TUBO DE CONCRETO PARA REDES COLETORAS DE ÁGUAS PLUVIAIS, DIÂMETRO DE 1500 MM, JUNTA RÍGIDA, INSTALADO EM LOCAL COM ALTO NÍVEL DE INTERFERÊNCIAS - FORNECIMENTO E ASSENTAMENTO. AF_12/2015</t>
  </si>
  <si>
    <t xml:space="preserve">589,28</t>
  </si>
  <si>
    <t xml:space="preserve">605,56</t>
  </si>
  <si>
    <t xml:space="preserve">92832</t>
  </si>
  <si>
    <t xml:space="preserve">ASSENTAMENTO DE TUBO DE CONCRETO PARA REDES COLETORAS DE ÁGUAS PLUVIAIS, DIÂMETRO DE 1500 MM, JUNTA RÍGIDA, INSTALADO EM LOCAL COM ALTO NÍVEL DE INTERFERÊNCIAS (NÃO INCLUI FORNECIMENTO). AF_12/2015</t>
  </si>
  <si>
    <t xml:space="preserve">200,31</t>
  </si>
  <si>
    <t xml:space="preserve">216,59</t>
  </si>
  <si>
    <t xml:space="preserve">95565</t>
  </si>
  <si>
    <t xml:space="preserve">TUBO DE CONCRETO PARA REDES COLETORAS DE ÁGUAS PLUVIAIS, DIÂMETRO DE 300MM, JUNTA RÍGIDA, INSTALADO EM LOCAL COM BAIXO NÍVEL DE INTERFERÊNCIAS - FORNECIMENTO E ASSENTAMENTO. AF_12/2015</t>
  </si>
  <si>
    <t xml:space="preserve">78,03</t>
  </si>
  <si>
    <t xml:space="preserve">80,76</t>
  </si>
  <si>
    <t xml:space="preserve">95566</t>
  </si>
  <si>
    <t xml:space="preserve">TUBO DE CONCRETO PARA REDES COLETORAS DE ÁGUAS PLUVIAIS, DIÂMETRO DE 300MM, JUNTA RÍGIDA, INSTALADO EM LOCAL COM ALTO NÍVEL DE INTERFERÊNCIAS - FORNECIMENTO E ASSENTAMENTO. AF_12/2015</t>
  </si>
  <si>
    <t xml:space="preserve">84,29</t>
  </si>
  <si>
    <t xml:space="preserve">87,56</t>
  </si>
  <si>
    <t xml:space="preserve">95567</t>
  </si>
  <si>
    <t xml:space="preserve">TUBO DE CONCRETO (SIMPLES) PARA REDES COLETORAS DE ÁGUAS PLUVIAIS, DIÂMETRO DE 300 MM, JUNTA RÍGIDA, INSTALADO EM LOCAL COM BAIXO NÍVEL DE INTERFERÊNCIAS - FORNECIMENTO E ASSENTAMENTO. AF_12/2015</t>
  </si>
  <si>
    <t xml:space="preserve">62,59</t>
  </si>
  <si>
    <t xml:space="preserve">65,32</t>
  </si>
  <si>
    <t xml:space="preserve">95568</t>
  </si>
  <si>
    <t xml:space="preserve">TUBO DE CONCRETO (SIMPLES) PARA REDES COLETORAS DE ÁGUAS PLUVIAIS, DIÂMETRO DE 400 MM, JUNTA RÍGIDA, INSTALADO EM LOCAL COM BAIXO NÍVEL DE INTERFERÊNCIAS - FORNECIMENTO E ASSENTAMENTO. AF_12/2015</t>
  </si>
  <si>
    <t xml:space="preserve">81,37</t>
  </si>
  <si>
    <t xml:space="preserve">84,84</t>
  </si>
  <si>
    <t xml:space="preserve">95569</t>
  </si>
  <si>
    <t xml:space="preserve">TUBO DE CONCRETO (SIMPLES) PARA REDES COLETORAS DE ÁGUAS PLUVIAIS, DIÂMETRO DE 500 MM, JUNTA RÍGIDA, INSTALADO EM LOCAL COM BAIXO NÍVEL DE INTERFERÊNCIAS - FORNECIMENTO E ASSENTAMENTO. AF_12/2015</t>
  </si>
  <si>
    <t xml:space="preserve">108,28</t>
  </si>
  <si>
    <t xml:space="preserve">112,50</t>
  </si>
  <si>
    <t xml:space="preserve">95570</t>
  </si>
  <si>
    <t xml:space="preserve">TUBO DE CONCRETO (SIMPLES) PARA REDES COLETORAS DE ÁGUAS PLUVIAIS, DIÂMETRO DE 300 MM, JUNTA RÍGIDA, INSTALADO EM LOCAL COM ALTO NÍVEL DE INTERFERÊNCIAS - FORNECIMENTO E ASSENTAMENTO. AF_12/2015</t>
  </si>
  <si>
    <t xml:space="preserve">68,85</t>
  </si>
  <si>
    <t xml:space="preserve">72,12</t>
  </si>
  <si>
    <t xml:space="preserve">95571</t>
  </si>
  <si>
    <t xml:space="preserve">TUBO DE CONCRETO (SIMPLES) PARA REDES COLETORAS DE ÁGUAS PLUVIAIS, DIÂMETRO DE 400 MM, JUNTA RÍGIDA, INSTALADO EM LOCAL COM ALTO NÍVEL DE INTERFERÊNCIAS - FORNECIMENTO E ASSENTAMENTO. AF_12/2015</t>
  </si>
  <si>
    <t xml:space="preserve">89,38</t>
  </si>
  <si>
    <t xml:space="preserve">93,54</t>
  </si>
  <si>
    <t xml:space="preserve">95572</t>
  </si>
  <si>
    <t xml:space="preserve">TUBO DE CONCRETO (SIMPLES) PARA REDES COLETORAS DE ÁGUAS PLUVIAIS, DIÂMETRO DE 500 MM, JUNTA RÍGIDA, INSTALADO EM LOCAL COM ALTO NÍVEL DE INTERFERÊNCIAS - FORNECIMENTO E ASSENTAMENTO. AF_12/2015</t>
  </si>
  <si>
    <t xml:space="preserve">118,17</t>
  </si>
  <si>
    <t xml:space="preserve">123,23</t>
  </si>
  <si>
    <t xml:space="preserve">73606</t>
  </si>
  <si>
    <t xml:space="preserve">ASSENTAMENTO DE TAMPAO DE FERRO FUNDIDO 900 MM</t>
  </si>
  <si>
    <t xml:space="preserve">126,18</t>
  </si>
  <si>
    <t xml:space="preserve">139,47</t>
  </si>
  <si>
    <t xml:space="preserve">73607</t>
  </si>
  <si>
    <t xml:space="preserve">ASSENTAMENTO DE TAMPAO DE FERRO FUNDIDO 600 MM</t>
  </si>
  <si>
    <t xml:space="preserve">84,12</t>
  </si>
  <si>
    <t xml:space="preserve">92,98</t>
  </si>
  <si>
    <t xml:space="preserve">83623</t>
  </si>
  <si>
    <t xml:space="preserve">GRELHA DE FERRO FUNDIDO PARA CANALETA LARG = 30CM, FORNECIMENTO E ASSENTAMENTO</t>
  </si>
  <si>
    <t xml:space="preserve">221,66</t>
  </si>
  <si>
    <t xml:space="preserve">221,97</t>
  </si>
  <si>
    <t xml:space="preserve">83624</t>
  </si>
  <si>
    <t xml:space="preserve">GRELHA DE FERRO FUNDIDO PARA CANALETA LARG = 20CM, FORNECIMENTO E ASSENTAMENTO</t>
  </si>
  <si>
    <t xml:space="preserve">156,26</t>
  </si>
  <si>
    <t xml:space="preserve">156,57</t>
  </si>
  <si>
    <t xml:space="preserve">83626</t>
  </si>
  <si>
    <t xml:space="preserve">GRELHA DE FERRO FUNDIDO PARA CANALETA LARG = 15CM, FORNECIMENTO E ASSENTAMENTO</t>
  </si>
  <si>
    <t xml:space="preserve">123,56</t>
  </si>
  <si>
    <t xml:space="preserve">123,87</t>
  </si>
  <si>
    <t xml:space="preserve">83627</t>
  </si>
  <si>
    <t xml:space="preserve">TAMPAO FOFO ARTICULADO, CLASSE B125 CARGA MAX 12,5 T, REDONDO TAMPA 600 MM, REDE PLUVIAL/ESGOTO, P = CHAMINE CX AREIA / POCO VISITA ASSENTADO COM ARG CIM/AREIA 1:4, FORNECIMENTO E ASSENTAMENTO</t>
  </si>
  <si>
    <t xml:space="preserve">435,17</t>
  </si>
  <si>
    <t xml:space="preserve">444,08</t>
  </si>
  <si>
    <t xml:space="preserve">83724</t>
  </si>
  <si>
    <t xml:space="preserve">ASSENTAMENTO DE PECAS, CONEXOES, APARELHOS E ACESSORIOS DE FERRO FUNDIDO DUCTIL, JUNTA ELASTICA, MECANICA OU FLANGEADA, COM DIAMETROS DE 50 A 300 MM.</t>
  </si>
  <si>
    <t xml:space="preserve">KG</t>
  </si>
  <si>
    <t xml:space="preserve">1,85</t>
  </si>
  <si>
    <t xml:space="preserve">2,08</t>
  </si>
  <si>
    <t xml:space="preserve">83725</t>
  </si>
  <si>
    <t xml:space="preserve">ASSENTAMENTO DE PECAS, CONEXOES, APARELHOS E ACESSORIOS DE FERRO FUNDIDO DUCTIL, JUNTA ELASTICA, MECANICA OU FLANGEADA, COM DIAMETROS DE 350 A 600 MM.</t>
  </si>
  <si>
    <t xml:space="preserve">1,11</t>
  </si>
  <si>
    <t xml:space="preserve">1,22</t>
  </si>
  <si>
    <t xml:space="preserve">83726</t>
  </si>
  <si>
    <t xml:space="preserve">ASSENTAMENTO DE PECAS, CONEXOES, APARELHOS E ACESSORIOS DE FERRO FUNDIDO DUCTIL, JUNTA ELASTICA, MECANICA OU FLANGEADA, COM DIAMETROS DE 700 A 1200 MM.</t>
  </si>
  <si>
    <t xml:space="preserve">0,85</t>
  </si>
  <si>
    <t xml:space="preserve">0,94</t>
  </si>
  <si>
    <t xml:space="preserve">97127</t>
  </si>
  <si>
    <t xml:space="preserve">ASSENTAMENTO DE TUBO DE PVC DEFOFO OU PRFV OU RPVC PARA REDE DE ÁGUA, DN 150 MM, JUNTA ELÁSTICA INTEGRADA, INSTALADO EM LOCAL COM NÍVEL ALTO DE INTERFERÊNCIAS (NÃO INCLUI FORNECIMENTO). AF_11/2017</t>
  </si>
  <si>
    <t xml:space="preserve">4,88</t>
  </si>
  <si>
    <t xml:space="preserve">5,44</t>
  </si>
  <si>
    <t xml:space="preserve">97128</t>
  </si>
  <si>
    <t xml:space="preserve">ASSENTAMENTO DE TUBO DE PVC DEFOFO OU PRFV OU RPVC PARA REDE DE ÁGUA, DN 200 MM, JUNTA ELÁSTICA INTEGRADA, INSTALADO EM LOCAL COM NÍVEL ALTO DE INTERFERÊNCIAS (NÃO INCLUI FORNECIMENTO). AF_11/2017</t>
  </si>
  <si>
    <t xml:space="preserve">9,12</t>
  </si>
  <si>
    <t xml:space="preserve">10,05</t>
  </si>
  <si>
    <t xml:space="preserve">97129</t>
  </si>
  <si>
    <t xml:space="preserve">ASSENTAMENTO DE TUBO DE PVC DEFOFO OU PRFV OU RPVC PARA REDE DE ÁGUA, DN 250 MM, JUNTA ELÁSTICA INTEGRADA, INSTALADO EM LOCAL COM NÍVEL ALTO DE INTERFERÊNCIAS (NÃO INCLUI FORNECIMENTO). AF_11/2017</t>
  </si>
  <si>
    <t xml:space="preserve">11,23</t>
  </si>
  <si>
    <t xml:space="preserve">12,37</t>
  </si>
  <si>
    <t xml:space="preserve">97130</t>
  </si>
  <si>
    <t xml:space="preserve">ASSENTAMENTO DE TUBO DE PVC DEFOFO OU PRFV OU RPVC PARA REDE DE ÁGUA, DN 300 MM, JUNTA ELÁSTICA INTEGRADA, INSTALADO EM LOCAL COM NÍVEL ALTO DE INTERFERÊNCIAS (NÃO INCLUI FORNECIMENTO). AF_11/2017</t>
  </si>
  <si>
    <t xml:space="preserve">13,34</t>
  </si>
  <si>
    <t xml:space="preserve">14,69</t>
  </si>
  <si>
    <t xml:space="preserve">97131</t>
  </si>
  <si>
    <t xml:space="preserve">ASSENTAMENTO DE TUBO DE PVC DEFOFO OU PRFV OU RPVC PARA REDE DE ÁGUA, DN 350 MM, JUNTA ELÁSTICA INTEGRADA, INSTALADO EM LOCAL COM NÍVEL ALTO DE INTERFERÊNCIAS (NÃO INCLUI FORNECIMENTO). AF_11/2017</t>
  </si>
  <si>
    <t xml:space="preserve">15,42</t>
  </si>
  <si>
    <t xml:space="preserve">16,99</t>
  </si>
  <si>
    <t xml:space="preserve">97132</t>
  </si>
  <si>
    <t xml:space="preserve">ASSENTAMENTO DE TUBO DE PVC DEFOFO OU PRFV OU RPVC PARA REDE DE ÁGUA, DN 400 MM, JUNTA ELÁSTICA INTEGRADA, INSTALADO EM LOCAL COM NÍVEL ALTO DE INTERFERÊNCIAS (NÃO INCLUI FORNECIMENTO). AF_11/2017</t>
  </si>
  <si>
    <t xml:space="preserve">17,51</t>
  </si>
  <si>
    <t xml:space="preserve">19,29</t>
  </si>
  <si>
    <t xml:space="preserve">97133</t>
  </si>
  <si>
    <t xml:space="preserve">ASSENTAMENTO DE TUBO DE PVC DEFOFO OU PRFV OU RPVC PARA REDE DE ÁGUA, DN 500 MM, JUNTA ELÁSTICA INTEGRADA, INSTALADO EM LOCAL COM NÍVEL ALTO DE INTERFERÊNCIAS (NÃO INCLUI FORNECIMENTO). AF_11/2017</t>
  </si>
  <si>
    <t xml:space="preserve">21,70</t>
  </si>
  <si>
    <t xml:space="preserve">23,91</t>
  </si>
  <si>
    <t xml:space="preserve">97134</t>
  </si>
  <si>
    <t xml:space="preserve">ASSENTAMENTO DE TUBO DE PVC DEFOFO OU PRFV OU RPVC PARA REDE DE ÁGUA, DN 150 MM, JUNTA ELÁSTICA INTEGRADA, INSTALADO EM LOCAL COM NÍVEL BAIXO DE INTERFERÊNCIAS (NÃO INCLUI FORNECIMENTO). AF_11/2017</t>
  </si>
  <si>
    <t xml:space="preserve">2,14</t>
  </si>
  <si>
    <t xml:space="preserve">2,37</t>
  </si>
  <si>
    <t xml:space="preserve">97135</t>
  </si>
  <si>
    <t xml:space="preserve">ASSENTAMENTO DE TUBO DE PVC DEFOFO OU PRFV OU RPVC PARA REDE DE ÁGUA, DN 200 MM, JUNTA ELÁSTICA INTEGRADA, INSTALADO EM LOCAL COM NÍVEL BAIXO DE INTERFERÊNCIAS (NÃO INCLUI FORNECIMENTO). AF_11/2017</t>
  </si>
  <si>
    <t xml:space="preserve">4,82</t>
  </si>
  <si>
    <t xml:space="preserve">97136</t>
  </si>
  <si>
    <t xml:space="preserve">ASSENTAMENTO DE TUBO DE PVC DEFOFO OU PRFV OU RPVC PARA REDE DE ÁGUA, DN 250 MM, JUNTA ELÁSTICA INTEGRADA, INSTALADO EM LOCAL COM NÍVEL BAIXO DE INTERFERÊNCIAS (NÃO INCLUI FORNECIMENTO). AF_11/2017</t>
  </si>
  <si>
    <t xml:space="preserve">5,45</t>
  </si>
  <si>
    <t xml:space="preserve">97137</t>
  </si>
  <si>
    <t xml:space="preserve">ASSENTAMENTO DE TUBO DE PVC DEFOFO OU PRFV OU RPVC PARA REDE DE ÁGUA, DN 300 MM, JUNTA ELÁSTICA INTEGRADA, INSTALADO EM LOCAL COM NÍVEL BAIXO DE INTERFERÊNCIAS (NÃO INCLUI FORNECIMENTO). AF_11/2017</t>
  </si>
  <si>
    <t xml:space="preserve">6,47</t>
  </si>
  <si>
    <t xml:space="preserve">7,06</t>
  </si>
  <si>
    <t xml:space="preserve">97138</t>
  </si>
  <si>
    <t xml:space="preserve">ASSENTAMENTO DE TUBO DE PVC DEFOFO OU PRFV OU RPVC PARA REDE DE ÁGUA, DN 350 MM, JUNTA ELÁSTICA INTEGRADA, INSTALADO EM LOCAL COM NÍVEL BAIXO DE INTERFERÊNCIAS (NÃO INCLUI FORNECIMENTO). AF_11/2017</t>
  </si>
  <si>
    <t xml:space="preserve">7,48</t>
  </si>
  <si>
    <t xml:space="preserve">8,16</t>
  </si>
  <si>
    <t xml:space="preserve">97139</t>
  </si>
  <si>
    <t xml:space="preserve">ASSENTAMENTO DE TUBO DE PVC DEFOFO OU PRFV OU RPVC PARA REDE DE ÁGUA, DN 400 MM, JUNTA ELÁSTICA INTEGRADA, INSTALADO EM LOCAL COM NÍVEL BAIXO DE INTERFERÊNCIAS (NÃO INCLUI FORNECIMENTO). AF_11/2017</t>
  </si>
  <si>
    <t xml:space="preserve">8,50</t>
  </si>
  <si>
    <t xml:space="preserve">9,27</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</si>
  <si>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</si>
  <si>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</si>
  <si>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10,54</t>
  </si>
  <si>
    <t xml:space="preserve">11,49</t>
  </si>
  <si>
    <t xml:space="preserve">83520</t>
  </si>
  <si>
    <t xml:space="preserve">TE PVC PARA COLETOR ESGOTO, EB644, D=100MM, COM JUNTA ELASTICA.</t>
  </si>
  <si>
    <t xml:space="preserve">111,36</t>
  </si>
  <si>
    <t xml:space="preserve">115,92</t>
  </si>
  <si>
    <t xml:space="preserve">83531</t>
  </si>
  <si>
    <t xml:space="preserve">CURVA PARA REDE COLETOR ESGOTO, EB 644, 90GR, DN=200MM, COM JUNTA ELASTICA</t>
  </si>
  <si>
    <t xml:space="preserve">284,03</t>
  </si>
  <si>
    <t xml:space="preserve">287,32</t>
  </si>
  <si>
    <t xml:space="preserve">83535</t>
  </si>
  <si>
    <t xml:space="preserve">CURVA PVC PARA REDE COLETOR ESGOTO, EB-644, 45 GR, 200 MM, COM JUNTA ELASTICA.</t>
  </si>
  <si>
    <t xml:space="preserve">235,79</t>
  </si>
  <si>
    <t xml:space="preserve">239,08</t>
  </si>
  <si>
    <t xml:space="preserve">73884/1</t>
  </si>
  <si>
    <t xml:space="preserve">INSTALAÇÃO DE VÁLVULAS OU REGISTROS COM JUNTA FLANGEADA - DN 50</t>
  </si>
  <si>
    <t xml:space="preserve">64,23</t>
  </si>
  <si>
    <t xml:space="preserve">72,08</t>
  </si>
  <si>
    <t xml:space="preserve">73884/2</t>
  </si>
  <si>
    <t xml:space="preserve">INSTALAÇÃO DE VÁLVULAS OU REGISTROS COM JUNTA FLANGEADA - DN 75</t>
  </si>
  <si>
    <t xml:space="preserve">99,60</t>
  </si>
  <si>
    <t xml:space="preserve">111,41</t>
  </si>
  <si>
    <t xml:space="preserve">73884/3</t>
  </si>
  <si>
    <t xml:space="preserve">INSTALAÇÃO DE VÁLVULAS OU REGISTROS COM JUNTA FLANGEADA - DN 100</t>
  </si>
  <si>
    <t xml:space="preserve">124,52</t>
  </si>
  <si>
    <t xml:space="preserve">139,28</t>
  </si>
  <si>
    <t xml:space="preserve">73884/4</t>
  </si>
  <si>
    <t xml:space="preserve">INSTALAÇÃO DE VÁLVULAS OU REGISTROS COM JUNTA FLANGEADA - DN 150</t>
  </si>
  <si>
    <t xml:space="preserve">480,92</t>
  </si>
  <si>
    <t xml:space="preserve">507,22</t>
  </si>
  <si>
    <t xml:space="preserve">73884/5</t>
  </si>
  <si>
    <t xml:space="preserve">INSTALAÇÃO DE VÁLVULAS OU REGISTROS COM JUNTA FLANGEADA - DN 200</t>
  </si>
  <si>
    <t xml:space="preserve">561,08</t>
  </si>
  <si>
    <t xml:space="preserve">591,77</t>
  </si>
  <si>
    <t xml:space="preserve">73884/6</t>
  </si>
  <si>
    <t xml:space="preserve">INSTALAÇÃO DE VÁLVULAS OU REGISTROS COM JUNTA FLANGEADA - DN 250</t>
  </si>
  <si>
    <t xml:space="preserve">681,31</t>
  </si>
  <si>
    <t xml:space="preserve">718,57</t>
  </si>
  <si>
    <t xml:space="preserve">73884/7</t>
  </si>
  <si>
    <t xml:space="preserve">INSTALAÇÃO DE VÁLVULAS OU REGISTROS COM JUNTA FLANGEADA - DN 300</t>
  </si>
  <si>
    <t xml:space="preserve">761,47</t>
  </si>
  <si>
    <t xml:space="preserve">803,12</t>
  </si>
  <si>
    <t xml:space="preserve">73884/8</t>
  </si>
  <si>
    <t xml:space="preserve">INSTALAÇÃO DE VÁLVULAS OU REGISTROS COM JUNTA FLANGEADA - DN 350</t>
  </si>
  <si>
    <t xml:space="preserve">801,56</t>
  </si>
  <si>
    <t xml:space="preserve">845,40</t>
  </si>
  <si>
    <t xml:space="preserve">73884/9</t>
  </si>
  <si>
    <t xml:space="preserve">INSTALAÇÃO DE VÁLVULAS OU REGISTROS COM JUNTA FLANGEADA - DN 400</t>
  </si>
  <si>
    <t xml:space="preserve">881,70</t>
  </si>
  <si>
    <t xml:space="preserve">929,92</t>
  </si>
  <si>
    <t xml:space="preserve">73884/10</t>
  </si>
  <si>
    <t xml:space="preserve">INSTALAÇÃO DE VÁLVULAS OU REGISTROS COM JUNTA FLANGEADA - DN 450</t>
  </si>
  <si>
    <t xml:space="preserve">921,78</t>
  </si>
  <si>
    <t xml:space="preserve">972,20</t>
  </si>
  <si>
    <t xml:space="preserve">73884/11</t>
  </si>
  <si>
    <t xml:space="preserve">INSTALAÇÃO DE VÁLVULAS OU REGISTROS COM JUNTA FLANGEADA - DN 500</t>
  </si>
  <si>
    <t xml:space="preserve">1.001,95</t>
  </si>
  <si>
    <t xml:space="preserve">1.056,75</t>
  </si>
  <si>
    <t xml:space="preserve">73884/12</t>
  </si>
  <si>
    <t xml:space="preserve">INSTALAÇÃO DE VÁLVULAS OU REGISTROS COM JUNTA FLANGEADA - DN 600</t>
  </si>
  <si>
    <t xml:space="preserve">1.082,09</t>
  </si>
  <si>
    <t xml:space="preserve">1.141,27</t>
  </si>
  <si>
    <t xml:space="preserve">73884/13</t>
  </si>
  <si>
    <t xml:space="preserve">INSTALAÇÃO DE VÁLVULAS OU REGISTROS COM JUNTA FLANGEADA - DN 700</t>
  </si>
  <si>
    <t xml:space="preserve">1.220,96</t>
  </si>
  <si>
    <t xml:space="preserve">1.293,42</t>
  </si>
  <si>
    <t xml:space="preserve">73884/14</t>
  </si>
  <si>
    <t xml:space="preserve">INSTALAÇÃO DE VÁLVULAS OU REGISTROS COM JUNTA FLANGEADA - DN 800</t>
  </si>
  <si>
    <t xml:space="preserve">73884/15</t>
  </si>
  <si>
    <t xml:space="preserve">INSTALAÇÃO DE VÁLVULAS OU REGISTROS COM JUNTA FLANGEADA - DN 900</t>
  </si>
  <si>
    <t xml:space="preserve">1.236,92</t>
  </si>
  <si>
    <t xml:space="preserve">1.311,26</t>
  </si>
  <si>
    <t xml:space="preserve">73884/16</t>
  </si>
  <si>
    <t xml:space="preserve">INSTALAÇÃO DE VÁLVULAS OU REGISTROS COM JUNTA FLANGEADA - DN 1000</t>
  </si>
  <si>
    <t xml:space="preserve">1.395,37</t>
  </si>
  <si>
    <t xml:space="preserve">1.478,19</t>
  </si>
  <si>
    <t xml:space="preserve">73885/1</t>
  </si>
  <si>
    <t xml:space="preserve">INSTALAÇÃO DE VÁLVULAS OU REGISTROS COM JUNTA ELÁSTICA - DN 50</t>
  </si>
  <si>
    <t xml:space="preserve">31,10</t>
  </si>
  <si>
    <t xml:space="preserve">34,79</t>
  </si>
  <si>
    <t xml:space="preserve">73885/2</t>
  </si>
  <si>
    <t xml:space="preserve">INSTALAÇÃO DE VÁLVULAS OU REGISTROS COM JUNTA ELÁSTICA - DN 75</t>
  </si>
  <si>
    <t xml:space="preserve">37,34</t>
  </si>
  <si>
    <t xml:space="preserve">41,77</t>
  </si>
  <si>
    <t xml:space="preserve">73885/3</t>
  </si>
  <si>
    <t xml:space="preserve">INSTALAÇÃO DE VÁLVULAS OU REGISTROS COM JUNTA ELÁSTICA - DN 100</t>
  </si>
  <si>
    <t xml:space="preserve">42,33</t>
  </si>
  <si>
    <t xml:space="preserve">47,35</t>
  </si>
  <si>
    <t xml:space="preserve">73885/4</t>
  </si>
  <si>
    <t xml:space="preserve">INSTALAÇÃO DE VÁLVULAS OU REGISTROS COM JUNTA ELÁSTICA - DN 150</t>
  </si>
  <si>
    <t xml:space="preserve">176,32</t>
  </si>
  <si>
    <t xml:space="preserve">185,97</t>
  </si>
  <si>
    <t xml:space="preserve">73885/5</t>
  </si>
  <si>
    <t xml:space="preserve">INSTALAÇÃO DE VÁLVULAS OU REGISTROS COM JUNTA ELÁSTICA - DN 200</t>
  </si>
  <si>
    <t xml:space="preserve">228,42</t>
  </si>
  <si>
    <t xml:space="preserve">240,92</t>
  </si>
  <si>
    <t xml:space="preserve">73885/6</t>
  </si>
  <si>
    <t xml:space="preserve">INSTALAÇÃO DE VÁLVULAS OU REGISTROS COM JUNTA ELÁSTICA - DN 250</t>
  </si>
  <si>
    <t xml:space="preserve">268,51</t>
  </si>
  <si>
    <t xml:space="preserve">283,20</t>
  </si>
  <si>
    <t xml:space="preserve">73885/7</t>
  </si>
  <si>
    <t xml:space="preserve">INSTALAÇÃO DE VÁLVULAS OU REGISTROS COM JUNTA ELÁSTICA - DN 300</t>
  </si>
  <si>
    <t xml:space="preserve">292,55</t>
  </si>
  <si>
    <t xml:space="preserve">308,56</t>
  </si>
  <si>
    <t xml:space="preserve">73885/8</t>
  </si>
  <si>
    <t xml:space="preserve">INSTALAÇÃO DE VÁLVULAS OU REGISTROS COM JUNTA ELÁSTICA - DN 350</t>
  </si>
  <si>
    <t xml:space="preserve">320,61</t>
  </si>
  <si>
    <t xml:space="preserve">338,15</t>
  </si>
  <si>
    <t xml:space="preserve">73885/9</t>
  </si>
  <si>
    <t xml:space="preserve">INSTALAÇÃO DE VÁLVULAS OU REGISTROS COM JUNTA ELÁSTICA - DN 400</t>
  </si>
  <si>
    <t xml:space="preserve">352,67</t>
  </si>
  <si>
    <t xml:space="preserve">371,96</t>
  </si>
  <si>
    <t xml:space="preserve">73885/10</t>
  </si>
  <si>
    <t xml:space="preserve">INSTALAÇÃO DE VÁLVULAS OU REGISTROS COM JUNTA ELÁSTICA - DN 450</t>
  </si>
  <si>
    <t xml:space="preserve">380,73</t>
  </si>
  <si>
    <t xml:space="preserve">401,55</t>
  </si>
  <si>
    <t xml:space="preserve">73885/11</t>
  </si>
  <si>
    <t xml:space="preserve">INSTALAÇÃO DE VÁLVULAS OU REGISTROS COM JUNTA ELÁSTICA - DN 500</t>
  </si>
  <si>
    <t xml:space="preserve">400,78</t>
  </si>
  <si>
    <t xml:space="preserve">422,70</t>
  </si>
  <si>
    <t xml:space="preserve">73885/12</t>
  </si>
  <si>
    <t xml:space="preserve">INSTALAÇÃO DE VÁLVULAS OU REGISTROS COM JUNTA ELÁSTICA - DN 600</t>
  </si>
  <si>
    <t xml:space="preserve">456,87</t>
  </si>
  <si>
    <t xml:space="preserve">481,86</t>
  </si>
  <si>
    <t xml:space="preserve">92235</t>
  </si>
  <si>
    <t xml:space="preserve">FECHAMENTO DE CONSTRUÇÃO TEMPORÁRIA EM CHAPA DE MADEIRA COMPENSADA E=10MM, COM REAPROVEITAMENTO DE 2X.</t>
  </si>
  <si>
    <t xml:space="preserve">M2</t>
  </si>
  <si>
    <t xml:space="preserve">57,23</t>
  </si>
  <si>
    <t xml:space="preserve">61,69</t>
  </si>
  <si>
    <t xml:space="preserve">93206</t>
  </si>
  <si>
    <t xml:space="preserve">EXECUÇÃO DE ESCRITÓRIO EM CANTEIRO DE OBRA EM ALVENARIA, NÃO INCLUSO MOBILIÁRIO E EQUIPAMENTOS. AF_02/2016</t>
  </si>
  <si>
    <t xml:space="preserve">767,34</t>
  </si>
  <si>
    <t xml:space="preserve">810,93</t>
  </si>
  <si>
    <t xml:space="preserve">93207</t>
  </si>
  <si>
    <t xml:space="preserve">EXECUÇÃO DE ESCRITÓRIO EM CANTEIRO DE OBRA EM CHAPA DE MADEIRA COMPENSADA, NÃO INCLUSO MOBILIÁRIO E EQUIPAMENTOS. AF_02/2016</t>
  </si>
  <si>
    <t xml:space="preserve">603,01</t>
  </si>
  <si>
    <t xml:space="preserve">630,67</t>
  </si>
  <si>
    <t xml:space="preserve">93208</t>
  </si>
  <si>
    <t xml:space="preserve">EXECUÇÃO DE ALMOXARIFADO EM CANTEIRO DE OBRA EM CHAPA DE MADEIRA COMPENSADA, INCLUSO PRATELEIRAS. AF_02/2016</t>
  </si>
  <si>
    <t xml:space="preserve">427,84</t>
  </si>
  <si>
    <t xml:space="preserve">446,92</t>
  </si>
  <si>
    <t xml:space="preserve">93209</t>
  </si>
  <si>
    <t xml:space="preserve">EXECUÇÃO DE ALMOXARIFADO EM CANTEIRO DE OBRA EM ALVENARIA, INCLUSO PRATELEIRAS. AF_02/2016</t>
  </si>
  <si>
    <t xml:space="preserve">587,60</t>
  </si>
  <si>
    <t xml:space="preserve">620,08</t>
  </si>
  <si>
    <t xml:space="preserve">93210</t>
  </si>
  <si>
    <t xml:space="preserve">EXECUÇÃO DE REFEITÓRIO EM CANTEIRO DE OBRA EM CHAPA DE MADEIRA COMPENSADA, NÃO INCLUSO MOBILIÁRIO E EQUIPAMENTOS. AF_02/2016</t>
  </si>
  <si>
    <t xml:space="preserve">344,62</t>
  </si>
  <si>
    <t xml:space="preserve">359,83</t>
  </si>
  <si>
    <t xml:space="preserve">93211</t>
  </si>
  <si>
    <t xml:space="preserve">EXECUÇÃO DE REFEITÓRIO EM CANTEIRO DE OBRA EM ALVENARIA, NÃO INCLUSO MOBILIÁRIO E EQUIPAMENTOS. AF_02/2016</t>
  </si>
  <si>
    <t xml:space="preserve">372,62</t>
  </si>
  <si>
    <t xml:space="preserve">391,52</t>
  </si>
  <si>
    <t xml:space="preserve">93212</t>
  </si>
  <si>
    <t xml:space="preserve">EXECUÇÃO DE SANITÁRIO E VESTIÁRIO EM CANTEIRO DE OBRA EM CHAPA DE MADEIRA COMPENSADA, NÃO INCLUSO MOBILIÁRIO. AF_02/2016</t>
  </si>
  <si>
    <t xml:space="preserve">574,37</t>
  </si>
  <si>
    <t xml:space="preserve">603,44</t>
  </si>
  <si>
    <t xml:space="preserve">93213</t>
  </si>
  <si>
    <t xml:space="preserve">EXECUÇÃO DE SANITÁRIO E VESTIÁRIO EM CANTEIRO DE OBRA EM ALVENARIA, NÃO INCLUSO MOBILIÁRIO. AF_02/2016</t>
  </si>
  <si>
    <t xml:space="preserve">709,41</t>
  </si>
  <si>
    <t xml:space="preserve">746,34</t>
  </si>
  <si>
    <t xml:space="preserve">93214</t>
  </si>
  <si>
    <t xml:space="preserve">EXECUÇÃO DE RESERVATÓRIO ELEVADO DE ÁGUA (1000 LITROS) EM CANTEIRO DE OBRA, APOIADO EM ESTRUTURA DE MADEIRA. AF_02/2016</t>
  </si>
  <si>
    <t xml:space="preserve">3.036,30</t>
  </si>
  <si>
    <t xml:space="preserve">3.079,18</t>
  </si>
  <si>
    <t xml:space="preserve">93243</t>
  </si>
  <si>
    <t xml:space="preserve">EXECUÇÃO DE RESERVATÓRIO ELEVADO DE ÁGUA (2000 LITROS) EM CANTEIRO DE OBRA, APOIADO EM ESTRUTURA DE MADEIRA. AF_02/2016</t>
  </si>
  <si>
    <t xml:space="preserve">4.541,91</t>
  </si>
  <si>
    <t xml:space="preserve">4.595,03</t>
  </si>
  <si>
    <t xml:space="preserve">93582</t>
  </si>
  <si>
    <t xml:space="preserve">EXECUÇÃO DE CENTRAL DE ARMADURA EM CANTEIRO DE OBRA, NÃO INCLUSO MOBILIÁRIO E EQUIPAMENTOS. AF_04/2016</t>
  </si>
  <si>
    <t xml:space="preserve">138,36</t>
  </si>
  <si>
    <t xml:space="preserve">143,86</t>
  </si>
  <si>
    <t xml:space="preserve">93583</t>
  </si>
  <si>
    <t xml:space="preserve">EXECUÇÃO DE CENTRAL DE FÔRMAS, PRODUÇÃO DE ARGAMASSA OU CONCRETO EM CANTEIRO DE OBRA, NÃO INCLUSO MOBILIÁRIO E EQUIPAMENTOS. AF_04/2016</t>
  </si>
  <si>
    <t xml:space="preserve">266,82</t>
  </si>
  <si>
    <t xml:space="preserve">277,58</t>
  </si>
  <si>
    <t xml:space="preserve">93584</t>
  </si>
  <si>
    <t xml:space="preserve">EXECUÇÃO DE DEPÓSITO EM CANTEIRO DE OBRA EM CHAPA DE MADEIRA COMPENSADA, NÃO INCLUSO MOBILIÁRIO. AF_04/2016</t>
  </si>
  <si>
    <t xml:space="preserve">420,63</t>
  </si>
  <si>
    <t xml:space="preserve">93585</t>
  </si>
  <si>
    <t xml:space="preserve">EXECUÇÃO DE GUARITA EM CANTEIRO DE OBRA EM CHAPA DE MADEIRA COMPENSADA, NÃO INCLUSO MOBILIÁRIO. AF_04/2016</t>
  </si>
  <si>
    <t xml:space="preserve">573,89</t>
  </si>
  <si>
    <t xml:space="preserve">600,38</t>
  </si>
  <si>
    <t xml:space="preserve">74209/1</t>
  </si>
  <si>
    <t xml:space="preserve">PLACA DE OBRA EM CHAPA DE ACO GALVANIZADO</t>
  </si>
  <si>
    <t xml:space="preserve">334,69</t>
  </si>
  <si>
    <t xml:space="preserve">341,04</t>
  </si>
  <si>
    <t xml:space="preserve">73847/1</t>
  </si>
  <si>
    <t xml:space="preserve">ALUGUEL CONTAINER/ESCRIT INCL INST ELET LARG=2,20 COMP=6,20M          ALT=2,50M CHAPA ACO C/NERV TRAPEZ FORRO C/ISOL TERMO/ACUSTICO         CHASSIS REFORC PISO COMPENS NAVAL EXC TRANSP/CARGA/DESCARGA</t>
  </si>
  <si>
    <t xml:space="preserve">MES</t>
  </si>
  <si>
    <t xml:space="preserve">394,53</t>
  </si>
  <si>
    <t xml:space="preserve">5631</t>
  </si>
  <si>
    <t xml:space="preserve">ESCAVADEIRA HIDRÁULICA SOBRE ESTEIRAS, CAÇAMBA 0,80 M3, PESO OPERACIONAL 17 T, POTENCIA BRUTA 111 HP - CHP DIURNO. AF_06/2014</t>
  </si>
  <si>
    <t xml:space="preserve">CHP</t>
  </si>
  <si>
    <t xml:space="preserve">135,65</t>
  </si>
  <si>
    <t xml:space="preserve">139,51</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</si>
  <si>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</si>
  <si>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</si>
  <si>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103,79</t>
  </si>
  <si>
    <t xml:space="preserve">107,65</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</si>
  <si>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</si>
  <si>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</si>
  <si>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96,93</t>
  </si>
  <si>
    <t xml:space="preserve">100,79</t>
  </si>
  <si>
    <t xml:space="preserve">5684</t>
  </si>
  <si>
    <t xml:space="preserve">ROLO COMPACTADOR VIBRATÓRIO DE UM CILINDRO AÇO LISO, POTÊNCIA 80 HP, PESO OPERACIONAL MÁXIMO 8,1 T, IMPACTO DINÂMICO 16,15 / 9,5 T, LARGURA DE TRABALHO 1,68 M - CHP DIURNO. AF_06/2014</t>
  </si>
  <si>
    <t xml:space="preserve">94,59</t>
  </si>
  <si>
    <t xml:space="preserve">97,70</t>
  </si>
  <si>
    <t xml:space="preserve">5689</t>
  </si>
  <si>
    <t xml:space="preserve">GRADE DE DISCO CONTROLE REMOTO REBOCÁVEL, COM 24 DISCOS 24 X 6 MM COM PNEUS PARA TRANSPORTE - CHP DIURNO. AF_06/2014</t>
  </si>
  <si>
    <t xml:space="preserve">2,93</t>
  </si>
  <si>
    <t xml:space="preserve">5795</t>
  </si>
  <si>
    <t xml:space="preserve">MARTELETE OU ROMPEDOR PNEUMÁTICO MANUAL, 28 KG, COM SILENCIADOR - CHP DIURNO. AF_07/2016</t>
  </si>
  <si>
    <t xml:space="preserve">22,34</t>
  </si>
  <si>
    <t xml:space="preserve">24,84</t>
  </si>
  <si>
    <t xml:space="preserve">5811</t>
  </si>
  <si>
    <t xml:space="preserve">CAMINHÃO BASCULANTE 6 M3, PESO BRUTO TOTAL 16.000 KG, CARGA ÚTIL MÁXIMA 13.071 KG, DISTÂNCIA ENTRE EIXOS 4,80 M, POTÊNCIA 230 CV INCLUSIVE CAÇAMBA METÁLICA - CHP DIURNO. AF_06/2014</t>
  </si>
  <si>
    <t xml:space="preserve">161,87</t>
  </si>
  <si>
    <t xml:space="preserve">5823</t>
  </si>
  <si>
    <t xml:space="preserve">USINA DE CONCRETO FIXA, CAPACIDADE NOMINAL DE 90 A 120 M3/H, SEM SILO - CHP DIURNO. AF_07/2016</t>
  </si>
  <si>
    <t xml:space="preserve">183,44</t>
  </si>
  <si>
    <t xml:space="preserve">194,62</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</si>
  <si>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</si>
  <si>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</si>
  <si>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130,29</t>
  </si>
  <si>
    <t xml:space="preserve">133,53</t>
  </si>
  <si>
    <t xml:space="preserve">5835</t>
  </si>
  <si>
    <t xml:space="preserve">VIBROACABADORA DE ASFALTO SOBRE ESTEIRAS, LARGURA DE PAVIMENTAÇÃO 1,90 M A 5,30 M, POTÊNCIA 105 HP CAPACIDADE 450 T/H - CHP DIURNO. AF_11/2014</t>
  </si>
  <si>
    <t xml:space="preserve">202,12</t>
  </si>
  <si>
    <t xml:space="preserve">205,69</t>
  </si>
  <si>
    <t xml:space="preserve">5839</t>
  </si>
  <si>
    <t xml:space="preserve">VASSOURA MECÂNICA REBOCÁVEL COM ESCOVA CILÍNDRICA, LARGURA ÚTIL DE VARRIMENTO DE 2,44 M - CHP DIURNO. AF_06/2014</t>
  </si>
  <si>
    <t xml:space="preserve">5843</t>
  </si>
  <si>
    <t xml:space="preserve">TRATOR DE PNEUS, POTÊNCIA 122 CV, TRAÇÃO 4X4, PESO COM LASTRO DE 4.510 KG - CHP DIURNO. AF_06/2014</t>
  </si>
  <si>
    <t xml:space="preserve">100,18</t>
  </si>
  <si>
    <t xml:space="preserve">103,59</t>
  </si>
  <si>
    <t xml:space="preserve">5847</t>
  </si>
  <si>
    <t xml:space="preserve">TRATOR DE ESTEIRAS, POTÊNCIA 170 HP, PESO OPERACIONAL 19 T, CAÇAMBA 5,2 M3 - CHP DIURNO. AF_06/2014</t>
  </si>
  <si>
    <t xml:space="preserve">168,76</t>
  </si>
  <si>
    <t xml:space="preserve">172,17</t>
  </si>
  <si>
    <t xml:space="preserve">5851</t>
  </si>
  <si>
    <t xml:space="preserve">TRATOR DE ESTEIRAS, POTÊNCIA 150 HP, PESO OPERACIONAL 16,7 T, COM RODA MOTRIZ ELEVADA E LÂMINA 3,18 M3 - CHP DIURNO. AF_06/2014</t>
  </si>
  <si>
    <t xml:space="preserve">160,38</t>
  </si>
  <si>
    <t xml:space="preserve">163,79</t>
  </si>
  <si>
    <t xml:space="preserve">5855</t>
  </si>
  <si>
    <t xml:space="preserve">TRATOR DE ESTEIRAS, POTÊNCIA 347 HP, PESO OPERACIONAL 38,5 T, COM LÂMINA 8,70 M3 - CHP DIURNO. AF_06/2014</t>
  </si>
  <si>
    <t xml:space="preserve">401,07</t>
  </si>
  <si>
    <t xml:space="preserve">404,48</t>
  </si>
  <si>
    <t xml:space="preserve">5863</t>
  </si>
  <si>
    <t xml:space="preserve">ROLO COMPACTADOR VIBRATÓRIO REBOCÁVEL, CILINDRO DE AÇO LISO, POTÊNCIA DE TRAÇÃO DE 65 CV, PESO 4,7 T, IMPACTO DINÂMICO 18,3 T, LARGURA DE TRABALHO 1,67 M - CHP DIURNO. AF_02/2016</t>
  </si>
  <si>
    <t xml:space="preserve">10,57</t>
  </si>
  <si>
    <t xml:space="preserve">5867</t>
  </si>
  <si>
    <t xml:space="preserve">ROLO COMPACTADOR VIBRATÓRIO TANDEM AÇO LISO, POTÊNCIA 58 HP, PESO SEM/COM LASTRO 6,5 / 9,4 T, LARGURA DE TRABALHO 1,2 M - CHP DIURNO. AF_06/2014</t>
  </si>
  <si>
    <t xml:space="preserve">92,94</t>
  </si>
  <si>
    <t xml:space="preserve">96,05</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</si>
  <si>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</si>
  <si>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</si>
  <si>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96,44</t>
  </si>
  <si>
    <t xml:space="preserve">100,30</t>
  </si>
  <si>
    <t xml:space="preserve">5879</t>
  </si>
  <si>
    <t xml:space="preserve">ROLO COMPACTADOR VIBRATÓRIO PÉ DE CARNEIRO, OPERADO POR CONTROLE REMOTO, POTÊNCIA 12,5 KW, PESO OPERACIONAL 1,675 T, LARGURA DE TRABALHO 0,85 M - CHP DIURNO. AF_02/2016</t>
  </si>
  <si>
    <t xml:space="preserve">79,68</t>
  </si>
  <si>
    <t xml:space="preserve">82,79</t>
  </si>
  <si>
    <t xml:space="preserve">5882</t>
  </si>
  <si>
    <t xml:space="preserve">USINA DE LAMA ASFÁLTICA, PROD 30 A 50 T/H, SILO DE AGREGADO 7 M3, RESERVATÓRIOS PARA EMULSÃO E ÁGUA DE 2,3 M3 CADA, MISTURADOR TIPO PUG MILL A SER MONTADO SOBRE CAMINHÃO - CHP DIURNO. AF_10/2014</t>
  </si>
  <si>
    <t xml:space="preserve">73,77</t>
  </si>
  <si>
    <t xml:space="preserve">75,75</t>
  </si>
  <si>
    <t xml:space="preserve">5890</t>
  </si>
  <si>
    <t xml:space="preserve">CAMINHÃO TOCO, PESO BRUTO TOTAL 14.300 KG, CARGA ÚTIL MÁXIMA 9590 KG, DISTÂNCIA ENTRE EIXOS 4,76 M, POTÊNCIA 185 CV (NÃO INCLUI CARROCERIA) - CHP DIURNO. AF_06/2014</t>
  </si>
  <si>
    <t xml:space="preserve">131,11</t>
  </si>
  <si>
    <t xml:space="preserve">134,35</t>
  </si>
  <si>
    <t xml:space="preserve">5894</t>
  </si>
  <si>
    <t xml:space="preserve">CAMINHÃO TOCO, PESO BRUTO TOTAL 16.000 KG, CARGA ÚTIL MÁXIMA DE 10.685 KG, DISTÂNCIA ENTRE EIXOS 4,80 M, POTÊNCIA 189 CV EXCLUSIVE CARROCERIA - CHP DIURNO. AF_06/2014</t>
  </si>
  <si>
    <t xml:space="preserve">128,65</t>
  </si>
  <si>
    <t xml:space="preserve">131,89</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</si>
  <si>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</si>
  <si>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</si>
  <si>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161,54</t>
  </si>
  <si>
    <t xml:space="preserve">164,78</t>
  </si>
  <si>
    <t xml:space="preserve">5909</t>
  </si>
  <si>
    <t xml:space="preserve">ESPARGIDOR DE ASFALTO PRESSURIZADO COM TANQUE DE 2500 L, REBOCÁVEL COM MOTOR A GASOLINA POTÊNCIA 3,4 HP - CHP DIURNO. AF_07/2014</t>
  </si>
  <si>
    <t xml:space="preserve">24,25</t>
  </si>
  <si>
    <t xml:space="preserve">26,23</t>
  </si>
  <si>
    <t xml:space="preserve">5921</t>
  </si>
  <si>
    <t xml:space="preserve">GRADE DE DISCO REBOCÁVEL COM 20 DISCOS 24" X 6 MM COM PNEUS PARA TRANSPORTE - CHP DIURNO. AF_06/2014</t>
  </si>
  <si>
    <t xml:space="preserve">2,29</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</si>
  <si>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</si>
  <si>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</si>
  <si>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138,19</t>
  </si>
  <si>
    <t xml:space="preserve">141,77</t>
  </si>
  <si>
    <t xml:space="preserve">5932</t>
  </si>
  <si>
    <t xml:space="preserve">MOTONIVELADORA POTÊNCIA BÁSICA LÍQUIDA (PRIMEIRA MARCHA) 125 HP, PESO BRUTO 13032 KG, LARGURA DA LÂMINA DE 3,7 M - CHP DIURNO. AF_06/2014</t>
  </si>
  <si>
    <t xml:space="preserve">155,51</t>
  </si>
  <si>
    <t xml:space="preserve">160,55</t>
  </si>
  <si>
    <t xml:space="preserve">5940</t>
  </si>
  <si>
    <t xml:space="preserve">PÁ CARREGADEIRA SOBRE RODAS, POTÊNCIA LÍQUIDA 128 HP, CAPACIDADE DA CAÇAMBA 1,7 A 2,8 M3, PESO OPERACIONAL 11632 KG - CHP DIURNO. AF_06/2014</t>
  </si>
  <si>
    <t xml:space="preserve">132,75</t>
  </si>
  <si>
    <t xml:space="preserve">136,35</t>
  </si>
  <si>
    <t xml:space="preserve">5944</t>
  </si>
  <si>
    <t xml:space="preserve">PÁ CARREGADEIRA SOBRE RODAS, POTÊNCIA 197 HP, CAPACIDADE DA CAÇAMBA 2,5 A 3,5 M3, PESO OPERACIONAL 18338 KG - CHP DIURNO. AF_06/2014</t>
  </si>
  <si>
    <t xml:space="preserve">181,94</t>
  </si>
  <si>
    <t xml:space="preserve">185,54</t>
  </si>
  <si>
    <t xml:space="preserve">5953</t>
  </si>
  <si>
    <t xml:space="preserve">COMPRESSOR DE AR REBOCÁVEL, VAZÃO 189 PCM, PRESSÃO EFETIVA DE TRABALHO 102 PSI, MOTOR DIESEL, POTÊNCIA 63 CV - CHP DIURNO. AF_06/2015</t>
  </si>
  <si>
    <t xml:space="preserve">32,12</t>
  </si>
  <si>
    <t xml:space="preserve">6259</t>
  </si>
  <si>
    <t xml:space="preserve">CAMINHÃO PIPA 6.000 L, PESO BRUTO TOTAL 13.000 KG, DISTÂNCIA ENTRE EIXOS 4,80 M, POTÊNCIA 189 CV INCLUSIVE TANQUE DE AÇO PARA TRANSPORTE DE ÁGUA, CAPACIDADE 6 M3 - CHP DIURNO. AF_06/2014</t>
  </si>
  <si>
    <t xml:space="preserve">135,44</t>
  </si>
  <si>
    <t xml:space="preserve">138,68</t>
  </si>
  <si>
    <t xml:space="preserve">6879</t>
  </si>
  <si>
    <t xml:space="preserve">ROLO COMPACTADOR DE PNEUS ESTÁTICO, PRESSÃO VARIÁVEL, POTÊNCIA 111 HP, PESO SEM/COM LASTRO 9,5 / 26 T, LARGURA DE TRABALHO 1,90 M - CHP DIURNO. AF_07/2014</t>
  </si>
  <si>
    <t xml:space="preserve">127,97</t>
  </si>
  <si>
    <t xml:space="preserve">131,08</t>
  </si>
  <si>
    <t xml:space="preserve">7030</t>
  </si>
  <si>
    <t xml:space="preserve">TANQUE DE ASFALTO ESTACIONÁRIO COM SERPENTINA, CAPACIDADE 30.000 L - CHP DIURNO. AF_06/2014</t>
  </si>
  <si>
    <t xml:space="preserve">147,62</t>
  </si>
  <si>
    <t xml:space="preserve">7042</t>
  </si>
  <si>
    <t xml:space="preserve">MOTOBOMBA TRASH (PARA ÁGUA SUJA) AUTO ESCORVANTE, MOTOR GASOLINA DE 6,41 HP, DIÂMETROS DE SUCÇÃO X RECALQUE: 3" X 3", HM/Q = 10 MCA / 60 M3/H A 23 MCA / 0 M3/H - CHP DIURNO. AF_10/2014</t>
  </si>
  <si>
    <t xml:space="preserve">4,19</t>
  </si>
  <si>
    <t xml:space="preserve">7049</t>
  </si>
  <si>
    <t xml:space="preserve">ROLO COMPACTADOR PE DE CARNEIRO VIBRATORIO, POTENCIA 125 HP, PESO OPERACIONAL SEM/COM LASTRO 11,95 / 13,30 T, IMPACTO DINAMICO 38,5 / 22,5 T, LARGURA DE TRABALHO 2,15 M - CHP DIURNO. AF_06/2014</t>
  </si>
  <si>
    <t xml:space="preserve">127,92</t>
  </si>
  <si>
    <t xml:space="preserve">131,03</t>
  </si>
  <si>
    <t xml:space="preserve">67826</t>
  </si>
  <si>
    <t xml:space="preserve">CAMINHÃO BASCULANTE 6 M3 TOCO, PESO BRUTO TOTAL 16.000 KG, CARGA ÚTIL MÁXIMA 11.130 KG, DISTÂNCIA ENTRE EIXOS 5,36 M, POTÊNCIA 185 CV, INCLUSIVE CAÇAMBA METÁLICA - CHP DIURNO. AF_06/2014</t>
  </si>
  <si>
    <t xml:space="preserve">140,65</t>
  </si>
  <si>
    <t xml:space="preserve">143,89</t>
  </si>
  <si>
    <t xml:space="preserve">73417</t>
  </si>
  <si>
    <t xml:space="preserve">GRUPO GERADOR ESTACIONÁRIO, MOTOR DIESEL POTÊNCIA 170 KVA - CHP DIURNO. AF_02/2016</t>
  </si>
  <si>
    <t xml:space="preserve">98,12</t>
  </si>
  <si>
    <t xml:space="preserve">73436</t>
  </si>
  <si>
    <t xml:space="preserve">ROLO COMPACTADOR VIBRATÓRIO PÉ DE CARNEIRO PARA SOLOS, POTÊNCIA 80 HP, PESO OPERACIONAL SEM/COM LASTRO 7,4 / 8,8 T, LARGURA DE TRABALHO 1,68 M - CHP DIURNO. AF_02/2016</t>
  </si>
  <si>
    <t xml:space="preserve">144,84</t>
  </si>
  <si>
    <t xml:space="preserve">154,17</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</si>
  <si>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</si>
  <si>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</si>
  <si>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133,11</t>
  </si>
  <si>
    <t xml:space="preserve">73536</t>
  </si>
  <si>
    <t xml:space="preserve">MOTOBOMBA CENTRÍFUGA, MOTOR A GASOLINA, POTÊNCIA 5,42 HP, BOCAIS 1 1/2" X 1", DIÂMETRO ROTOR 143 MM HM/Q = 6 MCA / 16,8 M3/H A 38 MCA / 6,6 M3/H - CHP DIURNO. AF_06/2014</t>
  </si>
  <si>
    <t xml:space="preserve">3,52</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</si>
  <si>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</si>
  <si>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</si>
  <si>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164,07</t>
  </si>
  <si>
    <t xml:space="preserve">167,31</t>
  </si>
  <si>
    <t xml:space="preserve">83765</t>
  </si>
  <si>
    <t xml:space="preserve">GRUPO DE SOLDAGEM COM GERADOR A DIESEL 60 CV PARA SOLDA ELÉTRICA, SOBRE 04 RODAS, COM MOTOR 4 CILINDROS 600 A - CHP DIURNO. AF_02/2016</t>
  </si>
  <si>
    <t xml:space="preserve">71,51</t>
  </si>
  <si>
    <t xml:space="preserve">75,27</t>
  </si>
  <si>
    <t xml:space="preserve">87445</t>
  </si>
  <si>
    <t xml:space="preserve">BETONEIRA CAPACIDADE NOMINAL 400 L, CAPACIDADE DE MISTURA 310 L, MOTOR A DIESEL POTÊNCIA 5,0 HP, SEM CARREGADOR - CHP DIURNO. AF_06/2014</t>
  </si>
  <si>
    <t xml:space="preserve">2,74</t>
  </si>
  <si>
    <t xml:space="preserve">88386</t>
  </si>
  <si>
    <t xml:space="preserve">MISTURADOR DE ARGAMASSA, EIXO HORIZONTAL, CAPACIDADE DE MISTURA 300 KG, MOTOR ELÉTRICO POTÊNCIA 5 CV - CHP DIURNO. AF_06/2014</t>
  </si>
  <si>
    <t xml:space="preserve">2,67</t>
  </si>
  <si>
    <t xml:space="preserve">88393</t>
  </si>
  <si>
    <t xml:space="preserve">MISTURADOR DE ARGAMASSA, EIXO HORIZONTAL, CAPACIDADE DE MISTURA 600 KG, MOTOR ELÉTRICO POTÊNCIA 7,5 CV - CHP DIURNO. AF_06/2014</t>
  </si>
  <si>
    <t xml:space="preserve">3,63</t>
  </si>
  <si>
    <t xml:space="preserve">88399</t>
  </si>
  <si>
    <t xml:space="preserve">MISTURADOR DE ARGAMASSA, EIXO HORIZONTAL, CAPACIDADE DE MISTURA 160 KG, MOTOR ELÉTRICO POTÊNCIA 3 CV - CHP DIURNO. AF_06/2014</t>
  </si>
  <si>
    <t xml:space="preserve">2,04</t>
  </si>
  <si>
    <t xml:space="preserve">88418</t>
  </si>
  <si>
    <t xml:space="preserve">PROJETOR DE ARGAMASSA, CAPACIDADE DE PROJEÇÃO 1,5 M3/H, ALCANCE DE 30 ATÉ 60 M, MOTOR ELÉTRICO POTÊNCIA 7,5 HP - CHP DIURNO. AF_06/2014</t>
  </si>
  <si>
    <t xml:space="preserve">9,43</t>
  </si>
  <si>
    <t xml:space="preserve">88433</t>
  </si>
  <si>
    <t xml:space="preserve">PROJETOR DE ARGAMASSA, CAPACIDADE DE PROJEÇÃO 2 M3/H, ALCANCE ATÉ 50 M, MOTOR ELÉTRICO POTÊNCIA 7,5 HP - CHP DIURNO. AF_06/2014</t>
  </si>
  <si>
    <t xml:space="preserve">11,78</t>
  </si>
  <si>
    <t xml:space="preserve">88830</t>
  </si>
  <si>
    <t xml:space="preserve">BETONEIRA CAPACIDADE NOMINAL DE 400 L, CAPACIDADE DE MISTURA 280 L, MOTOR ELÉTRICO TRIFÁSICO POTÊNCIA DE 2 CV, SEM CARREGADOR - CHP DIURNO. AF_10/2014</t>
  </si>
  <si>
    <t xml:space="preserve">0,98</t>
  </si>
  <si>
    <t xml:space="preserve">88843</t>
  </si>
  <si>
    <t xml:space="preserve">TRATOR DE ESTEIRAS, POTÊNCIA 125 HP, PESO OPERACIONAL 12,9 T, COM LÂMINA 2,7 M3 - CHP DIURNO. AF_10/2014</t>
  </si>
  <si>
    <t xml:space="preserve">136,38</t>
  </si>
  <si>
    <t xml:space="preserve">139,79</t>
  </si>
  <si>
    <t xml:space="preserve">88907</t>
  </si>
  <si>
    <t xml:space="preserve">ESCAVADEIRA HIDRÁULICA SOBRE ESTEIRAS, CAÇAMBA 1,20 M3, PESO OPERACIONAL 21 T, POTÊNCIA BRUTA 155 HP - CHP DIURNO. AF_06/2014</t>
  </si>
  <si>
    <t xml:space="preserve">161,44</t>
  </si>
  <si>
    <t xml:space="preserve">165,30</t>
  </si>
  <si>
    <t xml:space="preserve">89021</t>
  </si>
  <si>
    <t xml:space="preserve">BOMBA SUBMERSÍVEL ELÉTRICA TRIFÁSICA, POTÊNCIA 2,96 HP, Ø ROTOR 144 MM SEMI-ABERTO, BOCAL DE SAÍDA Ø 2, HM/Q = 2 MCA / 38,8 M3/H A 28 MCA / 5 M3/H - CHP DIURNO. AF_06/2014</t>
  </si>
  <si>
    <t xml:space="preserve">1,39</t>
  </si>
  <si>
    <t xml:space="preserve">89028</t>
  </si>
  <si>
    <t xml:space="preserve">TANQUE DE ASFALTO ESTACIONÁRIO COM MAÇARICO, CAPACIDADE 20.000 L - CHP DIURNO. AF_06/2014</t>
  </si>
  <si>
    <t xml:space="preserve">136,68</t>
  </si>
  <si>
    <t xml:space="preserve">89032</t>
  </si>
  <si>
    <t xml:space="preserve">TRATOR DE ESTEIRAS, POTÊNCIA 100 HP, PESO OPERACIONAL 9,4 T, COM LÂMINA 2,19 M3 - CHP DIURNO. AF_06/2014</t>
  </si>
  <si>
    <t xml:space="preserve">122,95</t>
  </si>
  <si>
    <t xml:space="preserve">126,36</t>
  </si>
  <si>
    <t xml:space="preserve">89035</t>
  </si>
  <si>
    <t xml:space="preserve">TRATOR DE PNEUS, POTÊNCIA 85 CV, TRAÇÃO 4X4, PESO COM LASTRO DE 4.675 KG - CHP DIURNO. AF_06/2014</t>
  </si>
  <si>
    <t xml:space="preserve">78,67</t>
  </si>
  <si>
    <t xml:space="preserve">82,08</t>
  </si>
  <si>
    <t xml:space="preserve">89225</t>
  </si>
  <si>
    <t xml:space="preserve">BETONEIRA CAPACIDADE NOMINAL DE 600 L, CAPACIDADE DE MISTURA 360 L, MOTOR ELÉTRICO TRIFÁSICO POTÊNCIA DE 4 CV, SEM CARREGADOR - CHP DIURNO. AF_11/2014</t>
  </si>
  <si>
    <t xml:space="preserve">2,83</t>
  </si>
  <si>
    <t xml:space="preserve">89234</t>
  </si>
  <si>
    <t xml:space="preserve">FRESADORA DE ASFALTO A FRIO SOBRE RODAS, LARGURA FRESAGEM DE 1,0 M, POTÊNCIA 208 HP - CHP DIURNO. AF_11/2014</t>
  </si>
  <si>
    <t xml:space="preserve">306,28</t>
  </si>
  <si>
    <t xml:space="preserve">309,85</t>
  </si>
  <si>
    <t xml:space="preserve">89242</t>
  </si>
  <si>
    <t xml:space="preserve">FRESADORA DE ASFALTO A FRIO SOBRE RODAS, LARGURA FRESAGEM DE 2,0 M, POTÊNCIA 550 HP - CHP DIURNO. AF_11/2014</t>
  </si>
  <si>
    <t xml:space="preserve">707,11</t>
  </si>
  <si>
    <t xml:space="preserve">710,68</t>
  </si>
  <si>
    <t xml:space="preserve">89250</t>
  </si>
  <si>
    <t xml:space="preserve">RECICLADORA DE ASFALTO A FRIO SOBRE RODAS, LARGURA FRESAGEM DE 2,0 M, POTÊNCIA 422 HP - CHP DIURNO. AF_11/2014</t>
  </si>
  <si>
    <t xml:space="preserve">593,46</t>
  </si>
  <si>
    <t xml:space="preserve">597,03</t>
  </si>
  <si>
    <t xml:space="preserve">89257</t>
  </si>
  <si>
    <t xml:space="preserve">VIBROACABADORA DE ASFALTO SOBRE ESTEIRAS, LARGURA DE PAVIMENTAÇÃO 2,13 M A 4,55 M, POTÊNCIA 100 HP CAPACIDADE 400 T/H - CHP DIURNO. AF_11/2014</t>
  </si>
  <si>
    <t xml:space="preserve">176,71</t>
  </si>
  <si>
    <t xml:space="preserve">180,28</t>
  </si>
  <si>
    <t xml:space="preserve">89272</t>
  </si>
  <si>
    <t xml:space="preserve">GUINDASTE HIDRÁULICO AUTOPROPELIDO, COM LANÇA TELESCÓPICA 28,80 M, CAPACIDADE MÁXIMA 30 T, POTÊNCIA 97 KW, TRAÇÃO 4 X 4 - CHP DIURNO. AF_11/2014</t>
  </si>
  <si>
    <t xml:space="preserve">160,01</t>
  </si>
  <si>
    <t xml:space="preserve">164,49</t>
  </si>
  <si>
    <t xml:space="preserve">89278</t>
  </si>
  <si>
    <t xml:space="preserve">BETONEIRA CAPACIDADE NOMINAL DE 600 L, CAPACIDADE DE MISTURA 440 L, MOTOR A DIESEL POTÊNCIA 10 HP, COM CARREGADOR - CHP DIURNO. AF_11/2014</t>
  </si>
  <si>
    <t xml:space="preserve">6,41</t>
  </si>
  <si>
    <t xml:space="preserve">89843</t>
  </si>
  <si>
    <t xml:space="preserve">BATE-ESTACAS POR GRAVIDADE, POTÊNCIA DE 160 HP, PESO DO MARTELO ATÉ 3 TONELADAS - CHP DIURNO. AF_11/2014</t>
  </si>
  <si>
    <t xml:space="preserve">149,29</t>
  </si>
  <si>
    <t xml:space="preserve">155,59</t>
  </si>
  <si>
    <t xml:space="preserve">89876</t>
  </si>
  <si>
    <t xml:space="preserve">CAMINHÃO BASCULANTE 14 M3, COM CAVALO MECÂNICO DE CAPACIDADE MÁXIMA DE TRAÇÃO COMBINADO DE 36000 KG, POTÊNCIA 286 CV, INCLUSIVE SEMIREBOQUE COM CAÇAMBA METÁLICA - CHP DIURNO. AF_12/2014</t>
  </si>
  <si>
    <t xml:space="preserve">207,96</t>
  </si>
  <si>
    <t xml:space="preserve">211,20</t>
  </si>
  <si>
    <t xml:space="preserve">89883</t>
  </si>
  <si>
    <t xml:space="preserve">CAMINHÃO BASCULANTE 18 M3, COM CAVALO MECÂNICO DE CAPACIDADE MÁXIMA DE TRAÇÃO COMBINADO DE 45000 KG, POTÊNCIA 330 CV, INCLUSIVE SEMIREBOQUE COM CAÇAMBA METÁLICA - CHP DIURNO. AF_12/2014</t>
  </si>
  <si>
    <t xml:space="preserve">230,05</t>
  </si>
  <si>
    <t xml:space="preserve">233,29</t>
  </si>
  <si>
    <t xml:space="preserve">90586</t>
  </si>
  <si>
    <t xml:space="preserve">VIBRADOR DE IMERSÃO, DIÂMETRO DE PONTEIRA 45MM, MOTOR ELÉTRICO TRIFÁSICO POTÊNCIA DE 2 CV - CHP DIURNO. AF_06/2015</t>
  </si>
  <si>
    <t xml:space="preserve">1,06</t>
  </si>
  <si>
    <t xml:space="preserve">90625</t>
  </si>
  <si>
    <t xml:space="preserve">PERFURATRIZ MANUAL, TORQUE MÁXIMO 83 N.M, POTÊNCIA 5 CV, COM DIÂMETRO MÁXIMO 4" - CHP DIURNO. AF_06/2015</t>
  </si>
  <si>
    <t xml:space="preserve">3,93</t>
  </si>
  <si>
    <t xml:space="preserve">90631</t>
  </si>
  <si>
    <t xml:space="preserve">PERFURATRIZ SOBRE ESTEIRA, TORQUE MÁXIMO 600 KGF, PESO MÉDIO 1000 KG, POTÊNCIA 20 HP, DIÂMETRO MÁXIMO 10" - CHP DIURNO. AF_06/2015</t>
  </si>
  <si>
    <t xml:space="preserve">89,92</t>
  </si>
  <si>
    <t xml:space="preserve">93,15</t>
  </si>
  <si>
    <t xml:space="preserve">90637</t>
  </si>
  <si>
    <t xml:space="preserve">MISTURADOR DUPLO HORIZONTAL DE ALTA TURBULÊNCIA, CAPACIDADE / VOLUME 2 X 500 LITROS, MOTORES ELÉTRICOS MÍNIMO 5 CV CADA, PARA NATA CIMENTO, ARGAMASSA E OUTROS - CHP DIURNO. AF_06/2015</t>
  </si>
  <si>
    <t xml:space="preserve">8,44</t>
  </si>
  <si>
    <t xml:space="preserve">90643</t>
  </si>
  <si>
    <t xml:space="preserve">BOMBA TRIPLEX, PARA INJEÇÃO DE NATA DE CIMENTO, VAZÃO MÁXIMA DE 100 LITROS/MINUTO, PRESSÃO MÁXIMA DE 70 BAR - CHP DIURNO. AF_06/2015</t>
  </si>
  <si>
    <t xml:space="preserve">13,09</t>
  </si>
  <si>
    <t xml:space="preserve">90650</t>
  </si>
  <si>
    <t xml:space="preserve">BOMBA CENTRÍFUGA MONOESTÁGIO COM MOTOR ELÉTRICO MONOFÁSICO, POTÊNCIA 15 HP, DIÂMETRO DO ROTOR 173 MM, HM/Q = 30 MCA / 90 M3/H A 45 MCA / 55 M3/H - CHP DIURNO. AF_06/2015</t>
  </si>
  <si>
    <t xml:space="preserve">5,50</t>
  </si>
  <si>
    <t xml:space="preserve">90656</t>
  </si>
  <si>
    <t xml:space="preserve">BOMBA DE PROJEÇÃO DE CONCRETO SECO, POTÊNCIA 10 CV, VAZÃO 3 M3/H - CHP DIURNO. AF_06/2015</t>
  </si>
  <si>
    <t xml:space="preserve">8,35</t>
  </si>
  <si>
    <t xml:space="preserve">90662</t>
  </si>
  <si>
    <t xml:space="preserve">BOMBA DE PROJEÇÃO DE CONCRETO SECO, POTÊNCIA 10 CV, VAZÃO 6 M3/H - CHP DIURNO. AF_06/2015</t>
  </si>
  <si>
    <t xml:space="preserve">8,74</t>
  </si>
  <si>
    <t xml:space="preserve">90668</t>
  </si>
  <si>
    <t xml:space="preserve">PROJETOR PNEUMÁTICO DE ARGAMASSA PARA CHAPISCO E REBOCO COM RECIPIENTE ACOPLADO, TIPO CANEQUINHA, COM COMPRESSOR DE AR REBOCÁVEL VAZÃO 89 PCM E MOTOR DIESEL DE 20 CV - CHP DIURNO. AF_06/2015</t>
  </si>
  <si>
    <t xml:space="preserve">15,84</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</si>
  <si>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</si>
  <si>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</si>
  <si>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413,15</t>
  </si>
  <si>
    <t xml:space="preserve">416,38</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</si>
  <si>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</si>
  <si>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</si>
  <si>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229,26</t>
  </si>
  <si>
    <t xml:space="preserve">232,49</t>
  </si>
  <si>
    <t xml:space="preserve">90686</t>
  </si>
  <si>
    <t xml:space="preserve">MANIPULADOR TELESCÓPICO, POTÊNCIA DE 85 HP, CAPACIDADE DE CARGA DE 3.500 KG, ALTURA MÁXIMA DE ELEVAÇÃO DE 12,3 M - CHP DIURNO. AF_06/2015</t>
  </si>
  <si>
    <t xml:space="preserve">121,69</t>
  </si>
  <si>
    <t xml:space="preserve">125,29</t>
  </si>
  <si>
    <t xml:space="preserve">90692</t>
  </si>
  <si>
    <t xml:space="preserve">MINICARREGADEIRA SOBRE RODAS, POTÊNCIA LÍQUIDA DE 47 HP, CAPACIDADE NOMINAL DE OPERAÇÃO DE 646 KG - CHP DIURNO. AF_06/2015</t>
  </si>
  <si>
    <t xml:space="preserve">73,69</t>
  </si>
  <si>
    <t xml:space="preserve">77,29</t>
  </si>
  <si>
    <t xml:space="preserve">90964</t>
  </si>
  <si>
    <t xml:space="preserve">COMPRESSOR DE AR REBOCÁVEL, VAZÃO 89 PCM, PRESSÃO EFETIVA DE TRABALHO 102 PSI, MOTOR DIESEL, POTÊNCIA 20 CV - CHP DIURNO. AF_06/2015</t>
  </si>
  <si>
    <t xml:space="preserve">15,10</t>
  </si>
  <si>
    <t xml:space="preserve">90972</t>
  </si>
  <si>
    <t xml:space="preserve">COMPRESSOR DE AR REBOCAVEL, VAZÃO 250 PCM, PRESSAO DE TRABALHO 102 PSI, MOTOR A DIESEL POTÊNCIA 81 CV - CHP DIURNO. AF_06/2015</t>
  </si>
  <si>
    <t xml:space="preserve">41,54</t>
  </si>
  <si>
    <t xml:space="preserve">90979</t>
  </si>
  <si>
    <t xml:space="preserve">COMPRESSOR DE AR REBOCÁVEL, VAZÃO 748 PCM, PRESSÃO EFETIVA DE TRABALHO 102 PSI, MOTOR DIESEL, POTÊNCIA 210 CV - CHP DIURNO. AF_06/2015</t>
  </si>
  <si>
    <t xml:space="preserve">107,40</t>
  </si>
  <si>
    <t xml:space="preserve">90991</t>
  </si>
  <si>
    <t xml:space="preserve">ESCAVADEIRA HIDRÁULICA SOBRE ESTEIRAS, CAÇAMBA 0,80 M3, PESO OPERACIONAL 17,8 T, POTÊNCIA LÍQUIDA 110 HP - CHP DIURNO. AF_10/2014</t>
  </si>
  <si>
    <t xml:space="preserve">132,54</t>
  </si>
  <si>
    <t xml:space="preserve">136,40</t>
  </si>
  <si>
    <t xml:space="preserve">90999</t>
  </si>
  <si>
    <t xml:space="preserve">COMPRESSOR DE AR REBOCAVEL, VAZÃO 400 PCM, PRESSAO DE TRABALHO 102 PSI, MOTOR A DIESEL POTÊNCIA 110 CV - CHP DIURNO. AF_06/2015</t>
  </si>
  <si>
    <t xml:space="preserve">55,31</t>
  </si>
  <si>
    <t xml:space="preserve">91031</t>
  </si>
  <si>
    <t xml:space="preserve">CAMINHÃO TRUCADO (C/ TERCEIRO EIXO) ELETRÔNICO - POTÊNCIA 231CV - PBT = 22000KG - DIST. ENTRE EIXOS 5170 MM - INCLUI CARROCERIA FIXA ABERTA DE MADEIRA - CHP DIURNO. AF_06/2015</t>
  </si>
  <si>
    <t xml:space="preserve">158,53</t>
  </si>
  <si>
    <t xml:space="preserve">161,77</t>
  </si>
  <si>
    <t xml:space="preserve">91277</t>
  </si>
  <si>
    <t xml:space="preserve">PLACA VIBRATÓRIA REVERSÍVEL COM MOTOR 4 TEMPOS A GASOLINA, FORÇA CENTRÍFUGA DE 25 KN (2500 KGF), POTÊNCIA 5,5 CV - CHP DIURNO. AF_08/2015</t>
  </si>
  <si>
    <t xml:space="preserve">4,31</t>
  </si>
  <si>
    <t xml:space="preserve">91283</t>
  </si>
  <si>
    <t xml:space="preserve">CORTADORA DE PISO COM MOTOR 4 TEMPOS A GASOLINA, POTÊNCIA DE 13 HP, COM DISCO DE CORTE DIAMANTADO SEGMENTADO PARA CONCRETO, DIÂMETRO DE 350 MM, FURO DE 1" (14 X 1") - CHP DIURNO. AF_08/2015</t>
  </si>
  <si>
    <t xml:space="preserve">8,99</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</si>
  <si>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</si>
  <si>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</si>
  <si>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166,71</t>
  </si>
  <si>
    <t xml:space="preserve">169,95</t>
  </si>
  <si>
    <t xml:space="preserve">91533</t>
  </si>
  <si>
    <t xml:space="preserve">COMPACTADOR DE SOLOS DE PERCUSSÃO (SOQUETE) COM MOTOR A GASOLINA 4 TEMPOS, POTÊNCIA 4 CV - CHP DIURNO. AF_08/2015</t>
  </si>
  <si>
    <t xml:space="preserve">29,14</t>
  </si>
  <si>
    <t xml:space="preserve">32,37</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</si>
  <si>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</si>
  <si>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</si>
  <si>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123,51</t>
  </si>
  <si>
    <t xml:space="preserve">127,09</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</si>
  <si>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</si>
  <si>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</si>
  <si>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244,26</t>
  </si>
  <si>
    <t xml:space="preserve">247,50</t>
  </si>
  <si>
    <t xml:space="preserve">91692</t>
  </si>
  <si>
    <t xml:space="preserve">SERRA CIRCULAR DE BANCADA COM MOTOR ELÉTRICO POTÊNCIA DE 5HP, COM COIFA PARA DISCO 10" - CHP DIURNO. AF_08/2015</t>
  </si>
  <si>
    <t xml:space="preserve">26,76</t>
  </si>
  <si>
    <t xml:space="preserve">29,99</t>
  </si>
  <si>
    <t xml:space="preserve">92043</t>
  </si>
  <si>
    <t xml:space="preserve">DISTRIBUIDOR DE AGREGADOS REBOCAVEL, CAPACIDADE 1,9 M³, LARGURA DE TRABALHO 3,66 M - CHP DIURNO. AF_11/2015</t>
  </si>
  <si>
    <t xml:space="preserve">7,37</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</si>
  <si>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</si>
  <si>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</si>
  <si>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165,12</t>
  </si>
  <si>
    <t xml:space="preserve">168,36</t>
  </si>
  <si>
    <t xml:space="preserve">92112</t>
  </si>
  <si>
    <t xml:space="preserve">PENEIRA ROTATIVA COM MOTOR ELÉTRICO TRIFÁSICO DE 2 CV, CILINDRO DE 1 M X 0,60 M, COM FUROS DE 3,17 MM - CHP DIURNO. AF_11/2015</t>
  </si>
  <si>
    <t xml:space="preserve">1,69</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</si>
  <si>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</si>
  <si>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</si>
  <si>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</si>
  <si>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</si>
  <si>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</si>
  <si>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119,69</t>
  </si>
  <si>
    <t xml:space="preserve">122,70</t>
  </si>
  <si>
    <t xml:space="preserve">92145</t>
  </si>
  <si>
    <t xml:space="preserve">CAMINHONETE CABINE SIMPLES COM MOTOR 1.6 FLEX, CÂMBIO MANUAL, POTÊNCIA 101/104 CV, 2 PORTAS - CHP DIURNO. AF_11/2015</t>
  </si>
  <si>
    <t xml:space="preserve">87,83</t>
  </si>
  <si>
    <t xml:space="preserve">90,84</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</si>
  <si>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</si>
  <si>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</si>
  <si>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213,93</t>
  </si>
  <si>
    <t xml:space="preserve">217,17</t>
  </si>
  <si>
    <t xml:space="preserve">92716</t>
  </si>
  <si>
    <t xml:space="preserve">APARELHO PARA CORTE E SOLDA OXI-ACETILENO SOBRE RODAS, INCLUSIVE CILINDROS E MAÇARICOS - CHP DIURNO. AF_12/2015</t>
  </si>
  <si>
    <t xml:space="preserve">15,49</t>
  </si>
  <si>
    <t xml:space="preserve">92960</t>
  </si>
  <si>
    <t xml:space="preserve">MÁQUINA EXTRUSORA DE CONCRETO PARA GUIAS E SARJETAS, MOTOR A DIESEL, POTÊNCIA 14 CV - CHP DIURNO. AF_12/2015</t>
  </si>
  <si>
    <t xml:space="preserve">14,36</t>
  </si>
  <si>
    <t xml:space="preserve">92966</t>
  </si>
  <si>
    <t xml:space="preserve">MARTELO PERFURADOR PNEUMÁTICO MANUAL, HASTE 25 X 75 MM, 21 KG - CHP DIURNO. AF_12/2015</t>
  </si>
  <si>
    <t xml:space="preserve">22,39</t>
  </si>
  <si>
    <t xml:space="preserve">24,89</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</si>
  <si>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</si>
  <si>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</si>
  <si>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599,15</t>
  </si>
  <si>
    <t xml:space="preserve">602,38</t>
  </si>
  <si>
    <t xml:space="preserve">93233</t>
  </si>
  <si>
    <t xml:space="preserve">BETONEIRA CAPACIDADE NOMINAL 400 L, CAPACIDADE DE MISTURA 310 L, MOTOR A GASOLINA POTÊNCIA 5,5 HP, SEM CARREGADOR - CHP DIURNO. AF_02/2016</t>
  </si>
  <si>
    <t xml:space="preserve">3,78</t>
  </si>
  <si>
    <t xml:space="preserve">93272</t>
  </si>
  <si>
    <t xml:space="preserve">GRUA ASCENSIONAL, LANCA DE 30 M, CAPACIDADE DE 1,0 T A 30 M, ALTURA ATE 39 M - CHP DIURNO. AF_03/2016</t>
  </si>
  <si>
    <t xml:space="preserve">86,49</t>
  </si>
  <si>
    <t xml:space="preserve">90,97</t>
  </si>
  <si>
    <t xml:space="preserve">93281</t>
  </si>
  <si>
    <t xml:space="preserve">GUINCHO ELÉTRICO DE COLUNA, CAPACIDADE 400 KG, COM MOTO FREIO, MOTOR TRIFÁSICO DE 1,25 CV - CHP DIURNO. AF_03/2016</t>
  </si>
  <si>
    <t xml:space="preserve">21,40</t>
  </si>
  <si>
    <t xml:space="preserve">23,90</t>
  </si>
  <si>
    <t xml:space="preserve">93287</t>
  </si>
  <si>
    <t xml:space="preserve">GUINDASTE HIDRÁULICO AUTOPROPELIDO, COM LANÇA TELESCÓPICA 40 M, CAPACIDADE MÁXIMA 60 T, POTÊNCIA 260 KW - CHP DIURNO. AF_03/2016</t>
  </si>
  <si>
    <t xml:space="preserve">268,89</t>
  </si>
  <si>
    <t xml:space="preserve">273,37</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</si>
  <si>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</si>
  <si>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</si>
  <si>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136,07</t>
  </si>
  <si>
    <t xml:space="preserve">139,65</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</si>
  <si>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</si>
  <si>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</si>
  <si>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57,73</t>
  </si>
  <si>
    <t xml:space="preserve">60,40</t>
  </si>
  <si>
    <t xml:space="preserve">93415</t>
  </si>
  <si>
    <t xml:space="preserve">GERADOR PORTÁTIL MONOFÁSICO, POTÊNCIA 5500 VA, MOTOR A GASOLINA, POTÊNCIA DO MOTOR 13 CV - CHP DIURNO. AF_03/2016</t>
  </si>
  <si>
    <t xml:space="preserve">7,95</t>
  </si>
  <si>
    <t xml:space="preserve">93421</t>
  </si>
  <si>
    <t xml:space="preserve">GRUPO GERADOR REBOCÁVEL, POTÊNCIA 66 KVA, MOTOR A DIESEL - CHP DIURNO. AF_03/2016</t>
  </si>
  <si>
    <t xml:space="preserve">39,10</t>
  </si>
  <si>
    <t xml:space="preserve">93427</t>
  </si>
  <si>
    <t xml:space="preserve">GRUPO GERADOR ESTACIONÁRIO, POTÊNCIA 150 KVA, MOTOR A DIESEL- CHP DIURNO. AF_03/2016</t>
  </si>
  <si>
    <t xml:space="preserve">89,20</t>
  </si>
  <si>
    <t xml:space="preserve">93433</t>
  </si>
  <si>
    <t xml:space="preserve">USINA DE MISTURA ASFÁLTICA À QUENTE, TIPO CONTRA FLUXO, PROD 40 A 80 TON/HORA - CHP DIURNO. AF_03/2016</t>
  </si>
  <si>
    <t xml:space="preserve">1.854,32</t>
  </si>
  <si>
    <t xml:space="preserve">1.865,50</t>
  </si>
  <si>
    <t xml:space="preserve">93439</t>
  </si>
  <si>
    <t xml:space="preserve">USINA DE ASFALTO À FRIO, CAPACIDADE DE 40 A 60 TON/HORA, ELÉTRICA POTÊNCIA 30 CV - CHP DIURNO. AF_03/2016</t>
  </si>
  <si>
    <t xml:space="preserve">122,65</t>
  </si>
  <si>
    <t xml:space="preserve">133,83</t>
  </si>
  <si>
    <t xml:space="preserve">95121</t>
  </si>
  <si>
    <t xml:space="preserve">USINA MISTURADORA DE SOLOS, CAPACIDADE DE 200 A 500 TON/H, POTENCIA 75KW - CHP DIURNO. AF_07/2016</t>
  </si>
  <si>
    <t xml:space="preserve">210,81</t>
  </si>
  <si>
    <t xml:space="preserve">221,99</t>
  </si>
  <si>
    <t xml:space="preserve">95127</t>
  </si>
  <si>
    <t xml:space="preserve">DISTRIBUIDOR DE AGREGADOS AUTOPROPELIDO, CAP 3 M3, A DIESEL, POTÊNCIA 176CV - CHP DIURNO. AF_07/2016</t>
  </si>
  <si>
    <t xml:space="preserve">125,43</t>
  </si>
  <si>
    <t xml:space="preserve">128,66</t>
  </si>
  <si>
    <t xml:space="preserve">95133</t>
  </si>
  <si>
    <t xml:space="preserve">MÁQUINA DEMARCADORA DE FAIXA DE TRÁFEGO À FRIO, AUTOPROPELIDA, POTÊNCIA 38 HP - CHP DIURNO. AF_07/2016</t>
  </si>
  <si>
    <t xml:space="preserve">101,35</t>
  </si>
  <si>
    <t xml:space="preserve">104,92</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</si>
  <si>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</si>
  <si>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</si>
  <si>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</si>
  <si>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</si>
  <si>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</si>
  <si>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93,01</t>
  </si>
  <si>
    <t xml:space="preserve">97,49</t>
  </si>
  <si>
    <t xml:space="preserve">95218</t>
  </si>
  <si>
    <t xml:space="preserve">PULVERIZADOR DE TINTA ELÉTRICO/MÁQUINA DE PINTURA AIRLESS, VAZÃO 2 L/MIN - CHP DIURNO. AF_08/2016</t>
  </si>
  <si>
    <t xml:space="preserve">22,19</t>
  </si>
  <si>
    <t xml:space="preserve">24,63</t>
  </si>
  <si>
    <t xml:space="preserve">95258</t>
  </si>
  <si>
    <t xml:space="preserve">MARTELO DEMOLIDOR PNEUMÁTICO MANUAL, 32 KG - CHP DIURNO. AF_09/2016</t>
  </si>
  <si>
    <t xml:space="preserve">22,12</t>
  </si>
  <si>
    <t xml:space="preserve">24,62</t>
  </si>
  <si>
    <t xml:space="preserve">95264</t>
  </si>
  <si>
    <t xml:space="preserve">COMPACTADOR DE SOLOS DE PERCUSÃO (SOQUETE) COM MOTOR A GASOLINA, POTÊNCIA 3 CV - CHP DIURNO. AF_09/2016</t>
  </si>
  <si>
    <t xml:space="preserve">3,10</t>
  </si>
  <si>
    <t xml:space="preserve">95270</t>
  </si>
  <si>
    <t xml:space="preserve">RÉGUA VIBRATÓRIA DUPLA PARA CONCRETO, PESO DE 60KG, COMPRIMENTO 4 M, COM MOTOR A GASOLINA, POTÊNCIA 5,5 HP - CHP DIURNO. AF_09/2016</t>
  </si>
  <si>
    <t xml:space="preserve">4,16</t>
  </si>
  <si>
    <t xml:space="preserve">95276</t>
  </si>
  <si>
    <t xml:space="preserve">POLIDORA DE PISO (POLITRIZ), PESO DE 100KG, DIÂMETRO 450 MM, MOTOR ELÉTRICO, POTÊNCIA 4 HP - CHP DIURNO. AF_09/2016</t>
  </si>
  <si>
    <t xml:space="preserve">1,96</t>
  </si>
  <si>
    <t xml:space="preserve">95282</t>
  </si>
  <si>
    <t xml:space="preserve">DESEMPENADEIRA DE CONCRETO, PESO DE 75KG, 4 PÁS, MOTOR A GASOLINA, POTÊNCIA 5,5 HP - CHP DIURNO. AF_09/2016</t>
  </si>
  <si>
    <t xml:space="preserve">4,14</t>
  </si>
  <si>
    <t xml:space="preserve">95620</t>
  </si>
  <si>
    <t xml:space="preserve">PERFURATRIZ PNEUMATICA MANUAL DE PESO MEDIO, MARTELETE, 18KG, COMPRIMENTO MÁXIMO DE CURSO DE 6 M, DIAMETRO DO PISTAO DE 5,5 CM - CHP DIURNO. AF_11/2016</t>
  </si>
  <si>
    <t xml:space="preserve">21,82</t>
  </si>
  <si>
    <t xml:space="preserve">24,32</t>
  </si>
  <si>
    <t xml:space="preserve">95631</t>
  </si>
  <si>
    <t xml:space="preserve">ROLO COMPACTADOR VIBRATORIO TANDEM, ACO LISO, POTENCIA 125 HP, PESO SEM/COM LASTRO 10,20/11,65 T, LARGURA DE TRABALHO 1,73 M - CHP DIURNO. AF_11/2016</t>
  </si>
  <si>
    <t xml:space="preserve">131,78</t>
  </si>
  <si>
    <t xml:space="preserve">134,89</t>
  </si>
  <si>
    <t xml:space="preserve">95702</t>
  </si>
  <si>
    <t xml:space="preserve">PERFURATRIZ MANUAL, TORQUE MAXIMO 55 KGF.M, POTENCIA 5 CV, COM DIAMETRO MAXIMO 8 1/2" - CHP DIURNO. AF_11/2016</t>
  </si>
  <si>
    <t xml:space="preserve">32,21</t>
  </si>
  <si>
    <t xml:space="preserve">35,44</t>
  </si>
  <si>
    <t xml:space="preserve">95708</t>
  </si>
  <si>
    <t xml:space="preserve">PERFURATRIZ SOBRE ESTEIRA, TORQUE MÁXIMO 600 KGF, POTÊNCIA ENTRE 50 E 60 HP, DIÂMETRO MÁXIMO 10 - CHP DIURNO. AF_11/2016</t>
  </si>
  <si>
    <t xml:space="preserve">97,68</t>
  </si>
  <si>
    <t xml:space="preserve">100,91</t>
  </si>
  <si>
    <t xml:space="preserve">95714</t>
  </si>
  <si>
    <t xml:space="preserve">ESCAVADEIRA HIDRAULICA SOBRE ESTEIRA, COM GARRA GIRATORIA DE MANDIBULAS, PESO OPERACIONAL ENTRE 22,00 E 25,50 TON, POTENCIA LIQUIDA ENTRE 150 E 160 HP - CHP DIURNO. AF_11/2016</t>
  </si>
  <si>
    <t xml:space="preserve">164,90</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</si>
  <si>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</si>
  <si>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</si>
  <si>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162,38</t>
  </si>
  <si>
    <t xml:space="preserve">166,24</t>
  </si>
  <si>
    <t xml:space="preserve">95872</t>
  </si>
  <si>
    <t xml:space="preserve">GRUPO GERADOR COM CARENAGEM, MOTOR DIESEL POTÊNCIA STANDART ENTRE 250 E 260 KVA - CHP DIURNO. AF_12/2016</t>
  </si>
  <si>
    <t xml:space="preserve">151,33</t>
  </si>
  <si>
    <t xml:space="preserve">96013</t>
  </si>
  <si>
    <t xml:space="preserve">TRATOR DE PNEUS COM POTÊNCIA DE 122 CV, TRAÇÃO 4X4, COM VASSOURA MECÂNICA ACOPLADA - CHP DIURNO. AF_02/2017</t>
  </si>
  <si>
    <t xml:space="preserve">104,05</t>
  </si>
  <si>
    <t xml:space="preserve">107,46</t>
  </si>
  <si>
    <t xml:space="preserve">96020</t>
  </si>
  <si>
    <t xml:space="preserve">TRATOR DE PNEUS COM POTÊNCIA DE 122 CV, TRAÇÃO 4X4, COM GRADE DE DISCOS ACOPLADA - CHP DIURNO. AF_02/2017</t>
  </si>
  <si>
    <t xml:space="preserve">103,83</t>
  </si>
  <si>
    <t xml:space="preserve">107,24</t>
  </si>
  <si>
    <t xml:space="preserve">96028</t>
  </si>
  <si>
    <t xml:space="preserve">TRATOR DE PNEUS COM POTÊNCIA DE 85 CV, TRAÇÃO 4X4, COM GRADE DE DISCOS ACOPLADA - CHP DIURNO. AF_02/2017</t>
  </si>
  <si>
    <t xml:space="preserve">82,32</t>
  </si>
  <si>
    <t xml:space="preserve">85,73</t>
  </si>
  <si>
    <t xml:space="preserve">96035</t>
  </si>
  <si>
    <t xml:space="preserve">CAMINHÃO BASCULANTE 10 M3, TRUCADO, POTÊNCIA 230 CV, INCLUSIVE CAÇAMBA METÁLICA, COM DISTRIBUIDOR DE AGREGADOS ACOPLADO - CHP DIURNO. AF_02/2017</t>
  </si>
  <si>
    <t xml:space="preserve">173,34</t>
  </si>
  <si>
    <t xml:space="preserve">176,58</t>
  </si>
  <si>
    <t xml:space="preserve">96157</t>
  </si>
  <si>
    <t xml:space="preserve">TRATOR DE PNEUS COM POTÊNCIA DE 85 CV, TRAÇÃO 4X4, COM VASSOURA MECÂNICA ACOPLADA - CHP DIURNO. AF_03/2017</t>
  </si>
  <si>
    <t xml:space="preserve">82,54</t>
  </si>
  <si>
    <t xml:space="preserve">85,95</t>
  </si>
  <si>
    <t xml:space="preserve">96158</t>
  </si>
  <si>
    <t xml:space="preserve">MINICARREGADEIRA SOBRE RODAS POTENCIA 47HP CAPACIDADE OPERACAO 646 KG, COM VASSOURA MECÂNICA ACOPLADA - CHP DIURNO. AF_03/2017</t>
  </si>
  <si>
    <t xml:space="preserve">79,72</t>
  </si>
  <si>
    <t xml:space="preserve">83,32</t>
  </si>
  <si>
    <t xml:space="preserve">96245</t>
  </si>
  <si>
    <t xml:space="preserve">MINIESCAVADEIRA SOBRE ESTEIRAS, POTENCIA LIQUIDA DE *30* HP, PESO OPERACIONAL DE *3.500* KG - CHP DIURNO. AF_04/2017</t>
  </si>
  <si>
    <t xml:space="preserve">70,09</t>
  </si>
  <si>
    <t xml:space="preserve">73,95</t>
  </si>
  <si>
    <t xml:space="preserve">96303</t>
  </si>
  <si>
    <t xml:space="preserve">PERFURATRIZ ROTATIVA SOBRE ESTEIRA, TORQUE MAXIMO 2500 KGM, POTENCIA 110 HP, MOTOR DIESEL- CHP DIURNO. AF_05/2017</t>
  </si>
  <si>
    <t xml:space="preserve">161,61</t>
  </si>
  <si>
    <t xml:space="preserve">164,84</t>
  </si>
  <si>
    <t xml:space="preserve">96309</t>
  </si>
  <si>
    <t xml:space="preserve">COMPRESSOR DE AR, VAZAO DE 10 PCM, RESERVATORIO 100 L, PRESSAO DE TRABALHO ENTRE 6,9 E 9,7 BAR, POTENCIA 2 HP, TENSAO 110/220 V - CHP DIURNO. AF_05/2017</t>
  </si>
  <si>
    <t xml:space="preserve">0,80</t>
  </si>
  <si>
    <t xml:space="preserve">96463</t>
  </si>
  <si>
    <t xml:space="preserve">ROLO COMPACTADOR DE PNEUS, ESTATICO, PRESSAO VARIAVEL, POTENCIA 110 HP, PESO SEM/COM LASTRO 10,8/27 T, LARGURA DE ROLAGEM 2,30 M - CHP DIURNO. AF_06/2017</t>
  </si>
  <si>
    <t xml:space="preserve">130,88</t>
  </si>
  <si>
    <t xml:space="preserve">133,99</t>
  </si>
  <si>
    <t xml:space="preserve">5632</t>
  </si>
  <si>
    <t xml:space="preserve">ESCAVADEIRA HIDRÁULICA SOBRE ESTEIRAS, CAÇAMBA 0,80 M3, PESO OPERACIONAL 17 T, POTENCIA BRUTA 111 HP - CHI DIURNO. AF_06/2014</t>
  </si>
  <si>
    <t xml:space="preserve">CHI</t>
  </si>
  <si>
    <t xml:space="preserve">58,14</t>
  </si>
  <si>
    <t xml:space="preserve">62,00</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</si>
  <si>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</si>
  <si>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</si>
  <si>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46,36</t>
  </si>
  <si>
    <t xml:space="preserve">50,22</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</si>
  <si>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</si>
  <si>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</si>
  <si>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44,46</t>
  </si>
  <si>
    <t xml:space="preserve">48,32</t>
  </si>
  <si>
    <t xml:space="preserve">5685</t>
  </si>
  <si>
    <t xml:space="preserve">ROLO COMPACTADOR VIBRATÓRIO DE UM CILINDRO AÇO LISO, POTÊNCIA 80 HP, PESO OPERACIONAL MÁXIMO 8,1 T, IMPACTO DINÂMICO 16,15 / 9,5 T, LARGURA DE TRABALHO 1,68 M - CHI DIURNO. AF_06/2014</t>
  </si>
  <si>
    <t xml:space="preserve">42,03</t>
  </si>
  <si>
    <t xml:space="preserve">45,14</t>
  </si>
  <si>
    <t xml:space="preserve">5690</t>
  </si>
  <si>
    <t xml:space="preserve">GRADE DE DISCO CONTROLE REMOTO REBOCÁVEL, COM 24 DISCOS 24 X 6 MM COM PNEUS PARA TRANSPORTE - CHI DIURNO. AF_06/2014</t>
  </si>
  <si>
    <t xml:space="preserve">1,89</t>
  </si>
  <si>
    <t xml:space="preserve">5806</t>
  </si>
  <si>
    <t xml:space="preserve">MOTOBOMBA CENTRÍFUGA, MOTOR A GASOLINA, POTÊNCIA 5,42 HP, BOCAIS 1 1/2" X 1", DIÂMETRO ROTOR 143 MM HM/Q = 6 MCA / 16,8 M3/H A 38 MCA / 6,6 M3/H - CHI DIURNO. AF_06/2014</t>
  </si>
  <si>
    <t xml:space="preserve">0,15</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</si>
  <si>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</si>
  <si>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</si>
  <si>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34,95</t>
  </si>
  <si>
    <t xml:space="preserve">38,19</t>
  </si>
  <si>
    <t xml:space="preserve">5829</t>
  </si>
  <si>
    <t xml:space="preserve">USINA DE CONCRETO FIXA, CAPACIDADE NOMINAL DE 90 A 120 M3/H, SEM SILO - CHI DIURNO. AF_07/2016</t>
  </si>
  <si>
    <t xml:space="preserve">137,50</t>
  </si>
  <si>
    <t xml:space="preserve">148,68</t>
  </si>
  <si>
    <t xml:space="preserve">5837</t>
  </si>
  <si>
    <t xml:space="preserve">VIBROACABADORA DE ASFALTO SOBRE ESTEIRAS, LARGURA DE PAVIMENTAÇÃO 1,90 M A 5,30 M, POTÊNCIA 105 HP CAPACIDADE 450 T/H - CHI DIURNO. AF_11/2014</t>
  </si>
  <si>
    <t xml:space="preserve">85,91</t>
  </si>
  <si>
    <t xml:space="preserve">89,48</t>
  </si>
  <si>
    <t xml:space="preserve">5841</t>
  </si>
  <si>
    <t xml:space="preserve">VASSOURA MECÂNICA REBOCÁVEL COM ESCOVA CILÍNDRICA, LARGURA ÚTIL DE VARRIMENTO DE 2,44 M - CHI DIURNO. AF_06/2014</t>
  </si>
  <si>
    <t xml:space="preserve">2,17</t>
  </si>
  <si>
    <t xml:space="preserve">5845</t>
  </si>
  <si>
    <t xml:space="preserve">TRATOR DE PNEUS, POTÊNCIA 122 CV, TRAÇÃO 4X4, PESO COM LASTRO DE 4.510 KG - CHI DIURNO. AF_06/2014</t>
  </si>
  <si>
    <t xml:space="preserve">37,80</t>
  </si>
  <si>
    <t xml:space="preserve">41,21</t>
  </si>
  <si>
    <t xml:space="preserve">5849</t>
  </si>
  <si>
    <t xml:space="preserve">TRATOR DE ESTEIRAS, POTÊNCIA 170 HP, PESO OPERACIONAL 19 T, CAÇAMBA 5,2 M3 - CHI DIURNO. AF_06/2014</t>
  </si>
  <si>
    <t xml:space="preserve">56,68</t>
  </si>
  <si>
    <t xml:space="preserve">60,09</t>
  </si>
  <si>
    <t xml:space="preserve">5853</t>
  </si>
  <si>
    <t xml:space="preserve">TRATOR DE ESTEIRAS, POTÊNCIA 150 HP, PESO OPERACIONAL 16,7 T, COM RODA MOTRIZ ELEVADA E LÂMINA 3,18 M3 - CHI DIURNO. AF_06/2014</t>
  </si>
  <si>
    <t xml:space="preserve">56,87</t>
  </si>
  <si>
    <t xml:space="preserve">60,28</t>
  </si>
  <si>
    <t xml:space="preserve">5857</t>
  </si>
  <si>
    <t xml:space="preserve">TRATOR DE ESTEIRAS, POTÊNCIA 347 HP, PESO OPERACIONAL 38,5 T, COM LÂMINA 8,70 M3 - CHI DIURNO. AF_06/2014</t>
  </si>
  <si>
    <t xml:space="preserve">125,31</t>
  </si>
  <si>
    <t xml:space="preserve">128,72</t>
  </si>
  <si>
    <t xml:space="preserve">5865</t>
  </si>
  <si>
    <t xml:space="preserve">ROLO COMPACTADOR VIBRATÓRIO REBOCÁVEL, CILINDRO DE AÇO LISO, POTÊNCIA DE TRAÇÃO DE 65 CV, PESO 4,7 T, IMPACTO DINÂMICO 18,3 T, LARGURA DE TRABALHO 1,67 M - CHI DIURNO. AF_02/2016</t>
  </si>
  <si>
    <t xml:space="preserve">5,31</t>
  </si>
  <si>
    <t xml:space="preserve">5869</t>
  </si>
  <si>
    <t xml:space="preserve">ROLO COMPACTADOR VIBRATÓRIO TANDEM AÇO LISO, POTÊNCIA 58 HP, PESO SEM/COM LASTRO 6,5 / 9,4 T, LARGURA DE TRABALHO 1,2 M - CHI DIURNO. AF_06/2014</t>
  </si>
  <si>
    <t xml:space="preserve">46,04</t>
  </si>
  <si>
    <t xml:space="preserve">49,15</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</si>
  <si>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</si>
  <si>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</si>
  <si>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45,76</t>
  </si>
  <si>
    <t xml:space="preserve">49,62</t>
  </si>
  <si>
    <t xml:space="preserve">5881</t>
  </si>
  <si>
    <t xml:space="preserve">ROLO COMPACTADOR VIBRATÓRIO PÉ DE CARNEIRO, OPERADO POR CONTROLE REMOTO, POTÊNCIA 12,5 KW, PESO OPERACIONAL 1,675 T, LARGURA DE TRABALHO 0,85 M - CHI DIURNO. AF_02/2016</t>
  </si>
  <si>
    <t xml:space="preserve">48,48</t>
  </si>
  <si>
    <t xml:space="preserve">51,59</t>
  </si>
  <si>
    <t xml:space="preserve">5884</t>
  </si>
  <si>
    <t xml:space="preserve">USINA DE LAMA ASFÁLTICA, PROD 30 A 50 T/H, SILO DE AGREGADO 7 M3, RESERVATÓRIOS PARA EMULSÃO E ÁGUA DE 2,3 M3 CADA, MISTURADOR TIPO PUG MILL A SER MONTADO SOBRE CAMINHÃO - CHI DIURNO. AF_10/2014</t>
  </si>
  <si>
    <t xml:space="preserve">35,52</t>
  </si>
  <si>
    <t xml:space="preserve">37,50</t>
  </si>
  <si>
    <t xml:space="preserve">5892</t>
  </si>
  <si>
    <t xml:space="preserve">CAMINHÃO TOCO, PESO BRUTO TOTAL 14.300 KG, CARGA ÚTIL MÁXIMA 9590 KG, DISTÂNCIA ENTRE EIXOS 4,76 M, POTÊNCIA 185 CV (NÃO INCLUI CARROCERIA) - CHI DIURNO. AF_06/2014</t>
  </si>
  <si>
    <t xml:space="preserve">36,08</t>
  </si>
  <si>
    <t xml:space="preserve">39,32</t>
  </si>
  <si>
    <t xml:space="preserve">5896</t>
  </si>
  <si>
    <t xml:space="preserve">CAMINHÃO TOCO, PESO BRUTO TOTAL 16.000 KG, CARGA ÚTIL MÁXIMA DE 10.685 KG, DISTÂNCIA ENTRE EIXOS 4,80 M, POTÊNCIA 189 CV EXCLUSIVE CARROCERIA - CHI DIURNO. AF_06/2014</t>
  </si>
  <si>
    <t xml:space="preserve">34,23</t>
  </si>
  <si>
    <t xml:space="preserve">37,47</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</si>
  <si>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</si>
  <si>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</si>
  <si>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40,90</t>
  </si>
  <si>
    <t xml:space="preserve">44,14</t>
  </si>
  <si>
    <t xml:space="preserve">5911</t>
  </si>
  <si>
    <t xml:space="preserve">ESPARGIDOR DE ASFALTO PRESSURIZADO COM TANQUE DE 2500 L, REBOCÁVEL COM MOTOR A GASOLINA POTÊNCIA 3,4 HP - CHI DIURNO. AF_07/2014</t>
  </si>
  <si>
    <t xml:space="preserve">20,53</t>
  </si>
  <si>
    <t xml:space="preserve">22,51</t>
  </si>
  <si>
    <t xml:space="preserve">5923</t>
  </si>
  <si>
    <t xml:space="preserve">GRADE DE DISCO REBOCÁVEL COM 20 DISCOS 24" X 6 MM COM PNEUS PARA TRANSPORTE - CHI DIURNO. AF_06/2014</t>
  </si>
  <si>
    <t xml:space="preserve">1,48</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</si>
  <si>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</si>
  <si>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</si>
  <si>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39,66</t>
  </si>
  <si>
    <t xml:space="preserve">43,24</t>
  </si>
  <si>
    <t xml:space="preserve">5934</t>
  </si>
  <si>
    <t xml:space="preserve">MOTONIVELADORA POTÊNCIA BÁSICA LÍQUIDA (PRIMEIRA MARCHA) 125 HP, PESO BRUTO 13032 KG, LARGURA DA LÂMINA DE 3,7 M - CHI DIURNO. AF_06/2014</t>
  </si>
  <si>
    <t xml:space="preserve">65,89</t>
  </si>
  <si>
    <t xml:space="preserve">70,93</t>
  </si>
  <si>
    <t xml:space="preserve">5942</t>
  </si>
  <si>
    <t xml:space="preserve">PÁ CARREGADEIRA SOBRE RODAS, POTÊNCIA LÍQUIDA 128 HP, CAPACIDADE DA CAÇAMBA 1,7 A 2,8 M3, PESO OPERACIONAL 11632 KG - CHI DIURNO. AF_06/2014</t>
  </si>
  <si>
    <t xml:space="preserve">52,17</t>
  </si>
  <si>
    <t xml:space="preserve">55,77</t>
  </si>
  <si>
    <t xml:space="preserve">5946</t>
  </si>
  <si>
    <t xml:space="preserve">PÁ CARREGADEIRA SOBRE RODAS, POTÊNCIA 197 HP, CAPACIDADE DA CAÇAMBA 2,5 A 3,5 M3, PESO OPERACIONAL 18338 KG - CHI DIURNO. AF_06/2014</t>
  </si>
  <si>
    <t xml:space="preserve">61,65</t>
  </si>
  <si>
    <t xml:space="preserve">65,25</t>
  </si>
  <si>
    <t xml:space="preserve">5952</t>
  </si>
  <si>
    <t xml:space="preserve">MARTELETE OU ROMPEDOR PNEUMÁTICO MANUAL, 28 KG, COM SILENCIADOR - CHI DIURNO. AF_07/2016</t>
  </si>
  <si>
    <t xml:space="preserve">21,39</t>
  </si>
  <si>
    <t xml:space="preserve">23,89</t>
  </si>
  <si>
    <t xml:space="preserve">5954</t>
  </si>
  <si>
    <t xml:space="preserve">COMPRESSOR DE AR REBOCÁVEL, VAZÃO 189 PCM, PRESSÃO EFETIVA DE TRABALHO 102 PSI, MOTOR DIESEL, POTÊNCIA 63 CV - CHI DIURNO. AF_06/2015</t>
  </si>
  <si>
    <t xml:space="preserve">2,42</t>
  </si>
  <si>
    <t xml:space="preserve">5961</t>
  </si>
  <si>
    <t xml:space="preserve">CAMINHÃO BASCULANTE 6 M3, PESO BRUTO TOTAL 16.000 KG, CARGA ÚTIL MÁXIMA 13.071 KG, DISTÂNCIA ENTRE EIXOS 4,80 M, POTÊNCIA 230 CV INCLUSIVE CAÇAMBA METÁLICA - CHI DIURNO. AF_06/2014</t>
  </si>
  <si>
    <t xml:space="preserve">40,67</t>
  </si>
  <si>
    <t xml:space="preserve">43,91</t>
  </si>
  <si>
    <t xml:space="preserve">6260</t>
  </si>
  <si>
    <t xml:space="preserve">CAMINHÃO PIPA 6.000 L, PESO BRUTO TOTAL 13.000 KG, DISTÂNCIA ENTRE EIXOS 4,80 M, POTÊNCIA 189 CV INCLUSIVE TANQUE DE AÇO PARA TRANSPORTE DE ÁGUA, CAPACIDADE 6 M3 - CHI DIURNO. AF_06/2014</t>
  </si>
  <si>
    <t xml:space="preserve">37,22</t>
  </si>
  <si>
    <t xml:space="preserve">40,46</t>
  </si>
  <si>
    <t xml:space="preserve">6880</t>
  </si>
  <si>
    <t xml:space="preserve">ROLO COMPACTADOR DE PNEUS ESTÁTICO, PRESSÃO VARIÁVEL, POTÊNCIA 111 HP, PESO SEM/COM LASTRO 9,5 / 26 T, LARGURA DE TRABALHO 1,90 M - CHI DIURNO. AF_07/2014</t>
  </si>
  <si>
    <t xml:space="preserve">51,94</t>
  </si>
  <si>
    <t xml:space="preserve">55,05</t>
  </si>
  <si>
    <t xml:space="preserve">7031</t>
  </si>
  <si>
    <t xml:space="preserve">TANQUE DE ASFALTO ESTACIONÁRIO COM SERPENTINA, CAPACIDADE 30.000 L - CHI DIURNO. AF_06/2014</t>
  </si>
  <si>
    <t xml:space="preserve">3,19</t>
  </si>
  <si>
    <t xml:space="preserve">7043</t>
  </si>
  <si>
    <t xml:space="preserve">MOTOBOMBA TRASH (PARA ÁGUA SUJA) AUTO ESCORVANTE, MOTOR GASOLINA DE 6,41 HP, DIÂMETROS DE SUCÇÃO X RECALQUE: 3" X 3", HM/Q = 10 MCA / 60 M3/H A 23 MCA / 0 M3/H - CHI DIURNO. AF_10/2014</t>
  </si>
  <si>
    <t xml:space="preserve">0,19</t>
  </si>
  <si>
    <t xml:space="preserve">7050</t>
  </si>
  <si>
    <t xml:space="preserve">ROLO COMPACTADOR PE DE CARNEIRO VIBRATORIO, POTENCIA 125 HP, PESO OPERACIONAL SEM/COM LASTRO 11,95 / 13,30 T, IMPACTO DINAMICO 38,5 / 22,5 T, LARGURA DE TRABALHO 2,15 M - CHI DIURNO. AF_06/2014</t>
  </si>
  <si>
    <t xml:space="preserve">48,83</t>
  </si>
  <si>
    <t xml:space="preserve">67827</t>
  </si>
  <si>
    <t xml:space="preserve">CAMINHÃO BASCULANTE 6 M3 TOCO, PESO BRUTO TOTAL 16.000 KG, CARGA ÚTIL MÁXIMA 11.130 KG, DISTÂNCIA ENTRE EIXOS 5,36 M, POTÊNCIA 185 CV, INCLUSIVE CAÇAMBA METÁLICA - CHI DIURNO. AF_06/2014</t>
  </si>
  <si>
    <t xml:space="preserve">39,92</t>
  </si>
  <si>
    <t xml:space="preserve">43,16</t>
  </si>
  <si>
    <t xml:space="preserve">73395</t>
  </si>
  <si>
    <t xml:space="preserve">GRUPO GERADOR ESTACIONÁRIO, MOTOR DIESEL POTÊNCIA 170 KVA - CHI DIURNO. AF_02/2016</t>
  </si>
  <si>
    <t xml:space="preserve">83766</t>
  </si>
  <si>
    <t xml:space="preserve">GRUPO DE SOLDAGEM COM GERADOR A DIESEL 60 CV PARA SOLDA ELÉTRICA, SOBRE 04 RODAS, COM MOTOR 4 CILINDROS 600 A - CHI DIURNO. AF_02/2016</t>
  </si>
  <si>
    <t xml:space="preserve">37,19</t>
  </si>
  <si>
    <t xml:space="preserve">40,95</t>
  </si>
  <si>
    <t xml:space="preserve">84013</t>
  </si>
  <si>
    <t xml:space="preserve">ESCAVADEIRA HIDRÁULICA SOBRE ESTEIRAS, CAÇAMBA 0,80 M3, PESO OPERACIONAL 17,8 T, POTÊNCIA LÍQUIDA 110 HP - CHI DIURNO. AF_10/2014</t>
  </si>
  <si>
    <t xml:space="preserve">56,81</t>
  </si>
  <si>
    <t xml:space="preserve">60,67</t>
  </si>
  <si>
    <t xml:space="preserve">87446</t>
  </si>
  <si>
    <t xml:space="preserve">BETONEIRA CAPACIDADE NOMINAL 400 L, CAPACIDADE DE MISTURA 310 L, MOTOR A DIESEL POTÊNCIA 5,0 HP, SEM CARREGADOR - CHI DIURNO. AF_06/2014</t>
  </si>
  <si>
    <t xml:space="preserve">0,31</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</si>
  <si>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</si>
  <si>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</si>
  <si>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</si>
  <si>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</si>
  <si>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</si>
  <si>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</si>
  <si>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</si>
  <si>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</si>
  <si>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0,58</t>
  </si>
  <si>
    <t xml:space="preserve">88430</t>
  </si>
  <si>
    <t xml:space="preserve">PROJETOR DE ARGAMASSA, CAPACIDADE DE PROJEÇÃO 1,5 M3/H, ALCANCE DE 30 ATÉ 60 M, MOTOR ELÉTRICO POTÊNCIA 7,5 HP - CHI DIURNO. AF_06/2014</t>
  </si>
  <si>
    <t xml:space="preserve">3,83</t>
  </si>
  <si>
    <t xml:space="preserve">88438</t>
  </si>
  <si>
    <t xml:space="preserve">PROJETOR DE ARGAMASSA, CAPACIDADE DE PROJEÇÃO 2 M3/H, ALCANCE ATÉ 50 M, MOTOR ELÉTRICO POTÊNCIA 7,5 HP - CHI DIURNO. AF_06/2014</t>
  </si>
  <si>
    <t xml:space="preserve">5,07</t>
  </si>
  <si>
    <t xml:space="preserve">88831</t>
  </si>
  <si>
    <t xml:space="preserve">BETONEIRA CAPACIDADE NOMINAL DE 400 L, CAPACIDADE DE MISTURA 280 L, MOTOR ELÉTRICO TRIFÁSICO POTÊNCIA DE 2 CV, SEM CARREGADOR - CHI DIURNO. AF_10/2014</t>
  </si>
  <si>
    <t xml:space="preserve">0,23</t>
  </si>
  <si>
    <t xml:space="preserve">88844</t>
  </si>
  <si>
    <t xml:space="preserve">TRATOR DE ESTEIRAS, POTÊNCIA 125 HP, PESO OPERACIONAL 12,9 T, COM LÂMINA 2,7 M3 - CHI DIURNO. AF_10/2014</t>
  </si>
  <si>
    <t xml:space="preserve">51,07</t>
  </si>
  <si>
    <t xml:space="preserve">54,48</t>
  </si>
  <si>
    <t xml:space="preserve">88908</t>
  </si>
  <si>
    <t xml:space="preserve">ESCAVADEIRA HIDRÁULICA SOBRE ESTEIRAS, CAÇAMBA 1,20 M3, PESO OPERACIONAL 21 T, POTÊNCIA BRUTA 155 HP - CHI DIURNO. AF_06/2014</t>
  </si>
  <si>
    <t xml:space="preserve">61,40</t>
  </si>
  <si>
    <t xml:space="preserve">65,26</t>
  </si>
  <si>
    <t xml:space="preserve">89022</t>
  </si>
  <si>
    <t xml:space="preserve">BOMBA SUBMERSÍVEL ELÉTRICA TRIFÁSICA, POTÊNCIA 2,96 HP, Ø ROTOR 144 MM SEMI-ABERTO, BOCAL DE SAÍDA Ø 2, HM/Q = 2 MCA / 38,8 M3/H A 28 MCA / 5 M3/H - CHI DIURNO. AF_06/2014</t>
  </si>
  <si>
    <t xml:space="preserve">0,27</t>
  </si>
  <si>
    <t xml:space="preserve">89027</t>
  </si>
  <si>
    <t xml:space="preserve">TANQUE DE ASFALTO ESTACIONÁRIO COM MAÇARICO, CAPACIDADE 20.000 L - CHI DIURNO. AF_06/2014</t>
  </si>
  <si>
    <t xml:space="preserve">2,60</t>
  </si>
  <si>
    <t xml:space="preserve">89031</t>
  </si>
  <si>
    <t xml:space="preserve">TRATOR DE ESTEIRAS, POTÊNCIA 100 HP, PESO OPERACIONAL 9,4 T, COM LÂMINA 2,19 M3 - CHI DIURNO. AF_06/2014</t>
  </si>
  <si>
    <t xml:space="preserve">49,99</t>
  </si>
  <si>
    <t xml:space="preserve">53,40</t>
  </si>
  <si>
    <t xml:space="preserve">89036</t>
  </si>
  <si>
    <t xml:space="preserve">TRATOR DE PNEUS, POTÊNCIA 85 CV, TRAÇÃO 4X4, PESO COM LASTRO DE 4.675 KG - CHI DIURNO. AF_06/2014</t>
  </si>
  <si>
    <t xml:space="preserve">34,86</t>
  </si>
  <si>
    <t xml:space="preserve">38,27</t>
  </si>
  <si>
    <t xml:space="preserve">89218</t>
  </si>
  <si>
    <t xml:space="preserve">BATE-ESTACAS POR GRAVIDADE, POTÊNCIA DE 160 HP, PESO DO MARTELO ATÉ 3 TONELADAS - CHI DIURNO. AF_11/2014</t>
  </si>
  <si>
    <t xml:space="preserve">66,58</t>
  </si>
  <si>
    <t xml:space="preserve">72,88</t>
  </si>
  <si>
    <t xml:space="preserve">89226</t>
  </si>
  <si>
    <t xml:space="preserve">BETONEIRA CAPACIDADE NOMINAL DE 600 L, CAPACIDADE DE MISTURA 360 L, MOTOR ELÉTRICO TRIFÁSICO POTÊNCIA DE 4 CV, SEM CARREGADOR - CHI DIURNO. AF_11/2014</t>
  </si>
  <si>
    <t xml:space="preserve">0,95</t>
  </si>
  <si>
    <t xml:space="preserve">89235</t>
  </si>
  <si>
    <t xml:space="preserve">FRESADORA DE ASFALTO A FRIO SOBRE RODAS, LARGURA FRESAGEM DE 1,0 M, POTÊNCIA 208 HP - CHI DIURNO. AF_11/2014</t>
  </si>
  <si>
    <t xml:space="preserve">106,43</t>
  </si>
  <si>
    <t xml:space="preserve">110,00</t>
  </si>
  <si>
    <t xml:space="preserve">89243</t>
  </si>
  <si>
    <t xml:space="preserve">FRESADORA DE ASFALTO A FRIO SOBRE RODAS, LARGURA FRESAGEM DE 2,0 M, POTÊNCIA 550 HP - CHI DIURNO. AF_11/2014</t>
  </si>
  <si>
    <t xml:space="preserve">212,09</t>
  </si>
  <si>
    <t xml:space="preserve">215,66</t>
  </si>
  <si>
    <t xml:space="preserve">89251</t>
  </si>
  <si>
    <t xml:space="preserve">RECICLADORA DE ASFALTO A FRIO SOBRE RODAS, LARGURA FRESAGEM DE 2,0 M, POTÊNCIA 422 HP - CHI DIURNO. AF_11/2014</t>
  </si>
  <si>
    <t xml:space="preserve">187,88</t>
  </si>
  <si>
    <t xml:space="preserve">191,45</t>
  </si>
  <si>
    <t xml:space="preserve">89258</t>
  </si>
  <si>
    <t xml:space="preserve">VIBROACABADORA DE ASFALTO SOBRE ESTEIRAS, LARGURA DE PAVIMENTAÇÃO 2,13 M A 4,55 M, POTÊNCIA 100 HP, CAPACIDADE 400 T/H - CHI DIURNO. AF_11/2014</t>
  </si>
  <si>
    <t xml:space="preserve">75,35</t>
  </si>
  <si>
    <t xml:space="preserve">78,92</t>
  </si>
  <si>
    <t xml:space="preserve">89273</t>
  </si>
  <si>
    <t xml:space="preserve">GUINDASTE HIDRÁULICO AUTOPROPELIDO, COM LANÇA TELESCÓPICA 28,80 M, CAPACIDADE MÁXIMA 30 T, POTÊNCIA 97 KW, TRAÇÃO 4 X 4 - CHI DIURNO. AF_11/2014</t>
  </si>
  <si>
    <t xml:space="preserve">65,84</t>
  </si>
  <si>
    <t xml:space="preserve">70,32</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</si>
  <si>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</si>
  <si>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</si>
  <si>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</si>
  <si>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</si>
  <si>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</si>
  <si>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50,08</t>
  </si>
  <si>
    <t xml:space="preserve">53,32</t>
  </si>
  <si>
    <t xml:space="preserve">89884</t>
  </si>
  <si>
    <t xml:space="preserve">CAMINHÃO BASCULANTE 18 M3, COM CAVALO MECÂNICO DE CAPACIDADE MÁXIMA DE TRAÇÃO COMBINADO DE 45000 KG, POTÊNCIA 330 CV, INCLUSIVE SEMIREBOQUE COM CAÇAMBA METÁLICA - CHI DIURNO. AF_12/2014</t>
  </si>
  <si>
    <t xml:space="preserve">51,39</t>
  </si>
  <si>
    <t xml:space="preserve">54,63</t>
  </si>
  <si>
    <t xml:space="preserve">90587</t>
  </si>
  <si>
    <t xml:space="preserve">VIBRADOR DE IMERSÃO, DIÂMETRO DE PONTEIRA 45MM, MOTOR ELÉTRICO TRIFÁSICO POTÊNCIA DE 2 CV - CHI DIURNO. AF_06/2015</t>
  </si>
  <si>
    <t xml:space="preserve">0,30</t>
  </si>
  <si>
    <t xml:space="preserve">90626</t>
  </si>
  <si>
    <t xml:space="preserve">PERFURATRIZ MANUAL, TORQUE MÁXIMO 83 N.M, POTÊNCIA 5 CV, COM DIÂMETRO MÁXIMO 4" - CHI DIURNO. AF_06/2015</t>
  </si>
  <si>
    <t xml:space="preserve">1,23</t>
  </si>
  <si>
    <t xml:space="preserve">90632</t>
  </si>
  <si>
    <t xml:space="preserve">PERFURATRIZ SOBRE ESTEIRA, TORQUE MÁXIMO 600 KGF, PESO MÉDIO 1000 KG, POTÊNCIA 20 HP, DIÂMETRO MÁXIMO 10" - CHI DIURNO. AF_06/2015</t>
  </si>
  <si>
    <t xml:space="preserve">54,78</t>
  </si>
  <si>
    <t xml:space="preserve">58,01</t>
  </si>
  <si>
    <t xml:space="preserve">90638</t>
  </si>
  <si>
    <t xml:space="preserve">MISTURADOR DUPLO HORIZONTAL DE ALTA TURBULÊNCIA, CAPACIDADE / VOLUME 2 X 500 LITROS, MOTORES ELÉTRICOS MÍNIMO 5 CV CADA, PARA NATA CIMENTO, ARGAMASSA E OUTROS - CHI DIURNO. AF_06/2015</t>
  </si>
  <si>
    <t xml:space="preserve">2,94</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</si>
  <si>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</si>
  <si>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</si>
  <si>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</si>
  <si>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</si>
  <si>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0,55</t>
  </si>
  <si>
    <t xml:space="preserve">90657</t>
  </si>
  <si>
    <t xml:space="preserve">BOMBA DE PROJEÇÃO DE CONCRETO SECO, POTÊNCIA 10 CV, VAZÃO 3 M3/H - CHI DIURNO. AF_06/2015</t>
  </si>
  <si>
    <t xml:space="preserve">2,86</t>
  </si>
  <si>
    <t xml:space="preserve">90663</t>
  </si>
  <si>
    <t xml:space="preserve">BOMBA DE PROJEÇÃO DE CONCRETO SECO, POTÊNCIA 10 CV, VAZÃO 6 M3/H - CHI DIURNO. AF_06/2015</t>
  </si>
  <si>
    <t xml:space="preserve">3,06</t>
  </si>
  <si>
    <t xml:space="preserve">90669</t>
  </si>
  <si>
    <t xml:space="preserve">PROJETOR PNEUMÁTICO DE ARGAMASSA PARA CHAPISCO E REBOCO COM RECIPIENTE ACOPLADO, TIPO CANEQUINHA, COM COMPRESSOR DE AR REBOCÁVEL VAZÃO 89 PCM E MOTOR DIESEL DE 20 CV - CHI DIURNO. AF_06/2015</t>
  </si>
  <si>
    <t xml:space="preserve">3,79</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</si>
  <si>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</si>
  <si>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</si>
  <si>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160,94</t>
  </si>
  <si>
    <t xml:space="preserve">164,17</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</si>
  <si>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</si>
  <si>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</si>
  <si>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98,99</t>
  </si>
  <si>
    <t xml:space="preserve">102,22</t>
  </si>
  <si>
    <t xml:space="preserve">90687</t>
  </si>
  <si>
    <t xml:space="preserve">MANIPULADOR TELESCÓPICO, POTÊNCIA DE 85 HP, CAPACIDADE DE CARGA DE 3.500 KG, ALTURA MÁXIMA DE ELEVAÇÃO DE 12,3 M - CHI DIURNO. AF_06/2015</t>
  </si>
  <si>
    <t xml:space="preserve">57,62</t>
  </si>
  <si>
    <t xml:space="preserve">61,22</t>
  </si>
  <si>
    <t xml:space="preserve">90693</t>
  </si>
  <si>
    <t xml:space="preserve">MINICARREGADEIRA SOBRE RODAS, POTÊNCIA LÍQUIDA DE 47 HP, CAPACIDADE NOMINAL DE OPERAÇÃO DE 646 KG - CHI DIURNO. AF_06/2015</t>
  </si>
  <si>
    <t xml:space="preserve">40,06</t>
  </si>
  <si>
    <t xml:space="preserve">43,66</t>
  </si>
  <si>
    <t xml:space="preserve">90965</t>
  </si>
  <si>
    <t xml:space="preserve">COMPRESSOR DE AR REBOCÁVEL, VAZÃO 89 PCM, PRESSÃO EFETIVA DE TRABALHO 102 PSI, MOTOR DIESEL, POTÊNCIA 20 CV - CHI DIURNO. AF_06/2015</t>
  </si>
  <si>
    <t xml:space="preserve">3,23</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</si>
  <si>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</si>
  <si>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</si>
  <si>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</si>
  <si>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</si>
  <si>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91001</t>
  </si>
  <si>
    <t xml:space="preserve">COMPRESSOR DE AR REBOCAVEL, VAZÃO 400 PCM, PRESSAO DE TRABALHO 102 PSI, MOTOR A DIESEL POTÊNCIA 110 CV - CHI DIURNO. AF_06/2015</t>
  </si>
  <si>
    <t xml:space="preserve">91032</t>
  </si>
  <si>
    <t xml:space="preserve">CAMINHÃO TRUCADO (C/ TERCEIRO EIXO) ELETRÔNICO - POTÊNCIA 231CV - PBT = 22000KG - DIST. ENTRE EIXOS 5170 MM - INCLUI CARROCERIA FIXA ABERTA DE MADEIRA - CHI DIURNO. AF_06/2015</t>
  </si>
  <si>
    <t xml:space="preserve">39,39</t>
  </si>
  <si>
    <t xml:space="preserve">42,63</t>
  </si>
  <si>
    <t xml:space="preserve">91278</t>
  </si>
  <si>
    <t xml:space="preserve">PLACA VIBRATÓRIA REVERSÍVEL COM MOTOR 4 TEMPOS A GASOLINA, FORÇA CENTRÍFUGA DE 25 KN (2500 KGF), POTÊNCIA 5,5 CV - CHI DIURNO. AF_08/2015</t>
  </si>
  <si>
    <t xml:space="preserve">0,54</t>
  </si>
  <si>
    <t xml:space="preserve">91285</t>
  </si>
  <si>
    <t xml:space="preserve">CORTADORA DE PISO COM MOTOR 4 TEMPOS A GASOLINA, POTÊNCIA DE 13 HP, COM DISCO DE CORTE DIAMANTADO SEGMENTADO PARA CONCRETO, DIÂMETRO DE 350 MM, FURO DE 1" (14 X 1") - CHI DIURNO. AF_08/2015</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</si>
  <si>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</si>
  <si>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</si>
  <si>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42,76</t>
  </si>
  <si>
    <t xml:space="preserve">46,00</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</si>
  <si>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</si>
  <si>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</si>
  <si>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36,96</t>
  </si>
  <si>
    <t xml:space="preserve">40,20</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</si>
  <si>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</si>
  <si>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</si>
  <si>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41,63</t>
  </si>
  <si>
    <t xml:space="preserve">44,87</t>
  </si>
  <si>
    <t xml:space="preserve">91534</t>
  </si>
  <si>
    <t xml:space="preserve">COMPACTADOR DE SOLOS DE PERCUSSÃO (SOQUETE) COM MOTOR A GASOLINA 4 TEMPOS, POTÊNCIA 4 CV - CHI DIURNO. AF_08/2015</t>
  </si>
  <si>
    <t xml:space="preserve">26,00</t>
  </si>
  <si>
    <t xml:space="preserve">29,23</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</si>
  <si>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</si>
  <si>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</si>
  <si>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38,73</t>
  </si>
  <si>
    <t xml:space="preserve">42,31</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</si>
  <si>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</si>
  <si>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</si>
  <si>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52,56</t>
  </si>
  <si>
    <t xml:space="preserve">55,80</t>
  </si>
  <si>
    <t xml:space="preserve">91693</t>
  </si>
  <si>
    <t xml:space="preserve">SERRA CIRCULAR DE BANCADA COM MOTOR ELÉTRICO POTÊNCIA DE 5HP, COM COIFA PARA DISCO 10" - CHI DIURNO. AF_08/2015</t>
  </si>
  <si>
    <t xml:space="preserve">25,27</t>
  </si>
  <si>
    <t xml:space="preserve">28,50</t>
  </si>
  <si>
    <t xml:space="preserve">92044</t>
  </si>
  <si>
    <t xml:space="preserve">DISTRIBUIDOR DE AGREGADOS REBOCAVEL, CAPACIDADE 1,9 M³, LARGURA DE TRABALHO 3,66 M - CHI DIURNO. AF_11/2015</t>
  </si>
  <si>
    <t xml:space="preserve">4,35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</si>
  <si>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</si>
  <si>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</si>
  <si>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42,48</t>
  </si>
  <si>
    <t xml:space="preserve">45,72</t>
  </si>
  <si>
    <t xml:space="preserve">92113</t>
  </si>
  <si>
    <t xml:space="preserve">PENEIRA ROTATIVA COM MOTOR ELÉTRICO TRIFÁSICO DE 2 CV, CILINDRO DE 1 M X 0,60 M, COM FUROS DE 3,17 MM - CHI DIURNO. AF_11/2015</t>
  </si>
  <si>
    <t xml:space="preserve">0,68</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</si>
  <si>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</si>
  <si>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</si>
  <si>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</si>
  <si>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</si>
  <si>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</si>
  <si>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32,63</t>
  </si>
  <si>
    <t xml:space="preserve">35,64</t>
  </si>
  <si>
    <t xml:space="preserve">92146</t>
  </si>
  <si>
    <t xml:space="preserve">CAMINHONETE CABINE SIMPLES COM MOTOR 1.6 FLEX, CÂMBIO MANUAL, POTÊNCIA 101/104 CV, 2 PORTAS - CHI DIURNO. AF_11/2015</t>
  </si>
  <si>
    <t xml:space="preserve">25,73</t>
  </si>
  <si>
    <t xml:space="preserve">28,74</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</si>
  <si>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</si>
  <si>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</si>
  <si>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44,91</t>
  </si>
  <si>
    <t xml:space="preserve">48,15</t>
  </si>
  <si>
    <t xml:space="preserve">92717</t>
  </si>
  <si>
    <t xml:space="preserve">APARELHO PARA CORTE E SOLDA OXI-ACETILENO SOBRE RODAS, INCLUSIVE CILINDROS E MAÇARICOS - CHI DIURNO. AF_12/2015</t>
  </si>
  <si>
    <t xml:space="preserve">0,18</t>
  </si>
  <si>
    <t xml:space="preserve">92961</t>
  </si>
  <si>
    <t xml:space="preserve">MÁQUINA EXTRUSORA DE CONCRETO PARA GUIAS E SARJETAS, MOTOR A DIESEL, POTÊNCIA 14 CV - CHI DIURNO. AF_12/2015</t>
  </si>
  <si>
    <t xml:space="preserve">92967</t>
  </si>
  <si>
    <t xml:space="preserve">MARTELO PERFURADOR PNEUMÁTICO MANUAL, HASTE 25 X 75 MM, 21 KG - CHI DIURNO. AF_12/2015</t>
  </si>
  <si>
    <t xml:space="preserve">21,41</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</si>
  <si>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</si>
  <si>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</si>
  <si>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236,27</t>
  </si>
  <si>
    <t xml:space="preserve">239,50</t>
  </si>
  <si>
    <t xml:space="preserve">93234</t>
  </si>
  <si>
    <t xml:space="preserve">BETONEIRA CAPACIDADE NOMINAL 400 L, CAPACIDADE DE MISTURA 310 L, MOTOR A GASOLINA POTÊNCIA 5,5 HP, SEM CARREGADOR - CHI DIURNO. AF_02/2016</t>
  </si>
  <si>
    <t xml:space="preserve">0,29</t>
  </si>
  <si>
    <t xml:space="preserve">93244</t>
  </si>
  <si>
    <t xml:space="preserve">ROLO COMPACTADOR VIBRATÓRIO PÉ DE CARNEIRO PARA SOLOS, POTÊNCIA 80 HP, PESO OPERACIONAL SEM/COM LASTRO 7,4 / 8,8 T, LARGURA DE TRABALHO 1,68 M - CHI DIURNO. AF_02/2016</t>
  </si>
  <si>
    <t xml:space="preserve">42,73</t>
  </si>
  <si>
    <t xml:space="preserve">45,84</t>
  </si>
  <si>
    <t xml:space="preserve">93274</t>
  </si>
  <si>
    <t xml:space="preserve">GRUA ASCENSIONAL, LANÇA DE 30 M, CAPACIDADE DE 1,0 T A 30 M, ALTURA ATÉ 39 M - CHI DIURNO. AF_03/2016</t>
  </si>
  <si>
    <t xml:space="preserve">59,11</t>
  </si>
  <si>
    <t xml:space="preserve">63,59</t>
  </si>
  <si>
    <t xml:space="preserve">93282</t>
  </si>
  <si>
    <t xml:space="preserve">GUINCHO ELÉTRICO DE COLUNA, CAPACIDADE 400 KG, COM MOTO FREIO, MOTOR TRIFÁSICO DE 1,25 CV - CHI DIURNO. AF_03/2016</t>
  </si>
  <si>
    <t xml:space="preserve">20,80</t>
  </si>
  <si>
    <t xml:space="preserve">23,30</t>
  </si>
  <si>
    <t xml:space="preserve">93288</t>
  </si>
  <si>
    <t xml:space="preserve">GUINDASTE HIDRÁULICO AUTOPROPELIDO, COM LANÇA TELESCÓPICA 40 M, CAPACIDADE MÁXIMA 60 T, POTÊNCIA 260 KW - CHI DIURNO. AF_03/2016</t>
  </si>
  <si>
    <t xml:space="preserve">95,92</t>
  </si>
  <si>
    <t xml:space="preserve">100,40</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</si>
  <si>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</si>
  <si>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</si>
  <si>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</si>
  <si>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</si>
  <si>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25,91</t>
  </si>
  <si>
    <t xml:space="preserve">28,58</t>
  </si>
  <si>
    <t xml:space="preserve">93416</t>
  </si>
  <si>
    <t xml:space="preserve">GERADOR PORTÁTIL MONOFÁSICO, POTÊNCIA 5500 VA, MOTOR A GASOLINA, POTÊNCIA DO MOTOR 13 CV - CHI DIURNO. AF_03/2016</t>
  </si>
  <si>
    <t xml:space="preserve">0,20</t>
  </si>
  <si>
    <t xml:space="preserve">93422</t>
  </si>
  <si>
    <t xml:space="preserve">GRUPO GERADOR REBOCÁVEL, POTÊNCIA 66 KVA, MOTOR A DIESEL - CHI DIURNO. AF_03/2016</t>
  </si>
  <si>
    <t xml:space="preserve">2,63</t>
  </si>
  <si>
    <t xml:space="preserve">93428</t>
  </si>
  <si>
    <t xml:space="preserve">GRUPO GERADOR ESTACIONÁRIO, POTÊNCIA 150 KVA, MOTOR A DIESEL- CHI DIURNO. AF_03/2016</t>
  </si>
  <si>
    <t xml:space="preserve">3,73</t>
  </si>
  <si>
    <t xml:space="preserve">93434</t>
  </si>
  <si>
    <t xml:space="preserve">USINA DE MISTURA ASFÁLTICA À QUENTE, TIPO CONTRA FLUXO, PROD 40 A 80 TON/HORA - CHI DIURNO. AF_03/2016</t>
  </si>
  <si>
    <t xml:space="preserve">181,84</t>
  </si>
  <si>
    <t xml:space="preserve">193,02</t>
  </si>
  <si>
    <t xml:space="preserve">93440</t>
  </si>
  <si>
    <t xml:space="preserve">USINA DE ASFALTO À FRIO, CAPACIDADE DE 40 A 60 TON/HORA, ELÉTRICA POTÊNCIA 30 CV - CHI DIURNO. AF_03/2016</t>
  </si>
  <si>
    <t xml:space="preserve">100,76</t>
  </si>
  <si>
    <t xml:space="preserve">111,94</t>
  </si>
  <si>
    <t xml:space="preserve">95122</t>
  </si>
  <si>
    <t xml:space="preserve">USINA MISTURADORA DE SOLOS, CAPACIDADE DE 200 A 500 TON/H, POTENCIA 75KW - CHI DIURNO. AF_07/2016</t>
  </si>
  <si>
    <t xml:space="preserve">140,23</t>
  </si>
  <si>
    <t xml:space="preserve">151,41</t>
  </si>
  <si>
    <t xml:space="preserve">95128</t>
  </si>
  <si>
    <t xml:space="preserve">DISTRIBUIDOR DE AGREGADOS AUTOPROPELIDO, CAP 3 M3, A DIESEL, POTÊNCIA 176CV - CHI DIURNO. AF_07/2016</t>
  </si>
  <si>
    <t xml:space="preserve">38,22</t>
  </si>
  <si>
    <t xml:space="preserve">41,45</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</si>
  <si>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</si>
  <si>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</si>
  <si>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</si>
  <si>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</si>
  <si>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</si>
  <si>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62,56</t>
  </si>
  <si>
    <t xml:space="preserve">67,04</t>
  </si>
  <si>
    <t xml:space="preserve">95219</t>
  </si>
  <si>
    <t xml:space="preserve">PULVERIZADOR DE TINTA ELÉTRICO/MÁQUINA DE PINTURA AIRLESS, VAZÃO 2 L/MIN - CHI DIURNO. AF_08/2016</t>
  </si>
  <si>
    <t xml:space="preserve">23,85</t>
  </si>
  <si>
    <t xml:space="preserve">95259</t>
  </si>
  <si>
    <t xml:space="preserve">MARTELO DEMOLIDOR PNEUMÁTICO MANUAL, 32 KG - CHI DIURNO. AF_09/2016</t>
  </si>
  <si>
    <t xml:space="preserve">21,28</t>
  </si>
  <si>
    <t xml:space="preserve">23,78</t>
  </si>
  <si>
    <t xml:space="preserve">95265</t>
  </si>
  <si>
    <t xml:space="preserve">COMPACTADOR DE SOLOS DE PERCUSÃO (SOQUETE) COM MOTOR A GASOLINA, POTÊNCIA 3 CV - CHI DIURNO. AF_09/2016</t>
  </si>
  <si>
    <t xml:space="preserve">0,65</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</si>
  <si>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</si>
  <si>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</si>
  <si>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</si>
  <si>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</si>
  <si>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</si>
  <si>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</si>
  <si>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</si>
  <si>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</si>
  <si>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</si>
  <si>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</si>
  <si>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21,13</t>
  </si>
  <si>
    <t xml:space="preserve">23,63</t>
  </si>
  <si>
    <t xml:space="preserve">95632</t>
  </si>
  <si>
    <t xml:space="preserve">ROLO COMPACTADOR VIBRATORIO TANDEM, ACO LISO, POTENCIA 125 HP, PESO SEM/COM LASTRO 10,20/11,65 T, LARGURA DE TRABALHO 1,73 M - CHI DIURNO. AF_11/2016</t>
  </si>
  <si>
    <t xml:space="preserve">50,77</t>
  </si>
  <si>
    <t xml:space="preserve">53,88</t>
  </si>
  <si>
    <t xml:space="preserve">95703</t>
  </si>
  <si>
    <t xml:space="preserve">PERFURATRIZ MANUAL, TORQUE MAXIMO 55 KGF.M, POTENCIA 5 CV, COM DIAMETRO MAXIMO 8 1/2" - CHI DIURNO. AF_11/2016</t>
  </si>
  <si>
    <t xml:space="preserve">27,96</t>
  </si>
  <si>
    <t xml:space="preserve">31,19</t>
  </si>
  <si>
    <t xml:space="preserve">95709</t>
  </si>
  <si>
    <t xml:space="preserve">PERFURATRIZ SOBRE ESTEIRA, TORQUE MÁXIMO 600 KGF, POTÊNCIA ENTRE 50 E 60 HP, DIÂMETRO MÁXIMO 10 - CHI DIURNO. AF_11/2016</t>
  </si>
  <si>
    <t xml:space="preserve">53,55</t>
  </si>
  <si>
    <t xml:space="preserve">56,78</t>
  </si>
  <si>
    <t xml:space="preserve">95715</t>
  </si>
  <si>
    <t xml:space="preserve">ESCAVADEIRA HIDRAULICA SOBRE ESTEIRA, COM GARRA GIRATORIA DE MANDIBULAS, PESO OPERACIONAL ENTRE 22,00 E 25,50 TON, POTENCIA LIQUIDA ENTRE 150 E 160 HP - CHI DIURNO. AF_11/2016</t>
  </si>
  <si>
    <t xml:space="preserve">63,13</t>
  </si>
  <si>
    <t xml:space="preserve">66,99</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</si>
  <si>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</si>
  <si>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</si>
  <si>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61,87</t>
  </si>
  <si>
    <t xml:space="preserve">65,73</t>
  </si>
  <si>
    <t xml:space="preserve">95873</t>
  </si>
  <si>
    <t xml:space="preserve">GRUPO GERADOR COM CARENAGEM, MOTOR DIESEL POTÊNCIA STANDART ENTRE 250 E 260 KVA - CHI DIURNO. AF_12/2016</t>
  </si>
  <si>
    <t xml:space="preserve">5,97</t>
  </si>
  <si>
    <t xml:space="preserve">96014</t>
  </si>
  <si>
    <t xml:space="preserve">TRATOR DE PNEUS COM POTÊNCIA DE 122 CV, TRAÇÃO 4X4, COM VASSOURA MECÂNICA ACOPLADA - CHI DIURNO. AF_02/2017</t>
  </si>
  <si>
    <t xml:space="preserve">39,87</t>
  </si>
  <si>
    <t xml:space="preserve">43,28</t>
  </si>
  <si>
    <t xml:space="preserve">96021</t>
  </si>
  <si>
    <t xml:space="preserve">TRATOR DE PNEUS COM POTÊNCIA DE 122 CV, TRAÇÃO 4X4, COM GRADE DE DISCOS ACOPLADA - CHI DIURNO. AF_02/2017</t>
  </si>
  <si>
    <t xml:space="preserve">39,75</t>
  </si>
  <si>
    <t xml:space="preserve">96029</t>
  </si>
  <si>
    <t xml:space="preserve">TRATOR DE PNEUS COM POTÊNCIA DE 85 CV, TRAÇÃO 4X4, COM GRADE DE DISCOS ACOPLADA - CHI DIURNO. AF_02/2017</t>
  </si>
  <si>
    <t xml:space="preserve">36,81</t>
  </si>
  <si>
    <t xml:space="preserve">40,22</t>
  </si>
  <si>
    <t xml:space="preserve">96036</t>
  </si>
  <si>
    <t xml:space="preserve">CAMINHÃO BASCULANTE 10 M3, TRUCADO, POTÊNCIA 230 CV, INCLUSIVE CAÇAMBA METÁLICA, COM DISTRIBUIDOR DE AGREGADOS ACOPLADO - CHI DIURNO. AF_02/2017</t>
  </si>
  <si>
    <t xml:space="preserve">45,61</t>
  </si>
  <si>
    <t xml:space="preserve">48,85</t>
  </si>
  <si>
    <t xml:space="preserve">96155</t>
  </si>
  <si>
    <t xml:space="preserve">TRATOR DE PNEUS COM POTÊNCIA DE 85 CV, TRAÇÃO 4X4, COM VASSOURA MECÂNICA ACOPLADA - CHI DIURNO. AF_02/2017</t>
  </si>
  <si>
    <t xml:space="preserve">36,93</t>
  </si>
  <si>
    <t xml:space="preserve">40,34</t>
  </si>
  <si>
    <t xml:space="preserve">96156</t>
  </si>
  <si>
    <t xml:space="preserve">MINICARREGADEIRA SOBRE RODAS POTENCIA 47HP CAPACIDADE OPERACAO 646 KG, COM VASSOURA MECÂNICA ACOPLADA - CHI DIURNO. AF_03/2017</t>
  </si>
  <si>
    <t xml:space="preserve">43,00</t>
  </si>
  <si>
    <t xml:space="preserve">46,60</t>
  </si>
  <si>
    <t xml:space="preserve">96159</t>
  </si>
  <si>
    <t xml:space="preserve">MÁQUINA DEMARCADORA DE FAIXA DE TRÁFEGO À FRIO, AUTOPROPELIDA, POTÊNCIA 38 HP - CHI DIURNO. AF_07/2016</t>
  </si>
  <si>
    <t xml:space="preserve">51,36</t>
  </si>
  <si>
    <t xml:space="preserve">54,93</t>
  </si>
  <si>
    <t xml:space="preserve">96246</t>
  </si>
  <si>
    <t xml:space="preserve">MINIESCAVADEIRA SOBRE ESTEIRAS, POTENCIA LIQUIDA DE *30* HP, PESO OPERACIONAL DE *3.500* KG - CHI DIURNO. AF_04/2017</t>
  </si>
  <si>
    <t xml:space="preserve">43,11</t>
  </si>
  <si>
    <t xml:space="preserve">46,97</t>
  </si>
  <si>
    <t xml:space="preserve">96302</t>
  </si>
  <si>
    <t xml:space="preserve">PERFURATRIZ ROTATIVA SOBRE ESTEIRA, TORQUE MAXIMO 2500 KGM, POTENCIA 110 HP, MOTOR DIESEL - CHI DIURNO. AF_05/2017</t>
  </si>
  <si>
    <t xml:space="preserve">69,46</t>
  </si>
  <si>
    <t xml:space="preserve">72,69</t>
  </si>
  <si>
    <t xml:space="preserve">96308</t>
  </si>
  <si>
    <t xml:space="preserve">COMPRESSOR DE AR, VAZAO DE 10 PCM, RESERVATORIO 100 L, PRESSAO DE TRABALHO ENTRE 6,9 E 9,7 BAR  POTENCIA 2 HP, TENSAO 110/220 V  CHI DIURNO. AF_05/2017</t>
  </si>
  <si>
    <t xml:space="preserve">0,11</t>
  </si>
  <si>
    <t xml:space="preserve">96464</t>
  </si>
  <si>
    <t xml:space="preserve">ROLO COMPACTADOR DE PNEUS, ESTATICO, PRESSAO VARIAVEL, POTENCIA 110 HP, PESO SEM/COM LASTRO 10,8/27 T, LARGURA DE ROLAGEM 2,30 M - CHI DIURNO. AF_06/2017</t>
  </si>
  <si>
    <t xml:space="preserve">53,64</t>
  </si>
  <si>
    <t xml:space="preserve">56,75</t>
  </si>
  <si>
    <t xml:space="preserve">5089</t>
  </si>
  <si>
    <t xml:space="preserve">ROLO COMPACTADOR VIBRATÓRIO PÉ DE CARNEIRO PARA SOLOS, POTÊNCIA 80 HP, PESO OPERACIONAL SEM/COM LASTRO 7,4 / 8,8 T, LARGURA DE TRABALHO 1,68 M - MANUTENÇÃO. AF_02/2016</t>
  </si>
  <si>
    <t xml:space="preserve">H</t>
  </si>
  <si>
    <t xml:space="preserve">18,14</t>
  </si>
  <si>
    <t xml:space="preserve">5627</t>
  </si>
  <si>
    <t xml:space="preserve">ESCAVADEIRA HIDRÁULICA SOBRE ESTEIRAS, CAÇAMBA 0,80 M3, PESO OPERACIONAL 17 T, POTENCIA BRUTA 111 HP - DEPRECIAÇÃO. AF_06/2014</t>
  </si>
  <si>
    <t xml:space="preserve">23,01</t>
  </si>
  <si>
    <t xml:space="preserve">5628</t>
  </si>
  <si>
    <t xml:space="preserve">ESCAVADEIRA HIDRÁULICA SOBRE ESTEIRAS, CAÇAMBA 0,80 M3, PESO OPERACIONAL 17 T, POTENCIA BRUTA 111 HP - JUROS. AF_06/2014</t>
  </si>
  <si>
    <t xml:space="preserve">5,91</t>
  </si>
  <si>
    <t xml:space="preserve">5629</t>
  </si>
  <si>
    <t xml:space="preserve">ESCAVADEIRA HIDRÁULICA SOBRE ESTEIRAS, CAÇAMBA 0,80 M3, PESO OPERACIONAL 17 T, POTENCIA BRUTA 111 HP - MANUTENÇÃO. AF_06/2014</t>
  </si>
  <si>
    <t xml:space="preserve">28,76</t>
  </si>
  <si>
    <t xml:space="preserve">5630</t>
  </si>
  <si>
    <t xml:space="preserve">ESCAVADEIRA HIDRÁULICA SOBRE ESTEIRAS, CAÇAMBA 0,80 M3, PESO OPERACIONAL 17 T, POTENCIA BRUTA 111 HP - MATERIAIS NA OPERAÇÃO. AF_06/2014</t>
  </si>
  <si>
    <t xml:space="preserve">48,75</t>
  </si>
  <si>
    <t xml:space="preserve">5658</t>
  </si>
  <si>
    <t xml:space="preserve">GRADE DE DISCO CONTROLE REMOTO REBOCÁVEL, COM 24 DISCOS 24 X 6 MM COM PNEUS PARA TRANSPORTE - MANUTENÇÃO. AF_06/2014</t>
  </si>
  <si>
    <t xml:space="preserve">1,04</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</si>
  <si>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</si>
  <si>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</si>
  <si>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</si>
  <si>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</si>
  <si>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</si>
  <si>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</si>
  <si>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</si>
  <si>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</si>
  <si>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37,31</t>
  </si>
  <si>
    <t xml:space="preserve">5674</t>
  </si>
  <si>
    <t xml:space="preserve">ROLO COMPACTADOR VIBRATÓRIO DE UM CILINDRO AÇO LISO, POTÊNCIA 80 HP, PESO OPERACIONAL MÁXIMO 8,1 T, IMPACTO DINÂMICO 16,15 / 9,5 T, LARGURA DE TRABALHO 1,68 M - MANUTENÇÃO. AF_06/2014</t>
  </si>
  <si>
    <t xml:space="preserve">17,45</t>
  </si>
  <si>
    <t xml:space="preserve">5692</t>
  </si>
  <si>
    <t xml:space="preserve">MOTOBOMBA CENTRÍFUGA, MOTOR A GASOLINA, POTÊNCIA 5,42 HP, BOCAIS 1 1/2" X 1", DIÂMETRO ROTOR 143 MM HM/Q = 6 MCA / 16,8 M3/H A 38 MCA / 6,6 M3/H - MANUTENÇÃO. AF_06/2014</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</si>
  <si>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</si>
  <si>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</si>
  <si>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</si>
  <si>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</si>
  <si>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21,57</t>
  </si>
  <si>
    <t xml:space="preserve">5703</t>
  </si>
  <si>
    <t xml:space="preserve">USINA DE CONCRETO FIXA, CAPACIDADE NOMINAL DE 90 A 120 M3/H, SEM SILO - MATERIAIS NA OPERAÇÃO. AF_07/2016</t>
  </si>
  <si>
    <t xml:space="preserve">10,94</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</si>
  <si>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</si>
  <si>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</si>
  <si>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13,46</t>
  </si>
  <si>
    <t xml:space="preserve">5707</t>
  </si>
  <si>
    <t xml:space="preserve">USINA MISTURADORA DE SOLOS, CAPACIDADE DE 200 A 500 TON/H, POTENCIA 75KW - MANUTENÇÃO. AF_07/2016</t>
  </si>
  <si>
    <t xml:space="preserve">41,26</t>
  </si>
  <si>
    <t xml:space="preserve">5710</t>
  </si>
  <si>
    <t xml:space="preserve">VIBROACABADORA DE ASFALTO SOBRE ESTEIRAS, LARGURA DE PAVIMENTAÇÃO 1,90 M A 5,30 M, POTÊNCIA 105 HP CAPACIDADE 450 T/H - MANUTENÇÃO. AF_11/2014</t>
  </si>
  <si>
    <t xml:space="preserve">70,11</t>
  </si>
  <si>
    <t xml:space="preserve">5711</t>
  </si>
  <si>
    <t xml:space="preserve">VIBROACABADORA DE ASFALTO SOBRE ESTEIRAS, LARGURA DE PAVIMENTAÇÃO 1,90 M A 5,30 M, POTÊNCIA 105 HP CAPACIDADE 450 T/H - MATERIAIS NA OPERAÇÃO. AF_11/2014</t>
  </si>
  <si>
    <t xml:space="preserve">46,10</t>
  </si>
  <si>
    <t xml:space="preserve">5714</t>
  </si>
  <si>
    <t xml:space="preserve">TRATOR DE PNEUS, POTÊNCIA 85 CV, TRAÇÃO 4X4, PESO COM LASTRO DE 4.675 KG - MANUTENÇÃO. AF_06/2014</t>
  </si>
  <si>
    <t xml:space="preserve">6,99</t>
  </si>
  <si>
    <t xml:space="preserve">5715</t>
  </si>
  <si>
    <t xml:space="preserve">TRATOR DE PNEUS, POTÊNCIA 85 CV, TRAÇÃO 4X4, PESO COM LASTRO DE 4.675 KG - MATERIAIS NA OPERAÇÃO. AF_06/2014</t>
  </si>
  <si>
    <t xml:space="preserve">36,82</t>
  </si>
  <si>
    <t xml:space="preserve">5718</t>
  </si>
  <si>
    <t xml:space="preserve">TRATOR DE ESTEIRAS, POTÊNCIA 170 HP, PESO OPERACIONAL 19 T, CAÇAMBA 5,2 M3 - MATERIAIS NA OPERAÇÃO. AF_06/2014</t>
  </si>
  <si>
    <t xml:space="preserve">74,65</t>
  </si>
  <si>
    <t xml:space="preserve">5721</t>
  </si>
  <si>
    <t xml:space="preserve">TRATOR DE ESTEIRAS, POTÊNCIA 150 HP, PESO OPERACIONAL 16,7 T, COM RODA MOTRIZ ELEVADA E LÂMINA 3,18 M3 - MATERIAIS NA OPERAÇÃO. AF_06/2014</t>
  </si>
  <si>
    <t xml:space="preserve">5722</t>
  </si>
  <si>
    <t xml:space="preserve">TRATOR DE ESTEIRAS, POTÊNCIA 347 HP, PESO OPERACIONAL 38,5 T, COM LÂMINA 8,70 M3 - MATERIAIS NA OPERAÇÃO. AF_06/2014</t>
  </si>
  <si>
    <t xml:space="preserve">152,38</t>
  </si>
  <si>
    <t xml:space="preserve">5724</t>
  </si>
  <si>
    <t xml:space="preserve">TRATOR DE ESTEIRAS, POTÊNCIA 100 HP, PESO OPERACIONAL 9,4 T, COM LÂMINA 2,19 M3 - MANUTENÇÃO. AF_06/2014</t>
  </si>
  <si>
    <t xml:space="preserve">29,05</t>
  </si>
  <si>
    <t xml:space="preserve">5727</t>
  </si>
  <si>
    <t xml:space="preserve">ROLO COMPACTADOR VIBRATÓRIO REBOCÁVEL, CILINDRO DE AÇO LISO, POTÊNCIA DE TRAÇÃO DE 65 CV, PESO 4,7 T, IMPACTO DINÂMICO 18,3 T, LARGURA DE TRABALHO 1,67 M - MANUTENÇÃO. AF_02/2016</t>
  </si>
  <si>
    <t xml:space="preserve">5,26</t>
  </si>
  <si>
    <t xml:space="preserve">5729</t>
  </si>
  <si>
    <t xml:space="preserve">ROLO COMPACTADOR VIBRATÓRIO TANDEM AÇO LISO, POTÊNCIA 58 HP, PESO SEM/COM LASTRO 6,5 / 9,4 T, LARGURA DE TRABALHO 1,2 M - MANUTENÇÃO. AF_06/2014</t>
  </si>
  <si>
    <t xml:space="preserve">21,43</t>
  </si>
  <si>
    <t xml:space="preserve">5730</t>
  </si>
  <si>
    <t xml:space="preserve">ROLO COMPACTADOR VIBRATÓRIO TANDEM AÇO LISO, POTÊNCIA 58 HP, PESO SEM/COM LASTRO 6,5 / 9,4 T, LARGURA DE TRABALHO 1,2 M - MATERIAIS NA OPERAÇÃO. AF_06/2014</t>
  </si>
  <si>
    <t xml:space="preserve">25,47</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</si>
  <si>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</si>
  <si>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</si>
  <si>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</si>
  <si>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</si>
  <si>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</si>
  <si>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5738</t>
  </si>
  <si>
    <t xml:space="preserve">ROLO COMPACTADOR VIBRATÓRIO PÉ DE CARNEIRO, OPERADO POR CONTROLE REMOTO, POTÊNCIA 12,5 KW, PESO OPERACIONAL 1,675 T, LARGURA DE TRABALHO 0,85 M - DEPRECIAÇÃO. AF_02/2016</t>
  </si>
  <si>
    <t xml:space="preserve">19,05</t>
  </si>
  <si>
    <t xml:space="preserve">5739</t>
  </si>
  <si>
    <t xml:space="preserve">ROLO COMPACTADOR VIBRATÓRIO PÉ DE CARNEIRO, OPERADO POR CONTROLE REMOTO, POTÊNCIA 12,5 KW, PESO OPERACIONAL 1,675 T, LARGURA DE TRABALHO 0,85 M - MANUTENÇÃO. AF_02/2016</t>
  </si>
  <si>
    <t xml:space="preserve">5741</t>
  </si>
  <si>
    <t xml:space="preserve">USINA DE LAMA ASFÁLTICA, PROD 30 A 50 T/H, SILO DE AGREGADO 7 M3, RESERVATÓRIOS PARA EMULSÃO E ÁGUA DE 2,3 M3 CADA, MISTURADOR TIPO PUG MILL A SER MONTADO SOBRE CAMINHÃO - MANUTENÇÃO. AF_10/2014</t>
  </si>
  <si>
    <t xml:space="preserve">23,97</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</si>
  <si>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</si>
  <si>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</si>
  <si>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14,28</t>
  </si>
  <si>
    <t xml:space="preserve">5747</t>
  </si>
  <si>
    <t xml:space="preserve">CAMINHÃO PIPA 6.000 L, PESO BRUTO TOTAL 13.000 KG, DISTÂNCIA ENTRE EIXOS 4,80 M, POTÊNCIA 189 CV INCLUSIVE TANQUE DE AÇO PARA TRANSPORTE DE ÁGUA, CAPACIDADE 6 M3 - MATERIAIS NA OPERAÇÃO. AF_06/2014</t>
  </si>
  <si>
    <t xml:space="preserve">81,88</t>
  </si>
  <si>
    <t xml:space="preserve">5751</t>
  </si>
  <si>
    <t xml:space="preserve">CAMINHÃO TOCO, PESO BRUTO TOTAL 14.300 KG, CARGA ÚTIL MÁXIMA 9590 KG, DISTÂNCIA ENTRE EIXOS 4,76 M, POTÊNCIA 185 CV (NÃO INCLUI CARROCERIA) - MANUTENÇÃO. AF_06/2014</t>
  </si>
  <si>
    <t xml:space="preserve">14,89</t>
  </si>
  <si>
    <t xml:space="preserve">5754</t>
  </si>
  <si>
    <t xml:space="preserve">CAMINHÃO TOCO, PESO BRUTO TOTAL 16.000 KG, CARGA ÚTIL MÁXIMA DE 10.685 KG, DISTÂNCIA ENTRE EIXOS 4,80 M, POTÊNCIA 189 CV EXCLUSIVE CARROCERIA - MANUTENÇÃO. AF_06/2014</t>
  </si>
  <si>
    <t xml:space="preserve">12,54</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</si>
  <si>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</si>
  <si>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</si>
  <si>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21,01</t>
  </si>
  <si>
    <t xml:space="preserve">5765</t>
  </si>
  <si>
    <t xml:space="preserve">ESPARGIDOR DE ASFALTO PRESSURIZADO COM TANQUE DE 2500 L, REBOCÁVEL COM MOTOR A GASOLINA POTÊNCIA 3,4 HP - MANUTENÇÃO. AF_07/2014</t>
  </si>
  <si>
    <t xml:space="preserve">5766</t>
  </si>
  <si>
    <t xml:space="preserve">ESPARGIDOR DE ASFALTO PRESSURIZADO COM TANQUE DE 2500 L, REBOCÁVEL COM MOTOR A GASOLINA POTÊNCIA 3,4 HP - MATERIAIS NA OPERAÇÃO. AF_07/2014</t>
  </si>
  <si>
    <t xml:space="preserve">2,03</t>
  </si>
  <si>
    <t xml:space="preserve">5779</t>
  </si>
  <si>
    <t xml:space="preserve">MOTONIVELADORA POTÊNCIA BÁSICA LÍQUIDA (PRIMEIRA MARCHA) 125 HP, PESO BRUTO 13032 KG, LARGURA DA LÂMINA DE 3,7 M - MANUTENÇÃO. AF_06/2014</t>
  </si>
  <si>
    <t xml:space="preserve">34,72</t>
  </si>
  <si>
    <t xml:space="preserve">5787</t>
  </si>
  <si>
    <t xml:space="preserve">PÁ CARREGADEIRA SOBRE RODAS, POTÊNCIA 197 HP, CAPACIDADE DA CAÇAMBA 2,5 A 3,5 M3, PESO OPERACIONAL 18338 KG - MATERIAIS NA OPERAÇÃO. AF_06/2014</t>
  </si>
  <si>
    <t xml:space="preserve">5797</t>
  </si>
  <si>
    <t xml:space="preserve">COMPRESSOR DE AR REBOCÁVEL, VAZÃO 189 PCM, PRESSÃO EFETIVA DE TRABALHO 102 PSI, MOTOR DIESEL, POTÊNCIA 63 CV - MANUTENÇÃO. AF_06/2015</t>
  </si>
  <si>
    <t xml:space="preserve">2,40</t>
  </si>
  <si>
    <t xml:space="preserve">5800</t>
  </si>
  <si>
    <t xml:space="preserve">BOMBA SUBMERSÍVEL ELÉTRICA TRIFÁSICA, POTÊNCIA 2,96 HP, Ø ROTOR 144 MM SEMI-ABERTO, BOCAL DE SAÍDA Ø 2, HM/Q = 2 MCA / 38,8 M3/H A 28 MCA / 5 M3/H - MANUTENÇÃO. AF_06/2014</t>
  </si>
  <si>
    <t xml:space="preserve">0,24</t>
  </si>
  <si>
    <t xml:space="preserve">7032</t>
  </si>
  <si>
    <t xml:space="preserve">TANQUE DE ASFALTO ESTACIONÁRIO COM SERPENTINA, CAPACIDADE 30.000 L - DEPRECIAÇÃO. AF_06/2014</t>
  </si>
  <si>
    <t xml:space="preserve">2,28</t>
  </si>
  <si>
    <t xml:space="preserve">7033</t>
  </si>
  <si>
    <t xml:space="preserve">TANQUE DE ASFALTO ESTACIONÁRIO COM SERPENTINA, CAPACIDADE 30.000 L - JUROS. AF_06/2014</t>
  </si>
  <si>
    <t xml:space="preserve">0,91</t>
  </si>
  <si>
    <t xml:space="preserve">7034</t>
  </si>
  <si>
    <t xml:space="preserve">TANQUE DE ASFALTO ESTACIONÁRIO COM SERPENTINA, CAPACIDADE 30.000 L - MANUTENÇÃO. AF_06/2014</t>
  </si>
  <si>
    <t xml:space="preserve">4,28</t>
  </si>
  <si>
    <t xml:space="preserve">7035</t>
  </si>
  <si>
    <t xml:space="preserve">TANQUE DE ASFALTO ESTACIONÁRIO COM SERPENTINA, CAPACIDADE 30.000 L - MATERIAIS NA OPERAÇÃO. AF_06/2014</t>
  </si>
  <si>
    <t xml:space="preserve">140,15</t>
  </si>
  <si>
    <t xml:space="preserve">7038</t>
  </si>
  <si>
    <t xml:space="preserve">ROLO COMPACTADOR DE PNEUS ESTÁTICO, PRESSÃO VARIÁVEL, POTÊNCIA 111 HP, PESO SEM/COM LASTRO 9,5 / 26 T, LARGURA DE TRABALHO 1,90 M - DEPRECIAÇÃO. AF_07/2014</t>
  </si>
  <si>
    <t xml:space="preserve">21,79</t>
  </si>
  <si>
    <t xml:space="preserve">7039</t>
  </si>
  <si>
    <t xml:space="preserve">ROLO COMPACTADOR DE PNEUS ESTÁTICO, PRESSÃO VARIÁVEL, POTÊNCIA 111 HP, PESO SEM/COM LASTRO 9,5 / 26 T, LARGURA DE TRABALHO 1,90 M - JUROS. AF_07/2014</t>
  </si>
  <si>
    <t xml:space="preserve">5,72</t>
  </si>
  <si>
    <t xml:space="preserve">7040</t>
  </si>
  <si>
    <t xml:space="preserve">ROLO COMPACTADOR DE PNEUS ESTÁTICO, PRESSÃO VARIÁVEL, POTÊNCIA 111 HP, PESO SEM/COM LASTRO 9,5 / 26 T, LARGURA DE TRABALHO 1,90 M - MANUTENÇÃO. AF_07/2014</t>
  </si>
  <si>
    <t xml:space="preserve">27,28</t>
  </si>
  <si>
    <t xml:space="preserve">7044</t>
  </si>
  <si>
    <t xml:space="preserve">MOTOBOMBA TRASH (PARA ÁGUA SUJA) AUTO ESCORVANTE, MOTOR GASOLINA DE 6,41 HP, DIÂMETROS DE SUCÇÃO X RECALQUE: 3" X 3", HM/Q = 10 MCA / 60 M3/H A 23 MCA / 0 M3/H - DEPRECIAÇÃO. AF_10/2014</t>
  </si>
  <si>
    <t xml:space="preserve">0,16</t>
  </si>
  <si>
    <t xml:space="preserve">7045</t>
  </si>
  <si>
    <t xml:space="preserve">MOTOBOMBA TRASH (PARA ÁGUA SUJA) AUTO ESCORVANTE, MOTOR GASOLINA DE 6,41 HP, DIÂMETROS DE SUCÇÃO X RECALQUE: 3" X 3", HM/Q = 10 MCA / 60 M3/H A 23 MCA / 0 M3/H - JUROS. AF_10/2014</t>
  </si>
  <si>
    <t xml:space="preserve">0,03</t>
  </si>
  <si>
    <t xml:space="preserve">7046</t>
  </si>
  <si>
    <t xml:space="preserve">MOTOBOMBA TRASH (PARA ÁGUA SUJA) AUTO ESCORVANTE, MOTOR GASOLINA DE 6,41 HP, DIÂMETROS DE SUCÇÃO X RECALQUE: 3" X 3", HM/Q = 10 MCA / 60 M3/H A 23 MCA / 0 M3/H - MANUTENÇÃO. AF_10/2014</t>
  </si>
  <si>
    <t xml:space="preserve">0,17</t>
  </si>
  <si>
    <t xml:space="preserve">7047</t>
  </si>
  <si>
    <t xml:space="preserve">MOTOBOMBA TRASH (PARA ÁGUA SUJA) AUTO ESCORVANTE, MOTOR GASOLINA DE 6,41 HP, DIÂMETROS DE SUCÇÃO X RECALQUE: 3" X 3", HM/Q = 10 MCA / 60 M3/H A 23 MCA / 0 M3/H - MATERIAIS NA OPERAÇÃO. AF_10/2014</t>
  </si>
  <si>
    <t xml:space="preserve">7051</t>
  </si>
  <si>
    <t xml:space="preserve">ROLO COMPACTADOR PE DE CARNEIRO VIBRATORIO, POTENCIA 125 HP, PESO OPERACIONAL SEM/COM LASTRO 11,95 / 13,30 T, IMPACTO DINAMICO 38,5 / 22,5 T, LARGURA DE TRABALHO 2,15 M - DEPRECIAÇÃO. AF_06/2014</t>
  </si>
  <si>
    <t xml:space="preserve">19,33</t>
  </si>
  <si>
    <t xml:space="preserve">7052</t>
  </si>
  <si>
    <t xml:space="preserve">ROLO COMPACTADOR PE DE CARNEIRO VIBRATORIO, POTENCIA 125 HP, PESO OPERACIONAL SEM/COM LASTRO 11,95 / 13,30 T, IMPACTO DINAMICO 38,5 / 22,5 T, LARGURA DE TRABALHO 2,15 M - JUROS. AF_06/2014</t>
  </si>
  <si>
    <t xml:space="preserve">7053</t>
  </si>
  <si>
    <t xml:space="preserve">ROLO COMPACTADOR PE DE CARNEIRO VIBRATORIO, POTENCIA 125 HP, PESO OPERACIONAL SEM/COM LASTRO 11,95 / 13,30 T, IMPACTO DINAMICO 38,5 / 22,5 T, LARGURA DE TRABALHO 2,15 M - MANUTENÇÃO. AF_06/2014</t>
  </si>
  <si>
    <t xml:space="preserve">24,19</t>
  </si>
  <si>
    <t xml:space="preserve">7054</t>
  </si>
  <si>
    <t xml:space="preserve">ROLO COMPACTADOR PE DE CARNEIRO VIBRATORIO, POTENCIA 125 HP, PESO OPERACIONAL SEM/COM LASTRO 11,95 / 13,30 T, IMPACTO DINAMICO 38,5 / 22,5 T, LARGURA DE TRABALHO 2,15 M - MATERIAIS NA OPERAÇÃO. AF_06/2014</t>
  </si>
  <si>
    <t xml:space="preserve">54,90</t>
  </si>
  <si>
    <t xml:space="preserve">7058</t>
  </si>
  <si>
    <t xml:space="preserve">CAMINHÃO BASCULANTE 6 M3 TOCO, PESO BRUTO TOTAL 16.000 KG, CARGA ÚTIL MÁXIMA 11.130 KG, DISTÂNCIA ENTRE EIXOS 5,36 M, POTÊNCIA 185 CV, INCLUSIVE CAÇAMBA METÁLICA - DEPRECIAÇÃO. AF_06/2014</t>
  </si>
  <si>
    <t xml:space="preserve">10,97</t>
  </si>
  <si>
    <t xml:space="preserve">7059</t>
  </si>
  <si>
    <t xml:space="preserve">CAMINHÃO BASCULANTE 6 M3 TOCO, PESO BRUTO TOTAL 16.000 KG, CARGA ÚTIL MÁXIMA 11.130 KG, DISTÂNCIA ENTRE EIXOS 5,36 M, POTÊNCIA 185 CV, INCLUSIVE CAÇAMBA METÁLICA - JUROS. AF_06/2014</t>
  </si>
  <si>
    <t xml:space="preserve">3,84</t>
  </si>
  <si>
    <t xml:space="preserve">7060</t>
  </si>
  <si>
    <t xml:space="preserve">CAMINHÃO BASCULANTE 6 M3 TOCO, PESO BRUTO TOTAL 16.000 KG, CARGA ÚTIL MÁXIMA 11.130 KG, DISTÂNCIA ENTRE EIXOS 5,36 M, POTÊNCIA 185 CV, INCLUSIVE CAÇAMBA METÁLICA - MANUTENÇÃO. AF_06/2014</t>
  </si>
  <si>
    <t xml:space="preserve">20,59</t>
  </si>
  <si>
    <t xml:space="preserve">7061</t>
  </si>
  <si>
    <t xml:space="preserve">CAMINHÃO BASCULANTE 6 M3 TOCO, PESO BRUTO TOTAL 16.000 KG, CARGA ÚTIL MÁXIMA 11.130 KG, DISTÂNCIA ENTRE EIXOS 5,36 M, POTÊNCIA 185 CV, INCLUSIVE CAÇAMBA METÁLICA - MATERIAIS NA OPERAÇÃO. AF_06/2014</t>
  </si>
  <si>
    <t xml:space="preserve">80,14</t>
  </si>
  <si>
    <t xml:space="preserve">7063</t>
  </si>
  <si>
    <t xml:space="preserve">TRATOR DE PNEUS, POTÊNCIA 122 CV, TRAÇÃO 4X4, PESO COM LASTRO DE 4.510 KG - DEPRECIAÇÃO. AF_06/2014</t>
  </si>
  <si>
    <t xml:space="preserve">8,72</t>
  </si>
  <si>
    <t xml:space="preserve">7064</t>
  </si>
  <si>
    <t xml:space="preserve">TRATOR DE PNEUS, POTÊNCIA 122 CV, TRAÇÃO 4X4, PESO COM LASTRO DE 4.510 KG - JUROS. AF_06/2014</t>
  </si>
  <si>
    <t xml:space="preserve">7065</t>
  </si>
  <si>
    <t xml:space="preserve">TRATOR DE PNEUS, POTÊNCIA 122 CV, TRAÇÃO 4X4, PESO COM LASTRO DE 4.510 KG - MANUTENÇÃO. AF_06/2014</t>
  </si>
  <si>
    <t xml:space="preserve">9,54</t>
  </si>
  <si>
    <t xml:space="preserve">7066</t>
  </si>
  <si>
    <t xml:space="preserve">TRATOR DE PNEUS, POTÊNCIA 122 CV, TRAÇÃO 4X4, PESO COM LASTRO DE 4.510 KG - MATERIAIS NA OPERAÇÃO. AF_06/2014</t>
  </si>
  <si>
    <t xml:space="preserve">52,84</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</si>
  <si>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</si>
  <si>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</si>
  <si>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40,38</t>
  </si>
  <si>
    <t xml:space="preserve">53788</t>
  </si>
  <si>
    <t xml:space="preserve">ROLO COMPACTADOR VIBRATÓRIO DE UM CILINDRO AÇO LISO, POTÊNCIA 80 HP, PESO OPERACIONAL MÁXIMO 8,1 T, IMPACTO DINÂMICO 16,15 / 9,5 T, LARGURA DE TRABALHO 1,68 M - MATERIAIS NA OPERAÇÃO. AF_06/2014</t>
  </si>
  <si>
    <t xml:space="preserve">35,11</t>
  </si>
  <si>
    <t xml:space="preserve">53792</t>
  </si>
  <si>
    <t xml:space="preserve">CAMINHÃO BASCULANTE 6 M3, PESO BRUTO TOTAL 16.000 KG, CARGA ÚTIL MÁXIMA 13.071 KG, DISTÂNCIA ENTRE EIXOS 4,80 M, POTÊNCIA 230 CV INCLUSIVE CAÇAMBA METÁLICA - MATERIAIS NA OPERAÇÃO. AF_06/2014</t>
  </si>
  <si>
    <t xml:space="preserve">99,63</t>
  </si>
  <si>
    <t xml:space="preserve">53794</t>
  </si>
  <si>
    <t xml:space="preserve">USINA DE CONCRETO FIXA, CAPACIDADE NOMINAL DE 90 A 120 M3/H, SEM SILO - MANUTENÇÃO. AF_07/2016</t>
  </si>
  <si>
    <t xml:space="preserve">35,00</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</si>
  <si>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</si>
  <si>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</si>
  <si>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</si>
  <si>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</si>
  <si>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2,16</t>
  </si>
  <si>
    <t xml:space="preserve">53806</t>
  </si>
  <si>
    <t xml:space="preserve">TRATOR DE ESTEIRAS, POTÊNCIA 170 HP, PESO OPERACIONAL 19 T, CAÇAMBA 5,2 M3 - MANUTENÇÃO. AF_06/2014</t>
  </si>
  <si>
    <t xml:space="preserve">37,43</t>
  </si>
  <si>
    <t xml:space="preserve">53810</t>
  </si>
  <si>
    <t xml:space="preserve">TRATOR DE ESTEIRAS, POTÊNCIA 150 HP, PESO OPERACIONAL 16,7 T, COM RODA MOTRIZ ELEVADA E LÂMINA 3,18 M3 - MANUTENÇÃO. AF_06/2014</t>
  </si>
  <si>
    <t xml:space="preserve">37,66</t>
  </si>
  <si>
    <t xml:space="preserve">53814</t>
  </si>
  <si>
    <t xml:space="preserve">TRATOR DE ESTEIRAS, POTÊNCIA 347 HP, PESO OPERACIONAL 38,5 T, COM LÂMINA 8,70 M3 - MANUTENÇÃO. AF_06/2014</t>
  </si>
  <si>
    <t xml:space="preserve">123,38</t>
  </si>
  <si>
    <t xml:space="preserve">53817</t>
  </si>
  <si>
    <t xml:space="preserve">TRATOR DE ESTEIRAS, POTÊNCIA 100 HP, PESO OPERACIONAL 9,4 T, COM LÂMINA 2,19 M3 - MATERIAIS NA OPERAÇÃO. AF_06/2014</t>
  </si>
  <si>
    <t xml:space="preserve">53818</t>
  </si>
  <si>
    <t xml:space="preserve">ROLO COMPACTADOR VIBRATÓRIO REBOCÁVEL, CILINDRO DE AÇO LISO, POTÊNCIA DE TRAÇÃO DE 65 CV, PESO 4,7 T, IMPACTO DINÂMICO 18,3 T, LARGURA DE TRABALHO 1,67 M - DEPRECIAÇÃO. AF_02/2016</t>
  </si>
  <si>
    <t xml:space="preserve">4,21</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</si>
  <si>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</si>
  <si>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</si>
  <si>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</si>
  <si>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</si>
  <si>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</si>
  <si>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</si>
  <si>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</si>
  <si>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</si>
  <si>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53841</t>
  </si>
  <si>
    <t xml:space="preserve">GRADE DE DISCO REBOCÁVEL COM 20 DISCOS 24" X 6 MM COM PNEUS PARA TRANSPORTE - MANUTENÇÃO. AF_06/2014</t>
  </si>
  <si>
    <t xml:space="preserve">0,81</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</si>
  <si>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</si>
  <si>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</si>
  <si>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</si>
  <si>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</si>
  <si>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24,37</t>
  </si>
  <si>
    <t xml:space="preserve">53858</t>
  </si>
  <si>
    <t xml:space="preserve">PÁ CARREGADEIRA SOBRE RODAS, POTÊNCIA LÍQUIDA 128 HP, CAPACIDADE DA CAÇAMBA 1,7 A 2,8 M3, PESO OPERACIONAL 11632 KG - MATERIAIS NA OPERAÇÃO. AF_06/2014</t>
  </si>
  <si>
    <t xml:space="preserve">56,21</t>
  </si>
  <si>
    <t xml:space="preserve">53861</t>
  </si>
  <si>
    <t xml:space="preserve">PÁ CARREGADEIRA SOBRE RODAS, POTÊNCIA 197 HP, CAPACIDADE DA CAÇAMBA 2,5 A 3,5 M3, PESO OPERACIONAL 18338 KG - MANUTENÇÃO. AF_06/2014</t>
  </si>
  <si>
    <t xml:space="preserve">33,80</t>
  </si>
  <si>
    <t xml:space="preserve">53863</t>
  </si>
  <si>
    <t xml:space="preserve">MARTELETE OU ROMPEDOR PNEUMÁTICO MANUAL, 28 KG, COM SILENCIADOR - MANUTENÇÃO. AF_07/2016</t>
  </si>
  <si>
    <t xml:space="preserve">53865</t>
  </si>
  <si>
    <t xml:space="preserve">COMPRESSOR DE AR REBOCÁVEL, VAZÃO 189 PCM, PRESSÃO EFETIVA DE TRABALHO 102 PSI, MOTOR DIESEL, POTÊNCIA 63 CV - MATERIAIS NA OPERAÇÃO. AF_06/2015</t>
  </si>
  <si>
    <t xml:space="preserve">27,30</t>
  </si>
  <si>
    <t xml:space="preserve">53866</t>
  </si>
  <si>
    <t xml:space="preserve">BOMBA SUBMERSÍVEL ELÉTRICA TRIFÁSICA, POTÊNCIA 2,96 HP, Ø ROTOR 144 MM SEMI-ABERTO, BOCAL DE SAÍDA Ø 2, HM/Q = 2 MCA / 38,8 M3/H A 28 MCA / 5 M3/H - MATERIAIS NA OPERAÇÃO. AF_06/2014</t>
  </si>
  <si>
    <t xml:space="preserve">53882</t>
  </si>
  <si>
    <t xml:space="preserve">CAMINHÃO PIPA 6.000 L, PESO BRUTO TOTAL 13.000 KG, DISTÂNCIA ENTRE EIXOS 4,80 M, POTÊNCIA 189 CV INCLUSIVE TANQUE DE AÇO PARA TRANSPORTE DE ÁGUA, CAPACIDADE 6 M3 - MANUTENÇÃO. AF_06/2014</t>
  </si>
  <si>
    <t xml:space="preserve">16,34</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</si>
  <si>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</si>
  <si>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</si>
  <si>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</si>
  <si>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</si>
  <si>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3,12</t>
  </si>
  <si>
    <t xml:space="preserve">73307</t>
  </si>
  <si>
    <t xml:space="preserve">GRUPO GERADOR ESTACIONÁRIO, MOTOR DIESEL POTÊNCIA 170 KVA - MANUTENÇÃO. AF_02/2016</t>
  </si>
  <si>
    <t xml:space="preserve">2,79</t>
  </si>
  <si>
    <t xml:space="preserve">73309</t>
  </si>
  <si>
    <t xml:space="preserve">ROLO COMPACTADOR VIBRATÓRIO PÉ DE CARNEIRO PARA SOLOS, POTÊNCIA 80 HP, PESO OPERACIONAL SEM/COM LASTRO 7,4 / 8,8 T, LARGURA DE TRABALHO 1,68 M - DEPRECIAÇÃO. AF_02/2016</t>
  </si>
  <si>
    <t xml:space="preserve">14,50</t>
  </si>
  <si>
    <t xml:space="preserve">73311</t>
  </si>
  <si>
    <t xml:space="preserve">GRUPO GERADOR ESTACIONÁRIO, MOTOR DIESEL POTÊNCIA 170 KVA - MATERIAIS NA OPERAÇÃO. AF_02/2016</t>
  </si>
  <si>
    <t xml:space="preserve">92,21</t>
  </si>
  <si>
    <t xml:space="preserve">73313</t>
  </si>
  <si>
    <t xml:space="preserve">ROLO COMPACTADOR VIBRATÓRIO PÉ DE CARNEIRO PARA SOLOS, POTÊNCIA 80 HP, PESO OPERACIONAL SEM/COM LASTRO 7,4 / 8,8 T, LARGURA DE TRABALHO 1,68 M - JUROS. AF_02/2016</t>
  </si>
  <si>
    <t xml:space="preserve">3,80</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</si>
  <si>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</si>
  <si>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</si>
  <si>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</si>
  <si>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</si>
  <si>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16,01</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</si>
  <si>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</si>
  <si>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</si>
  <si>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</si>
  <si>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</si>
  <si>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9,60</t>
  </si>
  <si>
    <t xml:space="preserve">83761</t>
  </si>
  <si>
    <t xml:space="preserve">GRUPO DE SOLDAGEM COM GERADOR A DIESEL 60 CV PARA SOLDA ELÉTRICA, SOBRE 04 RODAS, COM MOTOR 4 CILINDROS 600 A - DEPRECIAÇÃO. AF_02/2016</t>
  </si>
  <si>
    <t xml:space="preserve">83762</t>
  </si>
  <si>
    <t xml:space="preserve">GRUPO DE SOLDAGEM COM GERADOR A DIESEL 60 CV PARA SOLDA ELÉTRICA, SOBRE 04 RODAS, COM MOTOR 4 CILINDROS 600 A - MANUTENÇÃO. AF_02/2016</t>
  </si>
  <si>
    <t xml:space="preserve">8,33</t>
  </si>
  <si>
    <t xml:space="preserve">83763</t>
  </si>
  <si>
    <t xml:space="preserve">GRUPO DE SOLDAGEM COM GERADOR A DIESEL 60 CV PARA SOLDA ELÉTRICA, SOBRE 04 RODAS, COM MOTOR 4 CILINDROS 600 A - MATERIAIS NA OPERAÇÃO. AF_02/2016</t>
  </si>
  <si>
    <t xml:space="preserve">25,99</t>
  </si>
  <si>
    <t xml:space="preserve">83764</t>
  </si>
  <si>
    <t xml:space="preserve">GRUPO DE SOLDAGEM COM GERADOR A DIESEL 60 CV PARA SOLDA ELÉTRICA, SOBRE 04 RODAS, COM MOTOR 4 CILINDROS 600 A - JUROS. AF_02/2016</t>
  </si>
  <si>
    <t xml:space="preserve">1,50</t>
  </si>
  <si>
    <t xml:space="preserve">87026</t>
  </si>
  <si>
    <t xml:space="preserve">GRADE DE DISCO REBOCÁVEL COM 20 DISCOS 24" X 6 MM COM PNEUS PARA TRANSPORTE - JUROS. AF_06/2014</t>
  </si>
  <si>
    <t xml:space="preserve">87441</t>
  </si>
  <si>
    <t xml:space="preserve">BETONEIRA CAPACIDADE NOMINAL 400 L, CAPACIDADE DE MISTURA 310 L, MOTOR A DIESEL POTÊNCIA 5,0 HP, SEM CARREGADOR - DEPRECIAÇÃO. AF_06/2014</t>
  </si>
  <si>
    <t xml:space="preserve">0,26</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</si>
  <si>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</si>
  <si>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</si>
  <si>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</si>
  <si>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</si>
  <si>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</si>
  <si>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87444</t>
  </si>
  <si>
    <t xml:space="preserve">BETONEIRA CAPACIDADE NOMINAL 400 L, CAPACIDADE DE MISTURA 310 L, MOTOR A DIESEL POTÊNCIA 5,0 HP, SEM CARREGADOR - MATERIAIS NA OPERAÇÃO. AF_06/2014</t>
  </si>
  <si>
    <t xml:space="preserve">2,19</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</si>
  <si>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</si>
  <si>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</si>
  <si>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</si>
  <si>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</si>
  <si>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</si>
  <si>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</si>
  <si>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</si>
  <si>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</si>
  <si>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</si>
  <si>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</si>
  <si>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1,43</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</si>
  <si>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</si>
  <si>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</si>
  <si>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</si>
  <si>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</si>
  <si>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</si>
  <si>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</si>
  <si>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</si>
  <si>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</si>
  <si>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</si>
  <si>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</si>
  <si>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</si>
  <si>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2,15</t>
  </si>
  <si>
    <t xml:space="preserve">88400</t>
  </si>
  <si>
    <t xml:space="preserve">MISTURADOR DE ARGAMASSA, EIXO HORIZONTAL, CAPACIDADE DE MISTURA 160 KG, MOTOR ELÉTRICO POTÊNCIA 3 CV - DEPRECIAÇÃO. AF_06/2014</t>
  </si>
  <si>
    <t xml:space="preserve">0,48</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</si>
  <si>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</si>
  <si>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</si>
  <si>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</si>
  <si>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</si>
  <si>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</si>
  <si>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</si>
  <si>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</si>
  <si>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0,86</t>
  </si>
  <si>
    <t xml:space="preserve">88419</t>
  </si>
  <si>
    <t xml:space="preserve">PROJETOR DE ARGAMASSA, CAPACIDADE DE PROJEÇÃO 1,5 M3/H, ALCANCE DE 30 ATÉ 60 M, MOTOR ELÉTRICO POTÊNCIA 7,5 HP - DEPRECIAÇÃO. AF_06/2014</t>
  </si>
  <si>
    <t xml:space="preserve">3,13</t>
  </si>
  <si>
    <t xml:space="preserve">88422</t>
  </si>
  <si>
    <t xml:space="preserve">PROJETOR DE ARGAMASSA, CAPACIDADE DE PROJEÇÃO 1,5 M3/H, ALCANCE DE 30 ATÉ 60 M, MOTOR ELÉTRICO POTÊNCIA 7,5 HP - JUROS. AF_06/2014</t>
  </si>
  <si>
    <t xml:space="preserve">0,70</t>
  </si>
  <si>
    <t xml:space="preserve">88425</t>
  </si>
  <si>
    <t xml:space="preserve">PROJETOR DE ARGAMASSA, CAPACIDADE DE PROJEÇÃO 1,5 M3/H, ALCANCE DE 30 ATÉ 60 M, MOTOR ELÉTRICO POTÊNCIA 7,5 HP - MANUTENÇÃO. AF_06/2014</t>
  </si>
  <si>
    <t xml:space="preserve">88427</t>
  </si>
  <si>
    <t xml:space="preserve">PROJETOR DE ARGAMASSA, CAPACIDADE DE PROJEÇÃO 1,5 M3/H, ALCANCE DE 30 ATÉ 60 M, MOTOR ELÉTRICO POTÊNCIA 7,5 HP - MATERIAIS NA OPERAÇÃO. AF_06/2014</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</si>
  <si>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</si>
  <si>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</si>
  <si>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</si>
  <si>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</si>
  <si>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</si>
  <si>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</si>
  <si>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4,53</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</si>
  <si>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</si>
  <si>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</si>
  <si>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</si>
  <si>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</si>
  <si>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</si>
  <si>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</si>
  <si>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</si>
  <si>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</si>
  <si>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</si>
  <si>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</si>
  <si>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</si>
  <si>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</si>
  <si>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</si>
  <si>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</si>
  <si>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0,57</t>
  </si>
  <si>
    <t xml:space="preserve">88832</t>
  </si>
  <si>
    <t xml:space="preserve">ESCAVADEIRA HIDRÁULICA SOBRE ESTEIRAS, CAÇAMBA 0,80 M3, PESO OPERACIONAL 17,8 T, POTÊNCIA LÍQUIDA 110 HP - DEPRECIAÇÃO. AF_10/2014</t>
  </si>
  <si>
    <t xml:space="preserve">21,95</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</si>
  <si>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</si>
  <si>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</si>
  <si>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</si>
  <si>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</si>
  <si>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27,44</t>
  </si>
  <si>
    <t xml:space="preserve">88836</t>
  </si>
  <si>
    <t xml:space="preserve">ESCAVADEIRA HIDRÁULICA SOBRE ESTEIRAS, CAÇAMBA 0,80 M3, PESO OPERACIONAL 17,8 T, POTÊNCIA LÍQUIDA 110 HP - MATERIAIS NA OPERAÇÃO. AF_10/2014</t>
  </si>
  <si>
    <t xml:space="preserve">48,29</t>
  </si>
  <si>
    <t xml:space="preserve">88839</t>
  </si>
  <si>
    <t xml:space="preserve">TRATOR DE ESTEIRAS, POTÊNCIA 125 HP, PESO OPERACIONAL 12,9 T, COM LÂMINA 2,7 M3 - DEPRECIAÇÃO. AF_10/2014</t>
  </si>
  <si>
    <t xml:space="preserve">17,01</t>
  </si>
  <si>
    <t xml:space="preserve">88840</t>
  </si>
  <si>
    <t xml:space="preserve">TRATOR DE ESTEIRAS, POTÊNCIA 125 HP, PESO OPERACIONAL 12,9 T, COM LÂMINA 2,7 M3 - JUROS. AF_10/2014</t>
  </si>
  <si>
    <t xml:space="preserve">7,27</t>
  </si>
  <si>
    <t xml:space="preserve">88841</t>
  </si>
  <si>
    <t xml:space="preserve">TRATOR DE ESTEIRAS, POTÊNCIA 125 HP, PESO OPERACIONAL 12,9 T, COM LÂMINA 2,7 M3 - MANUTENÇÃO. AF_10/2014</t>
  </si>
  <si>
    <t xml:space="preserve">30,41</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</si>
  <si>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</si>
  <si>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</si>
  <si>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</si>
  <si>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</si>
  <si>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12,78</t>
  </si>
  <si>
    <t xml:space="preserve">88848</t>
  </si>
  <si>
    <t xml:space="preserve">USINA DE LAMA ASFÁLTICA, PROD 30 A 50 T/H, SILO DE AGREGADO 7 M3, RESERVATÓRIOS PARA EMULSÃO E ÁGUA DE 2,3 M3 CADA, MISTURADOR TIPO PUG MILL A SER MONTADO SOBRE CAMINHÃO - JUROS. AF_10/2014</t>
  </si>
  <si>
    <t xml:space="preserve">5,10</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</si>
  <si>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</si>
  <si>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</si>
  <si>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</si>
  <si>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</si>
  <si>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0,02</t>
  </si>
  <si>
    <t xml:space="preserve">88855</t>
  </si>
  <si>
    <t xml:space="preserve">GRADE DE DISCO CONTROLE REMOTO REBOCÁVEL, COM 24 DISCOS 24 X 6 MM COM PNEUS PARA TRANSPORTE - DEPRECIAÇÃO. AF_06/2014</t>
  </si>
  <si>
    <t xml:space="preserve">88856</t>
  </si>
  <si>
    <t xml:space="preserve">GRADE DE DISCO CONTROLE REMOTO REBOCÁVEL, COM 24 DISCOS 24 X 6 MM COM PNEUS PARA TRANSPORTE - JUROS. AF_06/2014</t>
  </si>
  <si>
    <t xml:space="preserve">0,39</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</si>
  <si>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</si>
  <si>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</si>
  <si>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</si>
  <si>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</si>
  <si>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</si>
  <si>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3,50</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</si>
  <si>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</si>
  <si>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</si>
  <si>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</si>
  <si>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</si>
  <si>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</si>
  <si>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</si>
  <si>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</si>
  <si>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</si>
  <si>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25,60</t>
  </si>
  <si>
    <t xml:space="preserve">88902</t>
  </si>
  <si>
    <t xml:space="preserve">ESCAVADEIRA HIDRÁULICA SOBRE ESTEIRAS, CAÇAMBA 1,20 M3, PESO OPERACIONAL 21 T, POTÊNCIA BRUTA 155 HP - JUROS. AF_06/2014</t>
  </si>
  <si>
    <t xml:space="preserve">6,58</t>
  </si>
  <si>
    <t xml:space="preserve">88903</t>
  </si>
  <si>
    <t xml:space="preserve">ESCAVADEIRA HIDRÁULICA SOBRE ESTEIRAS, CAÇAMBA 1,20 M3, PESO OPERACIONAL 21 T, POTÊNCIA BRUTA 155 HP - MANUTENÇÃO. AF_06/2014</t>
  </si>
  <si>
    <t xml:space="preserve">32,00</t>
  </si>
  <si>
    <t xml:space="preserve">88904</t>
  </si>
  <si>
    <t xml:space="preserve">ESCAVADEIRA HIDRÁULICA SOBRE ESTEIRAS, CAÇAMBA 1,20 M3, PESO OPERACIONAL 21 T, POTÊNCIA BRUTA 155 HP - MATERIAIS NA OPERAÇÃO. AF_06/2014</t>
  </si>
  <si>
    <t xml:space="preserve">68,04</t>
  </si>
  <si>
    <t xml:space="preserve">89009</t>
  </si>
  <si>
    <t xml:space="preserve">TRATOR DE ESTEIRAS, POTÊNCIA 150 HP, PESO OPERACIONAL 16,7 T, COM RODA MOTRIZ ELEVADA E LÂMINA 3,18 M3 - DEPRECIAÇÃO. AF_06/2014</t>
  </si>
  <si>
    <t xml:space="preserve">21,07</t>
  </si>
  <si>
    <t xml:space="preserve">89010</t>
  </si>
  <si>
    <t xml:space="preserve">TRATOR DE ESTEIRAS, POTÊNCIA 150 HP, PESO OPERACIONAL 16,7 T, COM RODA MOTRIZ ELEVADA E LÂMINA 3,18 M3 - JUROS. AF_06/2014</t>
  </si>
  <si>
    <t xml:space="preserve">9,01</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</si>
  <si>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</si>
  <si>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</si>
  <si>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</si>
  <si>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</si>
  <si>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</si>
  <si>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3,38</t>
  </si>
  <si>
    <t xml:space="preserve">89013</t>
  </si>
  <si>
    <t xml:space="preserve">TRATOR DE ESTEIRAS, POTÊNCIA 347 HP, PESO OPERACIONAL 38,5 T, COM LÂMINA 8,70 M3 - DEPRECIAÇÃO. AF_06/2014</t>
  </si>
  <si>
    <t xml:space="preserve">69,01</t>
  </si>
  <si>
    <t xml:space="preserve">89014</t>
  </si>
  <si>
    <t xml:space="preserve">TRATOR DE ESTEIRAS, POTÊNCIA 347 HP, PESO OPERACIONAL 38,5 T, COM LÂMINA 8,70 M3 - JUROS. AF_06/2014</t>
  </si>
  <si>
    <t xml:space="preserve">29,51</t>
  </si>
  <si>
    <t xml:space="preserve">89015</t>
  </si>
  <si>
    <t xml:space="preserve">VASSOURA MECÂNICA REBOCÁVEL COM ESCOVA CILÍNDRICA, LARGURA ÚTIL DE VARRIMENTO DE 2,44 M - DEPRECIAÇÃO. AF_06/2014</t>
  </si>
  <si>
    <t xml:space="preserve">89016</t>
  </si>
  <si>
    <t xml:space="preserve">VASSOURA MECÂNICA REBOCÁVEL COM ESCOVA CILÍNDRICA, LARGURA ÚTIL DE VARRIMENTO DE 2,44 M - JUROS. AF_06/2014</t>
  </si>
  <si>
    <t xml:space="preserve">0,44</t>
  </si>
  <si>
    <t xml:space="preserve">89017</t>
  </si>
  <si>
    <t xml:space="preserve">TRATOR DE ESTEIRAS, POTÊNCIA 170 HP, PESO OPERACIONAL 19 T, CAÇAMBA 5,2 M3 - DEPRECIAÇÃO. AF_06/2014</t>
  </si>
  <si>
    <t xml:space="preserve">20,94</t>
  </si>
  <si>
    <t xml:space="preserve">89018</t>
  </si>
  <si>
    <t xml:space="preserve">TRATOR DE ESTEIRAS, POTÊNCIA 170 HP, PESO OPERACIONAL 19 T, CAÇAMBA 5,2 M3 - JUROS. AF_06/2014</t>
  </si>
  <si>
    <t xml:space="preserve">8,95</t>
  </si>
  <si>
    <t xml:space="preserve">89019</t>
  </si>
  <si>
    <t xml:space="preserve">BOMBA SUBMERSÍVEL ELÉTRICA TRIFÁSICA, POTÊNCIA 2,96 HP, Ø ROTOR 144 MM SEMI-ABERTO, BOCAL DE SAÍDA Ø 2, HM/Q = 2 MCA / 38,8 M3/H A 28 MCA / 5 M3/H - DEPRECIAÇÃO. AF_06/2014</t>
  </si>
  <si>
    <t xml:space="preserve">0,22</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</si>
  <si>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</si>
  <si>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</si>
  <si>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</si>
  <si>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</si>
  <si>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1,86</t>
  </si>
  <si>
    <t xml:space="preserve">89024</t>
  </si>
  <si>
    <t xml:space="preserve">TANQUE DE ASFALTO ESTACIONÁRIO COM MAÇARICO, CAPACIDADE 20.000 L - JUROS. AF_06/2014</t>
  </si>
  <si>
    <t xml:space="preserve">0,74</t>
  </si>
  <si>
    <t xml:space="preserve">89025</t>
  </si>
  <si>
    <t xml:space="preserve">TANQUE DE ASFALTO ESTACIONÁRIO COM MAÇARICO, CAPACIDADE 20.000 L - MANUTENÇÃO. AF_06/2014</t>
  </si>
  <si>
    <t xml:space="preserve">3,48</t>
  </si>
  <si>
    <t xml:space="preserve">89026</t>
  </si>
  <si>
    <t xml:space="preserve">TANQUE DE ASFALTO ESTACIONÁRIO COM MAÇARICO, CAPACIDADE 20.000 L - MATERIAIS NA OPERAÇÃO. AF_06/2014</t>
  </si>
  <si>
    <t xml:space="preserve">130,60</t>
  </si>
  <si>
    <t xml:space="preserve">89029</t>
  </si>
  <si>
    <t xml:space="preserve">TRATOR DE ESTEIRAS, POTÊNCIA 100 HP, PESO OPERACIONAL 9,4 T, COM LÂMINA 2,19 M3 - DEPRECIAÇÃO. AF_06/2014</t>
  </si>
  <si>
    <t xml:space="preserve">16,25</t>
  </si>
  <si>
    <t xml:space="preserve">89030</t>
  </si>
  <si>
    <t xml:space="preserve">TRATOR DE ESTEIRAS, POTÊNCIA 100 HP, PESO OPERACIONAL 9,4 T, COM LÂMINA 2,19 M3 - JUROS. AF_06/2014</t>
  </si>
  <si>
    <t xml:space="preserve">6,95</t>
  </si>
  <si>
    <t xml:space="preserve">89033</t>
  </si>
  <si>
    <t xml:space="preserve">TRATOR DE PNEUS, POTÊNCIA 85 CV, TRAÇÃO 4X4, PESO COM LASTRO DE 4.675 KG - DEPRECIAÇÃO. AF_06/2014</t>
  </si>
  <si>
    <t xml:space="preserve">6,39</t>
  </si>
  <si>
    <t xml:space="preserve">89034</t>
  </si>
  <si>
    <t xml:space="preserve">TRATOR DE PNEUS, POTÊNCIA 85 CV, TRAÇÃO 4X4, PESO COM LASTRO DE 4.675 KG - JUROS. AF_06/2014</t>
  </si>
  <si>
    <t xml:space="preserve">1,68</t>
  </si>
  <si>
    <t xml:space="preserve">89128</t>
  </si>
  <si>
    <t xml:space="preserve">PÁ CARREGADEIRA SOBRE RODAS, POTÊNCIA LÍQUIDA 128 HP, CAPACIDADE DA CAÇAMBA 1,7 A 2,8 M3, PESO OPERACIONAL 11632 KG - DEPRECIAÇÃO. AF_06/2014</t>
  </si>
  <si>
    <t xml:space="preserve">19,50</t>
  </si>
  <si>
    <t xml:space="preserve">89129</t>
  </si>
  <si>
    <t xml:space="preserve">PÁ CARREGADEIRA SOBRE RODAS, POTÊNCIA LÍQUIDA 128 HP, CAPACIDADE DA CAÇAMBA 1,7 A 2,8 M3, PESO OPERACIONAL 11632 KG - JUROS. AF_06/2014</t>
  </si>
  <si>
    <t xml:space="preserve">5,01</t>
  </si>
  <si>
    <t xml:space="preserve">89130</t>
  </si>
  <si>
    <t xml:space="preserve">PÁ CARREGADEIRA SOBRE RODAS, POTÊNCIA 197 HP, CAPACIDADE DA CAÇAMBA 2,5 A 3,5 M3, PESO OPERACIONAL 18338 KG - DEPRECIAÇÃO. AF_06/2014</t>
  </si>
  <si>
    <t xml:space="preserve">27,04</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</si>
  <si>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</si>
  <si>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</si>
  <si>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</si>
  <si>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</si>
  <si>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13,94</t>
  </si>
  <si>
    <t xml:space="preserve">89211</t>
  </si>
  <si>
    <t xml:space="preserve">ROLO COMPACTADOR VIBRATÓRIO DE UM CILINDRO AÇO LISO, POTÊNCIA 80 HP, PESO OPERACIONAL MÁXIMO 8,1 T, IMPACTO DINÂMICO 16,15 / 9,5 T, LARGURA DE TRABALHO 1,68 M - JUROS. AF_06/2014</t>
  </si>
  <si>
    <t xml:space="preserve">3,66</t>
  </si>
  <si>
    <t xml:space="preserve">89212</t>
  </si>
  <si>
    <t xml:space="preserve">BATE-ESTACAS POR GRAVIDADE, POTÊNCIA DE 160 HP, PESO DO MARTELO ATÉ 3 TONELADAS - DEPRECIAÇÃO. AF_11/2014</t>
  </si>
  <si>
    <t xml:space="preserve">13,25</t>
  </si>
  <si>
    <t xml:space="preserve">89213</t>
  </si>
  <si>
    <t xml:space="preserve">BATE-ESTACAS POR GRAVIDADE, POTÊNCIA DE 160 HP, PESO DO MARTELO ATÉ 3 TONELADAS - JUROS. AF_11/2014</t>
  </si>
  <si>
    <t xml:space="preserve">3,97</t>
  </si>
  <si>
    <t xml:space="preserve">89214</t>
  </si>
  <si>
    <t xml:space="preserve">BATE-ESTACAS POR GRAVIDADE, POTÊNCIA DE 160 HP, PESO DO MARTELO ATÉ 3 TONELADAS - MANUTENÇÃO. AF_11/2014</t>
  </si>
  <si>
    <t xml:space="preserve">12,44</t>
  </si>
  <si>
    <t xml:space="preserve">89215</t>
  </si>
  <si>
    <t xml:space="preserve">BATE-ESTACAS POR GRAVIDADE, POTÊNCIA DE 160 HP, PESO DO MARTELO ATÉ 3 TONELADAS - MATERIAIS NA OPERAÇÃO. AF_11/2014</t>
  </si>
  <si>
    <t xml:space="preserve">70,27</t>
  </si>
  <si>
    <t xml:space="preserve">89221</t>
  </si>
  <si>
    <t xml:space="preserve">BETONEIRA CAPACIDADE NOMINAL DE 600 L, CAPACIDADE DE MISTURA 360 L, MOTOR ELÉTRICO TRIFÁSICO POTÊNCIA DE 4 CV, SEM CARREGADOR - DEPRECIAÇÃO. AF_11/2014</t>
  </si>
  <si>
    <t xml:space="preserve">0,78</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</si>
  <si>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</si>
  <si>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</si>
  <si>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</si>
  <si>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</si>
  <si>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</si>
  <si>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</si>
  <si>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89228</t>
  </si>
  <si>
    <t xml:space="preserve">MOTONIVELADORA POTÊNCIA BÁSICA LÍQUIDA (PRIMEIRA MARCHA) 125 HP, PESO BRUTO 13032 KG, LARGURA DA LÂMINA DE 3,7 M - DEPRECIAÇÃO. AF_06/2014</t>
  </si>
  <si>
    <t xml:space="preserve">21,60</t>
  </si>
  <si>
    <t xml:space="preserve">89229</t>
  </si>
  <si>
    <t xml:space="preserve">MOTONIVELADORA POTÊNCIA BÁSICA LÍQUIDA (PRIMEIRA MARCHA) 125 HP, PESO BRUTO 13032 KG, LARGURA DA LÂMINA DE 3,7 M - JUROS. AF_06/2014</t>
  </si>
  <si>
    <t xml:space="preserve">7,39</t>
  </si>
  <si>
    <t xml:space="preserve">89230</t>
  </si>
  <si>
    <t xml:space="preserve">FRESADORA DE ASFALTO A FRIO SOBRE RODAS, LARGURA FRESAGEM DE 1,0 M, POTÊNCIA 208 HP - DEPRECIAÇÃO. AF_11/2014</t>
  </si>
  <si>
    <t xml:space="preserve">60,83</t>
  </si>
  <si>
    <t xml:space="preserve">89231</t>
  </si>
  <si>
    <t xml:space="preserve">FRESADORA DE ASFALTO A FRIO SOBRE RODAS, LARGURA FRESAGEM DE 1,0 M, POTÊNCIA 208 HP - JUROS. AF_11/2014</t>
  </si>
  <si>
    <t xml:space="preserve">18,23</t>
  </si>
  <si>
    <t xml:space="preserve">89232</t>
  </si>
  <si>
    <t xml:space="preserve">FRESADORA DE ASFALTO A FRIO SOBRE RODAS, LARGURA FRESAGEM DE 1,0 M, POTÊNCIA 208 HP - MANUTENÇÃO. AF_11/2014</t>
  </si>
  <si>
    <t xml:space="preserve">108,52</t>
  </si>
  <si>
    <t xml:space="preserve">89233</t>
  </si>
  <si>
    <t xml:space="preserve">FRESADORA DE ASFALTO A FRIO SOBRE RODAS, LARGURA FRESAGEM DE 1,0 M, POTÊNCIA 208 HP - MATERIAIS NA OPERAÇÃO. AF_11/2014</t>
  </si>
  <si>
    <t xml:space="preserve">91,33</t>
  </si>
  <si>
    <t xml:space="preserve">89236</t>
  </si>
  <si>
    <t xml:space="preserve">FRESADORA DE ASFALTO A FRIO SOBRE RODAS, LARGURA FRESAGEM DE 2,0 M, POTÊNCIA 550 HP - DEPRECIAÇÃO. AF_11/2014</t>
  </si>
  <si>
    <t xml:space="preserve">142,12</t>
  </si>
  <si>
    <t xml:space="preserve">89237</t>
  </si>
  <si>
    <t xml:space="preserve">FRESADORA DE ASFALTO A FRIO SOBRE RODAS, LARGURA FRESAGEM DE 2,0 M, POTÊNCIA 550 HP - JUROS. AF_11/2014</t>
  </si>
  <si>
    <t xml:space="preserve">42,60</t>
  </si>
  <si>
    <t xml:space="preserve">89238</t>
  </si>
  <si>
    <t xml:space="preserve">FRESADORA DE ASFALTO A FRIO SOBRE RODAS, LARGURA FRESAGEM DE 2,0 M, POTÊNCIA 550 HP - MANUTENÇÃO. AF_11/2014</t>
  </si>
  <si>
    <t xml:space="preserve">253,50</t>
  </si>
  <si>
    <t xml:space="preserve">89239</t>
  </si>
  <si>
    <t xml:space="preserve">FRESADORA DE ASFALTO A FRIO SOBRE RODAS, LARGURA FRESAGEM DE 2,0 M, POTÊNCIA 550 HP - MATERIAIS NA OPERAÇÃO. AF_11/2014</t>
  </si>
  <si>
    <t xml:space="preserve">241,52</t>
  </si>
  <si>
    <t xml:space="preserve">89240</t>
  </si>
  <si>
    <t xml:space="preserve">VIBROACABADORA DE ASFALTO SOBRE ESTEIRAS, LARGURA DE PAVIMENTAÇÃO 1,90 M A 5,30 M, POTÊNCIA 105 HP CAPACIDADE 450 T/H - DEPRECIAÇÃO. AF_11/2014</t>
  </si>
  <si>
    <t xml:space="preserve">43,61</t>
  </si>
  <si>
    <t xml:space="preserve">89241</t>
  </si>
  <si>
    <t xml:space="preserve">VIBROACABADORA DE ASFALTO SOBRE ESTEIRAS, LARGURA DE PAVIMENTAÇÃO 1,90 M A 5,30 M, POTÊNCIA 105 HP CAPACIDADE 450 T/H - JUROS. AF_11/2014</t>
  </si>
  <si>
    <t xml:space="preserve">14,93</t>
  </si>
  <si>
    <t xml:space="preserve">89246</t>
  </si>
  <si>
    <t xml:space="preserve">RECICLADORA DE ASFALTO A FRIO SOBRE RODAS, LARGURA FRESAGEM DE 2,0 M, POTÊNCIA 422 HP - DEPRECIAÇÃO. AF_11/2014</t>
  </si>
  <si>
    <t xml:space="preserve">123,49</t>
  </si>
  <si>
    <t xml:space="preserve">89247</t>
  </si>
  <si>
    <t xml:space="preserve">RECICLADORA DE ASFALTO A FRIO SOBRE RODAS, LARGURA FRESAGEM DE 2,0 M, POTÊNCIA 422 HP - JUROS. AF_11/2014</t>
  </si>
  <si>
    <t xml:space="preserve">37,02</t>
  </si>
  <si>
    <t xml:space="preserve">89248</t>
  </si>
  <si>
    <t xml:space="preserve">RECICLADORA DE ASFALTO A FRIO SOBRE RODAS, LARGURA FRESAGEM DE 2,0 M, POTÊNCIA 422 HP - MANUTENÇÃO. AF_11/2014</t>
  </si>
  <si>
    <t xml:space="preserve">220,27</t>
  </si>
  <si>
    <t xml:space="preserve">89249</t>
  </si>
  <si>
    <t xml:space="preserve">RECICLADORA DE ASFALTO A FRIO SOBRE RODAS, LARGURA FRESAGEM DE 2,0 M, POTÊNCIA 422 HP - MATERIAIS NA OPERAÇÃO. AF_11/2014</t>
  </si>
  <si>
    <t xml:space="preserve">185,31</t>
  </si>
  <si>
    <t xml:space="preserve">89253</t>
  </si>
  <si>
    <t xml:space="preserve">VIBROACABADORA DE ASFALTO SOBRE ESTEIRAS, LARGURA DE PAVIMENTAÇÃO 2,13 M A 4,55 M, POTÊNCIA 100 HP, CAPACIDADE 400 T/H - DEPRECIAÇÃO. AF_11/2014</t>
  </si>
  <si>
    <t xml:space="preserve">35,74</t>
  </si>
  <si>
    <t xml:space="preserve">89254</t>
  </si>
  <si>
    <t xml:space="preserve">VIBROACABADORA DE ASFALTO SOBRE ESTEIRAS, LARGURA DE PAVIMENTAÇÃO 2,13 M A 4,55 M, POTÊNCIA 100 HP, CAPACIDADE 400 T/H - JUROS. AF_11/2014</t>
  </si>
  <si>
    <t xml:space="preserve">12,24</t>
  </si>
  <si>
    <t xml:space="preserve">89255</t>
  </si>
  <si>
    <t xml:space="preserve">VIBROACABADORA DE ASFALTO SOBRE ESTEIRAS, LARGURA DE PAVIMENTAÇÃO 2,13 M A 4,55 M, POTÊNCIA 100 HP, CAPACIDADE 400 T/H - MANUTENÇÃO. AF_11/2014</t>
  </si>
  <si>
    <t xml:space="preserve">57,45</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</si>
  <si>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</si>
  <si>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</si>
  <si>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</si>
  <si>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</si>
  <si>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8,88</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</si>
  <si>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</si>
  <si>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</si>
  <si>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3,54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</si>
  <si>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</si>
  <si>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</si>
  <si>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</si>
  <si>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</si>
  <si>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</si>
  <si>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</si>
  <si>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</si>
  <si>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</si>
  <si>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</si>
  <si>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</si>
  <si>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23,06</t>
  </si>
  <si>
    <t xml:space="preserve">89268</t>
  </si>
  <si>
    <t xml:space="preserve">GUINDASTE HIDRÁULICO AUTOPROPELIDO, COM LANÇA TELESCÓPICA 28,80 M, CAPACIDADE MÁXIMA 30 T, POTÊNCIA 97 KW, TRAÇÃO 4 X 4 - JUROS. AF_11/2014</t>
  </si>
  <si>
    <t xml:space="preserve">7,90</t>
  </si>
  <si>
    <t xml:space="preserve">89269</t>
  </si>
  <si>
    <t xml:space="preserve">GUINDASTE HIDRÁULICO AUTOPROPELIDO, COM LANÇA TELESCÓPICA 28,80 M, CAPACIDADE MÁXIMA 30 T, POTÊNCIA 97 KW, TRAÇÃO 4 X 4 - IMPOSTOS E SEGUROS. AF_11/2014</t>
  </si>
  <si>
    <t xml:space="preserve">1,61</t>
  </si>
  <si>
    <t xml:space="preserve">89270</t>
  </si>
  <si>
    <t xml:space="preserve">GUINDASTE HIDRÁULICO AUTOPROPELIDO, COM LANÇA TELESCÓPICA 28,80 M, CAPACIDADE MÁXIMA 30 T, POTÊNCIA 97 KW, TRAÇÃO 4 X 4 - MANUTENÇÃO. AF_11/2014</t>
  </si>
  <si>
    <t xml:space="preserve">37,08</t>
  </si>
  <si>
    <t xml:space="preserve">89271</t>
  </si>
  <si>
    <t xml:space="preserve">GUINDASTE HIDRÁULICO AUTOPROPELIDO, COM LANÇA TELESCÓPICA 28,80 M, CAPACIDADE MÁXIMA 30 T, POTÊNCIA 97 KW, TRAÇÃO 4 X 4 - MATERIAIS NA OPERAÇÃO. AF_11/2014</t>
  </si>
  <si>
    <t xml:space="preserve">57,09</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</si>
  <si>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</si>
  <si>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</si>
  <si>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</si>
  <si>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</si>
  <si>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0,21</t>
  </si>
  <si>
    <t xml:space="preserve">89276</t>
  </si>
  <si>
    <t xml:space="preserve">BETONEIRA CAPACIDADE NOMINAL DE 600 L, CAPACIDADE DE MISTURA 440 L, MOTOR A DIESEL POTÊNCIA 10 HP, COM CARREGADOR - MANUTENÇÃO. AF_11/2014</t>
  </si>
  <si>
    <t xml:space="preserve">89277</t>
  </si>
  <si>
    <t xml:space="preserve">BETONEIRA CAPACIDADE NOMINAL DE 600 L, CAPACIDADE DE MISTURA 440 L, MOTOR A DIESEL POTÊNCIA 10 HP, COM CARREGADOR - MATERIAIS NA OPERAÇÃO. AF_11/2014</t>
  </si>
  <si>
    <t xml:space="preserve">4,38</t>
  </si>
  <si>
    <t xml:space="preserve">89280</t>
  </si>
  <si>
    <t xml:space="preserve">ROLO COMPACTADOR VIBRATÓRIO TANDEM AÇO LISO, POTÊNCIA 58 HP, PESO SEM/COM LASTRO 6,5 / 9,4 T, LARGURA DE TRABALHO 1,2 M - DEPRECIAÇÃO. AF_06/2014</t>
  </si>
  <si>
    <t xml:space="preserve">17,12</t>
  </si>
  <si>
    <t xml:space="preserve">89281</t>
  </si>
  <si>
    <t xml:space="preserve">ROLO COMPACTADOR VIBRATÓRIO TANDEM AÇO LISO, POTÊNCIA 58 HP, PESO SEM/COM LASTRO 6,5 / 9,4 T, LARGURA DE TRABALHO 1,2 M - JUROS. AF_06/2014</t>
  </si>
  <si>
    <t xml:space="preserve">4,49</t>
  </si>
  <si>
    <t xml:space="preserve">89870</t>
  </si>
  <si>
    <t xml:space="preserve">CAMINHÃO BASCULANTE 14 M3, COM CAVALO MECÂNICO DE CAPACIDADE MÁXIMA DE TRAÇÃO COMBINADO DE 36000 KG, POTÊNCIA 286 CV, INCLUSIVE SEMIREBOQUE COM CAÇAMBA METÁLICA - DEPRECIAÇÃO. AF_12/2014</t>
  </si>
  <si>
    <t xml:space="preserve">18,12</t>
  </si>
  <si>
    <t xml:space="preserve">89871</t>
  </si>
  <si>
    <t xml:space="preserve">CAMINHÃO BASCULANTE 14 M3, COM CAVALO MECÂNICO DE CAPACIDADE MÁXIMA DE TRAÇÃO COMBINADO DE 36000 KG, POTÊNCIA 286 CV, INCLUSIVE SEMIREBOQUE COM CAÇAMBA METÁLICA - JUROS. AF_12/2014</t>
  </si>
  <si>
    <t xml:space="preserve">6,33</t>
  </si>
  <si>
    <t xml:space="preserve">89872</t>
  </si>
  <si>
    <t xml:space="preserve">CAMINHÃO BASCULANTE 14 M3, COM CAVALO MECÂNICO DE CAPACIDADE MÁXIMA DE TRAÇÃO COMBINADO DE 36000 KG, POTÊNCIA 286 CV, INCLUSIVE SEMIREBOQUE COM CAÇAMBA METÁLICA - IMPOSTOS E SEGUROS. AF_12/2014</t>
  </si>
  <si>
    <t xml:space="preserve">1,30</t>
  </si>
  <si>
    <t xml:space="preserve">89873</t>
  </si>
  <si>
    <t xml:space="preserve">CAMINHÃO BASCULANTE 14 M3, COM CAVALO MECÂNICO DE CAPACIDADE MÁXIMA DE TRAÇÃO COMBINADO DE 36000 KG, POTÊNCIA 286 CV, INCLUSIVE SEMIREBOQUE COM CAÇAMBA METÁLICA - MANUTENÇÃO. AF_12/2014</t>
  </si>
  <si>
    <t xml:space="preserve">33,98</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</si>
  <si>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</si>
  <si>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</si>
  <si>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123,90</t>
  </si>
  <si>
    <t xml:space="preserve">89878</t>
  </si>
  <si>
    <t xml:space="preserve">CAMINHÃO BASCULANTE 18 M3, COM CAVALO MECÂNICO DE CAPACIDADE MÁXIMA DE TRAÇÃO COMBINADO DE 45000 KG, POTÊNCIA 330 CV, INCLUSIVE SEMIREBOQUE COM CAÇAMBA METÁLICA - DEPRECIAÇÃO. AF_12/2014</t>
  </si>
  <si>
    <t xml:space="preserve">19,04</t>
  </si>
  <si>
    <t xml:space="preserve">89879</t>
  </si>
  <si>
    <t xml:space="preserve">CAMINHÃO BASCULANTE 18 M3, COM CAVALO MECÂNICO DE CAPACIDADE MÁXIMA DE TRAÇÃO COMBINADO DE 45000 KG, POTÊNCIA 330 CV, INCLUSIVE SEMIREBOQUE COM CAÇAMBA METÁLICA - JUROS. AF_12/2014</t>
  </si>
  <si>
    <t xml:space="preserve">6,65</t>
  </si>
  <si>
    <t xml:space="preserve">89880</t>
  </si>
  <si>
    <t xml:space="preserve">CAMINHÃO BASCULANTE 18 M3, COM CAVALO MECÂNICO DE CAPACIDADE MÁXIMA DE TRAÇÃO COMBINADO DE 45000 KG, POTÊNCIA 330 CV, INCLUSIVE SEMIREBOQUE COM CAÇAMBA METÁLICA - IMPOSTOS E SEGUROS. AF_12/2014</t>
  </si>
  <si>
    <t xml:space="preserve">1,37</t>
  </si>
  <si>
    <t xml:space="preserve">89881</t>
  </si>
  <si>
    <t xml:space="preserve">CAMINHÃO BASCULANTE 18 M3, COM CAVALO MECÂNICO DE CAPACIDADE MÁXIMA DE TRAÇÃO COMBINADO DE 45000 KG, POTÊNCIA 330 CV, INCLUSIVE SEMIREBOQUE COM CAÇAMBA METÁLICA - MANUTENÇÃO. AF_12/2014</t>
  </si>
  <si>
    <t xml:space="preserve">35,70</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</si>
  <si>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</si>
  <si>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</si>
  <si>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142,96</t>
  </si>
  <si>
    <t xml:space="preserve">90582</t>
  </si>
  <si>
    <t xml:space="preserve">VIBRADOR DE IMERSÃO, DIÂMETRO DE PONTEIRA 45MM, MOTOR ELÉTRICO TRIFÁSICO POTÊNCIA DE 2 CV - DEPRECIAÇÃO. AF_06/2015</t>
  </si>
  <si>
    <t xml:space="preserve">0,25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</si>
  <si>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</si>
  <si>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</si>
  <si>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</si>
  <si>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</si>
  <si>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</si>
  <si>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</si>
  <si>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</si>
  <si>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</si>
  <si>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1,01</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</si>
  <si>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</si>
  <si>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</si>
  <si>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</si>
  <si>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</si>
  <si>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1,27</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</si>
  <si>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</si>
  <si>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</si>
  <si>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</si>
  <si>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</si>
  <si>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23,42</t>
  </si>
  <si>
    <t xml:space="preserve">90628</t>
  </si>
  <si>
    <t xml:space="preserve">PERFURATRIZ SOBRE ESTEIRA, TORQUE MÁXIMO 600 KGF, PESO MÉDIO 1000 KG, POTÊNCIA 20 HP, DIÂMETRO MÁXIMO 10" - JUROS. AF_06/2015</t>
  </si>
  <si>
    <t xml:space="preserve">6,15</t>
  </si>
  <si>
    <t xml:space="preserve">90629</t>
  </si>
  <si>
    <t xml:space="preserve">PERFURATRIZ SOBRE ESTEIRA, TORQUE MÁXIMO 600 KGF, PESO MÉDIO 1000 KG, POTÊNCIA 20 HP, DIÂMETRO MÁXIMO 10" - MANUTENÇÃO. AF_06/2015</t>
  </si>
  <si>
    <t xml:space="preserve">29,31</t>
  </si>
  <si>
    <t xml:space="preserve">90630</t>
  </si>
  <si>
    <t xml:space="preserve">PERFURATRIZ SOBRE ESTEIRA, TORQUE MÁXIMO 600 KGF, PESO MÉDIO 1000 KG, POTÊNCIA 20 HP, DIÂMETRO MÁXIMO 10" - MATERIAIS NA OPERAÇÃO. AF_06/2015</t>
  </si>
  <si>
    <t xml:space="preserve">5,83</t>
  </si>
  <si>
    <t xml:space="preserve">90633</t>
  </si>
  <si>
    <t xml:space="preserve">MISTURADOR DUPLO HORIZONTAL DE ALTA TURBULÊNCIA, CAPACIDADE / VOLUME 2 X 500 LITROS, MOTORES ELÉTRICOS MÍNIMO 5 CV CADA, PARA NATA CIMENTO, ARGAMASSA E OUTROS - DEPRECIAÇÃO. AF_06/2015</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</si>
  <si>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</si>
  <si>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</si>
  <si>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</si>
  <si>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</si>
  <si>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90636</t>
  </si>
  <si>
    <t xml:space="preserve">MISTURADOR DUPLO HORIZONTAL DE ALTA TURBULÊNCIA, CAPACIDADE / VOLUME 2 X 500 LITROS, MOTORES ELÉTRICOS MÍNIMO 5 CV CADA, PARA NATA CIMENTO, ARGAMASSA E OUTROS - MATERIAIS NA OPERAÇÃO. AF_06/2015</t>
  </si>
  <si>
    <t xml:space="preserve">2,87</t>
  </si>
  <si>
    <t xml:space="preserve">90639</t>
  </si>
  <si>
    <t xml:space="preserve">BOMBA TRIPLEX, PARA INJEÇÃO DE NATA DE CIMENTO, VAZÃO MÁXIMA DE 100 LITROS/MINUTO, PRESSÃO MÁXIMA DE 70 BAR - DEPRECIAÇÃO. AF_06/2015</t>
  </si>
  <si>
    <t xml:space="preserve">3,59</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</si>
  <si>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</si>
  <si>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</si>
  <si>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</si>
  <si>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</si>
  <si>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90642</t>
  </si>
  <si>
    <t xml:space="preserve">BOMBA TRIPLEX, PARA INJEÇÃO DE NATA DE CIMENTO, VAZÃO MÁXIMA DE 100 LITROS/MINUTO, PRESSÃO MÁXIMA DE 70 BAR - MATERIAIS NA OPERAÇÃO. AF_06/2015</t>
  </si>
  <si>
    <t xml:space="preserve">4,77</t>
  </si>
  <si>
    <t xml:space="preserve">90646</t>
  </si>
  <si>
    <t xml:space="preserve">BOMBA CENTRÍFUGA MONOESTÁGIO COM MOTOR ELÉTRICO MONOFÁSICO, POTÊNCIA 15 HP, DIÂMETRO DO ROTOR 173 MM, HM/Q = 30 MCA / 90 M3/H A 45 MCA / 55 M3/H - DEPRECIAÇÃO. AF_06/2015</t>
  </si>
  <si>
    <t xml:space="preserve">0,45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</si>
  <si>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</si>
  <si>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</si>
  <si>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</si>
  <si>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</si>
  <si>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</si>
  <si>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</si>
  <si>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4,46</t>
  </si>
  <si>
    <t xml:space="preserve">90652</t>
  </si>
  <si>
    <t xml:space="preserve">BOMBA DE PROJEÇÃO DE CONCRETO SECO, POTÊNCIA 10 CV, VAZÃO 3 M3/H - DEPRECIAÇÃO. AF_06/2015</t>
  </si>
  <si>
    <t xml:space="preserve">2,34</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</si>
  <si>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</si>
  <si>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</si>
  <si>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</si>
  <si>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</si>
  <si>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</si>
  <si>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2,55</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</si>
  <si>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</si>
  <si>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</si>
  <si>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</si>
  <si>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</si>
  <si>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2,50</t>
  </si>
  <si>
    <t xml:space="preserve">90659</t>
  </si>
  <si>
    <t xml:space="preserve">BOMBA DE PROJEÇÃO DE CONCRETO SECO, POTÊNCIA 10 CV, VAZÃO 6 M3/H - JUROS. AF_06/2015</t>
  </si>
  <si>
    <t xml:space="preserve">0,56</t>
  </si>
  <si>
    <t xml:space="preserve">90660</t>
  </si>
  <si>
    <t xml:space="preserve">BOMBA DE PROJEÇÃO DE CONCRETO SECO, POTÊNCIA 10 CV, VAZÃO 6 M3/H - MANUTENÇÃO. AF_06/2015</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</si>
  <si>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</si>
  <si>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</si>
  <si>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</si>
  <si>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</si>
  <si>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90665</t>
  </si>
  <si>
    <t xml:space="preserve">PROJETOR PNEUMÁTICO DE ARGAMASSA PARA CHAPISCO E REBOCO COM RECIPIENTE ACOPLADO, TIPO CANEQUINHA, COM COMPRESSOR DE AR REBOCÁVEL VAZÃO 89 PCM E MOTOR DIESEL DE 20 CV - JUROS. AF_06/2015</t>
  </si>
  <si>
    <t xml:space="preserve">0,69</t>
  </si>
  <si>
    <t xml:space="preserve">90666</t>
  </si>
  <si>
    <t xml:space="preserve">PROJETOR PNEUMÁTICO DE ARGAMASSA PARA CHAPISCO E REBOCO COM RECIPIENTE ACOPLADO, TIPO CANEQUINHA, COM COMPRESSOR DE AR REBOCÁVEL VAZÃO 89 PCM E MOTOR DIESEL DE 20 CV - MANUTENÇÃO. AF_06/2015</t>
  </si>
  <si>
    <t xml:space="preserve">3,39</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</si>
  <si>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</si>
  <si>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</si>
  <si>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</si>
  <si>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</si>
  <si>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107,50</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</si>
  <si>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</si>
  <si>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</si>
  <si>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28,23</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</si>
  <si>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</si>
  <si>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</si>
  <si>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134,53</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</si>
  <si>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</si>
  <si>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</si>
  <si>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117,68</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</si>
  <si>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</si>
  <si>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</si>
  <si>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</si>
  <si>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</si>
  <si>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14,71</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</si>
  <si>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</si>
  <si>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</si>
  <si>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</si>
  <si>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</si>
  <si>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60,16</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</si>
  <si>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</si>
  <si>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</si>
  <si>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</si>
  <si>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</si>
  <si>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90684</t>
  </si>
  <si>
    <t xml:space="preserve">MANIPULADOR TELESCÓPICO, POTÊNCIA DE 85 HP, CAPACIDADE DE CARGA DE 3.500 KG, ALTURA MÁXIMA DE ELEVAÇÃO DE 12,3 M - MANUTENÇÃO. AF_06/2015</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</si>
  <si>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</si>
  <si>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</si>
  <si>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</si>
  <si>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</si>
  <si>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10,40</t>
  </si>
  <si>
    <t xml:space="preserve">90689</t>
  </si>
  <si>
    <t xml:space="preserve">MINICARREGADEIRA SOBRE RODAS, POTÊNCIA LÍQUIDA DE 47 HP, CAPACIDADE NOMINAL DE OPERAÇÃO DE 646 KG - JUROS. AF_06/2015</t>
  </si>
  <si>
    <t xml:space="preserve">2,00</t>
  </si>
  <si>
    <t xml:space="preserve">90690</t>
  </si>
  <si>
    <t xml:space="preserve">MINICARREGADEIRA SOBRE RODAS, POTÊNCIA LÍQUIDA DE 47 HP, CAPACIDADE NOMINAL DE OPERAÇÃO DE 646 KG - MANUTENÇÃO. AF_06/2015</t>
  </si>
  <si>
    <t xml:space="preserve">13,00</t>
  </si>
  <si>
    <t xml:space="preserve">90691</t>
  </si>
  <si>
    <t xml:space="preserve">MINICARREGADEIRA SOBRE RODAS, POTÊNCIA LÍQUIDA DE 47 HP, CAPACIDADE NOMINAL DE OPERAÇÃO DE 646 KG - MATERIAIS NA OPERAÇÃO. AF_06/2015</t>
  </si>
  <si>
    <t xml:space="preserve">20,63</t>
  </si>
  <si>
    <t xml:space="preserve">90957</t>
  </si>
  <si>
    <t xml:space="preserve">COMPRESSOR DE AR REBOCÁVEL, VAZÃO 189 PCM, PRESSÃO EFETIVA DE TRABALHO 102 PSI, MOTOR DIESEL, POTÊNCIA 63 CV - DEPRECIAÇÃO. AF_06/2015</t>
  </si>
  <si>
    <t xml:space="preserve">1,92</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</si>
  <si>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</si>
  <si>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</si>
  <si>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</si>
  <si>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</si>
  <si>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2,56</t>
  </si>
  <si>
    <t xml:space="preserve">90961</t>
  </si>
  <si>
    <t xml:space="preserve">COMPRESSOR DE AR REBOCÁVEL, VAZÃO 89 PCM, PRESSÃO EFETIVA DE TRABALHO 102 PSI, MOTOR DIESEL, POTÊNCIA 20 CV - JUROS. AF_06/2015</t>
  </si>
  <si>
    <t xml:space="preserve">0,67</t>
  </si>
  <si>
    <t xml:space="preserve">90962</t>
  </si>
  <si>
    <t xml:space="preserve">COMPRESSOR DE AR REBOCÁVEL, VAZÃO 89 PCM, PRESSÃO EFETIVA DE TRABALHO 102 PSI, MOTOR DIESEL, POTÊNCIA 20 CV - MANUTENÇÃO. AF_06/2015</t>
  </si>
  <si>
    <t xml:space="preserve">3,21</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</si>
  <si>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</si>
  <si>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</si>
  <si>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</si>
  <si>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</si>
  <si>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2,57</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</si>
  <si>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</si>
  <si>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</si>
  <si>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</si>
  <si>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</si>
  <si>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3,22</t>
  </si>
  <si>
    <t xml:space="preserve">90971</t>
  </si>
  <si>
    <t xml:space="preserve">COMPRESSOR DE AR REBOCAVEL, VAZÃO 250 PCM, PRESSAO DE TRABALHO 102 PSI, MOTOR A DIESEL POTÊNCIA 81 CV - MATERIAIS NA OPERAÇÃO. AF_06/2015</t>
  </si>
  <si>
    <t xml:space="preserve">35,08</t>
  </si>
  <si>
    <t xml:space="preserve">90975</t>
  </si>
  <si>
    <t xml:space="preserve">COMPRESSOR DE AR REBOCÁVEL, VAZÃO 748 PCM, PRESSÃO EFETIVA DE TRABALHO 102 PSI, MOTOR DIESEL, POTÊNCIA 210 CV - DEPRECIAÇÃO. AF_06/2015</t>
  </si>
  <si>
    <t xml:space="preserve">90976</t>
  </si>
  <si>
    <t xml:space="preserve">COMPRESSOR DE AR REBOCÁVEL, VAZÃO 748 PCM, PRESSÃO EFETIVA DE TRABALHO 102 PSI, MOTOR DIESEL, POTÊNCIA 210 CV - JUROS. AF_06/2015</t>
  </si>
  <si>
    <t xml:space="preserve">1,71</t>
  </si>
  <si>
    <t xml:space="preserve">90977</t>
  </si>
  <si>
    <t xml:space="preserve">COMPRESSOR DE AR REBOCÁVEL, VAZÃO 748 PCM, PRESSÃO EFETIVA DE TRABALHO 102 PSI, MOTOR DIESEL, POTÊNCIA 210 CV - MANUTENÇÃO. AF_06/2015</t>
  </si>
  <si>
    <t xml:space="preserve">8,18</t>
  </si>
  <si>
    <t xml:space="preserve">90978</t>
  </si>
  <si>
    <t xml:space="preserve">COMPRESSOR DE AR REBOCÁVEL, VAZÃO 748 PCM, PRESSÃO EFETIVA DE TRABALHO 102 PSI, MOTOR DIESEL, POTÊNCIA 210 CV - MATERIAIS NA OPERAÇÃO. AF_06/2015</t>
  </si>
  <si>
    <t xml:space="preserve">90992</t>
  </si>
  <si>
    <t xml:space="preserve">COMPRESSOR DE AR REBOCAVEL, VAZÃO 400 PCM, PRESSAO DE TRABALHO 102 PSI, MOTOR A DIESEL POTÊNCIA 110 CV - DEPRECIAÇÃO. AF_06/2015</t>
  </si>
  <si>
    <t xml:space="preserve">3,05</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</si>
  <si>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</si>
  <si>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</si>
  <si>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</si>
  <si>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</si>
  <si>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3,82</t>
  </si>
  <si>
    <t xml:space="preserve">90995</t>
  </si>
  <si>
    <t xml:space="preserve">COMPRESSOR DE AR REBOCAVEL, VAZÃO 400 PCM, PRESSAO DE TRABALHO 102 PSI, MOTOR A DIESEL POTÊNCIA 110 CV - MATERIAIS NA OPERAÇÃO. AF_06/2015</t>
  </si>
  <si>
    <t xml:space="preserve">47,64</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</si>
  <si>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</si>
  <si>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</si>
  <si>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3,04</t>
  </si>
  <si>
    <t xml:space="preserve">91026</t>
  </si>
  <si>
    <t xml:space="preserve">CAMINHÃO TRUCADO (C/ TERCEIRO EIXO) ELETRÔNICO - POTÊNCIA 231CV - PBT = 22000KG - DIST. ENTRE EIXOS 5170 MM - INCLUI CARROCERIA FIXA ABERTA DE MADEIRA - DEPRECIAÇÃO. AF_06/2015</t>
  </si>
  <si>
    <t xml:space="preserve">10,18</t>
  </si>
  <si>
    <t xml:space="preserve">91027</t>
  </si>
  <si>
    <t xml:space="preserve">CAMINHÃO TRUCADO (C/ TERCEIRO EIXO) ELETRÔNICO - POTÊNCIA 231CV - PBT = 22000KG - DIST. ENTRE EIXOS 5170 MM - INCLUI CARROCERIA FIXA ABERTA DE MADEIRA - JUROS. AF_06/2015</t>
  </si>
  <si>
    <t xml:space="preserve">4,06</t>
  </si>
  <si>
    <t xml:space="preserve">91028</t>
  </si>
  <si>
    <t xml:space="preserve">CAMINHÃO TRUCADO (C/ TERCEIRO EIXO) ELETRÔNICO - POTÊNCIA 231CV - PBT = 22000KG - DIST. ENTRE EIXOS 5170 MM - INCLUI CARROCERIA FIXA ABERTA DE MADEIRA - IMPOSTOS E SEGUROS. AF_06/2015</t>
  </si>
  <si>
    <t xml:space="preserve">0,82</t>
  </si>
  <si>
    <t xml:space="preserve">91029</t>
  </si>
  <si>
    <t xml:space="preserve">CAMINHÃO TRUCADO (C/ TERCEIRO EIXO) ELETRÔNICO - POTÊNCIA 231CV - PBT = 22000KG - DIST. ENTRE EIXOS 5170 MM - INCLUI CARROCERIA FIXA ABERTA DE MADEIRA - MANUTENÇÃO. AF_06/2015</t>
  </si>
  <si>
    <t xml:space="preserve">19,08</t>
  </si>
  <si>
    <t xml:space="preserve">91030</t>
  </si>
  <si>
    <t xml:space="preserve">CAMINHÃO TRUCADO (C/ TERCEIRO EIXO) ELETRÔNICO - POTÊNCIA 231CV - PBT = 22000KG - DIST. ENTRE EIXOS 5170 MM - INCLUI CARROCERIA FIXA ABERTA DE MADEIRA - MATERIAIS NA OPERAÇÃO. AF_06/2015</t>
  </si>
  <si>
    <t xml:space="preserve">100,06</t>
  </si>
  <si>
    <t xml:space="preserve">91273</t>
  </si>
  <si>
    <t xml:space="preserve">PLACA VIBRATÓRIA REVERSÍVEL COM MOTOR 4 TEMPOS A GASOLINA, FORÇA CENTRÍFUGA DE 25 KN (2500 KGF), POTÊNCIA 5,5 CV - DEPRECIAÇÃO. AF_08/2015</t>
  </si>
  <si>
    <t xml:space="preserve">0,43</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</si>
  <si>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</si>
  <si>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</si>
  <si>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</si>
  <si>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</si>
  <si>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</si>
  <si>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</si>
  <si>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</si>
  <si>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</si>
  <si>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0,51</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</si>
  <si>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</si>
  <si>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</si>
  <si>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</si>
  <si>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</si>
  <si>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0,64</t>
  </si>
  <si>
    <t xml:space="preserve">91282</t>
  </si>
  <si>
    <t xml:space="preserve">CORTADORA DE PISO COM MOTOR 4 TEMPOS A GASOLINA, POTÊNCIA DE 13 HP, COM DISCO DE CORTE DIAMANTADO SEGMENTADO PARA CONCRETO, DIÂMETRO DE 350 MM, FURO DE 1" (14 X 1") - MATERIAIS NA OPERAÇÃO. AF_08/2015</t>
  </si>
  <si>
    <t xml:space="preserve">7,74</t>
  </si>
  <si>
    <t xml:space="preserve">91354</t>
  </si>
  <si>
    <t xml:space="preserve">CAMINHÃO TOCO, PESO BRUTO TOTAL 14.300 KG, CARGA ÚTIL MÁXIMA 9590 KG, DISTÂNCIA ENTRE EIXOS 4,76 M, POTÊNCIA 185 CV (NÃO INCLUI CARROCERIA) - DEPRECIAÇÃO. AF_06/2014</t>
  </si>
  <si>
    <t xml:space="preserve">7,94</t>
  </si>
  <si>
    <t xml:space="preserve">91355</t>
  </si>
  <si>
    <t xml:space="preserve">CAMINHÃO TOCO, PESO BRUTO TOTAL 14.300 KG, CARGA ÚTIL MÁXIMA 9590 KG, DISTÂNCIA ENTRE EIXOS 4,76 M, POTÊNCIA 185 CV (NÃO INCLUI CARROCERIA) - JUROS. AF_06/2014</t>
  </si>
  <si>
    <t xml:space="preserve">3,17</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</si>
  <si>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</si>
  <si>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</si>
  <si>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</si>
  <si>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</si>
  <si>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8,71</t>
  </si>
  <si>
    <t xml:space="preserve">91360</t>
  </si>
  <si>
    <t xml:space="preserve">CAMINHÃO PIPA 6.000 L, PESO BRUTO TOTAL 13.000 KG, DISTÂNCIA ENTRE EIXOS 4,80 M, POTÊNCIA 189 CV INCLUSIVE TANQUE DE AÇO PARA TRANSPORTE DE ÁGUA, CAPACIDADE 6 M3 - JUROS. AF_06/2014</t>
  </si>
  <si>
    <t xml:space="preserve">3,47</t>
  </si>
  <si>
    <t xml:space="preserve">91361</t>
  </si>
  <si>
    <t xml:space="preserve">CAMINHÃO PIPA 6.000 L, PESO BRUTO TOTAL 13.000 KG, DISTÂNCIA ENTRE EIXOS 4,80 M, POTÊNCIA 189 CV INCLUSIVE TANQUE DE AÇO PARA TRANSPORTE DE ÁGUA, CAPACIDADE 6 M3 - IMPOSTOS E SEGUROS. AF_06/2014</t>
  </si>
  <si>
    <t xml:space="preserve">0,71</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</si>
  <si>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</si>
  <si>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</si>
  <si>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</si>
  <si>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</si>
  <si>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4,02</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</si>
  <si>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</si>
  <si>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</si>
  <si>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</si>
  <si>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</si>
  <si>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6,69</t>
  </si>
  <si>
    <t xml:space="preserve">91376</t>
  </si>
  <si>
    <t xml:space="preserve">CAMINHÃO TOCO, PESO BRUTO TOTAL 16.000 KG, CARGA ÚTIL MÁXIMA DE 10.685 KG, DISTÂNCIA ENTRE EIXOS 4,80 M, POTÊNCIA 189 CV EXCLUSIVE CARROCERIA - JUROS. AF_06/2014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</si>
  <si>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</si>
  <si>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</si>
  <si>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</si>
  <si>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</si>
  <si>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12,96</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</si>
  <si>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</si>
  <si>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</si>
  <si>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4,54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</si>
  <si>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</si>
  <si>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</si>
  <si>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</si>
  <si>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</si>
  <si>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</si>
  <si>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</si>
  <si>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</si>
  <si>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</si>
  <si>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8,54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</si>
  <si>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</si>
  <si>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</si>
  <si>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3,40</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</si>
  <si>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</si>
  <si>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</si>
  <si>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</si>
  <si>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</si>
  <si>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11,20</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</si>
  <si>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</si>
  <si>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</si>
  <si>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4,47</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</si>
  <si>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</si>
  <si>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</si>
  <si>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0,90</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</si>
  <si>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</si>
  <si>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</si>
  <si>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</si>
  <si>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</si>
  <si>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</si>
  <si>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</si>
  <si>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</si>
  <si>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</si>
  <si>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12,30</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</si>
  <si>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</si>
  <si>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</si>
  <si>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</si>
  <si>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</si>
  <si>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</si>
  <si>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</si>
  <si>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112,84</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</si>
  <si>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</si>
  <si>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</si>
  <si>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</si>
  <si>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</si>
  <si>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</si>
  <si>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</si>
  <si>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0,79</t>
  </si>
  <si>
    <t xml:space="preserve">91532</t>
  </si>
  <si>
    <t xml:space="preserve">COMPACTADOR DE SOLOS DE PERCUSSÃO (SOQUETE) COM MOTOR A GASOLINA 4 TEMPOS, POTÊNCIA 4 CV - MATERIAIS NA OPERAÇÃO. AF_08/2015</t>
  </si>
  <si>
    <t xml:space="preserve">2,35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</si>
  <si>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</si>
  <si>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</si>
  <si>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91630</t>
  </si>
  <si>
    <t xml:space="preserve">GUINDAUTO HIDRÁULICO, CAPACIDADE MÁXIMA DE CARGA 6500 KG, MOMENTO MÁXIMO DE CARGA 5,8 TM, ALCANCE MÁXIMO HORIZONTAL 7,60 M, INCLUSIVE CAMINHÃO TOCO PBT 9.700 KG, POTÊNCIA DE 160 CV - JUROS. AF_08/2015</t>
  </si>
  <si>
    <t xml:space="preserve">3,29</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</si>
  <si>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</si>
  <si>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</si>
  <si>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0,66</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</si>
  <si>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</si>
  <si>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</si>
  <si>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15,46</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</si>
  <si>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</si>
  <si>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</si>
  <si>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69,32</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</si>
  <si>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</si>
  <si>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</si>
  <si>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19,07</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</si>
  <si>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</si>
  <si>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</si>
  <si>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7,61</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</si>
  <si>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</si>
  <si>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</si>
  <si>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1,55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</si>
  <si>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</si>
  <si>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</si>
  <si>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35,76</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</si>
  <si>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</si>
  <si>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</si>
  <si>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155,94</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</si>
  <si>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</si>
  <si>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</si>
  <si>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</si>
  <si>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</si>
  <si>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</si>
  <si>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</si>
  <si>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</si>
  <si>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</si>
  <si>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</si>
  <si>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1,45</t>
  </si>
  <si>
    <t xml:space="preserve">92040</t>
  </si>
  <si>
    <t xml:space="preserve">DISTRIBUIDOR DE AGREGADOS REBOCAVEL, CAPACIDADE 1,9 M³, LARGURA DE TRABALHO 3,66 M - DEPRECIAÇÃO. AF_11/2015</t>
  </si>
  <si>
    <t xml:space="preserve">92041</t>
  </si>
  <si>
    <t xml:space="preserve">DISTRIBUIDOR DE AGREGADOS REBOCAVEL, CAPACIDADE 1,9 M³, LARGURA DE TRABALHO 3,66 M - JUROS. AF_11/2015</t>
  </si>
  <si>
    <t xml:space="preserve">0,72</t>
  </si>
  <si>
    <t xml:space="preserve">92042</t>
  </si>
  <si>
    <t xml:space="preserve">DISTRIBUIDOR DE AGREGADOS REBOCAVEL, CAPACIDADE 1,9 M³, LARGURA DE TRABALHO 3,66 M - MANUTENÇÃO. AF_11/2015</t>
  </si>
  <si>
    <t xml:space="preserve">3,02</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</si>
  <si>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</si>
  <si>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</si>
  <si>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12,27</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</si>
  <si>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</si>
  <si>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</si>
  <si>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4,89</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</si>
  <si>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</si>
  <si>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</si>
  <si>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</si>
  <si>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</si>
  <si>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</si>
  <si>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MÁXIMA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</si>
  <si>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</si>
  <si>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</si>
  <si>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</si>
  <si>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</si>
  <si>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0,12</t>
  </si>
  <si>
    <t xml:space="preserve">92110</t>
  </si>
  <si>
    <t xml:space="preserve">PENEIRA ROTATIVA COM MOTOR ELÉTRICO TRIFÁSICO DE 2 CV, CILINDRO DE 1 M X 0,60 M, COM FUROS DE 3,17 MM - MANUTENÇÃO. AF_11/2015</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</si>
  <si>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</si>
  <si>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</si>
  <si>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</si>
  <si>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</si>
  <si>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</si>
  <si>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</si>
  <si>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</si>
  <si>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</si>
  <si>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</si>
  <si>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</si>
  <si>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92134</t>
  </si>
  <si>
    <t xml:space="preserve">CAMINHONETE COM MOTOR A DIESEL, POTÊNCIA 180 CV, CABINE DUPLA, 4X4 - JUROS. AF_11/2015</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</si>
  <si>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</si>
  <si>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</si>
  <si>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</si>
  <si>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</si>
  <si>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9,08</t>
  </si>
  <si>
    <t xml:space="preserve">92137</t>
  </si>
  <si>
    <t xml:space="preserve">CAMINHONETE COM MOTOR A DIESEL, POTÊNCIA 180 CV, CABINE DUPLA, 4X4 - MATERIAIS NA OPERAÇÃO. AF_11/2015</t>
  </si>
  <si>
    <t xml:space="preserve">77,98</t>
  </si>
  <si>
    <t xml:space="preserve">92140</t>
  </si>
  <si>
    <t xml:space="preserve">CAMINHONETE CABINE SIMPLES COM MOTOR 1.6 FLEX, CÂMBIO MANUAL, POTÊNCIA 101/104 CV, 2 PORTAS - DEPRECIAÇÃO. AF_11/2015</t>
  </si>
  <si>
    <t xml:space="preserve">2,21</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</si>
  <si>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</si>
  <si>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</si>
  <si>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</si>
  <si>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</si>
  <si>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</si>
  <si>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</si>
  <si>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2,77</t>
  </si>
  <si>
    <t xml:space="preserve">92144</t>
  </si>
  <si>
    <t xml:space="preserve">CAMINHONETE CABINE SIMPLES COM MOTOR 1.6 FLEX, CÂMBIO MANUAL, POTÊNCIA 101/104 CV, 2 PORTAS - MATERIAIS NA OPERAÇÃO. AF_11/2015</t>
  </si>
  <si>
    <t xml:space="preserve">59,33</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</si>
  <si>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</si>
  <si>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</si>
  <si>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13,90</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</si>
  <si>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</si>
  <si>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</si>
  <si>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5,55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</si>
  <si>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</si>
  <si>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</si>
  <si>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1,13</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</si>
  <si>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</si>
  <si>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</si>
  <si>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26,06</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</si>
  <si>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</si>
  <si>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</si>
  <si>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</si>
  <si>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</si>
  <si>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</si>
  <si>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</si>
  <si>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</si>
  <si>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</si>
  <si>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</si>
  <si>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</si>
  <si>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15,13</t>
  </si>
  <si>
    <t xml:space="preserve">92956</t>
  </si>
  <si>
    <t xml:space="preserve">MÁQUINA EXTRUSORA DE CONCRETO PARA GUIAS E SARJETAS, MOTOR A DIESEL, POTÊNCIA 14 CV - DEPRECIAÇÃO. AF_12/2015</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</si>
  <si>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</si>
  <si>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</si>
  <si>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</si>
  <si>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</si>
  <si>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</si>
  <si>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</si>
  <si>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6,04</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</si>
  <si>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</si>
  <si>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</si>
  <si>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</si>
  <si>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</si>
  <si>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</si>
  <si>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</si>
  <si>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</si>
  <si>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</si>
  <si>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167,16</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</si>
  <si>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</si>
  <si>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</si>
  <si>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43,90</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</si>
  <si>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</si>
  <si>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</si>
  <si>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209,19</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</si>
  <si>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</si>
  <si>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</si>
  <si>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153,69</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</si>
  <si>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</si>
  <si>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</si>
  <si>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</si>
  <si>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</si>
  <si>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</si>
  <si>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</si>
  <si>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</si>
  <si>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</si>
  <si>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3,27</t>
  </si>
  <si>
    <t xml:space="preserve">93235</t>
  </si>
  <si>
    <t xml:space="preserve">GRUPO GERADOR ESTACIONÁRIO, MOTOR DIESEL POTÊNCIA 170 KVA - JUROS. AF_02/2016</t>
  </si>
  <si>
    <t xml:space="preserve">1,07</t>
  </si>
  <si>
    <t xml:space="preserve">93238</t>
  </si>
  <si>
    <t xml:space="preserve">ROLO COMPACTADOR VIBRATÓRIO REBOCÁVEL, CILINDRO DE AÇO LISO, POTÊNCIA DE TRAÇÃO DE 65 CV, PESO 4,7 T, IMPACTO DINÂMICO 18,3 T, LARGURA DE TRABALHO 1,67 M - JUROS. AF_02/2016</t>
  </si>
  <si>
    <t xml:space="preserve">1,10</t>
  </si>
  <si>
    <t xml:space="preserve">93239</t>
  </si>
  <si>
    <t xml:space="preserve">ROLO COMPACTADOR VIBRATÓRIO PÉ DE CARNEIRO, OPERADO POR CONTROLE REMOTO, POTÊNCIA 12,5 KW, PESO OPERACIONAL 1,675 T, LARGURA DE TRABALHO 0,85 M - JUROS. AF_02/2016</t>
  </si>
  <si>
    <t xml:space="preserve">5,00</t>
  </si>
  <si>
    <t xml:space="preserve">93240</t>
  </si>
  <si>
    <t xml:space="preserve">ROLO COMPACTADOR VIBRATÓRIO PÉ DE CARNEIRO, OPERADO POR CONTROLE REMOTO, POTÊNCIA 12,5 KW, PESO OPERACIONAL 1,675 T, LARGURA DE TRABALHO 0,85 M - MATERIAIS NA OPERAÇÃO. AF_02/2016</t>
  </si>
  <si>
    <t xml:space="preserve">7,35</t>
  </si>
  <si>
    <t xml:space="preserve">93267</t>
  </si>
  <si>
    <t xml:space="preserve">GRUA ASCENCIONAL, LANÇA DE 30 M, CAPACIDADE DE 1,0 T A 30 M, ALTURA ATÉ 39 M  DEPRECIAÇÃO. AF_03/2016</t>
  </si>
  <si>
    <t xml:space="preserve">21,10</t>
  </si>
  <si>
    <t xml:space="preserve">93269</t>
  </si>
  <si>
    <t xml:space="preserve">GRUA ASCENCIONAL, LANÇA DE 30 M, CAPACIDADE DE 1,0 T A 30 M, ALTURA ATÉ 39 M   JUROS. AF_03/2016</t>
  </si>
  <si>
    <t xml:space="preserve">4,74</t>
  </si>
  <si>
    <t xml:space="preserve">93270</t>
  </si>
  <si>
    <t xml:space="preserve">GRUA ASCENCIONAL, LANÇA DE 30 M, CAPACIDADE DE 1,0 T A 30 M, ALTURA ATÉ 39 M   MANUTENÇÃO. AF_03/2016</t>
  </si>
  <si>
    <t xml:space="preserve">23,08</t>
  </si>
  <si>
    <t xml:space="preserve">93271</t>
  </si>
  <si>
    <t xml:space="preserve">GRUA ASCENCIONAL, LANÇA DE 30 M, CAPACIDADE DE 1,0 T A 30 M, ALTURA ATÉ 39 M   MATERIAIS NA OPERAÇÃO. AF_03/2016</t>
  </si>
  <si>
    <t xml:space="preserve">4,30</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</si>
  <si>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</si>
  <si>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</si>
  <si>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</si>
  <si>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</si>
  <si>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</si>
  <si>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</si>
  <si>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</si>
  <si>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</si>
  <si>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0,35</t>
  </si>
  <si>
    <t xml:space="preserve">93283</t>
  </si>
  <si>
    <t xml:space="preserve">GUINDASTE HIDRÁULICO AUTOPROPELIDO, COM LANÇA TELESCÓPICA 40 M, CAPACIDADE MÁXIMA 60 T, POTÊNCIA 260 KW - DEPRECIAÇÃO. AF_03/2016</t>
  </si>
  <si>
    <t xml:space="preserve">44,36</t>
  </si>
  <si>
    <t xml:space="preserve">93284</t>
  </si>
  <si>
    <t xml:space="preserve">GUINDASTE HIDRÁULICO AUTOPROPELIDO, COM LANÇA TELESCÓPICA 40 M, CAPACIDADE MÁXIMA 60 T, POTÊNCIA 260 KW - JUROS. AF_03/2016</t>
  </si>
  <si>
    <t xml:space="preserve">15,19</t>
  </si>
  <si>
    <t xml:space="preserve">93285</t>
  </si>
  <si>
    <t xml:space="preserve">GUINDASTE HIDRÁULICO AUTOPROPELIDO, COM LANÇA TELESCÓPICA 40 M, CAPACIDADE MÁXIMA 60 T, POTÊNCIA 260 KW - MANUTENÇÃO. AF_03/2016</t>
  </si>
  <si>
    <t xml:space="preserve">71,31</t>
  </si>
  <si>
    <t xml:space="preserve">93286</t>
  </si>
  <si>
    <t xml:space="preserve">GUINDASTE HIDRÁULICO AUTOPROPELIDO, COM LANÇA TELESCÓPICA 40 M, CAPACIDADE MÁXIMA 60 T, POTÊNCIA 260 KW - MATERIAIS NA OPERAÇÃO. AF_03/2016</t>
  </si>
  <si>
    <t xml:space="preserve">101,66</t>
  </si>
  <si>
    <t xml:space="preserve">93296</t>
  </si>
  <si>
    <t xml:space="preserve">GUINDASTE HIDRÁULICO AUTOPROPELIDO, COM LANÇA TELESCÓPICA 40 M, CAPACIDADE MÁXIMA 60 T, POTÊNCIA 260 KW - IMPOSTOS E SEGUROS. AF_03/2016</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</si>
  <si>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</si>
  <si>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</si>
  <si>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</si>
  <si>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</si>
  <si>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</si>
  <si>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</si>
  <si>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</si>
  <si>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</si>
  <si>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</si>
  <si>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</si>
  <si>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</si>
  <si>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</si>
  <si>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3,61</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</si>
  <si>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</si>
  <si>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</si>
  <si>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</si>
  <si>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</si>
  <si>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4,52</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</si>
  <si>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</si>
  <si>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</si>
  <si>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</si>
  <si>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</si>
  <si>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</si>
  <si>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</si>
  <si>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</si>
  <si>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</si>
  <si>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</si>
  <si>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</si>
  <si>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7,62</t>
  </si>
  <si>
    <t xml:space="preserve">93417</t>
  </si>
  <si>
    <t xml:space="preserve">GRUPO GERADOR REBOCÁVEL, POTÊNCIA 66 KVA, MOTOR A DIESEL - DEPRECIAÇÃO. AF_03/2016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</si>
  <si>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</si>
  <si>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</si>
  <si>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</si>
  <si>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</si>
  <si>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1,75</t>
  </si>
  <si>
    <t xml:space="preserve">93420</t>
  </si>
  <si>
    <t xml:space="preserve">GRUPO GERADOR REBOCÁVEL, POTÊNCIA 66 KVA, MOTOR A DIESEL - MATERIAIS NA OPERAÇÃO. AF_03/2016</t>
  </si>
  <si>
    <t xml:space="preserve">93423</t>
  </si>
  <si>
    <t xml:space="preserve">GRUPO GERADOR ESTACIONÁRIO, POTÊNCIA 150 KVA, MOTOR A DIESEL- DEPRECIAÇÃO. AF_03/2016</t>
  </si>
  <si>
    <t xml:space="preserve">2,78</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</si>
  <si>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</si>
  <si>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</si>
  <si>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</si>
  <si>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</si>
  <si>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2,48</t>
  </si>
  <si>
    <t xml:space="preserve">93426</t>
  </si>
  <si>
    <t xml:space="preserve">GRUPO GERADOR ESTACIONÁRIO, POTÊNCIA 150 KVA, MOTOR A DIESEL- MATERIAIS NA OPERAÇÃO. AF_03/2016</t>
  </si>
  <si>
    <t xml:space="preserve">82,99</t>
  </si>
  <si>
    <t xml:space="preserve">93429</t>
  </si>
  <si>
    <t xml:space="preserve">USINA DE MISTURA ASFÁLTICA À QUENTE, TIPO CONTRA FLUXO, PROD 40 A 80 TON/HORA - DEPRECIAÇÃO. AF_03/2016</t>
  </si>
  <si>
    <t xml:space="preserve">64,00</t>
  </si>
  <si>
    <t xml:space="preserve">93430</t>
  </si>
  <si>
    <t xml:space="preserve">USINA DE MISTURA ASFÁLTICA À QUENTE, TIPO CONTRA FLUXO, PROD 40 A 80 TON/HORA - JUROS. AF_03/2016</t>
  </si>
  <si>
    <t xml:space="preserve">21,92</t>
  </si>
  <si>
    <t xml:space="preserve">93431</t>
  </si>
  <si>
    <t xml:space="preserve">USINA DE MISTURA ASFÁLTICA À QUENTE, TIPO CONTRA FLUXO, PROD 40 A 80 TON/HORA - MANUTENÇÃO. AF_03/2016</t>
  </si>
  <si>
    <t xml:space="preserve">102,88</t>
  </si>
  <si>
    <t xml:space="preserve">93432</t>
  </si>
  <si>
    <t xml:space="preserve">USINA DE MISTURA ASFÁLTICA À QUENTE, TIPO CONTRA FLUXO, PROD 40 A 80 TON/HORA - MATERIAIS NA OPERAÇÃO. AF_03/2016</t>
  </si>
  <si>
    <t xml:space="preserve">1.569,60</t>
  </si>
  <si>
    <t xml:space="preserve">93435</t>
  </si>
  <si>
    <t xml:space="preserve">USINA DE ASFALTO À FRIO, CAPACIDADE DE 40 A 60 TON/HORA, ELÉTRICA POTÊNCIA 30 CV - DEPRECIAÇÃO. AF_03/2016</t>
  </si>
  <si>
    <t xml:space="preserve">3,46</t>
  </si>
  <si>
    <t xml:space="preserve">93436</t>
  </si>
  <si>
    <t xml:space="preserve">USINA DE ASFALTO À FRIO, CAPACIDADE DE 40 A 60 TON/HORA, ELÉTRICA POTÊNCIA 30 CV - JUROS. AF_03/2016</t>
  </si>
  <si>
    <t xml:space="preserve">1,38</t>
  </si>
  <si>
    <t xml:space="preserve">93437</t>
  </si>
  <si>
    <t xml:space="preserve">USINA DE ASFALTO À FRIO, CAPACIDADE DE 40 A 60 TON/HORA, ELÉTRICA POTÊNCIA 30 CV - MANUTENÇÃO. AF_03/2016</t>
  </si>
  <si>
    <t xml:space="preserve">6,49</t>
  </si>
  <si>
    <t xml:space="preserve">93438</t>
  </si>
  <si>
    <t xml:space="preserve">USINA DE ASFALTO À FRIO, CAPACIDADE DE 40 A 60 TON/HORA, ELÉTRICA POTÊNCIA 30 CV - MATERIAIS NA OPERAÇÃO. AF_03/2016</t>
  </si>
  <si>
    <t xml:space="preserve">15,40</t>
  </si>
  <si>
    <t xml:space="preserve">95114</t>
  </si>
  <si>
    <t xml:space="preserve">MARTELETE OU ROMPEDOR PNEUMÁTICO MANUAL, 28 KG, COM SILENCIADOR - DEPRECIAÇÃO. AF_07/2016</t>
  </si>
  <si>
    <t xml:space="preserve">0,76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</si>
  <si>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</si>
  <si>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</si>
  <si>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</si>
  <si>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</si>
  <si>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</si>
  <si>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</si>
  <si>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</si>
  <si>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</si>
  <si>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</si>
  <si>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</si>
  <si>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33,01</t>
  </si>
  <si>
    <t xml:space="preserve">95119</t>
  </si>
  <si>
    <t xml:space="preserve">USINA MISTURADORA DE SOLOS, CAPACIDADE DE 200 A 500 TON/H, POTENCIA 75KW - JUROS. AF_07/2016</t>
  </si>
  <si>
    <t xml:space="preserve">11,30</t>
  </si>
  <si>
    <t xml:space="preserve">95120</t>
  </si>
  <si>
    <t xml:space="preserve">USINA MISTURADORA DE SOLOS, CAPACIDADE DE 200 A 500 TON/H, POTENCIA 75KW - MATERIAIS NA OPERAÇÃO. AF_07/2016</t>
  </si>
  <si>
    <t xml:space="preserve">29,32</t>
  </si>
  <si>
    <t xml:space="preserve">95123</t>
  </si>
  <si>
    <t xml:space="preserve">DISTRIBUIDOR DE AGREGADOS AUTOPROPELIDO, CAP 3 M3, A DIESEL, POTÊNCIA 176CV - DEPRECIAÇÃO. AF_07/2016</t>
  </si>
  <si>
    <t xml:space="preserve">10,01</t>
  </si>
  <si>
    <t xml:space="preserve">95124</t>
  </si>
  <si>
    <t xml:space="preserve">DISTRIBUIDOR DE AGREGADOS AUTOPROPELIDO, C/AP 3 M3, A DIESEL, POTÊNCIA 176CV - JUROS. AF_07/2016</t>
  </si>
  <si>
    <t xml:space="preserve">3,00</t>
  </si>
  <si>
    <t xml:space="preserve">95125</t>
  </si>
  <si>
    <t xml:space="preserve">DISTRIBUIDOR DE AGREGADOS AUTOPROPELIDO, CAP 3 M3, A DIESEL, POTÊNCIA 176CV - MANUTENÇÃO. AF_07/2016</t>
  </si>
  <si>
    <t xml:space="preserve">10,96</t>
  </si>
  <si>
    <t xml:space="preserve">95126</t>
  </si>
  <si>
    <t xml:space="preserve">DISTRIBUIDOR DE AGREGADOS AUTOPROPELIDO, CAP 3 M3, A DIESEL, POTÊNCIA 176CV  MATERIAIS NA OPERAÇÃO. AF_07/2016</t>
  </si>
  <si>
    <t xml:space="preserve">76,25</t>
  </si>
  <si>
    <t xml:space="preserve">95129</t>
  </si>
  <si>
    <t xml:space="preserve">MÁQUINA DEMARCADORA DE FAIXA DE TRÁFEGO À FRIO, AUTOPROPELIDA, POTÊNCIA 38 HP - DEPRECIAÇÃO. AF_07/2016</t>
  </si>
  <si>
    <t xml:space="preserve">17,77</t>
  </si>
  <si>
    <t xml:space="preserve">95130</t>
  </si>
  <si>
    <t xml:space="preserve">MÁQUINA DEMARCADORA DE FAIXA DE TRÁFEGO À FRIO, AUTOPROPELIDA, POTÊNCIA 38 HP - JUROS. AF_07/2016</t>
  </si>
  <si>
    <t xml:space="preserve">6,22</t>
  </si>
  <si>
    <t xml:space="preserve">95131</t>
  </si>
  <si>
    <t xml:space="preserve">MÁQUINA DEMARCADORA DE FAIXA DE TRÁFEGO À FRIO, AUTOPROPELIDA, POTÊNCIA 38 HP - MANUTENÇÃO. AF_07/2016</t>
  </si>
  <si>
    <t xml:space="preserve">33,32</t>
  </si>
  <si>
    <t xml:space="preserve">95132</t>
  </si>
  <si>
    <t xml:space="preserve">MÁQUINA DEMARCADORA DE FAIXA DE TRÁFEGO À FRIO, AUTOPROPELIDA, POTÊNCIA 38 HP - MATERIAIS NA OPERAÇÃO. AF_07/2016</t>
  </si>
  <si>
    <t xml:space="preserve">16,67</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</si>
  <si>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</si>
  <si>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</si>
  <si>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</si>
  <si>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</si>
  <si>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</si>
  <si>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</si>
  <si>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95208</t>
  </si>
  <si>
    <t xml:space="preserve">GRUA ASCENCIONAL, LANÇA DE 42 M, CAPACIDADE DE 1,5 T A 30 M, ALTURA ATÉ 39 M  DEPRECIAÇÃO. AF_08/2016</t>
  </si>
  <si>
    <t xml:space="preserve">95209</t>
  </si>
  <si>
    <t xml:space="preserve">GRUA ASCENCIONAL, LANCA DE 42 M, CAPACIDADE DE 1,5 T A 30 M, ALTURA ATE 39 M  JUROS. AF_08/2016</t>
  </si>
  <si>
    <t xml:space="preserve">5,38</t>
  </si>
  <si>
    <t xml:space="preserve">95210</t>
  </si>
  <si>
    <t xml:space="preserve">GRUA ASCENCIONAL, LANCA DE 42 M, CAPACIDADE DE 1,5 T A 30 M, ALTURA ATE 39 M  MANUTENÇÃO. AF_08/2016</t>
  </si>
  <si>
    <t xml:space="preserve">26,15</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</si>
  <si>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</si>
  <si>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</si>
  <si>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</si>
  <si>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</si>
  <si>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</si>
  <si>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</si>
  <si>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</si>
  <si>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</si>
  <si>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</si>
  <si>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</si>
  <si>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0,28</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</si>
  <si>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</si>
  <si>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</si>
  <si>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</si>
  <si>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</si>
  <si>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</si>
  <si>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</si>
  <si>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</si>
  <si>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</si>
  <si>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</si>
  <si>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</si>
  <si>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</si>
  <si>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</si>
  <si>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</si>
  <si>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</si>
  <si>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</si>
  <si>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</si>
  <si>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</si>
  <si>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</si>
  <si>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</si>
  <si>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0,08</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</si>
  <si>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</si>
  <si>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</si>
  <si>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</si>
  <si>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</si>
  <si>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</si>
  <si>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</si>
  <si>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</si>
  <si>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</si>
  <si>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</si>
  <si>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</si>
  <si>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</si>
  <si>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</si>
  <si>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</si>
  <si>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</si>
  <si>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1,16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</si>
  <si>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</si>
  <si>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</si>
  <si>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</si>
  <si>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</si>
  <si>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</si>
  <si>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</si>
  <si>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</si>
  <si>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</si>
  <si>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</si>
  <si>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</si>
  <si>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</si>
  <si>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</si>
  <si>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</si>
  <si>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</si>
  <si>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</si>
  <si>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</si>
  <si>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</si>
  <si>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20,86</t>
  </si>
  <si>
    <t xml:space="preserve">95628</t>
  </si>
  <si>
    <t xml:space="preserve">ROLO COMPACTADOR VIBRATORIO TANDEM, ACO LISO, POTENCIA 125 HP, PESO SEM/COM LASTRO 10,20/11,65 T, LARGURA DE TRABALHO 1,73 M - JUROS. AF_11/2016</t>
  </si>
  <si>
    <t xml:space="preserve">5,48</t>
  </si>
  <si>
    <t xml:space="preserve">95629</t>
  </si>
  <si>
    <t xml:space="preserve">ROLO COMPACTADOR VIBRATORIO TANDEM, ACO LISO, POTENCIA 125 HP, PESO SEM/COM LASTRO 10,20/11,65 T, LARGURA DE TRABALHO 1,73 M - MANUTENÇÃO. AF_11/2016</t>
  </si>
  <si>
    <t xml:space="preserve">26,11</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</si>
  <si>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</si>
  <si>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</si>
  <si>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</si>
  <si>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</si>
  <si>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2,25</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</si>
  <si>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</si>
  <si>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</si>
  <si>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</si>
  <si>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</si>
  <si>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2,82</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</si>
  <si>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</si>
  <si>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</si>
  <si>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</si>
  <si>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</si>
  <si>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22,45</t>
  </si>
  <si>
    <t xml:space="preserve">95705</t>
  </si>
  <si>
    <t xml:space="preserve">PERFURATRIZ SOBRE ESTEIRA, TORQUE MÁXIMO 600 KGF, POTÊNCIA ENTRE 50 E 60 HP, DIÂMETRO MÁXIMO 10 - JUROS. AF_11/2016</t>
  </si>
  <si>
    <t xml:space="preserve">5,89</t>
  </si>
  <si>
    <t xml:space="preserve">95706</t>
  </si>
  <si>
    <t xml:space="preserve">PERFURATRIZ SOBRE ESTEIRA, TORQUE MÁXIMO 600 KGF, POTÊNCIA ENTRE 50 E 60 HP, DIÂMETRO MÁXIMO 10 - MANUTENÇÃO. AF_11/2016</t>
  </si>
  <si>
    <t xml:space="preserve">28,09</t>
  </si>
  <si>
    <t xml:space="preserve">95707</t>
  </si>
  <si>
    <t xml:space="preserve">PERFURATRIZ SOBRE ESTEIRA, TORQUE MÁXIMO 600 KGF, POTÊNCIA ENTRE 50 E 60 HP, DIÂMETRO MÁXIMO 10 - MATERIAIS NA OPERAÇÃO. AF_11/2016</t>
  </si>
  <si>
    <t xml:space="preserve">16,04</t>
  </si>
  <si>
    <t xml:space="preserve">95710</t>
  </si>
  <si>
    <t xml:space="preserve">ESCAVADEIRA HIDRAULICA SOBRE ESTEIRA, COM GARRA GIRATORIA DE MANDIBULAS, PESO OPERACIONAL ENTRE 22,00 E 25,50 TON, POTENCIA LIQUIDA ENTRE 150 E 160 HP - DEPRECIAÇÃO. AF_11/2016</t>
  </si>
  <si>
    <t xml:space="preserve">26,98</t>
  </si>
  <si>
    <t xml:space="preserve">95711</t>
  </si>
  <si>
    <t xml:space="preserve">ESCAVADEIRA HIDRAULICA SOBRE ESTEIRA, COM GARRA GIRATORIA DE MANDIBULAS, PESO OPERACIONAL ENTRE 22,00 E 25,50 TON, POTENCIA LIQUIDA ENTRE 150 E 160 HP - JUROS. AF_11/2016</t>
  </si>
  <si>
    <t xml:space="preserve">6,93</t>
  </si>
  <si>
    <t xml:space="preserve">95712</t>
  </si>
  <si>
    <t xml:space="preserve">ESCAVADEIRA HIDRAULICA SOBRE ESTEIRA, COM GARRA GIRATORIA DE MANDIBULAS, PESO OPERACIONAL ENTRE 22,00 E 25,50 TON, POTENCIA LIQUIDA ENTRE 150 E 160 HP - MANUTENÇÃO. AF_11/2016</t>
  </si>
  <si>
    <t xml:space="preserve">33,73</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</si>
  <si>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</si>
  <si>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</si>
  <si>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</si>
  <si>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</si>
  <si>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25,97</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</si>
  <si>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</si>
  <si>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</si>
  <si>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</si>
  <si>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</si>
  <si>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32,47</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</si>
  <si>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</si>
  <si>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</si>
  <si>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</si>
  <si>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</si>
  <si>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1,52</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</si>
  <si>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</si>
  <si>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</si>
  <si>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</si>
  <si>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</si>
  <si>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141,39</t>
  </si>
  <si>
    <t xml:space="preserve">95874</t>
  </si>
  <si>
    <t xml:space="preserve">GRUPO GERADOR COM CARENAGEM, MOTOR DIESEL POTÊNCIA STANDART ENTRE 250 E 260 KVA - DEPRECIAÇÃO. AF_12/2016</t>
  </si>
  <si>
    <t xml:space="preserve">96008</t>
  </si>
  <si>
    <t xml:space="preserve">TRATOR DE PNEUS COM POTÊNCIA DE 122 CV, TRAÇÃO 4X4, COM VASSOURA MECÂNICA ACOPLADA - DEPRECIAÇÃO. AF_02/2017</t>
  </si>
  <si>
    <t xml:space="preserve">96009</t>
  </si>
  <si>
    <t xml:space="preserve">TRATOR DE PNEUS COM POTÊNCIA DE 122 CV, TRAÇÃO 4X4, COM VASSOURA MECÂNICA ACOPLADA - JUROS. AF_02/2017</t>
  </si>
  <si>
    <t xml:space="preserve">2,72</t>
  </si>
  <si>
    <t xml:space="preserve">96011</t>
  </si>
  <si>
    <t xml:space="preserve">TRATOR DE PNEUS COM POTÊNCIA DE 122 CV, TRAÇÃO 4X4, COM VASSOURA MECÂNICA ACOPLADA - MANUTENÇÃO. AF_02/2017</t>
  </si>
  <si>
    <t xml:space="preserve">11,34</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</si>
  <si>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</si>
  <si>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</si>
  <si>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</si>
  <si>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</si>
  <si>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10,27</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</si>
  <si>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</si>
  <si>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</si>
  <si>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</si>
  <si>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</si>
  <si>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11,24</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</si>
  <si>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</si>
  <si>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</si>
  <si>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</si>
  <si>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</si>
  <si>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96024</t>
  </si>
  <si>
    <t xml:space="preserve">TRATOR DE PNEUS COM POTÊNCIA DE 85 CV, TRAÇÃO 4X4, COM GRADE DE DISCOS ACOPLADA - JUROS. AF_02/2017</t>
  </si>
  <si>
    <t xml:space="preserve">96026</t>
  </si>
  <si>
    <t xml:space="preserve">TRATOR DE PNEUS COM POTÊNCIA DE 85 CV, TRAÇÃO 4X4, COM GRADE DE DISCOS ACOPLADA - MANUTENÇÃO. AF_02/2017</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</si>
  <si>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</si>
  <si>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</si>
  <si>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</si>
  <si>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</si>
  <si>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14,97</t>
  </si>
  <si>
    <t xml:space="preserve">96031</t>
  </si>
  <si>
    <t xml:space="preserve">CAMINHÃO BASCULANTE 10 M3, TRUCADO, POTÊNCIA 230 CV, INCLUSIVE CAÇAMBA METÁLICA, COM DISTRIBUIDOR DE AGREGADOS ACOPLADO - JUROS. AF_02/2017</t>
  </si>
  <si>
    <t xml:space="preserve">5,24</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</si>
  <si>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</si>
  <si>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</si>
  <si>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</si>
  <si>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</si>
  <si>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28,10</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</si>
  <si>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</si>
  <si>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</si>
  <si>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</si>
  <si>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</si>
  <si>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8,03</t>
  </si>
  <si>
    <t xml:space="preserve">96054</t>
  </si>
  <si>
    <t xml:space="preserve">MINICARREGADEIRA SOBRE RODAS POTENCIA 47HP CAPACIDADE OPERACAO 646 KG, COM VASSOURA MECÂNICA ACOPLADA - DEPRECIAÇÃO. AF_03/2017</t>
  </si>
  <si>
    <t xml:space="preserve">12,87</t>
  </si>
  <si>
    <t xml:space="preserve">96055</t>
  </si>
  <si>
    <t xml:space="preserve">TRATOR DE PNEUS COM POTÊNCIA DE 85 CV, TRAÇÃO 4X4, COM VASSOURA MECÂNICA ACOPLADA - JUROS. AF_03/2017</t>
  </si>
  <si>
    <t xml:space="preserve">2,11</t>
  </si>
  <si>
    <t xml:space="preserve">96056</t>
  </si>
  <si>
    <t xml:space="preserve">TRATOR DE PNEUS COM POTÊNCIA DE 85 CV, TRAÇÃO 4X4, COM VASSOURA MECÂNICA ACOPLADA - MANUTENÇÃO. AF_03/2017</t>
  </si>
  <si>
    <t xml:space="preserve">8,79</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</si>
  <si>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</si>
  <si>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</si>
  <si>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</si>
  <si>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</si>
  <si>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2,47</t>
  </si>
  <si>
    <t xml:space="preserve">96061</t>
  </si>
  <si>
    <t xml:space="preserve">MINICARREGADEIRA SOBRE RODAS POTENCIA 47HP CAPACIDADE OPERACAO 646 KG, COM VASSOURA MECÂNICA ACOPLADA - MANUTENÇÃO. AF_03/2017</t>
  </si>
  <si>
    <t xml:space="preserve">16,09</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</si>
  <si>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</si>
  <si>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</si>
  <si>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</si>
  <si>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</si>
  <si>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11,05</t>
  </si>
  <si>
    <t xml:space="preserve">96242</t>
  </si>
  <si>
    <t xml:space="preserve">MINIESCAVADEIRA SOBRE ESTEIRAS, POTENCIA LIQUIDA DE *30* HP, PESO OPERACIONAL DE *3.500* KG - JUROS. AF_04/2017</t>
  </si>
  <si>
    <t xml:space="preserve">2,84</t>
  </si>
  <si>
    <t xml:space="preserve">96243</t>
  </si>
  <si>
    <t xml:space="preserve">MINIESCAVADEIRA SOBRE ESTEIRAS, POTENCIA LIQUIDA DE *30* HP, PESO OPERACIONAL DE *3.500* KG - MANUTENCAO. AF_04/2017</t>
  </si>
  <si>
    <t xml:space="preserve">13,81</t>
  </si>
  <si>
    <t xml:space="preserve">96244</t>
  </si>
  <si>
    <t xml:space="preserve">MINIESCAVADEIRA SOBRE ESTEIRAS, POTENCIA LIQUIDA DE *30* HP, PESO OPERACIONAL DE *3.500* KG - MATERIAIS NA OPERACAO. AF_04/2017</t>
  </si>
  <si>
    <t xml:space="preserve">13,17</t>
  </si>
  <si>
    <t xml:space="preserve">96298</t>
  </si>
  <si>
    <t xml:space="preserve">PERFURATRIZ ROTATIVA SOBRE ESTEIRA, TORQUE MAXIMO 2500 KGM, POTENCIA 110 HP, MOTOR DIESEL - DEPRECIAÇÃO. AF_05/2017</t>
  </si>
  <si>
    <t xml:space="preserve">35,05</t>
  </si>
  <si>
    <t xml:space="preserve">96299</t>
  </si>
  <si>
    <t xml:space="preserve">PERFURATRIZ ROTATIVA SOBRE ESTEIRA, TORQUE MAXIMO 2500 KGM, POTENCIA 110 HP, MOTOR DIESEL - JUROS. AF_05/2017</t>
  </si>
  <si>
    <t xml:space="preserve">9,20</t>
  </si>
  <si>
    <t xml:space="preserve">96300</t>
  </si>
  <si>
    <t xml:space="preserve">PERFURATRIZ ROTATIVA SOBRE ESTEIRA, TORQUE MAXIMO 2500 KGM, POTENCIA 110 HP, MOTOR DIESEL - MANUTENÇÃO. AF_05/2017</t>
  </si>
  <si>
    <t xml:space="preserve">43,86</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</si>
  <si>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</si>
  <si>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</si>
  <si>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</si>
  <si>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</si>
  <si>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</si>
  <si>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</si>
  <si>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</si>
  <si>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</si>
  <si>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</si>
  <si>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</si>
  <si>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</si>
  <si>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</si>
  <si>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</si>
  <si>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</si>
  <si>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28,95</t>
  </si>
  <si>
    <t xml:space="preserve">96459</t>
  </si>
  <si>
    <t xml:space="preserve">ROLO COMPACTADOR DE PNEUS, ESTATICO, PRESSAO VARIAVEL, POTENCIA 110 HP, PESO SEM/COM LASTRO 10,8/27 T, LARGURA DE ROLAGEM 2,30 M - JUROS. AF_06/2017</t>
  </si>
  <si>
    <t xml:space="preserve">6,07</t>
  </si>
  <si>
    <t xml:space="preserve">96460</t>
  </si>
  <si>
    <t xml:space="preserve">ROLO COMPACTADOR DE PNEUS, ESTATICO, PRESSAO VARIAVEL, POTENCIA 110 HP, PESO SEM/COM LASTRO 10,8/27 T, LARGURA DE ROLAGEM 2,30 M - DEPRECIAÇÃO. AF_06/2017</t>
  </si>
  <si>
    <t xml:space="preserve">23,14</t>
  </si>
  <si>
    <t xml:space="preserve">55960</t>
  </si>
  <si>
    <t xml:space="preserve">IMUNIZACAO DE MADEIRAMENTO PARA COBERTURA UTILIZANDO CUPINICIDA INCOLOR</t>
  </si>
  <si>
    <t xml:space="preserve">5,20</t>
  </si>
  <si>
    <t xml:space="preserve">5,60</t>
  </si>
  <si>
    <t xml:space="preserve">72085</t>
  </si>
  <si>
    <t xml:space="preserve">RECOLOCACAO DE RIPAS EM MADEIRAMENTO DE TELHADO, CONSIDERANDO REAPROVEITAMENTO DE MATERIAL</t>
  </si>
  <si>
    <t xml:space="preserve">1,78</t>
  </si>
  <si>
    <t xml:space="preserve">1,98</t>
  </si>
  <si>
    <t xml:space="preserve">72086</t>
  </si>
  <si>
    <t xml:space="preserve">RECOLOCACAO DE MADEIRAMENTO DO TELHADO - CAIBROS, CONSIDERANDO REAPROVEITAMENTO DE MATERIAL</t>
  </si>
  <si>
    <t xml:space="preserve">5,43</t>
  </si>
  <si>
    <t xml:space="preserve">92259</t>
  </si>
  <si>
    <t xml:space="preserve">INSTALAÇÃO DE TESOURA (INTEIRA OU MEIA), BIAPOIADA, EM MADEIRA NÃO APARELHADA, PARA VÃOS MAIORES OU IGUAIS A 3,0 M E MENORES QUE 6,0 M, INCLUSO IÇAMENTO. AF_12/2015</t>
  </si>
  <si>
    <t xml:space="preserve">257,67</t>
  </si>
  <si>
    <t xml:space="preserve">269,38</t>
  </si>
  <si>
    <t xml:space="preserve">92260</t>
  </si>
  <si>
    <t xml:space="preserve">INSTALAÇÃO DE TESOURA (INTEIRA OU MEIA), BIAPOIADA, EM MADEIRA NÃO APARELHADA, PARA VÃOS MAIORES OU IGUAIS A 6,0 M E MENORES QUE 8,0 M, INCLUSO IÇAMENTO. AF_12/2015</t>
  </si>
  <si>
    <t xml:space="preserve">304,51</t>
  </si>
  <si>
    <t xml:space="preserve">321,63</t>
  </si>
  <si>
    <t xml:space="preserve">92261</t>
  </si>
  <si>
    <t xml:space="preserve">INSTALAÇÃO DE TESOURA (INTEIRA OU MEIA), BIAPOIADA, EM MADEIRA NÃO APARELHADA, PARA VÃOS MAIORES OU IGUAIS A 8,0 M E MENORES QUE 10,0 M, INCLUSO IÇAMENTO. AF_12/2015</t>
  </si>
  <si>
    <t xml:space="preserve">349,93</t>
  </si>
  <si>
    <t xml:space="preserve">372,30</t>
  </si>
  <si>
    <t xml:space="preserve">92262</t>
  </si>
  <si>
    <t xml:space="preserve">INSTALAÇÃO DE TESOURA (INTEIRA OU MEIA), BIAPOIADA, EM MADEIRA NÃO APARELHADA, PARA VÃOS MAIORES OU IGUAIS A 10,0 M E MENORES QUE 12,0 M, INCLUSO IÇAMENTO. AF_12/2015</t>
  </si>
  <si>
    <t xml:space="preserve">423,04</t>
  </si>
  <si>
    <t xml:space="preserve">453,87</t>
  </si>
  <si>
    <t xml:space="preserve">92539</t>
  </si>
  <si>
    <t xml:space="preserve">TRAMA DE MADEIRA COMPOSTA POR RIPAS, CAIBROS E TERÇAS PARA TELHADOS DE ATÉ 2 ÁGUAS PARA TELHA DE ENCAIXE DE CERÂMICA OU DE CONCRETO, INCLUSO TRANSPORTE VERTICAL. AF_12/2015</t>
  </si>
  <si>
    <t xml:space="preserve">40,86</t>
  </si>
  <si>
    <t xml:space="preserve">92540</t>
  </si>
  <si>
    <t xml:space="preserve">TRAMA DE MADEIRA COMPOSTA POR RIPAS, CAIBROS E TERÇAS PARA TELHADOS DE MAIS QUE 2 ÁGUAS PARA TELHA DE ENCAIXE DE CERÂMICA OU DE CONCRETO, INCLUSO TRANSPORTE VERTICAL. AF_12/2015</t>
  </si>
  <si>
    <t xml:space="preserve">47,72</t>
  </si>
  <si>
    <t xml:space="preserve">50,26</t>
  </si>
  <si>
    <t xml:space="preserve">92541</t>
  </si>
  <si>
    <t xml:space="preserve">TRAMA DE MADEIRA COMPOSTA POR RIPAS, CAIBROS E TERÇAS PARA TELHADOS DE ATÉ 2 ÁGUAS PARA TELHA CERÂMICA CAPA-CANAL, INCLUSO TRANSPORTE VERTICAL. AF_12/2015</t>
  </si>
  <si>
    <t xml:space="preserve">92542</t>
  </si>
  <si>
    <t xml:space="preserve">TRAMA DE MADEIRA COMPOSTA POR RIPAS, CAIBROS E TERÇAS PARA TELHADOS DE MAIS QUE 2 ÁGUAS PARA TELHA CERÂMICA CAPA-CANAL, INCLUSO TRANSPORTE VERTICAL. AF_12/2015</t>
  </si>
  <si>
    <t xml:space="preserve">55,17</t>
  </si>
  <si>
    <t xml:space="preserve">57,84</t>
  </si>
  <si>
    <t xml:space="preserve">92543</t>
  </si>
  <si>
    <t xml:space="preserve">TRAMA DE MADEIRA COMPOSTA POR TERÇAS PARA TELHADOS DE ATÉ 2 ÁGUAS PARA TELHA ONDULADA DE FIBROCIMENTO, METÁLICA, PLÁSTICA OU TERMOACÚSTICA, INCLUSO TRANSPORTE VERTICAL. AF_12/2015</t>
  </si>
  <si>
    <t xml:space="preserve">11,54</t>
  </si>
  <si>
    <t xml:space="preserve">11,95</t>
  </si>
  <si>
    <t xml:space="preserve">92544</t>
  </si>
  <si>
    <t xml:space="preserve">TRAMA DE MADEIRA COMPOSTA POR TERÇAS PARA TELHADOS DE ATÉ 2 ÁGUAS PARA TELHA ESTRUTURAL DE FIBROCIMENTO, INCLUSO TRANSPORTE VERTICAL. AF_12/2015</t>
  </si>
  <si>
    <t xml:space="preserve">9,74</t>
  </si>
  <si>
    <t xml:space="preserve">10,06</t>
  </si>
  <si>
    <t xml:space="preserve">92545</t>
  </si>
  <si>
    <t xml:space="preserve">FABRICAÇÃO E INSTALAÇÃO DE TESOURA INTEIRA EM MADEIRA NÃO APARELHADA, VÃO DE 3 M, PARA TELHA CERÂMICA OU DE CONCRETO, INCLUSO IÇAMENTO. AF_12/2015</t>
  </si>
  <si>
    <t xml:space="preserve">562,05</t>
  </si>
  <si>
    <t xml:space="preserve">594,07</t>
  </si>
  <si>
    <t xml:space="preserve">92546</t>
  </si>
  <si>
    <t xml:space="preserve">FABRICAÇÃO E INSTALAÇÃO DE TESOURA INTEIRA EM MADEIRA NÃO APARELHADA, VÃO DE 4 M, PARA TELHA CERÂMICA OU DE CONCRETO, INCLUSO IÇAMENTO. AF_12/2015</t>
  </si>
  <si>
    <t xml:space="preserve">696,58</t>
  </si>
  <si>
    <t xml:space="preserve">738,77</t>
  </si>
  <si>
    <t xml:space="preserve">92547</t>
  </si>
  <si>
    <t xml:space="preserve">FABRICAÇÃO E INSTALAÇÃO DE TESOURA INTEIRA EM MADEIRA NÃO APARELHADA, VÃO DE 5 M, PARA TELHA CERÂMICA OU DE CONCRETO, INCLUSO IÇAMENTO. AF_12/2015</t>
  </si>
  <si>
    <t xml:space="preserve">727,37</t>
  </si>
  <si>
    <t xml:space="preserve">769,56</t>
  </si>
  <si>
    <t xml:space="preserve">92548</t>
  </si>
  <si>
    <t xml:space="preserve">FABRICAÇÃO E INSTALAÇÃO DE TESOURA INTEIRA EM MADEIRA NÃO APARELHADA, VÃO DE 6 M, PARA TELHA CERÂMICA OU DE CONCRETO, INCLUSO IÇAMENTO. AF_12/2015</t>
  </si>
  <si>
    <t xml:space="preserve">808,72</t>
  </si>
  <si>
    <t xml:space="preserve">856,32</t>
  </si>
  <si>
    <t xml:space="preserve">92549</t>
  </si>
  <si>
    <t xml:space="preserve">FABRICAÇÃO E INSTALAÇÃO DE TESOURA INTEIRA EM MADEIRA NÃO APARELHADA, VÃO DE 7 M, PARA TELHA CERÂMICA OU DE CONCRETO, INCLUSO IÇAMENTO. AF_12/2015</t>
  </si>
  <si>
    <t xml:space="preserve">1.043,16</t>
  </si>
  <si>
    <t xml:space="preserve">1.111,07</t>
  </si>
  <si>
    <t xml:space="preserve">92550</t>
  </si>
  <si>
    <t xml:space="preserve">FABRICAÇÃO E INSTALAÇÃO DE TESOURA INTEIRA EM MADEIRA NÃO APARELHADA, VÃO DE 8 M, PARA TELHA CERÂMICA OU DE CONCRETO, INCLUSO IÇAMENTO. AF_12/2015</t>
  </si>
  <si>
    <t xml:space="preserve">1.249,90</t>
  </si>
  <si>
    <t xml:space="preserve">1.323,06</t>
  </si>
  <si>
    <t xml:space="preserve">92551</t>
  </si>
  <si>
    <t xml:space="preserve">FABRICAÇÃO E INSTALAÇÃO DE TESOURA INTEIRA EM MADEIRA NÃO APARELHADA, VÃO DE 9 M, PARA TELHA CERÂMICA OU DE CONCRETO, INCLUSO IÇAMENTO. AF_12/2015</t>
  </si>
  <si>
    <t xml:space="preserve">1.290,69</t>
  </si>
  <si>
    <t xml:space="preserve">1.363,85</t>
  </si>
  <si>
    <t xml:space="preserve">92552</t>
  </si>
  <si>
    <t xml:space="preserve">FABRICAÇÃO E INSTALAÇÃO DE TESOURA INTEIRA EM MADEIRA NÃO APARELHADA, VÃO DE 10 M, PARA TELHA CERÂMICA OU DE CONCRETO, INCLUSO IÇAMENTO. AF_12/2015</t>
  </si>
  <si>
    <t xml:space="preserve">1.410,69</t>
  </si>
  <si>
    <t xml:space="preserve">1.492,31</t>
  </si>
  <si>
    <t xml:space="preserve">92553</t>
  </si>
  <si>
    <t xml:space="preserve">FABRICAÇÃO E INSTALAÇÃO DE TESOURA INTEIRA EM MADEIRA NÃO APARELHADA, VÃO DE 11 M, PARA TELHA CERÂMICA OU DE CONCRETO, INCLUSO IÇAMENTO. AF_12/2015</t>
  </si>
  <si>
    <t xml:space="preserve">1.649,96</t>
  </si>
  <si>
    <t xml:space="preserve">1.751,91</t>
  </si>
  <si>
    <t xml:space="preserve">92554</t>
  </si>
  <si>
    <t xml:space="preserve">FABRICAÇÃO E INSTALAÇÃO DE TESOURA INTEIRA EM MADEIRA NÃO APARELHADA, VÃO DE 12 M, PARA TELHA CERÂMICA OU DE CONCRETO, INCLUSO IÇAMENTO. AF_12/2015</t>
  </si>
  <si>
    <t xml:space="preserve">1.696,34</t>
  </si>
  <si>
    <t xml:space="preserve">1.798,29</t>
  </si>
  <si>
    <t xml:space="preserve">92555</t>
  </si>
  <si>
    <t xml:space="preserve">FABRICAÇÃO E INSTALAÇÃO DE TESOURA INTEIRA EM MADEIRA NÃO APARELHADA, VÃO DE 3 M, PARA TELHA ONDULADA DE FIBROCIMENTO, METÁLICA, PLÁSTICA OU TERMOACÚSTICA, INCLUSO IÇAMENTO. AF_12/2015</t>
  </si>
  <si>
    <t xml:space="preserve">555,95</t>
  </si>
  <si>
    <t xml:space="preserve">587,97</t>
  </si>
  <si>
    <t xml:space="preserve">92556</t>
  </si>
  <si>
    <t xml:space="preserve">FABRICAÇÃO E INSTALAÇÃO DE TESOURA INTEIRA EM MADEIRA NÃO APARELHADA, VÃO DE 4 M, PARA TELHA ONDULADA DE FIBROCIMENTO, METÁLICA, PLÁSTICA OU TERMOACÚSTICA, INCLUSO IÇAMENTO. AF_12/2015</t>
  </si>
  <si>
    <t xml:space="preserve">686,50</t>
  </si>
  <si>
    <t xml:space="preserve">728,69</t>
  </si>
  <si>
    <t xml:space="preserve">92557</t>
  </si>
  <si>
    <t xml:space="preserve">FABRICAÇÃO E INSTALAÇÃO DE TESOURA INTEIRA EM MADEIRA NÃO APARELHADA, VÃO DE 5 M, PARA TELHA ONDULADA DE FIBROCIMENTO, METÁLICA, PLÁSTICA OU TERMOACÚSTICA, INCLUSO IÇAMENTO. AF_12/2015</t>
  </si>
  <si>
    <t xml:space="preserve">717,29</t>
  </si>
  <si>
    <t xml:space="preserve">759,48</t>
  </si>
  <si>
    <t xml:space="preserve">92558</t>
  </si>
  <si>
    <t xml:space="preserve">FABRICAÇÃO E INSTALAÇÃO DE TESOURA INTEIRA EM MADEIRA NÃO APARELHADA, VÃO DE 6 M, PARA TELHA ONDULADA DE FIBROCIMENTO, METÁLICA, PLÁSTICA OU TERMOACÚSTICA, INCLUSO IÇAMENTO. AF_12/2015</t>
  </si>
  <si>
    <t xml:space="preserve">805,00</t>
  </si>
  <si>
    <t xml:space="preserve">852,60</t>
  </si>
  <si>
    <t xml:space="preserve">92559</t>
  </si>
  <si>
    <t xml:space="preserve">FABRICAÇÃO E INSTALAÇÃO DE TESOURA INTEIRA EM MADEIRA NÃO APARELHADA, VÃO DE 7 M, PARA TELHA ONDULADA DE FIBROCIMENTO, METÁLICA, PLÁSTICA OU TERMOACÚSTICA, INCLUSO IÇAMENTO. AF_12/2015</t>
  </si>
  <si>
    <t xml:space="preserve">1.032,42</t>
  </si>
  <si>
    <t xml:space="preserve">1.100,33</t>
  </si>
  <si>
    <t xml:space="preserve">92560</t>
  </si>
  <si>
    <t xml:space="preserve">FABRICAÇÃO E INSTALAÇÃO DE TESOURA INTEIRA EM MADEIRA NÃO APARELHADA, VÃO DE 8 M, PARA TELHA ONDULADA DE FIBROCIMENTO, METÁLICA, PLÁSTICA OU TERMOACÚSTICA, INCLUSO IÇAMENTO. AF_12/2015</t>
  </si>
  <si>
    <t xml:space="preserve">1.233,52</t>
  </si>
  <si>
    <t xml:space="preserve">1.306,68</t>
  </si>
  <si>
    <t xml:space="preserve">92561</t>
  </si>
  <si>
    <t xml:space="preserve">FABRICAÇÃO E INSTALAÇÃO DE TESOURA INTEIRA EM MADEIRA NÃO APARELHADA, VÃO DE 9 M, PARA TELHA ONDULADA DE FIBROCIMENTO, METÁLICA, PLÁSTICA OU TERMOACÚSTICA, INCLUSO IÇAMENTO. AF_12/2015</t>
  </si>
  <si>
    <t xml:space="preserve">1.275,04</t>
  </si>
  <si>
    <t xml:space="preserve">1.348,20</t>
  </si>
  <si>
    <t xml:space="preserve">92562</t>
  </si>
  <si>
    <t xml:space="preserve">FABRICAÇÃO E INSTALAÇÃO DE TESOURA INTEIRA EM MADEIRA NÃO APARELHADA, VÃO DE 10 M, PARA TELHA ONDULADA DE FIBROCIMENTO, METÁLICA, PLÁSTICA OU TERMOACÚSTICA, INCLUSO IÇAMENTO. AF_12/2015</t>
  </si>
  <si>
    <t xml:space="preserve">1.384,96</t>
  </si>
  <si>
    <t xml:space="preserve">1.466,58</t>
  </si>
  <si>
    <t xml:space="preserve">92563</t>
  </si>
  <si>
    <t xml:space="preserve">FABRICAÇÃO E INSTALAÇÃO DE TESOURA INTEIRA EM MADEIRA NÃO APARELHADA, VÃO DE 11 M, PARA TELHA ONDULADA DE FIBROCIMENTO, METÁLICA, PLÁSTICA OU TERMOACÚSTICA, INCLUSO IÇAMENTO. AF_12/2015</t>
  </si>
  <si>
    <t xml:space="preserve">1.618,67</t>
  </si>
  <si>
    <t xml:space="preserve">1.720,62</t>
  </si>
  <si>
    <t xml:space="preserve">92564</t>
  </si>
  <si>
    <t xml:space="preserve">FABRICAÇÃO E INSTALAÇÃO DE TESOURA INTEIRA EM MADEIRA NÃO APARELHADA, VÃO DE 12 M, PARA TELHA ONDULADA DE FIBROCIMENTO, METÁLICA, PLÁSTICA OU TERMOACÚSTICA, INCLUSO IÇAMENTO. AF_12/2015</t>
  </si>
  <si>
    <t xml:space="preserve">1.658,29</t>
  </si>
  <si>
    <t xml:space="preserve">1.760,24</t>
  </si>
  <si>
    <t xml:space="preserve">92565</t>
  </si>
  <si>
    <t xml:space="preserve">FABRICAÇÃO E INSTALAÇÃO DE ESTRUTURA PONTALETADA DE MADEIRA NÃO APARELHADA PARA TELHADOS COM ATÉ 2 ÁGUAS E PARA TELHA CERÂMICA OU DE CONCRETO, INCLUSO TRANSPORTE VERTICAL. AF_12/2015</t>
  </si>
  <si>
    <t xml:space="preserve">21,27</t>
  </si>
  <si>
    <t xml:space="preserve">22,42</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</si>
  <si>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</si>
  <si>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</si>
  <si>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12,23</t>
  </si>
  <si>
    <t xml:space="preserve">12,66</t>
  </si>
  <si>
    <t xml:space="preserve">92567</t>
  </si>
  <si>
    <t xml:space="preserve">FABRICAÇÃO E INSTALAÇÃO DE ESTRUTURA PONTALETADA DE MADEIRA NÃO APARELHADA PARA TELHADOS COM MAIS QUE 2 ÁGUAS E PARA TELHA CERÂMICA OU DE CONCRETO, INCLUSO TRANSPORTE VERTICAL. AF_12/2015</t>
  </si>
  <si>
    <t xml:space="preserve">18,56</t>
  </si>
  <si>
    <t xml:space="preserve">19,42</t>
  </si>
  <si>
    <t xml:space="preserve">72089</t>
  </si>
  <si>
    <t xml:space="preserve">RECOLOCACAO DE TELHAS CERAMICAS TIPO FRANCESA, CONSIDERANDO REAPROVEITAMENTO DE MATERIAL</t>
  </si>
  <si>
    <t xml:space="preserve">10,61</t>
  </si>
  <si>
    <t xml:space="preserve">11,81</t>
  </si>
  <si>
    <t xml:space="preserve">72091</t>
  </si>
  <si>
    <t xml:space="preserve">RECOLOCACAO DE TELHAS CERAMICAS TIPO PLAN, CONSIDERANDO REAPROVEITAMENTO DE MATERIAL</t>
  </si>
  <si>
    <t xml:space="preserve">39,74</t>
  </si>
  <si>
    <t xml:space="preserve">44,21</t>
  </si>
  <si>
    <t xml:space="preserve">94189</t>
  </si>
  <si>
    <t xml:space="preserve">TELHAMENTO COM TELHA DE CONCRETO DE ENCAIXE, COM ATÉ 2 ÁGUAS, INCLUSO TRANSPORTE VERTICAL. AF_06/2016</t>
  </si>
  <si>
    <t xml:space="preserve">25,44</t>
  </si>
  <si>
    <t xml:space="preserve">25,93</t>
  </si>
  <si>
    <t xml:space="preserve">94192</t>
  </si>
  <si>
    <t xml:space="preserve">TELHAMENTO COM TELHA DE CONCRETO DE ENCAIXE, COM MAIS DE 2 ÁGUAS, INCLUSO TRANSPORTE VERTICAL. AF_06/2016</t>
  </si>
  <si>
    <t xml:space="preserve">27,36</t>
  </si>
  <si>
    <t xml:space="preserve">28,06</t>
  </si>
  <si>
    <t xml:space="preserve">94195</t>
  </si>
  <si>
    <t xml:space="preserve">TELHAMENTO COM TELHA CERÂMICA DE ENCAIXE, TIPO PORTUGUESA, COM ATÉ 2 ÁGUAS, INCLUSO TRANSPORTE VERTICAL. AF_06/2016</t>
  </si>
  <si>
    <t xml:space="preserve">28,40</t>
  </si>
  <si>
    <t xml:space="preserve">29,20</t>
  </si>
  <si>
    <t xml:space="preserve">94198</t>
  </si>
  <si>
    <t xml:space="preserve">TELHAMENTO COM TELHA CERÂMICA DE ENCAIXE, TIPO PORTUGUESA, COM MAIS DE 2 ÁGUAS, INCLUSO TRANSPORTE VERTICAL. AF_06/2016</t>
  </si>
  <si>
    <t xml:space="preserve">30,92</t>
  </si>
  <si>
    <t xml:space="preserve">32,01</t>
  </si>
  <si>
    <t xml:space="preserve">94201</t>
  </si>
  <si>
    <t xml:space="preserve">TELHAMENTO COM TELHA CERÂMICA CAPA-CANAL, TIPO COLONIAL, COM ATÉ 2 ÁGUAS, INCLUSO TRANSPORTE VERTICAL. AF_06/2016</t>
  </si>
  <si>
    <t xml:space="preserve">43,18</t>
  </si>
  <si>
    <t xml:space="preserve">94204</t>
  </si>
  <si>
    <t xml:space="preserve">TELHAMENTO COM TELHA CERÂMICA CAPA-CANAL, TIPO COLONIAL, COM MAIS DE 2 ÁGUAS, INCLUSO TRANSPORTE VERTICAL. AF_06/2016</t>
  </si>
  <si>
    <t xml:space="preserve">47,48</t>
  </si>
  <si>
    <t xml:space="preserve">49,24</t>
  </si>
  <si>
    <t xml:space="preserve">94224</t>
  </si>
  <si>
    <t xml:space="preserve">EMBOÇAMENTO COM ARGAMASSA TRAÇO 1:2:9 (CIMENTO, CAL E AREIA). AF_06/2016</t>
  </si>
  <si>
    <t xml:space="preserve">18,27</t>
  </si>
  <si>
    <t xml:space="preserve">20,11</t>
  </si>
  <si>
    <t xml:space="preserve">94225</t>
  </si>
  <si>
    <t xml:space="preserve">ISOLAMENTO TERMOACÚSTICO COM LÃ MINERAL NA SUBCOBERTURA, INCLUSO TRANSPORTE VERTICAL. AF_06/2016</t>
  </si>
  <si>
    <t xml:space="preserve">44,39</t>
  </si>
  <si>
    <t xml:space="preserve">44,62</t>
  </si>
  <si>
    <t xml:space="preserve">94226</t>
  </si>
  <si>
    <t xml:space="preserve">SUBCOBERTURA COM MANTA PLÁSTICA REVESTIDA POR PELÍCULA DE ALUMÍNO, INCLUSO TRANSPORTE VERTICAL. AF_06/2016</t>
  </si>
  <si>
    <t xml:space="preserve">7,68</t>
  </si>
  <si>
    <t xml:space="preserve">94232</t>
  </si>
  <si>
    <t xml:space="preserve">AMARRAÇÃO DE TELHAS CERÂMICAS OU DE CONCRETO. AF_06/2016</t>
  </si>
  <si>
    <t xml:space="preserve">2,07</t>
  </si>
  <si>
    <t xml:space="preserve">94440</t>
  </si>
  <si>
    <t xml:space="preserve">TELHAMENTO COM TELHA CERÂMICA DE ENCAIXE, TIPO FRANCESA, COM ATÉ 2 ÁGUAS, INCLUSO TRANSPORTE VERTICAL. AF_06/2016</t>
  </si>
  <si>
    <t xml:space="preserve">41,27</t>
  </si>
  <si>
    <t xml:space="preserve">94441</t>
  </si>
  <si>
    <t xml:space="preserve">TELHAMENTO COM TELHA CERÂMICA DE ENCAIXE, TIPO FRANCESA, COM MAIS DE 2 ÁGUAS, INCLUSO TRANSPORTE VERTICAL. AF_06/2016</t>
  </si>
  <si>
    <t xml:space="preserve">42,99</t>
  </si>
  <si>
    <t xml:space="preserve">44,08</t>
  </si>
  <si>
    <t xml:space="preserve">94442</t>
  </si>
  <si>
    <t xml:space="preserve">TELHAMENTO COM TELHA CERÂMICA DE ENCAIXE, TIPO ROMANA, COM ATÉ 2 ÁGUAS, INCLUSO TRANSPORTE VERTICAL. AF_06/2016</t>
  </si>
  <si>
    <t xml:space="preserve">30,53</t>
  </si>
  <si>
    <t xml:space="preserve">31,33</t>
  </si>
  <si>
    <t xml:space="preserve">94443</t>
  </si>
  <si>
    <t xml:space="preserve">TELHAMENTO COM TELHA CERÂMICA DE ENCAIXE, TIPO ROMANA, COM MAIS DE 2 ÁGUAS, INCLUSO TRANSPORTE VERTICAL. AF_06/2016</t>
  </si>
  <si>
    <t xml:space="preserve">33,05</t>
  </si>
  <si>
    <t xml:space="preserve">34,14</t>
  </si>
  <si>
    <t xml:space="preserve">94445</t>
  </si>
  <si>
    <t xml:space="preserve">TELHAMENTO COM TELHA CERÂMICA CAPA-CANAL, TIPO PLAN, COM ATÉ 2 ÁGUAS, INCLUSO TRANSPORTE VERTICAL. AF_06/2016</t>
  </si>
  <si>
    <t xml:space="preserve">40,15</t>
  </si>
  <si>
    <t xml:space="preserve">41,43</t>
  </si>
  <si>
    <t xml:space="preserve">94446</t>
  </si>
  <si>
    <t xml:space="preserve">TELHAMENTO COM TELHA CERÂMICA CAPA-CANAL, TIPO PLAN, COM MAIS DE 2 ÁGUAS, INCLUSO TRANSPORTE VERTICAL. AF_06/2016</t>
  </si>
  <si>
    <t xml:space="preserve">44,45</t>
  </si>
  <si>
    <t xml:space="preserve">94447</t>
  </si>
  <si>
    <t xml:space="preserve">TELHAMENTO COM TELHA CERÂMICA CAPA-CANAL, TIPO PAULISTA, COM ATÉ 2 ÁGUAS, INCLUSO TRANSPORTE VERTICAL. AF_06/2016</t>
  </si>
  <si>
    <t xml:space="preserve">41,80</t>
  </si>
  <si>
    <t xml:space="preserve">43,08</t>
  </si>
  <si>
    <t xml:space="preserve">94448</t>
  </si>
  <si>
    <t xml:space="preserve">TELHAMENTO COM TELHA CERÂMICA CAPA-CANAL, TIPO PAULISTA, COM MAIS DE 2 ÁGUAS, INCLUSO TRANSPORTE VERTICAL. AF_06/2016</t>
  </si>
  <si>
    <t xml:space="preserve">47,86</t>
  </si>
  <si>
    <t xml:space="preserve">94207</t>
  </si>
  <si>
    <t xml:space="preserve">TELHAMENTO COM TELHA ONDULADA DE FIBROCIMENTO E = 6 MM, COM RECOBRIMENTO LATERAL DE 1/4 DE ONDA PARA TELHADO COM INCLINAÇÃO MAIOR QUE 10°, COM ATÉ 2 ÁGUAS, INCLUSO IÇAMENTO. AF_06/2016</t>
  </si>
  <si>
    <t xml:space="preserve">33,77</t>
  </si>
  <si>
    <t xml:space="preserve">34,26</t>
  </si>
  <si>
    <t xml:space="preserve">94210</t>
  </si>
  <si>
    <t xml:space="preserve">TELHAMENTO COM TELHA ONDULADA DE FIBROCIMENTO E = 6 MM, COM RECOBRIMENTO LATERAL DE 1 1/4 DE ONDA PARA TELHADO COM INCLINAÇÃO MÁXIMA DE 10°, COM ATÉ 2 ÁGUAS, INCLUSO IÇAMENTO. AF_06/2016</t>
  </si>
  <si>
    <t xml:space="preserve">36,04</t>
  </si>
  <si>
    <t xml:space="preserve">36,61</t>
  </si>
  <si>
    <t xml:space="preserve">94218</t>
  </si>
  <si>
    <t xml:space="preserve">TELHAMENTO COM TELHA ESTRUTURAL DE FIBROCIMENTO E= 6 MM, COM ATÉ 2 ÁGUAS, INCLUSO IÇAMENTO. AF_06/2016</t>
  </si>
  <si>
    <t xml:space="preserve">83,04</t>
  </si>
  <si>
    <t xml:space="preserve">83,96</t>
  </si>
  <si>
    <t xml:space="preserve">73866/4</t>
  </si>
  <si>
    <t xml:space="preserve">ESTRUTURA PARA COBERTURA EM ARCO, EM ALUMINIO ANODIZADO, VAO DE 20M, ESPACAMENTO DE 5M ATE 6,5M</t>
  </si>
  <si>
    <t xml:space="preserve">343,87</t>
  </si>
  <si>
    <t xml:space="preserve">351,67</t>
  </si>
  <si>
    <t xml:space="preserve">73866/5</t>
  </si>
  <si>
    <t xml:space="preserve">ESTRUTURA PARA COBERTURA EM ARCO, EM ALUMINIO ANODIZADO, VAO DE 30M, ESPACAMENTO DE 5M ATE 6,5M</t>
  </si>
  <si>
    <t xml:space="preserve">365,86</t>
  </si>
  <si>
    <t xml:space="preserve">374,19</t>
  </si>
  <si>
    <t xml:space="preserve">73866/6</t>
  </si>
  <si>
    <t xml:space="preserve">ESTRUTURA PARA COBERTURA EM ARCO, EM ALUMINIO ANODIZADO, VAO DE 40M, ESPACAMENTO DE 5M ATE 6,5M</t>
  </si>
  <si>
    <t xml:space="preserve">383,07</t>
  </si>
  <si>
    <t xml:space="preserve">391,66</t>
  </si>
  <si>
    <t xml:space="preserve">73866/7</t>
  </si>
  <si>
    <t xml:space="preserve">ESTRUTURA PARA COBERTURA TIPO SHED, EM ALUMINIO ANODIZADO, VAO DE 20M, ESPACAMENTO DAS TESOURAS DE 5M ATE 6,5M</t>
  </si>
  <si>
    <t xml:space="preserve">418,03</t>
  </si>
  <si>
    <t xml:space="preserve">428,95</t>
  </si>
  <si>
    <t xml:space="preserve">73866/8</t>
  </si>
  <si>
    <t xml:space="preserve">ESTRUTURA PARA COBERTURA TIPO SHED, EM ALUMINIO ANODIZADO, VAO DE 30M, ESPACAMENTO DAS TESOURAS DE 5M ATE 6,5M</t>
  </si>
  <si>
    <t xml:space="preserve">496,67</t>
  </si>
  <si>
    <t xml:space="preserve">508,02</t>
  </si>
  <si>
    <t xml:space="preserve">73866/9</t>
  </si>
  <si>
    <t xml:space="preserve">ESTRUTURA PARA COBERTURA TIPO SHED, EM ALUMINIO ANODIZADO, VAO DE 40M, ESPACAMENTO DAS TESOURAS DE 5M ATE 6,5M</t>
  </si>
  <si>
    <t xml:space="preserve">515,01</t>
  </si>
  <si>
    <t xml:space="preserve">526,75</t>
  </si>
  <si>
    <t xml:space="preserve">73867/1</t>
  </si>
  <si>
    <t xml:space="preserve">ESTRUTURA TIPO ESPACIAL EM ALUMINIO ANODIZADO, VAO DE 20M</t>
  </si>
  <si>
    <t xml:space="preserve">179,78</t>
  </si>
  <si>
    <t xml:space="preserve">187,76</t>
  </si>
  <si>
    <t xml:space="preserve">73867/2</t>
  </si>
  <si>
    <t xml:space="preserve">ESTRUTURA TIPO ESPACIAL EM ALUMINIO ANODIZADO, VAO DE 30M</t>
  </si>
  <si>
    <t xml:space="preserve">197,79</t>
  </si>
  <si>
    <t xml:space="preserve">205,77</t>
  </si>
  <si>
    <t xml:space="preserve">73867/3</t>
  </si>
  <si>
    <t xml:space="preserve">ESTRUTURA TIPO ESPACIAL EM ALUMINIO ANODIZADO, VAO DE 40M</t>
  </si>
  <si>
    <t xml:space="preserve">237,81</t>
  </si>
  <si>
    <t xml:space="preserve">245,79</t>
  </si>
  <si>
    <t xml:space="preserve">73867/4</t>
  </si>
  <si>
    <t xml:space="preserve">ESTRUTURA TIPO ESPACIAL EM ALUMINIO ANODIZADO, VAO DE 50M</t>
  </si>
  <si>
    <t xml:space="preserve">253,80</t>
  </si>
  <si>
    <t xml:space="preserve">75220</t>
  </si>
  <si>
    <t xml:space="preserve">CUMEEIRA EM PERFIL ONDULADO DE ALUMÍNIO</t>
  </si>
  <si>
    <t xml:space="preserve">33,22</t>
  </si>
  <si>
    <t xml:space="preserve">94213</t>
  </si>
  <si>
    <t xml:space="preserve">TELHAMENTO COM TELHA DE AÇO/ALUMÍNIO E = 0,5 MM, COM ATÉ 2 ÁGUAS, INCLUSO IÇAMENTO. AF_06/2016</t>
  </si>
  <si>
    <t xml:space="preserve">38,43</t>
  </si>
  <si>
    <t xml:space="preserve">38,82</t>
  </si>
  <si>
    <t xml:space="preserve">94216</t>
  </si>
  <si>
    <t xml:space="preserve">TELHAMENTO COM TELHA METÁLICA TERMOACÚSTICA E = 30 MM, COM ATÉ 2 ÁGUAS, INCLUSO IÇAMENTO. AF_06/2016</t>
  </si>
  <si>
    <t xml:space="preserve">102,36</t>
  </si>
  <si>
    <t xml:space="preserve">102,61</t>
  </si>
  <si>
    <t xml:space="preserve">94219</t>
  </si>
  <si>
    <t xml:space="preserve">CUMEEIRA E ESPIGÃO PARA TELHA CERÂMICA EMBOÇADA COM ARGAMASSA TRAÇO 1:2:9 (CIMENTO, CAL E AREIA), PARA TELHADOS COM MAIS DE 2 ÁGUAS, INCLUSO TRANSPORTE VERTICAL. AF_06/2016</t>
  </si>
  <si>
    <t xml:space="preserve">24,61</t>
  </si>
  <si>
    <t xml:space="preserve">26,09</t>
  </si>
  <si>
    <t xml:space="preserve">94220</t>
  </si>
  <si>
    <t xml:space="preserve">CUMEEIRA E ESPIGÃO PARA TELHA DE CONCRETO EMBOÇADA COM ARGAMASSA TRAÇO 1:2:9 (CIMENTO, CAL E AREIA), PARA TELHADOS COM MAIS DE 2 ÁGUAS, INCLUSO TRANSPORTE VERTICAL. AF_06/2016</t>
  </si>
  <si>
    <t xml:space="preserve">41,83</t>
  </si>
  <si>
    <t xml:space="preserve">43,31</t>
  </si>
  <si>
    <t xml:space="preserve">94221</t>
  </si>
  <si>
    <t xml:space="preserve">CUMEEIRA PARA TELHA CERÂMICA EMBOÇADA COM ARGAMASSA TRAÇO 1:2:9 (CIMENTO, CAL E AREIA) PARA TELHADOS COM ATÉ 2 ÁGUAS, INCLUSO TRANSPORTE VERTICAL. AF_06/2016</t>
  </si>
  <si>
    <t xml:space="preserve">19,62</t>
  </si>
  <si>
    <t xml:space="preserve">20,55</t>
  </si>
  <si>
    <t xml:space="preserve">94222</t>
  </si>
  <si>
    <t xml:space="preserve">CUMEEIRA PARA TELHA DE CONCRETO EMBOÇADA COM ARGAMASSA TRAÇO 1:2:9 (CIMENTO, CAL E AREIA) PARA TELHADOS COM ATÉ 2 ÁGUAS, INCLUSO TRANSPORTE VERTICAL. AF_06/2016</t>
  </si>
  <si>
    <t xml:space="preserve">36,84</t>
  </si>
  <si>
    <t xml:space="preserve">37,77</t>
  </si>
  <si>
    <t xml:space="preserve">74045/2</t>
  </si>
  <si>
    <t xml:space="preserve">CUMEEIRA TIPO SHED PARA TELHA DE FIBROCIMENTO ONDULADA, INCLUSO JUNTAS DE VEDACAO E ACESSORIOS DE FIXACAO</t>
  </si>
  <si>
    <t xml:space="preserve">44,13</t>
  </si>
  <si>
    <t xml:space="preserve">44,61</t>
  </si>
  <si>
    <t xml:space="preserve">94223</t>
  </si>
  <si>
    <t xml:space="preserve">CUMEEIRA PARA TELHA DE FIBROCIMENTO ONDULADA E = 6 MM, INCLUSO ACESSÓRIOS DE FIXAÇÃO E IÇAMENTO. AF_06/2016</t>
  </si>
  <si>
    <t xml:space="preserve">41,86</t>
  </si>
  <si>
    <t xml:space="preserve">42,26</t>
  </si>
  <si>
    <t xml:space="preserve">94451</t>
  </si>
  <si>
    <t xml:space="preserve">CUMEEIRA PARA TELHA DE FIBROCIMENTO ESTRUTURAL E = 6 MM, INCLUSO ACESSÓRIOS DE FIXAÇÃO E IÇAMENTO. AF_06/2016</t>
  </si>
  <si>
    <t xml:space="preserve">97,43</t>
  </si>
  <si>
    <t xml:space="preserve">97,83</t>
  </si>
  <si>
    <t xml:space="preserve">94230</t>
  </si>
  <si>
    <t xml:space="preserve">CALHA DE BEIRAL, SEMICIRCULAR DE PVC, DIAMETRO 125 MM, INCLUINDO CABECEIRAS, EMENDAS, BOCAIS, SUPORTES E VEDAÇÕES, EXCLUINDO CONDUTORES, INCLUSO TRANSPORTE VERTICAL. AF_06/2016</t>
  </si>
  <si>
    <t xml:space="preserve">50,45</t>
  </si>
  <si>
    <t xml:space="preserve">52,97</t>
  </si>
  <si>
    <t xml:space="preserve">94227</t>
  </si>
  <si>
    <t xml:space="preserve">CALHA EM CHAPA DE AÇO GALVANIZADO NÚMERO 24, DESENVOLVIMENTO DE 33 CM, INCLUSO TRANSPORTE VERTICAL. AF_06/2016</t>
  </si>
  <si>
    <t xml:space="preserve">37,55</t>
  </si>
  <si>
    <t xml:space="preserve">38,56</t>
  </si>
  <si>
    <t xml:space="preserve">94228</t>
  </si>
  <si>
    <t xml:space="preserve">CALHA EM CHAPA DE AÇO GALVANIZADO NÚMERO 24, DESENVOLVIMENTO DE 50 CM, INCLUSO TRANSPORTE VERTICAL. AF_06/2016</t>
  </si>
  <si>
    <t xml:space="preserve">57,07</t>
  </si>
  <si>
    <t xml:space="preserve">58,42</t>
  </si>
  <si>
    <t xml:space="preserve">94229</t>
  </si>
  <si>
    <t xml:space="preserve">CALHA EM CHAPA DE AÇO GALVANIZADO NÚMERO 24, DESENVOLVIMENTO DE 100 CM, INCLUSO TRANSPORTE VERTICAL. AF_06/2016</t>
  </si>
  <si>
    <t xml:space="preserve">111,29</t>
  </si>
  <si>
    <t xml:space="preserve">113,69</t>
  </si>
  <si>
    <t xml:space="preserve">94231</t>
  </si>
  <si>
    <t xml:space="preserve">RUFO EM CHAPA DE AÇO GALVANIZADO NÚMERO 24, CORTE DE 25 CM, INCLUSO TRANSPORTE VERTICAL. AF_06/2016</t>
  </si>
  <si>
    <t xml:space="preserve">30,88</t>
  </si>
  <si>
    <t xml:space="preserve">31,58</t>
  </si>
  <si>
    <t xml:space="preserve">94450</t>
  </si>
  <si>
    <t xml:space="preserve">RUFO EM FIBROCIMENTO PARA TELHA ONDULADA E = 6 MM, ABA DE 26 CM, INCLUSO TRANSPORTE VERTICAL. AF_06/2016</t>
  </si>
  <si>
    <t xml:space="preserve">45,75</t>
  </si>
  <si>
    <t xml:space="preserve">46,13</t>
  </si>
  <si>
    <t xml:space="preserve">94449</t>
  </si>
  <si>
    <t xml:space="preserve">TELHAMENTO COM TELHA ONDULADA DE FIBRA DE VIDRO E = 0,6 MM, PARA TELHADO COM INCLINAÇÃO MAIOR QUE 10°, COM ATÉ 2 ÁGUAS, INCLUSO IÇAMENTO. AF_06/2016</t>
  </si>
  <si>
    <t xml:space="preserve">43,33</t>
  </si>
  <si>
    <t xml:space="preserve">72110</t>
  </si>
  <si>
    <t xml:space="preserve">ESTRUTURA METALICA EM TESOURAS OU TRELICAS, VAO LIVRE DE 12M, FORNECIMENTO E MONTAGEM, NAO SENDO CONSIDERADOS OS FECHAMENTOS METALICOS, AS COLUNAS, OS SERVICOS GERAIS EM ALVENARIA E CONCRETO, AS TELHAS DE COBERTURA E A PINTURA DE ACABAMENTO</t>
  </si>
  <si>
    <t xml:space="preserve">72,47</t>
  </si>
  <si>
    <t xml:space="preserve">75,72</t>
  </si>
  <si>
    <t xml:space="preserve">72111</t>
  </si>
  <si>
    <t xml:space="preserve">ESTRUTURA METALICA EM TESOURAS OU TRELICAS, VAO LIVRE DE 15M, FORNECIMENTO E MONTAGEM, NAO SENDO CONSIDERADOS OS FECHAMENTOS METALICOS, AS COLUNAS, OS SERVICOS GERAIS EM ALVENARIA E CONCRETO, AS TELHAS DE COBERTURA E A PINTURA DE ACABAMENTO</t>
  </si>
  <si>
    <t xml:space="preserve">78,94</t>
  </si>
  <si>
    <t xml:space="preserve">72112</t>
  </si>
  <si>
    <t xml:space="preserve">ESTRUTURA METALICA EM TESOURAS OU TRELICAS, VAO LIVRE DE 20M, FORNECIMENTO E MONTAGEM, NAO SENDO CONSIDERADOS OS FECHAMENTOS METALICOS, AS COLUNAS, OS SERVICOS GERAIS EM ALVENARIA E CONCRETO, AS TELHAS DE COBERTURA E A PINTURA DE ACABAMENTO</t>
  </si>
  <si>
    <t xml:space="preserve">85,39</t>
  </si>
  <si>
    <t xml:space="preserve">89,10</t>
  </si>
  <si>
    <t xml:space="preserve">72113</t>
  </si>
  <si>
    <t xml:space="preserve">ESTRUTURA METALICA EM TESOURAS OU TRELICAS, VAO LIVRE DE 25M, FORNECIMENTO E MONTAGEM, NAO SENDO CONSIDERADOS OS FECHAMENTOS METALICOS, AS COLUNAS, OS SERVICOS GERAIS EM ALVENARIA E CONCRETO, AS TELHAS DE COBERTURA E A PINTURA DE ACABAMENTO</t>
  </si>
  <si>
    <t xml:space="preserve">96,06</t>
  </si>
  <si>
    <t xml:space="preserve">100,24</t>
  </si>
  <si>
    <t xml:space="preserve">72114</t>
  </si>
  <si>
    <t xml:space="preserve">ESTRUTURA METALICA EM TESOURAS OU TRELICAS, VAO LIVRE DE 30M, FORNECIMENTO E MONTAGEM, NAO SENDO CONSIDERADOS OS FECHAMENTOS METALICOS, AS COLUNAS, OS SERVICOS GERAIS EM ALVENARIA E CONCRETO, AS TELHAS DE COBERTURA E A PINTURA DE ACABAMENTO</t>
  </si>
  <si>
    <t xml:space="preserve">106,75</t>
  </si>
  <si>
    <t xml:space="preserve">111,39</t>
  </si>
  <si>
    <t xml:space="preserve">73970/1</t>
  </si>
  <si>
    <t xml:space="preserve">ESTRUTURA METALICA EM ACO ESTRUTURAL PERFIL I 12 X 5 1/4</t>
  </si>
  <si>
    <t xml:space="preserve">10,09</t>
  </si>
  <si>
    <t xml:space="preserve">10,69</t>
  </si>
  <si>
    <t xml:space="preserve">73970/2</t>
  </si>
  <si>
    <t xml:space="preserve">ESTRUTURA METALICA EM ACO ESTRUTURAL PERFIL I 6 X 3 3/8</t>
  </si>
  <si>
    <t xml:space="preserve">7,17</t>
  </si>
  <si>
    <t xml:space="preserve">7,44</t>
  </si>
  <si>
    <t xml:space="preserve">92255</t>
  </si>
  <si>
    <t xml:space="preserve">INSTALAÇÃO DE TESOURA (INTEIRA OU MEIA), EM AÇO, PARA VÃOS MAIORES OU IGUAIS A 3,0 M E MENORES QUE 6,0 M, INCLUSO IÇAMENTO. AF_12/2015</t>
  </si>
  <si>
    <t xml:space="preserve">144,00</t>
  </si>
  <si>
    <t xml:space="preserve">154,86</t>
  </si>
  <si>
    <t xml:space="preserve">92256</t>
  </si>
  <si>
    <t xml:space="preserve">INSTALAÇÃO DE TESOURA (INTEIRA OU MEIA), EM AÇO, PARA VÃOS MAIORES OU IGUAIS A 6,0 M E MENORES QUE 8,0 M, INCLUSO IÇAMENTO. AF_12/2015</t>
  </si>
  <si>
    <t xml:space="preserve">182,94</t>
  </si>
  <si>
    <t xml:space="preserve">198,48</t>
  </si>
  <si>
    <t xml:space="preserve">92257</t>
  </si>
  <si>
    <t xml:space="preserve">INSTALAÇÃO DE TESOURA (INTEIRA OU MEIA), EM AÇO, PARA VÃOS MAIORES OU IGUAIS A 8,0 M E MENORES QUE 10,0 M, INCLUSO IÇAMENTO. AF_12/2015</t>
  </si>
  <si>
    <t xml:space="preserve">221,39</t>
  </si>
  <si>
    <t xml:space="preserve">241,55</t>
  </si>
  <si>
    <t xml:space="preserve">92258</t>
  </si>
  <si>
    <t xml:space="preserve">INSTALAÇÃO DE TESOURA (INTEIRA OU MEIA), EM AÇO, PARA VÃOS MAIORES OU IGUAIS A 10,0 M E MENORES QUE 12,0 M, INCLUSO IÇAMENTO. AF_12/2015</t>
  </si>
  <si>
    <t xml:space="preserve">283,25</t>
  </si>
  <si>
    <t xml:space="preserve">310,82</t>
  </si>
  <si>
    <t xml:space="preserve">92568</t>
  </si>
  <si>
    <t xml:space="preserve">TRAMA DE AÇO COMPOSTA POR RIPAS, CAIBROS E TERÇAS PARA TELHADOS DE ATÉ 2 ÁGUAS PARA TELHA DE ENCAIXE DE CERÂMICA OU DE CONCRETO, INCLUSO TRANSPORTE VERTICAL. AF_12/2015</t>
  </si>
  <si>
    <t xml:space="preserve">59,13</t>
  </si>
  <si>
    <t xml:space="preserve">60,49</t>
  </si>
  <si>
    <t xml:space="preserve">92569</t>
  </si>
  <si>
    <t xml:space="preserve">TRAMA DE AÇO COMPOSTA POR RIPAS E CAIBROS PARA TELHADOS DE ATÉ 2 ÁGUAS PARA TELHA DE ENCAIXE DE CERÂMICA OU DE CONCRETO, INCLUSO TRANSPORTE VERTICAL. AF_12/2015</t>
  </si>
  <si>
    <t xml:space="preserve">27,34</t>
  </si>
  <si>
    <t xml:space="preserve">92570</t>
  </si>
  <si>
    <t xml:space="preserve">TRAMA DE AÇO COMPOSTA POR RIPAS PARA TELHADOS DE ATÉ 2 ÁGUAS PARA TELHA DE ENCAIXE DE CERÂMICA OU DE CONCRETO, INCLUSO TRANSPORTE VERTICAL. AF_12/2015</t>
  </si>
  <si>
    <t xml:space="preserve">12,19</t>
  </si>
  <si>
    <t xml:space="preserve">12,46</t>
  </si>
  <si>
    <t xml:space="preserve">92571</t>
  </si>
  <si>
    <t xml:space="preserve">TRAMA DE AÇO COMPOSTA POR RIPAS, CAIBROS E TERÇAS PARA TELHADOS DE MAIS DE 2 ÁGUAS PARA TELHA DE ENCAIXE DE CERÂMICA OU DE CONCRETO, INCLUSO TRANSPORTE VERTICAL. AF_12/2015</t>
  </si>
  <si>
    <t xml:space="preserve">66,22</t>
  </si>
  <si>
    <t xml:space="preserve">68,39</t>
  </si>
  <si>
    <t xml:space="preserve">92572</t>
  </si>
  <si>
    <t xml:space="preserve">TRAMA DE AÇO COMPOSTA POR RIPAS E CAIBROS PARA TELHADOS DE MAIS DE 2 ÁGUAS PARA TELHA DE ENCAIXE DE CERÂMICA OU DE CONCRETO, INCLUSO TRANSPORTE VERTICAL. AF_12/2015</t>
  </si>
  <si>
    <t xml:space="preserve">31,12</t>
  </si>
  <si>
    <t xml:space="preserve">32,23</t>
  </si>
  <si>
    <t xml:space="preserve">92573</t>
  </si>
  <si>
    <t xml:space="preserve">TRAMA DE AÇO COMPOSTA POR RIPAS PARA TELHADOS DE MAIS DE 2 ÁGUAS PARA TELHA DE ENCAIXE DE CERÂMICA OU DE CONCRETO, INCLUSO TRANSPORTE VERTICAL, INCLUSO TRANSPORTE VERTICAL. AF_12/2015</t>
  </si>
  <si>
    <t xml:space="preserve">15,24</t>
  </si>
  <si>
    <t xml:space="preserve">15,86</t>
  </si>
  <si>
    <t xml:space="preserve">92574</t>
  </si>
  <si>
    <t xml:space="preserve">TRAMA DE AÇO COMPOSTA POR RIPAS, CAIBROS E TERÇAS PARA TELHADOS DE ATÉ 2 ÁGUAS PARA TELHA CERÂMICA CAPA-CANAL, INCLUSO TRANSPORTE VERTICAL. AF_12/2015</t>
  </si>
  <si>
    <t xml:space="preserve">64,47</t>
  </si>
  <si>
    <t xml:space="preserve">65,98</t>
  </si>
  <si>
    <t xml:space="preserve">92575</t>
  </si>
  <si>
    <t xml:space="preserve">TRAMA DE AÇO COMPOSTA POR RIPAS E CAIBROS PARA TELHADOS DE ATÉ 2 ÁGUAS PARA TELHA CERÂMICA CAPA-CANAL, INCLUSO TRANSPORTE VERTICAL. AF_12/2015</t>
  </si>
  <si>
    <t xml:space="preserve">26,80</t>
  </si>
  <si>
    <t xml:space="preserve">27,37</t>
  </si>
  <si>
    <t xml:space="preserve">92576</t>
  </si>
  <si>
    <t xml:space="preserve">TRAMA DE AÇO COMPOSTA POR RIPAS PARA TELHADOS DE ATÉ 2 ÁGUAS PARA TELHA CERÂMICA CAPA-CANAL, INCLUSO TRANSPORTE VERTICAL. AF_12/2015</t>
  </si>
  <si>
    <t xml:space="preserve">9,92</t>
  </si>
  <si>
    <t xml:space="preserve">10,14</t>
  </si>
  <si>
    <t xml:space="preserve">92577</t>
  </si>
  <si>
    <t xml:space="preserve">TRAMA DE AÇO COMPOSTA POR RIPAS, CAIBROS E TERÇAS PARA TELHADOS DE MAIS DE 2 ÁGUAS PARA TELHA CERÂMICA CAPA-CANAL, INCLUSO TRANSPORTE VERTICAL. AF_12/2015</t>
  </si>
  <si>
    <t xml:space="preserve">74,06</t>
  </si>
  <si>
    <t xml:space="preserve">92578</t>
  </si>
  <si>
    <t xml:space="preserve">TRAMA DE AÇO COMPOSTA POR RIPAS E CAIBROS PARA TELHADOS DE MAIS DE 2 ÁGUAS PARA TELHA CERÂMICA CAPA-CANAL, INCLUSO TRANSPORTE VERTICAL. AF_12/2015</t>
  </si>
  <si>
    <t xml:space="preserve">31,92</t>
  </si>
  <si>
    <t xml:space="preserve">92579</t>
  </si>
  <si>
    <t xml:space="preserve">TRAMA DE AÇO COMPOSTA POR RIPAS PARA TELHADOS DE MAIS DE 2 ÁGUAS PARA TELHA CERÂMICA CAPA-CANAL, INCLUSO TRANSPORTE VERTICAL. AF_12/2015</t>
  </si>
  <si>
    <t xml:space="preserve">12,35</t>
  </si>
  <si>
    <t xml:space="preserve">12,86</t>
  </si>
  <si>
    <t xml:space="preserve">92580</t>
  </si>
  <si>
    <t xml:space="preserve">TRAMA DE AÇO COMPOSTA POR TERÇAS PARA TELHADOS DE ATÉ 2 ÁGUAS PARA TELHA ONDULADA DE FIBROCIMENTO, METÁLICA, PLÁSTICA OU TERMOACÚSTICA, INCLUSO TRANSPORTE VERTICAL. AF_12/2015</t>
  </si>
  <si>
    <t xml:space="preserve">28,69</t>
  </si>
  <si>
    <t xml:space="preserve">92581</t>
  </si>
  <si>
    <t xml:space="preserve">TRAMA DE AÇO COMPOSTA POR TERÇAS PARA TELHADOS DE ATÉ 2 ÁGUAS PARA TELHA ESTRUTURAL DE FIBROCIMENTO, INCLUSO TRANSPORTE VERTICAL. AF_12/2015</t>
  </si>
  <si>
    <t xml:space="preserve">29,57</t>
  </si>
  <si>
    <t xml:space="preserve">30,33</t>
  </si>
  <si>
    <t xml:space="preserve">92582</t>
  </si>
  <si>
    <t xml:space="preserve">FABRICAÇÃO E INSTALAÇÃO DE TESOURA INTEIRA EM AÇO, VÃO DE 3 M, PARA TELHA CERÂMICA OU DE CONCRETO, INCLUSO IÇAMENTO. AF_12/2015</t>
  </si>
  <si>
    <t xml:space="preserve">429,72</t>
  </si>
  <si>
    <t xml:space="preserve">445,01</t>
  </si>
  <si>
    <t xml:space="preserve">92584</t>
  </si>
  <si>
    <t xml:space="preserve">FABRICAÇÃO E INSTALAÇÃO DE TESOURA INTEIRA EM AÇO, VÃO DE 4 M, PARA TELHA CERÂMICA OU DE CONCRETO, INCLUSO IÇAMENTO. AF_12/2015</t>
  </si>
  <si>
    <t xml:space="preserve">492,04</t>
  </si>
  <si>
    <t xml:space="preserve">507,33</t>
  </si>
  <si>
    <t xml:space="preserve">92586</t>
  </si>
  <si>
    <t xml:space="preserve">FABRICAÇÃO E INSTALAÇÃO DE TESOURA INTEIRA EM AÇO, VÃO DE 5 M, PARA TELHA CERÂMICA OU DE CONCRETO, INCLUSO IÇAMENTO. AF_12/2015</t>
  </si>
  <si>
    <t xml:space="preserve">554,36</t>
  </si>
  <si>
    <t xml:space="preserve">569,65</t>
  </si>
  <si>
    <t xml:space="preserve">92588</t>
  </si>
  <si>
    <t xml:space="preserve">FABRICAÇÃO E INSTALAÇÃO DE TESOURA INTEIRA EM AÇO, VÃO DE 6 M, PARA TELHA CERÂMICA OU DE CONCRETO, INCLUSO IÇAMENTO. AF_12/2015</t>
  </si>
  <si>
    <t xml:space="preserve">701,48</t>
  </si>
  <si>
    <t xml:space="preserve">723,67</t>
  </si>
  <si>
    <t xml:space="preserve">92590</t>
  </si>
  <si>
    <t xml:space="preserve">FABRICAÇÃO E INSTALAÇÃO DE TESOURA INTEIRA EM AÇO, VÃO DE 7 M, PARA TELHA CERÂMICA OU DE CONCRETO, INCLUSO IÇAMENTO. AF_12/2015</t>
  </si>
  <si>
    <t xml:space="preserve">763,82</t>
  </si>
  <si>
    <t xml:space="preserve">786,01</t>
  </si>
  <si>
    <t xml:space="preserve">92592</t>
  </si>
  <si>
    <t xml:space="preserve">FABRICAÇÃO E INSTALAÇÃO DE TESOURA INTEIRA EM AÇO, VÃO DE 8 M, PARA TELHA CERÂMICA OU DE CONCRETO, INCLUSO IÇAMENTO. AF_12/2015</t>
  </si>
  <si>
    <t xml:space="preserve">864,59</t>
  </si>
  <si>
    <t xml:space="preserve">891,40</t>
  </si>
  <si>
    <t xml:space="preserve">92593</t>
  </si>
  <si>
    <t xml:space="preserve">(COMPOSIÇÃO REPRESENTATIVA) FABRICAÇÃO E INSTALAÇÃO DE TESOURA INTEIRA EM AÇO, PARA VÃOS DE 3 A 12 M E PARA QUALQUER TIPO DE TELHA, INCLUSO IÇAMENTO. AF_12/2015</t>
  </si>
  <si>
    <t xml:space="preserve">6,53</t>
  </si>
  <si>
    <t xml:space="preserve">6,74</t>
  </si>
  <si>
    <t xml:space="preserve">92594</t>
  </si>
  <si>
    <t xml:space="preserve">FABRICAÇÃO E INSTALAÇÃO DE TESOURA INTEIRA EM AÇO, VÃO DE 9 M, PARA TELHA CERÂMICA OU DE CONCRETO, INCLUSO IÇAMENTO. AF_12/2015</t>
  </si>
  <si>
    <t xml:space="preserve">984,93</t>
  </si>
  <si>
    <t xml:space="preserve">1.013,95</t>
  </si>
  <si>
    <t xml:space="preserve">92596</t>
  </si>
  <si>
    <t xml:space="preserve">FABRICAÇÃO E INSTALAÇÃO DE TESOURA INTEIRA EM AÇO, VÃO DE 10 M, PARA TELHA CERÂMICA OU DE CONCRETO, INCLUSO IÇAMENTO. AF_12/2015</t>
  </si>
  <si>
    <t xml:space="preserve">1.111,17</t>
  </si>
  <si>
    <t xml:space="preserve">1.147,60</t>
  </si>
  <si>
    <t xml:space="preserve">92598</t>
  </si>
  <si>
    <t xml:space="preserve">FABRICAÇÃO E INSTALAÇÃO DE TESOURA INTEIRA EM AÇO, VÃO DE 11 M, PARA TELHA CERÂMICA OU DE CONCRETO, INCLUSO IÇAMENTO. AF_12/2015</t>
  </si>
  <si>
    <t xml:space="preserve">1.173,49</t>
  </si>
  <si>
    <t xml:space="preserve">1.209,92</t>
  </si>
  <si>
    <t xml:space="preserve">92600</t>
  </si>
  <si>
    <t xml:space="preserve">FABRICAÇÃO E INSTALAÇÃO DE TESOURA INTEIRA EM AÇO, VÃO DE 12 M, PARA TELHA CERÂMICA OU DE CONCRETO, INCLUSO IÇAMENTO. AF_12/2015</t>
  </si>
  <si>
    <t xml:space="preserve">1.247,97</t>
  </si>
  <si>
    <t xml:space="preserve">1.284,40</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</si>
  <si>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</si>
  <si>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</si>
  <si>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</si>
  <si>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</si>
  <si>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479,89</t>
  </si>
  <si>
    <t xml:space="preserve">495,18</t>
  </si>
  <si>
    <t xml:space="preserve">92606</t>
  </si>
  <si>
    <t xml:space="preserve">FABRICAÇÃO E INSTALAÇÃO DE TESOURA INTEIRA EM AÇO, VÃO DE 5 M, PARA TELHA ONDULADA DE FIBROCIMENTO, METÁLICA, PLÁSTICA OU TERMOACÚSTICA, INCLUSO IÇAMENTO. AF_12/2015</t>
  </si>
  <si>
    <t xml:space="preserve">542,21</t>
  </si>
  <si>
    <t xml:space="preserve">557,50</t>
  </si>
  <si>
    <t xml:space="preserve">92608</t>
  </si>
  <si>
    <t xml:space="preserve">FABRICAÇÃO E INSTALAÇÃO DE TESOURA INTEIRA EM AÇO, VÃO DE 6 M, PARA TELHA ONDULADA DE FIBROCIMENTO, METÁLICA, PLÁSTICA OU TERMOACÚSTICA, INCLUSO IÇAMENTO. AF_12/2015</t>
  </si>
  <si>
    <t xml:space="preserve">677,18</t>
  </si>
  <si>
    <t xml:space="preserve">699,37</t>
  </si>
  <si>
    <t xml:space="preserve">92610</t>
  </si>
  <si>
    <t xml:space="preserve">FABRICAÇÃO E INSTALAÇÃO DE TESOURA INTEIRA EM AÇO, VÃO DE 7 M, PARA TELHA ONDULADA DE FIBROCIMENTO, METÁLICA, PLÁSTICA OU TERMOACÚSTICA, INCLUSO IÇAMENTO. AF_12/2015</t>
  </si>
  <si>
    <t xml:space="preserve">739,51</t>
  </si>
  <si>
    <t xml:space="preserve">761,70</t>
  </si>
  <si>
    <t xml:space="preserve">92612</t>
  </si>
  <si>
    <t xml:space="preserve">FABRICAÇÃO E INSTALAÇÃO DE TESOURA INTEIRA EM AÇO, VÃO DE 8 M, PARA TELHA ONDULADA DE FIBROCIMENTO, METÁLICA, PLÁSTICA OU TERMOACÚSTICA, INCLUSO IÇAMENTO, INCLUSO IÇAMENTO. AF_12/2015</t>
  </si>
  <si>
    <t xml:space="preserve">840,28</t>
  </si>
  <si>
    <t xml:space="preserve">867,09</t>
  </si>
  <si>
    <t xml:space="preserve">92614</t>
  </si>
  <si>
    <t xml:space="preserve">FABRICAÇÃO E INSTALAÇÃO DE TESOURA INTEIRA EM AÇO, VÃO DE 9 M, PARA TELHA ONDULADA DE FIBROCIMENTO, METÁLICA, PLÁSTICA OU TERMOACÚSTICA, INCLUSO IÇAMENTO. AF_12/2015</t>
  </si>
  <si>
    <t xml:space="preserve">936,33</t>
  </si>
  <si>
    <t xml:space="preserve">965,35</t>
  </si>
  <si>
    <t xml:space="preserve">92616</t>
  </si>
  <si>
    <t xml:space="preserve">FABRICAÇÃO E INSTALAÇÃO DE TESOURA INTEIRA EM AÇO, VÃO DE 10 M, PARA TELHA ONDULADA DE FIBROCIMENTO, METÁLICA, PLÁSTICA OU TERMOACÚSTICA, INCLUSO IÇAMENTO. AF_12/2015</t>
  </si>
  <si>
    <t xml:space="preserve">1.074,72</t>
  </si>
  <si>
    <t xml:space="preserve">1.111,15</t>
  </si>
  <si>
    <t xml:space="preserve">92618</t>
  </si>
  <si>
    <t xml:space="preserve">FABRICAÇÃO E INSTALAÇÃO DE TESOURA INTEIRA EM AÇO, VÃO DE 11 M, PARA TELHA ONDULADA DE FIBROCIMENTO, METÁLICA, PLÁSTICA OU TERMOACÚSTICA, INCLUSO IÇAMENTO. AF_12/2015</t>
  </si>
  <si>
    <t xml:space="preserve">1.137,04</t>
  </si>
  <si>
    <t xml:space="preserve">1.173,47</t>
  </si>
  <si>
    <t xml:space="preserve">92620</t>
  </si>
  <si>
    <t xml:space="preserve">FABRICAÇÃO E INSTALAÇÃO DE TESOURA INTEIRA EM AÇO, VÃO DE 12 M, PARA TELHA ONDULADA DE FIBROCIMENTO, METÁLICA, PLÁSTICA OU TERMOACÚSTICA, INCLUSO IÇAMENTO. AF_12/2015</t>
  </si>
  <si>
    <t xml:space="preserve">1.199,36</t>
  </si>
  <si>
    <t xml:space="preserve">1.235,79</t>
  </si>
  <si>
    <t xml:space="preserve">94444</t>
  </si>
  <si>
    <t xml:space="preserve">TELHAMENTO COM TELHA DE ENCAIXE, TIPO FRANCESA DE VIDRO, COM ATÉ 2 ÁGUAS, INCLUSO TRANSPORTE VERTICAL. AF_06/2016</t>
  </si>
  <si>
    <t xml:space="preserve">463,61</t>
  </si>
  <si>
    <t xml:space="preserve">464,41</t>
  </si>
  <si>
    <t xml:space="preserve">73891/1</t>
  </si>
  <si>
    <t xml:space="preserve">ESGOTAMENTO COM MOTO-BOMBA AUTOESCOVANTE</t>
  </si>
  <si>
    <t xml:space="preserve">5,28</t>
  </si>
  <si>
    <t xml:space="preserve">73882/1</t>
  </si>
  <si>
    <t xml:space="preserve">CALHA EM CONCRETO SIMPLES, EM MEIA CANA, DIAMETRO 200 MM</t>
  </si>
  <si>
    <t xml:space="preserve">27,58</t>
  </si>
  <si>
    <t xml:space="preserve">28,86</t>
  </si>
  <si>
    <t xml:space="preserve">73882/5</t>
  </si>
  <si>
    <t xml:space="preserve">CALHA EM CONCRETO SIMPLES, EM MEIA CANA DE CONCRETO, DIAMETRO 600 MM</t>
  </si>
  <si>
    <t xml:space="preserve">78,55</t>
  </si>
  <si>
    <t xml:space="preserve">82,47</t>
  </si>
  <si>
    <t xml:space="preserve">73816/1</t>
  </si>
  <si>
    <t xml:space="preserve">EXECUCAO DE DRENO COM TUBOS DE PVC CORRUGADO FLEXIVEL PERFURADO - DN 100</t>
  </si>
  <si>
    <t xml:space="preserve">25,00</t>
  </si>
  <si>
    <t xml:space="preserve">26,65</t>
  </si>
  <si>
    <t xml:space="preserve">73816/2</t>
  </si>
  <si>
    <t xml:space="preserve">EXECUCAO DE DRENO VERTICAL COM PEDRISCO, DIAMETRO 200MM</t>
  </si>
  <si>
    <t xml:space="preserve">26,49</t>
  </si>
  <si>
    <t xml:space="preserve">28,60</t>
  </si>
  <si>
    <t xml:space="preserve">73881/1</t>
  </si>
  <si>
    <t xml:space="preserve">EXECUCAO DE DRENO COM MANTA GEOTEXTIL 200 G/M2</t>
  </si>
  <si>
    <t xml:space="preserve">5,85</t>
  </si>
  <si>
    <t xml:space="preserve">73881/3</t>
  </si>
  <si>
    <t xml:space="preserve">EXECUCAO DE DRENO COM MANTA GEOTEXTIL 400 G/M2</t>
  </si>
  <si>
    <t xml:space="preserve">11,39</t>
  </si>
  <si>
    <t xml:space="preserve">11,43</t>
  </si>
  <si>
    <t xml:space="preserve">73883/1</t>
  </si>
  <si>
    <t xml:space="preserve">EXECUCAO DE DRENO FRANCES COM AREIA MEDIA</t>
  </si>
  <si>
    <t xml:space="preserve">M3</t>
  </si>
  <si>
    <t xml:space="preserve">94,93</t>
  </si>
  <si>
    <t xml:space="preserve">97,50</t>
  </si>
  <si>
    <t xml:space="preserve">73883/2</t>
  </si>
  <si>
    <t xml:space="preserve">EXECUCAO DE DRENO FRANCES COM BRITA NUM 2</t>
  </si>
  <si>
    <t xml:space="preserve">89,60</t>
  </si>
  <si>
    <t xml:space="preserve">93,56</t>
  </si>
  <si>
    <t xml:space="preserve">73883/3</t>
  </si>
  <si>
    <t xml:space="preserve">EXECUCAO DE DRENO FRANCES COM CASCALHO</t>
  </si>
  <si>
    <t xml:space="preserve">55,85</t>
  </si>
  <si>
    <t xml:space="preserve">73902/1</t>
  </si>
  <si>
    <t xml:space="preserve">CAMADA DRENANTE COM BRITA NUM 3</t>
  </si>
  <si>
    <t xml:space="preserve">101,01</t>
  </si>
  <si>
    <t xml:space="preserve">73968/1</t>
  </si>
  <si>
    <t xml:space="preserve">MANTA IMPERMEABILIZANTE A BASE DE ASFALTO - FORNECIMENTO E INSTALACAO</t>
  </si>
  <si>
    <t xml:space="preserve">44,86</t>
  </si>
  <si>
    <t xml:space="preserve">73969/1</t>
  </si>
  <si>
    <t xml:space="preserve">EXECUCAO DE DRENOS DE CHORUME EM TUBOS DRENANTES DE CONCRETO, DIAM=200MM, ENVOLTOS EM BRITA E GEOTEXTIL</t>
  </si>
  <si>
    <t xml:space="preserve">63,81</t>
  </si>
  <si>
    <t xml:space="preserve">65,45</t>
  </si>
  <si>
    <t xml:space="preserve">74017/1</t>
  </si>
  <si>
    <t xml:space="preserve">EXECUCAO DE DRENOS DE CHORUME EM TUBOS DRENANTES, PVC, DIAM=100 MM, ENVOLTOS EM BRITA E GEOTEXTIL</t>
  </si>
  <si>
    <t xml:space="preserve">42,04</t>
  </si>
  <si>
    <t xml:space="preserve">43,68</t>
  </si>
  <si>
    <t xml:space="preserve">74017/2</t>
  </si>
  <si>
    <t xml:space="preserve">EXECUCAO DE DRENOS DE CHORUME EM TUBOS DRENANTES, PVC, DIAM=150 MM, ENVOLTOS EM BRITA E GEOTEXTIL</t>
  </si>
  <si>
    <t xml:space="preserve">52,93</t>
  </si>
  <si>
    <t xml:space="preserve">54,57</t>
  </si>
  <si>
    <t xml:space="preserve">75029/1</t>
  </si>
  <si>
    <t xml:space="preserve">TUBO PVC CORRUGADO RIGIDO PERFURADO DN 150 PARA DRENAGEM - FORNECIMENTO E INSTALACAO</t>
  </si>
  <si>
    <t xml:space="preserve">35,53</t>
  </si>
  <si>
    <t xml:space="preserve">37,65</t>
  </si>
  <si>
    <t xml:space="preserve">83651</t>
  </si>
  <si>
    <t xml:space="preserve">TUBO PVC CORRUGADO PERFURADO 100 MM C/ JUNTA ELASTICA PARA DRENAGEM.</t>
  </si>
  <si>
    <t xml:space="preserve">29,47</t>
  </si>
  <si>
    <t xml:space="preserve">31,91</t>
  </si>
  <si>
    <t xml:space="preserve">83656</t>
  </si>
  <si>
    <t xml:space="preserve">COLCHAO DRENANTE C/ 30CM PEDRA BRITADA N.3/FILTRO TRANSICAO MANTA GEOTEXTIL 100% POLIPROPILENO OU POLIESTER INCL FORNEC/COLOCMAT</t>
  </si>
  <si>
    <t xml:space="preserve">33,93</t>
  </si>
  <si>
    <t xml:space="preserve">83658</t>
  </si>
  <si>
    <t xml:space="preserve">EXECUCAO DRENO PROFUNDO, COM CORTE TRAPEZOIDAL EM SOLO, DE 70X80X150CM EXCL TUBO INCL MATERIAL EXECUCAO, COM SELO ENCHIMENTO MATERIAL DRENANTE E ESCAVACAO</t>
  </si>
  <si>
    <t xml:space="preserve">169,09</t>
  </si>
  <si>
    <t xml:space="preserve">181,04</t>
  </si>
  <si>
    <t xml:space="preserve">83661</t>
  </si>
  <si>
    <t xml:space="preserve">EXECUCAO DE DRENO PROFUNDO, CORTE EM SOLO, COM TUBO POROSO D=0,20M</t>
  </si>
  <si>
    <t xml:space="preserve">105,04</t>
  </si>
  <si>
    <t xml:space="preserve">110,29</t>
  </si>
  <si>
    <t xml:space="preserve">83662</t>
  </si>
  <si>
    <t xml:space="preserve">EXECUCAO DE DRENO CEGO</t>
  </si>
  <si>
    <t xml:space="preserve">88,40</t>
  </si>
  <si>
    <t xml:space="preserve">93,13</t>
  </si>
  <si>
    <t xml:space="preserve">83664</t>
  </si>
  <si>
    <t xml:space="preserve">EXECUCAO DE DRENO DE TUBO DE CONRETO SIMPLES POROSO D=0,20 M (0,5MX0,5M) PARA GALERIAS DE AGUAS PLUVIAIS</t>
  </si>
  <si>
    <t xml:space="preserve">62,72</t>
  </si>
  <si>
    <t xml:space="preserve">83665</t>
  </si>
  <si>
    <t xml:space="preserve">FORNECIMENTO E INSTALACAO DE MANTA BIDIM RT - 14</t>
  </si>
  <si>
    <t xml:space="preserve">7,58</t>
  </si>
  <si>
    <t xml:space="preserve">7,64</t>
  </si>
  <si>
    <t xml:space="preserve">83667</t>
  </si>
  <si>
    <t xml:space="preserve">CAMADA DRENANTE COM AREIA MEDIA</t>
  </si>
  <si>
    <t xml:space="preserve">109,21</t>
  </si>
  <si>
    <t xml:space="preserve">83668</t>
  </si>
  <si>
    <t xml:space="preserve">CAMADA DRENANTE COM BRITA NUM 2</t>
  </si>
  <si>
    <t xml:space="preserve">95,17</t>
  </si>
  <si>
    <t xml:space="preserve">100,02</t>
  </si>
  <si>
    <t xml:space="preserve">83669</t>
  </si>
  <si>
    <t xml:space="preserve">FORNECIMENTO/INSTALACAO MANTA BIDIM RT-16</t>
  </si>
  <si>
    <t xml:space="preserve">9,05</t>
  </si>
  <si>
    <t xml:space="preserve">83670</t>
  </si>
  <si>
    <t xml:space="preserve">TUBO PVC DN 75 MM PARA DRENAGEM - FORNECIMENTO E INSTALACAO</t>
  </si>
  <si>
    <t xml:space="preserve">53,09</t>
  </si>
  <si>
    <t xml:space="preserve">58,08</t>
  </si>
  <si>
    <t xml:space="preserve">83671</t>
  </si>
  <si>
    <t xml:space="preserve">TUBO PVC DN 100 MM PARA DRENAGEM - FORNECIMENTO E INSTALACAO</t>
  </si>
  <si>
    <t xml:space="preserve">56,99</t>
  </si>
  <si>
    <t xml:space="preserve">62,28</t>
  </si>
  <si>
    <t xml:space="preserve">83675</t>
  </si>
  <si>
    <t xml:space="preserve">TUBO CONCRETO SIMPLES DN 200 MM PARA DRENAGEM - FORNECIMENTO E INSTALACAO, INCLUSIVE ESCAVACAO MANUAL 1M3/M.</t>
  </si>
  <si>
    <t xml:space="preserve">94,66</t>
  </si>
  <si>
    <t xml:space="preserve">102,56</t>
  </si>
  <si>
    <t xml:space="preserve">83676</t>
  </si>
  <si>
    <t xml:space="preserve">TUBO CONCRETO SIMPLES DN 300 MM PARA DRENAGEM - FORNECIMENTO E INSTALACAO INCLUSIVE ESCAVACAO MANUAL 1M3/M</t>
  </si>
  <si>
    <t xml:space="preserve">116,62</t>
  </si>
  <si>
    <t xml:space="preserve">126,41</t>
  </si>
  <si>
    <t xml:space="preserve">83677</t>
  </si>
  <si>
    <t xml:space="preserve">TUBO CONCRETO SIMPLES DN 400 MM PARA DRENAGEM - FORNECIMENTO E INSTALACAO INCLUSIVE ESCAVACAO MANUAL 1,5M3/M</t>
  </si>
  <si>
    <t xml:space="preserve">145,51</t>
  </si>
  <si>
    <t xml:space="preserve">157,47</t>
  </si>
  <si>
    <t xml:space="preserve">83678</t>
  </si>
  <si>
    <t xml:space="preserve">TUBO CONCRETO SIMPLES DN 500 MM PARA DRENAGEM - FORNECIMENTO E INSTALACAO INCLUSIVE ESCAVACAO MANUAL 2M3/M</t>
  </si>
  <si>
    <t xml:space="preserve">185,64</t>
  </si>
  <si>
    <t xml:space="preserve">200,12</t>
  </si>
  <si>
    <t xml:space="preserve">83679</t>
  </si>
  <si>
    <t xml:space="preserve">TUBO PVC D=2 COM MATERIAL DRENANTE PARA DRENO/BARBACA - FORNECIMENTO E INSTALACAO</t>
  </si>
  <si>
    <t xml:space="preserve">15,76</t>
  </si>
  <si>
    <t xml:space="preserve">16,75</t>
  </si>
  <si>
    <t xml:space="preserve">83680</t>
  </si>
  <si>
    <t xml:space="preserve">TUBO PVC D=3" COM MATERIAL DRENANTE PARA DRENO/BARBACA - FORNECIMENTO E INSTALACAO</t>
  </si>
  <si>
    <t xml:space="preserve">19,26</t>
  </si>
  <si>
    <t xml:space="preserve">83681</t>
  </si>
  <si>
    <t xml:space="preserve">TUBO PVC D=4" COM MATERIAL DRENANTE PARA DRENO/BARBACA - FORNECIMENTO E INSTALACAO</t>
  </si>
  <si>
    <t xml:space="preserve">20,61</t>
  </si>
  <si>
    <t xml:space="preserve">83682</t>
  </si>
  <si>
    <t xml:space="preserve">CAMADA VERTICAL DRENANTE C/ PEDRA BRITADA NUMS 1 E 2</t>
  </si>
  <si>
    <t xml:space="preserve">83683</t>
  </si>
  <si>
    <t xml:space="preserve">CAMADA HORIZONTAL DRENANTE C/ PEDRA BRITADA 1 E 2</t>
  </si>
  <si>
    <t xml:space="preserve">106,76</t>
  </si>
  <si>
    <t xml:space="preserve">112,70</t>
  </si>
  <si>
    <t xml:space="preserve">83729</t>
  </si>
  <si>
    <t xml:space="preserve">FORNECIMENTO/INSTALACAO DE MANTA BIDIM RT-31</t>
  </si>
  <si>
    <t xml:space="preserve">17,56</t>
  </si>
  <si>
    <t xml:space="preserve">17,62</t>
  </si>
  <si>
    <t xml:space="preserve">83739</t>
  </si>
  <si>
    <t xml:space="preserve">FORNECIMENTO/INSTALACAO DE MANTA BIDIM RT-10</t>
  </si>
  <si>
    <t xml:space="preserve">6,17</t>
  </si>
  <si>
    <t xml:space="preserve">6454</t>
  </si>
  <si>
    <t xml:space="preserve">FORNECIMENTO E LANCAMENTO DE PEDRA DE MAO</t>
  </si>
  <si>
    <t xml:space="preserve">160,16</t>
  </si>
  <si>
    <t xml:space="preserve">172,04</t>
  </si>
  <si>
    <t xml:space="preserve">73611</t>
  </si>
  <si>
    <t xml:space="preserve">ENROCAMENTO COM PEDRA ARGAMASSADA TRAÇO 1:4 COM PEDRA DE MÃO</t>
  </si>
  <si>
    <t xml:space="preserve">349,53</t>
  </si>
  <si>
    <t xml:space="preserve">375,93</t>
  </si>
  <si>
    <t xml:space="preserve">73697</t>
  </si>
  <si>
    <t xml:space="preserve">ENROCAMENTO MANUAL, SEM ARRUMACAO DO MATERIAL</t>
  </si>
  <si>
    <t xml:space="preserve">150,30</t>
  </si>
  <si>
    <t xml:space="preserve">161,06</t>
  </si>
  <si>
    <t xml:space="preserve">73698</t>
  </si>
  <si>
    <t xml:space="preserve">ENROCAMENTO MANUAL, COM ARRUMACAO DO MATERIAL</t>
  </si>
  <si>
    <t xml:space="preserve">205,64</t>
  </si>
  <si>
    <t xml:space="preserve">222,72</t>
  </si>
  <si>
    <t xml:space="preserve">73890/1</t>
  </si>
  <si>
    <t xml:space="preserve">ENSECADEIRA DE MADEIRA COM PAREDE SIMPLES</t>
  </si>
  <si>
    <t xml:space="preserve">117,64</t>
  </si>
  <si>
    <t xml:space="preserve">126,22</t>
  </si>
  <si>
    <t xml:space="preserve">73890/2</t>
  </si>
  <si>
    <t xml:space="preserve">ENSECADEIRA DE MADEIRA COM PAREDE DUPLA</t>
  </si>
  <si>
    <t xml:space="preserve">296,39</t>
  </si>
  <si>
    <t xml:space="preserve">317,84</t>
  </si>
  <si>
    <t xml:space="preserve">92743</t>
  </si>
  <si>
    <t xml:space="preserve">MURO DE GABIÃO, ENCHIMENTO COM PEDRA DE MÃO TIPO RACHÃO, DE GRAVIDADE, COM GAIOLAS DE COMPRIMENTO IGUAL A 2 METROS, ALTURA DO MURO DE ATÉ 4 METROS - FORNECIMENTO E EXECUÇÃO. AF_12/2015</t>
  </si>
  <si>
    <t xml:space="preserve">432,88</t>
  </si>
  <si>
    <t xml:space="preserve">447,27</t>
  </si>
  <si>
    <t xml:space="preserve">92744</t>
  </si>
  <si>
    <t xml:space="preserve">MURO DE GABIÃO, ENCHIMENTO COM PEDRA DE MÃO TIPO RACHÃO, DE GRAVIDADE, COM GAIOLAS DE COMPRIMENTO IGUAL A 5 METROS, ALTURA DO MURO DE ATÉ 4 METROS - FORNECIMENTO E EXECUÇÃO. AF_12/2015</t>
  </si>
  <si>
    <t xml:space="preserve">401,24</t>
  </si>
  <si>
    <t xml:space="preserve">408,21</t>
  </si>
  <si>
    <t xml:space="preserve">92745</t>
  </si>
  <si>
    <t xml:space="preserve">MURO DE GABIÃO, ENCHIMENTO COM PEDRA DE MÃO TIPO RACHÃO, DE GRAVIDADE, COM GAIOLAS DE COMPRIMENTO IGUAL A 2 METROS, ALTURA DO MURO ACIMA DE 4 E ATÉ 6 METROS - FORNECIMENTO E EXECUÇÃO. AF_12/2015</t>
  </si>
  <si>
    <t xml:space="preserve">538,86</t>
  </si>
  <si>
    <t xml:space="preserve">556,18</t>
  </si>
  <si>
    <t xml:space="preserve">92746</t>
  </si>
  <si>
    <t xml:space="preserve">MURO DE GABIÃO, ENCHIMENTO COM PEDRA DE MÃO TIPO RACHÃO, DE GRAVIDADE, COM GAIOLAS DE COMPRIMENTO IGUAL A 5 METROS, ALTURA DO MURO ACIMA DE 4 E ATÉ 6 METROS - FORNECIMENTO E EXECUÇÃO. AF_12/2015</t>
  </si>
  <si>
    <t xml:space="preserve">481,01</t>
  </si>
  <si>
    <t xml:space="preserve">490,78</t>
  </si>
  <si>
    <t xml:space="preserve">92747</t>
  </si>
  <si>
    <t xml:space="preserve">MURO DE GABIÃO, ENCHIMENTO COM PEDRA DE MÃO TIPO RACHÃO, DE GRAVIDADE, COM GAIOLAS DE COMPRIMENTO IGUAL A 2 METROS, ALTURA DO MURO ACIMA DE 6 E ATÉ 10 METROS - FORNECIMENTO E EXECUÇÃO. AF_12/2015</t>
  </si>
  <si>
    <t xml:space="preserve">599,23</t>
  </si>
  <si>
    <t xml:space="preserve">618,24</t>
  </si>
  <si>
    <t xml:space="preserve">92748</t>
  </si>
  <si>
    <t xml:space="preserve">MURO DE GABIÃO, ENCHIMENTO COM PEDRA DE MÃO TIPO RACHÃO, DE GRAVIDADE, COM GAIOLAS DE COMPRIMENTO IGUAL A 5 METROS, ALTURA DO MURO MAIOR QUE 6 ATÉ 10 METROS - FORNECIMENTO E EXECUÇÃO. AF_12/2015</t>
  </si>
  <si>
    <t xml:space="preserve">526,79</t>
  </si>
  <si>
    <t xml:space="preserve">538,26</t>
  </si>
  <si>
    <t xml:space="preserve">92749</t>
  </si>
  <si>
    <t xml:space="preserve">MURO DE GABIÃO, ENCHIMENTO COM PEDRA DE MÃO TIPO RACHÃO, COM SOLO REFORÇADO, ALTURA DO MURO DE ATÉ 4 METROS - FORNECIMENTO E EXECUÇÃO. AF_12/2015</t>
  </si>
  <si>
    <t xml:space="preserve">612,19</t>
  </si>
  <si>
    <t xml:space="preserve">626,42</t>
  </si>
  <si>
    <t xml:space="preserve">92750</t>
  </si>
  <si>
    <t xml:space="preserve">MURO DE GABIÃO, ENCHIMENTO COM PEDRA DE MÃO TIPO RACHÃO, COM SOLO REFORÇADO, ALTURA DO MURO ACIMA DE 4 E ATÉ 12 METROS - FORNECIMENTO E EXECUÇÃO. AF_12/2015</t>
  </si>
  <si>
    <t xml:space="preserve">1.051,92</t>
  </si>
  <si>
    <t xml:space="preserve">1.071,48</t>
  </si>
  <si>
    <t xml:space="preserve">92751</t>
  </si>
  <si>
    <t xml:space="preserve">MURO DE GABIÃO, ENCHIMENTO COM PEDRA DE MÃO TIPO RACHÃO, COM SOLO REFORÇADO, ALTURA DO MURO ACIMA DE 12 E ATÉ 20 METROS - FORNECIMENTO E EXECUÇÃO. AF_12/2015</t>
  </si>
  <si>
    <t xml:space="preserve">1.307,25</t>
  </si>
  <si>
    <t xml:space="preserve">1.329,81</t>
  </si>
  <si>
    <t xml:space="preserve">92752</t>
  </si>
  <si>
    <t xml:space="preserve">MURO DE GABIÃO, ENCHIMENTO COM PEDRA DE MÃO TIPO RACHÃO, COM SOLO REFORÇADO, ALTURA DO MURO ACIMA DE 20 E ATÉ 28 METROS - FORNECIMENTO E EXECUÇÃO. AF_12/2015</t>
  </si>
  <si>
    <t xml:space="preserve">1.561,41</t>
  </si>
  <si>
    <t xml:space="preserve">1.586,88</t>
  </si>
  <si>
    <t xml:space="preserve">92753</t>
  </si>
  <si>
    <t xml:space="preserve">MURO DE GABIÃO, ENCHIMENTO COM RESÍDUO DE CONSTRUÇÃO E DEMOLIÇÃO, DE GRAVIDADE, COM GAIOLA TRAPEZOIDAL DE COMPRIMENTO IGUAL A 2 METROS, ALTURA DO MURO DE ATÉ 2 METROS - FORNECIMENTO E EXECUÇÃO. AF_12/2015</t>
  </si>
  <si>
    <t xml:space="preserve">415,22</t>
  </si>
  <si>
    <t xml:space="preserve">425,25</t>
  </si>
  <si>
    <t xml:space="preserve">92754</t>
  </si>
  <si>
    <t xml:space="preserve">MURO DE GABIÃO, ENCHIMENTO COM RESÍDUO DE CONSTRUÇÃO E DEMOLIÇÃO, DE GRAVIDADE, COM GAIOLA TRAPEZOIDAL DE COMPRIMENTO IGUAL A 2 METROS, ALTURA DO MURO ACIMA DE 2 E ATÉ 4 METROS - FORNECIMENTO E EXECUÇÃO. AF_12/2015</t>
  </si>
  <si>
    <t xml:space="preserve">379,44</t>
  </si>
  <si>
    <t xml:space="preserve">388,69</t>
  </si>
  <si>
    <t xml:space="preserve">92755</t>
  </si>
  <si>
    <t xml:space="preserve">PROTEÇÃO SUPERFICIAL DE CANAL EM GABIÃO TIPO COLCHÃO, ALTURA DE 17 CENTÍMETROS, ENCHIMENTO COM PEDRA DE MÃO TIPO RACHÃO - FORNECIMENTO E EXECUÇÃO. AF_12/2015</t>
  </si>
  <si>
    <t xml:space="preserve">160,22</t>
  </si>
  <si>
    <t xml:space="preserve">164,96</t>
  </si>
  <si>
    <t xml:space="preserve">92756</t>
  </si>
  <si>
    <t xml:space="preserve">PROTEÇÃO SUPERFICIAL DE CANAL EM GABIÃO TIPO COLCHÃO, ALTURA DE 23 CENTÍMETROS, ENCHIMENTO COM PEDRA DE MÃO TIPO RACHÃO - FORNECIMENTO E EXECUÇÃO. AF_12/2015</t>
  </si>
  <si>
    <t xml:space="preserve">181,85</t>
  </si>
  <si>
    <t xml:space="preserve">187,47</t>
  </si>
  <si>
    <t xml:space="preserve">92757</t>
  </si>
  <si>
    <t xml:space="preserve">PROTEÇÃO SUPERFICIAL DE CANAL EM GABIÃO TIPO COLCHÃO, ALTURA DE 30 CENTÍMETROS, ENCHIMENTO COM PEDRA DE MÃO TIPO RACHÃO - FORNECIMENTO E EXECUÇÃO. AF_12/2015</t>
  </si>
  <si>
    <t xml:space="preserve">208,08</t>
  </si>
  <si>
    <t xml:space="preserve">214,76</t>
  </si>
  <si>
    <t xml:space="preserve">92758</t>
  </si>
  <si>
    <t xml:space="preserve">PROTEÇÃO SUPERFICIAL DE CANAL EM GABIÃO TIPO SACO, DIÂMETRO DE 65 CENTÍMETROS, ENCHIMENTO MANUAL COM PEDRA DE MÃO TIPO RACHÃO - FORNECIMENTO E EXECUÇÃO. AF_12/2015</t>
  </si>
  <si>
    <t xml:space="preserve">477,89</t>
  </si>
  <si>
    <t xml:space="preserve">487,88</t>
  </si>
  <si>
    <t xml:space="preserve">73843/1</t>
  </si>
  <si>
    <t xml:space="preserve">MURO DE ARRIMO DE CONCRETO CICLOPICO COM 30% DE PEDRA DE MAO</t>
  </si>
  <si>
    <t xml:space="preserve">322,23</t>
  </si>
  <si>
    <t xml:space="preserve">342,97</t>
  </si>
  <si>
    <t xml:space="preserve">73844/1</t>
  </si>
  <si>
    <t xml:space="preserve">MURO DE ARRIMO DE ALVENARIA DE PEDRA ARGAMASSADA</t>
  </si>
  <si>
    <t xml:space="preserve">495,35</t>
  </si>
  <si>
    <t xml:space="preserve">538,35</t>
  </si>
  <si>
    <t xml:space="preserve">73844/2</t>
  </si>
  <si>
    <t xml:space="preserve">MURO DE ARRIMO DE ALVENARIA DE TIJOLOS</t>
  </si>
  <si>
    <t xml:space="preserve">457,28</t>
  </si>
  <si>
    <t xml:space="preserve">488,39</t>
  </si>
  <si>
    <t xml:space="preserve">73846/1</t>
  </si>
  <si>
    <t xml:space="preserve">MURO DE ARRIMO CELULAR PECAS PRE-MOLDADAS CONCRETO EXCL FORMAS INCL   CONFECCAO DAS PECAS MONTAGEM E COMPACTACAO DO SOLO DE ENCHIMENTO.</t>
  </si>
  <si>
    <t xml:space="preserve">258,14</t>
  </si>
  <si>
    <t xml:space="preserve">274,18</t>
  </si>
  <si>
    <t xml:space="preserve">73846/2</t>
  </si>
  <si>
    <t xml:space="preserve">MURO DE ARRIMO CELULAR PECAS PRE-MOLDADAS CONCRETO EXCL MATERIAIS E   FORMAS INCL CONFECCAO PECAS MONTAGEM E COMPACTACAO DO SOLO(ENCHIMENTO)</t>
  </si>
  <si>
    <t xml:space="preserve">132,71</t>
  </si>
  <si>
    <t xml:space="preserve">147,90</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</si>
  <si>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</si>
  <si>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</si>
  <si>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73,33</t>
  </si>
  <si>
    <t xml:space="preserve">76,44</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</si>
  <si>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</si>
  <si>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</si>
  <si>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80,88</t>
  </si>
  <si>
    <t xml:space="preserve">84,17</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</si>
  <si>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</si>
  <si>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</si>
  <si>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109,93</t>
  </si>
  <si>
    <t xml:space="preserve">117,08</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</si>
  <si>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</si>
  <si>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</si>
  <si>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117,44</t>
  </si>
  <si>
    <t xml:space="preserve">124,78</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</si>
  <si>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</si>
  <si>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</si>
  <si>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87,11</t>
  </si>
  <si>
    <t xml:space="preserve">91,84</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</si>
  <si>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</si>
  <si>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</si>
  <si>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101,15</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</si>
  <si>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</si>
  <si>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</si>
  <si>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126,28</t>
  </si>
  <si>
    <t xml:space="preserve">135,48</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</si>
  <si>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</si>
  <si>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</si>
  <si>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135,23</t>
  </si>
  <si>
    <t xml:space="preserve">144,77</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</si>
  <si>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</si>
  <si>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</si>
  <si>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103,62</t>
  </si>
  <si>
    <t xml:space="preserve">105,77</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</si>
  <si>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</si>
  <si>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</si>
  <si>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121,73</t>
  </si>
  <si>
    <t xml:space="preserve">124,03</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</si>
  <si>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</si>
  <si>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</si>
  <si>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108,48</t>
  </si>
  <si>
    <t xml:space="preserve">111,14</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</si>
  <si>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</si>
  <si>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</si>
  <si>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126,42</t>
  </si>
  <si>
    <t xml:space="preserve">129,23</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</si>
  <si>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</si>
  <si>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</si>
  <si>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118,78</t>
  </si>
  <si>
    <t xml:space="preserve">122,68</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</si>
  <si>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</si>
  <si>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</si>
  <si>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138,11</t>
  </si>
  <si>
    <t xml:space="preserve">142,32</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</si>
  <si>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</si>
  <si>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</si>
  <si>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127,45</t>
  </si>
  <si>
    <t xml:space="preserve">132,32</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</si>
  <si>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</si>
  <si>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</si>
  <si>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146,56</t>
  </si>
  <si>
    <t xml:space="preserve">151,71</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</si>
  <si>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</si>
  <si>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</si>
  <si>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83,09</t>
  </si>
  <si>
    <t xml:space="preserve">87,28</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</si>
  <si>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</si>
  <si>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</si>
  <si>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90,93</t>
  </si>
  <si>
    <t xml:space="preserve">95,32</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</si>
  <si>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</si>
  <si>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</si>
  <si>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120,90</t>
  </si>
  <si>
    <t xml:space="preserve">129,28</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</si>
  <si>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</si>
  <si>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</si>
  <si>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128,81</t>
  </si>
  <si>
    <t xml:space="preserve">137,43</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</si>
  <si>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</si>
  <si>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</si>
  <si>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95,21</t>
  </si>
  <si>
    <t xml:space="preserve">100,88</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</si>
  <si>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</si>
  <si>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</si>
  <si>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104,61</t>
  </si>
  <si>
    <t xml:space="preserve">110,66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</si>
  <si>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</si>
  <si>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</si>
  <si>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135,14</t>
  </si>
  <si>
    <t xml:space="preserve">145,35</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</si>
  <si>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</si>
  <si>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</si>
  <si>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144,79</t>
  </si>
  <si>
    <t xml:space="preserve">155,43</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</si>
  <si>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</si>
  <si>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</si>
  <si>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109,77</t>
  </si>
  <si>
    <t xml:space="preserve">112,64</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</si>
  <si>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</si>
  <si>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</si>
  <si>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128,20</t>
  </si>
  <si>
    <t xml:space="preserve">131,27</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</si>
  <si>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</si>
  <si>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</si>
  <si>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111,88</t>
  </si>
  <si>
    <t xml:space="preserve">114,99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</si>
  <si>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</si>
  <si>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</si>
  <si>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130,19</t>
  </si>
  <si>
    <t xml:space="preserve">133,46</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</si>
  <si>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</si>
  <si>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</si>
  <si>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124,93</t>
  </si>
  <si>
    <t xml:space="preserve">129,57</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</si>
  <si>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</si>
  <si>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</si>
  <si>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144,70</t>
  </si>
  <si>
    <t xml:space="preserve">149,69</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</si>
  <si>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</si>
  <si>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</si>
  <si>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131,54</t>
  </si>
  <si>
    <t xml:space="preserve">136,92</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</si>
  <si>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</si>
  <si>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</si>
  <si>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151,17</t>
  </si>
  <si>
    <t xml:space="preserve">156,91</t>
  </si>
  <si>
    <t xml:space="preserve">93952</t>
  </si>
  <si>
    <t xml:space="preserve">EXECUÇÃO DE GRAMPO PARA SOLO GRAMPEADO COM COMPRIMENTO MENOR OU IGUAL A 4 M, DIÂMETRO DE 10 CM, PERFURAÇÃO COM EQUIPAMENTO MANUAL E ARMADURA COM DIÂMETRO DE 16 MM. AF_05/2016</t>
  </si>
  <si>
    <t xml:space="preserve">154,22</t>
  </si>
  <si>
    <t xml:space="preserve">166,50</t>
  </si>
  <si>
    <t xml:space="preserve">93953</t>
  </si>
  <si>
    <t xml:space="preserve">EXECUÇÃO DE GRAMPO PARA SOLO GRAMPEADO COM COMPRIMENTO MAIOR QUE 4 M E MENOR OU IGUAL A 6 M, DIÂMETRO DE 10 CM, PERFURAÇÃO COM EQUIPAMENTO MANUAL E ARMADURA COM DIÂMETRO DE 16 MM. AF_05/2016</t>
  </si>
  <si>
    <t xml:space="preserve">141,96</t>
  </si>
  <si>
    <t xml:space="preserve">152,90</t>
  </si>
  <si>
    <t xml:space="preserve">93954</t>
  </si>
  <si>
    <t xml:space="preserve">EXECUÇÃO DE GRAMPO PARA SOLO GRAMPEADO COM COMPRIMENTO MAIOR QUE 6 M E MENOR OU IGUAL A 8 M, DIÂMETRO DE 10 CM, PERFURAÇÃO COM EQUIPAMENTO MANUAL E ARMADURA COM DIÂMETRO DE 16 MM. AF_05/2016</t>
  </si>
  <si>
    <t xml:space="preserve">134,63</t>
  </si>
  <si>
    <t xml:space="preserve">93955</t>
  </si>
  <si>
    <t xml:space="preserve">EXECUÇÃO DE GRAMPO PARA SOLO GRAMPEADO COM COMPRIMENTO MAIOR QUE 8 M E MENOR OU IGUAL A 10 M, DIÂMETRO DE 10 CM, PERFURAÇÃO COM EQUIPAMENTO MANUAL E ARMADURA COM DIÂMETRO DE 16 MM. AF_05/2016</t>
  </si>
  <si>
    <t xml:space="preserve">129,44</t>
  </si>
  <si>
    <t xml:space="preserve">139,09</t>
  </si>
  <si>
    <t xml:space="preserve">93956</t>
  </si>
  <si>
    <t xml:space="preserve">EXECUÇÃO DE GRAMPO PARA SOLO GRAMPEADO COM COMPRIMENTO MAIOR QUE 10 M, DIÂMETRO DE 10 CM, PERFURAÇÃO COM EQUIPAMENTO MANUAL E ARMADURA COM DIÂMETRO DE 16 MM. AF_05/2016</t>
  </si>
  <si>
    <t xml:space="preserve">125,39</t>
  </si>
  <si>
    <t xml:space="preserve">134,59</t>
  </si>
  <si>
    <t xml:space="preserve">93957</t>
  </si>
  <si>
    <t xml:space="preserve">EXECUÇÃO DE GRAMPO PARA SOLO GRAMPEADO COM COMPRIMENTO MENOR OU IGUAL A 4 M, DIÂMETRO DE 10 CM, PERFURAÇÃO COM EQUIPAMENTO MANUAL E ARMADURA COM DIÂMETRO DE 20 MM. AF_05/2016</t>
  </si>
  <si>
    <t xml:space="preserve">159,68</t>
  </si>
  <si>
    <t xml:space="preserve">172,21</t>
  </si>
  <si>
    <t xml:space="preserve">93958</t>
  </si>
  <si>
    <t xml:space="preserve">EXECUÇÃO DE GRAMPO PARA SOLO GRAMPEADO COM COMPRIMENTO MAIOR QUE 4 M E MENOR OU IGUAL A 6 M, DIÂMETRO DE 10 CM, PERFURAÇÃO COM EQUIPAMENTO MANUAL E ARMADURA COM DIÂMETRO DE 20 MM. AF_05/2016</t>
  </si>
  <si>
    <t xml:space="preserve">146,78</t>
  </si>
  <si>
    <t xml:space="preserve">157,92</t>
  </si>
  <si>
    <t xml:space="preserve">93959</t>
  </si>
  <si>
    <t xml:space="preserve">EXECUÇÃO DE GRAMPO PARA SOLO GRAMPEADO COM COMPRIMENTO MAIOR QUE 6 M E MENOR OU IGUAL A 8 M, DIÂMETRO DE 10 CM, PERFURAÇÃO COM EQUIPAMENTO MANUAL E ARMADURA COM DIÂMETRO DE 20 MM. AF_05/2016</t>
  </si>
  <si>
    <t xml:space="preserve">139,13</t>
  </si>
  <si>
    <t xml:space="preserve">149,45</t>
  </si>
  <si>
    <t xml:space="preserve">93960</t>
  </si>
  <si>
    <t xml:space="preserve">EXECUÇÃO DE GRAMPO PARA SOLO GRAMPEADO COM COMPRIMENTO MAIOR QUE 8 M E MENOR OU IGUAL A 10 M, DIÂMETRO DE 10 CM, PERFURAÇÃO COM EQUIPAMENTO MANUAL E ARMADURA COM DIÂMETRO DE 20 MM. AF_05/2016</t>
  </si>
  <si>
    <t xml:space="preserve">133,75</t>
  </si>
  <si>
    <t xml:space="preserve">143,53</t>
  </si>
  <si>
    <t xml:space="preserve">93961</t>
  </si>
  <si>
    <t xml:space="preserve">EXECUÇÃO DE GRAMPO PARA SOLO GRAMPEADO COM COMPRIMENTO MAIOR QUE 10 M, DIÂMETRO DE 10 CM, PERFURAÇÃO COM EQUIPAMENTO MANUAL E ARMADURA COM DIÂMETRO DE 20 MM. AF_05/2016</t>
  </si>
  <si>
    <t xml:space="preserve">129,58</t>
  </si>
  <si>
    <t xml:space="preserve">138,90</t>
  </si>
  <si>
    <t xml:space="preserve">93962</t>
  </si>
  <si>
    <t xml:space="preserve">EXECUÇÃO DE GRAMPO PARA SOLO GRAMPEADO COM COMPRIMENTO MENOR OU IGUAL A 4 M, DIÂMETRO DE 7 CM, PERFURAÇÃO COM EQUIPAMENTO MANUAL E ARMADURA COM DIÂMETRO DE 16 MM. AF_05/2016</t>
  </si>
  <si>
    <t xml:space="preserve">146,04</t>
  </si>
  <si>
    <t xml:space="preserve">157,87</t>
  </si>
  <si>
    <t xml:space="preserve">93963</t>
  </si>
  <si>
    <t xml:space="preserve">EXECUÇÃO DE GRAMPO PARA SOLO GRAMPEADO COM COMPRIMENTO MAIOR QUE 4 E MENOR OU IGUAL A 6 M, DIÂMETRO DE 7 CM, PERFURAÇÃO COM EQUIPAMENTO MANUAL E ARMADURA COM DIÂMETRO DE 16 MM. AF_05/2016</t>
  </si>
  <si>
    <t xml:space="preserve">133,78</t>
  </si>
  <si>
    <t xml:space="preserve">144,32</t>
  </si>
  <si>
    <t xml:space="preserve">93964</t>
  </si>
  <si>
    <t xml:space="preserve">EXECUÇÃO DE GRAMPO PARA SOLO GRAMPEADO COM COMPRIMENTO MAIOR QUE 6 M E MENOR OU IGUAL A 8 M, DIÂMETRO DE 7 CM, PERFURAÇÃO COM EQUIPAMENTO MANUAL E ARMADURA COM DIÂMETRO DE 16 MM. AF_05/2016</t>
  </si>
  <si>
    <t xml:space="preserve">126,49</t>
  </si>
  <si>
    <t xml:space="preserve">136,24</t>
  </si>
  <si>
    <t xml:space="preserve">93965</t>
  </si>
  <si>
    <t xml:space="preserve">EXECUÇÃO DE GRAMPO PARA SOLO GRAMPEADO COM COMPRIMENTO MAIOR QUE 8 M E MENOR OU IGUAL A 10 M, DIÂMETRO DE 7 CM, PERFURAÇÃO COM EQUIPAMENTO MANUAL E ARMADURA COM DIÂMETRO DE 16 MM. AF_05/2016</t>
  </si>
  <si>
    <t xml:space="preserve">118,83</t>
  </si>
  <si>
    <t xml:space="preserve">127,72</t>
  </si>
  <si>
    <t xml:space="preserve">93966</t>
  </si>
  <si>
    <t xml:space="preserve">EXECUÇÃO DE GRAMPO PARA SOLO GRAMPEADO COM COMPRIMENTO MAIOR QUE 10 M, DIÂMETRO DE 7 CM, PERFURAÇÃO COM EQUIPAMENTO MANUAL E ARMADURA COM DIÂMETRO DE 16 MM. AF_05/2016</t>
  </si>
  <si>
    <t xml:space="preserve">117,32</t>
  </si>
  <si>
    <t xml:space="preserve">126,11</t>
  </si>
  <si>
    <t xml:space="preserve">93967</t>
  </si>
  <si>
    <t xml:space="preserve">EXECUÇÃO DE GRAMPO PARA SOLO GRAMPEADO COM COMPRIMENTO MENOR OU IGUAL A 4 M, DIÂMETRO DE 7 CM, PERFURAÇÃO COM EQUIPAMENTO MANUAL E ARMADURA COM DIÂMETRO DE 20 MM. AF_05/2016</t>
  </si>
  <si>
    <t xml:space="preserve">151,51</t>
  </si>
  <si>
    <t xml:space="preserve">163,61</t>
  </si>
  <si>
    <t xml:space="preserve">93968</t>
  </si>
  <si>
    <t xml:space="preserve">EXECUÇÃO DE GRAMPO PARA SOLO GRAMPEADO COM COMPRIMENTO MAIOR QUE 4 E MENOR OU IGUAL A 6 M, DIÂMETRO DE 7 CM, PERFURAÇÃO COM EQUIPAMENTO MANUAL E ARMADURA COM DIÂMETRO DE 20 MM. AF_05/2016</t>
  </si>
  <si>
    <t xml:space="preserve">138,58</t>
  </si>
  <si>
    <t xml:space="preserve">149,31</t>
  </si>
  <si>
    <t xml:space="preserve">93969</t>
  </si>
  <si>
    <t xml:space="preserve">EXECUÇÃO DE GRAMPO PARA SOLO GRAMPEADO COM COMPRIMENTO MAIOR QUE 6 M E MENOR OU IGUAL A 8 M, DIÂMETRO DE 7 CM, PERFURAÇÃO COM EQUIPAMENTO MANUAL E ARMADURA COM DIÂMETRO DE 20 MM. AF_05/2016</t>
  </si>
  <si>
    <t xml:space="preserve">130,98</t>
  </si>
  <si>
    <t xml:space="preserve">140,88</t>
  </si>
  <si>
    <t xml:space="preserve">93970</t>
  </si>
  <si>
    <t xml:space="preserve">EXECUÇÃO DE GRAMPO PARA SOLO GRAMPEADO COM COMPRIMENTO MAIOR QUE 8 MENOR OU IGUAL A 10 M, DIÂMETRO DE 7 CM, PERFURAÇÃO COM EQUIPAMENTO MANUAL E ARMADURA COM DIÂMETRO DE 20 MM. AF_05/2016</t>
  </si>
  <si>
    <t xml:space="preserve">125,65</t>
  </si>
  <si>
    <t xml:space="preserve">134,99</t>
  </si>
  <si>
    <t xml:space="preserve">93971</t>
  </si>
  <si>
    <t xml:space="preserve">EXECUÇÃO DE GRAMPO PARA SOLO GRAMPEADO COM COMPRIMENTO MAIOR QUE 10 M, DIÂMETRO DE 7 CM, PERFURAÇÃO COM EQUIPAMENTO MANUAL E ARMADURA COM DIÂMETRO DE 20 MM. AF_05/2016</t>
  </si>
  <si>
    <t xml:space="preserve">117,36</t>
  </si>
  <si>
    <t xml:space="preserve">126,05</t>
  </si>
  <si>
    <t xml:space="preserve">95108</t>
  </si>
  <si>
    <t xml:space="preserve">EXECUÇÃO DE PROTEÇÃO DA CABEÇA DO TIRANTE COM USO DE FÔRMAS EM CHAPA COMPENSADA PLASTIFICADA DE MADEIRA E CONCRETO FCK =15 MPA. AF_07/2016</t>
  </si>
  <si>
    <t xml:space="preserve">25,48</t>
  </si>
  <si>
    <t xml:space="preserve">83690</t>
  </si>
  <si>
    <t xml:space="preserve">DISSIPADOR DE ENERGIA EM PEDRA ARGAMASSADA ESPESSURA 6CM INCL MATERIAIS E COLOCACAO MEDIDO P/ VOLUME DE PEDRA ARGAMASSADA</t>
  </si>
  <si>
    <t xml:space="preserve">507,30</t>
  </si>
  <si>
    <t xml:space="preserve">555,55</t>
  </si>
  <si>
    <t xml:space="preserve">73799/1</t>
  </si>
  <si>
    <t xml:space="preserve">GRELHA EM FERRO FUNDIDO SIMPLES COM REQUADRO, CARGA MÁXIMA 12,5 T,  300 X 1000 MM, E = 15 MM, FORNECIDA E ASSENTADA COM ARGAMASSA 1:4 CIMENTO:AREIA.</t>
  </si>
  <si>
    <t xml:space="preserve">321,52</t>
  </si>
  <si>
    <t xml:space="preserve">333,23</t>
  </si>
  <si>
    <t xml:space="preserve">73856/1</t>
  </si>
  <si>
    <t xml:space="preserve">BOCA P/BUEIRO SIMPLES TUBULAR D=0,40M EM CONCRETO CICLOPICO, INCLINDO FORMAS, ESCAVACAO, REATERRO E MATERIAIS, EXCLUINDO MATERIAL REATERRO JAZIDA E TRANSPORTE</t>
  </si>
  <si>
    <t xml:space="preserve">536,63</t>
  </si>
  <si>
    <t xml:space="preserve">581,27</t>
  </si>
  <si>
    <t xml:space="preserve">73856/2</t>
  </si>
  <si>
    <t xml:space="preserve">BOCA PARA BUEIRO SIMPLES TUBULAR, DIAMETRO =0,60M, EM CONCRETO CICLOPICO, INCLUINDO FORMAS, ESCAVACAO, REATERRO E MATERIAIS, EXCLUINDO MATERIAL REATERRO JAZIDA E TRANSPORTE.</t>
  </si>
  <si>
    <t xml:space="preserve">879,02</t>
  </si>
  <si>
    <t xml:space="preserve">951,47</t>
  </si>
  <si>
    <t xml:space="preserve">73856/3</t>
  </si>
  <si>
    <t xml:space="preserve">BOCA PARA BUEIRO SIMPLES TUBULAR, DIAMETRO =0,80M, EM CONCRETO CICLOPICO, INCLUINDO FORMAS, ESCAVACAO, REATERRO E MATERIAIS, EXCLUINDO MATERIAL REATERRO JAZIDA E TRANSPORTE.</t>
  </si>
  <si>
    <t xml:space="preserve">1.316,87</t>
  </si>
  <si>
    <t xml:space="preserve">1.424,61</t>
  </si>
  <si>
    <t xml:space="preserve">73856/4</t>
  </si>
  <si>
    <t xml:space="preserve">BOCA PARA BUEIRO SIMPLES TUBULAR, DIAMETRO =1,00M, EM CONCRETO CICLOPICO, INCLUINDO FORMAS, ESCAVACAO, REATERRO E MATERIAIS, EXCLUINDO MATERIAL REATERRO JAZIDA E TRANSPORTE.</t>
  </si>
  <si>
    <t xml:space="preserve">1.856,47</t>
  </si>
  <si>
    <t xml:space="preserve">2.007,40</t>
  </si>
  <si>
    <t xml:space="preserve">73856/5</t>
  </si>
  <si>
    <t xml:space="preserve">BOCA PARA BUEIRO SIMPLES TUBULAR, DIAMETRO =1,20M, EM CONCRETO CICLOPICO, INCLUINDO FORMAS, ESCAVACAO, REATERRO E MATERIAIS, EXCLUINDO MATERIAL REATERRO JAZIDA E TRANSPORTE.</t>
  </si>
  <si>
    <t xml:space="preserve">2.502,78</t>
  </si>
  <si>
    <t xml:space="preserve">2.705,22</t>
  </si>
  <si>
    <t xml:space="preserve">73856/6</t>
  </si>
  <si>
    <t xml:space="preserve">BOCA PARA BUEIRO DUPLO TUBULAR, DIAMETRO =0,40M, EM CONCRETO CICLOPICO, INCLUINDO FORMAS, ESCAVACAO, REATERRO E MATERIAIS, EXCLUINDO MATERIAL REATERRO JAZIDA E TRANSPORTE.</t>
  </si>
  <si>
    <t xml:space="preserve">757,96</t>
  </si>
  <si>
    <t xml:space="preserve">820,76</t>
  </si>
  <si>
    <t xml:space="preserve">73856/7</t>
  </si>
  <si>
    <t xml:space="preserve">BOCA PARA BUEIRO DUPLO TUBULAR, DIAMETRO =0,60M, EM CONCRETO CICLOPICO, INCLUINDO FORMAS, ESCAVACAO, REATERRO E MATERIAIS, EXCLUINDO MATERIAL REATERRO JAZIDA E TRANSPORTE.</t>
  </si>
  <si>
    <t xml:space="preserve">1.249,04</t>
  </si>
  <si>
    <t xml:space="preserve">1.351,65</t>
  </si>
  <si>
    <t xml:space="preserve">73856/8</t>
  </si>
  <si>
    <t xml:space="preserve">BOCA PARA BUEIRO DUPLO TUBULAR, DIAMETRO =0,80M, EM CONCRETO CICLOPICO, INCLUINDO FORMAS, ESCAVACAO, REATERRO E MATERIAIS, EXCLUINDO MATERIAL REATERRO JAZIDA E TRANSPORTE.</t>
  </si>
  <si>
    <t xml:space="preserve">1.874,64</t>
  </si>
  <si>
    <t xml:space="preserve">2.027,65</t>
  </si>
  <si>
    <t xml:space="preserve">73856/9</t>
  </si>
  <si>
    <t xml:space="preserve">BOCA PARA BUEIRO DUPLO TUBULAR, DIAMETRO =1,00M, EM CONCRETO CICLOPICO, INCLUINDO FORMAS, ESCAVACAO, REATERRO E MATERIAIS, EXCLUINDO MATERIAL REATERRO JAZIDA E TRANSPORTE.</t>
  </si>
  <si>
    <t xml:space="preserve">2.313,42</t>
  </si>
  <si>
    <t xml:space="preserve">2.505,10</t>
  </si>
  <si>
    <t xml:space="preserve">73856/10</t>
  </si>
  <si>
    <t xml:space="preserve">BOCA PARA BUEIRO DUPLOTUBULAR, DIAMETRO =1,20M, EM CONCRETO CICLOPICO, INCLUINDO FORMAS, ESCAVACAO, REATERRO E MATERIAIS, EXCLUINDO MATERIAL REATERRO JAZIDA E TRANSPORTE.</t>
  </si>
  <si>
    <t xml:space="preserve">3.557,01</t>
  </si>
  <si>
    <t xml:space="preserve">3.844,47</t>
  </si>
  <si>
    <t xml:space="preserve">73856/11</t>
  </si>
  <si>
    <t xml:space="preserve">BOCA PARA BUEIRO TRIPLO TUBULAR, DIAMETRO =0,40M, EM CONCRETO CICLOPICO, INCLUINDO FORMAS, ESCAVACAO, REATERRO E MATERIAIS, EXCLUINDO MATERIAL REATERRO JAZIDA E TRANSPORTE.</t>
  </si>
  <si>
    <t xml:space="preserve">978,87</t>
  </si>
  <si>
    <t xml:space="preserve">1.059,80</t>
  </si>
  <si>
    <t xml:space="preserve">73856/12</t>
  </si>
  <si>
    <t xml:space="preserve">BOCA PARA BUEIRO TRIPLO TUBULAR, DIAMETRO =0,60M, EM CONCRETO CICLOPICO, INCLUINDO FORMAS, ESCAVACAO, REATERRO E MATERIAIS, EXCLUINDO MATERIAL REATERRO JAZIDA E TRANSPORTE.</t>
  </si>
  <si>
    <t xml:space="preserve">1.618,60</t>
  </si>
  <si>
    <t xml:space="preserve">1.751,35</t>
  </si>
  <si>
    <t xml:space="preserve">73856/13</t>
  </si>
  <si>
    <t xml:space="preserve">BOCA PARA BUEIRO TRIPLO TUBULAR, DIAMETRO =0,80M, EM CONCRETO CICLOPICO, INCLUINDO FORMAS, ESCAVACAO, REATERRO E MATERIAIS, EXCLUINDO MATERIAL REATERRO JAZIDA E TRANSPORTE.</t>
  </si>
  <si>
    <t xml:space="preserve">2.432,05</t>
  </si>
  <si>
    <t xml:space="preserve">2.630,30</t>
  </si>
  <si>
    <t xml:space="preserve">73856/14</t>
  </si>
  <si>
    <t xml:space="preserve">BOCA PARA BUEIRO TRIPLO TUBULAR, DIAMETRO =1,00M, EM CONCRETO CICLOPICO, INCLUINDO FORMAS, ESCAVACAO, REATERRO E MATERIAIS, EXCLUINDO MATERIAL REATERRO JAZIDA E TRANSPORTE.</t>
  </si>
  <si>
    <t xml:space="preserve">3.427,11</t>
  </si>
  <si>
    <t xml:space="preserve">3.705,08</t>
  </si>
  <si>
    <t xml:space="preserve">73856/15</t>
  </si>
  <si>
    <t xml:space="preserve">BOCA PARA BUEIRO TRIPLO TUBULAR, DIAMETRO =1,20M, EM CONCRETO CICLOPICO, INCLUINDO FORMAS, ESCAVACAO, REATERRO E MATERIAIS, EXCLUINDO MATERIAL REATERRO JAZIDA E TRANSPORTE.</t>
  </si>
  <si>
    <t xml:space="preserve">4.611,35</t>
  </si>
  <si>
    <t xml:space="preserve">4.983,80</t>
  </si>
  <si>
    <t xml:space="preserve">73963/1</t>
  </si>
  <si>
    <t xml:space="preserve">POCO DE VISITA PARA REDE DE ESG. SANIT., EM ANEIS DE CONCRETO, DIÂMETRO = 60CM, PROF=80CM, INCLUINDO DEGRAU,  EXCLUINDO TAMPAO FERRO FUNDIDO.</t>
  </si>
  <si>
    <t xml:space="preserve">310,94</t>
  </si>
  <si>
    <t xml:space="preserve">328,51</t>
  </si>
  <si>
    <t xml:space="preserve">73963/2</t>
  </si>
  <si>
    <t xml:space="preserve">POCO DE VISITA PARA REDE DE ESG. SANIT., EM ANEIS DE CONCRETO, DIÂMETRO = 60CM, PROF = 100CM, EXCLUINDO TAMPAO FERRO FUNDIDO.</t>
  </si>
  <si>
    <t xml:space="preserve">327,07</t>
  </si>
  <si>
    <t xml:space="preserve">345,06</t>
  </si>
  <si>
    <t xml:space="preserve">73963/3</t>
  </si>
  <si>
    <t xml:space="preserve">POCO DE VISITA PARA REDE DE ESG. SANIT., EM ANEIS DE CONCRETO, DIÂMETRO = 60CM, PROF = 60CM, INCLUINDO DEGRAU, EXCLUINDO TAMPAO FERRO FUNDIDO.</t>
  </si>
  <si>
    <t xml:space="preserve">292,90</t>
  </si>
  <si>
    <t xml:space="preserve">306,84</t>
  </si>
  <si>
    <t xml:space="preserve">73963/5</t>
  </si>
  <si>
    <t xml:space="preserve">POCO DE VISITA PARA REDE DE ESG. SANIT., EM ANEIS DE CONCRETO, DIÂMETRO = 60CM E 110CM, PROF = 120CM, EXCLUINDO TAMPAO FERRO FUNDIDO.</t>
  </si>
  <si>
    <t xml:space="preserve">986,79</t>
  </si>
  <si>
    <t xml:space="preserve">1.035,03</t>
  </si>
  <si>
    <t xml:space="preserve">73963/6</t>
  </si>
  <si>
    <t xml:space="preserve">POCO DE VISITA PARA REDE DE ESG. SANIT., EM ANEIS DE CONCRETO, DIÂMETRO = 60CM E 110CM, PROF = 140CM, EXCLUINDO TAMPAO FERRO FUNDIDO.</t>
  </si>
  <si>
    <t xml:space="preserve">1.051,27</t>
  </si>
  <si>
    <t xml:space="preserve">1.102,62</t>
  </si>
  <si>
    <t xml:space="preserve">73963/7</t>
  </si>
  <si>
    <t xml:space="preserve">POCO DE VISITA PARA REDE DE ESG. SANIT., EM ANEIS DE CONCRETO, DIÂMETRO = 60CM E 110CM, PROF = 150CM, EXCLUINDO TAMPAO FERRO FUNDIDO.</t>
  </si>
  <si>
    <t xml:space="preserve">1.108,44</t>
  </si>
  <si>
    <t xml:space="preserve">1.163,40</t>
  </si>
  <si>
    <t xml:space="preserve">73963/8</t>
  </si>
  <si>
    <t xml:space="preserve">POCO DE VISITA PARA REDE DE ESG. SANIT., EM ANEIS DE CONCRETO, DIÂMETRO = 60CM E 110CM, PROF = 160CM, EXCLUINDO TAMPAO FERRO FUNDIDO.</t>
  </si>
  <si>
    <t xml:space="preserve">1.115,28</t>
  </si>
  <si>
    <t xml:space="preserve">1.170,37</t>
  </si>
  <si>
    <t xml:space="preserve">73963/9</t>
  </si>
  <si>
    <t xml:space="preserve">POCO DE VISITA PARA REDE DE ESG. SANIT., EM ANEIS DE CONCRETO, DIÂMETRO = 110CM, PROF = 170CM, EXCLUINDO TAMPAO FERRO FUNDIDO.</t>
  </si>
  <si>
    <t xml:space="preserve">1.162,40</t>
  </si>
  <si>
    <t xml:space="preserve">1.218,57</t>
  </si>
  <si>
    <t xml:space="preserve">73963/10</t>
  </si>
  <si>
    <t xml:space="preserve">POCO DE VISITA PARA REDE DE ESG. SANIT., EM ANEIS DE CONCRETO, DIÂMETRO = 60CM E 110CM, PROF = 200CM, EXCLUINDO TAMPAO FERRO FUNDIDO.</t>
  </si>
  <si>
    <t xml:space="preserve">1.253,77</t>
  </si>
  <si>
    <t xml:space="preserve">1.314,48</t>
  </si>
  <si>
    <t xml:space="preserve">73963/11</t>
  </si>
  <si>
    <t xml:space="preserve">POCO DE VISITA PARA REDE DE ESG. SANIT., EM ANEIS DE CONCRETO, DIÂMETRO = 60CM E 110CM, PROF = 230CM, EXCLUINDO TAMPAO FERRO FUNDIDO.</t>
  </si>
  <si>
    <t xml:space="preserve">1.309,94</t>
  </si>
  <si>
    <t xml:space="preserve">1.373,98</t>
  </si>
  <si>
    <t xml:space="preserve">73963/12</t>
  </si>
  <si>
    <t xml:space="preserve">POCO DE VISITA PARA REDE DE ESG. SANIT., EM ANEIS DE CONCRETO, DIÂMETRO = 60CM E 110CM, PROF = 260CM, EXCLUINDO TAMPAO FERRO FUNDIDO.</t>
  </si>
  <si>
    <t xml:space="preserve">1.448,72</t>
  </si>
  <si>
    <t xml:space="preserve">1.518,38</t>
  </si>
  <si>
    <t xml:space="preserve">73963/13</t>
  </si>
  <si>
    <t xml:space="preserve">POCO DE VISITA PARA REDE DE ESG. SANIT., EM ANEIS DE CONCRETO, DIÂMETRO = 60CM E 110CM, PROF = 290CM, EXCLUINDO TAMPAO FERRO FUNDIDO.</t>
  </si>
  <si>
    <t xml:space="preserve">1.559,78</t>
  </si>
  <si>
    <t xml:space="preserve">1.634,91</t>
  </si>
  <si>
    <t xml:space="preserve">73963/14</t>
  </si>
  <si>
    <t xml:space="preserve">POCO DE VISITA PARA REDE DE ESG. SANIT., EM ANEIS DE CONCRETO, DIÂMETRO = 60CM E 110CM, PROF = 320CM, EXCLUINDO TAMPAO FERRO FUNDIDO.</t>
  </si>
  <si>
    <t xml:space="preserve">1.641,90</t>
  </si>
  <si>
    <t xml:space="preserve">1.722,10</t>
  </si>
  <si>
    <t xml:space="preserve">73963/15</t>
  </si>
  <si>
    <t xml:space="preserve">POCO DE VISITA PARA REDE DE ESG. SANIT., EM ANEIS DE CONCRETO, DIÂMETRO = 60CM E 110CM, PROF = 350CM, EXCLUINDO TAMPAO FERRO FUNDIDO.</t>
  </si>
  <si>
    <t xml:space="preserve">1.773,33</t>
  </si>
  <si>
    <t xml:space="preserve">1.861,42</t>
  </si>
  <si>
    <t xml:space="preserve">73963/16</t>
  </si>
  <si>
    <t xml:space="preserve">POCO DE VISITA PARA REDE DE ESG. SANIT., EM ANEIS DE CONCRETO, DIÂMETRO = 60CM E 110CM, PROF = 380CM, EXCLUINDO TAMPAO FERRO FUNDIDO.</t>
  </si>
  <si>
    <t xml:space="preserve">1.864,26</t>
  </si>
  <si>
    <t xml:space="preserve">1.955,44</t>
  </si>
  <si>
    <t xml:space="preserve">73963/17</t>
  </si>
  <si>
    <t xml:space="preserve">POCO DE VISITA PARA REDE DE ESG. SANIT., EM ANEIS DE CONCRETO, DIÂMETRO = 60CM E 110CM, PROF = 410CM, EXCLUINDO TAMPAO FERRO FUNDIDO.</t>
  </si>
  <si>
    <t xml:space="preserve">1.984,55</t>
  </si>
  <si>
    <t xml:space="preserve">2.081,51</t>
  </si>
  <si>
    <t xml:space="preserve">73963/18</t>
  </si>
  <si>
    <t xml:space="preserve">POCO DE VISITA PARA REDE DE ESG. SANIT., EM ANEIS DE CONCRETO, DIÂMETRO = 60CM E 110CM, PROF = 440CM, EXCLUINDO TAMPAO FERRO FUNDIDO.</t>
  </si>
  <si>
    <t xml:space="preserve">2.095,27</t>
  </si>
  <si>
    <t xml:space="preserve">2.197,66</t>
  </si>
  <si>
    <t xml:space="preserve">73963/19</t>
  </si>
  <si>
    <t xml:space="preserve">POCO DE VISITA PARA REDE DE ESG. SANIT., EM ANEIS DE CONCRETO, DIÂMETRO = 60CM E 110CM, PROF = 470CM, EXCLUINDO TAMPAO FERRO FUNDIDO.</t>
  </si>
  <si>
    <t xml:space="preserve">2.206,84</t>
  </si>
  <si>
    <t xml:space="preserve">2.314,75</t>
  </si>
  <si>
    <t xml:space="preserve">73963/20</t>
  </si>
  <si>
    <t xml:space="preserve">POCO DE VISITA PARA REDE DE ESG. SANIT., EM ANEIS DE CONCRETO, DIÂMETRO = 60CM E 110CM, PROF = 500CM, EXCLUINDO TAMPAO FERRO FUNDIDO.</t>
  </si>
  <si>
    <t xml:space="preserve">2.317,56</t>
  </si>
  <si>
    <t xml:space="preserve">2.430,90</t>
  </si>
  <si>
    <t xml:space="preserve">73963/21</t>
  </si>
  <si>
    <t xml:space="preserve">POCO DE VISITA PARA REDE DE ESG. SANIT., EM ANEIS DE CONCRETO, DIÂMETRO = 60CM E 110CM, PROF = 530CM, EXCLUINDO TAMPAO FERRO FUNDIDO.</t>
  </si>
  <si>
    <t xml:space="preserve">2.436,38</t>
  </si>
  <si>
    <t xml:space="preserve">2.555,53</t>
  </si>
  <si>
    <t xml:space="preserve">73963/22</t>
  </si>
  <si>
    <t xml:space="preserve">POCO DE VISITA PARA REDE DE ESG. SANIT., EM ANEIS DE CONCRETO, DIÂMETRO = 60CM E 110CM, PROF = 560CM, EXCLUINDO TAMPAO FERRO FUNDIDO.</t>
  </si>
  <si>
    <t xml:space="preserve">2.547,09</t>
  </si>
  <si>
    <t xml:space="preserve">2.671,68</t>
  </si>
  <si>
    <t xml:space="preserve">73963/23</t>
  </si>
  <si>
    <t xml:space="preserve">POCO DE VISITA PARA REDE DE ESG. SANIT., EM ANEIS DE CONCRETO, DIÂMETRO = 60CM E 110CM, PROF = 590CM, EXCLUINDO TAMPAO FERRO FUNDIDO.</t>
  </si>
  <si>
    <t xml:space="preserve">2.657,80</t>
  </si>
  <si>
    <t xml:space="preserve">2.787,82</t>
  </si>
  <si>
    <t xml:space="preserve">73963/24</t>
  </si>
  <si>
    <t xml:space="preserve">POCO DE VISITA PARA REDE DE ESG. SANIT., EM ANEIS DE CONCRETO, DIÂMETRO = 60CM E 110CM, PROF = 690CM, EXCLUINDO TAMPAO FERRO FUNDIDO.</t>
  </si>
  <si>
    <t xml:space="preserve">2.896,31</t>
  </si>
  <si>
    <t xml:space="preserve">3.031,86</t>
  </si>
  <si>
    <t xml:space="preserve">73963/25</t>
  </si>
  <si>
    <t xml:space="preserve">POCO DE VISITA PARA REDE DE ESG. SANIT., EM ANEIS DE CONCRETO, DIÂMETRO = 60CM E 110CM, PROF = 650CM, EXCLUINDO TAMPAO FERRO FUNDIDO.</t>
  </si>
  <si>
    <t xml:space="preserve">2.880,38</t>
  </si>
  <si>
    <t xml:space="preserve">3.021,36</t>
  </si>
  <si>
    <t xml:space="preserve">73963/26</t>
  </si>
  <si>
    <t xml:space="preserve">POCO DE VISITA PARA REDE DE ESG. SANIT., EM ANEIS DE CONCRETO, DIÂMETRO = 60CM E 110CM, PROF = 680CM, EXCLUINDO TAMPAO FERRO FUNDIDO.</t>
  </si>
  <si>
    <t xml:space="preserve">2.991,94</t>
  </si>
  <si>
    <t xml:space="preserve">3.138,46</t>
  </si>
  <si>
    <t xml:space="preserve">73963/27</t>
  </si>
  <si>
    <t xml:space="preserve">POCO DE VISITA PARA REDE DE ESG. SANIT., EM ANEIS DE CONCRETO, DIÂMETRO = 60CM E 110CM, PROF = 710CM, EXCLUINDO TAMPAO FERRO FUNDIDO.</t>
  </si>
  <si>
    <t xml:space="preserve">3.102,66</t>
  </si>
  <si>
    <t xml:space="preserve">3.254,60</t>
  </si>
  <si>
    <t xml:space="preserve">73963/28</t>
  </si>
  <si>
    <t xml:space="preserve">POCO VISITA ESG SANIT ANEL CONC PRE-MOLD PROF=1,20M C/ TAMPAO FOFO ARTICULADO, CLASSE B125 CARGA MAX 12,5 T, REDONDO TAMPA 600 MM, REDE PLUVIAL /ESGOTO / REJUNTAMENTO ANEIS / REVEST LISO CALHA INTERNA C/ARG CIM/AREIA 1:4. BASE/BANQUETA EM CONCR FCK=10MPA</t>
  </si>
  <si>
    <t xml:space="preserve">1.266,66</t>
  </si>
  <si>
    <t xml:space="preserve">1.315,18</t>
  </si>
  <si>
    <t xml:space="preserve">73963/29</t>
  </si>
  <si>
    <t xml:space="preserve">POCO VISITA ESG SANIT ANEL CONC PRE-MOLD PROF=1,40M C/ TAMPAO FOFO ARTICULADO, CLASSE B125 CARGA MAX 12,5 T, REDONDO TAMPA 600 MM, REDE PLUVIAL/ESGOTO / REJUNTAMENTO ANEIS / REVEST LISO CALHA INTERNA C/ARG CIM/AREIA 1:4. BASE/BANQUETA EM CONCR FCK=10MPA</t>
  </si>
  <si>
    <t xml:space="preserve">1.319,17</t>
  </si>
  <si>
    <t xml:space="preserve">1.370,64</t>
  </si>
  <si>
    <t xml:space="preserve">73963/30</t>
  </si>
  <si>
    <t xml:space="preserve">POCO VISITA ESG SANIT ANEL CONC PRE-MOLD PROF=1,50M C/ TAMPAO FOFO ARTICULADO, CLASSE B125 CARGA MAX 12,5 T, REDONDO TAMPA 600 MM, REDE PLUVIAL/ESGOTO / REJUNTAMENTO ANEIS / REVEST LISO CALHA INTERNA C/ARG CIM/AREIA 1:4. BASE/BANQUETA EM CONCRFCK=10MPA</t>
  </si>
  <si>
    <t xml:space="preserve">1.419,08</t>
  </si>
  <si>
    <t xml:space="preserve">1.474,59</t>
  </si>
  <si>
    <t xml:space="preserve">73963/31</t>
  </si>
  <si>
    <t xml:space="preserve">POCO VISITA ESG SANIT ANEL CONC PRE-MOLD PROF=1,60M C/ TAMPAO FOFO ARTICULADO, CLASSE B125 CARGA MAX 12,5 T, REDONDO TAMPA 600 MM, REDE PLUVIAL / REJUNTAMENTO ANEIS / REVEST LISO CALHA INTERNA C/ARG CIM/AREIA 1:4. BASE/BANQUETA EM CONCR FCK=10MPA</t>
  </si>
  <si>
    <t xml:space="preserve">1.427,29</t>
  </si>
  <si>
    <t xml:space="preserve">1.483,09</t>
  </si>
  <si>
    <t xml:space="preserve">73963/32</t>
  </si>
  <si>
    <t xml:space="preserve">POCO VISITA ESG SANIT ANEL CONC PRE-MOLD PROF=1,70M C/ TAMPAO FOFO ARTICULADO, CLASSE B125 CARGA MAX 12,5 T, REDONDO TAMPA 600 MM, REDE PLUVIAL/ESGOTO /  REJUNTAMENTO ANEIS / REVEST LISO CALHA INTERNA C/ARG CIM/AREIA 1:4. BASE/BANQUETA EM CONCR FCK=10MPA</t>
  </si>
  <si>
    <t xml:space="preserve">1.437,61</t>
  </si>
  <si>
    <t xml:space="preserve">1.493,80</t>
  </si>
  <si>
    <t xml:space="preserve">73963/33</t>
  </si>
  <si>
    <t xml:space="preserve">POCO VISITA ESG SANIT ANEL CONC PRE-MOLD PROF=2,00M C/ TAMPAO FOFO ARTICULADO, CLASSE B125 CARGA MAX 12,5 T, REDONDO TAMPA 600 MM, REDE PLUVIAL/ESGOTO / REJUNTAMENTO ANEIS / REVEST LISO CALHA INTERNA C/ARG CIM/AREIA 1:4. BASE/BANQUETA EM CONCR FCK=10MPA</t>
  </si>
  <si>
    <t xml:space="preserve">1.550,03</t>
  </si>
  <si>
    <t xml:space="preserve">1.611,79</t>
  </si>
  <si>
    <t xml:space="preserve">73963/34</t>
  </si>
  <si>
    <t xml:space="preserve">POCO VISITA ESG SANIT ANEL CONC PRE MOLD PROF=2,30M C/ TAMPAO FOFO ARTICULADO, CLASSE B125 CARGA MAX 12,5 T, REDONDO TAMPA 600 MM, REDE PLUVIAL/ESGOTO / REJUNTAMENTO ANEIS / REVEST LISO CALHA INTERNA C/ARG CIM/AREIA 1:4. BASE/BANQUETA EM CONCRFCK=10MPA</t>
  </si>
  <si>
    <t xml:space="preserve">1.617,92</t>
  </si>
  <si>
    <t xml:space="preserve">1.683,07</t>
  </si>
  <si>
    <t xml:space="preserve">73963/35</t>
  </si>
  <si>
    <t xml:space="preserve">POCO VISITA ESG SANIT ANEL CONC PRE-MOLD PROF=2,60M C/ TAMPAO FOFO SIMPLES COM BASE, CLASSE B125 CARGA MAX 12,5 T, REDONDO TAMPA 600 MM, REDE PLUVIAL/ESGOTO / REJUNTAMENTO ANEIS / REVEST LISO CALHA INTERNA C/ARG CIM/AREIA 1:4. BASE/BANQUETAEM CONCR FCK=10MPA</t>
  </si>
  <si>
    <t xml:space="preserve">1.730,36</t>
  </si>
  <si>
    <t xml:space="preserve">1.801,06</t>
  </si>
  <si>
    <t xml:space="preserve">73963/36</t>
  </si>
  <si>
    <t xml:space="preserve">POCO VISITA ESG SANIT ANEL CONC PRE-MOLD PROF=2,90M C/ TAMPAO FOFO ARTICULADO, CLASSE B125 CARGA MAX 12,5 T, REDONDO TAMPA 600 MM, REDE PLUVIAL / REJUNTAMENTO ANEIS / REVEST LISO CALHA INTERNA C/ARG CIM/AREIA 1:4. BASE/BANQUETA EM CONCR FCK=10MPA</t>
  </si>
  <si>
    <t xml:space="preserve">1.842,78</t>
  </si>
  <si>
    <t xml:space="preserve">1.919,05</t>
  </si>
  <si>
    <t xml:space="preserve">73963/37</t>
  </si>
  <si>
    <t xml:space="preserve">POCO VISITA ESG SANIT ANEL CONC PRE-MOLD PROF=3,20M C/ TAMPAO FOFO ARTICULADO, CLASSE B125 CARGA MAX 12,5 T, REDONDO TAMPA 600 MM, REDE PLUVIAL /  REJUNTAMENTOANEIS / REVEST LISO CALHA INTERNA C/ARG CIM/AREIA 1:4. BASE / BANQUETA EM CONCR FCK=10MPA</t>
  </si>
  <si>
    <t xml:space="preserve">1.955,22</t>
  </si>
  <si>
    <t xml:space="preserve">2.037,05</t>
  </si>
  <si>
    <t xml:space="preserve">73963/38</t>
  </si>
  <si>
    <t xml:space="preserve">POCO VISITA ESG SANIT ANEL CONC PRE-MOLD PROF=3,50M C/ TAMPAO FOFO ARTICULADO, CLASSE B125 CARGA MAX 12,5 T, REDONDO TAMPA 600 MM, REDE PLUVIAL/ESGOTO /  REJUNTAMENTO / ANEIS / REVEST LISO CALHA INTERNA C/ARG CIM/AREIA 1:4. BASE/BANQUETA EM CONCR FCK=10MPA</t>
  </si>
  <si>
    <t xml:space="preserve">2.068,41</t>
  </si>
  <si>
    <t xml:space="preserve">2.155,90</t>
  </si>
  <si>
    <t xml:space="preserve">73963/39</t>
  </si>
  <si>
    <t xml:space="preserve">POCO VISITA ESG SANIT ANEL CONC PRE-MOLD PROF=3,80M C/ TAMPAO FOFO ARTICULADO, CLASSE B125 CARGA MAX 12,5 T, REDONDO TAMPA 600 MM, REDE PLUVIAL / REJUNTAMENTO ANEIS / REVEST LISO CALHA INTERNA C/ARG CIM/AREIA 1:4. BASE/BANQUETA EM CONCR FCK=10MPA</t>
  </si>
  <si>
    <t xml:space="preserve">2.181,36</t>
  </si>
  <si>
    <t xml:space="preserve">2.274,46</t>
  </si>
  <si>
    <t xml:space="preserve">73963/40</t>
  </si>
  <si>
    <t xml:space="preserve">POCO VISITA ESG SANIT ANEL CONC PRE-MOLD PROF=4,10M C/ TAMPAO FOFO ARTICULADO, CLASSE B125 CARGA MAX 12,5 T, REDONDO TAMPA 600 MM, REDE PLUVIAL / REJUNTAMENTO ANEIS / REVEST LISO CALHA INTERNA C/ARG CIM/AREIA 1:4. BASE/BANQUETA EM CONCR FCK=10MPA</t>
  </si>
  <si>
    <t xml:space="preserve">2.291,00</t>
  </si>
  <si>
    <t xml:space="preserve">2.389,57</t>
  </si>
  <si>
    <t xml:space="preserve">73963/41</t>
  </si>
  <si>
    <t xml:space="preserve">POCO VISITA ESG SANIT ANEL CONC PRE MOLD PROF=4,40M C/ TAMPAO FOFO ARTICULADO, CLASSE B125 CARGA MAX 12,5 T, REDONDO TAMPA 600 MM, REDE PLUVIAL / REJUNTAMENTO ANEIS / REVEST LISO CALHA INTERNA C/ARG CIM/AREIA 1:4. BASE/BANQUETA EM CONCR FCK=10MPA</t>
  </si>
  <si>
    <t xml:space="preserve">2.398,01</t>
  </si>
  <si>
    <t xml:space="preserve">2.501,30</t>
  </si>
  <si>
    <t xml:space="preserve">73963/42</t>
  </si>
  <si>
    <t xml:space="preserve">POCO VISITA ESG SANIT ANEL CONC PRE-MOLD PROF=4,70M C/ TAMPAO FOFO ARTICULADO, CLASSE B125 CARGA MAX 12,5 T, REDONDO TAMPA 600 MM, REDE PLUVIAL/ESGOTO /  REJUNTAMENTO ANEIS / REVEST LISO CALHA INTERNA C/ARG CIM/AREIA 1:4. BASE/BANQUETA EM CONCRFCK=10MPA</t>
  </si>
  <si>
    <t xml:space="preserve">2.519,24</t>
  </si>
  <si>
    <t xml:space="preserve">2.629,11</t>
  </si>
  <si>
    <t xml:space="preserve">73963/43</t>
  </si>
  <si>
    <t xml:space="preserve">POCO VISITA ESG SANIT ANEL CONC PRE-MOLD PROF=5,00M C/ TAMPAO FOFO ARTICULADO, CLASSE B125 CARGA MAX 12,5 T, REDONDO TAMPA 600 MM, REDE PLUVIAL / ESGOTO / REJUNTAMENTO ANEIS/ REVEST LISO CALHA INTERNA C/ARG CIM/AREIA 1:4. BASE/BANQUETA EM CONCR FCK=10MPA</t>
  </si>
  <si>
    <t xml:space="preserve">2.588,10</t>
  </si>
  <si>
    <t xml:space="preserve">2.698,37</t>
  </si>
  <si>
    <t xml:space="preserve">73963/44</t>
  </si>
  <si>
    <t xml:space="preserve">POCO VISITA ESG SANIT ANEL CONC PRE-MOLD PROF=0,80M C/ TAMPAO FOFO ARTICULADO, CLASSE B125 CARGA MAX 12,5 T, REDONDO TAMPA 600 MM, REDE PLUVIAL/ESGOTO / DEGRAUS FF / REJUNTAMENTO ANEIS / REVEST LISO CALHA INTERNA C/ARG CIM/AREIA 1:4. BASE / BANQUETA EM CONCR FCK=10MPA</t>
  </si>
  <si>
    <t xml:space="preserve">656,11</t>
  </si>
  <si>
    <t xml:space="preserve">675,42</t>
  </si>
  <si>
    <t xml:space="preserve">73963/45</t>
  </si>
  <si>
    <t xml:space="preserve">POCO DE VISITA PARA REDE DE ESG. SANIT., EM ANEIS DE CONCRETO, DIÂMETRO = 60CM E 110CM, PROF = 240CM, EXCLUINDO TAMPAO FERRO FUNDIDO.</t>
  </si>
  <si>
    <t xml:space="preserve">1.382,12</t>
  </si>
  <si>
    <t xml:space="preserve">1.448,04</t>
  </si>
  <si>
    <t xml:space="preserve">73963/46</t>
  </si>
  <si>
    <t xml:space="preserve">POCO DE VISITA PARA REDE DE ESG. SANIT., EM ANEIS DE CONCRETO, DIÂMETRO = 60CM E 110CM, PROF = 250CM, EXCLUINDO TAMPAO FERRO FUNDIDO.</t>
  </si>
  <si>
    <t xml:space="preserve">1.402,43</t>
  </si>
  <si>
    <t xml:space="preserve">1.470,22</t>
  </si>
  <si>
    <t xml:space="preserve">73963/47</t>
  </si>
  <si>
    <t xml:space="preserve">POCO DE VISITA PARA REDE DE ESG. SANIT., EM ANEIS DE CONCRETO, DIÂMETRO = 60CM E 110CM, PROF = 280CM, EXCLUINDO TAMPAO FERRO FUNDIDO.</t>
  </si>
  <si>
    <t xml:space="preserve">1.522,74</t>
  </si>
  <si>
    <t xml:space="preserve">1.596,05</t>
  </si>
  <si>
    <t xml:space="preserve">73963/48</t>
  </si>
  <si>
    <t xml:space="preserve">POCO DE VISITA PARA REDE DE ESG. SANIT., EM ANEIS DE CONCRETO, DIÂMETRO = 60CM E 110CM, PROF = 310CM, EXCLUINDO TAMPAO FERRO FUNDIDO.</t>
  </si>
  <si>
    <t xml:space="preserve">1.614,49</t>
  </si>
  <si>
    <t xml:space="preserve">1.693,01</t>
  </si>
  <si>
    <t xml:space="preserve">74124/1</t>
  </si>
  <si>
    <t xml:space="preserve">POCO VISITA AG PLUV:CONC ARM 1X1X1,40M COLETOR D=40 A 50CM PAREDE E=15CM BASE CONC FCK=10MPA REVEST C/ARG CIM/AREIA 1:4 INCL FORN TODOS MATERIAIS</t>
  </si>
  <si>
    <t xml:space="preserve">2.006,72</t>
  </si>
  <si>
    <t xml:space="preserve">2.157,41</t>
  </si>
  <si>
    <t xml:space="preserve">74124/2</t>
  </si>
  <si>
    <t xml:space="preserve">POCO VISITA AG PLUV:CONC ARM 1,10X1,10X1,40M COLETOR D=60CM PAREDE E=15CM BASE CONC FCK=10MPA REVEST C/ARG CIM/AREIA 1:4 INCL FORN TODOS MATERIAIS</t>
  </si>
  <si>
    <t xml:space="preserve">2.294,98</t>
  </si>
  <si>
    <t xml:space="preserve">2.464,72</t>
  </si>
  <si>
    <t xml:space="preserve">74124/3</t>
  </si>
  <si>
    <t xml:space="preserve">POCO VISITA AG PLUV:CONC ARM 1,20X1,20X1,40M COLETOR D=70CM PAREDE E=15CM BASE CONC FCK=10MPA REVEST C/ARG CIM/AREIA 1:4 INCL FORN TODOS MATERIAIS</t>
  </si>
  <si>
    <t xml:space="preserve">2.479,76</t>
  </si>
  <si>
    <t xml:space="preserve">2.662,28</t>
  </si>
  <si>
    <t xml:space="preserve">74124/4</t>
  </si>
  <si>
    <t xml:space="preserve">POCO VISITA AG PLUV:CONC ARM 1,30X1,30X1,40M COLETOR D=80CM PAREDE E=15CM BASE CONC FCK=10MPA REVEST C/ARG CIM/AREIA 1:4 INCL FORN TODOS MATERIAIS</t>
  </si>
  <si>
    <t xml:space="preserve">2.838,22</t>
  </si>
  <si>
    <t xml:space="preserve">3.049,11</t>
  </si>
  <si>
    <t xml:space="preserve">74124/5</t>
  </si>
  <si>
    <t xml:space="preserve">POCO VISITA CONCRETO ARMADO P/AG PLUV 1,40X1,40X1,50M COLETOR D=90CM  PAREDE E=15CM BASE CONCRETO FCK=10MPA REVESTIDO C/ARG CIM/AREIA 1:4 INCL FORN TODOS MATERIAIS</t>
  </si>
  <si>
    <t xml:space="preserve">3.294,37</t>
  </si>
  <si>
    <t xml:space="preserve">3.539,21</t>
  </si>
  <si>
    <t xml:space="preserve">74124/6</t>
  </si>
  <si>
    <t xml:space="preserve">POCO VISITA AG PLUV:CONC ARM 1,50X1,50X1,60M COLETOR D=1M PA REDE E=15CM BASE CONC FCK=10MPA REVEST C/ARG CIM/AREIA 1:4 INCL FORN TODOS MATERIAIS</t>
  </si>
  <si>
    <t xml:space="preserve">3.681,62</t>
  </si>
  <si>
    <t xml:space="preserve">3.957,80</t>
  </si>
  <si>
    <t xml:space="preserve">74124/7</t>
  </si>
  <si>
    <t xml:space="preserve">POCO VISITA AG PLUV:CONC ARM 1,60X1,60X1,70M COLETOR D=1,10M PAREDE E=15CM BASE CONC FCK=10MPA REVEST C/ARG CIM/AREIA 1:4 INCL FORN TODOS MATERIAIS</t>
  </si>
  <si>
    <t xml:space="preserve">4.006,30</t>
  </si>
  <si>
    <t xml:space="preserve">4.306,27</t>
  </si>
  <si>
    <t xml:space="preserve">74124/8</t>
  </si>
  <si>
    <t xml:space="preserve">POCO VISITA AG PLUV:CONC ARM 1,70X1,70X1,80M COLETOR D=1,20M          PAREDE E=15CM BASE CONC FCK=10MPA REVEST C/ARG CIM/AREIA 1:4          DEGRAUS FF INCL FORN TODOS MATERIAIS</t>
  </si>
  <si>
    <t xml:space="preserve">4.292,76</t>
  </si>
  <si>
    <t xml:space="preserve">4.614,85</t>
  </si>
  <si>
    <t xml:space="preserve">74162/1</t>
  </si>
  <si>
    <t xml:space="preserve">CAIXA DE CONCRETO, ALTURA = 1,00 METRO, DIAMETRO REGISTRO &lt; 150 MM</t>
  </si>
  <si>
    <t xml:space="preserve">107,08</t>
  </si>
  <si>
    <t xml:space="preserve">113,11</t>
  </si>
  <si>
    <t xml:space="preserve">74206/1</t>
  </si>
  <si>
    <t xml:space="preserve">CAIXA COLETORA, 1,20X1,20X1,50M, COM FUNDO E TAMPA DE CONCRETO E PAREDES EM ALVENARIA</t>
  </si>
  <si>
    <t xml:space="preserve">1.334,51</t>
  </si>
  <si>
    <t xml:space="preserve">1.433,97</t>
  </si>
  <si>
    <t xml:space="preserve">74206/2</t>
  </si>
  <si>
    <t xml:space="preserve">CAIXA COLETORA, 0,25 X 0,85 X 1,00 M, COM FUNDO E PAREDES EM ALVENARIA</t>
  </si>
  <si>
    <t xml:space="preserve">809,93</t>
  </si>
  <si>
    <t xml:space="preserve">884,15</t>
  </si>
  <si>
    <t xml:space="preserve">74212/1</t>
  </si>
  <si>
    <t xml:space="preserve">POCO DE VISITA PARA REDE DE ESGOTO SANITARIO, EM ALVENARIA, DIAMETRO = 60 CM, PROF 160 CM, INCLUINDO TAMPAO FERRO FUNDIDO</t>
  </si>
  <si>
    <t xml:space="preserve">3.485,59</t>
  </si>
  <si>
    <t xml:space="preserve">3.757,13</t>
  </si>
  <si>
    <t xml:space="preserve">74214/1</t>
  </si>
  <si>
    <t xml:space="preserve">POCO DE VISITA PARA REDE DE ESGOTO SANITÁRIO, EM ALVENARIA, DIAMETRO 120 CM, PROF ATE 200 CM, INCLUINDO TAMPAO FERRO FUNDIDO</t>
  </si>
  <si>
    <t xml:space="preserve">5.303,52</t>
  </si>
  <si>
    <t xml:space="preserve">5.649,91</t>
  </si>
  <si>
    <t xml:space="preserve">74214/2</t>
  </si>
  <si>
    <t xml:space="preserve">POCO DE VISITA PARA REDE DE ESGOTO SANITÁRIO, EM ALVENARIA, DIAMETRO 120 CM, PROF ATE 400 CM, INCLUINDO TAMPAO FERRO FUNDIDO</t>
  </si>
  <si>
    <t xml:space="preserve">7.920,17</t>
  </si>
  <si>
    <t xml:space="preserve">8.475,50</t>
  </si>
  <si>
    <t xml:space="preserve">74224/1</t>
  </si>
  <si>
    <t xml:space="preserve">POCO DE VISITA PARA DRENAGEM PLUVIAL, EM CONCRETO ESTRUTURAL, DIMENSOES INTERNAS DE 90X150X80CM (LARGXCOMPXALT), PARA REDE DE 600 MM, EXCLUSOS TAMPAO E CHAMINE.</t>
  </si>
  <si>
    <t xml:space="preserve">1.297,98</t>
  </si>
  <si>
    <t xml:space="preserve">1.368,24</t>
  </si>
  <si>
    <t xml:space="preserve">83621</t>
  </si>
  <si>
    <t xml:space="preserve">ASSENTAMENTO TAMPAO FERRO FUNDIDO (FOFO), 30 X 90 CM PARA CAIXA DE RALO, C/ ARG CIM/AREIA 1:4 EM VOLUME, EXCLUSIVE TAMPAO.</t>
  </si>
  <si>
    <t xml:space="preserve">101,78</t>
  </si>
  <si>
    <t xml:space="preserve">113,39</t>
  </si>
  <si>
    <t xml:space="preserve">83659</t>
  </si>
  <si>
    <t xml:space="preserve">BOCA DE LOBO EM ALVENARIA TIJOLO MACICO, REVESTIDA C/ ARGAMASSA DE CIMENTO E AREIA 1:3, SOBRE LASTRO DE CONCRETO 10CM E TAMPA DE CONCRETO ARMADO</t>
  </si>
  <si>
    <t xml:space="preserve">747,26</t>
  </si>
  <si>
    <t xml:space="preserve">808,90</t>
  </si>
  <si>
    <t xml:space="preserve">83708</t>
  </si>
  <si>
    <t xml:space="preserve">POCO DE VISITA EM ALVENARIA, PARA REDE D=0,40 M, PARTE FIXA C/ 1,00 M DE ALTURA</t>
  </si>
  <si>
    <t xml:space="preserve">1.188,86</t>
  </si>
  <si>
    <t xml:space="preserve">1.278,59</t>
  </si>
  <si>
    <t xml:space="preserve">83709</t>
  </si>
  <si>
    <t xml:space="preserve">POCO DE VISITA EM ALVENARIA, PARA REDE D=0,60 M, PARTE FIXA C/ 1,00 M DE ALTURA</t>
  </si>
  <si>
    <t xml:space="preserve">1.472,65</t>
  </si>
  <si>
    <t xml:space="preserve">1.579,53</t>
  </si>
  <si>
    <t xml:space="preserve">83710</t>
  </si>
  <si>
    <t xml:space="preserve">POCO DE VISITA EM ALVENARIA, PARA REDE D=0,80 M, PARTE FIXA C/ 1,00 M DE ALTURA</t>
  </si>
  <si>
    <t xml:space="preserve">3.043,04</t>
  </si>
  <si>
    <t xml:space="preserve">3.250,42</t>
  </si>
  <si>
    <t xml:space="preserve">83711</t>
  </si>
  <si>
    <t xml:space="preserve">POÇO DE VISITA EM ALVENARIA, PARA REDE D=1,00 M, PARTE FIXA C/ 1,00 M DE ALTURA E USO DE RETROESCAVADEIRA</t>
  </si>
  <si>
    <t xml:space="preserve">3.507,49</t>
  </si>
  <si>
    <t xml:space="preserve">3.738,65</t>
  </si>
  <si>
    <t xml:space="preserve">83712</t>
  </si>
  <si>
    <t xml:space="preserve">POCO DE VISITA EM ALVENARIA, PARA REDE D=1,20 M, PARTE FIXA C/ 1,00 M DE ALTURA E USO DE ESCAVADEIRA HIDRAULICA</t>
  </si>
  <si>
    <t xml:space="preserve">4.607,71</t>
  </si>
  <si>
    <t xml:space="preserve">4.911,10</t>
  </si>
  <si>
    <t xml:space="preserve">83713</t>
  </si>
  <si>
    <t xml:space="preserve">POCO DE VISITA EM ALVENARIA, PARA REDE D=1,50 M, PARTE FIXA C/ 1,00 M DE ALTURA E USO DE ESCAVADEIRA HIDRAULICA</t>
  </si>
  <si>
    <t xml:space="preserve">5.638,64</t>
  </si>
  <si>
    <t xml:space="preserve">6.003,52</t>
  </si>
  <si>
    <t xml:space="preserve">83714</t>
  </si>
  <si>
    <t xml:space="preserve">ACRESCIMO NA ALTURA DO POCO DE VISITA EM ALVENARIA PARA REDE D=0,40 M</t>
  </si>
  <si>
    <t xml:space="preserve">632,72</t>
  </si>
  <si>
    <t xml:space="preserve">682,56</t>
  </si>
  <si>
    <t xml:space="preserve">83715</t>
  </si>
  <si>
    <t xml:space="preserve">CHAMINE P/ POCO DE VISITA EM ALVENARIA, EXCLUSOS TAMPAO E ANEL</t>
  </si>
  <si>
    <t xml:space="preserve">619,36</t>
  </si>
  <si>
    <t xml:space="preserve">665,08</t>
  </si>
  <si>
    <t xml:space="preserve">83716</t>
  </si>
  <si>
    <t xml:space="preserve">GRELHA FF 30X90CM, 135KG, P/ CX RALO COM ASSENTAMENTO DE ARGAMASSA CIMENTO/AREIA 1:4 - FORNECIMENTO E INSTALAÇÃO</t>
  </si>
  <si>
    <t xml:space="preserve">320,62</t>
  </si>
  <si>
    <t xml:space="preserve">332,23</t>
  </si>
  <si>
    <t xml:space="preserve">94263</t>
  </si>
  <si>
    <t xml:space="preserve">GUIA (MEIO-FIO) CONCRETO, MOLDADA  IN LOCO  EM TRECHO RETO COM EXTRUSORA, 11,5 CM BASE X 22 CM ALTURA. AF_06/2016</t>
  </si>
  <si>
    <t xml:space="preserve">22,06</t>
  </si>
  <si>
    <t xml:space="preserve">23,70</t>
  </si>
  <si>
    <t xml:space="preserve">94264</t>
  </si>
  <si>
    <t xml:space="preserve">GUIA (MEIO-FIO) CONCRETO, MOLDADA  IN LOCO  EM TRECHO CURVO COM EXTRUSORA, 11,5 CM BASE X 22 CM ALTURA. AF_06/2016</t>
  </si>
  <si>
    <t xml:space="preserve">25,07</t>
  </si>
  <si>
    <t xml:space="preserve">27,01</t>
  </si>
  <si>
    <t xml:space="preserve">94265</t>
  </si>
  <si>
    <t xml:space="preserve">GUIA (MEIO-FIO) CONCRETO, MOLDADA  IN LOCO  EM TRECHO RETO COM EXTRUSORA, 14 CM BASE X 30 CM ALTURA. AF_06/2016</t>
  </si>
  <si>
    <t xml:space="preserve">27,40</t>
  </si>
  <si>
    <t xml:space="preserve">29,15</t>
  </si>
  <si>
    <t xml:space="preserve">94266</t>
  </si>
  <si>
    <t xml:space="preserve">GUIA (MEIO-FIO) CONCRETO, MOLDADA  IN LOCO  EM TRECHO CURVO COM EXTRUSORA, 14 CM BASE X 30 CM ALTURA. AF_06/2016</t>
  </si>
  <si>
    <t xml:space="preserve">94267</t>
  </si>
  <si>
    <t xml:space="preserve">GUIA (MEIO-FIO) E SARJETA CONJUGADOS DE CONCRETO, MOLDADA IN LOCO EM TRECHO RETO COM EXTRUSORA, GUIA 13 CM BASE X 22 CM ALTURA, SARJETA 30 CM BASE X 8,5 CM ALTURA. AF_06/2016</t>
  </si>
  <si>
    <t xml:space="preserve">31,84</t>
  </si>
  <si>
    <t xml:space="preserve">33,68</t>
  </si>
  <si>
    <t xml:space="preserve">94268</t>
  </si>
  <si>
    <t xml:space="preserve">GUIA (MEIO-FIO) E SARJETA CONJUGADOS DE CONCRETO, MOLDADA IN LOCO EM TRECHO CURVO COM EXTRUSORA, GUIA 12,5 CM BASE X 22 CM ALTURA, SARJETA 30 CM BASE X 8,5 CM ALTURA. AF_06/2016</t>
  </si>
  <si>
    <t xml:space="preserve">35,61</t>
  </si>
  <si>
    <t xml:space="preserve">37,86</t>
  </si>
  <si>
    <t xml:space="preserve">94269</t>
  </si>
  <si>
    <t xml:space="preserve">GUIA (MEIO-FIO) E SARJETA CONJUGADOS DE CONCRETO, MOLDADA IN LOCO EM TRECHO RETO COM EXTRUSORA, GUIA 13,5 CM BASE X 26 CM ALTURA, SARJETA 45 CM BASE X 11 CM ALTURA. AF_06/2016</t>
  </si>
  <si>
    <t xml:space="preserve">46,15</t>
  </si>
  <si>
    <t xml:space="preserve">94270</t>
  </si>
  <si>
    <t xml:space="preserve">GUIA (MEIO-FIO) E SARJETA CONJUGADOS DE CONCRETO, MOLDADA IN LOCO EM TRECHO CURVO COM EXTRUSORA, GUIA 13,5 CM BASE X 26 CM ALTURA, SARJETA 45 CM BASE X 11 CM ALTURA. AF_06/2016</t>
  </si>
  <si>
    <t xml:space="preserve">49,18</t>
  </si>
  <si>
    <t xml:space="preserve">51,97</t>
  </si>
  <si>
    <t xml:space="preserve">94271</t>
  </si>
  <si>
    <t xml:space="preserve">GUIA (MEIO-FIO) E SARJETA CONJUGADOS DE CONCRETO, MOLDADA IN LOCO EM TRECHO RETO COM EXTRUSORA, GUIA 13,5 CM BASE X 30 CM ALTURA, SARJETA 50 CM BASE X 12,5 CM ALTURA. AF_06/2016</t>
  </si>
  <si>
    <t xml:space="preserve">53,41</t>
  </si>
  <si>
    <t xml:space="preserve">56,09</t>
  </si>
  <si>
    <t xml:space="preserve">94272</t>
  </si>
  <si>
    <t xml:space="preserve">GUIA (MEIO-FIO) E SARJETA CONJUGADOS DE CONCRETO, MOLDADA IN LOCO EM TRECHO CURVO COM EXTRUSORA, GUIA 13,5 CM BASE X 30 CM ALTURA, SARJETA 50 CM BASE X 12,5 CM ALTURA. AF_06/2016</t>
  </si>
  <si>
    <t xml:space="preserve">60,41</t>
  </si>
  <si>
    <t xml:space="preserve">63,83</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</si>
  <si>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</si>
  <si>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</si>
  <si>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35,34</t>
  </si>
  <si>
    <t xml:space="preserve">37,12</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</si>
  <si>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</si>
  <si>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</si>
  <si>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38,75</t>
  </si>
  <si>
    <t xml:space="preserve">40,91</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</si>
  <si>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</si>
  <si>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</si>
  <si>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33,66</t>
  </si>
  <si>
    <t xml:space="preserve">35,26</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</si>
  <si>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</si>
  <si>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</si>
  <si>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37,07</t>
  </si>
  <si>
    <t xml:space="preserve">39,06</t>
  </si>
  <si>
    <t xml:space="preserve">94281</t>
  </si>
  <si>
    <t xml:space="preserve">EXECUÇÃO DE SARJETA DE CONCRETO USINADO, MOLDADA  IN LOCO  EM TRECHO RETO, 30 CM BASE X 15 CM ALTURA. AF_06/2016</t>
  </si>
  <si>
    <t xml:space="preserve">32,92</t>
  </si>
  <si>
    <t xml:space="preserve">35,13</t>
  </si>
  <si>
    <t xml:space="preserve">94282</t>
  </si>
  <si>
    <t xml:space="preserve">EXECUÇÃO DE SARJETA DE CONCRETO USINADO, MOLDADA  IN LOCO  EM TRECHO CURVO, 30 CM BASE X 15 CM ALTURA. AF_06/2016</t>
  </si>
  <si>
    <t xml:space="preserve">43,29</t>
  </si>
  <si>
    <t xml:space="preserve">46,69</t>
  </si>
  <si>
    <t xml:space="preserve">94283</t>
  </si>
  <si>
    <t xml:space="preserve">EXECUÇÃO DE SARJETA DE CONCRETO USINADO, MOLDADA  IN LOCO  EM TRECHO RETO, 45 CM BASE X 15 CM ALTURA. AF_06/2016</t>
  </si>
  <si>
    <t xml:space="preserve">40,98</t>
  </si>
  <si>
    <t xml:space="preserve">43,39</t>
  </si>
  <si>
    <t xml:space="preserve">94284</t>
  </si>
  <si>
    <t xml:space="preserve">EXECUÇÃO DE SARJETA DE CONCRETO USINADO, MOLDADA  IN LOCO  EM TRECHO CURVO, 45 CM BASE X 15 CM ALTURA. AF_06/2016</t>
  </si>
  <si>
    <t xml:space="preserve">51,35</t>
  </si>
  <si>
    <t xml:space="preserve">54,96</t>
  </si>
  <si>
    <t xml:space="preserve">94285</t>
  </si>
  <si>
    <t xml:space="preserve">EXECUÇÃO DE SARJETA DE CONCRETO USINADO, MOLDADA  IN LOCO  EM TRECHO RETO, 60 CM BASE X 15 CM ALTURA. AF_06/2016</t>
  </si>
  <si>
    <t xml:space="preserve">48,55</t>
  </si>
  <si>
    <t xml:space="preserve">51,10</t>
  </si>
  <si>
    <t xml:space="preserve">94286</t>
  </si>
  <si>
    <t xml:space="preserve">EXECUÇÃO DE SARJETA DE CONCRETO USINADO, MOLDADA  IN LOCO  EM TRECHO CURVO, 60 CM BASE X 15 CM ALTURA. AF_06/2016</t>
  </si>
  <si>
    <t xml:space="preserve">58,92</t>
  </si>
  <si>
    <t xml:space="preserve">62,66</t>
  </si>
  <si>
    <t xml:space="preserve">94287</t>
  </si>
  <si>
    <t xml:space="preserve">EXECUÇÃO DE SARJETA DE CONCRETO USINADO, MOLDADA  IN LOCO  EM TRECHO RETO, 30 CM BASE X 10 CM ALTURA. AF_06/2016</t>
  </si>
  <si>
    <t xml:space="preserve">26,79</t>
  </si>
  <si>
    <t xml:space="preserve">28,80</t>
  </si>
  <si>
    <t xml:space="preserve">94288</t>
  </si>
  <si>
    <t xml:space="preserve">EXECUÇÃO DE SARJETA DE CONCRETO USINADO, MOLDADA  IN LOCO  EM TRECHO CURVO, 30 CM BASE X 10 CM ALTURA. AF_06/2016</t>
  </si>
  <si>
    <t xml:space="preserve">35,86</t>
  </si>
  <si>
    <t xml:space="preserve">38,92</t>
  </si>
  <si>
    <t xml:space="preserve">94289</t>
  </si>
  <si>
    <t xml:space="preserve">EXECUÇÃO DE SARJETA DE CONCRETO USINADO, MOLDADA  IN LOCO  EM TRECHO RETO, 45 CM BASE X 10 CM ALTURA. AF_06/2016</t>
  </si>
  <si>
    <t xml:space="preserve">32,73</t>
  </si>
  <si>
    <t xml:space="preserve">34,92</t>
  </si>
  <si>
    <t xml:space="preserve">94290</t>
  </si>
  <si>
    <t xml:space="preserve">EXECUÇÃO DE SARJETA DE CONCRETO USINADO, MOLDADA  IN LOCO  EM TRECHO CURVO, 45 CM BASE X 10 CM ALTURA. AF_06/2016</t>
  </si>
  <si>
    <t xml:space="preserve">45,04</t>
  </si>
  <si>
    <t xml:space="preserve">94291</t>
  </si>
  <si>
    <t xml:space="preserve">EXECUÇÃO DE SARJETA DE CONCRETO USINADO, MOLDADA  IN LOCO  EM TRECHO RETO, 60 CM BASE X 10 CM ALTURA. AF_06/2016</t>
  </si>
  <si>
    <t xml:space="preserve">40,51</t>
  </si>
  <si>
    <t xml:space="preserve">94292</t>
  </si>
  <si>
    <t xml:space="preserve">EXECUÇÃO DE SARJETA DE CONCRETO USINADO, MOLDADA  IN LOCO  EM TRECHO CURVO, 60 CM BASE X 10 CM ALTURA. AF_06/2016</t>
  </si>
  <si>
    <t xml:space="preserve">47,26</t>
  </si>
  <si>
    <t xml:space="preserve">50,63</t>
  </si>
  <si>
    <t xml:space="preserve">94293</t>
  </si>
  <si>
    <t xml:space="preserve">EXECUÇÃO DE SARJETÃO DE CONCRETO USINADO, MOLDADA  IN LOCO  EM TRECHO RETO, 100 CM BASE X 20 CM ALTURA. AF_06/2016</t>
  </si>
  <si>
    <t xml:space="preserve">90,71</t>
  </si>
  <si>
    <t xml:space="preserve">94294</t>
  </si>
  <si>
    <t xml:space="preserve">EXECUÇÃO DE ESCORAS DE CONCRETO PARA CONTENÇÃO DE GUIAS PRÉ-FABRICADAS. AF_06/2016</t>
  </si>
  <si>
    <t xml:space="preserve">5,71</t>
  </si>
  <si>
    <t xml:space="preserve">6,03</t>
  </si>
  <si>
    <t xml:space="preserve">94037</t>
  </si>
  <si>
    <t xml:space="preserve">ESCORAMENTO DE VALA, TIPO PONTALETEAMENTO, COM PROFUNDIDADE DE 0 A 1,5 M, LARGURA MENOR QUE 1,5 M, EM LOCAL COM NÍVEL ALTO DE INTERFERÊNCIA. AF_06/2016</t>
  </si>
  <si>
    <t xml:space="preserve">15,70</t>
  </si>
  <si>
    <t xml:space="preserve">17,25</t>
  </si>
  <si>
    <t xml:space="preserve">94038</t>
  </si>
  <si>
    <t xml:space="preserve">ESCORAMENTO DE VALA, TIPO PONTALETEAMENTO, COM PROFUNDIDADE DE 0 A 1,5 M, LARGURA MAIOR OU IGUAL A 1,5 M E MENOR QUE 2,5 M, EM LOCAL COM NÍVEL ALTO DE INTERFERÊNCIA. AF_06/2016</t>
  </si>
  <si>
    <t xml:space="preserve">22,11</t>
  </si>
  <si>
    <t xml:space="preserve">24,35</t>
  </si>
  <si>
    <t xml:space="preserve">94039</t>
  </si>
  <si>
    <t xml:space="preserve">ESCORAMENTO DE VALA, TIPO PONTALETEAMENTO, COM PROFUNDIDADE DE 1,5 A 3,0 M, LARGURA MENOR QUE 1,5 M, EM LOCAL COM NÍVEL ALTO DE INTERFERÊNCIA. AF_06/2016</t>
  </si>
  <si>
    <t xml:space="preserve">13,43</t>
  </si>
  <si>
    <t xml:space="preserve">94040</t>
  </si>
  <si>
    <t xml:space="preserve">ESCORAMENTO DE VALA, TIPO PONTALETEAMENTO, COM PROFUNDIDADE DE 1,5 A 3,0 M, LARGURA MAIOR OU IGUAL A 1,5 M E MENOR QUE 2,5 M, EM LOCAL COM NÍVEL ALTO DE INTERFERÊNCIA. AF_06/2016</t>
  </si>
  <si>
    <t xml:space="preserve">18,70</t>
  </si>
  <si>
    <t xml:space="preserve">20,57</t>
  </si>
  <si>
    <t xml:space="preserve">94041</t>
  </si>
  <si>
    <t xml:space="preserve">ESCORAMENTO DE VALA, TIPO PONTALETEAMENTO, COM PROFUNDIDADE DE 3,0 A 4,5 M, LARGURA MENOR QUE 1,5 M EM LOCAL COM NÍVEL ALTO DE INTERFERÊNCIA. AF_06/2016</t>
  </si>
  <si>
    <t xml:space="preserve">9,18</t>
  </si>
  <si>
    <t xml:space="preserve">9,98</t>
  </si>
  <si>
    <t xml:space="preserve">94042</t>
  </si>
  <si>
    <t xml:space="preserve">ESCORAMENTO DE VALA, TIPO PONTALETEAMENTO, COM PROFUNDIDADE DE 3,0 A 4,5 M, LARGURA MAIOR OU IGUAL A 1,5 M E MENOR QUE 2,5 M, EM LOCAL COM NÍVEL ALTO DE INTERFERÊNCIA. AF_06/2016</t>
  </si>
  <si>
    <t xml:space="preserve">15,77</t>
  </si>
  <si>
    <t xml:space="preserve">17,28</t>
  </si>
  <si>
    <t xml:space="preserve">94043</t>
  </si>
  <si>
    <t xml:space="preserve">ESCORAMENTO DE VALA, TIPO PONTALETEAMENTO, COM PROFUNDIDADE DE 0 A 1,5 M, LARGURA MENOR QUE 1,5 M, EM LOCAL COM NÍVEL BAIXO DE INTERFERÊNCIA. AF_06/2016</t>
  </si>
  <si>
    <t xml:space="preserve">14,68</t>
  </si>
  <si>
    <t xml:space="preserve">16,12</t>
  </si>
  <si>
    <t xml:space="preserve">94044</t>
  </si>
  <si>
    <t xml:space="preserve">ESCORAMENTO DE VALA, TIPO PONTALETEAMENTO, COM PROFUNDIDADE DE 0 A 1,5 M, LARGURA MAIOR OU IGUAL A 1,5 M E MENOR QUE 2,5 M, EM LOCAL COM NÍVEL BAIXO DE INTERFERÊNCIA. AF_06/2016</t>
  </si>
  <si>
    <t xml:space="preserve">23,27</t>
  </si>
  <si>
    <t xml:space="preserve">94045</t>
  </si>
  <si>
    <t xml:space="preserve">ESCORAMENTO DE VALA, TIPO PONTALETEAMENTO, COM PROFUNDIDADE DE 1,5 A 3,0 M, LARGURA MENOR QUE 1,5 M, EM LOCAL COM NÍVEL BAIXO DE INTERFERÊNCIA. AF_06/2016</t>
  </si>
  <si>
    <t xml:space="preserve">11,27</t>
  </si>
  <si>
    <t xml:space="preserve">12,34</t>
  </si>
  <si>
    <t xml:space="preserve">94046</t>
  </si>
  <si>
    <t xml:space="preserve">ESCORAMENTO DE VALA, TIPO PONTALETEAMENTO, COM PROFUNDIDADE DE 1,5 A 3,0 M, LARGURA MAIOR OU IGUAL A 1,5 M E MENOR QUE 2,5 M, EM LOCAL COM NÍVEL BAIXO DE INTERFERÊNCIA. AF_06/2016</t>
  </si>
  <si>
    <t xml:space="preserve">17,68</t>
  </si>
  <si>
    <t xml:space="preserve">19,44</t>
  </si>
  <si>
    <t xml:space="preserve">94047</t>
  </si>
  <si>
    <t xml:space="preserve">ESCORAMENTO DE VALA, TIPO PONTALETEAMENTO, COM PROFUNDIDADE DE 3,0 A 4,5 M, LARGURA MENOR QUE 1,5 M EM LOCAL COM NÍVEL BAIXO DE INTERFERÊNCIA. AF_06/2016</t>
  </si>
  <si>
    <t xml:space="preserve">8,20</t>
  </si>
  <si>
    <t xml:space="preserve">8,90</t>
  </si>
  <si>
    <t xml:space="preserve">94048</t>
  </si>
  <si>
    <t xml:space="preserve">ESCORAMENTO DE VALA, TIPO PONTALETEAMENTO, COM PROFUNDIDADE DE 3,0 A 4,5 M, LARGURA MAIOR OU IGUAL A 1,5 M E MENOR QUE 2,5 M, EM LOCAL COM NÍVEL BAIXO DE INTERFERÊNCIA. AF_06/2016</t>
  </si>
  <si>
    <t xml:space="preserve">14,76</t>
  </si>
  <si>
    <t xml:space="preserve">16,14</t>
  </si>
  <si>
    <t xml:space="preserve">94049</t>
  </si>
  <si>
    <t xml:space="preserve">ESCORAMENTO DE VALA, TIPO DESCONTÍNUO, COM PROFUNDIDADE DE 0 A 1,5 M, LARGURA MENOR QUE 1,5 M, EM LOCAL COM NÍVEL ALTO DE INTERFERÊNCIA. AF_06/2016</t>
  </si>
  <si>
    <t xml:space="preserve">24,45</t>
  </si>
  <si>
    <t xml:space="preserve">26,47</t>
  </si>
  <si>
    <t xml:space="preserve">94050</t>
  </si>
  <si>
    <t xml:space="preserve">ESCORAMENTO DE VALA, TIPO DESCONTÍNUO, COM PROFUNDIDADE DE 0 A 1,5 M, LARGURA MAIOR OU IGUAL A 1,5 M E MENOR QUE 2,5 M, EM LOCAL COM NÍVEL ALTO DE INTERFERÊNCIA. AF_06/2016</t>
  </si>
  <si>
    <t xml:space="preserve">32,76</t>
  </si>
  <si>
    <t xml:space="preserve">35,66</t>
  </si>
  <si>
    <t xml:space="preserve">94051</t>
  </si>
  <si>
    <t xml:space="preserve">ESCORAMENTO DE VALA, TIPO DESCONTÍNUO, COM PROFUNDIDADE DE 1,5 M A 3,0 M, LARGURA MENOR QUE 1,5 M, EM LOCAL COM NÍVEL ALTO DE INTERFERÊNCIA. AF_06/2016</t>
  </si>
  <si>
    <t xml:space="preserve">19,79</t>
  </si>
  <si>
    <t xml:space="preserve">21,34</t>
  </si>
  <si>
    <t xml:space="preserve">94052</t>
  </si>
  <si>
    <t xml:space="preserve">ESCORAMENTO DE VALA, TIPO DESCONTÍNUO, COM PROFUNDIDADE DE 1,5 A 3,0 M, LARGURA MAIOR OU IGUAL A 1,5 M E MENOR QUE 2,5 M, EM LOCAL COM NÍVEL ALTO DE INTERFERÊNCIA. AF_06/2016</t>
  </si>
  <si>
    <t xml:space="preserve">28,01</t>
  </si>
  <si>
    <t xml:space="preserve">30,43</t>
  </si>
  <si>
    <t xml:space="preserve">94053</t>
  </si>
  <si>
    <t xml:space="preserve">ESCORAMENTO DE VALA, TIPO DESCONTÍNUO, COM PROFUNDIDADE DE 3,0 A 4,5 M, LARGURA MENOR QUE 1,5 M, EM LOCAL COM NÍVEL ALTO DE INTERFERÊNCIA. AF_06/2016</t>
  </si>
  <si>
    <t xml:space="preserve">16,42</t>
  </si>
  <si>
    <t xml:space="preserve">17,48</t>
  </si>
  <si>
    <t xml:space="preserve">94054</t>
  </si>
  <si>
    <t xml:space="preserve">ESCORAMENTO DE VALA, TIPO DESCONTÍNUO, COM PROFUNDIDADE DE 3,0 A 4,5 M, LARGURA MAIOR OU IGUAL A 1,5 E MENOR QUE 2,5 M, EM LOCAL COM NÍVEL ALTO DE INTERFERÊNCIA. AF_06/2016</t>
  </si>
  <si>
    <t xml:space="preserve">24,78</t>
  </si>
  <si>
    <t xml:space="preserve">26,72</t>
  </si>
  <si>
    <t xml:space="preserve">94055</t>
  </si>
  <si>
    <t xml:space="preserve">ESCORAMENTO DE VALA, TIPO DESCONTÍNUO, COM PROFUNDIDADE DE 0 A 1,5 M, LARGURA MENOR QUE 1,5 M, EM LOCAL COM NÍVEL BAIXO DE INTERFERÊNCIA. AF_06/2016</t>
  </si>
  <si>
    <t xml:space="preserve">23,16</t>
  </si>
  <si>
    <t xml:space="preserve">25,02</t>
  </si>
  <si>
    <t xml:space="preserve">94056</t>
  </si>
  <si>
    <t xml:space="preserve">ESCORAMENTO DE VALA, TIPO DESCONTÍNUO, COM PROFUNDIDADE DE 0 A 1,5 M, LARGURA MAIOR OU IGUAL A 1,5 M E MENOR QUE 2,5 M, EM LOCAL COM NÍVEL BAIXO DE INTERFERÊNCIA. AF_06/2016</t>
  </si>
  <si>
    <t xml:space="preserve">34,24</t>
  </si>
  <si>
    <t xml:space="preserve">94057</t>
  </si>
  <si>
    <t xml:space="preserve">ESCORAMENTO DE VALA, TIPO DESCONTÍNUO, COM PROFUNDIDADE DE 1,5 M A 3,0 M, LARGURA MENOR QUE 1,5 M, EM LOCAL COM NÍVEL BAIXO DE INTERFERÊNCIA. AF_06/2016</t>
  </si>
  <si>
    <t xml:space="preserve">18,52</t>
  </si>
  <si>
    <t xml:space="preserve">19,90</t>
  </si>
  <si>
    <t xml:space="preserve">94058</t>
  </si>
  <si>
    <t xml:space="preserve">ESCORAMENTO DE VALA, TIPO DESCONTÍNUO, COM PROFUNDIDADE DE 1,5 A 3,0 M, LARGURA MAIOR OU IGUAL A 1,5 M E MENOR QUE 2,5 M, EM LOCAL COM NÍVEL BAIXO DE INTERFERÊNCIA. AF_06/2016</t>
  </si>
  <si>
    <t xml:space="preserve">26,71</t>
  </si>
  <si>
    <t xml:space="preserve">28,99</t>
  </si>
  <si>
    <t xml:space="preserve">94059</t>
  </si>
  <si>
    <t xml:space="preserve">ESCORAMENTO DE VALA, TIPO DESCONTÍNUO, COM PROFUNDIDADE DE 3,0 A 4,5 M, LARGURA MENOR QUE 1,5 M, EM LOCAL COM NÍVEL BAIXO DE INTERFERÊNCIA. AF_06/2016</t>
  </si>
  <si>
    <t xml:space="preserve">15,14</t>
  </si>
  <si>
    <t xml:space="preserve">16,05</t>
  </si>
  <si>
    <t xml:space="preserve">94060</t>
  </si>
  <si>
    <t xml:space="preserve">ESCORAMENTO DE VALA, TIPO DESCONTÍNUO, COM PROFUNDIDADE DE 3,0 A 4,5 M, LARGURA MAIOR OU IGUAL A 1,5 E MENOR QUE 2,5 M, EM LOCAL COM NÍVEL BAIXO DE INTERFERÊNCIA. AF_06/2016</t>
  </si>
  <si>
    <t xml:space="preserve">23,48</t>
  </si>
  <si>
    <t xml:space="preserve">25,28</t>
  </si>
  <si>
    <t xml:space="preserve">73877/1</t>
  </si>
  <si>
    <t xml:space="preserve">ESCORAMENTO DE VALAS COM PRANCHOES METALICOS - AREA CRAVADA</t>
  </si>
  <si>
    <t xml:space="preserve">63,69</t>
  </si>
  <si>
    <t xml:space="preserve">69,41</t>
  </si>
  <si>
    <t xml:space="preserve">73877/2</t>
  </si>
  <si>
    <t xml:space="preserve">ESCORAMENTO DE VALAS COM PRANCHOES METALICOS - AREA NAO CRAVADA</t>
  </si>
  <si>
    <t xml:space="preserve">43,72</t>
  </si>
  <si>
    <t xml:space="preserve">48,16</t>
  </si>
  <si>
    <t xml:space="preserve">83770</t>
  </si>
  <si>
    <t xml:space="preserve">ESCORAMENTO CONTINUO DE VALAS, MISTO, COM PERFIL I DE 8"</t>
  </si>
  <si>
    <t xml:space="preserve">133,43</t>
  </si>
  <si>
    <t xml:space="preserve">142,35</t>
  </si>
  <si>
    <t xml:space="preserve">73301</t>
  </si>
  <si>
    <t xml:space="preserve">ESCORAMENTO FORMAS ATE H = 3,30M, COM MADEIRA DE 3A QUALIDADE, NAO APARELHADA, APROVEITAMENTO TABUAS 3X E PRUMOS 4X.</t>
  </si>
  <si>
    <t xml:space="preserve">10,51</t>
  </si>
  <si>
    <t xml:space="preserve">83515</t>
  </si>
  <si>
    <t xml:space="preserve">ESCORAMENTO FORMAS DE H=3,30 A 3,50 M, COM MADEIRA 3A QUALIDADE, NAO APARELHADA, APROVEITAMENTO TABUAS 3X E PRUMOS 4X</t>
  </si>
  <si>
    <t xml:space="preserve">12,70</t>
  </si>
  <si>
    <t xml:space="preserve">13,50</t>
  </si>
  <si>
    <t xml:space="preserve">83516</t>
  </si>
  <si>
    <t xml:space="preserve">ESCORAMENTO FORMAS H=3,50 A 4,00 M, COM MADEIRA DE 3A QUALIDADE, NAO APARELHADA, APROVEITAMENTO TABUAS 3X E PRUMOS 4X.</t>
  </si>
  <si>
    <t xml:space="preserve">15,60</t>
  </si>
  <si>
    <t xml:space="preserve">72144</t>
  </si>
  <si>
    <t xml:space="preserve">RECOLOCACAO DE FOLHAS DE PORTA DE PASSAGEM OU JANELA, CONSIDERANDO REAPROVEITAMENTO DO MATERIAL</t>
  </si>
  <si>
    <t xml:space="preserve">81,78</t>
  </si>
  <si>
    <t xml:space="preserve">91,16</t>
  </si>
  <si>
    <t xml:space="preserve">73910/8</t>
  </si>
  <si>
    <t xml:space="preserve">PORTA DE MADEIRA COMPENSADA LISA PARA PINTURA, 120X210X3,5CM, 2 FOLHAS, INCLUSO ADUELA 2A, ALIZAR 2A E DOBRADICAS</t>
  </si>
  <si>
    <t xml:space="preserve">685,99</t>
  </si>
  <si>
    <t xml:space="preserve">702,20</t>
  </si>
  <si>
    <t xml:space="preserve">73910/9</t>
  </si>
  <si>
    <t xml:space="preserve">PORTA DE MADEIRA COMPENSADA LISA PARA CERA OU VERNIZ, 120X210X3,5CM, 2 FOLHAS, INCLUSO ADUELA 1A, ALIZAR 1A E DOBRADICAS COM ANEL</t>
  </si>
  <si>
    <t xml:space="preserve">911,23</t>
  </si>
  <si>
    <t xml:space="preserve">927,44</t>
  </si>
  <si>
    <t xml:space="preserve">84874</t>
  </si>
  <si>
    <t xml:space="preserve">ALCAPAO EM COMPENSADO DE MADEIRA CEDRO/VIROLA, 60X60X2CM, COM MARCO 7X3CM, ALIZAR DE 2A, DOBRADICAS EM LATAO CROMADO E TARJETA CROMADA</t>
  </si>
  <si>
    <t xml:space="preserve">216,30</t>
  </si>
  <si>
    <t xml:space="preserve">219,71</t>
  </si>
  <si>
    <t xml:space="preserve">84876</t>
  </si>
  <si>
    <t xml:space="preserve">PORTA MADEIRA 1A CORRER P/VIDRO 30MM/ GUARNICAO 15CM/ALIZAR</t>
  </si>
  <si>
    <t xml:space="preserve">541,50</t>
  </si>
  <si>
    <t xml:space="preserve">548,65</t>
  </si>
  <si>
    <t xml:space="preserve">90800</t>
  </si>
  <si>
    <t xml:space="preserve">ADUELA / MARCO / BATENTE PARA PORTA DE 60X210CM, PADRÃO MÉDIO - FORNECIMENTO E MONTAGEM. AF_08/2015</t>
  </si>
  <si>
    <t xml:space="preserve">166,28</t>
  </si>
  <si>
    <t xml:space="preserve">174,33</t>
  </si>
  <si>
    <t xml:space="preserve">90801</t>
  </si>
  <si>
    <t xml:space="preserve">ADUELA / MARCO / BATENTE PARA PORTA DE 70X210CM, PADRÃO MÉDIO - FORNECIMENTO E MONTAGEM. AF_08/2015</t>
  </si>
  <si>
    <t xml:space="preserve">173,47</t>
  </si>
  <si>
    <t xml:space="preserve">182,34</t>
  </si>
  <si>
    <t xml:space="preserve">90802</t>
  </si>
  <si>
    <t xml:space="preserve">ADUELA / MARCO / BATENTE PARA PORTA DE 80X210CM, PADRÃO MÉDIO - FORNECIMENTO E MONTAGEM. AF_08/2015</t>
  </si>
  <si>
    <t xml:space="preserve">180,67</t>
  </si>
  <si>
    <t xml:space="preserve">190,38</t>
  </si>
  <si>
    <t xml:space="preserve">90803</t>
  </si>
  <si>
    <t xml:space="preserve">ADUELA / MARCO / BATENTE PARA PORTA DE 90X210CM, PADRÃO MÉDIO - FORNECIMENTO E MONTAGEM. AF_08/2015</t>
  </si>
  <si>
    <t xml:space="preserve">187,85</t>
  </si>
  <si>
    <t xml:space="preserve">198,39</t>
  </si>
  <si>
    <t xml:space="preserve">90804</t>
  </si>
  <si>
    <t xml:space="preserve">ADUELA / MARCO / BATENTE PARA PORTA DE 60X210CM, FIXAÇÃO COM ARGAMASSA, PADRÃO MÉDIO - FORNECIMENTO E INSTALAÇÃO. AF_08/2015_P</t>
  </si>
  <si>
    <t xml:space="preserve">228,10</t>
  </si>
  <si>
    <t xml:space="preserve">242,41</t>
  </si>
  <si>
    <t xml:space="preserve">90805</t>
  </si>
  <si>
    <t xml:space="preserve">ADUELA / MARCO / BATENTE PARA PORTA DE 60X210CM, FIXAÇÃO COM ARGAMASSA - SOMENTE INSTALAÇÃO. AF_08/2015_P</t>
  </si>
  <si>
    <t xml:space="preserve">61,82</t>
  </si>
  <si>
    <t xml:space="preserve">68,08</t>
  </si>
  <si>
    <t xml:space="preserve">90806</t>
  </si>
  <si>
    <t xml:space="preserve">ADUELA / MARCO / BATENTE PARA PORTA DE 70X210CM, FIXAÇÃO COM ARGAMASSA, PADRÃO MÉDIO - FORNECIMENTO E INSTALAÇÃO. AF_08/2015_P</t>
  </si>
  <si>
    <t xml:space="preserve">240,62</t>
  </si>
  <si>
    <t xml:space="preserve">256,36</t>
  </si>
  <si>
    <t xml:space="preserve">90807</t>
  </si>
  <si>
    <t xml:space="preserve">ADUELA / MARCO / BATENTE PARA PORTA DE 70X210CM, FIXAÇÃO COM ARGAMASSA - SOMENTE INSTALAÇÃO. AF_08/2015_P</t>
  </si>
  <si>
    <t xml:space="preserve">67,15</t>
  </si>
  <si>
    <t xml:space="preserve">74,02</t>
  </si>
  <si>
    <t xml:space="preserve">90816</t>
  </si>
  <si>
    <t xml:space="preserve">ADUELA / MARCO / BATENTE PARA PORTA DE 80X210CM, FIXAÇÃO COM ARGAMASSA, PADRÃO MÉDIO - FORNECIMENTO E INSTALAÇÃO. AF_08/2015_P</t>
  </si>
  <si>
    <t xml:space="preserve">253,16</t>
  </si>
  <si>
    <t xml:space="preserve">270,34</t>
  </si>
  <si>
    <t xml:space="preserve">90817</t>
  </si>
  <si>
    <t xml:space="preserve">ADUELA / MARCO / BATENTE PARA PORTA DE 80X210CM, FIXAÇÃO COM ARGAMASSA - SOMENTE INSTALAÇÃO. AF_08/2015_P</t>
  </si>
  <si>
    <t xml:space="preserve">72,49</t>
  </si>
  <si>
    <t xml:space="preserve">79,96</t>
  </si>
  <si>
    <t xml:space="preserve">90818</t>
  </si>
  <si>
    <t xml:space="preserve">ADUELA / MARCO / BATENTE PARA PORTA DE 90X210CM, FIXAÇÃO COM ARGAMASSA, PADRÃO MÉDIO - FORNECIMENTO E INSTALAÇÃO. AF_08/2015_P</t>
  </si>
  <si>
    <t xml:space="preserve">265,70</t>
  </si>
  <si>
    <t xml:space="preserve">284,35</t>
  </si>
  <si>
    <t xml:space="preserve">90819</t>
  </si>
  <si>
    <t xml:space="preserve">ADUELA / MARCO / BATENTE PARA PORTA DE 90X210CM, FIXAÇÃO COM ARGAMASSA - SOMENTE INSTALAÇÃO. AF_08/2015_P</t>
  </si>
  <si>
    <t xml:space="preserve">77,85</t>
  </si>
  <si>
    <t xml:space="preserve">85,96</t>
  </si>
  <si>
    <t xml:space="preserve">90820</t>
  </si>
  <si>
    <t xml:space="preserve">PORTA DE MADEIRA PARA PINTURA, SEMI-OCA (LEVE OU MÉDIA), 60X210CM, ESPESSURA DE 3,5CM, INCLUSO DOBRADIÇAS - FORNECIMENTO E INSTALAÇÃO. AF_08/2015</t>
  </si>
  <si>
    <t xml:space="preserve">328,12</t>
  </si>
  <si>
    <t xml:space="preserve">332,31</t>
  </si>
  <si>
    <t xml:space="preserve">90821</t>
  </si>
  <si>
    <t xml:space="preserve">PORTA DE MADEIRA PARA PINTURA, SEMI-OCA (LEVE OU MÉDIA), 70X210CM, ESPESSURA DE 3,5CM, INCLUSO DOBRADIÇAS - FORNECIMENTO E INSTALAÇÃO. AF_08/2015</t>
  </si>
  <si>
    <t xml:space="preserve">353,09</t>
  </si>
  <si>
    <t xml:space="preserve">357,72</t>
  </si>
  <si>
    <t xml:space="preserve">90822</t>
  </si>
  <si>
    <t xml:space="preserve">PORTA DE MADEIRA PARA PINTURA, SEMI-OCA (LEVE OU MÉDIA), 80X210CM, ESPESSURA DE 3,5CM, INCLUSO DOBRADIÇAS - FORNECIMENTO E INSTALAÇÃO. AF_08/2015</t>
  </si>
  <si>
    <t xml:space="preserve">349,80</t>
  </si>
  <si>
    <t xml:space="preserve">354,86</t>
  </si>
  <si>
    <t xml:space="preserve">90823</t>
  </si>
  <si>
    <t xml:space="preserve">PORTA DE MADEIRA PARA PINTURA, SEMI-OCA (LEVE OU MÉDIA), 90X210CM, ESPESSURA DE 3,5CM, INCLUSO DOBRADIÇAS - FORNECIMENTO E INSTALAÇÃO. AF_08/2015</t>
  </si>
  <si>
    <t xml:space="preserve">365,69</t>
  </si>
  <si>
    <t xml:space="preserve">371,19</t>
  </si>
  <si>
    <t xml:space="preserve">90826</t>
  </si>
  <si>
    <t xml:space="preserve">ALIZAR / GUARNIÇÃO DE 5X1,5CM PARA PORTA DE 60X210CM FIXADO COM PREGOS, PADRÃO MÉDIO - FORNECIMENTO E INSTALAÇÃO. AF_08/2015</t>
  </si>
  <si>
    <t xml:space="preserve">24,91</t>
  </si>
  <si>
    <t xml:space="preserve">25,87</t>
  </si>
  <si>
    <t xml:space="preserve">90827</t>
  </si>
  <si>
    <t xml:space="preserve">ALIZAR / GUARNIÇÃO DE 5X1,5CM PARA PORTA DE 70X210CM FIXADO COM PREGOS, PADRÃO MÉDIO - FORNECIMENTO E INSTALAÇÃO. AF_08/2015</t>
  </si>
  <si>
    <t xml:space="preserve">26,26</t>
  </si>
  <si>
    <t xml:space="preserve">27,35</t>
  </si>
  <si>
    <t xml:space="preserve">90828</t>
  </si>
  <si>
    <t xml:space="preserve">ALIZAR / GUARNIÇÃO DE 5X1,5CM PARA PORTA DE 80X210CM FIXADO COM PREGOS, PADRÃO MÉDIO - FORNECIMENTO E INSTALAÇÃO. AF_08/2015</t>
  </si>
  <si>
    <t xml:space="preserve">27,63</t>
  </si>
  <si>
    <t xml:space="preserve">28,84</t>
  </si>
  <si>
    <t xml:space="preserve">90829</t>
  </si>
  <si>
    <t xml:space="preserve">ALIZAR / GUARNIÇÃO DE 5X1,5CM PARA PORTA DE 90X210CM FIXADO COM PREGOS, PADRÃO MÉDIO - FORNECIMENTO E INSTALAÇÃO. AF_08/2015</t>
  </si>
  <si>
    <t xml:space="preserve">29,03</t>
  </si>
  <si>
    <t xml:space="preserve">30,37</t>
  </si>
  <si>
    <t xml:space="preserve">90830</t>
  </si>
  <si>
    <t xml:space="preserve">FECHADURA DE EMBUTIR COM CILINDRO, EXTERNA, COMPLETA, ACABAMENTO PADRÃO MÉDIO, INCLUSO EXECUÇÃO DE FURO - FORNECIMENTO E INSTALAÇÃO. AF_08/2015</t>
  </si>
  <si>
    <t xml:space="preserve">108,54</t>
  </si>
  <si>
    <t xml:space="preserve">111,82</t>
  </si>
  <si>
    <t xml:space="preserve">90831</t>
  </si>
  <si>
    <t xml:space="preserve">FECHADURA DE EMBUTIR PARA PORTA DE BANHEIRO, COMPLETA, ACABAMENTO PADRÃO MÉDIO, INCLUSO EXECUÇÃO DE FURO - FORNECIMENTO E INSTALAÇÃO. AF_08/2015</t>
  </si>
  <si>
    <t xml:space="preserve">85,12</t>
  </si>
  <si>
    <t xml:space="preserve">87,63</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</si>
  <si>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</si>
  <si>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</si>
  <si>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691,16</t>
  </si>
  <si>
    <t xml:space="preserve">714,09</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</si>
  <si>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</si>
  <si>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</si>
  <si>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739,13</t>
  </si>
  <si>
    <t xml:space="preserve">764,19</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</si>
  <si>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</si>
  <si>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</si>
  <si>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766,76</t>
  </si>
  <si>
    <t xml:space="preserve">794,70</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</si>
  <si>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</si>
  <si>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</si>
  <si>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797,99</t>
  </si>
  <si>
    <t xml:space="preserve">828,10</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</si>
  <si>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</si>
  <si>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</si>
  <si>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606,04</t>
  </si>
  <si>
    <t xml:space="preserve">626,46</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</si>
  <si>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</si>
  <si>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</si>
  <si>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646,23</t>
  </si>
  <si>
    <t xml:space="preserve">668,78</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</si>
  <si>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</si>
  <si>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</si>
  <si>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658,22</t>
  </si>
  <si>
    <t xml:space="preserve">682,88</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</si>
  <si>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</si>
  <si>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</si>
  <si>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689,45</t>
  </si>
  <si>
    <t xml:space="preserve">716,28</t>
  </si>
  <si>
    <t xml:space="preserve">91009</t>
  </si>
  <si>
    <t xml:space="preserve">PORTA DE MADEIRA PARA VERNIZ, SEMI-OCA (LEVE OU MÉDIA), 60X210CM, ESPESSURA DE 3,5CM, INCLUSO DOBRADIÇAS - FORNECIMENTO E INSTALAÇÃO. AF_08/2015</t>
  </si>
  <si>
    <t xml:space="preserve">334,76</t>
  </si>
  <si>
    <t xml:space="preserve">338,95</t>
  </si>
  <si>
    <t xml:space="preserve">91010</t>
  </si>
  <si>
    <t xml:space="preserve">PORTA DE MADEIRA PARA VERNIZ, SEMI-OCA (LEVE OU MÉDIA), 70X210CM, ESPESSURA DE 3,5CM, INCLUSO DOBRADIÇAS - FORNECIMENTO E INSTALAÇÃO. AF_08/2015</t>
  </si>
  <si>
    <t xml:space="preserve">280,26</t>
  </si>
  <si>
    <t xml:space="preserve">284,89</t>
  </si>
  <si>
    <t xml:space="preserve">91011</t>
  </si>
  <si>
    <t xml:space="preserve">PORTA DE MADEIRA PARA VERNIZ, SEMI-OCA (LEVE OU MÉDIA), 80X210CM, ESPESSURA DE 3,5CM, INCLUSO DOBRADIÇAS - FORNECIMENTO E INSTALAÇÃO. AF_08/2015</t>
  </si>
  <si>
    <t xml:space="preserve">374,69</t>
  </si>
  <si>
    <t xml:space="preserve">379,75</t>
  </si>
  <si>
    <t xml:space="preserve">91012</t>
  </si>
  <si>
    <t xml:space="preserve">PORTA DE MADEIRA PARA VERNIZ, SEMI-OCA (LEVE OU MÉDIA), 90X210CM, ESPESSURA DE 3,5CM, INCLUSO DOBRADIÇAS - FORNECIMENTO E INSTALAÇÃO. AF_08/2015</t>
  </si>
  <si>
    <t xml:space="preserve">360,57</t>
  </si>
  <si>
    <t xml:space="preserve">366,07</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</si>
  <si>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</si>
  <si>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</si>
  <si>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612,68</t>
  </si>
  <si>
    <t xml:space="preserve">633,10</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</si>
  <si>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</si>
  <si>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</si>
  <si>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573,40</t>
  </si>
  <si>
    <t xml:space="preserve">595,95</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</si>
  <si>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</si>
  <si>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</si>
  <si>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683,11</t>
  </si>
  <si>
    <t xml:space="preserve">707,77</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</si>
  <si>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</si>
  <si>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</si>
  <si>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684,33</t>
  </si>
  <si>
    <t xml:space="preserve">711,16</t>
  </si>
  <si>
    <t xml:space="preserve">91286</t>
  </si>
  <si>
    <t xml:space="preserve">ADUELA / MARCO / BATENTE PARA PORTA DE 60X210CM, PADRÃO POPULAR - FORNECIMENTO E MONTAGEM. AF_08/2015</t>
  </si>
  <si>
    <t xml:space="preserve">133,66</t>
  </si>
  <si>
    <t xml:space="preserve">141,71</t>
  </si>
  <si>
    <t xml:space="preserve">91287</t>
  </si>
  <si>
    <t xml:space="preserve">ADUELA / MARCO / BATENTE PARA PORTA DE 70X210CM, PADRÃO POPULAR - FORNECIMENTO E MONTAGEM. AF_08/2015</t>
  </si>
  <si>
    <t xml:space="preserve">140,85</t>
  </si>
  <si>
    <t xml:space="preserve">149,72</t>
  </si>
  <si>
    <t xml:space="preserve">91288</t>
  </si>
  <si>
    <t xml:space="preserve">ADUELA / MARCO / BATENTE PARA PORTA DE 80X210CM, PADRÃO POPULAR - FORNECIMENTO E MONTAGEM. AF_08/2015</t>
  </si>
  <si>
    <t xml:space="preserve">148,05</t>
  </si>
  <si>
    <t xml:space="preserve">157,76</t>
  </si>
  <si>
    <t xml:space="preserve">91290</t>
  </si>
  <si>
    <t xml:space="preserve">ADUELA / MARCO / BATENTE PARA PORTA DE 90X210CM, PADRÃO POPULAR - FORNECIMENTO E MONTAGEM. AF_08/2015</t>
  </si>
  <si>
    <t xml:space="preserve">155,23</t>
  </si>
  <si>
    <t xml:space="preserve">91291</t>
  </si>
  <si>
    <t xml:space="preserve">ADUELA / MARCO / BATENTE PARA PORTA DE 60X210CM, FIXAÇÃO COM ARGAMASSA, PADRÃO POPULAR - FORNECIMENTO E INSTALAÇÃO. AF_08/2015_P</t>
  </si>
  <si>
    <t xml:space="preserve">195,48</t>
  </si>
  <si>
    <t xml:space="preserve">209,79</t>
  </si>
  <si>
    <t xml:space="preserve">91292</t>
  </si>
  <si>
    <t xml:space="preserve">ADUELA / MARCO / BATENTE PARA PORTA DE 70X210CM, FIXAÇÃO COM ARGAMASSA, PADRÃO POPULAR - FORNECIMENTO E INSTALAÇÃO. AF_08/2015_P</t>
  </si>
  <si>
    <t xml:space="preserve">208,00</t>
  </si>
  <si>
    <t xml:space="preserve">223,74</t>
  </si>
  <si>
    <t xml:space="preserve">91293</t>
  </si>
  <si>
    <t xml:space="preserve">ADUELA / MARCO / BATENTE PARA PORTA DE 80X210CM, FIXAÇÃO COM ARGAMASSA, PADRÃO POPULAR - FORNECIMENTO E INSTALAÇÃO. AF_08/2015_P</t>
  </si>
  <si>
    <t xml:space="preserve">220,54</t>
  </si>
  <si>
    <t xml:space="preserve">237,72</t>
  </si>
  <si>
    <t xml:space="preserve">91294</t>
  </si>
  <si>
    <t xml:space="preserve">ADUELA / MARCO / BATENTE PARA PORTA DE 90X210CM, FIXAÇÃO COM ARGAMASSA, PADRÃO POPULAR - FORNECIMENTO E INSTALAÇÃO. AF_08/2015_P</t>
  </si>
  <si>
    <t xml:space="preserve">233,08</t>
  </si>
  <si>
    <t xml:space="preserve">251,73</t>
  </si>
  <si>
    <t xml:space="preserve">91295</t>
  </si>
  <si>
    <t xml:space="preserve">PORTA DE MADEIRA FRISADA, SEMI-OCA (LEVE OU MÉDIA), 60X210CM, ESPESSURA DE 3CM, INCLUSO DOBRADIÇAS - FORNECIMENTO E INSTALAÇÃO. AF_08/2015</t>
  </si>
  <si>
    <t xml:space="preserve">316,91</t>
  </si>
  <si>
    <t xml:space="preserve">321,10</t>
  </si>
  <si>
    <t xml:space="preserve">91296</t>
  </si>
  <si>
    <t xml:space="preserve">PORTA DE MADEIRA FRISADA, SEMI-OCA (LEVE OU MÉDIA), 70X210CM, ESPESSURA DE 3CM, INCLUSO DOBRADIÇAS - FORNECIMENTO E INSTALAÇÃO. AF_08/2015</t>
  </si>
  <si>
    <t xml:space="preserve">333,68</t>
  </si>
  <si>
    <t xml:space="preserve">338,31</t>
  </si>
  <si>
    <t xml:space="preserve">91297</t>
  </si>
  <si>
    <t xml:space="preserve">PORTA DE MADEIRA FRISADA, SEMI-OCA (LEVE OU MÉDIA), 80X210CM, ESPESSURA DE 3,5CM, INCLUSO DOBRADIÇAS - FORNECIMENTO E INSTALAÇÃO. AF_08/2015</t>
  </si>
  <si>
    <t xml:space="preserve">376,51</t>
  </si>
  <si>
    <t xml:space="preserve">381,57</t>
  </si>
  <si>
    <t xml:space="preserve">91298</t>
  </si>
  <si>
    <t xml:space="preserve">PORTA DE MADEIRA TIPO VENEZIANA, 80X210CM, ESPESSURA DE 3CM, INCLUSO DOBRADIÇAS - FORNECIMENTO E INSTALAÇÃO. AF_08/2015</t>
  </si>
  <si>
    <t xml:space="preserve">520,73</t>
  </si>
  <si>
    <t xml:space="preserve">525,79</t>
  </si>
  <si>
    <t xml:space="preserve">91299</t>
  </si>
  <si>
    <t xml:space="preserve">PORTA DE MADEIRA, TIPO MEXICANA, MACIÇA (PESADA OU SUPERPESADA), 80X210CM, ESPESSURA DE 3,5CM, INCLUSO DOBRADIÇAS - FORNECIMENTO E INSTALAÇÃO. AF_08/2015</t>
  </si>
  <si>
    <t xml:space="preserve">697,50</t>
  </si>
  <si>
    <t xml:space="preserve">704,52</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</si>
  <si>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</si>
  <si>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</si>
  <si>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</si>
  <si>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</si>
  <si>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91302</t>
  </si>
  <si>
    <t xml:space="preserve">ALIZAR / GUARNIÇÃO DE 5X1,5CM PARA PORTA DE 80X210CM FIXADO COM PREGOS, PADRÃO POPULAR - FORNECIMENTO E INSTALAÇÃO. AF_08/2015</t>
  </si>
  <si>
    <t xml:space="preserve">23,69</t>
  </si>
  <si>
    <t xml:space="preserve">24,90</t>
  </si>
  <si>
    <t xml:space="preserve">91303</t>
  </si>
  <si>
    <t xml:space="preserve">ALIZAR / GUARNIÇÃO DE 5X1,5CM PARA PORTA DE 90X210CM FIXADO COM PREGOS, PADRÃO POPULAR - FORNECIMENTO E INSTALAÇÃO. AF_08/2015</t>
  </si>
  <si>
    <t xml:space="preserve">26,36</t>
  </si>
  <si>
    <t xml:space="preserve">91304</t>
  </si>
  <si>
    <t xml:space="preserve">FECHADURA DE EMBUTIR COM CILINDRO, EXTERNA, COMPLETA, ACABAMENTO PADRÃO POPULAR, INCLUSO EXECUÇÃO DE FURO - FORNECIMENTO E INSTALAÇÃO. AF_08/2015</t>
  </si>
  <si>
    <t xml:space="preserve">81,35</t>
  </si>
  <si>
    <t xml:space="preserve">84,63</t>
  </si>
  <si>
    <t xml:space="preserve">91305</t>
  </si>
  <si>
    <t xml:space="preserve">FECHADURA DE EMBUTIR PARA PORTA DE BANHEIRO, COMPLETA, ACABAMENTO PADRÃO POPULAR, INCLUSO EXECUÇÃO DE FURO - FORNECIMENTO E INSTALAÇÃO. AF_08/2015</t>
  </si>
  <si>
    <t xml:space="preserve">61,37</t>
  </si>
  <si>
    <t xml:space="preserve">63,88</t>
  </si>
  <si>
    <t xml:space="preserve">91306</t>
  </si>
  <si>
    <t xml:space="preserve">FECHADURA DE EMBUTIR PARA PORTAS INTERNAS, COMPLETA, ACABAMENTO PADRÃO MÉDIO, COM EXECUÇÃO DE FURO - FORNECIMENTO E INSTALAÇÃO. AF_08/2015</t>
  </si>
  <si>
    <t xml:space="preserve">92,90</t>
  </si>
  <si>
    <t xml:space="preserve">95,41</t>
  </si>
  <si>
    <t xml:space="preserve">91307</t>
  </si>
  <si>
    <t xml:space="preserve">FECHADURA DE EMBUTIR PARA PORTAS INTERNAS, COMPLETA, ACABAMENTO PADRÃO POPULAR, COM EXECUÇÃO DE FURO - FORNECIMENTO E INSTALAÇÃO. AF_08/2015</t>
  </si>
  <si>
    <t xml:space="preserve">64,56</t>
  </si>
  <si>
    <t xml:space="preserve">67,07</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</si>
  <si>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</si>
  <si>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</si>
  <si>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627,17</t>
  </si>
  <si>
    <t xml:space="preserve">650,10</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</si>
  <si>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</si>
  <si>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</si>
  <si>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670,43</t>
  </si>
  <si>
    <t xml:space="preserve">695,49</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</si>
  <si>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</si>
  <si>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</si>
  <si>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699,07</t>
  </si>
  <si>
    <t xml:space="preserve">727,01</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</si>
  <si>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</si>
  <si>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</si>
  <si>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730,16</t>
  </si>
  <si>
    <t xml:space="preserve">760,27</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</si>
  <si>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</si>
  <si>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</si>
  <si>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565,80</t>
  </si>
  <si>
    <t xml:space="preserve">586,22</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</si>
  <si>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</si>
  <si>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</si>
  <si>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605,87</t>
  </si>
  <si>
    <t xml:space="preserve">628,42</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</si>
  <si>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</si>
  <si>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</si>
  <si>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617,72</t>
  </si>
  <si>
    <t xml:space="preserve">642,38</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</si>
  <si>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</si>
  <si>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</si>
  <si>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648,81</t>
  </si>
  <si>
    <t xml:space="preserve">675,64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</si>
  <si>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</si>
  <si>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</si>
  <si>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572,44</t>
  </si>
  <si>
    <t xml:space="preserve">592,86</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</si>
  <si>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</si>
  <si>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</si>
  <si>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533,04</t>
  </si>
  <si>
    <t xml:space="preserve">555,59</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</si>
  <si>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</si>
  <si>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</si>
  <si>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642,61</t>
  </si>
  <si>
    <t xml:space="preserve">667,27</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</si>
  <si>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</si>
  <si>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</si>
  <si>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643,69</t>
  </si>
  <si>
    <t xml:space="preserve">670,52</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</si>
  <si>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</si>
  <si>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</si>
  <si>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594,83</t>
  </si>
  <si>
    <t xml:space="preserve">615,25</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</si>
  <si>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</si>
  <si>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</si>
  <si>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554,59</t>
  </si>
  <si>
    <t xml:space="preserve">575,01</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</si>
  <si>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</si>
  <si>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</si>
  <si>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626,82</t>
  </si>
  <si>
    <t xml:space="preserve">649,37</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</si>
  <si>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</si>
  <si>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</si>
  <si>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586,46</t>
  </si>
  <si>
    <t xml:space="preserve">609,01</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</si>
  <si>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</si>
  <si>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</si>
  <si>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684,93</t>
  </si>
  <si>
    <t xml:space="preserve">709,59</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</si>
  <si>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</si>
  <si>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</si>
  <si>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644,43</t>
  </si>
  <si>
    <t xml:space="preserve">669,09</t>
  </si>
  <si>
    <t xml:space="preserve">91334</t>
  </si>
  <si>
    <t xml:space="preserve">KIT DE PORTA DE MADEIRA TIPO VENEZIANA, PADRÃO MÉDIO, 80X210CM, ESPESSURA DE 3CM, ITENS INCLUSOS: DOBRADIÇAS, MONTAGEM E INSTALAÇÃO DO BATENTE, SEM FECHADURA - FORNECIMENTO E INSTALAÇÃO. AF_08/2015</t>
  </si>
  <si>
    <t xml:space="preserve">829,15</t>
  </si>
  <si>
    <t xml:space="preserve">853,81</t>
  </si>
  <si>
    <t xml:space="preserve">91335</t>
  </si>
  <si>
    <t xml:space="preserve">KIT DE PORTA DE MADEIRA TIPO VENEZIANA, PADRÃO POPULAR, 80X210CM, ESPESSURA DE 3CM, ITENS INCLUSOS: DOBRADIÇAS, MONTAGEM E INSTALAÇÃO DO BATENTE, SEM FECHADURA - FORNECIMENTO E INSTALAÇÃO. AF_08/2015</t>
  </si>
  <si>
    <t xml:space="preserve">788,65</t>
  </si>
  <si>
    <t xml:space="preserve">813,31</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</si>
  <si>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</si>
  <si>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</si>
  <si>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1.005,92</t>
  </si>
  <si>
    <t xml:space="preserve">1.032,54</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</si>
  <si>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</si>
  <si>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</si>
  <si>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965,42</t>
  </si>
  <si>
    <t xml:space="preserve">992,04</t>
  </si>
  <si>
    <t xml:space="preserve">73813/1</t>
  </si>
  <si>
    <t xml:space="preserve">JANELA DE MADEIRA ALMOFADADA 1A, 1,5X1,5M, DE ABRIR, INCLUSO GUARNICOES E DOBRADICAS</t>
  </si>
  <si>
    <t xml:space="preserve">1.471,70</t>
  </si>
  <si>
    <t xml:space="preserve">1.494,74</t>
  </si>
  <si>
    <t xml:space="preserve">84844</t>
  </si>
  <si>
    <t xml:space="preserve">JANELA DE MADEIRA TIPO GUILHOTINA, DE ABRIR , INCLUSAS GUARNICOES SEM FERRAGENS</t>
  </si>
  <si>
    <t xml:space="preserve">403,79</t>
  </si>
  <si>
    <t xml:space="preserve">414,88</t>
  </si>
  <si>
    <t xml:space="preserve">84845</t>
  </si>
  <si>
    <t xml:space="preserve">JANELA DE MADEIRA TIPO VENEZIANA. DE ABRIR, INCLUSAS GUARNICOES E FERRAGENS</t>
  </si>
  <si>
    <t xml:space="preserve">610,07</t>
  </si>
  <si>
    <t xml:space="preserve">621,16</t>
  </si>
  <si>
    <t xml:space="preserve">84846</t>
  </si>
  <si>
    <t xml:space="preserve">JANELA DE MADEIRA TIPO VENEZIANA/VIDRO, DE ABRIR, INCLUSAS GUARNICOES SEM FERRAGENS</t>
  </si>
  <si>
    <t xml:space="preserve">619,76</t>
  </si>
  <si>
    <t xml:space="preserve">630,85</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</si>
  <si>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</si>
  <si>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</si>
  <si>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</si>
  <si>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</si>
  <si>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493,27</t>
  </si>
  <si>
    <t xml:space="preserve">504,36</t>
  </si>
  <si>
    <t xml:space="preserve">84849</t>
  </si>
  <si>
    <t xml:space="preserve">CAIXA MADEIRA 57X43CM COM GUARNICAO 13CM P/ FECHAMENTO DE AR CONDICIONAL</t>
  </si>
  <si>
    <t xml:space="preserve">88,60</t>
  </si>
  <si>
    <t xml:space="preserve">73933/1</t>
  </si>
  <si>
    <t xml:space="preserve">PORTA DE FERRO, DE ABRIR, TIPO GRADE COM CHAPA, 87X210CM, COM GUARNICOES</t>
  </si>
  <si>
    <t xml:space="preserve">550,23</t>
  </si>
  <si>
    <t xml:space="preserve">561,33</t>
  </si>
  <si>
    <t xml:space="preserve">73933/3</t>
  </si>
  <si>
    <t xml:space="preserve">PORTA DE FERRO TIPO VENEZIANA, DE ABRIR, SEM BANDEIRA SEM FERRAGENS</t>
  </si>
  <si>
    <t xml:space="preserve">385,83</t>
  </si>
  <si>
    <t xml:space="preserve">394,26</t>
  </si>
  <si>
    <t xml:space="preserve">73933/4</t>
  </si>
  <si>
    <t xml:space="preserve">PORTA DE FERRO DE ABRIR TIPO BARRA CHATA, COM REQUADRO E GUARNICAO COMPLETA</t>
  </si>
  <si>
    <t xml:space="preserve">516,09</t>
  </si>
  <si>
    <t xml:space="preserve">523,25</t>
  </si>
  <si>
    <t xml:space="preserve">74073/1</t>
  </si>
  <si>
    <t xml:space="preserve">ALCAPAO EM FERRO 60X60CM, INCLUSO FERRAGENS</t>
  </si>
  <si>
    <t xml:space="preserve">126,37</t>
  </si>
  <si>
    <t xml:space="preserve">129,18</t>
  </si>
  <si>
    <t xml:space="preserve">74073/2</t>
  </si>
  <si>
    <t xml:space="preserve">ALCAPAO EM FERRO 70X70CM, INCLUSO FERRAGENS</t>
  </si>
  <si>
    <t xml:space="preserve">138,83</t>
  </si>
  <si>
    <t xml:space="preserve">142,70</t>
  </si>
  <si>
    <t xml:space="preserve">74136/1</t>
  </si>
  <si>
    <t xml:space="preserve">PORTA DE ACO DE ENROLAR TIPO GRADE, CHAPA 16</t>
  </si>
  <si>
    <t xml:space="preserve">359,54</t>
  </si>
  <si>
    <t xml:space="preserve">371,47</t>
  </si>
  <si>
    <t xml:space="preserve">74136/2</t>
  </si>
  <si>
    <t xml:space="preserve">PORTA DE ACO CHAPA 24, DE ENROLAR, VAZADA TIJOLINHO OU EQUIVALENTE COM RETANGULO OU CIRCULO, ACABAMENTO GALVANIZADO NATURAL</t>
  </si>
  <si>
    <t xml:space="preserve">312,68</t>
  </si>
  <si>
    <t xml:space="preserve">324,61</t>
  </si>
  <si>
    <t xml:space="preserve">74136/3</t>
  </si>
  <si>
    <t xml:space="preserve">PORTA DE ACO CHAPA 24, DE ENROLAR, RAIADA, LARGA COM ACABAMENTO GALVANIZADO NATURAL</t>
  </si>
  <si>
    <t xml:space="preserve">236,09</t>
  </si>
  <si>
    <t xml:space="preserve">248,02</t>
  </si>
  <si>
    <t xml:space="preserve">84854</t>
  </si>
  <si>
    <t xml:space="preserve">BATENTE FERRO 1X1/8"</t>
  </si>
  <si>
    <t xml:space="preserve">94559</t>
  </si>
  <si>
    <t xml:space="preserve">JANELA DE AÇO BASCULANTE, FIXAÇÃO COM ARGAMASSA, SEM VIDROS, PADRONIZADA. AF_07/2016</t>
  </si>
  <si>
    <t xml:space="preserve">473,23</t>
  </si>
  <si>
    <t xml:space="preserve">489,33</t>
  </si>
  <si>
    <t xml:space="preserve">94560</t>
  </si>
  <si>
    <t xml:space="preserve">JANELA DE AÇO DE CORRER, 2 FOLHAS, FIXAÇÃO COM ARGAMASSA, COM VIDROS, PADRONIZADA. AF_07/2016</t>
  </si>
  <si>
    <t xml:space="preserve">406,61</t>
  </si>
  <si>
    <t xml:space="preserve">412,62</t>
  </si>
  <si>
    <t xml:space="preserve">94562</t>
  </si>
  <si>
    <t xml:space="preserve">JANELA DE AÇO DE CORRER, 4 FOLHAS, FIXAÇÃO COM ARGAMASSA, SEM VIDROS, PADRONIZADA. AF_07/2016</t>
  </si>
  <si>
    <t xml:space="preserve">429,82</t>
  </si>
  <si>
    <t xml:space="preserve">437,17</t>
  </si>
  <si>
    <t xml:space="preserve">94563</t>
  </si>
  <si>
    <t xml:space="preserve">JANELA DE AÇO DE CORRER, 6 FOLHAS, FIXAÇÃO COM ARGAMASSA, COM VIDROS, PADRONIZADA. AF_07/2016</t>
  </si>
  <si>
    <t xml:space="preserve">537,91</t>
  </si>
  <si>
    <t xml:space="preserve">546,28</t>
  </si>
  <si>
    <t xml:space="preserve">94564</t>
  </si>
  <si>
    <t xml:space="preserve">JANELA DE AÇO BASCULANTE, FIXAÇÃO COM PARAFUSO SOBRE CONTRAMARCO (EXCLUSIVE CONTRAMARCO), SEM VIDROS, PADRONIZADA. AF_07/2016</t>
  </si>
  <si>
    <t xml:space="preserve">417,87</t>
  </si>
  <si>
    <t xml:space="preserve">426,17</t>
  </si>
  <si>
    <t xml:space="preserve">94565</t>
  </si>
  <si>
    <t xml:space="preserve">JANELA DE AÇO DE CORRER, 2 FOLHAS, FIXAÇÃO COM PARAFUSO SOBRE CONTRAMARCO (EXCLUSIVE CONTRAMARCO), COM VIDROS, PADRONIZADA. AF_07/2016</t>
  </si>
  <si>
    <t xml:space="preserve">387,97</t>
  </si>
  <si>
    <t xml:space="preserve">391,05</t>
  </si>
  <si>
    <t xml:space="preserve">94567</t>
  </si>
  <si>
    <t xml:space="preserve">JANELA DE AÇO DE CORRER, 4 FOLHAS, FIXAÇÃO COM PARAFUSO SOBRE CONTRAMARCO (EXCLUSIVE CONTRAMARCO), SEM VIDROS, PADRONIZADA. AF_07/2016</t>
  </si>
  <si>
    <t xml:space="preserve">405,38</t>
  </si>
  <si>
    <t xml:space="preserve">409,18</t>
  </si>
  <si>
    <t xml:space="preserve">94568</t>
  </si>
  <si>
    <t xml:space="preserve">JANELA DE AÇO DE CORRER, 6 FOLHAS, FIXAÇÃO COM PARAFUSO SOBRE CONTRAMARCO (EXCLUSIVE CONTRAMARCO), COM VIDROS, PADRONIZADA. AF_07/2016</t>
  </si>
  <si>
    <t xml:space="preserve">509,28</t>
  </si>
  <si>
    <t xml:space="preserve">513,63</t>
  </si>
  <si>
    <t xml:space="preserve">73932/1</t>
  </si>
  <si>
    <t xml:space="preserve">GRADE DE FERRO EM BARRA CHATA 3/16"</t>
  </si>
  <si>
    <t xml:space="preserve">266,87</t>
  </si>
  <si>
    <t xml:space="preserve">273,38</t>
  </si>
  <si>
    <t xml:space="preserve">73631</t>
  </si>
  <si>
    <t xml:space="preserve">GUARDA-CORPO EM TUBO DE ACO GALVANIZADO 1 1/2"</t>
  </si>
  <si>
    <t xml:space="preserve">304,19</t>
  </si>
  <si>
    <t xml:space="preserve">326,50</t>
  </si>
  <si>
    <t xml:space="preserve">74195/1</t>
  </si>
  <si>
    <t xml:space="preserve">GUARDA-CORPO  COM CORRIMAO EM FERRO BARRA CHATA 3/16"</t>
  </si>
  <si>
    <t xml:space="preserve">323,62</t>
  </si>
  <si>
    <t xml:space="preserve">73665</t>
  </si>
  <si>
    <t xml:space="preserve">ESCADA TIPO MARINHEIRO EM ACO CA-50 9,52MM INCLUSO PINTURA COM FUNDO ANTICORROSIVO TIPO ZARCAO</t>
  </si>
  <si>
    <t xml:space="preserve">62,64</t>
  </si>
  <si>
    <t xml:space="preserve">68,44</t>
  </si>
  <si>
    <t xml:space="preserve">73669</t>
  </si>
  <si>
    <t xml:space="preserve">CORRIMAO EM MADEIRA 1A 2,5X30CM</t>
  </si>
  <si>
    <t xml:space="preserve">75,18</t>
  </si>
  <si>
    <t xml:space="preserve">80,03</t>
  </si>
  <si>
    <t xml:space="preserve">74072/1</t>
  </si>
  <si>
    <t xml:space="preserve">CORRIMAO EM TUBO ACO GALVANIZADO 3/4" COM BRACADEIRA</t>
  </si>
  <si>
    <t xml:space="preserve">74,24</t>
  </si>
  <si>
    <t xml:space="preserve">80,82</t>
  </si>
  <si>
    <t xml:space="preserve">74072/2</t>
  </si>
  <si>
    <t xml:space="preserve">CORRIMAO EM TUBO ACO GALVANIZADO 2 1/2" COM BRACADEIRA</t>
  </si>
  <si>
    <t xml:space="preserve">111,15</t>
  </si>
  <si>
    <t xml:space="preserve">117,73</t>
  </si>
  <si>
    <t xml:space="preserve">74072/3</t>
  </si>
  <si>
    <t xml:space="preserve">CORRIMAO EM TUBO ACO GALVANIZADO 1 1/4" COM BRACADEIRA</t>
  </si>
  <si>
    <t xml:space="preserve">85,04</t>
  </si>
  <si>
    <t xml:space="preserve">91,62</t>
  </si>
  <si>
    <t xml:space="preserve">74194/1</t>
  </si>
  <si>
    <t xml:space="preserve">ESCADA TIPO MARINHEIRO EM TUBO ACO GALVANIZADO 1 1/2" 5 DEGRAUS</t>
  </si>
  <si>
    <t xml:space="preserve">232,63</t>
  </si>
  <si>
    <t xml:space="preserve">246,52</t>
  </si>
  <si>
    <t xml:space="preserve">84862</t>
  </si>
  <si>
    <t xml:space="preserve">GUARDA-CORPO COM CORRIMAO EM TUBO DE ACO GALVANIZADO 1 1/2"</t>
  </si>
  <si>
    <t xml:space="preserve">202,91</t>
  </si>
  <si>
    <t xml:space="preserve">208,32</t>
  </si>
  <si>
    <t xml:space="preserve">84863</t>
  </si>
  <si>
    <t xml:space="preserve">GUARDA-CORPO COM CORRIMAO EM TUBO DE ACO GALVANIZADO 3/4"</t>
  </si>
  <si>
    <t xml:space="preserve">103,23</t>
  </si>
  <si>
    <t xml:space="preserve">107,39</t>
  </si>
  <si>
    <t xml:space="preserve">68050</t>
  </si>
  <si>
    <t xml:space="preserve">PORTA DE CORRER EM ALUMINIO, COM DUAS FOLHAS PARA VIDRO, INCLUSO VIDRO LISO INCOLOR, FECHADURA E PUXADOR, SEM GUARNICAO/ALIZAR/VISTA</t>
  </si>
  <si>
    <t xml:space="preserve">617,73</t>
  </si>
  <si>
    <t xml:space="preserve">623,43</t>
  </si>
  <si>
    <t xml:space="preserve">90838</t>
  </si>
  <si>
    <t xml:space="preserve">PORTA CORTA-FOGO 90X210X4CM - FORNECIMENTO E INSTALAÇÃO. AF_08/2015</t>
  </si>
  <si>
    <t xml:space="preserve">1.052,91</t>
  </si>
  <si>
    <t xml:space="preserve">1.065,53</t>
  </si>
  <si>
    <t xml:space="preserve">91338</t>
  </si>
  <si>
    <t xml:space="preserve">PORTA DE ALUMÍNIO DE ABRIR COM LAMBRI, COM GUARNIÇÃO, FIXAÇÃO COM PARAFUSOS - FORNECIMENTO E INSTALAÇÃO. AF_08/2015</t>
  </si>
  <si>
    <t xml:space="preserve">1.019,90</t>
  </si>
  <si>
    <t xml:space="preserve">1.021,13</t>
  </si>
  <si>
    <t xml:space="preserve">91341</t>
  </si>
  <si>
    <t xml:space="preserve">PORTA EM ALUMÍNIO DE ABRIR TIPO VENEZIANA COM GUARNIÇÃO, FIXAÇÃO COM PARAFUSOS - FORNECIMENTO E INSTALAÇÃO. AF_08/2015</t>
  </si>
  <si>
    <t xml:space="preserve">747,71</t>
  </si>
  <si>
    <t xml:space="preserve">749,03</t>
  </si>
  <si>
    <t xml:space="preserve">94805</t>
  </si>
  <si>
    <t xml:space="preserve">PORTA DE ALUMÍNIO DE ABRIR PARA VIDRO SEM GUARNIÇÃO, 87X210CM, FIXAÇÃO COM PARAFUSOS, INCLUSIVE VIDROS - FORNECIMENTO E INSTALAÇÃO. AF_08/2015</t>
  </si>
  <si>
    <t xml:space="preserve">1.167,31</t>
  </si>
  <si>
    <t xml:space="preserve">1.169,54</t>
  </si>
  <si>
    <t xml:space="preserve">94806</t>
  </si>
  <si>
    <t xml:space="preserve">PORTA EM AÇO DE ABRIR PARA VIDRO SEM GUARNIÇÃO, 87X210CM, FIXAÇÃO COM PARAFUSOS, EXCLUSIVE VIDROS - FORNECIMENTO E INSTALAÇÃO. AF_08/2015</t>
  </si>
  <si>
    <t xml:space="preserve">502,20</t>
  </si>
  <si>
    <t xml:space="preserve">505,37</t>
  </si>
  <si>
    <t xml:space="preserve">94807</t>
  </si>
  <si>
    <t xml:space="preserve">PORTA EM AÇO DE ABRIR TIPO VENEZIANA SEM GUARNIÇÃO, 87X210CM, FIXAÇÃO COM PARAFUSOS - FORNECIMENTO E INSTALAÇÃO. AF_08/2015</t>
  </si>
  <si>
    <t xml:space="preserve">603,16</t>
  </si>
  <si>
    <t xml:space="preserve">606,50</t>
  </si>
  <si>
    <t xml:space="preserve">73737/1</t>
  </si>
  <si>
    <t xml:space="preserve">GRADIL DE ALUMINIO ANODIZADO TIPO BARRA CHATA PARA VARANDAS, ALTURA 0,4M</t>
  </si>
  <si>
    <t xml:space="preserve">123,06</t>
  </si>
  <si>
    <t xml:space="preserve">128,01</t>
  </si>
  <si>
    <t xml:space="preserve">73737/2</t>
  </si>
  <si>
    <t xml:space="preserve">GRADIL DE ALUMINIO ANODIZADO TIPO BARRA CHATA PARA VARANDAS, ALTURA 1,0M</t>
  </si>
  <si>
    <t xml:space="preserve">240,78</t>
  </si>
  <si>
    <t xml:space="preserve">245,68</t>
  </si>
  <si>
    <t xml:space="preserve">73737/3</t>
  </si>
  <si>
    <t xml:space="preserve">GRADIL DE ALUMINIO ANODIZADO TIPO BARRA CHATA PARA VARANDAS, ALTURA 1,2M</t>
  </si>
  <si>
    <t xml:space="preserve">278,80</t>
  </si>
  <si>
    <t xml:space="preserve">283,70</t>
  </si>
  <si>
    <t xml:space="preserve">85096</t>
  </si>
  <si>
    <t xml:space="preserve">GRADIL DE ALUMINIO ANODIZADO TIPO BARRA CHATA</t>
  </si>
  <si>
    <t xml:space="preserve">243,38</t>
  </si>
  <si>
    <t xml:space="preserve">248,40</t>
  </si>
  <si>
    <t xml:space="preserve">73736/1</t>
  </si>
  <si>
    <t xml:space="preserve">DOBRADICA TIPO VAI E VEM EM LATAO POLIDO 3"</t>
  </si>
  <si>
    <t xml:space="preserve">124,30</t>
  </si>
  <si>
    <t xml:space="preserve">125,50</t>
  </si>
  <si>
    <t xml:space="preserve">84885</t>
  </si>
  <si>
    <t xml:space="preserve">JOGO DE FERRAGENS CROMADAS PARA PORTA DE VIDRO TEMPERADO, UMA FOLHA COMPOSTO DE DOBRADICAS SUPERIOR E INFERIOR, TRINCO, FECHADURA, CONTRA FECHADURA COM CAPUCHINHO SEM MOLA E PUXADOR</t>
  </si>
  <si>
    <t xml:space="preserve">697,49</t>
  </si>
  <si>
    <t xml:space="preserve">725,97</t>
  </si>
  <si>
    <t xml:space="preserve">84886</t>
  </si>
  <si>
    <t xml:space="preserve">MOLA HIDRAULICA DE PISO PARA PORTA DE VIDRO TEMPERADO</t>
  </si>
  <si>
    <t xml:space="preserve">1.354,67</t>
  </si>
  <si>
    <t xml:space="preserve">1.356,85</t>
  </si>
  <si>
    <t xml:space="preserve">84889</t>
  </si>
  <si>
    <t xml:space="preserve">PUXADOR CENTRAL PARA ESQUADRIA DE ALUMINIO</t>
  </si>
  <si>
    <t xml:space="preserve">16,82</t>
  </si>
  <si>
    <t xml:space="preserve">84891</t>
  </si>
  <si>
    <t xml:space="preserve">CREMONA EM LATAO CROMADO OU POLIDO, COMPLETA, COM VARA H=1,50M</t>
  </si>
  <si>
    <t xml:space="preserve">175,44</t>
  </si>
  <si>
    <t xml:space="preserve">189,51</t>
  </si>
  <si>
    <t xml:space="preserve">74046/2</t>
  </si>
  <si>
    <t xml:space="preserve">TARJETA TIPO LIVRE/OCUPADO PARA PORTA DE BANHEIRO</t>
  </si>
  <si>
    <t xml:space="preserve">30,38</t>
  </si>
  <si>
    <t xml:space="preserve">31,38</t>
  </si>
  <si>
    <t xml:space="preserve">74047/2</t>
  </si>
  <si>
    <t xml:space="preserve">DOBRADICA EM ACO/FERRO, 3" X 21/2", E=1,9 A 2 MM, SEM ANEL, CROMADO OU ZINCADO, TAMPA BOLA, COM PARAFUSOS</t>
  </si>
  <si>
    <t xml:space="preserve">74084/1</t>
  </si>
  <si>
    <t xml:space="preserve">PORTA CADEADO ZINCADO OXIDADO PRETO COM CADEADO DE ACO INOX, LARGURA DE *50* MM</t>
  </si>
  <si>
    <t xml:space="preserve">127,62</t>
  </si>
  <si>
    <t xml:space="preserve">128,62</t>
  </si>
  <si>
    <t xml:space="preserve">84950</t>
  </si>
  <si>
    <t xml:space="preserve">FECHO EMBUTIR TIPO UNHA 40CM C/COLOCACAO</t>
  </si>
  <si>
    <t xml:space="preserve">43,12</t>
  </si>
  <si>
    <t xml:space="preserve">84952</t>
  </si>
  <si>
    <t xml:space="preserve">FECHO EMBUTIR TIPO UNHA 22CM C/COLOCACAO</t>
  </si>
  <si>
    <t xml:space="preserve">32,95</t>
  </si>
  <si>
    <t xml:space="preserve">34,61</t>
  </si>
  <si>
    <t xml:space="preserve">72116</t>
  </si>
  <si>
    <t xml:space="preserve">VIDRO LISO COMUM TRANSPARENTE, ESPESSURA 3MM</t>
  </si>
  <si>
    <t xml:space="preserve">98,35</t>
  </si>
  <si>
    <t xml:space="preserve">99,99</t>
  </si>
  <si>
    <t xml:space="preserve">72117</t>
  </si>
  <si>
    <t xml:space="preserve">VIDRO LISO COMUM TRANSPARENTE, ESPESSURA 4MM</t>
  </si>
  <si>
    <t xml:space="preserve">125,61</t>
  </si>
  <si>
    <t xml:space="preserve">72118</t>
  </si>
  <si>
    <t xml:space="preserve">VIDRO TEMPERADO INCOLOR, ESPESSURA 6MM, FORNECIMENTO E INSTALACAO, INCLUSIVE MASSA PARA VEDACAO</t>
  </si>
  <si>
    <t xml:space="preserve">202,85</t>
  </si>
  <si>
    <t xml:space="preserve">204,90</t>
  </si>
  <si>
    <t xml:space="preserve">72119</t>
  </si>
  <si>
    <t xml:space="preserve">VIDRO TEMPERADO INCOLOR, ESPESSURA 8MM, FORNECIMENTO E INSTALACAO, INCLUSIVE MASSA PARA VEDACAO</t>
  </si>
  <si>
    <t xml:space="preserve">256,42</t>
  </si>
  <si>
    <t xml:space="preserve">258,47</t>
  </si>
  <si>
    <t xml:space="preserve">72120</t>
  </si>
  <si>
    <t xml:space="preserve">VIDRO TEMPERADO INCOLOR, ESPESSURA 10MM, FORNECIMENTO E INSTALACAO, INCLUSIVE MASSA PARA VEDACAO</t>
  </si>
  <si>
    <t xml:space="preserve">324,70</t>
  </si>
  <si>
    <t xml:space="preserve">326,75</t>
  </si>
  <si>
    <t xml:space="preserve">72122</t>
  </si>
  <si>
    <t xml:space="preserve">VIDRO FANTASIA TIPO CANELADO, ESPESSURA 4MM</t>
  </si>
  <si>
    <t xml:space="preserve">108,42</t>
  </si>
  <si>
    <t xml:space="preserve">110,26</t>
  </si>
  <si>
    <t xml:space="preserve">72123</t>
  </si>
  <si>
    <t xml:space="preserve">VIDRO ARAMADO, ESPESSURA 7MM</t>
  </si>
  <si>
    <t xml:space="preserve">282,26</t>
  </si>
  <si>
    <t xml:space="preserve">284,10</t>
  </si>
  <si>
    <t xml:space="preserve">73838/1</t>
  </si>
  <si>
    <t xml:space="preserve">PORTA DE VIDRO TEMPERADO, 0,9X2,10M, ESPESSURA 10MM, INCLUSIVE ACESSORIOS</t>
  </si>
  <si>
    <t xml:space="preserve">2.361,46</t>
  </si>
  <si>
    <t xml:space="preserve">2.362,09</t>
  </si>
  <si>
    <t xml:space="preserve">74125/1</t>
  </si>
  <si>
    <t xml:space="preserve">ESPELHO CRISTAL ESPESSURA 4MM, COM MOLDURA DE MADEIRA</t>
  </si>
  <si>
    <t xml:space="preserve">369,99</t>
  </si>
  <si>
    <t xml:space="preserve">378,03</t>
  </si>
  <si>
    <t xml:space="preserve">74125/2</t>
  </si>
  <si>
    <t xml:space="preserve">ESPELHO CRISTAL ESPESSURA 4MM, COM MOLDURA EM ALUMINIO E COMPENSADO 6MM PLASTIFICADO COLADO</t>
  </si>
  <si>
    <t xml:space="preserve">394,89</t>
  </si>
  <si>
    <t xml:space="preserve">401,82</t>
  </si>
  <si>
    <t xml:space="preserve">84957</t>
  </si>
  <si>
    <t xml:space="preserve">VIDRO LISO COMUM TRANSPARENTE, ESPESSURA 5MM</t>
  </si>
  <si>
    <t xml:space="preserve">150,39</t>
  </si>
  <si>
    <t xml:space="preserve">84959</t>
  </si>
  <si>
    <t xml:space="preserve">VIDRO LISO COMUM TRANSPARENTE, ESPESSURA 6MM</t>
  </si>
  <si>
    <t xml:space="preserve">175,23</t>
  </si>
  <si>
    <t xml:space="preserve">177,74</t>
  </si>
  <si>
    <t xml:space="preserve">85001</t>
  </si>
  <si>
    <t xml:space="preserve">VIDRO LISO FUME, ESPESSURA 4MM</t>
  </si>
  <si>
    <t xml:space="preserve">166,95</t>
  </si>
  <si>
    <t xml:space="preserve">169,46</t>
  </si>
  <si>
    <t xml:space="preserve">85002</t>
  </si>
  <si>
    <t xml:space="preserve">VIDRO LISO FUME, ESPESSURA 6MM</t>
  </si>
  <si>
    <t xml:space="preserve">233,17</t>
  </si>
  <si>
    <t xml:space="preserve">235,68</t>
  </si>
  <si>
    <t xml:space="preserve">85004</t>
  </si>
  <si>
    <t xml:space="preserve">VIDRO FANTASIA MARTELADO 4MM</t>
  </si>
  <si>
    <t xml:space="preserve">117,28</t>
  </si>
  <si>
    <t xml:space="preserve">119,79</t>
  </si>
  <si>
    <t xml:space="preserve">85005</t>
  </si>
  <si>
    <t xml:space="preserve">ESPELHO CRISTAL, ESPESSURA 4MM, COM PARAFUSOS DE FIXACAO, SEM MOLDURA</t>
  </si>
  <si>
    <t xml:space="preserve">340,02</t>
  </si>
  <si>
    <t xml:space="preserve">345,03</t>
  </si>
  <si>
    <t xml:space="preserve">68054</t>
  </si>
  <si>
    <t xml:space="preserve">PORTAO DE FERRO EM CHAPA GALVANIZADA PLANA 14 GSG</t>
  </si>
  <si>
    <t xml:space="preserve">216,89</t>
  </si>
  <si>
    <t xml:space="preserve">223,54</t>
  </si>
  <si>
    <t xml:space="preserve">74100/1</t>
  </si>
  <si>
    <t xml:space="preserve">PORTAO DE FERRO COM VARA 1/2", COM REQUADRO</t>
  </si>
  <si>
    <t xml:space="preserve">467,83</t>
  </si>
  <si>
    <t xml:space="preserve">474,48</t>
  </si>
  <si>
    <t xml:space="preserve">74238/2</t>
  </si>
  <si>
    <t xml:space="preserve">PORTAO EM TELA ARAME GALVANIZADO N.12 MALHA 2" E MOLDURA EM TUBOS DE ACO COM DUAS FOLHAS DE ABRIR, INCLUSO FERRAGENS</t>
  </si>
  <si>
    <t xml:space="preserve">999,68</t>
  </si>
  <si>
    <t xml:space="preserve">1.071,52</t>
  </si>
  <si>
    <t xml:space="preserve">85188</t>
  </si>
  <si>
    <t xml:space="preserve">PORTAO EM TUBO DE ACO GALVANIZADO DIN 2440/NBR 5580, PAINEL UNICO, DIMENSOES 1,0X1,6M, INCLUSIVE CADEADO</t>
  </si>
  <si>
    <t xml:space="preserve">642,83</t>
  </si>
  <si>
    <t xml:space="preserve">678,42</t>
  </si>
  <si>
    <t xml:space="preserve">85189</t>
  </si>
  <si>
    <t xml:space="preserve">PORTAO EM TUBO DE ACO GALVANIZADO DIN 2440/NBR 5580, PAINEL UNICO, DIMENSOES 4,0X1,2M, INCLUSIVE CADEADO</t>
  </si>
  <si>
    <t xml:space="preserve">1.262,01</t>
  </si>
  <si>
    <t xml:space="preserve">1.319,41</t>
  </si>
  <si>
    <t xml:space="preserve">85010</t>
  </si>
  <si>
    <t xml:space="preserve">CAIXILHO FIXO, DE ALUMINIO, PARA VIDRO</t>
  </si>
  <si>
    <t xml:space="preserve">508,61</t>
  </si>
  <si>
    <t xml:space="preserve">513,58</t>
  </si>
  <si>
    <t xml:space="preserve">85014</t>
  </si>
  <si>
    <t xml:space="preserve">CAIXILHO FIXO, DE ALUMINIO, COM TELA DE METAL FIO 12 MALHA 3X3CM</t>
  </si>
  <si>
    <t xml:space="preserve">601,33</t>
  </si>
  <si>
    <t xml:space="preserve">609,98</t>
  </si>
  <si>
    <t xml:space="preserve">94569</t>
  </si>
  <si>
    <t xml:space="preserve">JANELA DE ALUMÍNIO MAXIM-AR, FIXAÇÃO COM PARAFUSO SOBRE CONTRAMARCO (EXCLUSIVE CONTRAMARCO), COM VIDROS, PADRONIZADA. AF_07/2016</t>
  </si>
  <si>
    <t xml:space="preserve">692,59</t>
  </si>
  <si>
    <t xml:space="preserve">698,46</t>
  </si>
  <si>
    <t xml:space="preserve">94570</t>
  </si>
  <si>
    <t xml:space="preserve">JANELA DE ALUMÍNIO DE CORRER, 2 FOLHAS, FIXAÇÃO COM PARAFUSO SOBRE CONTRAMARCO (EXCLUSIVE CONTRAMARCO), COM VIDROS PADRONIZADA. AF_07/2016</t>
  </si>
  <si>
    <t xml:space="preserve">445,92</t>
  </si>
  <si>
    <t xml:space="preserve">447,71</t>
  </si>
  <si>
    <t xml:space="preserve">94572</t>
  </si>
  <si>
    <t xml:space="preserve">JANELA DE ALUMÍNIO DE CORRER, 3 FOLHAS, FIXAÇÃO COM PARAFUSO SOBRE CONTRAMARCO (EXCLUSIVE CONTRAMARCO), COM VIDROS, PADRONIZADA. AF_07/2016</t>
  </si>
  <si>
    <t xml:space="preserve">675,43</t>
  </si>
  <si>
    <t xml:space="preserve">677,83</t>
  </si>
  <si>
    <t xml:space="preserve">94573</t>
  </si>
  <si>
    <t xml:space="preserve">JANELA DE ALUMÍNIO DE CORRER, 4 FOLHAS, FIXAÇÃO COM PARAFUSO SOBRE CONTRAMARCO (EXCLUSIVE CONTRAMARCO), COM VIDROS, PADRONIZADA. AF_07/2016</t>
  </si>
  <si>
    <t xml:space="preserve">512,70</t>
  </si>
  <si>
    <t xml:space="preserve">516,00</t>
  </si>
  <si>
    <t xml:space="preserve">94574</t>
  </si>
  <si>
    <t xml:space="preserve">JANELA DE ALUMÍNIO DE CORRER, 6 FOLHAS, FIXAÇÃO COM PARAFUSO SOBRE CONTRAMARCO (EXCLUSIVE CONTRAMARCO), COM VIDROS, PADRONIZADA. AF_07/2016</t>
  </si>
  <si>
    <t xml:space="preserve">761,08</t>
  </si>
  <si>
    <t xml:space="preserve">764,93</t>
  </si>
  <si>
    <t xml:space="preserve">94575</t>
  </si>
  <si>
    <t xml:space="preserve">JANELA DE ALUMÍNIO MAXIM-AR, FIXAÇÃO COM PARAFUSO, VEDAÇÃO COM ESPUMA EXPANSIVA PU, COM VIDROS, PADRONIZADA. AF_07/2016</t>
  </si>
  <si>
    <t xml:space="preserve">735,34</t>
  </si>
  <si>
    <t xml:space="preserve">745,48</t>
  </si>
  <si>
    <t xml:space="preserve">94576</t>
  </si>
  <si>
    <t xml:space="preserve">JANELA DE ALUMÍNIO DE CORRER, 2 FOLHAS, FIXAÇÃO COM PARAFUSO, VEDAÇÃO COM ESPUMA EXPANSIVA PU, COM VIDROS, PADRONIZADA. AF_07/2016</t>
  </si>
  <si>
    <t xml:space="preserve">457,80</t>
  </si>
  <si>
    <t xml:space="preserve">460,64</t>
  </si>
  <si>
    <t xml:space="preserve">94578</t>
  </si>
  <si>
    <t xml:space="preserve">JANELA DE ALUMÍNIO DE CORRER, 3 FOLHAS, FIXAÇÃO COM PARAFUSO, VEDAÇÃO COM ESPUMA EXPANSIVA PU, COM VIDROS, PADRONIZADA. AF_07/2016</t>
  </si>
  <si>
    <t xml:space="preserve">687,52</t>
  </si>
  <si>
    <t xml:space="preserve">690,98</t>
  </si>
  <si>
    <t xml:space="preserve">94579</t>
  </si>
  <si>
    <t xml:space="preserve">JANELA DE ALUMÍNIO DE CORRER, 4 FOLHAS, FIXAÇÃO COM PARAFUSO, VEDAÇÃO COM ESPUMA EXPANSIVA PU, COM VIDROS, PADRONIZADA. AF_07/2016</t>
  </si>
  <si>
    <t xml:space="preserve">525,64</t>
  </si>
  <si>
    <t xml:space="preserve">530,15</t>
  </si>
  <si>
    <t xml:space="preserve">94580</t>
  </si>
  <si>
    <t xml:space="preserve">JANELA DE ALUMÍNIO DE CORRER, 6 FOLHAS, FIXAÇÃO COM PARAFUSO, VEDAÇÃO COM ESPUMA EXPANSIVA PU, COM VIDROS, PADRONIZADA. AF_07/2016</t>
  </si>
  <si>
    <t xml:space="preserve">773,59</t>
  </si>
  <si>
    <t xml:space="preserve">778,60</t>
  </si>
  <si>
    <t xml:space="preserve">94581</t>
  </si>
  <si>
    <t xml:space="preserve">JANELA DE ALUMÍNIO MAXIM-AR, FIXAÇÃO COM ARGAMASSA, COM VIDROS, PADRONIZADA. AF_07/2016</t>
  </si>
  <si>
    <t xml:space="preserve">733,95</t>
  </si>
  <si>
    <t xml:space="preserve">745,98</t>
  </si>
  <si>
    <t xml:space="preserve">94582</t>
  </si>
  <si>
    <t xml:space="preserve">JANELA DE ALUMÍNIO DE CORRER, 2 FOLHAS, FIXAÇÃO COM ARGAMASSA, COM VIDROS, PADRONIZADA. AF_07/2016</t>
  </si>
  <si>
    <t xml:space="preserve">458,11</t>
  </si>
  <si>
    <t xml:space="preserve">461,98</t>
  </si>
  <si>
    <t xml:space="preserve">94584</t>
  </si>
  <si>
    <t xml:space="preserve">JANELA DE ALUMÍNIO DE CORRER, 3 FOLHAS, FIXAÇÃO COM ARGAMASSA, COM VIDROS, PADRONIZADA. AF_07/2016</t>
  </si>
  <si>
    <t xml:space="preserve">694,36</t>
  </si>
  <si>
    <t xml:space="preserve">699,65</t>
  </si>
  <si>
    <t xml:space="preserve">94585</t>
  </si>
  <si>
    <t xml:space="preserve">JANELA DE ALUMÍNIO DE CORRER, 4 FOLHAS, FIXAÇÃO COM ARGAMASSA, COM VIDROS, PADRONIZADA. AF_07/2016</t>
  </si>
  <si>
    <t xml:space="preserve">525,17</t>
  </si>
  <si>
    <t xml:space="preserve">530,55</t>
  </si>
  <si>
    <t xml:space="preserve">94586</t>
  </si>
  <si>
    <t xml:space="preserve">JANELA DE ALUMÍNIO 6 FOLHAS, FIXAÇÃO COM ARGAMASSA, COM VIDROS, PADRONIZADA. AF_07/2016</t>
  </si>
  <si>
    <t xml:space="preserve">781,54</t>
  </si>
  <si>
    <t xml:space="preserve">788,40</t>
  </si>
  <si>
    <t xml:space="preserve">73908/1</t>
  </si>
  <si>
    <t xml:space="preserve">CANTONEIRA DE ALUMINIO 2"X2", PARA PROTECAO DE QUINA DE PAREDE</t>
  </si>
  <si>
    <t xml:space="preserve">35,80</t>
  </si>
  <si>
    <t xml:space="preserve">37,92</t>
  </si>
  <si>
    <t xml:space="preserve">73908/2</t>
  </si>
  <si>
    <t xml:space="preserve">CANTONEIRA DE ALUMINIO 1"X1, PARA PROTECAO DE QUINA DE PAREDE</t>
  </si>
  <si>
    <t xml:space="preserve">28,75</t>
  </si>
  <si>
    <t xml:space="preserve">30,87</t>
  </si>
  <si>
    <t xml:space="preserve">85015</t>
  </si>
  <si>
    <t xml:space="preserve">CANTONEIRA DE MADEIRA 3,0X3,0X1,0CM</t>
  </si>
  <si>
    <t xml:space="preserve">20,58</t>
  </si>
  <si>
    <t xml:space="preserve">22,59</t>
  </si>
  <si>
    <t xml:space="preserve">85016</t>
  </si>
  <si>
    <t xml:space="preserve">CANTONEIRA DE MADEIRA COM LAMINADO MELAMINICO FOSCO 3,0X3,0X1,0CM</t>
  </si>
  <si>
    <t xml:space="preserve">25,57</t>
  </si>
  <si>
    <t xml:space="preserve">27,65</t>
  </si>
  <si>
    <t xml:space="preserve">79475</t>
  </si>
  <si>
    <t xml:space="preserve">ESCAVACAO MANUAL CAMPO ABERTO P/TUBULAO - FUSTE E/OU BASE (PARA TODAS AS PROFUNDIDADES)</t>
  </si>
  <si>
    <t xml:space="preserve">417,00</t>
  </si>
  <si>
    <t xml:space="preserve">466,70</t>
  </si>
  <si>
    <t xml:space="preserve">97751</t>
  </si>
  <si>
    <t xml:space="preserve">TUBULÃO A CÉU ABERTO, DIÂMETRO DO FUSTE DE 70 CM, PROFUNDIDADE MENOR OU IGUAL A 5 M, ESCAVAÇÃO MANUAL, SEM ALARGAMENTO DE BASE, CONCRETO FEITO EM OBRA E LANÇADO COM JERICA. AF_01/2018</t>
  </si>
  <si>
    <t xml:space="preserve">654,99</t>
  </si>
  <si>
    <t xml:space="preserve">703,07</t>
  </si>
  <si>
    <t xml:space="preserve">97752</t>
  </si>
  <si>
    <t xml:space="preserve">TUBULÃO A CÉU ABERTO, DIÂMETRO DO FUSTE DE 80 CM, PROFUNDIDADE MENOR OU IGUAL A 5 M, ESCAVAÇÃO MANUAL, SEM ALARGAMENTO DE BASE, CONCRETO FEITO EM OBRA E LANÇADO COM JERICA. AF_01/2018</t>
  </si>
  <si>
    <t xml:space="preserve">614,68</t>
  </si>
  <si>
    <t xml:space="preserve">658,31</t>
  </si>
  <si>
    <t xml:space="preserve">97753</t>
  </si>
  <si>
    <t xml:space="preserve">TUBULÃO A CÉU ABERTO, DIÂMETRO DO FUSTE DE 100 CM, PROFUNDIDADE MENOR OU IGUAL A 5 M, ESCAVAÇÃO MANUAL, SEM ALARGAMENTO DE BASE, CONCRETO FEITO EM OBRA E LANÇADO COM JERICA. AF_01/2018</t>
  </si>
  <si>
    <t xml:space="preserve">558,67</t>
  </si>
  <si>
    <t xml:space="preserve">596,17</t>
  </si>
  <si>
    <t xml:space="preserve">97754</t>
  </si>
  <si>
    <t xml:space="preserve">TUBULÃO A CÉU ABERTO, DIÂMETRO DO FUSTE DE 120 CM, PROFUNDIDADE MENOR OU IGUAL A 5 M, ESCAVAÇÃO MANUAL, SEM ALARGAMENTO DE BASE, CONCRETO FEITO EM OBRA E LANÇADO COM JERICA. AF_01/2018</t>
  </si>
  <si>
    <t xml:space="preserve">521,90</t>
  </si>
  <si>
    <t xml:space="preserve">555,38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</si>
  <si>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</si>
  <si>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</si>
  <si>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641,90</t>
  </si>
  <si>
    <t xml:space="preserve">689,74</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</si>
  <si>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</si>
  <si>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</si>
  <si>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603,25</t>
  </si>
  <si>
    <t xml:space="preserve">646,57</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</si>
  <si>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</si>
  <si>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</si>
  <si>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543,76</t>
  </si>
  <si>
    <t xml:space="preserve">580,74</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</si>
  <si>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</si>
  <si>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</si>
  <si>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501,45</t>
  </si>
  <si>
    <t xml:space="preserve">534,20</t>
  </si>
  <si>
    <t xml:space="preserve">97759</t>
  </si>
  <si>
    <t xml:space="preserve">TUBULÃO A CÉU ABERTO, DIÂMETRO DO FUSTE DE 70 CM, PROFUNDIDADE MAIOR QUE 10 M, ESCAVAÇÃO MANUAL, SEM ALARGAMENTO DE BASE, CONCRETO FEITO EM OBRA E LANÇADO COM JERICA. AF_01/2018</t>
  </si>
  <si>
    <t xml:space="preserve">645,53</t>
  </si>
  <si>
    <t xml:space="preserve">694,37</t>
  </si>
  <si>
    <t xml:space="preserve">97760</t>
  </si>
  <si>
    <t xml:space="preserve">TUBULÃO A CÉU ABERTO, DIÂMETRO DO FUSTE DE 80 CM, PROFUNDIDADE MAIOR QUE 10 M, ESCAVAÇÃO MANUAL, SEM ALARGAMENTO DE BASE, CONCRETO FEITO EM OBRA E LANÇADO COM JERICA. AF_01/2018</t>
  </si>
  <si>
    <t xml:space="preserve">598,90</t>
  </si>
  <si>
    <t xml:space="preserve">642,72</t>
  </si>
  <si>
    <t xml:space="preserve">97761</t>
  </si>
  <si>
    <t xml:space="preserve">TUBULÃO A CÉU ABERTO, DIÂMETRO DO FUSTE DE 100 CM, PROFUNDIDADE MAIOR QUE 10 M, ESCAVAÇÃO MANUAL, SEM ALARGAMENTO DE BASE, CONCRETO FEITO EM OBRA E LANÇADO COM JERICA. AF_01/2018</t>
  </si>
  <si>
    <t xml:space="preserve">533,81</t>
  </si>
  <si>
    <t xml:space="preserve">570,85</t>
  </si>
  <si>
    <t xml:space="preserve">97762</t>
  </si>
  <si>
    <t xml:space="preserve">TUBULÃO A CÉU ABERTO, DIÂMETRO DO FUSTE DE 120 CM, PROFUNDIDADE MAIOR QUE 10 M, ESCAVAÇÃO MANUAL, SEM ALARGAMENTO DE BASE, CONCRETO FEITO EM OBRA E LANÇADO COM JERICA. AF_01/2018</t>
  </si>
  <si>
    <t xml:space="preserve">487,41</t>
  </si>
  <si>
    <t xml:space="preserve">519,96</t>
  </si>
  <si>
    <t xml:space="preserve">97763</t>
  </si>
  <si>
    <t xml:space="preserve">TUBULÃO A CÉU ABERTO, DIÂMETRO DO FUSTE DE 70 CM, PROFUNDIDADE MENOR OU IGUAL A 5 M, ESCAVAÇÃO MECÂNICA, SEM ALARGAMENTO DE BASE, CONCRETO FEITO EM OBRA E LANÇADO COM JERICA. AF_01/2018</t>
  </si>
  <si>
    <t xml:space="preserve">616,74</t>
  </si>
  <si>
    <t xml:space="preserve">660,54</t>
  </si>
  <si>
    <t xml:space="preserve">97764</t>
  </si>
  <si>
    <t xml:space="preserve">TUBULÃO A CÉU ABERTO, DIÂMETRO DO FUSTE DE 80 CM, PROFUNDIDADE MENOR OU IGUAL A 5 M, ESCAVAÇÃO MECÂNICA, SEM ALARGAMENTO DE BASE, CONCRETO FEITO EM OBRA E LANÇADO COM JERICA. AF_01/2018</t>
  </si>
  <si>
    <t xml:space="preserve">464,12</t>
  </si>
  <si>
    <t xml:space="preserve">485,03</t>
  </si>
  <si>
    <t xml:space="preserve">97765</t>
  </si>
  <si>
    <t xml:space="preserve">TUBULÃO A CÉU ABERTO, DIÂMETRO DO FUSTE DE 100 CM, PROFUNDIDADE MENOR OU IGUAL A 5 M, ESCAVAÇÃO MECÂNICA, SEM ALARGAMENTO DE BASE, CONCRETO FEITO EM OBRA E LANÇADO COM JERICA. AF_01/2018</t>
  </si>
  <si>
    <t xml:space="preserve">437,02</t>
  </si>
  <si>
    <t xml:space="preserve">456,02</t>
  </si>
  <si>
    <t xml:space="preserve">97766</t>
  </si>
  <si>
    <t xml:space="preserve">TUBULÃO A CÉU ABERTO, DIÂMETRO DO FUSTE DE 120 CM, PROFUNDIDADE MENOR OU IGUAL A 5 M, ESCAVAÇÃO MECÂNICA, SEM ALARGAMENTO DE BASE, CONCRETO FEITO EM OBRA E LANÇADO COM JERICA. AF_01/2018</t>
  </si>
  <si>
    <t xml:space="preserve">420,03</t>
  </si>
  <si>
    <t xml:space="preserve">437,84</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</si>
  <si>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</si>
  <si>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</si>
  <si>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437,73</t>
  </si>
  <si>
    <t xml:space="preserve">456,79</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</si>
  <si>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</si>
  <si>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</si>
  <si>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426,14</t>
  </si>
  <si>
    <t xml:space="preserve">444,31</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</si>
  <si>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</si>
  <si>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</si>
  <si>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403,55</t>
  </si>
  <si>
    <t xml:space="preserve">420,38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</si>
  <si>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</si>
  <si>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</si>
  <si>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385,13</t>
  </si>
  <si>
    <t xml:space="preserve">400,95</t>
  </si>
  <si>
    <t xml:space="preserve">97771</t>
  </si>
  <si>
    <t xml:space="preserve">TUBULÃO A CÉU ABERTO, DIÂMETRO DO FUSTE DE 70 CM, PROFUNDIDADE MAIOR QUE 10 M, ESCAVAÇÃO MECÂNICA, SEM ALARGAMENTO DE BASE, CONCRETO FEITO EM OBRA E LANÇADO COM JERICA. AF_01/2018</t>
  </si>
  <si>
    <t xml:space="preserve">419,14</t>
  </si>
  <si>
    <t xml:space="preserve">436,87</t>
  </si>
  <si>
    <t xml:space="preserve">97772</t>
  </si>
  <si>
    <t xml:space="preserve">TUBULÃO A CÉU ABERTO, DIÂMETRO DO FUSTE DE 80 CM, PROFUNDIDADE MAIOR QUE 10 M, ESCAVAÇÃO MECÂNICA, SEM ALARGAMENTO DE BASE, CONCRETO FEITO EM OBRA E LANÇADO COM JERICA. AF_01/2018</t>
  </si>
  <si>
    <t xml:space="preserve">404,44</t>
  </si>
  <si>
    <t xml:space="preserve">421,33</t>
  </si>
  <si>
    <t xml:space="preserve">97773</t>
  </si>
  <si>
    <t xml:space="preserve">TUBULÃO A CÉU ABERTO, DIÂMETRO DO FUSTE DE 100 CM, PROFUNDIDADE MAIOR QUE 10 M, ESCAVAÇÃO MECÂNICA, SEM ALARGAMENTO DE BASE, CONCRETO FEITO EM OBRA E LANÇADO COM JERICA. AF_01/2018</t>
  </si>
  <si>
    <t xml:space="preserve">381,68</t>
  </si>
  <si>
    <t xml:space="preserve">397,36</t>
  </si>
  <si>
    <t xml:space="preserve">97774</t>
  </si>
  <si>
    <t xml:space="preserve">TUBULÃO A CÉU ABERTO, DIÂMETRO DO FUSTE DE 120 CM, PROFUNDIDADE MAIOR QUE 10 M, ESCAVAÇÃO MECÂNICA, SEM ALARGAMENTO DE BASE, CONCRETO FEITO EM OBRA E LANÇADO COM JERICA. AF_01/2018</t>
  </si>
  <si>
    <t xml:space="preserve">362,34</t>
  </si>
  <si>
    <t xml:space="preserve">377,09</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</si>
  <si>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</si>
  <si>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</si>
  <si>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618,87</t>
  </si>
  <si>
    <t xml:space="preserve">655,13</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</si>
  <si>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</si>
  <si>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</si>
  <si>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578,63</t>
  </si>
  <si>
    <t xml:space="preserve">610,55</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</si>
  <si>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</si>
  <si>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</si>
  <si>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523,38</t>
  </si>
  <si>
    <t xml:space="preserve">549,44</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</si>
  <si>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</si>
  <si>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</si>
  <si>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487,62</t>
  </si>
  <si>
    <t xml:space="preserve">509,90</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</si>
  <si>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</si>
  <si>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</si>
  <si>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601,18</t>
  </si>
  <si>
    <t xml:space="preserve">637,57</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</si>
  <si>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</si>
  <si>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</si>
  <si>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563,23</t>
  </si>
  <si>
    <t xml:space="preserve">595,25</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</si>
  <si>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</si>
  <si>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</si>
  <si>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505,51</t>
  </si>
  <si>
    <t xml:space="preserve">531,60</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</si>
  <si>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</si>
  <si>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</si>
  <si>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464,88</t>
  </si>
  <si>
    <t xml:space="preserve">487,16</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</si>
  <si>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</si>
  <si>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</si>
  <si>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605,95</t>
  </si>
  <si>
    <t xml:space="preserve">643,59</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</si>
  <si>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</si>
  <si>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</si>
  <si>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560,51</t>
  </si>
  <si>
    <t xml:space="preserve">593,42</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</si>
  <si>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</si>
  <si>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</si>
  <si>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497,46</t>
  </si>
  <si>
    <t xml:space="preserve">524,11</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</si>
  <si>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</si>
  <si>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</si>
  <si>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452,93</t>
  </si>
  <si>
    <t xml:space="preserve">475,59</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</si>
  <si>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</si>
  <si>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</si>
  <si>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448,20</t>
  </si>
  <si>
    <t xml:space="preserve">458,77</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</si>
  <si>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</si>
  <si>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</si>
  <si>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428,07</t>
  </si>
  <si>
    <t xml:space="preserve">437,27</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</si>
  <si>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</si>
  <si>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</si>
  <si>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401,73</t>
  </si>
  <si>
    <t xml:space="preserve">409,29</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</si>
  <si>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</si>
  <si>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</si>
  <si>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385,75</t>
  </si>
  <si>
    <t xml:space="preserve">392,36</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</si>
  <si>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</si>
  <si>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</si>
  <si>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397,01</t>
  </si>
  <si>
    <t xml:space="preserve">404,62</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</si>
  <si>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</si>
  <si>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</si>
  <si>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386,12</t>
  </si>
  <si>
    <t xml:space="preserve">392,99</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</si>
  <si>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</si>
  <si>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</si>
  <si>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365,30</t>
  </si>
  <si>
    <t xml:space="preserve">371,24</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</si>
  <si>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</si>
  <si>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</si>
  <si>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348,56</t>
  </si>
  <si>
    <t xml:space="preserve">353,91</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</si>
  <si>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</si>
  <si>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</si>
  <si>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379,56</t>
  </si>
  <si>
    <t xml:space="preserve">386,09</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</si>
  <si>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</si>
  <si>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</si>
  <si>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366,05</t>
  </si>
  <si>
    <t xml:space="preserve">372,03</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</si>
  <si>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</si>
  <si>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</si>
  <si>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345,33</t>
  </si>
  <si>
    <t xml:space="preserve">350,62</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</si>
  <si>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</si>
  <si>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</si>
  <si>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327,86</t>
  </si>
  <si>
    <t xml:space="preserve">332,72</t>
  </si>
  <si>
    <t xml:space="preserve">97799</t>
  </si>
  <si>
    <t xml:space="preserve">ALARGAMENTO DE BASE DE TUBULÃO A CÉU ABERTO, ESCAVAÇÃO MANUAL, CONCRETO FEITO EM OBRA E LANÇADO COM JERICA. AF_01/2018</t>
  </si>
  <si>
    <t xml:space="preserve">537,18</t>
  </si>
  <si>
    <t xml:space="preserve">571,69</t>
  </si>
  <si>
    <t xml:space="preserve">97800</t>
  </si>
  <si>
    <t xml:space="preserve">ALARGAMENTO DE BASE DE TUBULÃO A CÉU ABERTO, ESCAVAÇÃO MANUAL, CONCRETO USINADO E LANÇADO COM BOMBA OU DIRETAMENTE DO CAMINHÃO. AF_01/2018</t>
  </si>
  <si>
    <t xml:space="preserve">504,62</t>
  </si>
  <si>
    <t xml:space="preserve">527,84</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</si>
  <si>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</si>
  <si>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</si>
  <si>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64,70</t>
  </si>
  <si>
    <t xml:space="preserve">66,76</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</si>
  <si>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</si>
  <si>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</si>
  <si>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84,35</t>
  </si>
  <si>
    <t xml:space="preserve">86,91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</si>
  <si>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</si>
  <si>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</si>
  <si>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194,22</t>
  </si>
  <si>
    <t xml:space="preserve">199,60</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</si>
  <si>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</si>
  <si>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</si>
  <si>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49,74</t>
  </si>
  <si>
    <t xml:space="preserve">50,97</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</si>
  <si>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</si>
  <si>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</si>
  <si>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63,33</t>
  </si>
  <si>
    <t xml:space="preserve">64,64</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</si>
  <si>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</si>
  <si>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</si>
  <si>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142,43</t>
  </si>
  <si>
    <t xml:space="preserve">144,43</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</si>
  <si>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</si>
  <si>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</si>
  <si>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43,97</t>
  </si>
  <si>
    <t xml:space="preserve">44,81</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</si>
  <si>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</si>
  <si>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</si>
  <si>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56,59</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</si>
  <si>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</si>
  <si>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</si>
  <si>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129,76</t>
  </si>
  <si>
    <t xml:space="preserve">90808</t>
  </si>
  <si>
    <t xml:space="preserve">ESTACA HÉLICE CONTÍNUA, DIÂMETRO DE 30 CM, COMPRIMENTO TOTAL ATÉ 15 M, PERFURATRIZ COM TORQUE DE 170 KN.M (EXCLUSIVE MOBILIZAÇÃO E DESMOBILIZAÇÃO). AF_02/2015</t>
  </si>
  <si>
    <t xml:space="preserve">55,38</t>
  </si>
  <si>
    <t xml:space="preserve">56,65</t>
  </si>
  <si>
    <t xml:space="preserve">90809</t>
  </si>
  <si>
    <t xml:space="preserve">ESTACA HÉLICE CONTÍNUA, DIÂMETRO DE 30 CM, COMPRIMENTO TOTAL ACIMA DE 15 M ATÉ 20 M, PERFURATRIZ COM TORQUE DE 170 KN.M (EXCLUSIVE MOBILIZAÇÃO E DESMOBILIZAÇÃO). AF_02/2015</t>
  </si>
  <si>
    <t xml:space="preserve">53,21</t>
  </si>
  <si>
    <t xml:space="preserve">54,36</t>
  </si>
  <si>
    <t xml:space="preserve">90810</t>
  </si>
  <si>
    <t xml:space="preserve">ESTACA HÉLICE CONTÍNUA, DIÂMETRO DE 50 CM, COMPRIMENTO TOTAL ATÉ 15 M, PERFURATRIZ COM TORQUE DE 170 KN.M (EXCLUSIVE MOBILIZAÇÃO E DESMOBILIZAÇÃO). AF_02/2015</t>
  </si>
  <si>
    <t xml:space="preserve">114,77</t>
  </si>
  <si>
    <t xml:space="preserve">116,42</t>
  </si>
  <si>
    <t xml:space="preserve">90811</t>
  </si>
  <si>
    <t xml:space="preserve">ESTACA HÉLICE CONTÍNUA, DIÂMETRO DE 50 CM, COMPRIMENTO TOTAL ACIMA DE 15 M ATÉ 30 M, PERFURATRIZ COM TORQUE DE 170 KN.M (EXCLUSIVE MOBILIZAÇÃO E DESMOBILIZAÇÃO). AF_02/2015</t>
  </si>
  <si>
    <t xml:space="preserve">108,16</t>
  </si>
  <si>
    <t xml:space="preserve">109,48</t>
  </si>
  <si>
    <t xml:space="preserve">90812</t>
  </si>
  <si>
    <t xml:space="preserve">ESTACA HÉLICE CONTÍNUA, DIÂMETRO DE 70 CM, COMPRIMENTO TOTAL ATÉ 15 M, PERFURATRIZ COM TORQUE DE 170 KN.M (EXCLUSIVE MOBILIZAÇÃO E DESMOBILIZAÇÃO). AF_02/2015</t>
  </si>
  <si>
    <t xml:space="preserve">194,17</t>
  </si>
  <si>
    <t xml:space="preserve">196,19</t>
  </si>
  <si>
    <t xml:space="preserve">90813</t>
  </si>
  <si>
    <t xml:space="preserve">ESTACA HÉLICE CONTÍNUA, DIÂMETRO DE 70 CM, COMPRIMENTO TOTAL ACIMA DE 15 M ATÉ 30 M, PERFURATRIZ COM TORQUE DE 170 KN.M (EXCLUSIVE MOBILIZAÇÃO E DESMOBILIZAÇÃO). AF_02/2015</t>
  </si>
  <si>
    <t xml:space="preserve">185,09</t>
  </si>
  <si>
    <t xml:space="preserve">186,61</t>
  </si>
  <si>
    <t xml:space="preserve">90814</t>
  </si>
  <si>
    <t xml:space="preserve">ESTACA HÉLICE CONTÍNUA, DIÂMETRO DE 80 CM, COMPRIMENTO TOTAL ATÉ 30 M, PERFURATRIZ COM TORQUE DE 170 KN.M (EXCLUSIVE MOBILIZAÇÃO E DESMOBILIZAÇÃO). AF_02/2015</t>
  </si>
  <si>
    <t xml:space="preserve">232,73</t>
  </si>
  <si>
    <t xml:space="preserve">234,49</t>
  </si>
  <si>
    <t xml:space="preserve">90815</t>
  </si>
  <si>
    <t xml:space="preserve">ESTACA HÉLICE CONTÍNUA, DIÂMETRO DE 90 CM, COMPRIMENTO TOTAL ATÉ 30 M, PERFURATRIZ COM TORQUE DE 263 KN.M (EXCLUSIVE MOBILIZAÇÃO E DESMOBILIZAÇÃO). AF_02/2015</t>
  </si>
  <si>
    <t xml:space="preserve">281,34</t>
  </si>
  <si>
    <t xml:space="preserve">282,79</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</si>
  <si>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</si>
  <si>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</si>
  <si>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36,62</t>
  </si>
  <si>
    <t xml:space="preserve">38,26</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</si>
  <si>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</si>
  <si>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</si>
  <si>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34,93</t>
  </si>
  <si>
    <t xml:space="preserve">36,45</t>
  </si>
  <si>
    <t xml:space="preserve">90880</t>
  </si>
  <si>
    <t xml:space="preserve">ESTACA ESCAVADA MECANICAMENTE, SEM FLUIDO ESTABILIZANTE, COM 25 CM DE DIÂMETRO, ATÉ 9 M DE COMPRIMENTO, CONCRETO LANÇADO MANUALMENTE (EXCLUSIVE MOBILIZAÇÃO E DESMOBILIZAÇÃO). AF_02/2015</t>
  </si>
  <si>
    <t xml:space="preserve">51,76</t>
  </si>
  <si>
    <t xml:space="preserve">55,20</t>
  </si>
  <si>
    <t xml:space="preserve">90881</t>
  </si>
  <si>
    <t xml:space="preserve">ESTACA ESCAVADA MECANICAMENTE, SEM FLUIDO ESTABILIZANTE, COM 25 CM DE DIÂMETRO, ACIMA DE 9 M DE COMPRIMENTO, CONCRETO LANÇADO MANUALMENTE (EXCLUSIVE MOBILIZAÇÃO E DESMOBILIZAÇÃO). AF_02/2015</t>
  </si>
  <si>
    <t xml:space="preserve">47,20</t>
  </si>
  <si>
    <t xml:space="preserve">50,19</t>
  </si>
  <si>
    <t xml:space="preserve">90883</t>
  </si>
  <si>
    <t xml:space="preserve">ESTACA ESCAVADA MECANICAMENTE, SEM FLUIDO ESTABILIZANTE, COM 40 CM DE DIÂMETRO, ATÉ 9 M DE COMPRIMENTO, CONCRETO LANÇADO POR CAMINHÃO BETONEIRA (EXCLUSIVE MOBILIZAÇÃO E DESMOBILIZAÇÃO). AF_02/2015</t>
  </si>
  <si>
    <t xml:space="preserve">59,15</t>
  </si>
  <si>
    <t xml:space="preserve">60,76</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</si>
  <si>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</si>
  <si>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</si>
  <si>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57,18</t>
  </si>
  <si>
    <t xml:space="preserve">58,61</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</si>
  <si>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</si>
  <si>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</si>
  <si>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56,27</t>
  </si>
  <si>
    <t xml:space="preserve">57,65</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</si>
  <si>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</si>
  <si>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</si>
  <si>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111,69</t>
  </si>
  <si>
    <t xml:space="preserve">113,67</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</si>
  <si>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</si>
  <si>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</si>
  <si>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109,45</t>
  </si>
  <si>
    <t xml:space="preserve">111,23</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</si>
  <si>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</si>
  <si>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</si>
  <si>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108,47</t>
  </si>
  <si>
    <t xml:space="preserve">110,16</t>
  </si>
  <si>
    <t xml:space="preserve">90889</t>
  </si>
  <si>
    <t xml:space="preserve">ESTACA ESCAVADA MECANICAMENTE, SEM FLUIDO ESTABILIZANTE, COM 60 CM DE DIÂMETRO, ATÉ 9 M DE COMPRIMENTO, CONCRETO LANÇADO POR BOMBA LANÇA (EXCLUSIVE MOBILIZAÇÃO E DESMOBILIZAÇÃO). AF_02/2015</t>
  </si>
  <si>
    <t xml:space="preserve">131,51</t>
  </si>
  <si>
    <t xml:space="preserve">133,87</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</si>
  <si>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</si>
  <si>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</si>
  <si>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128,02</t>
  </si>
  <si>
    <t xml:space="preserve">130,05</t>
  </si>
  <si>
    <t xml:space="preserve">90891</t>
  </si>
  <si>
    <t xml:space="preserve">ESTACA ESCAVADA MECANICAMENTE, SEM FLUIDO ESTABILIZANTE, COM 60 CM DE DIÂMETRO, ACIMA DE 15 M DE COMPRIMENTO, CONCRETO LANÇADO POR BOMBA LANÇA (EXCLUSIVE MOBILIZAÇÃO E DESMOBILIZAÇÃO). AF_02/2015</t>
  </si>
  <si>
    <t xml:space="preserve">126,47</t>
  </si>
  <si>
    <t xml:space="preserve">128,34</t>
  </si>
  <si>
    <t xml:space="preserve">95601</t>
  </si>
  <si>
    <t xml:space="preserve">ARRASAMENTO MECANICO DE ESTACA DE CONCRETO ARMADO, DIAMETROS DE ATÉ 40 CM. AF_11/2016</t>
  </si>
  <si>
    <t xml:space="preserve">19,41</t>
  </si>
  <si>
    <t xml:space="preserve">21,68</t>
  </si>
  <si>
    <t xml:space="preserve">95602</t>
  </si>
  <si>
    <t xml:space="preserve">ARRASAMENTO MECANICO DE ESTACA DE CONCRETO ARMADO, DIAMETROS DE 41 CM A 60 CM. AF_11/2016</t>
  </si>
  <si>
    <t xml:space="preserve">24,65</t>
  </si>
  <si>
    <t xml:space="preserve">95603</t>
  </si>
  <si>
    <t xml:space="preserve">ARRASAMENTO MECANICO DE ESTACA DE CONCRETO ARMADO, DIAMETROS DE 61 CM A 80 CM. AF_11/2016</t>
  </si>
  <si>
    <t xml:space="preserve">32,34</t>
  </si>
  <si>
    <t xml:space="preserve">36,12</t>
  </si>
  <si>
    <t xml:space="preserve">95604</t>
  </si>
  <si>
    <t xml:space="preserve">ARRASAMENTO MECANICO DE ESTACA DE CONCRETO ARMADO, DIAMETROS DE 81 CM A 100 CM. AF_11/2016</t>
  </si>
  <si>
    <t xml:space="preserve">42,59</t>
  </si>
  <si>
    <t xml:space="preserve">47,55</t>
  </si>
  <si>
    <t xml:space="preserve">95605</t>
  </si>
  <si>
    <t xml:space="preserve">ARRASAMENTO MECANICO DE ESTACA DE CONCRETO ARMADO, DIAMETROS DE 101 CM A 150 CM. AF_11/2016</t>
  </si>
  <si>
    <t xml:space="preserve">66,78</t>
  </si>
  <si>
    <t xml:space="preserve">74,55</t>
  </si>
  <si>
    <t xml:space="preserve">95607</t>
  </si>
  <si>
    <t xml:space="preserve">ARRASAMENTO DE ESTACA METÁLICA, PERFIL LAMINADO TIPO I FAMÍLIA 250. AF_11/2016</t>
  </si>
  <si>
    <t xml:space="preserve">6,87</t>
  </si>
  <si>
    <t xml:space="preserve">95608</t>
  </si>
  <si>
    <t xml:space="preserve">ARRASAMENTO DE ESTACA METÁLICA, PERFIL LAMINADO TIPO H FAMÍLIA 250. AF_11/2016</t>
  </si>
  <si>
    <t xml:space="preserve">7,93</t>
  </si>
  <si>
    <t xml:space="preserve">95609</t>
  </si>
  <si>
    <t xml:space="preserve">ARRASAMENTO DE ESTACA METÁLICA, PERFIL LAMINADO TIPO H FAMÍLIA 310. AF_11/2016</t>
  </si>
  <si>
    <t xml:space="preserve">7,99</t>
  </si>
  <si>
    <t xml:space="preserve">8,83</t>
  </si>
  <si>
    <t xml:space="preserve">96160</t>
  </si>
  <si>
    <t xml:space="preserve">ESTACA RAIZ, DIÂMETRO DE 20 CM, COMPRIMENTO DE ATÉ 10 M, SEM PRESENÇA DE ROCHA. AF_04/2017</t>
  </si>
  <si>
    <t xml:space="preserve">158,80</t>
  </si>
  <si>
    <t xml:space="preserve">167,18</t>
  </si>
  <si>
    <t xml:space="preserve">96161</t>
  </si>
  <si>
    <t xml:space="preserve">ESTACA RAIZ, DIÂMETRO DE 31 CM, COMPRIMENTO DE ATÉ 10 M, SEM PRESENÇA DE ROCHA. AF_05/2017</t>
  </si>
  <si>
    <t xml:space="preserve">234,91</t>
  </si>
  <si>
    <t xml:space="preserve">246,91</t>
  </si>
  <si>
    <t xml:space="preserve">96162</t>
  </si>
  <si>
    <t xml:space="preserve">ESTACA RAIZ, DIÂMETRO DE 40 CM, COMPRIMENTO DE ATÉ 10 M, SEM PRESENÇA DE ROCHA. AF_05/2017</t>
  </si>
  <si>
    <t xml:space="preserve">307,31</t>
  </si>
  <si>
    <t xml:space="preserve">323,27</t>
  </si>
  <si>
    <t xml:space="preserve">96163</t>
  </si>
  <si>
    <t xml:space="preserve">ESTACA RAIZ, DIÂMETRO DE 45 CM, COMPRIMENTO DE ATÉ 10 M, SEM PRESENÇA DE ROCHA. AF_05/2017</t>
  </si>
  <si>
    <t xml:space="preserve">351,01</t>
  </si>
  <si>
    <t xml:space="preserve">370,01</t>
  </si>
  <si>
    <t xml:space="preserve">96164</t>
  </si>
  <si>
    <t xml:space="preserve">ESTACA RAIZ, DIÂMETRO DE 20 CM, COMPRIMENTO DE 11 A 20 M, SEM PRESENÇA DE ROCHA. AF_05/2017</t>
  </si>
  <si>
    <t xml:space="preserve">142,66</t>
  </si>
  <si>
    <t xml:space="preserve">149,36</t>
  </si>
  <si>
    <t xml:space="preserve">96165</t>
  </si>
  <si>
    <t xml:space="preserve">ESTACA RAIZ, DIÂMETRO DE 31 CM, COMPRIMENTO DE 11 A 20 M, SEM PRESENÇA DE ROCHA. AF_05/2017</t>
  </si>
  <si>
    <t xml:space="preserve">212,89</t>
  </si>
  <si>
    <t xml:space="preserve">222,61</t>
  </si>
  <si>
    <t xml:space="preserve">96166</t>
  </si>
  <si>
    <t xml:space="preserve">ESTACA RAIZ, DIÂMETRO DE 40 CM, COMPRIMENTO DE 11 A 20 M, SEM PRESENÇA DE ROCHA. AF_05/2017</t>
  </si>
  <si>
    <t xml:space="preserve">273,99</t>
  </si>
  <si>
    <t xml:space="preserve">286,62</t>
  </si>
  <si>
    <t xml:space="preserve">96167</t>
  </si>
  <si>
    <t xml:space="preserve">ESTACA RAIZ, DIÂMETRO DE 45 CM, COMPRIMENTO DE 11 A 20 M, SEM PRESENÇA DE ROCHA. AF_05/2017</t>
  </si>
  <si>
    <t xml:space="preserve">304,25</t>
  </si>
  <si>
    <t xml:space="preserve">318,76</t>
  </si>
  <si>
    <t xml:space="preserve">96168</t>
  </si>
  <si>
    <t xml:space="preserve">ESTACA RAIZ, DIÂMETRO DE 20 CM, COMPRIMENTO DE 21 A 30 M, SEM PRESENÇA DE ROCHA. AF_05/2017</t>
  </si>
  <si>
    <t xml:space="preserve">134,96</t>
  </si>
  <si>
    <t xml:space="preserve">140,89</t>
  </si>
  <si>
    <t xml:space="preserve">96169</t>
  </si>
  <si>
    <t xml:space="preserve">ESTACA RAIZ, DIÂMETRO DE 31 CM, COMPRIMENTO DE 21 A 30 M, SEM PRESENÇA DE ROCHA. AF_05/2017</t>
  </si>
  <si>
    <t xml:space="preserve">203,01</t>
  </si>
  <si>
    <t xml:space="preserve">211,75</t>
  </si>
  <si>
    <t xml:space="preserve">96170</t>
  </si>
  <si>
    <t xml:space="preserve">ESTACA RAIZ, DIÂMETRO DE 40 CM, COMPRIMENTO DE 21 A 30 M, SEM PRESENÇA DE ROCHA. AF_05/2017</t>
  </si>
  <si>
    <t xml:space="preserve">261,93</t>
  </si>
  <si>
    <t xml:space="preserve">273,39</t>
  </si>
  <si>
    <t xml:space="preserve">96171</t>
  </si>
  <si>
    <t xml:space="preserve">ESTACA RAIZ, DIÂMETRO DE 45 CM, COMPRIMENTO DE 21 A 30 M, SEM PRESENÇA DE ROCHA. AF_05/2017</t>
  </si>
  <si>
    <t xml:space="preserve">288,19</t>
  </si>
  <si>
    <t xml:space="preserve">301,19</t>
  </si>
  <si>
    <t xml:space="preserve">96172</t>
  </si>
  <si>
    <t xml:space="preserve">ESTACA RAIZ, DIÂMETRO DE 20 CM, COMPRIMENTO DE ATÉ 10 M, COM PRESENÇA DE ROCHA. AF_05/2017</t>
  </si>
  <si>
    <t xml:space="preserve">169,35</t>
  </si>
  <si>
    <t xml:space="preserve">178,50</t>
  </si>
  <si>
    <t xml:space="preserve">96173</t>
  </si>
  <si>
    <t xml:space="preserve">ESTACA RAIZ, DIÂMETRO DE 31 CM, COMPRIMENTO DE ATÉ 10 M, COM PRESENÇA DE ROCHA. AF_05/2017</t>
  </si>
  <si>
    <t xml:space="preserve">248,12</t>
  </si>
  <si>
    <t xml:space="preserve">261,08</t>
  </si>
  <si>
    <t xml:space="preserve">96174</t>
  </si>
  <si>
    <t xml:space="preserve">ESTACA RAIZ, DIÂMETRO DE 40 CM, COMPRIMENTO DE ATÉ 10 M, COM PRESENÇA DE ROCHA. AF_05/2017</t>
  </si>
  <si>
    <t xml:space="preserve">324,22</t>
  </si>
  <si>
    <t xml:space="preserve">341,40</t>
  </si>
  <si>
    <t xml:space="preserve">96175</t>
  </si>
  <si>
    <t xml:space="preserve">ESTACA RAIZ, DIÂMETRO DE 45 CM, COMPRIMENTO DE ATÉ 10 M, COM PRESENÇA DE ROCHA. AF_05/2017</t>
  </si>
  <si>
    <t xml:space="preserve">370,69</t>
  </si>
  <si>
    <t xml:space="preserve">391,10</t>
  </si>
  <si>
    <t xml:space="preserve">96176</t>
  </si>
  <si>
    <t xml:space="preserve">ESTACA RAIZ, DIÂMETRO DE 20 CM, COMPRIMENTO DE 11 A 20 M, COM PRESENÇA DE ROCHA. AF_05/2017</t>
  </si>
  <si>
    <t xml:space="preserve">149,68</t>
  </si>
  <si>
    <t xml:space="preserve">156,88</t>
  </si>
  <si>
    <t xml:space="preserve">96177</t>
  </si>
  <si>
    <t xml:space="preserve">ESTACA RAIZ, DIÂMETRO DE 31 CM, COMPRIMENTO DE 11 A 20 M, COM PRESENÇA DE ROCHA. AF_05/2017</t>
  </si>
  <si>
    <t xml:space="preserve">221,03</t>
  </si>
  <si>
    <t xml:space="preserve">231,33</t>
  </si>
  <si>
    <t xml:space="preserve">96178</t>
  </si>
  <si>
    <t xml:space="preserve">ESTACA RAIZ, DIÂMETRO DE 40 CM, COMPRIMENTO DE 11 A 20 M, COM PRESENÇA DE ROCHA. AF_05/2017</t>
  </si>
  <si>
    <t xml:space="preserve">283,57</t>
  </si>
  <si>
    <t xml:space="preserve">296,90</t>
  </si>
  <si>
    <t xml:space="preserve">96179</t>
  </si>
  <si>
    <t xml:space="preserve">ESTACA RAIZ, DIÂMETRO DE 45 CM, COMPRIMENTO DE 11 A 20 M, COM PRESENÇA DE ROCHA. AF_05/2017</t>
  </si>
  <si>
    <t xml:space="preserve">314,64</t>
  </si>
  <si>
    <t xml:space="preserve">329,90</t>
  </si>
  <si>
    <t xml:space="preserve">96180</t>
  </si>
  <si>
    <t xml:space="preserve">ESTACA RAIZ, DIÂMETRO DE 20 CM, COMPRIMENTO DE 21 A 30 M, COM PRESENÇA DE ROCHA. AF_05/2017</t>
  </si>
  <si>
    <t xml:space="preserve">140,14</t>
  </si>
  <si>
    <t xml:space="preserve">146,45</t>
  </si>
  <si>
    <t xml:space="preserve">96181</t>
  </si>
  <si>
    <t xml:space="preserve">ESTACA RAIZ, DIÂMETRO DE 31 CM, COMPRIMENTO DE 21 A 30 M, COM PRESENÇA DE ROCHA. AF_05/2017</t>
  </si>
  <si>
    <t xml:space="preserve">209,02</t>
  </si>
  <si>
    <t xml:space="preserve">218,19</t>
  </si>
  <si>
    <t xml:space="preserve">96182</t>
  </si>
  <si>
    <t xml:space="preserve">ESTACA RAIZ, DIÂMETRO DE 40 CM, COMPRIMENTO DE 21 A 30 M, COM PRESENÇA DE ROCHA. AF_05/2017</t>
  </si>
  <si>
    <t xml:space="preserve">267,71</t>
  </si>
  <si>
    <t xml:space="preserve">279,55</t>
  </si>
  <si>
    <t xml:space="preserve">96183</t>
  </si>
  <si>
    <t xml:space="preserve">ESTACA RAIZ, DIÂMETRO DE 45 CM, COMPRIMENTO DE 21 A 30 M, COM PRESENÇA DE ROCHA. AF_05/2017</t>
  </si>
  <si>
    <t xml:space="preserve">295,25</t>
  </si>
  <si>
    <t xml:space="preserve">308,75</t>
  </si>
  <si>
    <t xml:space="preserve">98228</t>
  </si>
  <si>
    <t xml:space="preserve">ESTACA BROCA DE CONCRETO, DIÃMETRO DE 20 CM, PROFUNDIDADE DE ATÉ 3 M, ESCAVAÇÃO MANUAL COM TRADO CONCHA, NÃO ARMADA. AF_03/2018</t>
  </si>
  <si>
    <t xml:space="preserve">47,00</t>
  </si>
  <si>
    <t xml:space="preserve">50,51</t>
  </si>
  <si>
    <t xml:space="preserve">98229</t>
  </si>
  <si>
    <t xml:space="preserve">ESTACA BROCA DE CONCRETO, DIÃMETRO DE 25 CM, PROFUNDIDADE DE ATÉ 3 M, ESCAVAÇÃO MANUAL COM TRADO CONCHA, NÃO ARMADA. AF_03/2018</t>
  </si>
  <si>
    <t xml:space="preserve">64,18</t>
  </si>
  <si>
    <t xml:space="preserve">69,22</t>
  </si>
  <si>
    <t xml:space="preserve">98230</t>
  </si>
  <si>
    <t xml:space="preserve">ESTACA BROCA DE CONCRETO, DIÂMETRO DE 30 CM, PROFUNDIDADE DE ATÉ 3 M, ESCAVAÇÃO MANUAL COM TRADO CONCHA, NÃO ARMADA. AF_03/2018</t>
  </si>
  <si>
    <t xml:space="preserve">86,53</t>
  </si>
  <si>
    <t xml:space="preserve">83534</t>
  </si>
  <si>
    <t xml:space="preserve">LASTRO DE CONCRETO, PREPARO MECÂNICO, INCLUSOS ADITIVO IMPERMEABILIZANTE, LANÇAMENTO E ADENSAMENTO</t>
  </si>
  <si>
    <t xml:space="preserve">481,18</t>
  </si>
  <si>
    <t xml:space="preserve">506,51</t>
  </si>
  <si>
    <t xml:space="preserve">95240</t>
  </si>
  <si>
    <t xml:space="preserve">LASTRO DE CONCRETO MAGRO, APLICADO EM PISOS OU RADIERS, ESPESSURA DE 3 CM. AF_07_2016</t>
  </si>
  <si>
    <t xml:space="preserve">11,74</t>
  </si>
  <si>
    <t xml:space="preserve">12,48</t>
  </si>
  <si>
    <t xml:space="preserve">95241</t>
  </si>
  <si>
    <t xml:space="preserve">LASTRO DE CONCRETO MAGRO, APLICADO EM PISOS OU RADIERS, ESPESSURA DE 5 CM. AF_07_2016</t>
  </si>
  <si>
    <t xml:space="preserve">19,58</t>
  </si>
  <si>
    <t xml:space="preserve">20,81</t>
  </si>
  <si>
    <t xml:space="preserve">96616</t>
  </si>
  <si>
    <t xml:space="preserve">LASTRO DE CONCRETO MAGRO, APLICADO EM BLOCOS DE COROAMENTO OU SAPATAS. AF_08/2017</t>
  </si>
  <si>
    <t xml:space="preserve">411,64</t>
  </si>
  <si>
    <t xml:space="preserve">438,51</t>
  </si>
  <si>
    <t xml:space="preserve">96617</t>
  </si>
  <si>
    <t xml:space="preserve">LASTRO DE CONCRETO MAGRO, APLICADO EM BLOCOS DE COROAMENTO OU SAPATAS, ESPESSURA DE 3 CM. AF_08/2017</t>
  </si>
  <si>
    <t xml:space="preserve">12,33</t>
  </si>
  <si>
    <t xml:space="preserve">13,13</t>
  </si>
  <si>
    <t xml:space="preserve">96619</t>
  </si>
  <si>
    <t xml:space="preserve">LASTRO DE CONCRETO MAGRO, APLICADO EM BLOCOS DE COROAMENTO OU SAPATAS, ESPESSURA DE 5 CM. AF_08/2017</t>
  </si>
  <si>
    <t xml:space="preserve">21,91</t>
  </si>
  <si>
    <t xml:space="preserve">96620</t>
  </si>
  <si>
    <t xml:space="preserve">LASTRO DE CONCRETO MAGRO, APLICADO EM PISOS OU RADIERS. AF_08/2017</t>
  </si>
  <si>
    <t xml:space="preserve">391,93</t>
  </si>
  <si>
    <t xml:space="preserve">416,48</t>
  </si>
  <si>
    <t xml:space="preserve">96621</t>
  </si>
  <si>
    <t xml:space="preserve">LASTRO COM MATERIAL GRANULAR, APLICAÇÃO EM BLOCOS DE COROAMENTO, ESPESSURA DE *5 CM*. AF_08/2017</t>
  </si>
  <si>
    <t xml:space="preserve">143,51</t>
  </si>
  <si>
    <t xml:space="preserve">154,05</t>
  </si>
  <si>
    <t xml:space="preserve">96622</t>
  </si>
  <si>
    <t xml:space="preserve">LASTRO COM MATERIAL GRANULAR, APLICAÇÃO EM PISOS OU RADIERS, ESPESSURA DE *5 CM*. AF_08/2017</t>
  </si>
  <si>
    <t xml:space="preserve">85,57</t>
  </si>
  <si>
    <t xml:space="preserve">89,33</t>
  </si>
  <si>
    <t xml:space="preserve">96623</t>
  </si>
  <si>
    <t xml:space="preserve">LASTRO COM MATERIAL GRANULAR, APLICADO EM BLOCOS DE COROAMENTO, ESPESSURA DE *10 CM*. AF_08/2017</t>
  </si>
  <si>
    <t xml:space="preserve">130,02</t>
  </si>
  <si>
    <t xml:space="preserve">138,97</t>
  </si>
  <si>
    <t xml:space="preserve">96624</t>
  </si>
  <si>
    <t xml:space="preserve">LASTRO COM MATERIAL GRANULAR, APLICADO EM PISOS OU RADIERS, ESPESSURA DE *10 CM*. AF_08/2017</t>
  </si>
  <si>
    <t xml:space="preserve">80,81</t>
  </si>
  <si>
    <t xml:space="preserve">84,01</t>
  </si>
  <si>
    <t xml:space="preserve">97082</t>
  </si>
  <si>
    <t xml:space="preserve">ESCAVAÇÃO MANUAL DE VIGA DE BORDA PARA RADIER. AF_09/2017</t>
  </si>
  <si>
    <t xml:space="preserve">51,22</t>
  </si>
  <si>
    <t xml:space="preserve">56,97</t>
  </si>
  <si>
    <t xml:space="preserve">97083</t>
  </si>
  <si>
    <t xml:space="preserve">COMPACTAÇÃO MECÂNICA DE SOLO PARA EXECUÇÃO DE RADIER, COM COMPACTADOR DE SOLOS A PERCUSSÃO. AF_09/2017</t>
  </si>
  <si>
    <t xml:space="preserve">97084</t>
  </si>
  <si>
    <t xml:space="preserve">COMPACTAÇÃO MECÂNICA DE SOLO PARA EXECUÇÃO DE RADIER, COM COMPACTADOR DE SOLOS TIPO PLACA VIBRATÓRIA. AF_09/2017</t>
  </si>
  <si>
    <t xml:space="preserve">0,59</t>
  </si>
  <si>
    <t xml:space="preserve">97086</t>
  </si>
  <si>
    <t xml:space="preserve">FABRICAÇÃO, MONTAGEM E DESMONTAGEM DE FORMA PARA RADIER, EM MADEIRA SERRADA, 4 UTILIZAÇÕES. AF_09/2017</t>
  </si>
  <si>
    <t xml:space="preserve">80,33</t>
  </si>
  <si>
    <t xml:space="preserve">88,28</t>
  </si>
  <si>
    <t xml:space="preserve">97094</t>
  </si>
  <si>
    <t xml:space="preserve">CONCRETAGEM DE RADIER, PISO OU LAJE SOBRE SOLO, FCK 30 MPA, PARA ESPESSURA DE 10 CM - LANÇAMENTO, ADENSAMENTO E ACABAMENTO. AF_09/2017</t>
  </si>
  <si>
    <t xml:space="preserve">333,60</t>
  </si>
  <si>
    <t xml:space="preserve">335,83</t>
  </si>
  <si>
    <t xml:space="preserve">97095</t>
  </si>
  <si>
    <t xml:space="preserve">CONCRETAGEM DE RADIER, PISO OU LAJE SOBRE SOLO, FCK 30 MPA, PARA ESPESSURA DE 15 CM - LANÇAMENTO, ADENSAMENTO E ACABAMENTO. AF_09/2017</t>
  </si>
  <si>
    <t xml:space="preserve">312,84</t>
  </si>
  <si>
    <t xml:space="preserve">314,81</t>
  </si>
  <si>
    <t xml:space="preserve">97096</t>
  </si>
  <si>
    <t xml:space="preserve">CONCRETAGEM DE RADIER, PISO OU LAJE SOBRE SOLO, FCK 30 MPA, PARA ESPESSURA DE 20 CM - LANÇAMENTO, ADENSAMENTO E ACABAMENTO. AF_09/2017</t>
  </si>
  <si>
    <t xml:space="preserve">302,20</t>
  </si>
  <si>
    <t xml:space="preserve">304,02</t>
  </si>
  <si>
    <t xml:space="preserve">90996</t>
  </si>
  <si>
    <t xml:space="preserve">FORMAS MANUSEÁVEIS PARA PAREDES DE CONCRETO MOLDADAS IN LOCO, DE EDIFICAÇÕES DE MULTIPLOS PAVIMENTO, EM PLATIBANDA. AF_06/2015</t>
  </si>
  <si>
    <t xml:space="preserve">12,00</t>
  </si>
  <si>
    <t xml:space="preserve">12,95</t>
  </si>
  <si>
    <t xml:space="preserve">90997</t>
  </si>
  <si>
    <t xml:space="preserve">FORMAS MANUSEÁVEIS PARA PAREDES DE CONCRETO MOLDADAS IN LOCO, DE EDIFICAÇÕES DE MULTIPLOS PAVIMENTOS, EM FACES INTERNAS DE PAREDES. AF_06/2015</t>
  </si>
  <si>
    <t xml:space="preserve">16,60</t>
  </si>
  <si>
    <t xml:space="preserve">18,07</t>
  </si>
  <si>
    <t xml:space="preserve">90998</t>
  </si>
  <si>
    <t xml:space="preserve">FORMAS MANUSEÁVEIS PARA PAREDES DE CONCRETO MOLDADAS IN LOCO, DE EDIFICAÇÕES DE MULTIPLOS PAVIMENTOS, EM LAJES. AF_06/2015</t>
  </si>
  <si>
    <t xml:space="preserve">20,20</t>
  </si>
  <si>
    <t xml:space="preserve">22,09</t>
  </si>
  <si>
    <t xml:space="preserve">91000</t>
  </si>
  <si>
    <t xml:space="preserve">FORMAS MANUSEÁVEIS PARA PAREDES DE CONCRETO MOLDADAS IN LOCO, DE EDIFICAÇÕES DE MULTIPLOS PAVIMENTOS, EM PANOS DE FACHADA COM VÃOS. AF_06/2015</t>
  </si>
  <si>
    <t xml:space="preserve">15,23</t>
  </si>
  <si>
    <t xml:space="preserve">16,55</t>
  </si>
  <si>
    <t xml:space="preserve">91002</t>
  </si>
  <si>
    <t xml:space="preserve">FORMAS MANUSEÁVEIS PARA PAREDES DE CONCRETO MOLDADAS IN LOCO, DE EDIFICAÇÕES DE MULTIPLOS PAVIMENTOS, EM PANOS DE FACHADA SEM VÃOS. AF_06/2015</t>
  </si>
  <si>
    <t xml:space="preserve">15,12</t>
  </si>
  <si>
    <t xml:space="preserve">91003</t>
  </si>
  <si>
    <t xml:space="preserve">FORMAS MANUSEÁVEIS PARA PAREDES DE CONCRETO MOLDADAS IN LOCO, DE EDIFICAÇÕES DE MULTIPLOS PAVIMENTOS, EM PANOS DE FACHADA COM VARANDAS. AF_06/2015</t>
  </si>
  <si>
    <t xml:space="preserve">16,27</t>
  </si>
  <si>
    <t xml:space="preserve">17,71</t>
  </si>
  <si>
    <t xml:space="preserve">91004</t>
  </si>
  <si>
    <t xml:space="preserve">FORMAS MANUSEÁVEIS PARA PAREDES DE CONCRETO MOLDADAS IN LOCO, DE EDIFICAÇÕES DE PAVIMENTO ÚNICO, EM FACES INTERNAS DE PAREDES. AF_06/2015</t>
  </si>
  <si>
    <t xml:space="preserve">12,75</t>
  </si>
  <si>
    <t xml:space="preserve">13,85</t>
  </si>
  <si>
    <t xml:space="preserve">91005</t>
  </si>
  <si>
    <t xml:space="preserve">FORMAS MANUSEÁVEIS PARA PAREDES DE CONCRETO MOLDADAS IN LOCO, DE EDIFICAÇÕES DE PAVIMENTO ÚNICO, EM LAJES. AF_06/2015</t>
  </si>
  <si>
    <t xml:space="preserve">15,43</t>
  </si>
  <si>
    <t xml:space="preserve">16,85</t>
  </si>
  <si>
    <t xml:space="preserve">91006</t>
  </si>
  <si>
    <t xml:space="preserve">FORMAS MANUSEÁVEIS PARA PAREDES DE CONCRETO MOLDADAS IN LOCO, DE EDIFICAÇÕES DE PAVIMENTO ÚNICO, EM PANOS DE FACHADA COM VÃOS. AF_06/2015</t>
  </si>
  <si>
    <t xml:space="preserve">11,72</t>
  </si>
  <si>
    <t xml:space="preserve">91007</t>
  </si>
  <si>
    <t xml:space="preserve">FORMAS MANUSEÁVEIS PARA PAREDES DE CONCRETO MOLDADAS IN LOCO, DE EDIFICAÇÕES DE PAVIMENTO ÚNICO, EM PANOS DE FACHADA SEM VÃOS. AF_06/2015</t>
  </si>
  <si>
    <t xml:space="preserve">91008</t>
  </si>
  <si>
    <t xml:space="preserve">FORMAS MANUSEÁVEIS PARA PAREDES DE CONCRETO MOLDADAS IN LOCO, DE EDIFICAÇÕES DE PAVIMENTO ÚNICO, EM PANOS DE FACHADA COM VARANDA. AF_06/2015</t>
  </si>
  <si>
    <t xml:space="preserve">12,76</t>
  </si>
  <si>
    <t xml:space="preserve">13,86</t>
  </si>
  <si>
    <t xml:space="preserve">92263</t>
  </si>
  <si>
    <t xml:space="preserve">FABRICAÇÃO DE FÔRMA PARA PILARES E ESTRUTURAS SIMILARES, EM CHAPA DE MADEIRA COMPENSADA RESINADA, E = 17 MM. AF_12/2015</t>
  </si>
  <si>
    <t xml:space="preserve">89,99</t>
  </si>
  <si>
    <t xml:space="preserve">94,56</t>
  </si>
  <si>
    <t xml:space="preserve">92264</t>
  </si>
  <si>
    <t xml:space="preserve">FABRICAÇÃO DE FÔRMA PARA PILARES E ESTRUTURAS SIMILARES, EM CHAPA DE MADEIRA COMPENSADA PLASTIFICADA, E = 18 MM. AF_12/2015</t>
  </si>
  <si>
    <t xml:space="preserve">102,42</t>
  </si>
  <si>
    <t xml:space="preserve">106,99</t>
  </si>
  <si>
    <t xml:space="preserve">92265</t>
  </si>
  <si>
    <t xml:space="preserve">FABRICAÇÃO DE FÔRMA PARA VIGAS, EM CHAPA DE MADEIRA COMPENSADA RESINADA, E = 17 MM. AF_12/2015</t>
  </si>
  <si>
    <t xml:space="preserve">64,82</t>
  </si>
  <si>
    <t xml:space="preserve">68,47</t>
  </si>
  <si>
    <t xml:space="preserve">92266</t>
  </si>
  <si>
    <t xml:space="preserve">FABRICAÇÃO DE FÔRMA PARA VIGAS, EM CHAPA DE MADEIRA COMPENSADA PLASTIFICADA, E = 18 MM. AF_12/2015</t>
  </si>
  <si>
    <t xml:space="preserve">75,90</t>
  </si>
  <si>
    <t xml:space="preserve">79,55</t>
  </si>
  <si>
    <t xml:space="preserve">92267</t>
  </si>
  <si>
    <t xml:space="preserve">FABRICAÇÃO DE FÔRMA PARA LAJES, EM CHAPA DE MADEIRA COMPENSADA RESINADA, E = 17 MM. AF_12/2015</t>
  </si>
  <si>
    <t xml:space="preserve">21,36</t>
  </si>
  <si>
    <t xml:space="preserve">92268</t>
  </si>
  <si>
    <t xml:space="preserve">FABRICAÇÃO DE FÔRMA PARA LAJES, EM CHAPA DE MADEIRA COMPENSADA PLASTIFICADA, E = 18 MM. AF_12/2015</t>
  </si>
  <si>
    <t xml:space="preserve">31,06</t>
  </si>
  <si>
    <t xml:space="preserve">31,14</t>
  </si>
  <si>
    <t xml:space="preserve">92269</t>
  </si>
  <si>
    <t xml:space="preserve">FABRICAÇÃO DE FÔRMA PARA PILARES E ESTRUTURAS SIMILARES, EM MADEIRA SERRADA, E=25 MM. AF_12/2015</t>
  </si>
  <si>
    <t xml:space="preserve">59,27</t>
  </si>
  <si>
    <t xml:space="preserve">61,51</t>
  </si>
  <si>
    <t xml:space="preserve">92270</t>
  </si>
  <si>
    <t xml:space="preserve">FABRICAÇÃO DE FÔRMA PARA VIGAS, COM MADEIRA SERRADA, E = 25 MM. AF_12/2015</t>
  </si>
  <si>
    <t xml:space="preserve">46,79</t>
  </si>
  <si>
    <t xml:space="preserve">48,23</t>
  </si>
  <si>
    <t xml:space="preserve">92271</t>
  </si>
  <si>
    <t xml:space="preserve">FABRICAÇÃO DE FÔRMA PARA LAJES, EM MADEIRA SERRADA, E=25 MM. AF_12/2015</t>
  </si>
  <si>
    <t xml:space="preserve">29,96</t>
  </si>
  <si>
    <t xml:space="preserve">30,00</t>
  </si>
  <si>
    <t xml:space="preserve">92272</t>
  </si>
  <si>
    <t xml:space="preserve">FABRICAÇÃO DE ESCORAS DE VIGA DO TIPO GARFO, EM MADEIRA. AF_12/2015</t>
  </si>
  <si>
    <t xml:space="preserve">23,10</t>
  </si>
  <si>
    <t xml:space="preserve">23,66</t>
  </si>
  <si>
    <t xml:space="preserve">92273</t>
  </si>
  <si>
    <t xml:space="preserve">FABRICAÇÃO DE ESCORAS DO TIPO PONTALETE, EM MADEIRA. AF_12/2015</t>
  </si>
  <si>
    <t xml:space="preserve">11,41</t>
  </si>
  <si>
    <t xml:space="preserve">11,63</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</si>
  <si>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</si>
  <si>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</si>
  <si>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138,41</t>
  </si>
  <si>
    <t xml:space="preserve">149,71</t>
  </si>
  <si>
    <t xml:space="preserve">92409</t>
  </si>
  <si>
    <t xml:space="preserve">MONTAGEM E DESMONTAGEM DE FÔRMA DE PILARES RETANGULARES E ESTRUTURAS SIMILARES COM ÁREA MÉDIA DAS SEÇÕES MAIOR QUE 0,25 M², PÉ-DIREITO SIMPLES, EM MADEIRA SERRADA, 1 UTILIZAÇÃO. AF_12/2015</t>
  </si>
  <si>
    <t xml:space="preserve">129,36</t>
  </si>
  <si>
    <t xml:space="preserve">139,59</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</si>
  <si>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</si>
  <si>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</si>
  <si>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100,28</t>
  </si>
  <si>
    <t xml:space="preserve">109,41</t>
  </si>
  <si>
    <t xml:space="preserve">92411</t>
  </si>
  <si>
    <t xml:space="preserve">MONTAGEM E DESMONTAGEM DE FÔRMA DE PILARES RETANGULARES E ESTRUTURAS SIMILARES COM ÁREA MÉDIA DAS SEÇÕES MAIOR QUE 0,25 M², PÉ-DIREITO SIMPLES, EM MADEIRA SERRADA, 2 UTILIZAÇÕES. AF_12/2015</t>
  </si>
  <si>
    <t xml:space="preserve">92,26</t>
  </si>
  <si>
    <t xml:space="preserve">100,47</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</si>
  <si>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</si>
  <si>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</si>
  <si>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69,35</t>
  </si>
  <si>
    <t xml:space="preserve">76,08</t>
  </si>
  <si>
    <t xml:space="preserve">92413</t>
  </si>
  <si>
    <t xml:space="preserve">MONTAGEM E DESMONTAGEM DE FÔRMA DE PILARES RETANGULARES E ESTRUTURAS SIMILARES COM ÁREA MÉDIA DAS SEÇÕES MAIOR QUE 0,25 M², PÉ-DIREITO SIMPLES, EM MADEIRA SERRADA, 4 UTILIZAÇÕES. AF_12/2015</t>
  </si>
  <si>
    <t xml:space="preserve">63,18</t>
  </si>
  <si>
    <t xml:space="preserve">69,19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</si>
  <si>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</si>
  <si>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</si>
  <si>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91,74</t>
  </si>
  <si>
    <t xml:space="preserve">98,03</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</si>
  <si>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</si>
  <si>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</si>
  <si>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83,73</t>
  </si>
  <si>
    <t xml:space="preserve">89,09</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</si>
  <si>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</si>
  <si>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</si>
  <si>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116,39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</si>
  <si>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</si>
  <si>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</si>
  <si>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100,22</t>
  </si>
  <si>
    <t xml:space="preserve">107,49</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</si>
  <si>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</si>
  <si>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</si>
  <si>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60,42</t>
  </si>
  <si>
    <t xml:space="preserve">64,61</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</si>
  <si>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</si>
  <si>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</si>
  <si>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54,29</t>
  </si>
  <si>
    <t xml:space="preserve">57,76</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</si>
  <si>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</si>
  <si>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</si>
  <si>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73,09</t>
  </si>
  <si>
    <t xml:space="preserve">78,74</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</si>
  <si>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</si>
  <si>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</si>
  <si>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66,93</t>
  </si>
  <si>
    <t xml:space="preserve">71,88</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</si>
  <si>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</si>
  <si>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</si>
  <si>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50,28</t>
  </si>
  <si>
    <t xml:space="preserve">53,73</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</si>
  <si>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</si>
  <si>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</si>
  <si>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44,95</t>
  </si>
  <si>
    <t xml:space="preserve">47,79</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</si>
  <si>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</si>
  <si>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</si>
  <si>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61,30</t>
  </si>
  <si>
    <t xml:space="preserve">66,03</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</si>
  <si>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</si>
  <si>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</si>
  <si>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55,95</t>
  </si>
  <si>
    <t xml:space="preserve">60,06</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</si>
  <si>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</si>
  <si>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</si>
  <si>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45,18</t>
  </si>
  <si>
    <t xml:space="preserve">48,27</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</si>
  <si>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</si>
  <si>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</si>
  <si>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40,23</t>
  </si>
  <si>
    <t xml:space="preserve">42,74</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</si>
  <si>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</si>
  <si>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</si>
  <si>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55,37</t>
  </si>
  <si>
    <t xml:space="preserve">59,63</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</si>
  <si>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</si>
  <si>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</si>
  <si>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50,43</t>
  </si>
  <si>
    <t xml:space="preserve">54,12</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</si>
  <si>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</si>
  <si>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</si>
  <si>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41,38</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</si>
  <si>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</si>
  <si>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</si>
  <si>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38,90</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</si>
  <si>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</si>
  <si>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</si>
  <si>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51,06</t>
  </si>
  <si>
    <t xml:space="preserve">54,94</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</si>
  <si>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</si>
  <si>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</si>
  <si>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49,70</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</si>
  <si>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</si>
  <si>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</si>
  <si>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39,58</t>
  </si>
  <si>
    <t xml:space="preserve">42,20</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</si>
  <si>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</si>
  <si>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</si>
  <si>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35,03</t>
  </si>
  <si>
    <t xml:space="preserve">37,15</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</si>
  <si>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</si>
  <si>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</si>
  <si>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48,91</t>
  </si>
  <si>
    <t xml:space="preserve">52,63</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</si>
  <si>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</si>
  <si>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</si>
  <si>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44,38</t>
  </si>
  <si>
    <t xml:space="preserve">47,58</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</si>
  <si>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</si>
  <si>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</si>
  <si>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40,82</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</si>
  <si>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</si>
  <si>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</si>
  <si>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33,85</t>
  </si>
  <si>
    <t xml:space="preserve">35,88</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</si>
  <si>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</si>
  <si>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</si>
  <si>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47,36</t>
  </si>
  <si>
    <t xml:space="preserve">50,96</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</si>
  <si>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</si>
  <si>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</si>
  <si>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42,97</t>
  </si>
  <si>
    <t xml:space="preserve">46,06</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</si>
  <si>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</si>
  <si>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</si>
  <si>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35,68</t>
  </si>
  <si>
    <t xml:space="preserve">38,05</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</si>
  <si>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</si>
  <si>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</si>
  <si>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31,41</t>
  </si>
  <si>
    <t xml:space="preserve">33,29</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</si>
  <si>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</si>
  <si>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</si>
  <si>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44,48</t>
  </si>
  <si>
    <t xml:space="preserve">47,87</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</si>
  <si>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</si>
  <si>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</si>
  <si>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40,21</t>
  </si>
  <si>
    <t xml:space="preserve">43,10</t>
  </si>
  <si>
    <t xml:space="preserve">92446</t>
  </si>
  <si>
    <t xml:space="preserve">MONTAGEM E DESMONTAGEM DE FÔRMA DE VIGA, ESCORAMENTO COM PONTALETE DE MADEIRA, PÉ-DIREITO SIMPLES, EM MADEIRA SERRADA, 1 UTILIZAÇÃO. AF_12/2015</t>
  </si>
  <si>
    <t xml:space="preserve">128,85</t>
  </si>
  <si>
    <t xml:space="preserve">137,22</t>
  </si>
  <si>
    <t xml:space="preserve">92447</t>
  </si>
  <si>
    <t xml:space="preserve">MONTAGEM E DESMONTAGEM DE FÔRMA DE VIGA, ESCORAMENTO COM PONTALETE DE MADEIRA, PÉ-DIREITO SIMPLES, EM MADEIRA SERRADA, 2 UTILIZAÇÕES. AF_12/2015</t>
  </si>
  <si>
    <t xml:space="preserve">96,72</t>
  </si>
  <si>
    <t xml:space="preserve">103,36</t>
  </si>
  <si>
    <t xml:space="preserve">92448</t>
  </si>
  <si>
    <t xml:space="preserve">MONTAGEM E DESMONTAGEM DE FÔRMA DE VIGA, ESCORAMENTO COM PONTALETE DE MADEIRA, PÉ-DIREITO SIMPLES, EM MADEIRA SERRADA, 4 UTILIZAÇÕES. AF_12/2015</t>
  </si>
  <si>
    <t xml:space="preserve">81,80</t>
  </si>
  <si>
    <t xml:space="preserve">87,25</t>
  </si>
  <si>
    <t xml:space="preserve">92449</t>
  </si>
  <si>
    <t xml:space="preserve">MONTAGEM E DESMONTAGEM DE FÔRMA DE VIGA, ESCORAMENTO COM GARFO DE MADEIRA, PÉ-DIREITO DUPLO, EM CHAPA DE MADEIRA RESINADA, 2 UTILIZAÇÕES. AF_12/2015</t>
  </si>
  <si>
    <t xml:space="preserve">166,01</t>
  </si>
  <si>
    <t xml:space="preserve">174,65</t>
  </si>
  <si>
    <t xml:space="preserve">92450</t>
  </si>
  <si>
    <t xml:space="preserve">MONTAGEM E DESMONTAGEM DE FÔRMA DE VIGA, ESCORAMENTO METÁLICO, PÉ-DIREITO DUPLO, EM CHAPA DE MADEIRA RESINADA, 2 UTILIZAÇÕES. AF_12/2015</t>
  </si>
  <si>
    <t xml:space="preserve">187,92</t>
  </si>
  <si>
    <t xml:space="preserve">196,37</t>
  </si>
  <si>
    <t xml:space="preserve">92451</t>
  </si>
  <si>
    <t xml:space="preserve">MONTAGEM E DESMONTAGEM DE FÔRMA DE VIGA, ESCORAMENTO COM GARFO DE MADEIRA, PÉ-DIREITO SIMPLES, EM CHAPA DE MADEIRA RESINADA, 2 UTILIZAÇÕES. AF_12/2015</t>
  </si>
  <si>
    <t xml:space="preserve">110,70</t>
  </si>
  <si>
    <t xml:space="preserve">116,92</t>
  </si>
  <si>
    <t xml:space="preserve">92452</t>
  </si>
  <si>
    <t xml:space="preserve">MONTAGEM E DESMONTAGEM DE FÔRMA DE VIGA, ESCORAMENTO METÁLICO, PÉ-DIREITO SIMPLES, EM CHAPA DE MADEIRA RESINADA, 2 UTILIZAÇÕES. AF_12/2015</t>
  </si>
  <si>
    <t xml:space="preserve">101,32</t>
  </si>
  <si>
    <t xml:space="preserve">108,22</t>
  </si>
  <si>
    <t xml:space="preserve">92453</t>
  </si>
  <si>
    <t xml:space="preserve">MONTAGEM E DESMONTAGEM DE FÔRMA DE VIGA, ESCORAMENTO COM GARFO DE MADEIRA, PÉ-DIREITO DUPLO, EM CHAPA DE MADEIRA RESINADA, 4 UTILIZAÇÕES. AF_12/2015</t>
  </si>
  <si>
    <t xml:space="preserve">144,59</t>
  </si>
  <si>
    <t xml:space="preserve">152,06</t>
  </si>
  <si>
    <t xml:space="preserve">92454</t>
  </si>
  <si>
    <t xml:space="preserve">MONTAGEM E DESMONTAGEM DE FÔRMA DE VIGA, ESCORAMENTO METÁLICO, PÉ-DIREITO DUPLO, EM CHAPA DE MADEIRA RESINADA, 4 UTILIZAÇÕES. AF_12/2015</t>
  </si>
  <si>
    <t xml:space="preserve">208,10</t>
  </si>
  <si>
    <t xml:space="preserve">215,33</t>
  </si>
  <si>
    <t xml:space="preserve">92455</t>
  </si>
  <si>
    <t xml:space="preserve">MONTAGEM E DESMONTAGEM DE FÔRMA DE VIGA, ESCORAMENTO COM GARFO DE MADEIRA, PÉ-DIREITO SIMPLES, EM CHAPA DE MADEIRA RESINADA, 4 UTILIZAÇÕES. AF_12/2015</t>
  </si>
  <si>
    <t xml:space="preserve">92,56</t>
  </si>
  <si>
    <t xml:space="preserve">97,77</t>
  </si>
  <si>
    <t xml:space="preserve">92456</t>
  </si>
  <si>
    <t xml:space="preserve">MONTAGEM E DESMONTAGEM DE FÔRMA DE VIGA, ESCORAMENTO METÁLICO, PÉ-DIREITO SIMPLES, EM CHAPA DE MADEIRA RESINADA, 4 UTILIZAÇÕES. AF_12/2015</t>
  </si>
  <si>
    <t xml:space="preserve">87,31</t>
  </si>
  <si>
    <t xml:space="preserve">92457</t>
  </si>
  <si>
    <t xml:space="preserve">MONTAGEM E DESMONTAGEM DE FÔRMA DE VIGA, ESCORAMENTO COM GARFO DE MADEIRA, PÉ-DIREITO DUPLO, EM CHAPA DE MADEIRA RESINADA, 6 UTILIZAÇÕES. AF_12/2015</t>
  </si>
  <si>
    <t xml:space="preserve">126,14</t>
  </si>
  <si>
    <t xml:space="preserve">132,68</t>
  </si>
  <si>
    <t xml:space="preserve">92458</t>
  </si>
  <si>
    <t xml:space="preserve">MONTAGEM E DESMONTAGEM DE FÔRMA DE VIGA, ESCORAMENTO METÁLICO, PÉ-DIREITO DUPLO, EM CHAPA DE MADEIRA RESINADA, 6 UTILIZAÇÕES. AF_12/2015</t>
  </si>
  <si>
    <t xml:space="preserve">196,76</t>
  </si>
  <si>
    <t xml:space="preserve">92459</t>
  </si>
  <si>
    <t xml:space="preserve">MONTAGEM E DESMONTAGEM DE FÔRMA DE VIGA, ESCORAMENTO COM GARFO DE MADEIRA, PÉ-DIREITO SIMPLES, EM CHAPA DE MADEIRA RESINADA, 6 UTILIZAÇÕES. AF_12/2015</t>
  </si>
  <si>
    <t xml:space="preserve">79,09</t>
  </si>
  <si>
    <t xml:space="preserve">83,56</t>
  </si>
  <si>
    <t xml:space="preserve">92460</t>
  </si>
  <si>
    <t xml:space="preserve">MONTAGEM E DESMONTAGEM DE FÔRMA DE VIGA, ESCORAMENTO METÁLICO, PÉ-DIREITO SIMPLES, EM CHAPA DE MADEIRA RESINADA, 6 UTILIZAÇÕES. AF_12/2015</t>
  </si>
  <si>
    <t xml:space="preserve">71,99</t>
  </si>
  <si>
    <t xml:space="preserve">77,04</t>
  </si>
  <si>
    <t xml:space="preserve">92461</t>
  </si>
  <si>
    <t xml:space="preserve">MONTAGEM E DESMONTAGEM DE FÔRMA DE VIGA, ESCORAMENTO COM GARFO DE MADEIRA, PÉ-DIREITO DUPLO, EM CHAPA DE MADEIRA RESINADA, 8 UTILIZAÇÕES. AF_12/2015</t>
  </si>
  <si>
    <t xml:space="preserve">116,58</t>
  </si>
  <si>
    <t xml:space="preserve">122,53</t>
  </si>
  <si>
    <t xml:space="preserve">92462</t>
  </si>
  <si>
    <t xml:space="preserve">MONTAGEM E DESMONTAGEM DE FÔRMA DE VIGA, ESCORAMENTO METÁLICO, PÉ-DIREITO DUPLO, EM CHAPA DE MADEIRA RESINADA, 8 UTILIZAÇÕES. AF_12/2015</t>
  </si>
  <si>
    <t xml:space="preserve">189,33</t>
  </si>
  <si>
    <t xml:space="preserve">195,08</t>
  </si>
  <si>
    <t xml:space="preserve">92463</t>
  </si>
  <si>
    <t xml:space="preserve">MONTAGEM E DESMONTAGEM DE FÔRMA DE VIGA, ESCORAMENTO COM GARFO DE MADEIRA, PÉ-DIREITO SIMPLES, EM CHAPA DE MADEIRA RESINADA, 8 UTILIZAÇÕES. AF_12/2015</t>
  </si>
  <si>
    <t xml:space="preserve">71,90</t>
  </si>
  <si>
    <t xml:space="preserve">75,91</t>
  </si>
  <si>
    <t xml:space="preserve">92464</t>
  </si>
  <si>
    <t xml:space="preserve">MONTAGEM E DESMONTAGEM DE FÔRMA DE VIGA, ESCORAMENTO METÁLICO, PÉ-DIREITO SIMPLES, EM CHAPA DE MADEIRA RESINADA, 8 UTILIZAÇÕES. AF_12/2015</t>
  </si>
  <si>
    <t xml:space="preserve">73,47</t>
  </si>
  <si>
    <t xml:space="preserve">92465</t>
  </si>
  <si>
    <t xml:space="preserve">MONTAGEM E DESMONTAGEM DE FÔRMA DE VIGA, ESCORAMENTO COM GARFO DE MADEIRA, PÉ-DIREITO DUPLO, EM CHAPA DE MADEIRA PLASTIFICADA, 10 UTILIZAÇÕES. AF_12/2015</t>
  </si>
  <si>
    <t xml:space="preserve">91,00</t>
  </si>
  <si>
    <t xml:space="preserve">95,93</t>
  </si>
  <si>
    <t xml:space="preserve">92466</t>
  </si>
  <si>
    <t xml:space="preserve">MONTAGEM E DESMONTAGEM DE FÔRMA DE VIGA, ESCORAMENTO METÁLICO, PÉ-DIREITO DUPLO, EM CHAPA DE MADEIRA PLASTIFICADA, 10 UTILIZAÇÕES. AF_12/2015</t>
  </si>
  <si>
    <t xml:space="preserve">183,34</t>
  </si>
  <si>
    <t xml:space="preserve">188,46</t>
  </si>
  <si>
    <t xml:space="preserve">92467</t>
  </si>
  <si>
    <t xml:space="preserve">MONTAGEM E DESMONTAGEM DE FÔRMA DE VIGA, ESCORAMENTO COM GARFO DE MADEIRA, PÉ-DIREITO SIMPLES, EM CHAPA DE MADEIRA PLASTIFICADA, 10 UTILIZAÇÕES. AF_12/2015</t>
  </si>
  <si>
    <t xml:space="preserve">57,30</t>
  </si>
  <si>
    <t xml:space="preserve">60,63</t>
  </si>
  <si>
    <t xml:space="preserve">92468</t>
  </si>
  <si>
    <t xml:space="preserve">MONTAGEM E DESMONTAGEM DE FÔRMA DE VIGA, ESCORAMENTO METÁLICO, PÉ-DIREITO SIMPLES, EM CHAPA DE MADEIRA PLASTIFICADA, 10 UTILIZAÇÕES. AF_12/2015</t>
  </si>
  <si>
    <t xml:space="preserve">67,17</t>
  </si>
  <si>
    <t xml:space="preserve">92469</t>
  </si>
  <si>
    <t xml:space="preserve">MONTAGEM E DESMONTAGEM DE FÔRMA DE VIGA, ESCORAMENTO COM GARFO DE MADEIRA, PÉ-DIREITO DUPLO, EM CHAPA DE MADEIRA PLASTIFICADA, 12 UTILIZAÇÕES. AF_12/2015</t>
  </si>
  <si>
    <t xml:space="preserve">82,67</t>
  </si>
  <si>
    <t xml:space="preserve">87,19</t>
  </si>
  <si>
    <t xml:space="preserve">92470</t>
  </si>
  <si>
    <t xml:space="preserve">MONTAGEM E DESMONTAGEM DE FÔRMA DE VIGA, ESCORAMENTO METÁLICO, PÉ-DIREITO DUPLO, EM CHAPA DE MADEIRA PLASTIFICADA, 12 UTILIZAÇÕES. AF_12/2015</t>
  </si>
  <si>
    <t xml:space="preserve">179,10</t>
  </si>
  <si>
    <t xml:space="preserve">183,82</t>
  </si>
  <si>
    <t xml:space="preserve">92471</t>
  </si>
  <si>
    <t xml:space="preserve">MONTAGEM E DESMONTAGEM DE FÔRMA DE VIGA, ESCORAMENTO COM GARFO DE MADEIRA, PÉ-DIREITO SIMPLES, EM CHAPA DE MADEIRA PLASTIFICADA, 12 UTILIZAÇÕES. AF_12/2015</t>
  </si>
  <si>
    <t xml:space="preserve">52,15</t>
  </si>
  <si>
    <t xml:space="preserve">92472</t>
  </si>
  <si>
    <t xml:space="preserve">MONTAGEM E DESMONTAGEM DE FÔRMA DE VIGA, ESCORAMENTO METÁLICO, PÉ-DIREITO SIMPLES, EM CHAPA DE MADEIRA PLASTIFICADA, 12 UTILIZAÇÕES. AF_12/2015</t>
  </si>
  <si>
    <t xml:space="preserve">59,52</t>
  </si>
  <si>
    <t xml:space="preserve">63,20</t>
  </si>
  <si>
    <t xml:space="preserve">92473</t>
  </si>
  <si>
    <t xml:space="preserve">MONTAGEM E DESMONTAGEM DE FÔRMA DE VIGA, ESCORAMENTO COM GARFO DE MADEIRA, PÉ-DIREITO DUPLO, EM CHAPA DE MADEIRA PLASTIFICADA, 14 UTILIZAÇÕES. AF_12/2015</t>
  </si>
  <si>
    <t xml:space="preserve">80,05</t>
  </si>
  <si>
    <t xml:space="preserve">92474</t>
  </si>
  <si>
    <t xml:space="preserve">MONTAGEM E DESMONTAGEM DE FÔRMA DE VIGA, ESCORAMENTO METÁLICO, PÉ-DIREITO DUPLO, EM CHAPA DE MADEIRA PLASTIFICADA, 14 UTILIZAÇÕES. AF_12/2015</t>
  </si>
  <si>
    <t xml:space="preserve">175,39</t>
  </si>
  <si>
    <t xml:space="preserve">179,74</t>
  </si>
  <si>
    <t xml:space="preserve">92475</t>
  </si>
  <si>
    <t xml:space="preserve">MONTAGEM E DESMONTAGEM DE FÔRMA DE VIGA, ESCORAMENTO COM GARFO DE MADEIRA, PÉ-DIREITO SIMPLES, EM CHAPA DE MADEIRA PLASTIFICADA, 14 UTILIZAÇÕES. AF_12/2015</t>
  </si>
  <si>
    <t xml:space="preserve">47,92</t>
  </si>
  <si>
    <t xml:space="preserve">50,72</t>
  </si>
  <si>
    <t xml:space="preserve">92476</t>
  </si>
  <si>
    <t xml:space="preserve">MONTAGEM E DESMONTAGEM DE FÔRMA DE VIGA, ESCORAMENTO METÁLICO, PÉ-DIREITO SIMPLES, EM CHAPA DE MADEIRA PLASTIFICADA, 14 UTILIZAÇÕES. AF_12/2015</t>
  </si>
  <si>
    <t xml:space="preserve">56,38</t>
  </si>
  <si>
    <t xml:space="preserve">59,77</t>
  </si>
  <si>
    <t xml:space="preserve">92477</t>
  </si>
  <si>
    <t xml:space="preserve">MONTAGEM E DESMONTAGEM DE FÔRMA DE VIGA, ESCORAMENTO COM GARFO DE MADEIRA, PÉ-DIREITO DUPLO, EM CHAPA DE MADEIRA PLASTIFICADA, 18 UTILIZAÇÕES. AF_12/2015</t>
  </si>
  <si>
    <t xml:space="preserve">61,54</t>
  </si>
  <si>
    <t xml:space="preserve">64,98</t>
  </si>
  <si>
    <t xml:space="preserve">92478</t>
  </si>
  <si>
    <t xml:space="preserve">MONTAGEM E DESMONTAGEM DE FÔRMA DE VIGA, ESCORAMENTO METÁLICO, PÉ-DIREITO DUPLO, EM CHAPA DE MADEIRA PLASTIFICADA, 18 UTILIZAÇÕES. AF_12/2015</t>
  </si>
  <si>
    <t xml:space="preserve">168,23</t>
  </si>
  <si>
    <t xml:space="preserve">171,92</t>
  </si>
  <si>
    <t xml:space="preserve">92479</t>
  </si>
  <si>
    <t xml:space="preserve">MONTAGEM E DESMONTAGEM DE FÔRMA DE VIGA, ESCORAMENTO COM GARFO DE MADEIRA, PÉ-DIREITO SIMPLES, EM CHAPA DE MADEIRA PLASTIFICADA, 18 UTILIZAÇÕES. AF_12/2015</t>
  </si>
  <si>
    <t xml:space="preserve">38,97</t>
  </si>
  <si>
    <t xml:space="preserve">92480</t>
  </si>
  <si>
    <t xml:space="preserve">MONTAGEM E DESMONTAGEM DE FÔRMA DE VIGA, ESCORAMENTO METÁLICO, PÉ-DIREITO SIMPLES, EM CHAPA DE MADEIRA PLASTIFICADA, 18 UTILIZAÇÕES. AF_12/2015</t>
  </si>
  <si>
    <t xml:space="preserve">50,21</t>
  </si>
  <si>
    <t xml:space="preserve">53,08</t>
  </si>
  <si>
    <t xml:space="preserve">92481</t>
  </si>
  <si>
    <t xml:space="preserve">MONTAGEM E DESMONTAGEM DE FÔRMA DE LAJE MACIÇA COM ÁREA MÉDIA MENOR OU IGUAL A 20 M², PÉ-DIREITO SIMPLES, EM MADEIRA SERRADA, 1 UTILIZAÇÃO. AF_12/2015</t>
  </si>
  <si>
    <t xml:space="preserve">164,23</t>
  </si>
  <si>
    <t xml:space="preserve">176,25</t>
  </si>
  <si>
    <t xml:space="preserve">92482</t>
  </si>
  <si>
    <t xml:space="preserve">MONTAGEM E DESMONTAGEM DE FÔRMA DE LAJE MACIÇA COM ÁREA MÉDIA MAIOR QUE 20 M², PÉ-DIREITO SIMPLES, EM MADEIRA SERRADA, 1 UTILIZAÇÃO. AF_12/2015</t>
  </si>
  <si>
    <t xml:space="preserve">153,67</t>
  </si>
  <si>
    <t xml:space="preserve">164,47</t>
  </si>
  <si>
    <t xml:space="preserve">92483</t>
  </si>
  <si>
    <t xml:space="preserve">MONTAGEM E DESMONTAGEM DE FÔRMA DE LAJE MACIÇA COM ÁREA MÉDIA MENOR OU IGUAL A 20 M², PÉ-DIREITO SIMPLES, EM MADEIRA SERRADA, 2 UTILIZAÇÕES. AF_12/2015</t>
  </si>
  <si>
    <t xml:space="preserve">130,94</t>
  </si>
  <si>
    <t xml:space="preserve">141,55</t>
  </si>
  <si>
    <t xml:space="preserve">92484</t>
  </si>
  <si>
    <t xml:space="preserve">MONTAGEM E DESMONTAGEM DE FÔRMA DE LAJE MACIÇA COM ÁREA MÉDIA MAIOR QUE 20 M², PÉ-DIREITO SIMPLES, EM MADEIRA SERRADA, 2 UTILIZAÇÕES. AF_12/2015</t>
  </si>
  <si>
    <t xml:space="preserve">121,61</t>
  </si>
  <si>
    <t xml:space="preserve">131,14</t>
  </si>
  <si>
    <t xml:space="preserve">92485</t>
  </si>
  <si>
    <t xml:space="preserve">MONTAGEM E DESMONTAGEM DE FÔRMA DE LAJE MACIÇA COM ÁREA MÉDIA MENOR OU IGUAL A 20 M², PÉ-DIREITO SIMPLES, EM MADEIRA SERRADA, 4 UTILIZAÇÕES. AF_12/2015</t>
  </si>
  <si>
    <t xml:space="preserve">97,12</t>
  </si>
  <si>
    <t xml:space="preserve">105,31</t>
  </si>
  <si>
    <t xml:space="preserve">92486</t>
  </si>
  <si>
    <t xml:space="preserve">MONTAGEM E DESMONTAGEM DE FÔRMA DE LAJE MACIÇA COM ÁREA MÉDIA MAIOR QUE 20 M², PÉ-DIREITO SIMPLES, EM MADEIRA SERRADA, 4 UTILIZAÇÕES. AF_12/2015</t>
  </si>
  <si>
    <t xml:space="preserve">89,96</t>
  </si>
  <si>
    <t xml:space="preserve">97,32</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</si>
  <si>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</si>
  <si>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</si>
  <si>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71,42</t>
  </si>
  <si>
    <t xml:space="preserve">74,89</t>
  </si>
  <si>
    <t xml:space="preserve">92488</t>
  </si>
  <si>
    <t xml:space="preserve">MONTAGEM E DESMONTAGEM DE FÔRMA DE LAJE NERVURADA COM CUBETA E ASSOALHO COM ÁREA MÉDIA MAIOR QUE 20 M², PÉ-DIREITO DUPLO, EM CHAPA DE MADEIRA COMPENSADA RESINADA, 8 UTILIZAÇÕES. AF_12/2015</t>
  </si>
  <si>
    <t xml:space="preserve">68,95</t>
  </si>
  <si>
    <t xml:space="preserve">72,13</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</si>
  <si>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</si>
  <si>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</si>
  <si>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39,98</t>
  </si>
  <si>
    <t xml:space="preserve">42,52</t>
  </si>
  <si>
    <t xml:space="preserve">92490</t>
  </si>
  <si>
    <t xml:space="preserve">MONTAGEM E DESMONTAGEM DE FÔRMA DE LAJE NERVURADA COM CUBETA E ASSOALHO COM ÁREA MÉDIA MAIOR QUE 20 M², PÉ-DIREITO SIMPLES, EM CHAPA DE MADEIRA COMPENSADA RESINADA, 8 UTILIZAÇÕES. AF_12/2015</t>
  </si>
  <si>
    <t xml:space="preserve">37,71</t>
  </si>
  <si>
    <t xml:space="preserve">39,99</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</si>
  <si>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</si>
  <si>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</si>
  <si>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69,20</t>
  </si>
  <si>
    <t xml:space="preserve">72,50</t>
  </si>
  <si>
    <t xml:space="preserve">92492</t>
  </si>
  <si>
    <t xml:space="preserve">MONTAGEM E DESMONTAGEM DE FÔRMA DE LAJE NERVURADA COM CUBETA E ASSOALHO COM ÁREA MÉDIA MAIOR QUE 20 M², PÉ-DIREITO DUPLO, EM CHAPA DE MADEIRA COMPENSADA RESINADA, 10 UTILIZAÇÕES. AF_12/2015</t>
  </si>
  <si>
    <t xml:space="preserve">66,85</t>
  </si>
  <si>
    <t xml:space="preserve">69,86</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</si>
  <si>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</si>
  <si>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</si>
  <si>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35,77</t>
  </si>
  <si>
    <t xml:space="preserve">38,18</t>
  </si>
  <si>
    <t xml:space="preserve">92494</t>
  </si>
  <si>
    <t xml:space="preserve">MONTAGEM E DESMONTAGEM DE FÔRMA DE LAJE NERVURADA COM CUBETA E ASSOALHO COM ÁREA MÉDIA MAIOR QUE 20 M², PÉ-DIREITO SIMPLES, EM CHAPA DE MADEIRA COMPENSADA RESINADA, 10 UTILIZAÇÕES. AF_12/2015</t>
  </si>
  <si>
    <t xml:space="preserve">35,96</t>
  </si>
  <si>
    <t xml:space="preserve">38,12</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</si>
  <si>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</si>
  <si>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</si>
  <si>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67,69</t>
  </si>
  <si>
    <t xml:space="preserve">70,88</t>
  </si>
  <si>
    <t xml:space="preserve">92496</t>
  </si>
  <si>
    <t xml:space="preserve">MONTAGEM E DESMONTAGEM DE FÔRMA DE LAJE NERVURADA COM CUBETA E ASSOALHO COM ÁREA MÉDIA MAIOR QUE 20 M², PÉ-DIREITO DUPLO, EM CHAPA DE MADEIRA COMPENSADA RESINADA, 12 UTILIZAÇÕES. AF_12/2015</t>
  </si>
  <si>
    <t xml:space="preserve">65,43</t>
  </si>
  <si>
    <t xml:space="preserve">68,35</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</si>
  <si>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</si>
  <si>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</si>
  <si>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39,25</t>
  </si>
  <si>
    <t xml:space="preserve">92498</t>
  </si>
  <si>
    <t xml:space="preserve">MONTAGEM E DESMONTAGEM DE FÔRMA DE LAJE NERVURADA COM CUBETA E ASSOALHO COM ÁREA MÉDIA MAIOR QUE 20 M², PÉ-DIREITO SIMPLES, EM CHAPA DE MADEIRA COMPENSADA RESINADA, 12 UTILIZAÇÕES. AF_12/2015</t>
  </si>
  <si>
    <t xml:space="preserve">34,80</t>
  </si>
  <si>
    <t xml:space="preserve">36,89</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</si>
  <si>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</si>
  <si>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</si>
  <si>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66,77</t>
  </si>
  <si>
    <t xml:space="preserve">69,87</t>
  </si>
  <si>
    <t xml:space="preserve">92500</t>
  </si>
  <si>
    <t xml:space="preserve">MONTAGEM E DESMONTAGEM DE FÔRMA DE LAJE NERVURADA COM CUBETA E ASSOALHO COM ÁREA MÉDIA MAIOR QUE 20 M², PÉ-DIREITO DUPLO, EM CHAPA DE MADEIRA COMPENSADA RESINADA, 14 UTILIZAÇÕES. AF_12/2015</t>
  </si>
  <si>
    <t xml:space="preserve">67,42</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</si>
  <si>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</si>
  <si>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</si>
  <si>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36,16</t>
  </si>
  <si>
    <t xml:space="preserve">38,44</t>
  </si>
  <si>
    <t xml:space="preserve">92502</t>
  </si>
  <si>
    <t xml:space="preserve">MONTAGEM E DESMONTAGEM DE FÔRMA DE LAJE NERVURADA COM CUBETA E ASSOALHO COM ÁREA MÉDIA MAIOR QUE 20 M², PÉ-DIREITO SIMPLES, EM CHAPA DE MADEIRA COMPENSADA RESINADA, 14 UTILIZAÇÕES. AF_12/2015</t>
  </si>
  <si>
    <t xml:space="preserve">34,12</t>
  </si>
  <si>
    <t xml:space="preserve">36,15</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</si>
  <si>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</si>
  <si>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</si>
  <si>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68,31</t>
  </si>
  <si>
    <t xml:space="preserve">92504</t>
  </si>
  <si>
    <t xml:space="preserve">MONTAGEM E DESMONTAGEM DE FÔRMA DE LAJE NERVURADA COM CUBETA E ASSOALHO COM ÁREA MÉDIA MAIOR QUE 20 M², PÉ-DIREITO DUPLO, EM CHAPA DE MADEIRA COMPENSADA RESINADA, 18 UTILIZAÇÕES. AF_12/2015</t>
  </si>
  <si>
    <t xml:space="preserve">39,64</t>
  </si>
  <si>
    <t xml:space="preserve">42,38</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</si>
  <si>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</si>
  <si>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</si>
  <si>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34,96</t>
  </si>
  <si>
    <t xml:space="preserve">92506</t>
  </si>
  <si>
    <t xml:space="preserve">MONTAGEM E DESMONTAGEM DE FÔRMA DE LAJE NERVURADA COM CUBETA E ASSOALHO COM ÁREA MÉDIA MAIOR QUE 20 M², PÉ-DIREITO SIMPLES, EM CHAPA DE MADEIRA COMPENSADA RESINADA, 18 UTILIZAÇÕES. AF_12/2015</t>
  </si>
  <si>
    <t xml:space="preserve">32,99</t>
  </si>
  <si>
    <t xml:space="preserve">34,94</t>
  </si>
  <si>
    <t xml:space="preserve">92507</t>
  </si>
  <si>
    <t xml:space="preserve">MONTAGEM E DESMONTAGEM DE FÔRMA DE LAJE MACIÇA COM ÁREA MÉDIA MENOR OU IGUAL A 20 M², PÉ-DIREITO DUPLO, EM CHAPA DE MADEIRA COMPENSADA RESINADA, 2 UTILIZAÇÕES. AF_12/2015</t>
  </si>
  <si>
    <t xml:space="preserve">63,90</t>
  </si>
  <si>
    <t xml:space="preserve">92508</t>
  </si>
  <si>
    <t xml:space="preserve">MONTAGEM E DESMONTAGEM DE FÔRMA DE LAJE MACIÇA COM ÁREA MÉDIA MAIOR QUE 20 M², PÉ-DIREITO DUPLO, EM CHAPA DE MADEIRA COMPENSADA RESINADA, 2 UTILIZAÇÕES. AF_12/2015</t>
  </si>
  <si>
    <t xml:space="preserve">58,51</t>
  </si>
  <si>
    <t xml:space="preserve">92509</t>
  </si>
  <si>
    <t xml:space="preserve">MONTAGEM E DESMONTAGEM DE FÔRMA DE LAJE MACIÇA COM ÁREA MÉDIA MENOR OU IGUAL A 20 M², PÉ-DIREITO SIMPLES, EM CHAPA DE MADEIRA COMPENSADA RESINADA, 2 UTILIZAÇÕES. AF_12/2015</t>
  </si>
  <si>
    <t xml:space="preserve">32,57</t>
  </si>
  <si>
    <t xml:space="preserve">34,63</t>
  </si>
  <si>
    <t xml:space="preserve">92510</t>
  </si>
  <si>
    <t xml:space="preserve">MONTAGEM E DESMONTAGEM DE FÔRMA DE LAJE MACIÇA COM ÁREA MÉDIA MAIOR QUE 20 M², PÉ-DIREITO SIMPLES, EM CHAPA DE MADEIRA COMPENSADA RESINADA, 2 UTILIZAÇÕES. AF_12/2015</t>
  </si>
  <si>
    <t xml:space="preserve">30,75</t>
  </si>
  <si>
    <t xml:space="preserve">32,61</t>
  </si>
  <si>
    <t xml:space="preserve">92511</t>
  </si>
  <si>
    <t xml:space="preserve">MONTAGEM E DESMONTAGEM DE FÔRMA DE LAJE MACIÇA COM ÁREA MÉDIA MENOR OU IGUAL A 20 M², PÉ-DIREITO DUPLO, EM CHAPA DE MADEIRA COMPENSADA RESINADA, 4 UTILIZAÇÕES. AF_12/2015</t>
  </si>
  <si>
    <t xml:space="preserve">57,06</t>
  </si>
  <si>
    <t xml:space="preserve">59,68</t>
  </si>
  <si>
    <t xml:space="preserve">92512</t>
  </si>
  <si>
    <t xml:space="preserve">MONTAGEM E DESMONTAGEM DE FÔRMA DE LAJE MACIÇA COM ÁREA MÉDIA MAIOR QUE 20 M², PÉ-DIREITO DUPLO, EM CHAPA DE MADEIRA COMPENSADA RESINADA, 4 UTILIZAÇÕES. AF_12/2015</t>
  </si>
  <si>
    <t xml:space="preserve">55,55</t>
  </si>
  <si>
    <t xml:space="preserve">57,98</t>
  </si>
  <si>
    <t xml:space="preserve">92513</t>
  </si>
  <si>
    <t xml:space="preserve">MONTAGEM E DESMONTAGEM DE FÔRMA DE LAJE MACIÇA COM ÁREA MÉDIA MENOR OU IGUAL A 20 M², PÉ-DIREITO SIMPLES, EM CHAPA DE MADEIRA COMPENSADA RESINADA, 4 UTILIZAÇÕES. AF_12/2015</t>
  </si>
  <si>
    <t xml:space="preserve">24,76</t>
  </si>
  <si>
    <t xml:space="preserve">26,34</t>
  </si>
  <si>
    <t xml:space="preserve">92514</t>
  </si>
  <si>
    <t xml:space="preserve">MONTAGEM E DESMONTAGEM DE FÔRMA DE LAJE MACIÇA COM ÁREA MÉDIA MAIOR QUE 20 M², PÉ-DIREITO SIMPLES, EM CHAPA DE MADEIRA COMPENSADA RESINADA, 4 UTILIZAÇÕES. AF_12/2015</t>
  </si>
  <si>
    <t xml:space="preserve">23,35</t>
  </si>
  <si>
    <t xml:space="preserve">24,77</t>
  </si>
  <si>
    <t xml:space="preserve">92515</t>
  </si>
  <si>
    <t xml:space="preserve">MONTAGEM E DESMONTAGEM DE FÔRMA DE LAJE MACIÇA COM ÁREA MÉDIA MAIOR QUE 20 M², PÉ-DIREITO DUPLO, EM CHAPA DE MADEIRA COMPENSADA RESINADA, 6 UTILIZAÇÕES. AF_12/2015</t>
  </si>
  <si>
    <t xml:space="preserve">52,09</t>
  </si>
  <si>
    <t xml:space="preserve">54,35</t>
  </si>
  <si>
    <t xml:space="preserve">92516</t>
  </si>
  <si>
    <t xml:space="preserve">MONTAGEM E DESMONTAGEM DE FÔRMA DE LAJE MACIÇA COM ÁREA MÉDIA MENOR OU IGUAL A 20 M², PÉ-DIREITO DUPLO, EM CHAPA DE MADEIRA COMPENSADA RESINADA, 6 UTILIZAÇÕES. AF_12/2015</t>
  </si>
  <si>
    <t xml:space="preserve">50,79</t>
  </si>
  <si>
    <t xml:space="preserve">52,89</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</si>
  <si>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</si>
  <si>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</si>
  <si>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</si>
  <si>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</si>
  <si>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19,74</t>
  </si>
  <si>
    <t xml:space="preserve">92519</t>
  </si>
  <si>
    <t xml:space="preserve">MONTAGEM E DESMONTAGEM DE FÔRMA DE LAJE MACIÇA COM ÁREA MÉDIA MENOR OU IGUAL A 20 M², PÉ-DIREITO DUPLO, EM CHAPA DE MADEIRA COMPENSADA RESINADA, 8 UTILIZAÇÕES. AF_12/2015</t>
  </si>
  <si>
    <t xml:space="preserve">49,57</t>
  </si>
  <si>
    <t xml:space="preserve">51,66</t>
  </si>
  <si>
    <t xml:space="preserve">92520</t>
  </si>
  <si>
    <t xml:space="preserve">MONTAGEM E DESMONTAGEM DE FÔRMA DE LAJE MACIÇA COM ÁREA MÉDIA MAIOR QUE 20 M², PÉ-DIREITO DUPLO, EM CHAPA DE MADEIRA COMPENSADA RESINADA, 8 UTILIZAÇÕES. AF_12/2015</t>
  </si>
  <si>
    <t xml:space="preserve">48,36</t>
  </si>
  <si>
    <t xml:space="preserve">50,31</t>
  </si>
  <si>
    <t xml:space="preserve">92521</t>
  </si>
  <si>
    <t xml:space="preserve">MONTAGEM E DESMONTAGEM DE FÔRMA DE LAJE MACIÇA COM ÁREA MÉDIA MENOR OU IGUAL A 20 M², PÉ-DIREITO SIMPLES, EM CHAPA DE MADEIRA COMPENSADA RESINADA, 8 UTILIZAÇÕES. AF_12/2015</t>
  </si>
  <si>
    <t xml:space="preserve">20,28</t>
  </si>
  <si>
    <t xml:space="preserve">92522</t>
  </si>
  <si>
    <t xml:space="preserve">MONTAGEM E DESMONTAGEM DE FÔRMA DE LAJE MACIÇA COM ÁREA MÉDIA MAIOR QUE 20 M², PÉ-DIREITO SIMPLES, EM CHAPA DE MADEIRA COMPENSADA RESINADA, 8 UTILIZAÇÕES. AF_12/2015</t>
  </si>
  <si>
    <t xml:space="preserve">17,89</t>
  </si>
  <si>
    <t xml:space="preserve">92523</t>
  </si>
  <si>
    <t xml:space="preserve">MONTAGEM E DESMONTAGEM DE FÔRMA DE LAJE MACIÇA COM ÁREA MÉDIA MENOR OU IGUAL A 20 M², PÉ-DIREITO DUPLO, EM CHAPA DE MADEIRA COMPENSADA PLASTIFICADA, 10 UTILIZAÇÕES. AF_12/2015</t>
  </si>
  <si>
    <t xml:space="preserve">48,72</t>
  </si>
  <si>
    <t xml:space="preserve">50,70</t>
  </si>
  <si>
    <t xml:space="preserve">92524</t>
  </si>
  <si>
    <t xml:space="preserve">MONTAGEM E DESMONTAGEM DE FÔRMA DE LAJE MACIÇA COM ÁREA MÉDIA MAIOR QUE 20 M², PÉ-DIREITO DUPLO, EM CHAPA DE MADEIRA COMPENSADA PLASTIFICADA, 10 UTILIZAÇÕES. AF_12/2015</t>
  </si>
  <si>
    <t xml:space="preserve">49,42</t>
  </si>
  <si>
    <t xml:space="preserve">92525</t>
  </si>
  <si>
    <t xml:space="preserve">MONTAGEM E DESMONTAGEM DE FÔRMA DE LAJE MACIÇA COM ÁREA MÉDIA MENOR OU IGUAL A 20 M², PÉ-DIREITO SIMPLES, EM CHAPA DE MADEIRA COMPENSADA PLASTIFICADA, 10 UTILIZAÇÕES. AF_12/2015</t>
  </si>
  <si>
    <t xml:space="preserve">18,54</t>
  </si>
  <si>
    <t xml:space="preserve">92526</t>
  </si>
  <si>
    <t xml:space="preserve">MONTAGEM E DESMONTAGEM DE FÔRMA DE LAJE MACIÇA COM ÁREA MÉDIA MAIOR QUE 20 M², PÉ-DIREITO SIMPLES, EM CHAPA DE MADEIRA COMPENSADA PLASTIFICADA, 10 UTILIZAÇÕES. AF_12/2015</t>
  </si>
  <si>
    <t xml:space="preserve">92527</t>
  </si>
  <si>
    <t xml:space="preserve">MONTAGEM E DESMONTAGEM DE FÔRMA DE LAJE MACIÇA COM ÁREA MÉDIA MENOR OU IGUAL A 20 M², PÉ-DIREITO DUPLO, EM CHAPA DE MADEIRA COMPENSADA PLASTIFICADA, 12 UTILIZAÇÕES. AF_12/2015</t>
  </si>
  <si>
    <t xml:space="preserve">47,71</t>
  </si>
  <si>
    <t xml:space="preserve">92528</t>
  </si>
  <si>
    <t xml:space="preserve">MONTAGEM E DESMONTAGEM DE FÔRMA DE LAJE MACIÇA COM ÁREA MÉDIA MAIOR QUE 20 M², PÉ-DIREITO DUPLO, EM CHAPA DE MADEIRA COMPENSADA PLASTIFICADA, 12 UTILIZAÇÕES. AF_12/2015</t>
  </si>
  <si>
    <t xml:space="preserve">48,38</t>
  </si>
  <si>
    <t xml:space="preserve">92529</t>
  </si>
  <si>
    <t xml:space="preserve">MONTAGEM E DESMONTAGEM DE FÔRMA DE LAJE MACIÇA COM ÁREA MÉDIA MENOR OU IGUAL A 20 M², PÉ-DIREITO SIMPLES, EM CHAPA DE MADEIRA COMPENSADA PLASTIFICADA, 12 UTILIZAÇÕES. AF_12/2015</t>
  </si>
  <si>
    <t xml:space="preserve">17,74</t>
  </si>
  <si>
    <t xml:space="preserve">18,89</t>
  </si>
  <si>
    <t xml:space="preserve">92530</t>
  </si>
  <si>
    <t xml:space="preserve">MONTAGEM E DESMONTAGEM DE FÔRMA DE LAJE MACIÇA COM ÁREA MÉDIA MAIOR QUE 20 M², PÉ-DIREITO SIMPLES, EM CHAPA DE MADEIRA COMPENSADA PLASTIFICADA, 12 UTILIZAÇÕES. AF_12/2015</t>
  </si>
  <si>
    <t xml:space="preserve">16,68</t>
  </si>
  <si>
    <t xml:space="preserve">17,72</t>
  </si>
  <si>
    <t xml:space="preserve">92531</t>
  </si>
  <si>
    <t xml:space="preserve">MONTAGEM E DESMONTAGEM DE FÔRMA DE LAJE MACIÇA COM ÁREA MÉDIA MENOR OU IGUAL A 20 M², PÉ-DIREITO DUPLO, EM CHAPA DE MADEIRA COMPENSADA PLASTIFICADA, 14 UTILIZAÇÕES. AF_12/2015</t>
  </si>
  <si>
    <t xml:space="preserve">46,95</t>
  </si>
  <si>
    <t xml:space="preserve">48,81</t>
  </si>
  <si>
    <t xml:space="preserve">92532</t>
  </si>
  <si>
    <t xml:space="preserve">MONTAGEM E DESMONTAGEM DE FÔRMA DE LAJE MACIÇA COM ÁREA MÉDIA MAIOR QUE 20 M², PÉ-DIREITO DUPLO, EM CHAPA DE MADEIRA COMPENSADA PLASTIFICADA, 14 UTILIZAÇÕES. AF_12/2015</t>
  </si>
  <si>
    <t xml:space="preserve">45,86</t>
  </si>
  <si>
    <t xml:space="preserve">47,60</t>
  </si>
  <si>
    <t xml:space="preserve">92533</t>
  </si>
  <si>
    <t xml:space="preserve">MONTAGEM E DESMONTAGEM DE FÔRMA DE LAJE MACIÇA COM ÁREA MÉDIA MENOR OU IGUAL A 20 M², PÉ-DIREITO SIMPLES, EM CHAPA DE MADEIRA COMPENSADA PLASTIFICADA, 14 UTILIZAÇÕES. AF_12/2015</t>
  </si>
  <si>
    <t xml:space="preserve">17,15</t>
  </si>
  <si>
    <t xml:space="preserve">92534</t>
  </si>
  <si>
    <t xml:space="preserve">MONTAGEM E DESMONTAGEM DE FÔRMA DE LAJE MACIÇA COM ÁREA MÉDIA MAIOR QUE 20 M², PÉ-DIREITO SIMPLES, EM CHAPA DE MADEIRA COMPENSADA PLASTIFICADA, 14 UTILIZAÇÕES. AF_12/2015</t>
  </si>
  <si>
    <t xml:space="preserve">16,15</t>
  </si>
  <si>
    <t xml:space="preserve">17,16</t>
  </si>
  <si>
    <t xml:space="preserve">92535</t>
  </si>
  <si>
    <t xml:space="preserve">MONTAGEM E DESMONTAGEM DE FÔRMA DE LAJE MACIÇA COM ÁREA MÉDIA MENOR OU IGUAL A 20 M², PÉ-DIREITO DUPLO, EM CHAPA DE MADEIRA COMPENSADA PLASTIFICADA, 18 UTILIZAÇÕES. AF_12/2015</t>
  </si>
  <si>
    <t xml:space="preserve">45,65</t>
  </si>
  <si>
    <t xml:space="preserve">47,44</t>
  </si>
  <si>
    <t xml:space="preserve">92536</t>
  </si>
  <si>
    <t xml:space="preserve">MONTAGEM E DESMONTAGEM DE FÔRMA DE LAJE MACIÇA COM ÁREA MÉDIA MAIOR QUE 20 M², PÉ-DIREITO DUPLO, EM CHAPA DE MADEIRA COMPENSADA PLASTIFICADA, 18 UTILIZAÇÕES. AF_12/2015</t>
  </si>
  <si>
    <t xml:space="preserve">44,60</t>
  </si>
  <si>
    <t xml:space="preserve">46,27</t>
  </si>
  <si>
    <t xml:space="preserve">92537</t>
  </si>
  <si>
    <t xml:space="preserve">MONTAGEM E DESMONTAGEM DE FÔRMA DE LAJE MACIÇA COM ÁREA MÉDIA MENOR OU IGUAL A 20 M², PÉ-DIREITO SIMPLES, EM CHAPA DE MADEIRA COMPENSADA PLASTIFICADA, 18 UTILIZAÇÕES. AF_12/2015</t>
  </si>
  <si>
    <t xml:space="preserve">16,06</t>
  </si>
  <si>
    <t xml:space="preserve">17,14</t>
  </si>
  <si>
    <t xml:space="preserve">92538</t>
  </si>
  <si>
    <t xml:space="preserve">MONTAGEM E DESMONTAGEM DE FÔRMA DE LAJE MACIÇA COM ÁREA MÉDIA MAIOR QUE 20 M², PÉ-DIREITO SIMPLES, EM CHAPA DE MADEIRA COMPENSADA PLASTIFICADA, 18 UTILIZAÇÕES. AF_12/2015</t>
  </si>
  <si>
    <t xml:space="preserve">15,09</t>
  </si>
  <si>
    <t xml:space="preserve">95934</t>
  </si>
  <si>
    <t xml:space="preserve">FABRICAÇÃO DE FÔRMA PARA ESCADAS, COM 2 LANCES, EM CHAPA DE MADEIRA COMPENSADA PLASTIFICADA, E=18 MM. AF_01/2017</t>
  </si>
  <si>
    <t xml:space="preserve">110,68</t>
  </si>
  <si>
    <t xml:space="preserve">114,05</t>
  </si>
  <si>
    <t xml:space="preserve">95935</t>
  </si>
  <si>
    <t xml:space="preserve">FABRICAÇÃO DE FÔRMA PARA ESCADAS, COM 2 LANCES, EM CHAPA DE MADEIRA COMPENSADA RESINADA, E= 17 MM. AF_01/2017</t>
  </si>
  <si>
    <t xml:space="preserve">98,16</t>
  </si>
  <si>
    <t xml:space="preserve">101,53</t>
  </si>
  <si>
    <t xml:space="preserve">95936</t>
  </si>
  <si>
    <t xml:space="preserve">FABRICAÇÃO DE FÔRMA PARA ESCADAS, COM 2 LANCES, EM MADEIRA SERRADA, E=25 MM. AF_01/2017</t>
  </si>
  <si>
    <t xml:space="preserve">81,26</t>
  </si>
  <si>
    <t xml:space="preserve">84,28</t>
  </si>
  <si>
    <t xml:space="preserve">95937</t>
  </si>
  <si>
    <t xml:space="preserve">MONTAGEM E DESMONTAGEM DE FÔRMA PARA ESCADAS, COM 2 LANCES, EM MADEIRA SERRADA, 1 UTILIZAÇÃO. AF_01/2017</t>
  </si>
  <si>
    <t xml:space="preserve">242,87</t>
  </si>
  <si>
    <t xml:space="preserve">258,91</t>
  </si>
  <si>
    <t xml:space="preserve">95938</t>
  </si>
  <si>
    <t xml:space="preserve">MONTAGEM E DESMONTAGEM DE FÔRMA PARA ESCADAS, COM 2 LANCES, EM MADEIRA SERRADA, 2 UTILIZAÇÕES. AF_01/2017</t>
  </si>
  <si>
    <t xml:space="preserve">201,57</t>
  </si>
  <si>
    <t xml:space="preserve">213,89</t>
  </si>
  <si>
    <t xml:space="preserve">95939</t>
  </si>
  <si>
    <t xml:space="preserve">MONTAGEM E DESMONTAGEM DE FÔRMA PARA ESCADAS, COM 2 LANCES, EM CHAPA DE MADEIRA COMPENSADA RESINADA, 4 UTILIZAÇÕES. AF_01/2017</t>
  </si>
  <si>
    <t xml:space="preserve">156,02</t>
  </si>
  <si>
    <t xml:space="preserve">164,89</t>
  </si>
  <si>
    <t xml:space="preserve">95940</t>
  </si>
  <si>
    <t xml:space="preserve">MONTAGEM E DESMONTAGEM DE FÔRMA PARA ESCADAS, COM 2 LANCES, EM CHAPA DE MADEIRA COMPENSADA PLASTIFICADA, 6 UTILIZAÇÕES. AF_01/2017</t>
  </si>
  <si>
    <t xml:space="preserve">123,75</t>
  </si>
  <si>
    <t xml:space="preserve">130,93</t>
  </si>
  <si>
    <t xml:space="preserve">95941</t>
  </si>
  <si>
    <t xml:space="preserve">MONTAGEM E DESMONTAGEM DE FÔRMA PARA ESCADAS, COM 2 LANCES, EM CHAPA DE MADEIRA COMPENSADA PLASTIFICADA, 8 UTILIZAÇÕES. AF_01/2017</t>
  </si>
  <si>
    <t xml:space="preserve">95942</t>
  </si>
  <si>
    <t xml:space="preserve">MONTAGEM E DESMONTAGEM DE FÔRMA PARA ESCADAS, COM 2 LANCES, EM CHAPA DE MADEIRA COMPENSADA PLASTIFICADA, 10 UTILIZAÇÕES. AF_01/2017</t>
  </si>
  <si>
    <t xml:space="preserve">100,59</t>
  </si>
  <si>
    <t xml:space="preserve">106,78</t>
  </si>
  <si>
    <t xml:space="preserve">96252</t>
  </si>
  <si>
    <t xml:space="preserve">FABRICAÇÃO DE FÔRMA PARA PILARES CIRCULARES, EM CHAPA DE MADEIRA COMPENSADA RESINADA. AF_06/2017</t>
  </si>
  <si>
    <t xml:space="preserve">127,96</t>
  </si>
  <si>
    <t xml:space="preserve">96257</t>
  </si>
  <si>
    <t xml:space="preserve">MONTAGEM E DESMONTAGEM DE FÔRMA DE PILARES CIRCULARES, COM ÁREA MÉDIA DAS SEÇÕES MENOR OU IGUAL A 0,28 M², PÉ-DIREITO SIMPLES, EM MADEIRA, 2 UTILIZAÇÕES. AF_06/2017</t>
  </si>
  <si>
    <t xml:space="preserve">115,13</t>
  </si>
  <si>
    <t xml:space="preserve">96258</t>
  </si>
  <si>
    <t xml:space="preserve">MONTAGEM E DESMONTAGEM DE FÔRMA DE PILARES CIRCULARES, COM ÁREA MÉDIA DAS SEÇÕES MAIOR QUE 0,28 M², PÉ-DIREITO SIMPLES, EM MADEIRA, 2 UTILIZAÇÕES. AF_06/2017</t>
  </si>
  <si>
    <t xml:space="preserve">114,43</t>
  </si>
  <si>
    <t xml:space="preserve">96259</t>
  </si>
  <si>
    <t xml:space="preserve">MONTAGEM E DESMONTAGEM DE FÔRMA DE PILARES CIRCULARES, COM ÁREA MÉDIA DAS SEÇÕES MENOR OU IGUAL A 0,28 M², PÉ-DIREITO DUPLO, EM MADEIRA, 2 UTILIZAÇÕES. AF_06/2017</t>
  </si>
  <si>
    <t xml:space="preserve">132,70</t>
  </si>
  <si>
    <t xml:space="preserve">143,76</t>
  </si>
  <si>
    <t xml:space="preserve">96529</t>
  </si>
  <si>
    <t xml:space="preserve">FABRICAÇÃO, MONTAGEM E DESMONTAGEM DE FÔRMA PARA SAPATA, EM MADEIRA SERRADA, E=25 MM, 1 UTILIZAÇÃO. AF_06/2017</t>
  </si>
  <si>
    <t xml:space="preserve">178,69</t>
  </si>
  <si>
    <t xml:space="preserve">192,66</t>
  </si>
  <si>
    <t xml:space="preserve">96530</t>
  </si>
  <si>
    <t xml:space="preserve">FABRICAÇÃO, MONTAGEM E DESMONTAGEM DE FÔRMA PARA VIGA BALDRAME, EM MADEIRA SERRADA, E=25 MM, 1 UTILIZAÇÃO. AF_06/2017</t>
  </si>
  <si>
    <t xml:space="preserve">90,79</t>
  </si>
  <si>
    <t xml:space="preserve">95,76</t>
  </si>
  <si>
    <t xml:space="preserve">96531</t>
  </si>
  <si>
    <t xml:space="preserve">FABRICAÇÃO, MONTAGEM E DESMONTAGEM DE FÔRMA PARA BLOCO DE COROAMENTO, EM MADEIRA SERRADA, E=25 MM, 2 UTILIZAÇÕES. AF_06/2017</t>
  </si>
  <si>
    <t xml:space="preserve">74,09</t>
  </si>
  <si>
    <t xml:space="preserve">96532</t>
  </si>
  <si>
    <t xml:space="preserve">FABRICAÇÃO, MONTAGEM E DESMONTAGEM DE FÔRMA PARA SAPATA, EM MADEIRA SERRADA, E=25 MM, 2 UTILIZAÇÕES. AF_06/2017</t>
  </si>
  <si>
    <t xml:space="preserve">121,04</t>
  </si>
  <si>
    <t xml:space="preserve">96533</t>
  </si>
  <si>
    <t xml:space="preserve">FABRICAÇÃO, MONTAGEM E DESMONTAGEM DE FÔRMA PARA VIGA BALDRAME, EM MADEIRA SERRADA, E=25 MM, 2 UTILIZAÇÕES. AF_06/2017</t>
  </si>
  <si>
    <t xml:space="preserve">64,19</t>
  </si>
  <si>
    <t xml:space="preserve">96534</t>
  </si>
  <si>
    <t xml:space="preserve">FABRICAÇÃO, MONTAGEM E DESMONTAGEM DE FÔRMA PARA BLOCO DE COROAMENTO, EM MADEIRA SERRADA, E=25 MM, 4 UTILIZAÇÕES. AF_06/2017</t>
  </si>
  <si>
    <t xml:space="preserve">52,32</t>
  </si>
  <si>
    <t xml:space="preserve">56,70</t>
  </si>
  <si>
    <t xml:space="preserve">96535</t>
  </si>
  <si>
    <t xml:space="preserve">FABRICAÇÃO, MONTAGEM E DESMONTAGEM DE FÔRMA PARA SAPATA, EM MADEIRA SERRADA, E=25 MM, 4 UTILIZAÇÕES. AF_06/2017</t>
  </si>
  <si>
    <t xml:space="preserve">91,01</t>
  </si>
  <si>
    <t xml:space="preserve">99,66</t>
  </si>
  <si>
    <t xml:space="preserve">96536</t>
  </si>
  <si>
    <t xml:space="preserve">FABRICAÇÃO, MONTAGEM E DESMONTAGEM DE FÔRMA PARA VIGA BALDRAME, EM MADEIRA SERRADA, E=25 MM, 4 UTILIZAÇÕES. AF_06/2017</t>
  </si>
  <si>
    <t xml:space="preserve">47,76</t>
  </si>
  <si>
    <t xml:space="preserve">96537</t>
  </si>
  <si>
    <t xml:space="preserve">FABRICAÇÃO, MONTAGEM E DESMONTAGEM DE FÔRMA PARA BLOCO DE COROAMENTO, EM CHAPA DE MADEIRA COMPENSADA RESINADA, E=17 MM, 2 UTILIZAÇÕES. AF_06/2017</t>
  </si>
  <si>
    <t xml:space="preserve">114,69</t>
  </si>
  <si>
    <t xml:space="preserve">122,80</t>
  </si>
  <si>
    <t xml:space="preserve">96538</t>
  </si>
  <si>
    <t xml:space="preserve">FABRICAÇÃO, MONTAGEM E DESMONTAGEM DE FÔRMA PARA SAPATA, EM CHAPA DE MADEIRA COMPENSADA RESINADA, E=17 MM, 2 UTILIZAÇÕES. AF_06/2017</t>
  </si>
  <si>
    <t xml:space="preserve">172,82</t>
  </si>
  <si>
    <t xml:space="preserve">187,83</t>
  </si>
  <si>
    <t xml:space="preserve">96539</t>
  </si>
  <si>
    <t xml:space="preserve">FABRICAÇÃO, MONTAGEM E DESMONTAGEM DE FÔRMA PARA VIGA BALDRAME, EM CHAPA DE MADEIRA COMPENSADA RESINADA, E=17 MM, 2 UTILIZAÇÕES. AF_06/2017</t>
  </si>
  <si>
    <t xml:space="preserve">80,73</t>
  </si>
  <si>
    <t xml:space="preserve">86,80</t>
  </si>
  <si>
    <t xml:space="preserve">96540</t>
  </si>
  <si>
    <t xml:space="preserve">FABRICAÇÃO, MONTAGEM E DESMONTAGEM DE FÔRMA PARA BLOCO DE COROAMENTO, EM CHAPA DE MADEIRA COMPENSADA RESINADA, E=17 MM, 4 UTILIZAÇÕES. AF_06/2017</t>
  </si>
  <si>
    <t xml:space="preserve">83,64</t>
  </si>
  <si>
    <t xml:space="preserve">90,53</t>
  </si>
  <si>
    <t xml:space="preserve">96541</t>
  </si>
  <si>
    <t xml:space="preserve">FABRICAÇÃO, MONTAGEM E DESMONTAGEM DE FÔRMA PARA SAPATA, EM CHAPA DE MADEIRA COMPENSADA RESINADA, E=17 MM, 4 UTILIZAÇÕES. AF_06/2017</t>
  </si>
  <si>
    <t xml:space="preserve">126,19</t>
  </si>
  <si>
    <t xml:space="preserve">138,10</t>
  </si>
  <si>
    <t xml:space="preserve">96542</t>
  </si>
  <si>
    <t xml:space="preserve">FABRICAÇÃO, MONTAGEM E DESMONTAGEM DE FÔRMA PARA VIGA BALDRAME, EM CHAPA DE MADEIRA COMPENSADA RESINADA, E=17 MM, 4 UTILIZAÇÕES. AF_06/2017</t>
  </si>
  <si>
    <t xml:space="preserve">62,26</t>
  </si>
  <si>
    <t xml:space="preserve">96543</t>
  </si>
  <si>
    <t xml:space="preserve">ARMAÇÃO DE BLOCO, VIGA BALDRAME E SAPATA UTILIZANDO AÇO CA-60 DE 5 MM - MONTAGEM. AF_06/2017</t>
  </si>
  <si>
    <t xml:space="preserve">11,99</t>
  </si>
  <si>
    <t xml:space="preserve">97747</t>
  </si>
  <si>
    <t xml:space="preserve">MONTAGEM E DESMONTAGEM DE FÔRMA DE PILARES CIRCULARES, COM ÁREA MÉDIA DAS SEÇÕES MAIOR QUE 0,28 M², PÉ-DIREITO DUPLO, EM MADEIRA, 2 UTILIZAÇÕES.  AF_06/2017</t>
  </si>
  <si>
    <t xml:space="preserve">121,52</t>
  </si>
  <si>
    <t xml:space="preserve">131,39</t>
  </si>
  <si>
    <t xml:space="preserve">73771/1</t>
  </si>
  <si>
    <t xml:space="preserve">PROTENSAO DE TIRANTES DE BARRA DE ACO CA-50 EXCL MATERIAIS</t>
  </si>
  <si>
    <t xml:space="preserve">27,20</t>
  </si>
  <si>
    <t xml:space="preserve">30,49</t>
  </si>
  <si>
    <t xml:space="preserve">73990/1</t>
  </si>
  <si>
    <t xml:space="preserve">ARMACAO ACO CA-50 P/1,0M3 DE CONCRETO</t>
  </si>
  <si>
    <t xml:space="preserve">475,31</t>
  </si>
  <si>
    <t xml:space="preserve">487,63</t>
  </si>
  <si>
    <t xml:space="preserve">73994/1</t>
  </si>
  <si>
    <t xml:space="preserve">ARMACAO EM TELA DE ACO SOLDADA NERVURADA Q-138, ACO CA-60, 4,2MM, MALHA 10X10CM</t>
  </si>
  <si>
    <t xml:space="preserve">6,46</t>
  </si>
  <si>
    <t xml:space="preserve">79504/1</t>
  </si>
  <si>
    <t xml:space="preserve">TIRANTES P/PROTENSAO E ANCORAGEM EM ROCHA C/ 6 FIOS ACO DURO 8MM .</t>
  </si>
  <si>
    <t xml:space="preserve">42,30</t>
  </si>
  <si>
    <t xml:space="preserve">79504/2</t>
  </si>
  <si>
    <t xml:space="preserve">TIRANTES P/PROTENSAO E ANCORAGEM EM ROCHA C/ 8 FIOS ACO DURO 8MM .</t>
  </si>
  <si>
    <t xml:space="preserve">48,20</t>
  </si>
  <si>
    <t xml:space="preserve">51,08</t>
  </si>
  <si>
    <t xml:space="preserve">79504/3</t>
  </si>
  <si>
    <t xml:space="preserve">TIRANTES P/PROTENSAO E ANCORAGEM EM ROCHA C/10 FIOS ACO DURO 8MM .</t>
  </si>
  <si>
    <t xml:space="preserve">54,10</t>
  </si>
  <si>
    <t xml:space="preserve">56,98</t>
  </si>
  <si>
    <t xml:space="preserve">79504/4</t>
  </si>
  <si>
    <t xml:space="preserve">TIRANTES P/PROTENSAO E ANCORAGEM EM ROCHA C/12 FIOS ACO DURO 8MM .</t>
  </si>
  <si>
    <t xml:space="preserve">60,00</t>
  </si>
  <si>
    <t xml:space="preserve">62,88</t>
  </si>
  <si>
    <t xml:space="preserve">79504/5</t>
  </si>
  <si>
    <t xml:space="preserve">TIRANTE PROTENDIDO P/  ANCORAGEM EM SOLO  C/ 6 FIOS ACO DURO 8MM, INCLUSIVE PROTEÇÃO ANTICORR0SIVA.</t>
  </si>
  <si>
    <t xml:space="preserve">52,67</t>
  </si>
  <si>
    <t xml:space="preserve">56,31</t>
  </si>
  <si>
    <t xml:space="preserve">79504/6</t>
  </si>
  <si>
    <t xml:space="preserve">TIRANTES P/PROTENSAO E ANCORAGEM EM SOLO TRECHO LIVRE C/ 8 FIOS ACO DURO 8MM INCLUSIVE PROTECAO ANTICORROSIVA.</t>
  </si>
  <si>
    <t xml:space="preserve">58,57</t>
  </si>
  <si>
    <t xml:space="preserve">62,21</t>
  </si>
  <si>
    <t xml:space="preserve">79504/7</t>
  </si>
  <si>
    <t xml:space="preserve">TIRANTES P/PROTENSAO E ANCORAGEM EM SOLO TRECHO LIVRE C/10 FIOS ACO DURO 8MM INCLUSIVE PROTECAO ANTICORROSIVA.</t>
  </si>
  <si>
    <t xml:space="preserve">68,11</t>
  </si>
  <si>
    <t xml:space="preserve">79504/8</t>
  </si>
  <si>
    <t xml:space="preserve">TIRANTES P/PROTENSAO E ANCORAGEM EM SOLO TRECHO LIVRE C/16 FIOS ACO DURO 8MM INCLUSIVE PROTECAO ANTICORROSIVA.</t>
  </si>
  <si>
    <t xml:space="preserve">82,91</t>
  </si>
  <si>
    <t xml:space="preserve">86,55</t>
  </si>
  <si>
    <t xml:space="preserve">79504/9</t>
  </si>
  <si>
    <t xml:space="preserve">TIRANTES P/PROTENSAO E ANCORAGEM EM SOLO TRECHO ANCOR C/ 6 FIOS ACO DURO 8MM , INCLUSIVE PROTECAO ANTICORROSIVA.</t>
  </si>
  <si>
    <t xml:space="preserve">106,53</t>
  </si>
  <si>
    <t xml:space="preserve">116,23</t>
  </si>
  <si>
    <t xml:space="preserve">79504/10</t>
  </si>
  <si>
    <t xml:space="preserve">TIRANTES P/PROTENSAO E ANCORAGEM EM SOLO TRECHO ANCOR C/ 8 FIOS ACO DURO 8MM , INCLUSIVE PROTECAO ANTICORROSIVA.</t>
  </si>
  <si>
    <t xml:space="preserve">112,43</t>
  </si>
  <si>
    <t xml:space="preserve">122,13</t>
  </si>
  <si>
    <t xml:space="preserve">79504/11</t>
  </si>
  <si>
    <t xml:space="preserve">TIRANTES P/PROTENSAO E ANCORAGEM EM SOLO TRECHO ANCOR C/10 FIOS ACO DURO 8MM .</t>
  </si>
  <si>
    <t xml:space="preserve">118,33</t>
  </si>
  <si>
    <t xml:space="preserve">128,03</t>
  </si>
  <si>
    <t xml:space="preserve">79504/12</t>
  </si>
  <si>
    <t xml:space="preserve">TIRANTES P/PROTENSAO E ANCORAGEM EM SOLO TRECHO ANCOR C/16 FIOS ACO DURO 8MM .</t>
  </si>
  <si>
    <t xml:space="preserve">136,77</t>
  </si>
  <si>
    <t xml:space="preserve">146,47</t>
  </si>
  <si>
    <t xml:space="preserve">85662</t>
  </si>
  <si>
    <t xml:space="preserve">ARMACAO EM TELA DE ACO SOLDADA NERVURADA Q-92, ACO CA-60, 4,2MM, MALHA 15X15CM</t>
  </si>
  <si>
    <t xml:space="preserve">9,47</t>
  </si>
  <si>
    <t xml:space="preserve">9,66</t>
  </si>
  <si>
    <t xml:space="preserve">89996</t>
  </si>
  <si>
    <t xml:space="preserve">ARMAÇÃO VERTICAL DE ALVENARIA ESTRUTURAL; DIÂMETRO DE 10,0 MM. AF_01/2015</t>
  </si>
  <si>
    <t xml:space="preserve">6,10</t>
  </si>
  <si>
    <t xml:space="preserve">89997</t>
  </si>
  <si>
    <t xml:space="preserve">ARMAÇÃO VERTICAL DE ALVENARIA ESTRUTURAL; DIÂMETRO DE 12,5 MM. AF_01/2015</t>
  </si>
  <si>
    <t xml:space="preserve">5,16</t>
  </si>
  <si>
    <t xml:space="preserve">5,32</t>
  </si>
  <si>
    <t xml:space="preserve">89998</t>
  </si>
  <si>
    <t xml:space="preserve">ARMAÇÃO DE CINTA DE ALVENARIA ESTRUTURAL; DIÂMETRO DE 10,0 MM. AF_01/2015</t>
  </si>
  <si>
    <t xml:space="preserve">5,65</t>
  </si>
  <si>
    <t xml:space="preserve">5,84</t>
  </si>
  <si>
    <t xml:space="preserve">89999</t>
  </si>
  <si>
    <t xml:space="preserve">ARMAÇÃO DE VERGA E CONTRAVERGA DE ALVENARIA ESTRUTURAL; DIÂMETRO DE 8,0 MM. AF_01/2015</t>
  </si>
  <si>
    <t xml:space="preserve">10,33</t>
  </si>
  <si>
    <t xml:space="preserve">90000</t>
  </si>
  <si>
    <t xml:space="preserve">ARMAÇÃO DE VERGA E CONTRAVERGA DE ALVENARIA ESTRUTURAL; DIÂMETRO DE 10,0 MM. AF_01/2015</t>
  </si>
  <si>
    <t xml:space="preserve">7,24</t>
  </si>
  <si>
    <t xml:space="preserve">91593</t>
  </si>
  <si>
    <t xml:space="preserve">ARMAÇÃO DO SISTEMA DE PAREDES DE CONCRETO, EXECUTADA EM PAREDES DE EDIFICAÇÕES DE MÚLTIPLOS PAVIMENTOS, TELA Q-138. AF_06/2015</t>
  </si>
  <si>
    <t xml:space="preserve">6,26</t>
  </si>
  <si>
    <t xml:space="preserve">6,34</t>
  </si>
  <si>
    <t xml:space="preserve">91594</t>
  </si>
  <si>
    <t xml:space="preserve">ARMAÇÃO DO SISTEMA DE PAREDES DE CONCRETO, EXECUTADA EM PAREDES DE EDIFICAÇÕES TÉRREAS OU DE MÚLTIPLOS PAVIMENTOS, TELA Q-92. AF_06/2015</t>
  </si>
  <si>
    <t xml:space="preserve">6,79</t>
  </si>
  <si>
    <t xml:space="preserve">91595</t>
  </si>
  <si>
    <t xml:space="preserve">ARMAÇÃO DO SISTEMA DE PAREDES DE CONCRETO, EXECUTADA EM PAREDES DE EDIFICAÇÕES TÉRREAS, TELA Q-61. AF_06/2015</t>
  </si>
  <si>
    <t xml:space="preserve">7,49</t>
  </si>
  <si>
    <t xml:space="preserve">7,67</t>
  </si>
  <si>
    <t xml:space="preserve">91596</t>
  </si>
  <si>
    <t xml:space="preserve">ARMAÇÃO DO SISTEMA DE PAREDES DE CONCRETO, EXECUTADA COMO ARMADURA POSITIVA DE LAJES, TELA Q-138. AF_06/2015</t>
  </si>
  <si>
    <t xml:space="preserve">6,50</t>
  </si>
  <si>
    <t xml:space="preserve">91597</t>
  </si>
  <si>
    <t xml:space="preserve">ARMAÇÃO DO SISTEMA DE PAREDES DE CONCRETO, EXECUTADA COMO ARMADURA NEGATIVA DE LAJES, TELA T-196. AF_06/2015</t>
  </si>
  <si>
    <t xml:space="preserve">4,55</t>
  </si>
  <si>
    <t xml:space="preserve">4,64</t>
  </si>
  <si>
    <t xml:space="preserve">91598</t>
  </si>
  <si>
    <t xml:space="preserve">ARMAÇÃO DO SISTEMA DE PAREDES DE CONCRETO, EXECUTADA COMO ARMADURA POSITIVA DE LAJES, TELA Q-113. AF_06/2015</t>
  </si>
  <si>
    <t xml:space="preserve">6,52</t>
  </si>
  <si>
    <t xml:space="preserve">91599</t>
  </si>
  <si>
    <t xml:space="preserve">ARMAÇÃO DO SISTEMA DE PAREDES DE CONCRETO, EXECUTADA COMO ARMADURA NEGATIVA DE LAJES, TELA L-159. AF_06/2015</t>
  </si>
  <si>
    <t xml:space="preserve">6,84</t>
  </si>
  <si>
    <t xml:space="preserve">6,97</t>
  </si>
  <si>
    <t xml:space="preserve">91600</t>
  </si>
  <si>
    <t xml:space="preserve">ARMAÇÃO DO SISTEMA DE PAREDES DE CONCRETO, EXECUTADA EM PLATIBANDAS, TELA Q-92. AF_06/2015</t>
  </si>
  <si>
    <t xml:space="preserve">7,38</t>
  </si>
  <si>
    <t xml:space="preserve">91601</t>
  </si>
  <si>
    <t xml:space="preserve">ARMAÇÃO DO SISTEMA DE PAREDES DE CONCRETO, EXECUTADA COMO REFORÇO, VERGALHÃO DE 6,3 MM DE DIÂMETRO. AF_06/2015</t>
  </si>
  <si>
    <t xml:space="preserve">7,82</t>
  </si>
  <si>
    <t xml:space="preserve">8,17</t>
  </si>
  <si>
    <t xml:space="preserve">91602</t>
  </si>
  <si>
    <t xml:space="preserve">ARMAÇÃO DO SISTEMA DE PAREDES DE CONCRETO, EXECUTADA COMO REFORÇO, VERGALHÃO DE 8,0 MM DE DIÂMETRO. AF_06/2015</t>
  </si>
  <si>
    <t xml:space="preserve">7,20</t>
  </si>
  <si>
    <t xml:space="preserve">7,41</t>
  </si>
  <si>
    <t xml:space="preserve">91603</t>
  </si>
  <si>
    <t xml:space="preserve">ARMAÇÃO DO SISTEMA DE PAREDES DE CONCRETO, EXECUTADA COMO REFORÇO, VERGALHÃO DE 10,0 MM DE DIÂMETRO. AF_06/2015</t>
  </si>
  <si>
    <t xml:space="preserve">92759</t>
  </si>
  <si>
    <t xml:space="preserve">ARMAÇÃO DE PILAR OU VIGA DE UMA ESTRUTURA CONVENCIONAL DE CONCRETO ARMADO EM UM EDIFÍCIO DE MÚLTIPLOS PAVIMENTOS UTILIZANDO AÇO CA-60 DE 5,0 MM - MONTAGEM. AF_12/2015</t>
  </si>
  <si>
    <t xml:space="preserve">9,58</t>
  </si>
  <si>
    <t xml:space="preserve">92760</t>
  </si>
  <si>
    <t xml:space="preserve">ARMAÇÃO DE PILAR OU VIGA DE UMA ESTRUTURA CONVENCIONAL DE CONCRETO ARMADO EM UM EDIFÍCIO DE MÚLTIPLOS PAVIMENTOS UTILIZANDO AÇO CA-50 DE 6,3 MM - MONTAGEM. AF_12/2015</t>
  </si>
  <si>
    <t xml:space="preserve">7,83</t>
  </si>
  <si>
    <t xml:space="preserve">92761</t>
  </si>
  <si>
    <t xml:space="preserve">ARMAÇÃO DE PILAR OU VIGA DE UMA ESTRUTURA CONVENCIONAL DE CONCRETO ARMADO EM UM EDIFÍCIO DE MÚLTIPLOS PAVIMENTOS UTILIZANDO AÇO CA-50 DE 8,0 MM - MONTAGEM. AF_12/2015</t>
  </si>
  <si>
    <t xml:space="preserve">7,60</t>
  </si>
  <si>
    <t xml:space="preserve">92762</t>
  </si>
  <si>
    <t xml:space="preserve">ARMAÇÃO DE PILAR OU VIGA DE UMA ESTRUTURA CONVENCIONAL DE CONCRETO ARMADO EM UM EDIFÍCIO DE MÚLTIPLOS PAVIMENTOS UTILIZANDO AÇO CA-50 DE 10,0 MM - MONTAGEM. AF_12/2015</t>
  </si>
  <si>
    <t xml:space="preserve">6,35</t>
  </si>
  <si>
    <t xml:space="preserve">92763</t>
  </si>
  <si>
    <t xml:space="preserve">ARMAÇÃO DE PILAR OU VIGA DE UMA ESTRUTURA CONVENCIONAL DE CONCRETO ARMADO EM UM EDIFÍCIO DE MÚLTIPLOS PAVIMENTOS UTILIZANDO AÇO CA-50 DE 12,5 MM - MONTAGEM. AF_12/2015</t>
  </si>
  <si>
    <t xml:space="preserve">5,49</t>
  </si>
  <si>
    <t xml:space="preserve">5,61</t>
  </si>
  <si>
    <t xml:space="preserve">92764</t>
  </si>
  <si>
    <t xml:space="preserve">ARMAÇÃO DE PILAR OU VIGA DE UMA ESTRUTURA CONVENCIONAL DE CONCRETO ARMADO EM UM EDIFÍCIO DE MÚLTIPLOS PAVIMENTOS UTILIZANDO AÇO CA-50 DE 16,0 MM - MONTAGEM. AF_12/2015</t>
  </si>
  <si>
    <t xml:space="preserve">5,11</t>
  </si>
  <si>
    <t xml:space="preserve">5,19</t>
  </si>
  <si>
    <t xml:space="preserve">92765</t>
  </si>
  <si>
    <t xml:space="preserve">ARMAÇÃO DE PILAR OU VIGA DE UMA ESTRUTURA CONVENCIONAL DE CONCRETO ARMADO EM UM EDIFÍCIO DE MÚLTIPLOS PAVIMENTOS UTILIZANDO AÇO CA-50 DE 20,0 MM - MONTAGEM. AF_12/2015</t>
  </si>
  <si>
    <t xml:space="preserve">4,69</t>
  </si>
  <si>
    <t xml:space="preserve">92766</t>
  </si>
  <si>
    <t xml:space="preserve">ARMAÇÃO DE PILAR OU VIGA DE UMA ESTRUTURA CONVENCIONAL DE CONCRETO ARMADO EM UM EDIFÍCIO DE MÚLTIPLOS PAVIMENTOS UTILIZANDO AÇO CA-50 DE 25,0 MM - MONTAGEM. AF_12/2015</t>
  </si>
  <si>
    <t xml:space="preserve">5,14</t>
  </si>
  <si>
    <t xml:space="preserve">5,17</t>
  </si>
  <si>
    <t xml:space="preserve">92767</t>
  </si>
  <si>
    <t xml:space="preserve">ARMAÇÃO DE LAJE DE UMA ESTRUTURA CONVENCIONAL DE CONCRETO ARMADO EM UM EDIFÍCIO DE MÚLTIPLOS PAVIMENTOS UTILIZANDO AÇO CA-60 DE 4,2 MM - MONTAGEM. AF_12/2015</t>
  </si>
  <si>
    <t xml:space="preserve">9,19</t>
  </si>
  <si>
    <t xml:space="preserve">92768</t>
  </si>
  <si>
    <t xml:space="preserve">ARMAÇÃO DE LAJE DE UMA ESTRUTURA CONVENCIONAL DE CONCRETO ARMADO EM UM EDIFÍCIO DE MÚLTIPLOS PAVIMENTOS UTILIZANDO AÇO CA-60 DE 5,0 MM - MONTAGEM. AF_12/2015</t>
  </si>
  <si>
    <t xml:space="preserve">8,27</t>
  </si>
  <si>
    <t xml:space="preserve">92769</t>
  </si>
  <si>
    <t xml:space="preserve">ARMAÇÃO DE LAJE DE UMA ESTRUTURA CONVENCIONAL DE CONCRETO ARMADO EM UM EDIFÍCIO DE MÚLTIPLOS PAVIMENTOS UTILIZANDO AÇO CA-50 DE 6,3 MM - MONTAGEM. AF_12/2015</t>
  </si>
  <si>
    <t xml:space="preserve">6,98</t>
  </si>
  <si>
    <t xml:space="preserve">7,22</t>
  </si>
  <si>
    <t xml:space="preserve">92770</t>
  </si>
  <si>
    <t xml:space="preserve">ARMAÇÃO DE LAJE DE UMA ESTRUTURA CONVENCIONAL DE CONCRETO ARMADO EM UM EDIFÍCIO DE MÚLTIPLOS PAVIMENTOS UTILIZANDO AÇO CA-50 DE 8,0 MM - MONTAGEM. AF_12/2015</t>
  </si>
  <si>
    <t xml:space="preserve">7,10</t>
  </si>
  <si>
    <t xml:space="preserve">92771</t>
  </si>
  <si>
    <t xml:space="preserve">ARMAÇÃO DE LAJE DE UMA ESTRUTURA CONVENCIONAL DE CONCRETO ARMADO EM UM EDIFÍCIO DE MÚLTIPLOS PAVIMENTOS UTILIZANDO AÇO CA-50 DE 10,0 MM - MONTAGEM. AF_12/2015</t>
  </si>
  <si>
    <t xml:space="preserve">5,78</t>
  </si>
  <si>
    <t xml:space="preserve">92772</t>
  </si>
  <si>
    <t xml:space="preserve">ARMAÇÃO DE LAJE DE UMA ESTRUTURA CONVENCIONAL DE CONCRETO ARMADO EM UM EDIFÍCIO DE MÚLTIPLOS PAVIMENTOS UTILIZANDO AÇO CA-50 DE 12,5 MM - MONTAGEM. AF_12/2015</t>
  </si>
  <si>
    <t xml:space="preserve">5,18</t>
  </si>
  <si>
    <t xml:space="preserve">92773</t>
  </si>
  <si>
    <t xml:space="preserve">ARMAÇÃO DE LAJE DE UMA ESTRUTURA CONVENCIONAL DE CONCRETO ARMADO EM UM EDIFÍCIO DE MÚLTIPLOS PAVIMENTOS UTILIZANDO AÇO CA-50 DE 16,0 MM - MONTAGEM. AF_12/2015</t>
  </si>
  <si>
    <t xml:space="preserve">4,84</t>
  </si>
  <si>
    <t xml:space="preserve">92774</t>
  </si>
  <si>
    <t xml:space="preserve">ARMAÇÃO DE LAJE DE UMA ESTRUTURA CONVENCIONAL DE CONCRETO ARMADO EM UM EDIFÍCIO DE MÚLTIPLOS PAVIMENTOS UTILIZANDO AÇO CA-50 DE 20,0 MM - MONTAGEM. AF_12/2015</t>
  </si>
  <si>
    <t xml:space="preserve">4,50</t>
  </si>
  <si>
    <t xml:space="preserve">92775</t>
  </si>
  <si>
    <t xml:space="preserve">ARMAÇÃO DE PILAR OU VIGA DE UMA ESTRUTURA CONVENCIONAL DE CONCRETO ARMADO EM UMA EDIFICAÇÃO TÉRREA OU SOBRADO UTILIZANDO AÇO CA-60 DE 5,0 MM - MONTAGEM. AF_12/2015</t>
  </si>
  <si>
    <t xml:space="preserve">11,29</t>
  </si>
  <si>
    <t xml:space="preserve">12,08</t>
  </si>
  <si>
    <t xml:space="preserve">92776</t>
  </si>
  <si>
    <t xml:space="preserve">ARMAÇÃO DE PILAR OU VIGA DE UMA ESTRUTURA CONVENCIONAL DE CONCRETO ARMADO EM UMA EDIFICAÇÃO TÉRREA OU SOBRADO UTILIZANDO AÇO CA-50 DE 6,3 MM - MONTAGEM. AF_12/2015</t>
  </si>
  <si>
    <t xml:space="preserve">10,10</t>
  </si>
  <si>
    <t xml:space="preserve">92777</t>
  </si>
  <si>
    <t xml:space="preserve">ARMAÇÃO DE PILAR OU VIGA DE UMA ESTRUTURA CONVENCIONAL DE CONCRETO ARMADO EM UMA EDIFICAÇÃO TÉRREA OU SOBRADO UTILIZANDO AÇO CA-50 DE 8,0 MM - MONTAGEM. AF_12/2015</t>
  </si>
  <si>
    <t xml:space="preserve">9,26</t>
  </si>
  <si>
    <t xml:space="preserve">92778</t>
  </si>
  <si>
    <t xml:space="preserve">ARMAÇÃO DE PILAR OU VIGA DE UMA ESTRUTURA CONVENCIONAL DE CONCRETO ARMADO EM UMA EDIFICAÇÃO TÉRREA OU SOBRADO UTILIZANDO AÇO CA-50 DE 10,0 MM - MONTAGEM. AF_12/2015</t>
  </si>
  <si>
    <t xml:space="preserve">7,12</t>
  </si>
  <si>
    <t xml:space="preserve">92779</t>
  </si>
  <si>
    <t xml:space="preserve">ARMAÇÃO DE PILAR OU VIGA DE UMA ESTRUTURA CONVENCIONAL DE CONCRETO ARMADO EM UMA EDIFICAÇÃO TÉRREA OU SOBRADO UTILIZANDO AÇO CA-50 DE 12,5 MM - MONTAGEM. AF_12/2015</t>
  </si>
  <si>
    <t xml:space="preserve">6,18</t>
  </si>
  <si>
    <t xml:space="preserve">6,38</t>
  </si>
  <si>
    <t xml:space="preserve">92780</t>
  </si>
  <si>
    <t xml:space="preserve">ARMAÇÃO DE PILAR OU VIGA DE UMA ESTRUTURA CONVENCIONAL DE CONCRETO ARMADO EM UMA EDIFICAÇÃO TÉRREA OU SOBRADO UTILIZANDO AÇO CA-50 DE 16,0 MM - MONTAGEM. AF_12/2015</t>
  </si>
  <si>
    <t xml:space="preserve">5,59</t>
  </si>
  <si>
    <t xml:space="preserve">92781</t>
  </si>
  <si>
    <t xml:space="preserve">ARMAÇÃO DE PILAR OU VIGA DE UMA ESTRUTURA CONVENCIONAL DE CONCRETO ARMADO EM UMA EDIFICAÇÃO TÉRREA OU SOBRADO UTILIZANDO AÇO CA-50 DE 20,0 MM - MONTAGEM. AF_12/2015</t>
  </si>
  <si>
    <t xml:space="preserve">92782</t>
  </si>
  <si>
    <t xml:space="preserve">ARMAÇÃO DE PILAR OU VIGA DE UMA ESTRUTURA CONVENCIONAL DE CONCRETO ARMADO EM UMA EDIFICAÇÃO TÉRREA OU SOBRADO UTILIZANDO AÇO CA-50 DE 25,0 MM - MONTAGEM. AF_12/2015</t>
  </si>
  <si>
    <t xml:space="preserve">5,33</t>
  </si>
  <si>
    <t xml:space="preserve">92783</t>
  </si>
  <si>
    <t xml:space="preserve">ARMAÇÃO DE LAJE DE UMA ESTRUTURA CONVENCIONAL DE CONCRETO ARMADO EM UMA EDIFICAÇÃO TÉRREA OU SOBRADO UTILIZANDO AÇO CA-60 DE 4,2 MM - MONTAGEM. AF_12/2015</t>
  </si>
  <si>
    <t xml:space="preserve">11,09</t>
  </si>
  <si>
    <t xml:space="preserve">11,82</t>
  </si>
  <si>
    <t xml:space="preserve">92784</t>
  </si>
  <si>
    <t xml:space="preserve">ARMAÇÃO DE LAJE DE UMA ESTRUTURA CONVENCIONAL DE CONCRETO ARMADO EM UMA EDIFICAÇÃO TÉRREA OU SOBRADO UTILIZANDO AÇO CA-60 DE 5,0 MM - MONTAGEM. AF_12/2015</t>
  </si>
  <si>
    <t xml:space="preserve">9,45</t>
  </si>
  <si>
    <t xml:space="preserve">9,99</t>
  </si>
  <si>
    <t xml:space="preserve">92785</t>
  </si>
  <si>
    <t xml:space="preserve">ARMAÇÃO DE LAJE DE UMA ESTRUTURA CONVENCIONAL DE CONCRETO ARMADO EM UMA EDIFICAÇÃO TÉRREA OU SOBRADO UTILIZANDO AÇO CA-50 DE 6,3 MM - MONTAGEM. AF_12/2015</t>
  </si>
  <si>
    <t xml:space="preserve">8,15</t>
  </si>
  <si>
    <t xml:space="preserve">8,52</t>
  </si>
  <si>
    <t xml:space="preserve">92786</t>
  </si>
  <si>
    <t xml:space="preserve">ARMAÇÃO DE LAJE DE UMA ESTRUTURA CONVENCIONAL DE CONCRETO ARMADO EM UMA EDIFICAÇÃO TÉRREA OU SOBRADO UTILIZANDO AÇO CA-50 DE 8,0 MM - MONTAGEM. AF_12/2015</t>
  </si>
  <si>
    <t xml:space="preserve">7,79</t>
  </si>
  <si>
    <t xml:space="preserve">8,06</t>
  </si>
  <si>
    <t xml:space="preserve">92787</t>
  </si>
  <si>
    <t xml:space="preserve">ARMAÇÃO DE LAJE DE UMA ESTRUTURA CONVENCIONAL DE CONCRETO ARMADO EM UMA EDIFICAÇÃO TÉRREA OU SOBRADO UTILIZANDO AÇO CA-50 DE 10,0 MM - MONTAGEM. AF_12/2015</t>
  </si>
  <si>
    <t xml:space="preserve">6,29</t>
  </si>
  <si>
    <t xml:space="preserve">6,48</t>
  </si>
  <si>
    <t xml:space="preserve">92788</t>
  </si>
  <si>
    <t xml:space="preserve">ARMAÇÃO DE LAJE DE UMA ESTRUTURA CONVENCIONAL DE CONCRETO ARMADO EM UMA EDIFICAÇÃO TÉRREA OU SOBRADO UTILIZANDO AÇO CA-50 DE 12,5 MM - MONTAGEM. AF_12/2015</t>
  </si>
  <si>
    <t xml:space="preserve">5,54</t>
  </si>
  <si>
    <t xml:space="preserve">5,67</t>
  </si>
  <si>
    <t xml:space="preserve">92789</t>
  </si>
  <si>
    <t xml:space="preserve">ARMAÇÃO DE LAJE DE UMA ESTRUTURA CONVENCIONAL DE CONCRETO ARMADO EM UMA EDIFICAÇÃO TÉRREA OU SOBRADO UTILIZANDO AÇO CA-50 DE 16,0 MM - MONTAGEM. AF_12/2015</t>
  </si>
  <si>
    <t xml:space="preserve">5,12</t>
  </si>
  <si>
    <t xml:space="preserve">92790</t>
  </si>
  <si>
    <t xml:space="preserve">ARMAÇÃO DE LAJE DE UMA ESTRUTURA CONVENCIONAL DE CONCRETO ARMADO EM UMA EDIFICAÇÃO TÉRREA OU SOBRADO UTILIZANDO AÇO CA-50 DE 20,0 MM - MONTAGEM. AF_12/2015</t>
  </si>
  <si>
    <t xml:space="preserve">4,67</t>
  </si>
  <si>
    <t xml:space="preserve">4,71</t>
  </si>
  <si>
    <t xml:space="preserve">92791</t>
  </si>
  <si>
    <t xml:space="preserve">CORTE E DOBRA DE AÇO CA-60, DIÂMETRO DE 5,0 MM, UTILIZADO EM ESTRUTURAS DIVERSAS, EXCETO LAJES. AF_12/2015</t>
  </si>
  <si>
    <t xml:space="preserve">6,14</t>
  </si>
  <si>
    <t xml:space="preserve">92792</t>
  </si>
  <si>
    <t xml:space="preserve">CORTE E DOBRA DE AÇO CA-50, DIÂMETRO DE 6,3 MM, UTILIZADO EM ESTRUTURAS DIVERSAS, EXCETO LAJES. AF_12/2015</t>
  </si>
  <si>
    <t xml:space="preserve">5,41</t>
  </si>
  <si>
    <t xml:space="preserve">5,52</t>
  </si>
  <si>
    <t xml:space="preserve">92793</t>
  </si>
  <si>
    <t xml:space="preserve">CORTE E DOBRA DE AÇO CA-50, DIÂMETRO DE 8,0 MM, UTILIZADO EM ESTRUTURAS DIVERSAS, EXCETO LAJES. AF_12/2015</t>
  </si>
  <si>
    <t xml:space="preserve">5,74</t>
  </si>
  <si>
    <t xml:space="preserve">5,79</t>
  </si>
  <si>
    <t xml:space="preserve">92794</t>
  </si>
  <si>
    <t xml:space="preserve">CORTE E DOBRA DE AÇO CA-50, DIÂMETRO DE 10,0 MM, UTILIZADO EM ESTRUTURAS DIVERSAS, EXCETO LAJES. AF_12/2015</t>
  </si>
  <si>
    <t xml:space="preserve">4,73</t>
  </si>
  <si>
    <t xml:space="preserve">92795</t>
  </si>
  <si>
    <t xml:space="preserve">CORTE E DOBRA DE AÇO CA-50, DIÂMETRO DE 12,5 MM, UTILIZADO EM ESTRUTURAS DIVERSAS, EXCETO LAJES. AF_12/2015</t>
  </si>
  <si>
    <t xml:space="preserve">4,41</t>
  </si>
  <si>
    <t xml:space="preserve">92796</t>
  </si>
  <si>
    <t xml:space="preserve">CORTE E DOBRA DE AÇO CA-50, DIÂMETRO DE 16,0 MM, UTILIZADO EM ESTRUTURAS DIVERSAS, EXCETO LAJES. AF_12/2015</t>
  </si>
  <si>
    <t xml:space="preserve">4,32</t>
  </si>
  <si>
    <t xml:space="preserve">92797</t>
  </si>
  <si>
    <t xml:space="preserve">CORTE E DOBRA DE AÇO CA-50, DIÂMETRO DE 20,0 MM, UTILIZADO EM ESTRUTURAS DIVERSAS, EXCETO LAJES. AF_12/2015</t>
  </si>
  <si>
    <t xml:space="preserve">4,11</t>
  </si>
  <si>
    <t xml:space="preserve">4,12</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</si>
  <si>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</si>
  <si>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</si>
  <si>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</si>
  <si>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</si>
  <si>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6,30</t>
  </si>
  <si>
    <t xml:space="preserve">92800</t>
  </si>
  <si>
    <t xml:space="preserve">CORTE E DOBRA DE AÇO CA-60, DIÂMETRO DE 5,0 MM, UTILIZADO EM LAJE. AF_12/2015</t>
  </si>
  <si>
    <t xml:space="preserve">5,53</t>
  </si>
  <si>
    <t xml:space="preserve">5,68</t>
  </si>
  <si>
    <t xml:space="preserve">92801</t>
  </si>
  <si>
    <t xml:space="preserve">CORTE E DOBRA DE AÇO CA-50, DIÂMETRO DE 6,3 MM, UTILIZADO EM LAJE. AF_12/2015</t>
  </si>
  <si>
    <t xml:space="preserve">5,25</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</si>
  <si>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</si>
  <si>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</si>
  <si>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</si>
  <si>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</si>
  <si>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4,65</t>
  </si>
  <si>
    <t xml:space="preserve">4,68</t>
  </si>
  <si>
    <t xml:space="preserve">92804</t>
  </si>
  <si>
    <t xml:space="preserve">CORTE E DOBRA DE AÇO CA-50, DIÂMETRO DE 12,5 MM, UTILIZADO EM LAJE. AF_12/2015</t>
  </si>
  <si>
    <t xml:space="preserve">4,36</t>
  </si>
  <si>
    <t xml:space="preserve">92805</t>
  </si>
  <si>
    <t xml:space="preserve">CORTE E DOBRA DE AÇO CA-50, DIÂMETRO DE 16,0 MM, UTILIZADO EM LAJE. AF_12/2015</t>
  </si>
  <si>
    <t xml:space="preserve">4,29</t>
  </si>
  <si>
    <t xml:space="preserve">92806</t>
  </si>
  <si>
    <t xml:space="preserve">CORTE E DOBRA DE AÇO CA-50, DIÂMETRO DE 20,0 MM, UTILIZADO EM LAJE. AF_12/2015</t>
  </si>
  <si>
    <t xml:space="preserve">4,10</t>
  </si>
  <si>
    <t xml:space="preserve">92875</t>
  </si>
  <si>
    <t xml:space="preserve">CORTE E DOBRA DE AÇO CA-25, DIÂMETRO DE 6,3 MM. AF_12/2015</t>
  </si>
  <si>
    <t xml:space="preserve">92876</t>
  </si>
  <si>
    <t xml:space="preserve">CORTE E DOBRA DE AÇO CA-25, DIÂMETRO DE 8,0 MM. AF_12/2015</t>
  </si>
  <si>
    <t xml:space="preserve">4,95</t>
  </si>
  <si>
    <t xml:space="preserve">92877</t>
  </si>
  <si>
    <t xml:space="preserve">CORTE E DOBRA DE AÇO CA-25, DIÂMETRO DE 10,0 MM. AF_12/2015</t>
  </si>
  <si>
    <t xml:space="preserve">92878</t>
  </si>
  <si>
    <t xml:space="preserve">CORTE E DOBRA DE AÇO CA-25, DIÂMETRO DE 12,5 MM. AF_12/2015</t>
  </si>
  <si>
    <t xml:space="preserve">4,34</t>
  </si>
  <si>
    <t xml:space="preserve">92879</t>
  </si>
  <si>
    <t xml:space="preserve">CORTE E DOBRA DE AÇO CA-25, DIÂMETRO DE 16,0 MM. AF_12/2015</t>
  </si>
  <si>
    <t xml:space="preserve">4,27</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</si>
  <si>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</si>
  <si>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</si>
  <si>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</si>
  <si>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</si>
  <si>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</si>
  <si>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</si>
  <si>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</si>
  <si>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</si>
  <si>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6,81</t>
  </si>
  <si>
    <t xml:space="preserve">7,04</t>
  </si>
  <si>
    <t xml:space="preserve">92884</t>
  </si>
  <si>
    <t xml:space="preserve">ARMAÇÃO UTILIZANDO AÇO CA-25 DE 10,0 MM - MONTAGEM. AF_12/2015</t>
  </si>
  <si>
    <t xml:space="preserve">5,87</t>
  </si>
  <si>
    <t xml:space="preserve">6,05</t>
  </si>
  <si>
    <t xml:space="preserve">92885</t>
  </si>
  <si>
    <t xml:space="preserve">ARMAÇÃO UTILIZANDO AÇO CA-25 DE 12,5 MM - MONTAGEM. AF_12/2015</t>
  </si>
  <si>
    <t xml:space="preserve">5,56</t>
  </si>
  <si>
    <t xml:space="preserve">92886</t>
  </si>
  <si>
    <t xml:space="preserve">ARMAÇÃO UTILIZANDO AÇO CA-25 DE 16,0 MM - MONTAGEM. AF_12/2015</t>
  </si>
  <si>
    <t xml:space="preserve">5,06</t>
  </si>
  <si>
    <t xml:space="preserve">92887</t>
  </si>
  <si>
    <t xml:space="preserve">ARMAÇÃO UTILIZANDO AÇO CA-25 DE 20,0 MM - MONTAGEM. AF_12/2015</t>
  </si>
  <si>
    <t xml:space="preserve">4,98</t>
  </si>
  <si>
    <t xml:space="preserve">92888</t>
  </si>
  <si>
    <t xml:space="preserve">ARMAÇÃO UTILIZANDO AÇO CA-25 DE 25,0 MM - MONTAGEM. AF_12/2015</t>
  </si>
  <si>
    <t xml:space="preserve">4,75</t>
  </si>
  <si>
    <t xml:space="preserve">92915</t>
  </si>
  <si>
    <t xml:space="preserve">ARMAÇÃO DE ESTRUTURAS DE CONCRETO ARMADO, EXCETO VIGAS, PILARES, LAJES E FUNDAÇÕES, UTILIZANDO AÇO CA-60 DE 5,0 MM - MONTAGEM. AF_12/2015</t>
  </si>
  <si>
    <t xml:space="preserve">10,83</t>
  </si>
  <si>
    <t xml:space="preserve">92916</t>
  </si>
  <si>
    <t xml:space="preserve">ARMAÇÃO DE ESTRUTURAS DE CONCRETO ARMADO, EXCETO VIGAS, PILARES, LAJES E FUNDAÇÕES, UTILIZANDO AÇO CA-50 DE 6,3 MM - MONTAGEM. AF_12/2015</t>
  </si>
  <si>
    <t xml:space="preserve">9,15</t>
  </si>
  <si>
    <t xml:space="preserve">92917</t>
  </si>
  <si>
    <t xml:space="preserve">ARMAÇÃO DE ESTRUTURAS DE CONCRETO ARMADO, EXCETO VIGAS, PILARES, LAJES E FUNDAÇÕES, UTILIZANDO AÇO CA-50 DE 8,0 MM - MONTAGEM. AF_12/2015</t>
  </si>
  <si>
    <t xml:space="preserve">8,23</t>
  </si>
  <si>
    <t xml:space="preserve">92919</t>
  </si>
  <si>
    <t xml:space="preserve">ARMAÇÃO DE ESTRUTURAS DE CONCRETO ARMADO, EXCETO VIGAS, PILARES, LAJES E FUNDAÇÕES, UTILIZANDO AÇO CA-50 DE 10,0 MM - MONTAGEM. AF_12/2015</t>
  </si>
  <si>
    <t xml:space="preserve">6,88</t>
  </si>
  <si>
    <t xml:space="preserve">92921</t>
  </si>
  <si>
    <t xml:space="preserve">ARMAÇÃO DE ESTRUTURAS DE CONCRETO ARMADO, EXCETO VIGAS, PILARES, LAJES E FUNDAÇÕES, UTILIZANDO AÇO CA-50 DE 12,5 MM - MONTAGEM. AF_12/2015</t>
  </si>
  <si>
    <t xml:space="preserve">5,99</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</si>
  <si>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</si>
  <si>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</si>
  <si>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</si>
  <si>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</si>
  <si>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4,85</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</si>
  <si>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</si>
  <si>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</si>
  <si>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</si>
  <si>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</si>
  <si>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4,61</t>
  </si>
  <si>
    <t xml:space="preserve">95446</t>
  </si>
  <si>
    <t xml:space="preserve">CORTE E DOBRA DE AÇO CA-50, DIÂMETRO DE 6,3 MM, UTILIZADO EM ESTRIBO CONTÍNUO HELICOIDAL. AF_10/2016</t>
  </si>
  <si>
    <t xml:space="preserve">4,62</t>
  </si>
  <si>
    <t xml:space="preserve">95576</t>
  </si>
  <si>
    <t xml:space="preserve">MONTAGEM DE ARMADURA LONGITUDINAL/TRANSVERSAL DE ESTACAS DE SEÇÃO CIRCULAR, DIÂMETRO = 8,0 MM. AF_11/2016</t>
  </si>
  <si>
    <t xml:space="preserve">7,77</t>
  </si>
  <si>
    <t xml:space="preserve">95577</t>
  </si>
  <si>
    <t xml:space="preserve">MONTAGEM DE ARMADURA LONGITUDINAL DE ESTACAS DE SEÇÃO CIRCULAR, DIÂMETRO = 10,0 MM. AF_11/2016</t>
  </si>
  <si>
    <t xml:space="preserve">6,61</t>
  </si>
  <si>
    <t xml:space="preserve">95578</t>
  </si>
  <si>
    <t xml:space="preserve">MONTAGEM DE ARMADURA LONGITUDINAL/TRANSVERSAL DE ESTACAS DE SEÇÃO CIRCULAR, DIÂMETRO = 12,5 MM. AF_11/2016</t>
  </si>
  <si>
    <t xml:space="preserve">5,76</t>
  </si>
  <si>
    <t xml:space="preserve">5,92</t>
  </si>
  <si>
    <t xml:space="preserve">95579</t>
  </si>
  <si>
    <t xml:space="preserve">MONTAGEM DE ARMADURA LONGITUDINAL DE ESTACAS DE SEÇÃO CIRCULAR, DIÂMETRO = 16,0 MM. AF_11/2016</t>
  </si>
  <si>
    <t xml:space="preserve">5,42</t>
  </si>
  <si>
    <t xml:space="preserve">95580</t>
  </si>
  <si>
    <t xml:space="preserve">MONTAGEM DE ARMADURA LONGITUDINAL DE ESTACAS DE SEÇÃO CIRCULAR, DIÂMETRO = 20,0 MM. AF_11/2016</t>
  </si>
  <si>
    <t xml:space="preserve">5,04</t>
  </si>
  <si>
    <t xml:space="preserve">95581</t>
  </si>
  <si>
    <t xml:space="preserve">MONTAGEM DE ARMADURA LONGITUDINAL DE ESTACAS DE SEÇÃO CIRCULAR, DIÂMETRO = 25,0 MM. AF_11/2016</t>
  </si>
  <si>
    <t xml:space="preserve">5,57</t>
  </si>
  <si>
    <t xml:space="preserve">95583</t>
  </si>
  <si>
    <t xml:space="preserve">MONTAGEM DE ARMADURA TRANSVERSAL DE ESTACAS DE SEÇÃO CIRCULAR, DIÂMETRO = 5,0 MM. AF_11/2016</t>
  </si>
  <si>
    <t xml:space="preserve">11,46</t>
  </si>
  <si>
    <t xml:space="preserve">95584</t>
  </si>
  <si>
    <t xml:space="preserve">MONTAGEM DE ARMADURA TRANSVERSAL DE ESTACAS DE SEÇÃO CIRCULAR, DIÂMETRO = 6,3 MM. AF_11/2016</t>
  </si>
  <si>
    <t xml:space="preserve">8,51</t>
  </si>
  <si>
    <t xml:space="preserve">95585</t>
  </si>
  <si>
    <t xml:space="preserve">MONTAGEM DE ARMADURA LONGITUDINAL/TRANSVERSAL DE ESTACAS DE SEÇÃO RETANGULAR (BARRETE), DIÂMETRO = 8,0 MM. AF_11/2016</t>
  </si>
  <si>
    <t xml:space="preserve">8,47</t>
  </si>
  <si>
    <t xml:space="preserve">95586</t>
  </si>
  <si>
    <t xml:space="preserve">MONTAGEM DE ARMADURA LONGITUDINAL DE ESTACAS DE SEÇÃO RETANGULAR (BARRETE), DIÂMETRO = 10,0 MM. AF_11/2016</t>
  </si>
  <si>
    <t xml:space="preserve">95587</t>
  </si>
  <si>
    <t xml:space="preserve">MONTAGEM DE ARMADURA LONGITUDINAL/TRANSVERSAL DE ESTACAS DE SEÇÃO RETANGULAR (BARRETE), DIÂMETRO = 12,5 MM. AF_11/2016</t>
  </si>
  <si>
    <t xml:space="preserve">6,01</t>
  </si>
  <si>
    <t xml:space="preserve">6,20</t>
  </si>
  <si>
    <t xml:space="preserve">95588</t>
  </si>
  <si>
    <t xml:space="preserve">MONTAGEM DE ARMADURA LONGITUDINAL DE ESTACAS DE SEÇÃO RETANGULAR (BARRETE), DIÂMETRO = 16,0 MM. AF_11/2016</t>
  </si>
  <si>
    <t xml:space="preserve">5,75</t>
  </si>
  <si>
    <t xml:space="preserve">95589</t>
  </si>
  <si>
    <t xml:space="preserve">MONTAGEM DE ARMADURA LONGITUDINAL DE ESTACAS DE SEÇÃO RETANGULAR (BARRETE), DIÂMETRO = 20,0 MM. AF_11/2016</t>
  </si>
  <si>
    <t xml:space="preserve">5,30</t>
  </si>
  <si>
    <t xml:space="preserve">95590</t>
  </si>
  <si>
    <t xml:space="preserve">MONTAGEM DE ARMADURA LONGITUDINAL DE ESTACAS DE SEÇÃO RETANGULAR (BARRETE), DIÂMETRO = 25,0 MM. AF_11/2016</t>
  </si>
  <si>
    <t xml:space="preserve">5,73</t>
  </si>
  <si>
    <t xml:space="preserve">95592</t>
  </si>
  <si>
    <t xml:space="preserve">MONTAGEM DE ARMADURA TRANSVERSAL DE ESTACAS DE SEÇÃO RETANGULAR (BARRETE), DIÂMETRO = 5,0 MM. AF_11/2016</t>
  </si>
  <si>
    <t xml:space="preserve">13,29</t>
  </si>
  <si>
    <t xml:space="preserve">14,33</t>
  </si>
  <si>
    <t xml:space="preserve">95593</t>
  </si>
  <si>
    <t xml:space="preserve">MONTAGEM DE ARMADURA TRANSVERSAL DE ESTACAS DE SEÇÃO RETANGULAR (BARRETE), DIÂMETRO = 6,3 MM. AF_11/2016</t>
  </si>
  <si>
    <t xml:space="preserve">10,03</t>
  </si>
  <si>
    <t xml:space="preserve">10,66</t>
  </si>
  <si>
    <t xml:space="preserve">95943</t>
  </si>
  <si>
    <t xml:space="preserve">ARMAÇÃO DE ESCADA, COM 2 LANCES, DE UMA ESTRUTURA CONVENCIONAL DE CONCRETO ARMADO UTILIZANDO AÇO CA-60 DE 5,0 MM - MONTAGEM. AF_01/2017</t>
  </si>
  <si>
    <t xml:space="preserve">14,00</t>
  </si>
  <si>
    <t xml:space="preserve">95944</t>
  </si>
  <si>
    <t xml:space="preserve">ARMAÇÃO DE ESCADA, COM 2 LANCES, DE UMA ESTRUTURA CONVENCIONAL DE CONCRETO ARMADO UTILIZANDO AÇO CA-50 DE 6,3 MM - MONTAGEM. AF_01/2017</t>
  </si>
  <si>
    <t xml:space="preserve">12,92</t>
  </si>
  <si>
    <t xml:space="preserve">95945</t>
  </si>
  <si>
    <t xml:space="preserve">ARMAÇÃO DE ESCADA, COM 2 LANCES, DE UMA ESTRUTURA CONVENCIONAL DE CONCRETO ARMADO UTILIZANDO AÇO CA-50 DE 8,0 MM - MONTAGEM. AF_01/2017</t>
  </si>
  <si>
    <t xml:space="preserve">9,75</t>
  </si>
  <si>
    <t xml:space="preserve">10,25</t>
  </si>
  <si>
    <t xml:space="preserve">95946</t>
  </si>
  <si>
    <t xml:space="preserve">ARMAÇÃO DE ESCADA, COM 2 LANCES, DE UMA ESTRUTURA CONVENCIONAL DE CONCRETO ARMADO UTILIZANDO AÇO CA-50 DE 10,0 MM - MONTAGEM. AF_01/2017</t>
  </si>
  <si>
    <t xml:space="preserve">7,26</t>
  </si>
  <si>
    <t xml:space="preserve">95947</t>
  </si>
  <si>
    <t xml:space="preserve">ARMAÇÃO DE ESCADA, COM 2 LANCES, DE UMA ESTRUTURA CONVENCIONAL DE CONCRETO ARMADO UTILIZANDO AÇO CA-50 DE 12,5 MM - MONTAGEM. AF_01/2017</t>
  </si>
  <si>
    <t xml:space="preserve">5,51</t>
  </si>
  <si>
    <t xml:space="preserve">5,63</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</si>
  <si>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</si>
  <si>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</si>
  <si>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</si>
  <si>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</si>
  <si>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9,51</t>
  </si>
  <si>
    <t xml:space="preserve">96545</t>
  </si>
  <si>
    <t xml:space="preserve">ARMAÇÃO DE BLOCO, VIGA BALDRAME OU SAPATA UTILIZANDO AÇO CA-50 DE 8 MM - MONTAGEM. AF_06/2017</t>
  </si>
  <si>
    <t xml:space="preserve">9,28</t>
  </si>
  <si>
    <t xml:space="preserve">96546</t>
  </si>
  <si>
    <t xml:space="preserve">ARMAÇÃO DE BLOCO, VIGA BALDRAME OU SAPATA UTILIZANDO AÇO CA-50 DE 10 MM - MONTAGEM. AF_06/2017</t>
  </si>
  <si>
    <t xml:space="preserve">7,50</t>
  </si>
  <si>
    <t xml:space="preserve">96547</t>
  </si>
  <si>
    <t xml:space="preserve">ARMAÇÃO DE BLOCO, VIGA BALDRAME OU SAPATA UTILIZANDO AÇO CA-50 DE 12,5 MM - MONTAGEM. AF_06/2017</t>
  </si>
  <si>
    <t xml:space="preserve">6,31</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</si>
  <si>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</si>
  <si>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</si>
  <si>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</si>
  <si>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</si>
  <si>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5,23</t>
  </si>
  <si>
    <t xml:space="preserve">5,34</t>
  </si>
  <si>
    <t xml:space="preserve">96550</t>
  </si>
  <si>
    <t xml:space="preserve">ARMAÇÃO DE BLOCO, VIGA BALDRAME OU SAPATA UTILIZANDO AÇO CA-50 DE 25 MM - MONTAGEM. AF_06/2017</t>
  </si>
  <si>
    <t xml:space="preserve">5,58</t>
  </si>
  <si>
    <t xml:space="preserve">40780</t>
  </si>
  <si>
    <t xml:space="preserve">REGULARIZAÇÃO DE SUPERFICIE DE CONCRETO APARENTE</t>
  </si>
  <si>
    <t xml:space="preserve">11,12</t>
  </si>
  <si>
    <t xml:space="preserve">74157/4</t>
  </si>
  <si>
    <t xml:space="preserve">LANCAMENTO/APLICACAO MANUAL DE CONCRETO EM FUNDACOES</t>
  </si>
  <si>
    <t xml:space="preserve">113,72</t>
  </si>
  <si>
    <t xml:space="preserve">126,68</t>
  </si>
  <si>
    <t xml:space="preserve">89993</t>
  </si>
  <si>
    <t xml:space="preserve">GRAUTEAMENTO VERTICAL EM ALVENARIA ESTRUTURAL. AF_01/2015</t>
  </si>
  <si>
    <t xml:space="preserve">588,02</t>
  </si>
  <si>
    <t xml:space="preserve">627,44</t>
  </si>
  <si>
    <t xml:space="preserve">89994</t>
  </si>
  <si>
    <t xml:space="preserve">GRAUTEAMENTO DE CINTA INTERMEDIÁRIA OU DE CONTRAVERGA EM ALVENARIA ESTRUTURAL. AF_01/2015</t>
  </si>
  <si>
    <t xml:space="preserve">476,50</t>
  </si>
  <si>
    <t xml:space="preserve">502,96</t>
  </si>
  <si>
    <t xml:space="preserve">89995</t>
  </si>
  <si>
    <t xml:space="preserve">GRAUTEAMENTO DE CINTA SUPERIOR OU DE VERGA EM ALVENARIA ESTRUTURAL. AF_01/2015</t>
  </si>
  <si>
    <t xml:space="preserve">559,50</t>
  </si>
  <si>
    <t xml:space="preserve">595,59</t>
  </si>
  <si>
    <t xml:space="preserve">90278</t>
  </si>
  <si>
    <t xml:space="preserve">GRAUTE FGK=15 MPA; TRAÇO 1:0,04:2,0:2,4 (CIMENTO/ CAL/ AREIA GROSSA/ BRITA 0) - PREPARO MECÂNICO COM BETONEIRA 400 L. AF_02/2015</t>
  </si>
  <si>
    <t xml:space="preserve">255,84</t>
  </si>
  <si>
    <t xml:space="preserve">263,44</t>
  </si>
  <si>
    <t xml:space="preserve">90279</t>
  </si>
  <si>
    <t xml:space="preserve">GRAUTE FGK=20 MPA; TRAÇO 1:0,04:1,6:1,9 (CIMENTO/ CAL/ AREIA GROSSA/ BRITA 0) - PREPARO MECÂNICO COM BETONEIRA 400 L. AF_02/2015</t>
  </si>
  <si>
    <t xml:space="preserve">265,90</t>
  </si>
  <si>
    <t xml:space="preserve">272,74</t>
  </si>
  <si>
    <t xml:space="preserve">90280</t>
  </si>
  <si>
    <t xml:space="preserve">GRAUTE FGK=25 MPA; TRAÇO 1:0,02:1,2:1,5 (CIMENTO/ CAL/ AREIA GROSSA/ BRITA 0) - PREPARO MECÂNICO COM BETONEIRA 400 L. AF_02/2015</t>
  </si>
  <si>
    <t xml:space="preserve">293,50</t>
  </si>
  <si>
    <t xml:space="preserve">300,96</t>
  </si>
  <si>
    <t xml:space="preserve">90281</t>
  </si>
  <si>
    <t xml:space="preserve">GRAUTE FGK=30 MPA; TRAÇO 1:0,02:0,8:1,1 (CIMENTO/ CAL/ AREIA GROSSA/ BRITA 0) - PREPARO MECÂNICO COM BETONEIRA 400 L. AF_02/2015</t>
  </si>
  <si>
    <t xml:space="preserve">327,15</t>
  </si>
  <si>
    <t xml:space="preserve">334,29</t>
  </si>
  <si>
    <t xml:space="preserve">90282</t>
  </si>
  <si>
    <t xml:space="preserve">GRAUTE FGK=15 MPA; TRAÇO 1:2,0:2,4 (CIMENTO/ AREIA GROSSA/ BRITA 0/ ADITIVO) - PREPARO MECÂNICO COM BETONEIRA 400 L. AF_02/2015</t>
  </si>
  <si>
    <t xml:space="preserve">262,07</t>
  </si>
  <si>
    <t xml:space="preserve">269,94</t>
  </si>
  <si>
    <t xml:space="preserve">90283</t>
  </si>
  <si>
    <t xml:space="preserve">GRAUTE FGK=20 MPA; TRAÇO 1:1,6:1,9 (CIMENTO/ AREIA GROSSA/ BRITA 0/ ADITIVO) - PREPARO MECÂNICO COM BETONEIRA 400 L. AF_02/2015</t>
  </si>
  <si>
    <t xml:space="preserve">273,52</t>
  </si>
  <si>
    <t xml:space="preserve">280,60</t>
  </si>
  <si>
    <t xml:space="preserve">90284</t>
  </si>
  <si>
    <t xml:space="preserve">GRAUTE FGK=25 MPA; TRAÇO 1:1,2:1,5 (CIMENTO/ AREIA GROSSA/ BRITA 0/ ADITIVO) - PREPARO MECÂNICO COM BETONEIRA 400 L. AF_02/2015</t>
  </si>
  <si>
    <t xml:space="preserve">302,10</t>
  </si>
  <si>
    <t xml:space="preserve">309,79</t>
  </si>
  <si>
    <t xml:space="preserve">90285</t>
  </si>
  <si>
    <t xml:space="preserve">GRAUTE FGK=30 MPA; TRAÇO 1:0,8:1,1 (CIMENTO/ AREIA GROSSA/ BRITA 0/ ADITIVO) - PREPARO MECÂNICO COM BETONEIRA 400 L. AF_02/2015</t>
  </si>
  <si>
    <t xml:space="preserve">338,67</t>
  </si>
  <si>
    <t xml:space="preserve">346,03</t>
  </si>
  <si>
    <t xml:space="preserve">90853</t>
  </si>
  <si>
    <t xml:space="preserve">CONCRETAGEM DE LAJES EM EDIFICAÇÕES UNIFAMILIARES FEITAS COM SISTEMA DE FÔRMAS MANUSEÁVEIS COM CONCRETO USINADO BOMBEÁVEL, FCK 20 MPA, LANÇADO COM BOMBA LANÇA - LANÇAMENTO, ADENSAMENTO E ACABAMENTO. AF_06/2015</t>
  </si>
  <si>
    <t xml:space="preserve">322,44</t>
  </si>
  <si>
    <t xml:space="preserve">325,81</t>
  </si>
  <si>
    <t xml:space="preserve">90854</t>
  </si>
  <si>
    <t xml:space="preserve">CONCRETAGEM DE PAREDES EM EDIFICAÇÕES UNIFAMILIARES FEITAS COM SISTEMA DE FÔRMAS MANUSEÁVEIS COM CONCRETO USINADO BOMBEÁVEL, FCK 20 MPA, LANÇADO COM BOMBA LANÇA - LANÇAMENTO, ADENSAMENTO E ACABAMENTO. AF_06/2015</t>
  </si>
  <si>
    <t xml:space="preserve">312,09</t>
  </si>
  <si>
    <t xml:space="preserve">315,17</t>
  </si>
  <si>
    <t xml:space="preserve">90855</t>
  </si>
  <si>
    <t xml:space="preserve">CONCRETAGEM DE PLATIBANDA EM EDIFICAÇÕES UNIFAMILIARES FEITAS COM SISTEMA DE FÔRMAS MANUSEÁVEIS COM CONCRETO USINADO BOMBEÁVEL, FCK 20 MPA, LANÇADO COM BOMBA LANÇA - LANÇAMENTO, ADENSAMENTO E ACABAMENTO. AF_06/2015</t>
  </si>
  <si>
    <t xml:space="preserve">345,50</t>
  </si>
  <si>
    <t xml:space="preserve">350,32</t>
  </si>
  <si>
    <t xml:space="preserve">90856</t>
  </si>
  <si>
    <t xml:space="preserve">CONCRETAGEM DE LAJES EM EDIFICAÇÕES MULTIFAMILIARES FEITAS COM SISTEMA DE FÔRMAS MANUSEÁVEIS COM CONCRETO USINADO BOMBEÁVEL, FCK 20 MPA, LANÇADO COM BOMBA LANÇA - LANÇAMENTO, ADENSAMENTO E ACABAMENTO. AF_06/2015</t>
  </si>
  <si>
    <t xml:space="preserve">326,26</t>
  </si>
  <si>
    <t xml:space="preserve">330,06</t>
  </si>
  <si>
    <t xml:space="preserve">90857</t>
  </si>
  <si>
    <t xml:space="preserve">CONCRETAGEM DE PAREDES EM EDIFICAÇÕES MULTIFAMILIARES FEITAS COM SISTEMA DE FÔRMAS MANUSEÁVEIS COM CONCRETO USINADO BOMBEÁVEL, FCK 20 MPA, LANÇADO COM BOMBA LANÇA - LANÇAMENTO, ADENSAMENTO E ACABAMENTO. AF_06/2015</t>
  </si>
  <si>
    <t xml:space="preserve">314,63</t>
  </si>
  <si>
    <t xml:space="preserve">318,01</t>
  </si>
  <si>
    <t xml:space="preserve">90858</t>
  </si>
  <si>
    <t xml:space="preserve">CONCRETAGEM DE PLATIBANDA EM EDIFICAÇÕES MULTIFAMILIARES FEITAS COM SISTEMA DE FÔRMAS MANUSEÁVEIS COM CONCRETO USINADO BOMBEÁVEL, FCK 20 MPA, LANÇADO COM BOMBA LANÇA - LANÇAMENTO, ADENSAMENTO E ACABAMENTO. AF_06/2015</t>
  </si>
  <si>
    <t xml:space="preserve">363,01</t>
  </si>
  <si>
    <t xml:space="preserve">369,85</t>
  </si>
  <si>
    <t xml:space="preserve">90859</t>
  </si>
  <si>
    <t xml:space="preserve">CONCRETAGEM DE PLATIBANDA EM EDIFICAÇÕES UNIFAMILIARES FEITAS COM SISTEMA DE FÔRMAS MANUSEÁVEIS COM CONCRETO USINADO AUTOADENSÁVEL, FCK 20 MPA, LANÇADO COM BOMBA LANÇA - LANÇAMENTO E ACABAMENTO. AF_06/2015</t>
  </si>
  <si>
    <t xml:space="preserve">305,27</t>
  </si>
  <si>
    <t xml:space="preserve">307,81</t>
  </si>
  <si>
    <t xml:space="preserve">90860</t>
  </si>
  <si>
    <t xml:space="preserve">CONCRETAGEM DE PLATIBANDA EM EDIFICAÇÕES MULTIFAMILIARES FEITAS COM SISTEMA DE FÔRMAS MANUSEÁVEIS COM CONCRETO USINADO AUTOADENSÁVEL, FCK 20 MPA, LANÇADO COM BOMBA LANÇA - LANÇAMENTO E ACABAMENTO. AF_06/2015</t>
  </si>
  <si>
    <t xml:space="preserve">310,58</t>
  </si>
  <si>
    <t xml:space="preserve">313,70</t>
  </si>
  <si>
    <t xml:space="preserve">90861</t>
  </si>
  <si>
    <t xml:space="preserve">CONCRETAGEM DE EDIFICAÇÕES (PAREDES E LAJES) FEITAS COM SISTEMA DE FÔRMAS MANUSEÁVEIS COM CONCRETO USINADO BOMBEÁVEL, FCK 20 MPA, LANÇADO COM BOMBA LANÇA - LANÇAMENTO, ADENSAMENTO E ACABAMENTO. AF_06/2015</t>
  </si>
  <si>
    <t xml:space="preserve">317,67</t>
  </si>
  <si>
    <t xml:space="preserve">321,11</t>
  </si>
  <si>
    <t xml:space="preserve">90862</t>
  </si>
  <si>
    <t xml:space="preserve">CONCRETAGEM DE EDIFICAÇÕES (PAREDES E LAJES) FEITAS COM SISTEMA DE FÔRMAS MANUSEÁVEIS COM CONCRETO USINADO AUTOADENSÁVEL, FCK 20 MPA, LANÇADO COM BOMBA LANÇA - LANÇAMENTO E ACABAMENTO. AF_06/2015</t>
  </si>
  <si>
    <t xml:space="preserve">285,75</t>
  </si>
  <si>
    <t xml:space="preserve">287,73</t>
  </si>
  <si>
    <t xml:space="preserve">92718</t>
  </si>
  <si>
    <t xml:space="preserve">CONCRETAGEM DE PILARES, FCK = 25 MPA,  COM USO DE BALDES EM EDIFICAÇÃO COM SEÇÃO MÉDIA DE PILARES MENOR OU IGUAL A 0,25 M² - LANÇAMENTO, ADENSAMENTO E ACABAMENTO. AF_12/2015</t>
  </si>
  <si>
    <t xml:space="preserve">420,32</t>
  </si>
  <si>
    <t xml:space="preserve">440,06</t>
  </si>
  <si>
    <t xml:space="preserve">92719</t>
  </si>
  <si>
    <t xml:space="preserve">CONCRETAGEM DE PILARES, FCK = 25 MPA, COM USO DE GRUA EM EDIFICAÇÃO COM SEÇÃO MÉDIA DE PILARES MENOR OU IGUAL A 0,25 M² - LANÇAMENTO, ADENSAMENTO E ACABAMENTO. AF_12/2015</t>
  </si>
  <si>
    <t xml:space="preserve">280,20</t>
  </si>
  <si>
    <t xml:space="preserve">283,97</t>
  </si>
  <si>
    <t xml:space="preserve">92720</t>
  </si>
  <si>
    <t xml:space="preserve">CONCRETAGEM DE PILARES, FCK = 25 MPA, COM USO DE BOMBA EM EDIFICAÇÃO COM SEÇÃO MÉDIA DE PILARES MENOR OU IGUAL A 0,25 M² - LANÇAMENTO, ADENSAMENTO E ACABAMENTO. AF_12/2015</t>
  </si>
  <si>
    <t xml:space="preserve">317,47</t>
  </si>
  <si>
    <t xml:space="preserve">320,78</t>
  </si>
  <si>
    <t xml:space="preserve">92721</t>
  </si>
  <si>
    <t xml:space="preserve">CONCRETAGEM DE PILARES, FCK = 25 MPA, COM USO DE GRUA EM EDIFICAÇÃO COM SEÇÃO MÉDIA DE PILARES MAIOR QUE 0,25 M² - LANÇAMENTO, ADENSAMENTO E ACABAMENTO. AF_12/2015</t>
  </si>
  <si>
    <t xml:space="preserve">271,61</t>
  </si>
  <si>
    <t xml:space="preserve">274,42</t>
  </si>
  <si>
    <t xml:space="preserve">92722</t>
  </si>
  <si>
    <t xml:space="preserve">CONCRETAGEM DE PILARES, FCK = 25 MPA, COM USO DE BOMBA EM EDIFICAÇÃO COM SEÇÃO MÉDIA DE PILARES MAIOR QUE 0,25 M² - LANÇAMENTO, ADENSAMENTO E ACABAMENTO. AF_12/2015</t>
  </si>
  <si>
    <t xml:space="preserve">313,85</t>
  </si>
  <si>
    <t xml:space="preserve">316,75</t>
  </si>
  <si>
    <t xml:space="preserve">92723</t>
  </si>
  <si>
    <t xml:space="preserve">CONCRETAGEM DE VIGAS E LAJES, FCK=20 MPA, PARA LAJES PREMOLDADAS COM USO DE BOMBA EM EDIFICAÇÃO COM ÁREA MÉDIA DE LAJES MENOR OU IGUAL A 20 M² - LANÇAMENTO, ADENSAMENTO E ACABAMENTO. AF_12/2015</t>
  </si>
  <si>
    <t xml:space="preserve">305,94</t>
  </si>
  <si>
    <t xml:space="preserve">309,31</t>
  </si>
  <si>
    <t xml:space="preserve">92724</t>
  </si>
  <si>
    <t xml:space="preserve">CONCRETAGEM DE VIGAS E LAJES, FCK=20 MPA, PARA LAJES PREMOLDADAS COM USO DE BOMBA EM EDIFICAÇÃO COM ÁREA MÉDIA DE LAJES MAIOR QUE 20 M² - LANÇAMENTO, ADENSAMENTO E ACABAMENTO. AF_12/2015</t>
  </si>
  <si>
    <t xml:space="preserve">302,83</t>
  </si>
  <si>
    <t xml:space="preserve">305,85</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</si>
  <si>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</si>
  <si>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</si>
  <si>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301,51</t>
  </si>
  <si>
    <t xml:space="preserve">304,38</t>
  </si>
  <si>
    <t xml:space="preserve">92726</t>
  </si>
  <si>
    <t xml:space="preserve">CONCRETAGEM DE VIGAS E LAJES, FCK=20 MPA, PARA LAJES MACIÇAS OU NERVURADAS COM USO DE BOMBA EM EDIFICAÇÃO COM ÁREA MÉDIA DE LAJES MAIOR QUE 20 M² - LANÇAMENTO, ADENSAMENTO E ACABAMENTO. AF_12/2015</t>
  </si>
  <si>
    <t xml:space="preserve">299,31</t>
  </si>
  <si>
    <t xml:space="preserve">301,92</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</si>
  <si>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</si>
  <si>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</si>
  <si>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361,18</t>
  </si>
  <si>
    <t xml:space="preserve">375,24</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</si>
  <si>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</si>
  <si>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</si>
  <si>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338,54</t>
  </si>
  <si>
    <t xml:space="preserve">350,03</t>
  </si>
  <si>
    <t xml:space="preserve">92729</t>
  </si>
  <si>
    <t xml:space="preserve">CONCRETAGEM DE VIGAS E LAJES, FCK=20 MPA, PARA LAJES MACIÇAS OU NERVURADAS COM JERICAS EM ELEVADOR DE CABO EM EDIFICAÇÃO DE MULTIPAVIMENTOS ATÉ 16 ANDARES, COM ÁREA MÉDIA DE LAJES MENOR OU IGUAL A 20 M² - LANÇAMENTO, ADENSAMENTO E ACABAMENTO. AF_12/2015</t>
  </si>
  <si>
    <t xml:space="preserve">328,95</t>
  </si>
  <si>
    <t xml:space="preserve">339,34</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</si>
  <si>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</si>
  <si>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</si>
  <si>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312,97</t>
  </si>
  <si>
    <t xml:space="preserve">321,55</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</si>
  <si>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</si>
  <si>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</si>
  <si>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331,85</t>
  </si>
  <si>
    <t xml:space="preserve">342,55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</si>
  <si>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</si>
  <si>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</si>
  <si>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316,27</t>
  </si>
  <si>
    <t xml:space="preserve">325,21</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</si>
  <si>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</si>
  <si>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</si>
  <si>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309,65</t>
  </si>
  <si>
    <t xml:space="preserve">317,83</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</si>
  <si>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</si>
  <si>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</si>
  <si>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298,65</t>
  </si>
  <si>
    <t xml:space="preserve">305,57</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</si>
  <si>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</si>
  <si>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</si>
  <si>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303,04</t>
  </si>
  <si>
    <t xml:space="preserve">310,59</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</si>
  <si>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</si>
  <si>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</si>
  <si>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291,50</t>
  </si>
  <si>
    <t xml:space="preserve">297,71</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</si>
  <si>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</si>
  <si>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</si>
  <si>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274,78</t>
  </si>
  <si>
    <t xml:space="preserve">279,06</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</si>
  <si>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</si>
  <si>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</si>
  <si>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269,07</t>
  </si>
  <si>
    <t xml:space="preserve">272,69</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</si>
  <si>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</si>
  <si>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</si>
  <si>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484,09</t>
  </si>
  <si>
    <t xml:space="preserve">512,24</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</si>
  <si>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</si>
  <si>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</si>
  <si>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709,52</t>
  </si>
  <si>
    <t xml:space="preserve">763,43</t>
  </si>
  <si>
    <t xml:space="preserve">92873</t>
  </si>
  <si>
    <t xml:space="preserve">LANÇAMENTO COM USO DE BALDES, ADENSAMENTO E ACABAMENTO DE CONCRETO EM ESTRUTURAS. AF_12/2015</t>
  </si>
  <si>
    <t xml:space="preserve">173,25</t>
  </si>
  <si>
    <t xml:space="preserve">192,99</t>
  </si>
  <si>
    <t xml:space="preserve">92874</t>
  </si>
  <si>
    <t xml:space="preserve">LANÇAMENTO COM USO DE BOMBA, ADENSAMENTO E ACABAMENTO DE CONCRETO EM ESTRUTURAS. AF_12/2015</t>
  </si>
  <si>
    <t xml:space="preserve">32,45</t>
  </si>
  <si>
    <t xml:space="preserve">94962</t>
  </si>
  <si>
    <t xml:space="preserve">CONCRETO MAGRO PARA LASTRO, TRAÇO 1:4,5:4,5 (CIMENTO/ AREIA MÉDIA/ BRITA 1)  - PREPARO MECÂNICO COM BETONEIRA 400 L. AF_07/2016</t>
  </si>
  <si>
    <t xml:space="preserve">232,28</t>
  </si>
  <si>
    <t xml:space="preserve">240,83</t>
  </si>
  <si>
    <t xml:space="preserve">94963</t>
  </si>
  <si>
    <t xml:space="preserve">CONCRETO FCK = 15MPA, TRAÇO 1:3,4:3,5 (CIMENTO/ AREIA MÉDIA/ BRITA 1)  - PREPARO MECÂNICO COM BETONEIRA 400 L. AF_07/2016</t>
  </si>
  <si>
    <t xml:space="preserve">249,67</t>
  </si>
  <si>
    <t xml:space="preserve">257,79</t>
  </si>
  <si>
    <t xml:space="preserve">94964</t>
  </si>
  <si>
    <t xml:space="preserve">CONCRETO FCK = 20MPA, TRAÇO 1:2,7:3 (CIMENTO/ AREIA MÉDIA/ BRITA 1)  - PREPARO MECÂNICO COM BETONEIRA 400 L. AF_07/2016</t>
  </si>
  <si>
    <t xml:space="preserve">271,63</t>
  </si>
  <si>
    <t xml:space="preserve">280,46</t>
  </si>
  <si>
    <t xml:space="preserve">94965</t>
  </si>
  <si>
    <t xml:space="preserve">CONCRETO FCK = 25MPA, TRAÇO 1:2,3:2,7 (CIMENTO/ AREIA MÉDIA/ BRITA 1)  - PREPARO MECÂNICO COM BETONEIRA 400 L. AF_07/2016</t>
  </si>
  <si>
    <t xml:space="preserve">277,81</t>
  </si>
  <si>
    <t xml:space="preserve">285,88</t>
  </si>
  <si>
    <t xml:space="preserve">94966</t>
  </si>
  <si>
    <t xml:space="preserve">CONCRETO FCK = 30MPA, TRAÇO 1:2,1:2,5 (CIMENTO/ AREIA MÉDIA/ BRITA 1)  - PREPARO MECÂNICO COM BETONEIRA 400 L. AF_07/2016</t>
  </si>
  <si>
    <t xml:space="preserve">285,99</t>
  </si>
  <si>
    <t xml:space="preserve">294,01</t>
  </si>
  <si>
    <t xml:space="preserve">94967</t>
  </si>
  <si>
    <t xml:space="preserve">CONCRETO FCK = 40MPA, TRAÇO 1:1,6:1,9 (CIMENTO/ AREIA MÉDIA/ BRITA 1)  - PREPARO MECÂNICO COM BETONEIRA 400 L. AF_07/2016</t>
  </si>
  <si>
    <t xml:space="preserve">323,19</t>
  </si>
  <si>
    <t xml:space="preserve">331,70</t>
  </si>
  <si>
    <t xml:space="preserve">94968</t>
  </si>
  <si>
    <t xml:space="preserve">CONCRETO MAGRO PARA LASTRO, TRAÇO 1:4,5:4,5 (CIMENTO/ AREIA MÉDIA/ BRITA 1)  - PREPARO MECÂNICO COM BETONEIRA 600 L. AF_07/2016</t>
  </si>
  <si>
    <t xml:space="preserve">224,44</t>
  </si>
  <si>
    <t xml:space="preserve">231,78</t>
  </si>
  <si>
    <t xml:space="preserve">94969</t>
  </si>
  <si>
    <t xml:space="preserve">CONCRETO FCK = 15MPA, TRAÇO 1:3,4:3,5 (CIMENTO/ AREIA MÉDIA/ BRITA 1)  - PREPARO MECÂNICO COM BETONEIRA 600 L. AF_07/2016</t>
  </si>
  <si>
    <t xml:space="preserve">242,78</t>
  </si>
  <si>
    <t xml:space="preserve">249,86</t>
  </si>
  <si>
    <t xml:space="preserve">94970</t>
  </si>
  <si>
    <t xml:space="preserve">CONCRETO FCK = 20MPA, TRAÇO 1:2,7:3 (CIMENTO/ AREIA MÉDIA/ BRITA 1)  - PREPARO MECÂNICO COM BETONEIRA 600 L. AF_07/2016</t>
  </si>
  <si>
    <t xml:space="preserve">259,21</t>
  </si>
  <si>
    <t xml:space="preserve">266,29</t>
  </si>
  <si>
    <t xml:space="preserve">94971</t>
  </si>
  <si>
    <t xml:space="preserve">CONCRETO FCK = 25MPA, TRAÇO 1:2,3:2,7 (CIMENTO/ AREIA MÉDIA/ BRITA 1)  - PREPARO MECÂNICO COM BETONEIRA 600 L. AF_07/2016</t>
  </si>
  <si>
    <t xml:space="preserve">270,59</t>
  </si>
  <si>
    <t xml:space="preserve">277,50</t>
  </si>
  <si>
    <t xml:space="preserve">94972</t>
  </si>
  <si>
    <t xml:space="preserve">CONCRETO FCK = 30MPA, TRAÇO 1:2,1:2,5 (CIMENTO/ AREIA MÉDIA/ BRITA 1)  - PREPARO MECÂNICO COM BETONEIRA 600 L. AF_07/2016</t>
  </si>
  <si>
    <t xml:space="preserve">280,86</t>
  </si>
  <si>
    <t xml:space="preserve">287,94</t>
  </si>
  <si>
    <t xml:space="preserve">94973</t>
  </si>
  <si>
    <t xml:space="preserve">CONCRETO FCK = 40MPA, TRAÇO 1:1,6:1,9 (CIMENTO/ AREIA MÉDIA/ BRITA 1)  - PREPARO MECÂNICO COM BETONEIRA 600 L. AF_07/2016</t>
  </si>
  <si>
    <t xml:space="preserve">314,07</t>
  </si>
  <si>
    <t xml:space="preserve">321,15</t>
  </si>
  <si>
    <t xml:space="preserve">94974</t>
  </si>
  <si>
    <t xml:space="preserve">CONCRETO MAGRO PARA LASTRO, TRAÇO 1:4,5:4,5 (CIMENTO/ AREIA MÉDIA/ BRITA 1)  - PREPARO MANUAL. AF_07/2016</t>
  </si>
  <si>
    <t xml:space="preserve">341,90</t>
  </si>
  <si>
    <t xml:space="preserve">362,06</t>
  </si>
  <si>
    <t xml:space="preserve">94975</t>
  </si>
  <si>
    <t xml:space="preserve">CONCRETO FCK = 15MPA, TRAÇO 1:3,4:3,5 (CIMENTO/ AREIA MÉDIA/ BRITA 1)  - PREPARO MANUAL. AF_07/2016</t>
  </si>
  <si>
    <t xml:space="preserve">358,32</t>
  </si>
  <si>
    <t xml:space="preserve">378,16</t>
  </si>
  <si>
    <t xml:space="preserve">96555</t>
  </si>
  <si>
    <t xml:space="preserve">CONCRETAGEM DE BLOCOS DE COROAMENTO E VIGAS BALDRAME, FCK 30 MPA, COM USO DE JERICA  LANÇAMENTO, ADENSAMENTO E ACABAMENTO. AF_06/2017</t>
  </si>
  <si>
    <t xml:space="preserve">416,01</t>
  </si>
  <si>
    <t xml:space="preserve">434,85</t>
  </si>
  <si>
    <t xml:space="preserve">96556</t>
  </si>
  <si>
    <t xml:space="preserve">CONCRETAGEM DE SAPATAS, FCK 30 MPA, COM USO DE JERICA  LANÇAMENTO, ADENSAMENTO E ACABAMENTO. AF_06/2017</t>
  </si>
  <si>
    <t xml:space="preserve">483,13</t>
  </si>
  <si>
    <t xml:space="preserve">509,82</t>
  </si>
  <si>
    <t xml:space="preserve">96557</t>
  </si>
  <si>
    <t xml:space="preserve">CONCRETAGEM DE BLOCOS DE COROAMENTO E VIGAS BALDRAMES, FCK 30 MPA, COM USO DE BOMBA  LANÇAMENTO, ADENSAMENTO E ACABAMENTO. AF_06/2017</t>
  </si>
  <si>
    <t xml:space="preserve">327,92</t>
  </si>
  <si>
    <t xml:space="preserve">329,89</t>
  </si>
  <si>
    <t xml:space="preserve">96558</t>
  </si>
  <si>
    <t xml:space="preserve">CONCRETAGEM DE SAPATAS, FCK 30 MPA, COM USO DE BOMBA  LANÇAMENTO, ADENSAMENTO E ACABAMENTO. AF_11/2016</t>
  </si>
  <si>
    <t xml:space="preserve">334,11</t>
  </si>
  <si>
    <t xml:space="preserve">336,77</t>
  </si>
  <si>
    <t xml:space="preserve">74141/1</t>
  </si>
  <si>
    <t xml:space="preserve">LAJE PRE-MOLD BETA 11 P/1KN/M2 VAOS 4,40M/INCL VIGOTAS TIJOLOS ARMADURA NEGATIVA CAPEAMENTO 3CM CONCRETO 20MPA ESCORAMENTO MATERIAL E MAO  DE OBRA.</t>
  </si>
  <si>
    <t xml:space="preserve">72,33</t>
  </si>
  <si>
    <t xml:space="preserve">75,39</t>
  </si>
  <si>
    <t xml:space="preserve">74141/2</t>
  </si>
  <si>
    <t xml:space="preserve">LAJE PRE-MOLD BETA 12 P/3,5KN/M2 VAO 4,1M INCL VIGOTAS TIJOLOS ARMADU-RA NEGATIVA CAPEAMENTO 3CM CONCRETO 15MPA ESCORAMENTO MATERIAIS E MAO DE OBRA.</t>
  </si>
  <si>
    <t xml:space="preserve">79,82</t>
  </si>
  <si>
    <t xml:space="preserve">83,26</t>
  </si>
  <si>
    <t xml:space="preserve">74141/3</t>
  </si>
  <si>
    <t xml:space="preserve">LAJE PRE-MOLD BETA 16 P/3,5KN/M2 VAO 5,2M INCL VIGOTAS TIJOLOS ARMADU-RA NEGATIVA CAPEAMENTO 3CM CONCRETO 15MPA ESCORAMENTO MATERIAL E MAO  DE OBRA.</t>
  </si>
  <si>
    <t xml:space="preserve">94,32</t>
  </si>
  <si>
    <t xml:space="preserve">98,23</t>
  </si>
  <si>
    <t xml:space="preserve">74141/4</t>
  </si>
  <si>
    <t xml:space="preserve">LAJE PRE-MOLD BETA 20 P/3,5KN/M2 VAO 6,2M INCL VIGOTAS TIJOLOS ARMADU-RA NEGATIVA CAPEAMENTO 3CM CONCRETO 15MPA ESCORAMENTO MATERIAL E MAO  DE OBRA.</t>
  </si>
  <si>
    <t xml:space="preserve">107,21</t>
  </si>
  <si>
    <t xml:space="preserve">111,37</t>
  </si>
  <si>
    <t xml:space="preserve">74202/1</t>
  </si>
  <si>
    <t xml:space="preserve">LAJE PRE-MOLDADA P/FORRO, SOBRECARGA 100KG/M2, VAOS ATE 3,50M/E=8CM, C/LAJOTAS E CAP.C/CONC FCK=20MPA, 3CM, INTER-EIXO 38CM, C/ESCORAMENTO (REAPR.3X) E FERRAGEM NEGATIVA</t>
  </si>
  <si>
    <t xml:space="preserve">62,13</t>
  </si>
  <si>
    <t xml:space="preserve">64,68</t>
  </si>
  <si>
    <t xml:space="preserve">74202/2</t>
  </si>
  <si>
    <t xml:space="preserve">LAJE PRE-MOLDADA P/PISO, SOBRECARGA 200KG/M2, VAOS ATE 3,50M/E=8CM, C/LAJOTAS E CAP.C/CONC FCK=20MPA, 4CM, INTER-EIXO 38CM, C/ESCORAMENTO (REAPR.3X) E FERRAGEM NEGATIVA</t>
  </si>
  <si>
    <t xml:space="preserve">68,53</t>
  </si>
  <si>
    <t xml:space="preserve">71,48</t>
  </si>
  <si>
    <t xml:space="preserve">73817/1</t>
  </si>
  <si>
    <t xml:space="preserve">EMBASAMENTO DE MATERIAL GRANULAR - PO DE PEDRA</t>
  </si>
  <si>
    <t xml:space="preserve">74,78</t>
  </si>
  <si>
    <t xml:space="preserve">77,35</t>
  </si>
  <si>
    <t xml:space="preserve">73817/2</t>
  </si>
  <si>
    <t xml:space="preserve">EMBASAMENTO DE MATERIAL GRANULAR - RACHAO</t>
  </si>
  <si>
    <t xml:space="preserve">108,31</t>
  </si>
  <si>
    <t xml:space="preserve">74078/1</t>
  </si>
  <si>
    <t xml:space="preserve">AGULHAMENTO FUNDO DE VALAS C/MACO 30KG PEDRA-DE-MAO H=10CM</t>
  </si>
  <si>
    <t xml:space="preserve">31,39</t>
  </si>
  <si>
    <t xml:space="preserve">34,36</t>
  </si>
  <si>
    <t xml:space="preserve">83518</t>
  </si>
  <si>
    <t xml:space="preserve">ALVENARIA EMBASAMENTO E=20 CM BLOCO CONCRETO</t>
  </si>
  <si>
    <t xml:space="preserve">317,80</t>
  </si>
  <si>
    <t xml:space="preserve">335,38</t>
  </si>
  <si>
    <t xml:space="preserve">95467</t>
  </si>
  <si>
    <t xml:space="preserve">EMBASAMENTO C/PEDRA ARGAMASSADA UTILIZANDO ARG.CIM/AREIA 1:4</t>
  </si>
  <si>
    <t xml:space="preserve">370,02</t>
  </si>
  <si>
    <t xml:space="preserve">399,88</t>
  </si>
  <si>
    <t xml:space="preserve">68328</t>
  </si>
  <si>
    <t xml:space="preserve">JUNTA DE DILATACAO COM ISOPOR 10 MM</t>
  </si>
  <si>
    <t xml:space="preserve">13,62</t>
  </si>
  <si>
    <t xml:space="preserve">13,87</t>
  </si>
  <si>
    <t xml:space="preserve">73898/1</t>
  </si>
  <si>
    <t xml:space="preserve">JUNTA DE DILATACAO ELASTICA (PVC) O-220/6 PRESSAO ATE 30 MCA</t>
  </si>
  <si>
    <t xml:space="preserve">95,66</t>
  </si>
  <si>
    <t xml:space="preserve">96,18</t>
  </si>
  <si>
    <t xml:space="preserve">74121/1</t>
  </si>
  <si>
    <t xml:space="preserve">JUNTA DE DILATACAO PARA IMPERMEABILIZACAO, COM SELANTE ELASTICO MONOCOMPONENTE A BASE DE POLIURETANO, DIMENSOES 1X1CM.</t>
  </si>
  <si>
    <t xml:space="preserve">20,33</t>
  </si>
  <si>
    <t xml:space="preserve">21,51</t>
  </si>
  <si>
    <t xml:space="preserve">79471</t>
  </si>
  <si>
    <t xml:space="preserve">PINTURA ADESIVA P/ CONCRETO, A BASE DE RESINA EPOXI ( SIKADUR 32 )</t>
  </si>
  <si>
    <t xml:space="preserve">61,92</t>
  </si>
  <si>
    <t xml:space="preserve">63,46</t>
  </si>
  <si>
    <t xml:space="preserve">93182</t>
  </si>
  <si>
    <t xml:space="preserve">VERGA PRÉ-MOLDADA PARA JANELAS COM ATÉ 1,5 M DE VÃO. AF_03/2016</t>
  </si>
  <si>
    <t xml:space="preserve">20,18</t>
  </si>
  <si>
    <t xml:space="preserve">21,03</t>
  </si>
  <si>
    <t xml:space="preserve">93183</t>
  </si>
  <si>
    <t xml:space="preserve">VERGA PRÉ-MOLDADA PARA JANELAS COM MAIS DE 1,5 M DE VÃO. AF_03/2016</t>
  </si>
  <si>
    <t xml:space="preserve">25,36</t>
  </si>
  <si>
    <t xml:space="preserve">26,25</t>
  </si>
  <si>
    <t xml:space="preserve">93184</t>
  </si>
  <si>
    <t xml:space="preserve">VERGA PRÉ-MOLDADA PARA PORTAS COM ATÉ 1,5 M DE VÃO. AF_03/2016</t>
  </si>
  <si>
    <t xml:space="preserve">16,63</t>
  </si>
  <si>
    <t xml:space="preserve">93185</t>
  </si>
  <si>
    <t xml:space="preserve">VERGA PRÉ-MOLDADA PARA PORTAS COM MAIS DE 1,5 M DE VÃO. AF_03/2016</t>
  </si>
  <si>
    <t xml:space="preserve">24,87</t>
  </si>
  <si>
    <t xml:space="preserve">25,72</t>
  </si>
  <si>
    <t xml:space="preserve">93186</t>
  </si>
  <si>
    <t xml:space="preserve">VERGA MOLDADA IN LOCO EM CONCRETO PARA JANELAS COM ATÉ 1,5 M DE VÃO. AF_03/2016</t>
  </si>
  <si>
    <t xml:space="preserve">39,78</t>
  </si>
  <si>
    <t xml:space="preserve">93187</t>
  </si>
  <si>
    <t xml:space="preserve">VERGA MOLDADA IN LOCO EM CONCRETO PARA JANELAS COM MAIS DE 1,5 M DE VÃO. AF_03/2016</t>
  </si>
  <si>
    <t xml:space="preserve">42,27</t>
  </si>
  <si>
    <t xml:space="preserve">44,30</t>
  </si>
  <si>
    <t xml:space="preserve">93188</t>
  </si>
  <si>
    <t xml:space="preserve">VERGA MOLDADA IN LOCO EM CONCRETO PARA PORTAS COM ATÉ 1,5 M DE VÃO. AF_03/2016</t>
  </si>
  <si>
    <t xml:space="preserve">38,95</t>
  </si>
  <si>
    <t xml:space="preserve">40,85</t>
  </si>
  <si>
    <t xml:space="preserve">93189</t>
  </si>
  <si>
    <t xml:space="preserve">VERGA MOLDADA IN LOCO EM CONCRETO PARA PORTAS COM MAIS DE 1,5 M DE VÃO. AF_03/2016</t>
  </si>
  <si>
    <t xml:space="preserve">44,99</t>
  </si>
  <si>
    <t xml:space="preserve">93190</t>
  </si>
  <si>
    <t xml:space="preserve">VERGA MOLDADA IN LOCO COM UTILIZAÇÃO DE BLOCOS CANALETA PARA JANELAS COM ATÉ 1,5 M DE VÃO. AF_03/2016</t>
  </si>
  <si>
    <t xml:space="preserve">27,66</t>
  </si>
  <si>
    <t xml:space="preserve">93191</t>
  </si>
  <si>
    <t xml:space="preserve">VERGA MOLDADA IN LOCO COM UTILIZAÇÃO DE BLOCOS CANALETA PARA JANELAS COM MAIS DE 1,5 M DE VÃO. AF_03/2016</t>
  </si>
  <si>
    <t xml:space="preserve">28,26</t>
  </si>
  <si>
    <t xml:space="preserve">29,28</t>
  </si>
  <si>
    <t xml:space="preserve">93192</t>
  </si>
  <si>
    <t xml:space="preserve">VERGA MOLDADA IN LOCO COM UTILIZAÇÃO DE BLOCOS CANALETA PARA PORTAS COM ATÉ 1,5 M DE VÃO. AF_03/2016</t>
  </si>
  <si>
    <t xml:space="preserve">32,67</t>
  </si>
  <si>
    <t xml:space="preserve">93193</t>
  </si>
  <si>
    <t xml:space="preserve">VERGA MOLDADA IN LOCO COM UTILIZAÇÃO DE BLOCOS CANALETA PARA PORTAS COM MAIS DE 1,5 M DE VÃO. AF_03/2016</t>
  </si>
  <si>
    <t xml:space="preserve">30,01</t>
  </si>
  <si>
    <t xml:space="preserve">93194</t>
  </si>
  <si>
    <t xml:space="preserve">CONTRAVERGA PRÉ-MOLDADA PARA VÃOS DE ATÉ 1,5 M DE COMPRIMENTO. AF_03/2016</t>
  </si>
  <si>
    <t xml:space="preserve">20,74</t>
  </si>
  <si>
    <t xml:space="preserve">93195</t>
  </si>
  <si>
    <t xml:space="preserve">CONTRAVERGA PRÉ-MOLDADA PARA VÃOS DE MAIS DE 1,5 M DE COMPRIMENTO. AF_03/2016</t>
  </si>
  <si>
    <t xml:space="preserve">23,29</t>
  </si>
  <si>
    <t xml:space="preserve">93196</t>
  </si>
  <si>
    <t xml:space="preserve">CONTRAVERGA MOLDADA IN LOCO EM CONCRETO PARA VÃOS DE ATÉ 1,5 M DE COMPRIMENTO. AF_03/2016</t>
  </si>
  <si>
    <t xml:space="preserve">35,55</t>
  </si>
  <si>
    <t xml:space="preserve">37,53</t>
  </si>
  <si>
    <t xml:space="preserve">93197</t>
  </si>
  <si>
    <t xml:space="preserve">CONTRAVERGA MOLDADA IN LOCO EM CONCRETO PARA VÃOS DE MAIS DE 1,5 M DE COMPRIMENTO. AF_03/2016</t>
  </si>
  <si>
    <t xml:space="preserve">38,99</t>
  </si>
  <si>
    <t xml:space="preserve">41,03</t>
  </si>
  <si>
    <t xml:space="preserve">93198</t>
  </si>
  <si>
    <t xml:space="preserve">CONTRAVERGA MOLDADA IN LOCO COM UTILIZAÇÃO DE BLOCOS CANALETA PARA VÃOS DE ATÉ 1,5 M DE COMPRIMENTO. AF_03/2016</t>
  </si>
  <si>
    <t xml:space="preserve">24,47</t>
  </si>
  <si>
    <t xml:space="preserve">25,55</t>
  </si>
  <si>
    <t xml:space="preserve">93199</t>
  </si>
  <si>
    <t xml:space="preserve">CONTRAVERGA MOLDADA IN LOCO COM UTILIZAÇÃO DE BLOCOS CANALETA PARA VÃOS DE MAIS DE 1,5 M DE COMPRIMENTO. AF_03/2016</t>
  </si>
  <si>
    <t xml:space="preserve">24,00</t>
  </si>
  <si>
    <t xml:space="preserve">25,03</t>
  </si>
  <si>
    <t xml:space="preserve">93200</t>
  </si>
  <si>
    <t xml:space="preserve">FIXAÇÃO (ENCUNHAMENTO) DE ALVENARIA DE VEDAÇÃO COM ARGAMASSA APLICADA COM BISNAGA. AF_03/2016</t>
  </si>
  <si>
    <t xml:space="preserve">2,13</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</si>
  <si>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</si>
  <si>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</si>
  <si>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</si>
  <si>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</si>
  <si>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17,64</t>
  </si>
  <si>
    <t xml:space="preserve">19,20</t>
  </si>
  <si>
    <t xml:space="preserve">93203</t>
  </si>
  <si>
    <t xml:space="preserve">FIXAÇÃO (ENCUNHAMENTO) DE ALVENARIA DE VEDAÇÃO COM ESPUMA DE POLIURETANO EXPANSIVA. AF_03/2016</t>
  </si>
  <si>
    <t xml:space="preserve">93204</t>
  </si>
  <si>
    <t xml:space="preserve">CINTA DE AMARRAÇÃO DE ALVENARIA MOLDADA IN LOCO EM CONCRETO. AF_03/2016</t>
  </si>
  <si>
    <t xml:space="preserve">29,26</t>
  </si>
  <si>
    <t xml:space="preserve">30,94</t>
  </si>
  <si>
    <t xml:space="preserve">93205</t>
  </si>
  <si>
    <t xml:space="preserve">CINTA DE AMARRAÇÃO DE ALVENARIA MOLDADA IN LOCO COM UTILIZAÇÃO DE BLOCOS CANALETA. AF_03/2016</t>
  </si>
  <si>
    <t xml:space="preserve">21,99</t>
  </si>
  <si>
    <t xml:space="preserve">22,98</t>
  </si>
  <si>
    <t xml:space="preserve">71623</t>
  </si>
  <si>
    <t xml:space="preserve">CHAPIM DE CONCRETO APARENTE COM ACABAMENTO DESEMPENADO, FORMA DE COMPENSADO PLASTIFICADO (MADEIRIT) DE 14 X 10 CM, FUNDIDO NO LOCAL.</t>
  </si>
  <si>
    <t xml:space="preserve">25,96</t>
  </si>
  <si>
    <t xml:space="preserve">27,99</t>
  </si>
  <si>
    <t xml:space="preserve">74144/2</t>
  </si>
  <si>
    <t xml:space="preserve">SUPORTE APOIO CAIXA D AGUA BARROTES MADEIRA DE 1</t>
  </si>
  <si>
    <t xml:space="preserve">15,26</t>
  </si>
  <si>
    <t xml:space="preserve">83513</t>
  </si>
  <si>
    <t xml:space="preserve">FORNECIMENTO DE PERFIL SIMPLES "I" OU "H" ATE 8" INCLUSIVE PERDAS</t>
  </si>
  <si>
    <t xml:space="preserve">6,43</t>
  </si>
  <si>
    <t xml:space="preserve">83514</t>
  </si>
  <si>
    <t xml:space="preserve">FORNECIMENTO DE PERFIL SIMPLES "I" OU "H" 8 A 12" INCLUSIVE PERDAS</t>
  </si>
  <si>
    <t xml:space="preserve">5,27</t>
  </si>
  <si>
    <t xml:space="preserve">84153</t>
  </si>
  <si>
    <t xml:space="preserve">APARELHO DE APOIO NEOPRENE NAO FRETADO (1,4KG/DM3)</t>
  </si>
  <si>
    <t xml:space="preserve">51,00</t>
  </si>
  <si>
    <t xml:space="preserve">51,27</t>
  </si>
  <si>
    <t xml:space="preserve">84154</t>
  </si>
  <si>
    <t xml:space="preserve">APARELHO APOIO NEOPRENE FRETADO</t>
  </si>
  <si>
    <t xml:space="preserve">DM3</t>
  </si>
  <si>
    <t xml:space="preserve">104,12</t>
  </si>
  <si>
    <t xml:space="preserve">104,39</t>
  </si>
  <si>
    <t xml:space="preserve">85233</t>
  </si>
  <si>
    <t xml:space="preserve">ESCADA EM CONCRETO ARMADO, FCK = 15 MPA, MOLDADA IN LOCO</t>
  </si>
  <si>
    <t xml:space="preserve">2.029,59</t>
  </si>
  <si>
    <t xml:space="preserve">2.166,25</t>
  </si>
  <si>
    <t xml:space="preserve">95952</t>
  </si>
  <si>
    <t xml:space="preserve">(COMPOSIÇÃO REPRESENTATIVA) EXECUÇÃO DE ESTRUTURAS DE CONCRETO ARMADO CONVENCIONAL, PARA EDIFICAÇÃO HABITACIONAL MULTIFAMILIAR (PRÉDIO), FCK = 25 MPA. AF_01/2017</t>
  </si>
  <si>
    <t xml:space="preserve">1.264,76</t>
  </si>
  <si>
    <t xml:space="preserve">1.314,51</t>
  </si>
  <si>
    <t xml:space="preserve">95953</t>
  </si>
  <si>
    <t xml:space="preserve">(COMPOSIÇÃO REPRESENTATIVA) EXECUÇÃO DE ESTRUTURAS DE CONCRETO ARMADO, PARA EDIFICAÇÃO HABITACIONAL UNIFAMILIAR COM DOIS PAVIMENTOS (CASA ISOLADA), FCK = 25 MPA. AF_01/2017</t>
  </si>
  <si>
    <t xml:space="preserve">2.158,48</t>
  </si>
  <si>
    <t xml:space="preserve">2.268,54</t>
  </si>
  <si>
    <t xml:space="preserve">95954</t>
  </si>
  <si>
    <t xml:space="preserve">(COMPOSIÇÃO REPRESENTATIVA) EXECUÇÃO DE ESTRUTURAS DE CONCRETO ARMADO, PARA EDIFICAÇÃO HABITACIONAL UNIFAMILIAR COM DOIS PAVIMENTOS (CASA EM EMPREENDIMENTOS), FCK = 25 MPA. AF_01/2017</t>
  </si>
  <si>
    <t xml:space="preserve">1.495,23</t>
  </si>
  <si>
    <t xml:space="preserve">1.566,12</t>
  </si>
  <si>
    <t xml:space="preserve">95955</t>
  </si>
  <si>
    <t xml:space="preserve">(COMPOSIÇÃO REPRESENTATIVA) EXECUÇÃO DE ESTRUTURAS DE CONCRETO ARMADO, PARA EDIFICAÇÃO HABITACIONAL UNIFAMILIAR TÉRREA (CASA ISOLADA), FCK = 25 MPA. AF_01/2017</t>
  </si>
  <si>
    <t xml:space="preserve">1.860,02</t>
  </si>
  <si>
    <t xml:space="preserve">1.953,75</t>
  </si>
  <si>
    <t xml:space="preserve">95956</t>
  </si>
  <si>
    <t xml:space="preserve">(COMPOSIÇÃO REPRESENTATIVA) EXECUÇÃO DE ESTRUTURAS DE CONCRETO ARMADO, PARA EDIFICAÇÃO HABITACIONAL UNIFAMILIAR TÉRREA (CASA EM EMPREENDIMENTOS), FCK = 25 MPA. AF_01/2017</t>
  </si>
  <si>
    <t xml:space="preserve">1.431,06</t>
  </si>
  <si>
    <t xml:space="preserve">1.499,12</t>
  </si>
  <si>
    <t xml:space="preserve">95957</t>
  </si>
  <si>
    <t xml:space="preserve">(COMPOSIÇÃO REPRESENTATIVA) EXECUÇÃO DE ESTRUTURAS DE CONCRETO ARMADO, PARA EDIFICAÇÃO INSTITUCIONAL TÉRREA, FCK = 25 MPA. AF_01/2017</t>
  </si>
  <si>
    <t xml:space="preserve">1.806,84</t>
  </si>
  <si>
    <t xml:space="preserve">1.886,87</t>
  </si>
  <si>
    <t xml:space="preserve">95969</t>
  </si>
  <si>
    <t xml:space="preserve">(COMPOSIÇÃO REPRESENTATIVA) EXECUÇÃO DE ESCADA EM CONCRETO ARMADO, MOLDADA IN LOCO, FCK = 25 MPA. AF_02/2017</t>
  </si>
  <si>
    <t xml:space="preserve">1.909,05</t>
  </si>
  <si>
    <t xml:space="preserve">2.004,42</t>
  </si>
  <si>
    <t xml:space="preserve">97733</t>
  </si>
  <si>
    <t xml:space="preserve">PEÇA RETANGULAR PRÉ-MOLDADA, VOLUME DE CONCRETO DE ATÉ 10 LITROS, TAXA DE AÇO APROXIMADA DE 30KG/M³. AF_01/2018</t>
  </si>
  <si>
    <t xml:space="preserve">5.618,17</t>
  </si>
  <si>
    <t xml:space="preserve">6.203,09</t>
  </si>
  <si>
    <t xml:space="preserve">97734</t>
  </si>
  <si>
    <t xml:space="preserve">PEÇA RETANGULAR PRÉ-MOLDADA, VOLUME DE CONCRETO DE 10 A 30 LITROS, TAXA DE AÇO APROXIMADA DE 30KG/M³. AF_01/2018</t>
  </si>
  <si>
    <t xml:space="preserve">2.454,89</t>
  </si>
  <si>
    <t xml:space="preserve">2.687,09</t>
  </si>
  <si>
    <t xml:space="preserve">97735</t>
  </si>
  <si>
    <t xml:space="preserve">PEÇA RETANGULAR PRÉ-MOLDADA, VOLUME DE CONCRETO DE 30 A 100 LITROS, TAXA DE AÇO APROXIMADA DE 30KG/M³. AF_01/2018</t>
  </si>
  <si>
    <t xml:space="preserve">1.955,85</t>
  </si>
  <si>
    <t xml:space="preserve">2.130,88</t>
  </si>
  <si>
    <t xml:space="preserve">97736</t>
  </si>
  <si>
    <t xml:space="preserve">PEÇA RETANGULAR PRÉ-MOLDADA, VOLUME DE CONCRETO ACIMA DE 100 LITROS, TAXA DE AÇO APROXIMADA DE 30KG/M³. AF_01/2018</t>
  </si>
  <si>
    <t xml:space="preserve">1.268,83</t>
  </si>
  <si>
    <t xml:space="preserve">1.360,34</t>
  </si>
  <si>
    <t xml:space="preserve">97737</t>
  </si>
  <si>
    <t xml:space="preserve">PEÇA RETANGULAR PRÉ-MOLDADA, VOLUME DE CONCRETO DE 30 A 70 LITROS , TAXA DE AÇO APROXIMADA DE 70KG/M³. AF_01/2018</t>
  </si>
  <si>
    <t xml:space="preserve">2.694,99</t>
  </si>
  <si>
    <t xml:space="preserve">2.927,29</t>
  </si>
  <si>
    <t xml:space="preserve">97739</t>
  </si>
  <si>
    <t xml:space="preserve">PEÇA CIRCULAR PRÉ-MOLDADA, VOLUME DE CONCRETO DE 30 A 100 LITROS, TAXA DE AÇO APROXIMADA DE 30KG/M³. AF_01/2018</t>
  </si>
  <si>
    <t xml:space="preserve">2.425,16</t>
  </si>
  <si>
    <t xml:space="preserve">2.620,70</t>
  </si>
  <si>
    <t xml:space="preserve">97740</t>
  </si>
  <si>
    <t xml:space="preserve">PEÇA CIRCULAR PRÉ-MOLDADA, VOLUME DE CONCRETO ACIMA DE 100 LITROS, TAXA DE AÇO APROXIMADA DE 30KG/M³. AF_01/2018</t>
  </si>
  <si>
    <t xml:space="preserve">1.771,05</t>
  </si>
  <si>
    <t xml:space="preserve">1.889,54</t>
  </si>
  <si>
    <t xml:space="preserve">5968</t>
  </si>
  <si>
    <t xml:space="preserve">IMPERMEABILIZACAO DE SUPERFICIE COM ARGAMASSA DE CIMENTO E AREIA (MEDIA), TRACO 1:3, COM ADITIVO IMPERMEABILIZANTE, E=2CM.</t>
  </si>
  <si>
    <t xml:space="preserve">38,48</t>
  </si>
  <si>
    <t xml:space="preserve">83731</t>
  </si>
  <si>
    <t xml:space="preserve">IMPERMEABILIZACAO DE SUPERFICIE COM ARGAMASSA DE CIMENTO E AREIA, TRACO 1:3, COM ADITIVO IMPERMEABILIZANTE, E=3 CM</t>
  </si>
  <si>
    <t xml:space="preserve">42,79</t>
  </si>
  <si>
    <t xml:space="preserve">46,62</t>
  </si>
  <si>
    <t xml:space="preserve">83732</t>
  </si>
  <si>
    <t xml:space="preserve">IMPERMEABILIZACAO DE SUPERFICIE COM ARGAMASSA DE CIMENTO E AREIA, TRACO 1:3, COM ADITIVO IMPERMEABILIZANTE, E=1,5 CM</t>
  </si>
  <si>
    <t xml:space="preserve">33,39</t>
  </si>
  <si>
    <t xml:space="preserve">36,88</t>
  </si>
  <si>
    <t xml:space="preserve">83733</t>
  </si>
  <si>
    <t xml:space="preserve">IMPERMEABILIZACAO DE SUPERFICIE COM ARGAMASSA DE CIMENTO E AREIA (GROSSA), TRACO 1:4, COM ADITIVO IMPERMEABILIZANTE, E=2 CM</t>
  </si>
  <si>
    <t xml:space="preserve">41,52</t>
  </si>
  <si>
    <t xml:space="preserve">83735</t>
  </si>
  <si>
    <t xml:space="preserve">IMPERMEABILIZACAO DE SUPERFICIE COM CIMENTO IMPERMEABILIZANTE DE PEGA ULTRA RAPIDA, TRACO 1:1, E=0,5 CM</t>
  </si>
  <si>
    <t xml:space="preserve">58,50</t>
  </si>
  <si>
    <t xml:space="preserve">61,16</t>
  </si>
  <si>
    <t xml:space="preserve">68053</t>
  </si>
  <si>
    <t xml:space="preserve">FORNECIMENTO/INSTALACAO LONA PLASTICA PRETA, PARA IMPERMEABILIZACAO, ESPESSURA 150 MICRAS.</t>
  </si>
  <si>
    <t xml:space="preserve">73753/1</t>
  </si>
  <si>
    <t xml:space="preserve">IMPERMEABILIZACAO DE SUPERFICIE COM MANTA ASFALTICA PROTEGIDA COM FILME DE ALUMINIO GOFRADO (DE ESPESSURA 0,8MM), INCLUSA APLICACAO DE  EMULSAO ASFALTICA, E=3MM.</t>
  </si>
  <si>
    <t xml:space="preserve">82,94</t>
  </si>
  <si>
    <t xml:space="preserve">87,86</t>
  </si>
  <si>
    <t xml:space="preserve">74033/1</t>
  </si>
  <si>
    <t xml:space="preserve">IMPERMEABILIZACAO DE SUPERFICIE COM GEOMEMBRANA (MANTA TERMOPLASTICA LISA) TIPO PEAD, E=2MM.</t>
  </si>
  <si>
    <t xml:space="preserve">42,16</t>
  </si>
  <si>
    <t xml:space="preserve">83737</t>
  </si>
  <si>
    <t xml:space="preserve">IMPERMEABILIZACAO DE SUPERFICIE COM MANTA ASFALTICA (COM POLIMEROS TIPO APP), E=3 MM</t>
  </si>
  <si>
    <t xml:space="preserve">67,08</t>
  </si>
  <si>
    <t xml:space="preserve">69,09</t>
  </si>
  <si>
    <t xml:space="preserve">83738</t>
  </si>
  <si>
    <t xml:space="preserve">IMPERMEABILIZACAO DE SUPERFICIE COM MANTA ASFALTICA (COM POLIMEROS TIPO APP), E=4 MM</t>
  </si>
  <si>
    <t xml:space="preserve">82,40</t>
  </si>
  <si>
    <t xml:space="preserve">83740</t>
  </si>
  <si>
    <t xml:space="preserve">IMPERMEABILIZACAO COM VÉU DE POLIESTER</t>
  </si>
  <si>
    <t xml:space="preserve">31,23</t>
  </si>
  <si>
    <t xml:space="preserve">34,29</t>
  </si>
  <si>
    <t xml:space="preserve">73929/1</t>
  </si>
  <si>
    <t xml:space="preserve">IMPERMEABILIZACAO DE SUPERFICIE COM CIMENTO ESPECIAL CRISTALIZANTE COM ADESIVO LIQUIDO, UMA DEMAO.</t>
  </si>
  <si>
    <t xml:space="preserve">32,43</t>
  </si>
  <si>
    <t xml:space="preserve">73929/4</t>
  </si>
  <si>
    <t xml:space="preserve">IMPERMEABILIZACAO DE ESTRUTURAS ENTERRADAS COM CIMENTO CRISTALIZANTE E ADESIVO LIQUIDO, ATE 7M DE PROFUNDIDADE.</t>
  </si>
  <si>
    <t xml:space="preserve">60,99</t>
  </si>
  <si>
    <t xml:space="preserve">66,15</t>
  </si>
  <si>
    <t xml:space="preserve">6225</t>
  </si>
  <si>
    <t xml:space="preserve">IMPERMEABILIZACAO DE CALHAS/LAJES DESCOBERTAS, COM EMULSAO ASFALTICA COM ELASTOMEROS, 3 DEMAOS</t>
  </si>
  <si>
    <t xml:space="preserve">39,07</t>
  </si>
  <si>
    <t xml:space="preserve">72075</t>
  </si>
  <si>
    <t xml:space="preserve">IMPERMEABILIZACAO DE SUPERFICIE COM REVESTIMENTO BICOMPONENTE SEMI FLEXIVEL.</t>
  </si>
  <si>
    <t xml:space="preserve">11,98</t>
  </si>
  <si>
    <t xml:space="preserve">12,67</t>
  </si>
  <si>
    <t xml:space="preserve">73762/2</t>
  </si>
  <si>
    <t xml:space="preserve">IMPERMEABILIZACAO DE SUPERFICIE COM ADESIVO LIQUIDO SOBRE CIMENTO CRISTALIZANTE, INCLUSO VEU DE FIBRA DE VIDRO.</t>
  </si>
  <si>
    <t xml:space="preserve">88,73</t>
  </si>
  <si>
    <t xml:space="preserve">93,81</t>
  </si>
  <si>
    <t xml:space="preserve">73762/4</t>
  </si>
  <si>
    <t xml:space="preserve">IMPERMEABILIZACAO DE SUPERFICIE COM ASFALTO ELASTOMERICO, INCLUSOS PRIMER E VEU DE FIBRA DE VIDRO.</t>
  </si>
  <si>
    <t xml:space="preserve">138,42</t>
  </si>
  <si>
    <t xml:space="preserve">143,90</t>
  </si>
  <si>
    <t xml:space="preserve">74066/2</t>
  </si>
  <si>
    <t xml:space="preserve">IMPERMEABILIZACAO DE SUPERFICIE, COM IMPERMEABILIZANTE FLEXIVEL A BASE ACRILICA.</t>
  </si>
  <si>
    <t xml:space="preserve">81,16</t>
  </si>
  <si>
    <t xml:space="preserve">86,16</t>
  </si>
  <si>
    <t xml:space="preserve">74106/1</t>
  </si>
  <si>
    <t xml:space="preserve">IMPERMEABILIZACAO DE ESTRUTURAS ENTERRADAS, COM TINTA ASFALTICA, DUAS DEMAOS.</t>
  </si>
  <si>
    <t xml:space="preserve">9,89</t>
  </si>
  <si>
    <t xml:space="preserve">10,68</t>
  </si>
  <si>
    <t xml:space="preserve">83741</t>
  </si>
  <si>
    <t xml:space="preserve">IMPERMEABILIZACAO DE SUPERFICIE COM EMULSAO ASFALTICA COM ELASTOMERO, INCLUSOS PRIMER E VEU DE POLIESTER</t>
  </si>
  <si>
    <t xml:space="preserve">73,06</t>
  </si>
  <si>
    <t xml:space="preserve">76,41</t>
  </si>
  <si>
    <t xml:space="preserve">83742</t>
  </si>
  <si>
    <t xml:space="preserve">IMPERMEABILIZACAO DE SUPERFICIE COM EMULSAO ASFALTICA A BASE D'AGUA</t>
  </si>
  <si>
    <t xml:space="preserve">24,15</t>
  </si>
  <si>
    <t xml:space="preserve">83743</t>
  </si>
  <si>
    <t xml:space="preserve">JUNTA DE DILATACAO PARA IMPERMEABILIZACAO, COM ASFALTO OXIDADO APLICADO A QUENTE, DIMENSOES 2X2 CM</t>
  </si>
  <si>
    <t xml:space="preserve">20,34</t>
  </si>
  <si>
    <t xml:space="preserve">22,18</t>
  </si>
  <si>
    <t xml:space="preserve">73872/1</t>
  </si>
  <si>
    <t xml:space="preserve">IMPERMEABILIZACAO COM PINTURA A BASE DE RESINA EPOXI ALCATRAO, UMA DEMAO.</t>
  </si>
  <si>
    <t xml:space="preserve">29,17</t>
  </si>
  <si>
    <t xml:space="preserve">31,31</t>
  </si>
  <si>
    <t xml:space="preserve">73872/2</t>
  </si>
  <si>
    <t xml:space="preserve">IMPERMEABILIZACAO COM PINTURA A BASE DE RESINA EPOXI ALCATRAO, DUAS DEMAOS.</t>
  </si>
  <si>
    <t xml:space="preserve">57,10</t>
  </si>
  <si>
    <t xml:space="preserve">61,39</t>
  </si>
  <si>
    <t xml:space="preserve">72124</t>
  </si>
  <si>
    <t xml:space="preserve">IMPERMEABILIZACAO DE SUPERFICIE COM MASTIQUE ELASTICO A BASE DE SILICONE, POR VOLUME.</t>
  </si>
  <si>
    <t xml:space="preserve">107,60</t>
  </si>
  <si>
    <t xml:space="preserve">74025/1</t>
  </si>
  <si>
    <t xml:space="preserve">IMPERMEABILIZACAO DE SUPERFICIE COM MASTIQUE BETUMINOSO A FRIO, POR METRO.</t>
  </si>
  <si>
    <t xml:space="preserve">48,17</t>
  </si>
  <si>
    <t xml:space="preserve">50,73</t>
  </si>
  <si>
    <t xml:space="preserve">74190/1</t>
  </si>
  <si>
    <t xml:space="preserve">IMPERMEABILIZACAO DE SUPERFICIE COM MASTIQUE BETUMINOSO A FRIO, POR AREA.</t>
  </si>
  <si>
    <t xml:space="preserve">159,66</t>
  </si>
  <si>
    <t xml:space="preserve">168,18</t>
  </si>
  <si>
    <t xml:space="preserve">73798/1</t>
  </si>
  <si>
    <t xml:space="preserve">DUTO ESPIRAL FLEXIVEL SINGELO PEAD D=50MM(2") REVESTIDO COM PVC COM FIO GUIA DE ACO GALVANIZADO, LANCADO DIRETO NO SOLO, INCL CONEXOES</t>
  </si>
  <si>
    <t xml:space="preserve">23,53</t>
  </si>
  <si>
    <t xml:space="preserve">25,86</t>
  </si>
  <si>
    <t xml:space="preserve">73798/3</t>
  </si>
  <si>
    <t xml:space="preserve">DUTO ESPIRAL FLEXIVEL SINGELO PEAD D=75MM(3") REVESTIDO COM PVC COM FIO GUIA DE ACO GALVANIZADO, LANCADO DIRETO NO SOLO, INCL CONEXOES</t>
  </si>
  <si>
    <t xml:space="preserve">91831</t>
  </si>
  <si>
    <t xml:space="preserve">ELETRODUTO FLEXÍVEL CORRUGADO, PVC, DN 20 MM (1/2"), PARA CIRCUITOS TERMINAIS, INSTALADO EM FORRO - FORNECIMENTO E INSTALAÇÃO. AF_12/2015</t>
  </si>
  <si>
    <t xml:space="preserve">5,47</t>
  </si>
  <si>
    <t xml:space="preserve">91834</t>
  </si>
  <si>
    <t xml:space="preserve">ELETRODUTO FLEXÍVEL CORRUGADO, PVC, DN 25 MM (3/4"), PARA CIRCUITOS TERMINAIS, INSTALADO EM FORRO - FORNECIMENTO E INSTALAÇÃO. AF_12/2015</t>
  </si>
  <si>
    <t xml:space="preserve">6,16</t>
  </si>
  <si>
    <t xml:space="preserve">6,70</t>
  </si>
  <si>
    <t xml:space="preserve">91836</t>
  </si>
  <si>
    <t xml:space="preserve">ELETRODUTO FLEXÍVEL CORRUGADO, PVC, DN 32 MM (1"), PARA CIRCUITOS TERMINAIS, INSTALADO EM FORRO - FORNECIMENTO E INSTALAÇÃO. AF_12/2015</t>
  </si>
  <si>
    <t xml:space="preserve">7,84</t>
  </si>
  <si>
    <t xml:space="preserve">91842</t>
  </si>
  <si>
    <t xml:space="preserve">ELETRODUTO FLEXÍVEL CORRUGADO, PVC, DN 20 MM (1/2"), PARA CIRCUITOS TERMINAIS, INSTALADO EM LAJE - FORNECIMENTO E INSTALAÇÃO. AF_12/2015</t>
  </si>
  <si>
    <t xml:space="preserve">4,01</t>
  </si>
  <si>
    <t xml:space="preserve">91844</t>
  </si>
  <si>
    <t xml:space="preserve">ELETRODUTO FLEXÍVEL CORRUGADO, PVC, DN 25 MM (3/4"), PARA CIRCUITOS TERMINAIS, INSTALADO EM LAJE - FORNECIMENTO E INSTALAÇÃO. AF_12/2015</t>
  </si>
  <si>
    <t xml:space="preserve">4,70</t>
  </si>
  <si>
    <t xml:space="preserve">91846</t>
  </si>
  <si>
    <t xml:space="preserve">ELETRODUTO FLEXÍVEL CORRUGADO, PVC, DN 32 MM (1"), PARA CIRCUITOS TERMINAIS, INSTALADO EM LAJE - FORNECIMENTO E INSTALAÇÃO. AF_12/2015</t>
  </si>
  <si>
    <t xml:space="preserve">91852</t>
  </si>
  <si>
    <t xml:space="preserve">ELETRODUTO FLEXÍVEL CORRUGADO,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</si>
  <si>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</si>
  <si>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</si>
  <si>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6,86</t>
  </si>
  <si>
    <t xml:space="preserve">91856</t>
  </si>
  <si>
    <t xml:space="preserve">ELETRODUTO FLEXÍVEL CORRUGADO, PVC, DN 32 MM (1"), PARA CIRCUITOS TERMINAIS, INSTALADO EM PAREDE - FORNECIMENTO E INSTALAÇÃO. AF_12/2015</t>
  </si>
  <si>
    <t xml:space="preserve">8,48</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</si>
  <si>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</si>
  <si>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</si>
  <si>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</si>
  <si>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</si>
  <si>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</si>
  <si>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</si>
  <si>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9,76</t>
  </si>
  <si>
    <t xml:space="preserve">10,46</t>
  </si>
  <si>
    <t xml:space="preserve">91865</t>
  </si>
  <si>
    <t xml:space="preserve">ELETRODUTO RÍGIDO ROSCÁVEL, PVC, DN 40 MM (1 1/4"), PARA CIRCUITOS TERMINAIS, INSTALADO EM FORRO - FORNECIMENTO E INSTALAÇÃO. AF_12/2015</t>
  </si>
  <si>
    <t xml:space="preserve">12,84</t>
  </si>
  <si>
    <t xml:space="preserve">91866</t>
  </si>
  <si>
    <t xml:space="preserve">ELETRODUTO RÍGIDO ROSCÁVEL, PVC, DN 20 MM (1/2"), PARA CIRCUITOS TERMINAIS, INSTALADO EM LAJE - FORNECIMENTO E INSTALAÇÃO. AF_12/2015</t>
  </si>
  <si>
    <t xml:space="preserve">5,13</t>
  </si>
  <si>
    <t xml:space="preserve">91867</t>
  </si>
  <si>
    <t xml:space="preserve">ELETRODUTO RÍGIDO ROSCÁVEL, PVC, DN 25 MM (3/4"), PARA CIRCUITOS TERMINAIS, INSTALADO EM LAJE - FORNECIMENTO E INSTALAÇÃO. AF_12/2015</t>
  </si>
  <si>
    <t xml:space="preserve">6,24</t>
  </si>
  <si>
    <t xml:space="preserve">6,71</t>
  </si>
  <si>
    <t xml:space="preserve">91868</t>
  </si>
  <si>
    <t xml:space="preserve">ELETRODUTO RÍGIDO ROSCÁVEL, PVC, DN 32 MM (1"), PARA CIRCUITOS TERMINAIS, INSTALADO EM LAJE - FORNECIMENTO E INSTALAÇÃO. AF_12/2015</t>
  </si>
  <si>
    <t xml:space="preserve">8,42</t>
  </si>
  <si>
    <t xml:space="preserve">91869</t>
  </si>
  <si>
    <t xml:space="preserve">ELETRODUTO RÍGIDO ROSCÁVEL, PVC, DN 40 MM (1 1/4"), PARA CIRCUITOS TERMINAIS, INSTALADO EM LAJE - FORNECIMENTO E INSTALAÇÃO. AF_12/2015</t>
  </si>
  <si>
    <t xml:space="preserve">11,38</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</si>
  <si>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</si>
  <si>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</si>
  <si>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</si>
  <si>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</si>
  <si>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8,94</t>
  </si>
  <si>
    <t xml:space="preserve">91872</t>
  </si>
  <si>
    <t xml:space="preserve">ELETRODUTO RÍGIDO ROSCÁVEL, PVC, DN 32 MM (1"), PARA CIRCUITOS TERMINAIS, INSTALADO EM PAREDE - FORNECIMENTO E INSTALAÇÃO. AF_12/2015</t>
  </si>
  <si>
    <t xml:space="preserve">11,11</t>
  </si>
  <si>
    <t xml:space="preserve">12,02</t>
  </si>
  <si>
    <t xml:space="preserve">91873</t>
  </si>
  <si>
    <t xml:space="preserve">ELETRODUTO RÍGIDO ROSCÁVEL, PVC, DN 40 MM (1 1/4"), PARA CIRCUITOS TERMINAIS, INSTALADO EM PAREDE - FORNECIMENTO E INSTALAÇÃO. AF_12/2015</t>
  </si>
  <si>
    <t xml:space="preserve">13,31</t>
  </si>
  <si>
    <t xml:space="preserve">14,35</t>
  </si>
  <si>
    <t xml:space="preserve">93008</t>
  </si>
  <si>
    <t xml:space="preserve">ELETRODUTO RÍGIDO ROSCÁVEL, PVC, DN 50 MM (1 1/2") - FORNECIMENTO E INSTALAÇÃO. AF_12/2015</t>
  </si>
  <si>
    <t xml:space="preserve">10,35</t>
  </si>
  <si>
    <t xml:space="preserve">93009</t>
  </si>
  <si>
    <t xml:space="preserve">ELETRODUTO RÍGIDO ROSCÁVEL, PVC, DN 60 MM (2") - FORNECIMENTO E INSTALAÇÃO. AF_12/2015</t>
  </si>
  <si>
    <t xml:space="preserve">13,93</t>
  </si>
  <si>
    <t xml:space="preserve">14,54</t>
  </si>
  <si>
    <t xml:space="preserve">93010</t>
  </si>
  <si>
    <t xml:space="preserve">ELETRODUTO RÍGIDO ROSCÁVEL, PVC, DN 75 MM (2 1/2") - FORNECIMENTO E INSTALAÇÃO. AF_12/2015</t>
  </si>
  <si>
    <t xml:space="preserve">18,96</t>
  </si>
  <si>
    <t xml:space="preserve">19,68</t>
  </si>
  <si>
    <t xml:space="preserve">93011</t>
  </si>
  <si>
    <t xml:space="preserve">ELETRODUTO RÍGIDO ROSCÁVEL, PVC, DN 85 MM (3") - FORNECIMENTO E INSTALAÇÃO. AF_12/2015</t>
  </si>
  <si>
    <t xml:space="preserve">23,71</t>
  </si>
  <si>
    <t xml:space="preserve">93012</t>
  </si>
  <si>
    <t xml:space="preserve">ELETRODUTO RÍGIDO ROSCÁVEL, PVC, DN 110 MM (4") - FORNECIMENTO E INSTALAÇÃO. AF_12/2015</t>
  </si>
  <si>
    <t xml:space="preserve">34,85</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</si>
  <si>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</si>
  <si>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</si>
  <si>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</si>
  <si>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</si>
  <si>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95728</t>
  </si>
  <si>
    <t xml:space="preserve">ELETRODUTO RÍGIDO SOLDÁVEL, PVC, DN 32 MM (1), APARENTE, INSTALADO EM TETO - FORNECIMENTO E INSTALAÇÃO. AF_11/2016_P</t>
  </si>
  <si>
    <t xml:space="preserve">6,63</t>
  </si>
  <si>
    <t xml:space="preserve">95729</t>
  </si>
  <si>
    <t xml:space="preserve">ELETRODUTO RÍGIDO SOLDÁVEL, PVC, DN 20 MM (½), APARENTE, INSTALADO EM PAREDE - FORNECIMENTO E INSTALAÇÃO. AF_11/2016_P</t>
  </si>
  <si>
    <t xml:space="preserve">6,09</t>
  </si>
  <si>
    <t xml:space="preserve">6,64</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</si>
  <si>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</si>
  <si>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</si>
  <si>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</si>
  <si>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</si>
  <si>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7,86</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</si>
  <si>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</si>
  <si>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</si>
  <si>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</si>
  <si>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</si>
  <si>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</si>
  <si>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</si>
  <si>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20,82</t>
  </si>
  <si>
    <t xml:space="preserve">95747</t>
  </si>
  <si>
    <t xml:space="preserve">ELETRODUTO DE AÇO GALVANIZADO, CLASSE SEMI PESADO, DN 32 MM (1 1/4), APARENTE, INSTALADO EM TETO - FORNECIMENTO E INSTALAÇÃO. AF_11/2016_P</t>
  </si>
  <si>
    <t xml:space="preserve">35,90</t>
  </si>
  <si>
    <t xml:space="preserve">36,64</t>
  </si>
  <si>
    <t xml:space="preserve">95748</t>
  </si>
  <si>
    <t xml:space="preserve">ELETRODUTO DE AÇO GALVANIZADO, CLASSE SEMI PESADO, DN 40 MM (1 1/2 ), APARENTE, INSTALADO EM TETO - FORNECIMENTO E INSTALAÇÃO. AF_11/2016_P</t>
  </si>
  <si>
    <t xml:space="preserve">38,39</t>
  </si>
  <si>
    <t xml:space="preserve">95749</t>
  </si>
  <si>
    <t xml:space="preserve">ELETRODUTO DE AÇO GALVANIZADO, CLASSE LEVE, DN 20 MM (3/4), APARENTE, INSTALADO EM PAREDE - FORNECIMENTO E INSTALAÇÃO. AF_11/2016_P</t>
  </si>
  <si>
    <t xml:space="preserve">20,37</t>
  </si>
  <si>
    <t xml:space="preserve">21,32</t>
  </si>
  <si>
    <t xml:space="preserve">95750</t>
  </si>
  <si>
    <t xml:space="preserve">ELETRODUTO DE AÇO GALVANIZADO, CLASSE LEVE, DN 25 MM (1), APARENTE, INSTALADO EM PAREDE - FORNECIMENTO E INSTALAÇÃO. AF_11/2016_P</t>
  </si>
  <si>
    <t xml:space="preserve">24,53</t>
  </si>
  <si>
    <t xml:space="preserve">95751</t>
  </si>
  <si>
    <t xml:space="preserve">ELETRODUTO DE AÇO GALVANIZADO, CLASSE SEMI PESADO, DN 32 MM (1 1/4), APARENTE, INSTALADO EM PAREDE - FORNECIMENTO E INSTALAÇÃO. AF_11/2016_P</t>
  </si>
  <si>
    <t xml:space="preserve">39,62</t>
  </si>
  <si>
    <t xml:space="preserve">95752</t>
  </si>
  <si>
    <t xml:space="preserve">ELETRODUTO DE AÇO GALVANIZADO, CLASSE SEMI PESADO, DN 40 MM (1 1/2  ), APARENTE, INSTALADO EM PAREDE - FORNECIMENTO E INSTALAÇÃO. AF_11/2016_P</t>
  </si>
  <si>
    <t xml:space="preserve">41,24</t>
  </si>
  <si>
    <t xml:space="preserve">42,53</t>
  </si>
  <si>
    <t xml:space="preserve">72259</t>
  </si>
  <si>
    <t xml:space="preserve">TERMINAL OU CONECTOR DE PRESSAO - PARA CABO 10MM2 - FORNECIMENTO E INSTALACAO</t>
  </si>
  <si>
    <t xml:space="preserve">15,00</t>
  </si>
  <si>
    <t xml:space="preserve">72260</t>
  </si>
  <si>
    <t xml:space="preserve">TERMINAL OU CONECTOR DE PRESSAO - PARA CABO 16MM2 - FORNECIMENTO E INSTALACAO</t>
  </si>
  <si>
    <t xml:space="preserve">14,95</t>
  </si>
  <si>
    <t xml:space="preserve">16,35</t>
  </si>
  <si>
    <t xml:space="preserve">72261</t>
  </si>
  <si>
    <t xml:space="preserve">TERMINAL OU CONECTOR DE PRESSAO - PARA CABO 25MM2 - FORNECIMENTO E INSTALACAO</t>
  </si>
  <si>
    <t xml:space="preserve">15,74</t>
  </si>
  <si>
    <t xml:space="preserve">72262</t>
  </si>
  <si>
    <t xml:space="preserve">TERMINAL OU CONECTOR DE PRESSAO - PARA CABO 35MM2 - FORNECIMENTO E INSTALACAO</t>
  </si>
  <si>
    <t xml:space="preserve">15,81</t>
  </si>
  <si>
    <t xml:space="preserve">17,21</t>
  </si>
  <si>
    <t xml:space="preserve">72263</t>
  </si>
  <si>
    <t xml:space="preserve">TERMINAL OU CONECTOR DE PRESSAO - PARA CABO 50MM2 - FORNECIMENTO E INSTALACAO</t>
  </si>
  <si>
    <t xml:space="preserve">21,24</t>
  </si>
  <si>
    <t xml:space="preserve">23,11</t>
  </si>
  <si>
    <t xml:space="preserve">72264</t>
  </si>
  <si>
    <t xml:space="preserve">TERMINAL OU CONECTOR DE PRESSAO - PARA CABO 70MM2 - FORNECIMENTO E INSTALACAO</t>
  </si>
  <si>
    <t xml:space="preserve">23,28</t>
  </si>
  <si>
    <t xml:space="preserve">72265</t>
  </si>
  <si>
    <t xml:space="preserve">TERMINAL OU CONECTOR DE PRESSAO - PARA CABO 95MM2 - FORNECIMENTO E INSTALACAO</t>
  </si>
  <si>
    <t xml:space="preserve">72266</t>
  </si>
  <si>
    <t xml:space="preserve">TERMINAL OU CONECTOR DE PRESSAO - PARA CABO 120MM2 - FORNECIMENTO E INSTALACAO</t>
  </si>
  <si>
    <t xml:space="preserve">34,22</t>
  </si>
  <si>
    <t xml:space="preserve">36,55</t>
  </si>
  <si>
    <t xml:space="preserve">72267</t>
  </si>
  <si>
    <t xml:space="preserve">TERMINAL OU CONECTOR DE PRESSAO - PARA CABO 150MM2 - FORNECIMENTO E INSTALACAO</t>
  </si>
  <si>
    <t xml:space="preserve">34,51</t>
  </si>
  <si>
    <t xml:space="preserve">72268</t>
  </si>
  <si>
    <t xml:space="preserve">TERMINAL OU CONECTOR DE PRESSAO - PARA CABO 185MM2 - FORNECIMENTO E INSTALACAO</t>
  </si>
  <si>
    <t xml:space="preserve">72269</t>
  </si>
  <si>
    <t xml:space="preserve">TERMINAL OU CONECTOR DE PRESSAO - PARA CABO 240MM2 - FORNECIMENTO E INSTALACAO</t>
  </si>
  <si>
    <t xml:space="preserve">40,96</t>
  </si>
  <si>
    <t xml:space="preserve">72270</t>
  </si>
  <si>
    <t xml:space="preserve">TERMINAL OU CONECTOR DE PRESSAO - PARA CABO 300MM2 - FORNECIMENTO E INSTALACAO</t>
  </si>
  <si>
    <t xml:space="preserve">50,53</t>
  </si>
  <si>
    <t xml:space="preserve">52,86</t>
  </si>
  <si>
    <t xml:space="preserve">72271</t>
  </si>
  <si>
    <t xml:space="preserve">CONECTOR PARAFUSO FENDIDO SPLIT-BOLT - PARA CABO DE 16MM2 - FORNECIMENTO E INSTALACAO</t>
  </si>
  <si>
    <t xml:space="preserve">12,26</t>
  </si>
  <si>
    <t xml:space="preserve">13,20</t>
  </si>
  <si>
    <t xml:space="preserve">72272</t>
  </si>
  <si>
    <t xml:space="preserve">CONECTOR PARAFUSO FENDIDO SPLIT-BOLT - PARA CABO DE 35MM2 - FORNECIMENTO E INSTALACAO</t>
  </si>
  <si>
    <t xml:space="preserve">13,63</t>
  </si>
  <si>
    <t xml:space="preserve">14,57</t>
  </si>
  <si>
    <t xml:space="preserve">73782/2</t>
  </si>
  <si>
    <t xml:space="preserve">TERMINAL METALICO A PRESSAO PARA 1 CABO DE 50 MM2 - FORNECIMENTO E INSTALACAO</t>
  </si>
  <si>
    <t xml:space="preserve">40,79</t>
  </si>
  <si>
    <t xml:space="preserve">73782/3</t>
  </si>
  <si>
    <t xml:space="preserve">TERMINAL METALICO A PRESSAO PARA 1 CABO DE 95 MM2 - FORNECIMENTO E INSTALACAO</t>
  </si>
  <si>
    <t xml:space="preserve">57,28</t>
  </si>
  <si>
    <t xml:space="preserve">62,87</t>
  </si>
  <si>
    <t xml:space="preserve">73782/4</t>
  </si>
  <si>
    <t xml:space="preserve">TERMINAL A PRESSAO REFORCADO PARA CONEXAO DE CABO DE COBRE A BARRA, CABO 150 E 185MM2 - FORNECIMENTO E INSTALACAO</t>
  </si>
  <si>
    <t xml:space="preserve">130,47</t>
  </si>
  <si>
    <t xml:space="preserve">136,98</t>
  </si>
  <si>
    <t xml:space="preserve">73782/5</t>
  </si>
  <si>
    <t xml:space="preserve">TERMINAL METALICO A PRESSAO P/ 1 CABO DE COBRE DE 25 MM2 COM 1 FURO DE FIXAÇÃO - FORNECIMENTO E INSTALACAO</t>
  </si>
  <si>
    <t xml:space="preserve">22,86</t>
  </si>
  <si>
    <t xml:space="preserve">25,18</t>
  </si>
  <si>
    <t xml:space="preserve">83377</t>
  </si>
  <si>
    <t xml:space="preserve">CONECTOR DE PARAFUSO FENDIDO EM LIGA DE COBRE COM SEPARADOR DE CABOS PARA CABO 50 MM2 - FORNECIMENTO E INSTALACAO</t>
  </si>
  <si>
    <t xml:space="preserve">10,88</t>
  </si>
  <si>
    <t xml:space="preserve">91874</t>
  </si>
  <si>
    <t xml:space="preserve">LUVA PARA ELETRODUTO, PVC, ROSCÁVEL, DN 20 MM (1/2"), PARA CIRCUITOS TERMINAIS, INSTALADA EM FORRO - FORNECIMENTO E INSTALAÇÃO. AF_12/2015</t>
  </si>
  <si>
    <t xml:space="preserve">91875</t>
  </si>
  <si>
    <t xml:space="preserve">LUVA PARA ELETRODUTO, PVC, ROSCÁVEL, DN 25 MM (3/4"), PARA CIRCUITOS TERMINAIS, INSTALADA EM FORRO - FORNECIMENTO E INSTALAÇÃO. AF_12/2015</t>
  </si>
  <si>
    <t xml:space="preserve">5,82</t>
  </si>
  <si>
    <t xml:space="preserve">91876</t>
  </si>
  <si>
    <t xml:space="preserve">LUVA PARA ELETRODUTO, PVC, ROSCÁVEL, DN 32 MM (1"), PARA CIRCUITOS TERMINAIS, INSTALADA EM FORRO - FORNECIMENTO E INSTALAÇÃO. AF_12/2015</t>
  </si>
  <si>
    <t xml:space="preserve">7,02</t>
  </si>
  <si>
    <t xml:space="preserve">91877</t>
  </si>
  <si>
    <t xml:space="preserve">LUVA PARA ELETRODUTO, PVC, ROSCÁVEL, DN 40 MM (1 1/4"), PARA CIRCUITOS TERMINAIS, INSTALADA EM FORRO - FORNECIMENTO E INSTALAÇÃO. AF_12/2015</t>
  </si>
  <si>
    <t xml:space="preserve">9,31</t>
  </si>
  <si>
    <t xml:space="preserve">91878</t>
  </si>
  <si>
    <t xml:space="preserve">LUVA PARA ELETRODUTO, PVC, ROSCÁVEL, DN 20 MM (1/2"), PARA CIRCUITOS TERMINAIS, INSTALADA EM LAJE - FORNECIMENTO E INSTALAÇÃO. AF_12/2015</t>
  </si>
  <si>
    <t xml:space="preserve">5,70</t>
  </si>
  <si>
    <t xml:space="preserve">91879</t>
  </si>
  <si>
    <t xml:space="preserve">LUVA PARA ELETRODUTO, PVC, ROSCÁVEL, DN 25 MM (3/4"), PARA CIRCUITOS TERMINAIS, INSTALADA EM LAJE - FORNECIMENTO E INSTALAÇÃO. AF_12/2015</t>
  </si>
  <si>
    <t xml:space="preserve">6,45</t>
  </si>
  <si>
    <t xml:space="preserve">7,08</t>
  </si>
  <si>
    <t xml:space="preserve">91880</t>
  </si>
  <si>
    <t xml:space="preserve">LUVA PARA ELETRODUTO, PVC, ROSCÁVEL, DN 32 MM (1"), PARA CIRCUITOS TERMINAIS, INSTALADA EM LAJE - FORNECIMENTO E INSTALAÇÃO. AF_12/2015</t>
  </si>
  <si>
    <t xml:space="preserve">8,96</t>
  </si>
  <si>
    <t xml:space="preserve">91881</t>
  </si>
  <si>
    <t xml:space="preserve">LUVA PARA ELETRODUTO, PVC, ROSCÁVEL, DN 40 MM (1 1/4"), PARA CIRCUITOS TERMINAIS, INSTALADA EM LAJE - FORNECIMENTO E INSTALAÇÃO. AF_12/2015</t>
  </si>
  <si>
    <t xml:space="preserve">10,47</t>
  </si>
  <si>
    <t xml:space="preserve">91882</t>
  </si>
  <si>
    <t xml:space="preserve">LUVA PARA ELETRODUTO, PVC, ROSCÁVEL, DN 20 MM (1/2"), PARA CIRCUITOS TERMINAIS, INSTALADA EM PAREDE - FORNECIMENTO E INSTALAÇÃO. AF_12/2015</t>
  </si>
  <si>
    <t xml:space="preserve">7,07</t>
  </si>
  <si>
    <t xml:space="preserve">91884</t>
  </si>
  <si>
    <t xml:space="preserve">LUVA PARA ELETRODUTO, PVC, ROSCÁVEL, DN 25 MM (3/4"), PARA CIRCUITOS TERMINAIS, INSTALADA EM PAREDE - FORNECIMENTO E INSTALAÇÃO. AF_12/2015</t>
  </si>
  <si>
    <t xml:space="preserve">7,40</t>
  </si>
  <si>
    <t xml:space="preserve">8,14</t>
  </si>
  <si>
    <t xml:space="preserve">91885</t>
  </si>
  <si>
    <t xml:space="preserve">LUVA PARA ELETRODUTO, PVC, ROSCÁVEL, DN 32 MM (1"), PARA CIRCUITOS TERMINAIS, INSTALADA EM PAREDE - FORNECIMENTO E INSTALAÇÃO. AF_12/2015</t>
  </si>
  <si>
    <t xml:space="preserve">8,73</t>
  </si>
  <si>
    <t xml:space="preserve">91886</t>
  </si>
  <si>
    <t xml:space="preserve">LUVA PARA ELETRODUTO, PVC, ROSCÁVEL, DN 40 MM (1 1/4"), PARA CIRCUITOS TERMINAIS, INSTALADA EM PAREDE - FORNECIMENTO E INSTALAÇÃO. AF_12/2015</t>
  </si>
  <si>
    <t xml:space="preserve">10,59</t>
  </si>
  <si>
    <t xml:space="preserve">11,56</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</si>
  <si>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</si>
  <si>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</si>
  <si>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</si>
  <si>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</si>
  <si>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7,14</t>
  </si>
  <si>
    <t xml:space="preserve">7,72</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</si>
  <si>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</si>
  <si>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</si>
  <si>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</si>
  <si>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</si>
  <si>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</si>
  <si>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</si>
  <si>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12,05</t>
  </si>
  <si>
    <t xml:space="preserve">91896</t>
  </si>
  <si>
    <t xml:space="preserve">CURVA 90 GRAUS PARA ELETRODUTO, PVC, ROSCÁVEL, DN 40 MM (1 1/4"), PARA CIRCUITOS TERMINAIS, INSTALADA EM FORRO - FORNECIMENTO E INSTALAÇÃO. AF_12/2015</t>
  </si>
  <si>
    <t xml:space="preserve">14,72</t>
  </si>
  <si>
    <t xml:space="preserve">15,96</t>
  </si>
  <si>
    <t xml:space="preserve">91898</t>
  </si>
  <si>
    <t xml:space="preserve">CURVA 180 GRAUS PARA ELETRODUTO, PVC, ROSCÁVEL, DN 40 MM (1 1/4"), PARA CIRCUITOS TERMINAIS, INSTALADA EM FORRO - FORNECIMENTO E INSTALAÇÃO. AF_12/2015</t>
  </si>
  <si>
    <t xml:space="preserve">17,87</t>
  </si>
  <si>
    <t xml:space="preserve">91899</t>
  </si>
  <si>
    <t xml:space="preserve">CURVA 90 GRAUS PARA ELETRODUTO, PVC, ROSCÁVEL, DN 20 MM (1/2"), PARA CIRCUITOS TERMINAIS, INSTALADA EM LAJE - FORNECIMENTO E INSTALAÇÃO. AF_12/2015</t>
  </si>
  <si>
    <t xml:space="preserve">9,07</t>
  </si>
  <si>
    <t xml:space="preserve">9,86</t>
  </si>
  <si>
    <t xml:space="preserve">91901</t>
  </si>
  <si>
    <t xml:space="preserve">CURVA 180 GRAUS PARA ELETRODUTO, PVC, ROSCÁVEL, DN 20 MM (1/2"), PARA CIRCUITOS TERMINAIS, INSTALADA EM LAJE - FORNECIMENTO E INSTALAÇÃO. AF_12/2015</t>
  </si>
  <si>
    <t xml:space="preserve">8,80</t>
  </si>
  <si>
    <t xml:space="preserve">91902</t>
  </si>
  <si>
    <t xml:space="preserve">CURVA 90 GRAUS PARA ELETRODUTO, PVC, ROSCÁVEL, DN 25 MM (3/4"), PARA CIRCUITOS TERMINAIS, INSTALADA EM LAJE - FORNECIMENTO E INSTALAÇÃO. AF_12/2015</t>
  </si>
  <si>
    <t xml:space="preserve">11,44</t>
  </si>
  <si>
    <t xml:space="preserve">91904</t>
  </si>
  <si>
    <t xml:space="preserve">CURVA 180 GRAUS PARA ELETRODUTO, PVC, ROSCÁVEL, DN 25 MM (3/4"), PARA CIRCUITOS TERMINAIS, INSTALADA EM LAJE - FORNECIMENTO E INSTALAÇÃO. AF_12/2015</t>
  </si>
  <si>
    <t xml:space="preserve">91905</t>
  </si>
  <si>
    <t xml:space="preserve">CURVA 90 GRAUS PARA ELETRODUTO, PVC, ROSCÁVEL, DN 32 MM (1"), PARA CIRCUITOS TERMINAIS, INSTALADA EM LAJE - FORNECIMENTO E INSTALAÇÃO. AF_12/2015</t>
  </si>
  <si>
    <t xml:space="preserve">13,73</t>
  </si>
  <si>
    <t xml:space="preserve">14,90</t>
  </si>
  <si>
    <t xml:space="preserve">91908</t>
  </si>
  <si>
    <t xml:space="preserve">CURVA 90 GRAUS PARA ELETRODUTO, PVC, ROSCÁVEL, DN 40 MM (1 1/4"), PARA CIRCUITOS TERMINAIS, INSTALADA EM LAJE - FORNECIMENTO E INSTALAÇÃO. AF_12/2015</t>
  </si>
  <si>
    <t xml:space="preserve">16,43</t>
  </si>
  <si>
    <t xml:space="preserve">91910</t>
  </si>
  <si>
    <t xml:space="preserve">CURVA 180 GRAUS PARA ELETRODUTO, PVC, ROSCÁVEL, DN 40 MM (1 1/4"), PARA CIRCUITOS TERMINAIS, INSTALADA EM LAJE - FORNECIMENTO E INSTALAÇÃO. AF_12/2015</t>
  </si>
  <si>
    <t xml:space="preserve">18,34</t>
  </si>
  <si>
    <t xml:space="preserve">19,78</t>
  </si>
  <si>
    <t xml:space="preserve">91911</t>
  </si>
  <si>
    <t xml:space="preserve">CURVA 90 GRAUS PARA ELETRODUTO, PVC, ROSCÁVEL, DN 20 MM (1/2"), PARA CIRCUITOS TERMINAIS, INSTALADA EM PAREDE - FORNECIMENTO E INSTALAÇÃO. AF_12/2015</t>
  </si>
  <si>
    <t xml:space="preserve">10,99</t>
  </si>
  <si>
    <t xml:space="preserve">91913</t>
  </si>
  <si>
    <t xml:space="preserve">CURVA 180 GRAUS PARA ELETRODUTO, PVC, ROSCÁVEL, DN 20 MM (1/2"), PARA CIRCUITOS TERMINAIS, INSTALADA EM PAREDE - FORNECIMENTO E INSTALAÇÃO. AF_12/2015</t>
  </si>
  <si>
    <t xml:space="preserve">10,72</t>
  </si>
  <si>
    <t xml:space="preserve">11,73</t>
  </si>
  <si>
    <t xml:space="preserve">91914</t>
  </si>
  <si>
    <t xml:space="preserve">CURVA 90 GRAUS PARA ELETRODUTO, PVC, ROSCÁVEL, DN 25 MM (3/4"), PARA CIRCUITOS TERMINAIS, INSTALADA EM PAREDE - FORNECIMENTO E INSTALAÇÃO. AF_12/2015</t>
  </si>
  <si>
    <t xml:space="preserve">91916</t>
  </si>
  <si>
    <t xml:space="preserve">CURVA 180 GRAUS PARA ELETRODUTO, PVC, ROSCÁVEL, DN 25 MM (3/4"), PARA CIRCUITOS TERMINAIS, INSTALADA EM PAREDE - FORNECIMENTO E INSTALAÇÃO. AF_12/2015</t>
  </si>
  <si>
    <t xml:space="preserve">14,85</t>
  </si>
  <si>
    <t xml:space="preserve">91917</t>
  </si>
  <si>
    <t xml:space="preserve">CURVA 90 GRAUS PARA ELETRODUTO, PVC, ROSCÁVEL, DN 32 MM (1"), PARA CIRCUITOS TERMINAIS, INSTALADA EM PAREDE - FORNECIMENTO E INSTALAÇÃO. AF_12/2015</t>
  </si>
  <si>
    <t xml:space="preserve">14,60</t>
  </si>
  <si>
    <t xml:space="preserve">15,88</t>
  </si>
  <si>
    <t xml:space="preserve">91920</t>
  </si>
  <si>
    <t xml:space="preserve">CURVA 90 GRAUS PARA ELETRODUTO, PVC, ROSCÁVEL, DN 40 MM (1 1/4"), PARA CIRCUITOS TERMINAIS, INSTALADA EM PAREDE - FORNECIMENTO E INSTALAÇÃO. AF_12/2015</t>
  </si>
  <si>
    <t xml:space="preserve">18,10</t>
  </si>
  <si>
    <t xml:space="preserve">91922</t>
  </si>
  <si>
    <t xml:space="preserve">CURVA 180 GRAUS PARA ELETRODUTO, PVC, ROSCÁVEL, DN 40 MM (1 1/4"), PARA CIRCUITOS TERMINAIS, INSTALADA EM PAREDE - FORNECIMENTO E INSTALAÇÃO. AF_12/2015</t>
  </si>
  <si>
    <t xml:space="preserve">20,01</t>
  </si>
  <si>
    <t xml:space="preserve">93013</t>
  </si>
  <si>
    <t xml:space="preserve">LUVA PARA ELETRODUTO, PVC, ROSCÁVEL, DN 50 MM (1 1/2") - FORNECIMENTO E INSTALAÇÃO. AF_12/2015</t>
  </si>
  <si>
    <t xml:space="preserve">12,10</t>
  </si>
  <si>
    <t xml:space="preserve">13,15</t>
  </si>
  <si>
    <t xml:space="preserve">93014</t>
  </si>
  <si>
    <t xml:space="preserve">LUVA PARA ELETRODUTO, PVC, ROSCÁVEL, DN 60 MM (2") - FORNECIMENTO E INSTALAÇÃO. AF_12/2015</t>
  </si>
  <si>
    <t xml:space="preserve">14,87</t>
  </si>
  <si>
    <t xml:space="preserve">16,08</t>
  </si>
  <si>
    <t xml:space="preserve">93015</t>
  </si>
  <si>
    <t xml:space="preserve">LUVA PARA ELETRODUTO, PVC, ROSCÁVEL, DN 75 MM (2 1/2") - FORNECIMENTO E INSTALAÇÃO. AF_12/2015</t>
  </si>
  <si>
    <t xml:space="preserve">23,95</t>
  </si>
  <si>
    <t xml:space="preserve">93016</t>
  </si>
  <si>
    <t xml:space="preserve">LUVA PARA ELETRODUTO, PVC, ROSCÁVEL, DN 85 MM (3") - FORNECIMENTO E INSTALAÇÃO. AF_12/2015</t>
  </si>
  <si>
    <t xml:space="preserve">28,96</t>
  </si>
  <si>
    <t xml:space="preserve">93017</t>
  </si>
  <si>
    <t xml:space="preserve">LUVA PARA ELETRODUTO, PVC, ROSCÁVEL, DN 110 MM (4") - FORNECIMENTO E INSTALAÇÃO. AF_12/2015</t>
  </si>
  <si>
    <t xml:space="preserve">41,12</t>
  </si>
  <si>
    <t xml:space="preserve">93018</t>
  </si>
  <si>
    <t xml:space="preserve">CURVA 90 GRAUS PARA ELETRODUTO, PVC, ROSCÁVEL, DN 50 MM (1 1/2") - FORNECIMENTO E INSTALAÇÃO. AF_12/2015</t>
  </si>
  <si>
    <t xml:space="preserve">18,47</t>
  </si>
  <si>
    <t xml:space="preserve">20,04</t>
  </si>
  <si>
    <t xml:space="preserve">93020</t>
  </si>
  <si>
    <t xml:space="preserve">CURVA 90 GRAUS PARA ELETRODUTO, PVC, ROSCÁVEL, DN 60 MM (2") - FORNECIMENTO E INSTALAÇÃO. AF_12/2015</t>
  </si>
  <si>
    <t xml:space="preserve">25,50</t>
  </si>
  <si>
    <t xml:space="preserve">93022</t>
  </si>
  <si>
    <t xml:space="preserve">CURVA 90 GRAUS PARA ELETRODUTO, PVC, ROSCÁVEL, DN 75 MM (2 1/2") - FORNECIMENTO E INSTALAÇÃO. AF_12/2015</t>
  </si>
  <si>
    <t xml:space="preserve">41,74</t>
  </si>
  <si>
    <t xml:space="preserve">93024</t>
  </si>
  <si>
    <t xml:space="preserve">CURVA 90 GRAUS PARA ELETRODUTO, PVC, ROSCÁVEL, DN 85 MM (3") - FORNECIMENTO E INSTALAÇÃO. AF_12/2015</t>
  </si>
  <si>
    <t xml:space="preserve">41,59</t>
  </si>
  <si>
    <t xml:space="preserve">43,99</t>
  </si>
  <si>
    <t xml:space="preserve">93026</t>
  </si>
  <si>
    <t xml:space="preserve">CURVA 90 GRAUS PARA ELETRODUTO, PVC, ROSCÁVEL, DN 110 MM (4") - FORNECIMENTO E INSTALAÇÃO. AF_12/2015</t>
  </si>
  <si>
    <t xml:space="preserve">67,96</t>
  </si>
  <si>
    <t xml:space="preserve">70,95</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</si>
  <si>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</si>
  <si>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</si>
  <si>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</si>
  <si>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</si>
  <si>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6,12</t>
  </si>
  <si>
    <t xml:space="preserve">6,59</t>
  </si>
  <si>
    <t xml:space="preserve">95735</t>
  </si>
  <si>
    <t xml:space="preserve">LUVA PARA ELETRODUTO, PVC, SOLDÁVEL, DN 20 MM (1/2), APARENTE, INSTALADA EM PAREDE - FORNECIMENTO E INSTALAÇÃO. AF_11/2016_P</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</si>
  <si>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</si>
  <si>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</si>
  <si>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</si>
  <si>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</si>
  <si>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8,01</t>
  </si>
  <si>
    <t xml:space="preserve">95753</t>
  </si>
  <si>
    <t xml:space="preserve">LUVA DE EMENDA PARA ELETRODUTO, AÇO GALVANIZADO, DN 20 MM (3/4  ), APARENTE, INSTALADA EM TETO - FORNECIMENTO E INSTALAÇÃO. AF_11/2016_P</t>
  </si>
  <si>
    <t xml:space="preserve">6,76</t>
  </si>
  <si>
    <t xml:space="preserve">95754</t>
  </si>
  <si>
    <t xml:space="preserve">LUVA DE EMENDA PARA ELETRODUTO, AÇO GALVANIZADO, DN 25 MM (1''), APARENTE, INSTALADA EM TETO - FORNECIMENTO E INSTALAÇÃO. AF_11/2016_P</t>
  </si>
  <si>
    <t xml:space="preserve">7,78</t>
  </si>
  <si>
    <t xml:space="preserve">95755</t>
  </si>
  <si>
    <t xml:space="preserve">LUVA DE EMENDA PARA ELETRODUTO, AÇO GALVANIZADO, DN 32 MM (1 1/4''), APARENTE, INSTALADA EM TETO - FORNECIMENTO E INSTALAÇÃO. AF_11/2016_P</t>
  </si>
  <si>
    <t xml:space="preserve">12,14</t>
  </si>
  <si>
    <t xml:space="preserve">95756</t>
  </si>
  <si>
    <t xml:space="preserve">LUVA DE EMENDA PARA ELETRODUTO, AÇO GALVANIZADO, DN 40 MM (1 1/2''), APARENTE, INSTALADA EM TETO - FORNECIMENTO E INSTALAÇÃO. AF_11/2016_P</t>
  </si>
  <si>
    <t xml:space="preserve">15,11</t>
  </si>
  <si>
    <t xml:space="preserve">95757</t>
  </si>
  <si>
    <t xml:space="preserve">LUVA DE EMENDA PARA ELETRODUTO, AÇO GALVANIZADO, DN 20 MM (3/4''), APARENTE, INSTALADA EM PAREDE - FORNECIMENTO E INSTALAÇÃO. AF_11/2016_P</t>
  </si>
  <si>
    <t xml:space="preserve">10,19</t>
  </si>
  <si>
    <t xml:space="preserve">95758</t>
  </si>
  <si>
    <t xml:space="preserve">LUVA DE EMENDA PARA ELETRODUTO, AÇO GALVANIZADO, DN 25 MM (1''), APARENTE, INSTALADA EM PAREDE - FORNECIMENTO E INSTALAÇÃO. AF_11/2016_P</t>
  </si>
  <si>
    <t xml:space="preserve">10,49</t>
  </si>
  <si>
    <t xml:space="preserve">11,45</t>
  </si>
  <si>
    <t xml:space="preserve">95759</t>
  </si>
  <si>
    <t xml:space="preserve">LUVA DE EMENDA PARA ELETRODUTO, AÇO GALVANIZADO, DN 32 MM (1 1/4''), APARENTE, INSTALADA EM PAREDE - FORNECIMENTO E INSTALAÇÃO. AF_11/2016_P</t>
  </si>
  <si>
    <t xml:space="preserve">14,59</t>
  </si>
  <si>
    <t xml:space="preserve">95760</t>
  </si>
  <si>
    <t xml:space="preserve">LUVA DE EMENDA PARA ELETRODUTO, AÇO GALVANIZADO, DN 40 MM (1 1/2''), APARENTE, INSTALADA EM PAREDE - FORNECIMENTO E INSTALAÇÃO. AF_11/2016_P</t>
  </si>
  <si>
    <t xml:space="preserve">16,73</t>
  </si>
  <si>
    <t xml:space="preserve">17,97</t>
  </si>
  <si>
    <t xml:space="preserve">72250</t>
  </si>
  <si>
    <t xml:space="preserve">CABO DE COBRE NU 10MM2 - FORNECIMENTO E INSTALACAO</t>
  </si>
  <si>
    <t xml:space="preserve">7,96</t>
  </si>
  <si>
    <t xml:space="preserve">8,43</t>
  </si>
  <si>
    <t xml:space="preserve">72251</t>
  </si>
  <si>
    <t xml:space="preserve">CABO DE COBRE NU 16MM2 - FORNECIMENTO E INSTALACAO</t>
  </si>
  <si>
    <t xml:space="preserve">11,55</t>
  </si>
  <si>
    <t xml:space="preserve">12,15</t>
  </si>
  <si>
    <t xml:space="preserve">72252</t>
  </si>
  <si>
    <t xml:space="preserve">CABO DE COBRE NU 25MM2 - FORNECIMENTO E INSTALACAO</t>
  </si>
  <si>
    <t xml:space="preserve">16,61</t>
  </si>
  <si>
    <t xml:space="preserve">17,40</t>
  </si>
  <si>
    <t xml:space="preserve">72253</t>
  </si>
  <si>
    <t xml:space="preserve">CABO DE COBRE NU 35MM2 - FORNECIMENTO E INSTALACAO</t>
  </si>
  <si>
    <t xml:space="preserve">22,93</t>
  </si>
  <si>
    <t xml:space="preserve">72254</t>
  </si>
  <si>
    <t xml:space="preserve">CABO DE COBRE NU 50MM2 - FORNECIMENTO E INSTALACAO</t>
  </si>
  <si>
    <t xml:space="preserve">31,29</t>
  </si>
  <si>
    <t xml:space="preserve">32,74</t>
  </si>
  <si>
    <t xml:space="preserve">72255</t>
  </si>
  <si>
    <t xml:space="preserve">CABO DE COBRE NU 70MM2 - FORNECIMENTO E INSTALACAO</t>
  </si>
  <si>
    <t xml:space="preserve">72256</t>
  </si>
  <si>
    <t xml:space="preserve">CABO DE COBRE NU 95MM2 - FORNECIMENTO E INSTALACAO</t>
  </si>
  <si>
    <t xml:space="preserve">51,92</t>
  </si>
  <si>
    <t xml:space="preserve">53,61</t>
  </si>
  <si>
    <t xml:space="preserve">72257</t>
  </si>
  <si>
    <t xml:space="preserve">CABO DE COBRE NU 120MM2 - FORNECIMENTO E INSTALACAO</t>
  </si>
  <si>
    <t xml:space="preserve">67,56</t>
  </si>
  <si>
    <t xml:space="preserve">69,72</t>
  </si>
  <si>
    <t xml:space="preserve">91924</t>
  </si>
  <si>
    <t xml:space="preserve">CABO DE COBRE FLEXÍVEL ISOLADO, 1,5 MM², ANTI-CHAMA 450/750 V, PARA CIRCUITOS TERMINAIS - FORNECIMENTO E INSTALAÇÃO. AF_12/2015</t>
  </si>
  <si>
    <t xml:space="preserve">1,74</t>
  </si>
  <si>
    <t xml:space="preserve">91925</t>
  </si>
  <si>
    <t xml:space="preserve">CABO DE COBRE FLEXÍVEL ISOLADO, 1,5 MM², ANTI-CHAMA 0,6/1,0 KV, PARA CIRCUITOS TERMINAIS - FORNECIMENTO E INSTALAÇÃO. AF_12/2015</t>
  </si>
  <si>
    <t xml:space="preserve">2,33</t>
  </si>
  <si>
    <t xml:space="preserve">2,45</t>
  </si>
  <si>
    <t xml:space="preserve">91926</t>
  </si>
  <si>
    <t xml:space="preserve">CABO DE COBRE FLEXÍVEL ISOLADO, 2,5 MM², ANTI-CHAMA 450/750 V, PARA CIRCUITOS TERMINAIS - FORNECIMENTO E INSTALAÇÃO. AF_12/2015</t>
  </si>
  <si>
    <t xml:space="preserve">2,64</t>
  </si>
  <si>
    <t xml:space="preserve">91927</t>
  </si>
  <si>
    <t xml:space="preserve">CABO DE COBRE FLEXÍVEL ISOLADO, 2,5 MM², ANTI-CHAMA 0,6/1,0 KV, PARA CIRCUITOS TERMINAIS - FORNECIMENTO E INSTALAÇÃO. AF_12/2015</t>
  </si>
  <si>
    <t xml:space="preserve">3,26</t>
  </si>
  <si>
    <t xml:space="preserve">91928</t>
  </si>
  <si>
    <t xml:space="preserve">CABO DE COBRE FLEXÍVEL ISOLADO, 4 MM², ANTI-CHAMA 450/750 V, PARA CIRCUITOS TERMINAIS - FORNECIMENTO E INSTALAÇÃO. AF_12/2015</t>
  </si>
  <si>
    <t xml:space="preserve">3,90</t>
  </si>
  <si>
    <t xml:space="preserve">4,09</t>
  </si>
  <si>
    <t xml:space="preserve">91929</t>
  </si>
  <si>
    <t xml:space="preserve">CABO DE COBRE FLEXÍVEL ISOLADO, 4 MM², ANTI-CHAMA 0,6/1,0 KV, PARA CIRCUITOS TERMINAIS - FORNECIMENTO E INSTALAÇÃO. AF_12/2015</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</si>
  <si>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</si>
  <si>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</si>
  <si>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</si>
  <si>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</si>
  <si>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5,80</t>
  </si>
  <si>
    <t xml:space="preserve">91932</t>
  </si>
  <si>
    <t xml:space="preserve">CABO DE COBRE FLEXÍVEL ISOLADO, 10 MM², ANTI-CHAMA 450/750 V, PARA CIRCUITOS TERMINAIS - FORNECIMENTO E INSTALAÇÃO. AF_12/2015</t>
  </si>
  <si>
    <t xml:space="preserve">8,53</t>
  </si>
  <si>
    <t xml:space="preserve">8,89</t>
  </si>
  <si>
    <t xml:space="preserve">91933</t>
  </si>
  <si>
    <t xml:space="preserve">CABO DE COBRE FLEXÍVEL ISOLADO, 10 MM², ANTI-CHAMA 0,6/1,0 KV, PARA CIRCUITOS TERMINAIS - FORNECIMENTO E INSTALAÇÃO. AF_12/2015</t>
  </si>
  <si>
    <t xml:space="preserve">9,03</t>
  </si>
  <si>
    <t xml:space="preserve">9,39</t>
  </si>
  <si>
    <t xml:space="preserve">91934</t>
  </si>
  <si>
    <t xml:space="preserve">CABO DE COBRE FLEXÍVEL ISOLADO, 16 MM², ANTI-CHAMA 450/750 V, PARA CIRCUITOS TERMINAIS - FORNECIMENTO E INSTALAÇÃO. AF_12/2015</t>
  </si>
  <si>
    <t xml:space="preserve">12,99</t>
  </si>
  <si>
    <t xml:space="preserve">13,53</t>
  </si>
  <si>
    <t xml:space="preserve">91935</t>
  </si>
  <si>
    <t xml:space="preserve">CABO DE COBRE FLEXÍVEL ISOLADO, 16 MM², ANTI-CHAMA 0,6/1,0 KV, PARA CIRCUITOS TERMINAIS - FORNECIMENTO E INSTALAÇÃO. AF_12/2015</t>
  </si>
  <si>
    <t xml:space="preserve">13,71</t>
  </si>
  <si>
    <t xml:space="preserve">14,25</t>
  </si>
  <si>
    <t xml:space="preserve">92979</t>
  </si>
  <si>
    <t xml:space="preserve">CABO DE COBRE FLEXÍVEL ISOLADO, 10 MM², ANTI-CHAMA 450/750 V, PARA DISTRIBUIÇÃO - FORNECIMENTO E INSTALAÇÃO. AF_12/2015</t>
  </si>
  <si>
    <t xml:space="preserve">5,09</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</si>
  <si>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</si>
  <si>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</si>
  <si>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</si>
  <si>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</si>
  <si>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</si>
  <si>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</si>
  <si>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8,41</t>
  </si>
  <si>
    <t xml:space="preserve">92983</t>
  </si>
  <si>
    <t xml:space="preserve">CABO DE COBRE FLEXÍVEL ISOLADO, 25 MM², ANTI-CHAMA 450/750 V, PARA DISTRIBUIÇÃO - FORNECIMENTO E INSTALAÇÃO. AF_12/2015</t>
  </si>
  <si>
    <t xml:space="preserve">14,05</t>
  </si>
  <si>
    <t xml:space="preserve">92984</t>
  </si>
  <si>
    <t xml:space="preserve">CABO DE COBRE FLEXÍVEL ISOLADO, 25 MM², ANTI-CHAMA 0,6/1,0 KV, PARA DISTRIBUIÇÃO - FORNECIMENTO E INSTALAÇÃO. AF_12/2015</t>
  </si>
  <si>
    <t xml:space="preserve">14,39</t>
  </si>
  <si>
    <t xml:space="preserve">92985</t>
  </si>
  <si>
    <t xml:space="preserve">CABO DE COBRE FLEXÍVEL ISOLADO, 35 MM², ANTI-CHAMA 450/750 V, PARA DISTRIBUIÇÃO - FORNECIMENTO E INSTALAÇÃO. AF_12/2015</t>
  </si>
  <si>
    <t xml:space="preserve">18,72</t>
  </si>
  <si>
    <t xml:space="preserve">19,06</t>
  </si>
  <si>
    <t xml:space="preserve">92986</t>
  </si>
  <si>
    <t xml:space="preserve">CABO DE COBRE FLEXÍVEL ISOLADO, 35 MM², ANTI-CHAMA 0,6/1,0 KV, PARA DISTRIBUIÇÃO - FORNECIMENTO E INSTALAÇÃO. AF_12/2015</t>
  </si>
  <si>
    <t xml:space="preserve">19,23</t>
  </si>
  <si>
    <t xml:space="preserve">19,57</t>
  </si>
  <si>
    <t xml:space="preserve">92987</t>
  </si>
  <si>
    <t xml:space="preserve">CABO DE COBRE FLEXÍVEL ISOLADO, 50 MM², ANTI-CHAMA 450/750 V, PARA DISTRIBUIÇÃO - FORNECIMENTO E INSTALAÇÃO. AF_12/2015</t>
  </si>
  <si>
    <t xml:space="preserve">26,66</t>
  </si>
  <si>
    <t xml:space="preserve">27,07</t>
  </si>
  <si>
    <t xml:space="preserve">92988</t>
  </si>
  <si>
    <t xml:space="preserve">CABO DE COBRE FLEXÍVEL ISOLADO, 50 MM², ANTI-CHAMA 0,6/1,0 KV, PARA DISTRIBUIÇÃO - FORNECIMENTO E INSTALAÇÃO. AF_12/2015</t>
  </si>
  <si>
    <t xml:space="preserve">27,13</t>
  </si>
  <si>
    <t xml:space="preserve">92989</t>
  </si>
  <si>
    <t xml:space="preserve">CABO DE COBRE FLEXÍVEL ISOLADO, 70 MM², ANTI-CHAMA 450/750 V, PARA DISTRIBUIÇÃO - FORNECIMENTO E INSTALAÇÃO. AF_12/2015</t>
  </si>
  <si>
    <t xml:space="preserve">36,78</t>
  </si>
  <si>
    <t xml:space="preserve">37,27</t>
  </si>
  <si>
    <t xml:space="preserve">92990</t>
  </si>
  <si>
    <t xml:space="preserve">CABO DE COBRE FLEXÍVEL ISOLADO, 70 MM², ANTI-CHAMA 0,6/1,0 KV, PARA DISTRIBUIÇÃO - FORNECIMENTO E INSTALAÇÃO. AF_12/2015</t>
  </si>
  <si>
    <t xml:space="preserve">36,87</t>
  </si>
  <si>
    <t xml:space="preserve">92991</t>
  </si>
  <si>
    <t xml:space="preserve">CABO DE COBRE FLEXÍVEL ISOLADO, 95 MM², ANTI-CHAMA 450/750 V, PARA DISTRIBUIÇÃO - FORNECIMENTO E INSTALAÇÃO. AF_12/2015</t>
  </si>
  <si>
    <t xml:space="preserve">47,83</t>
  </si>
  <si>
    <t xml:space="preserve">48,43</t>
  </si>
  <si>
    <t xml:space="preserve">92992</t>
  </si>
  <si>
    <t xml:space="preserve">CABO DE COBRE FLEXÍVEL ISOLADO, 95 MM², ANTI-CHAMA 0,6/1,0 KV, PARA DISTRIBUIÇÃO - FORNECIMENTO E INSTALAÇÃO. AF_12/2015</t>
  </si>
  <si>
    <t xml:space="preserve">48,47</t>
  </si>
  <si>
    <t xml:space="preserve">92993</t>
  </si>
  <si>
    <t xml:space="preserve">CABO DE COBRE FLEXÍVEL ISOLADO, 120 MM², ANTI-CHAMA 450/750 V, PARA DISTRIBUIÇÃO - FORNECIMENTO E INSTALAÇÃO. AF_12/2015</t>
  </si>
  <si>
    <t xml:space="preserve">61,14</t>
  </si>
  <si>
    <t xml:space="preserve">61,85</t>
  </si>
  <si>
    <t xml:space="preserve">92994</t>
  </si>
  <si>
    <t xml:space="preserve">CABO DE COBRE FLEXÍVEL ISOLADO, 120 MM², ANTI-CHAMA 0,6/1,0 KV, PARA DISTRIBUIÇÃO - FORNECIMENTO E INSTALAÇÃO. AF_12/2015</t>
  </si>
  <si>
    <t xml:space="preserve">61,72</t>
  </si>
  <si>
    <t xml:space="preserve">62,43</t>
  </si>
  <si>
    <t xml:space="preserve">92995</t>
  </si>
  <si>
    <t xml:space="preserve">CABO DE COBRE FLEXÍVEL ISOLADO, 150 MM², ANTI-CHAMA 450/750 V, PARA DISTRIBUIÇÃO - FORNECIMENTO E INSTALAÇÃO. AF_12/2015</t>
  </si>
  <si>
    <t xml:space="preserve">75,89</t>
  </si>
  <si>
    <t xml:space="preserve">76,73</t>
  </si>
  <si>
    <t xml:space="preserve">92996</t>
  </si>
  <si>
    <t xml:space="preserve">CABO DE COBRE FLEXÍVEL ISOLADO, 150 MM², ANTI-CHAMA 0,6/1,0 KV, PARA DISTRIBUIÇÃO - FORNECIMENTO E INSTALAÇÃO. AF_12/2015</t>
  </si>
  <si>
    <t xml:space="preserve">76,09</t>
  </si>
  <si>
    <t xml:space="preserve">76,93</t>
  </si>
  <si>
    <t xml:space="preserve">92997</t>
  </si>
  <si>
    <t xml:space="preserve">CABO DE COBRE FLEXÍVEL ISOLADO, 185 MM², ANTI-CHAMA 450/750 V, PARA DISTRIBUIÇÃO - FORNECIMENTO E INSTALAÇÃO. AF_12/2015</t>
  </si>
  <si>
    <t xml:space="preserve">92,12</t>
  </si>
  <si>
    <t xml:space="preserve">93,11</t>
  </si>
  <si>
    <t xml:space="preserve">92998</t>
  </si>
  <si>
    <t xml:space="preserve">CABO DE COBRE FLEXÍVEL ISOLADO, 185 MM², ANTI-CHAMA 0,6/1,0 KV, PARA DISTRIBUIÇÃO - FORNECIMENTO E INSTALAÇÃO. AF_12/2015</t>
  </si>
  <si>
    <t xml:space="preserve">92,97</t>
  </si>
  <si>
    <t xml:space="preserve">93,96</t>
  </si>
  <si>
    <t xml:space="preserve">92999</t>
  </si>
  <si>
    <t xml:space="preserve">CABO DE COBRE FLEXÍVEL ISOLADO, 240 MM², ANTI-CHAMA 450/750 V, PARA DISTRIBUIÇÃO - FORNECIMENTO E INSTALAÇÃO. AF_12/2015</t>
  </si>
  <si>
    <t xml:space="preserve">121,06</t>
  </si>
  <si>
    <t xml:space="preserve">122,29</t>
  </si>
  <si>
    <t xml:space="preserve">93000</t>
  </si>
  <si>
    <t xml:space="preserve">CABO DE COBRE FLEXÍVEL ISOLADO, 240 MM², ANTI-CHAMA 0,6/1,0 KV, PARA DISTRIBUIÇÃO - FORNECIMENTO E INSTALAÇÃO. AF_12/2015</t>
  </si>
  <si>
    <t xml:space="preserve">121,78</t>
  </si>
  <si>
    <t xml:space="preserve">123,01</t>
  </si>
  <si>
    <t xml:space="preserve">93001</t>
  </si>
  <si>
    <t xml:space="preserve">CABO DE COBRE RÍGIDO ISOLADO, 300 MM², ANTI-CHAMA 450/750 V, PARA DISTRIBUIÇÃO - FORNECIMENTO E INSTALAÇÃO. AF_12/2015</t>
  </si>
  <si>
    <t xml:space="preserve">147,68</t>
  </si>
  <si>
    <t xml:space="preserve">149,14</t>
  </si>
  <si>
    <t xml:space="preserve">93002</t>
  </si>
  <si>
    <t xml:space="preserve">CABO DE COBRE FLEXÍVEL ISOLADO, 300 MM², ANTI-CHAMA 0,6/1,0 KV, PARA DISTRIBUIÇÃO - FORNECIMENTO E INSTALAÇÃO. AF_12/2015</t>
  </si>
  <si>
    <t xml:space="preserve">151,66</t>
  </si>
  <si>
    <t xml:space="preserve">153,12</t>
  </si>
  <si>
    <t xml:space="preserve">83443</t>
  </si>
  <si>
    <t xml:space="preserve">CAIXA DE PASSAGEM 20X20X25 FUNDO BRITA COM TAMPA</t>
  </si>
  <si>
    <t xml:space="preserve">46,41</t>
  </si>
  <si>
    <t xml:space="preserve">50,18</t>
  </si>
  <si>
    <t xml:space="preserve">83446</t>
  </si>
  <si>
    <t xml:space="preserve">CAIXA DE PASSAGEM 30X30X40 COM TAMPA E DRENO BRITA</t>
  </si>
  <si>
    <t xml:space="preserve">155,01</t>
  </si>
  <si>
    <t xml:space="preserve">168,00</t>
  </si>
  <si>
    <t xml:space="preserve">83447</t>
  </si>
  <si>
    <t xml:space="preserve">CAIXA DE PASSAGEM 40X40X50 FUNDO BRITA COM TAMPA</t>
  </si>
  <si>
    <t xml:space="preserve">165,61</t>
  </si>
  <si>
    <t xml:space="preserve">179,66</t>
  </si>
  <si>
    <t xml:space="preserve">83448</t>
  </si>
  <si>
    <t xml:space="preserve">CAIXA DE PASSGEM 50X50X60 FUNDO BRITA C/ TAMPA</t>
  </si>
  <si>
    <t xml:space="preserve">250,35</t>
  </si>
  <si>
    <t xml:space="preserve">271,62</t>
  </si>
  <si>
    <t xml:space="preserve">83449</t>
  </si>
  <si>
    <t xml:space="preserve">CAIXA DE PASSAGEM 60X60X70 FUNDO BRITA COM TAMPA</t>
  </si>
  <si>
    <t xml:space="preserve">352,88</t>
  </si>
  <si>
    <t xml:space="preserve">382,61</t>
  </si>
  <si>
    <t xml:space="preserve">83450</t>
  </si>
  <si>
    <t xml:space="preserve">CAIXA DE PASSAGEM 80X80X62 FUNDO BRITA COM TAMPA</t>
  </si>
  <si>
    <t xml:space="preserve">420,31</t>
  </si>
  <si>
    <t xml:space="preserve">455,46</t>
  </si>
  <si>
    <t xml:space="preserve">91936</t>
  </si>
  <si>
    <t xml:space="preserve">CAIXA OCTOGONAL 4" X 4", PVC, INSTALADA EM LAJE - FORNECIMENTO E INSTALAÇÃO. AF_12/2015</t>
  </si>
  <si>
    <t xml:space="preserve">11,18</t>
  </si>
  <si>
    <t xml:space="preserve">11,84</t>
  </si>
  <si>
    <t xml:space="preserve">91937</t>
  </si>
  <si>
    <t xml:space="preserve">CAIXA OCTOGONAL 3" X 3", PVC, INSTALADA EM LAJE - FORNECIMENTO E INSTALAÇÃO. AF_12/2015</t>
  </si>
  <si>
    <t xml:space="preserve">9,49</t>
  </si>
  <si>
    <t xml:space="preserve">10,15</t>
  </si>
  <si>
    <t xml:space="preserve">91939</t>
  </si>
  <si>
    <t xml:space="preserve">CAIXA RETANGULAR 4" X 2" ALTA (2,00 M DO PISO), PVC, INSTALADA EM PAREDE - FORNECIMENTO E INSTALAÇÃO. AF_12/2015</t>
  </si>
  <si>
    <t xml:space="preserve">23,13</t>
  </si>
  <si>
    <t xml:space="preserve">25,58</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</si>
  <si>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</si>
  <si>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</si>
  <si>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</si>
  <si>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</si>
  <si>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8,91</t>
  </si>
  <si>
    <t xml:space="preserve">91942</t>
  </si>
  <si>
    <t xml:space="preserve">CAIXA RETANGULAR 4" X 4" ALTA (2,00 M DO PISO), PVC, INSTALADA EM PAREDE - FORNECIMENTO E INSTALAÇÃO. AF_12/2015</t>
  </si>
  <si>
    <t xml:space="preserve">28,41</t>
  </si>
  <si>
    <t xml:space="preserve">91943</t>
  </si>
  <si>
    <t xml:space="preserve">CAIXA RETANGULAR 4" X 4" MÉDIA (1,30 M DO PISO), PVC, INSTALADA EM PAREDE - FORNECIMENTO E INSTALAÇÃO. AF_12/2015</t>
  </si>
  <si>
    <t xml:space="preserve">15,94</t>
  </si>
  <si>
    <t xml:space="preserve">17,29</t>
  </si>
  <si>
    <t xml:space="preserve">91944</t>
  </si>
  <si>
    <t xml:space="preserve">CAIXA RETANGULAR 4" X 4" BAIXA (0,30 M DO PISO), PVC, INSTALADA EM PAREDE - FORNECIMENTO E INSTALAÇÃO. AF_12/2015</t>
  </si>
  <si>
    <t xml:space="preserve">11,28</t>
  </si>
  <si>
    <t xml:space="preserve">12,07</t>
  </si>
  <si>
    <t xml:space="preserve">92865</t>
  </si>
  <si>
    <t xml:space="preserve">CAIXA OCTOGONAL 4" X 4", METÁLICA, INSTALADA EM LAJE - FORNECIMENTO E INSTALAÇÃO. AF_12/2015</t>
  </si>
  <si>
    <t xml:space="preserve">8,57</t>
  </si>
  <si>
    <t xml:space="preserve">9,23</t>
  </si>
  <si>
    <t xml:space="preserve">92866</t>
  </si>
  <si>
    <t xml:space="preserve">CAIXA SEXTAVADA 3" X 3", METÁLICA, INSTALADA EM LAJE - FORNECIMENTO E INSTALAÇÃO. AF_12/2015</t>
  </si>
  <si>
    <t xml:space="preserve">92867</t>
  </si>
  <si>
    <t xml:space="preserve">CAIXA RETANGULAR 4" X 2" ALTA (2,00 M DO PISO), METÁLICA, INSTALADA EM PAREDE - FORNECIMENTO E INSTALAÇÃO. AF_12/2015</t>
  </si>
  <si>
    <t xml:space="preserve">24,83</t>
  </si>
  <si>
    <t xml:space="preserve">92868</t>
  </si>
  <si>
    <t xml:space="preserve">CAIXA RETANGULAR 4" X 2" MÉDIA (1,30 M DO PISO), METÁLICA, INSTALADA EM PAREDE - FORNECIMENTO E INSTALAÇÃO. AF_12/2015</t>
  </si>
  <si>
    <t xml:space="preserve">12,71</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</si>
  <si>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</si>
  <si>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</si>
  <si>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</si>
  <si>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</si>
  <si>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27,08</t>
  </si>
  <si>
    <t xml:space="preserve">29,90</t>
  </si>
  <si>
    <t xml:space="preserve">92871</t>
  </si>
  <si>
    <t xml:space="preserve">CAIXA RETANGULAR 4" X 4" MÉDIA (1,30 M DO PISO), METÁLICA, INSTALADA EM PAREDE - FORNECIMENTO E INSTALAÇÃO. AF_12/2015</t>
  </si>
  <si>
    <t xml:space="preserve">14,61</t>
  </si>
  <si>
    <t xml:space="preserve">92872</t>
  </si>
  <si>
    <t xml:space="preserve">CAIXA RETANGULAR 4" X 4" BAIXA (0,30 M DO PISO), METÁLICA, INSTALADA EM PAREDE - FORNECIMENTO E INSTALAÇÃO. AF_12/2015</t>
  </si>
  <si>
    <t xml:space="preserve">9,95</t>
  </si>
  <si>
    <t xml:space="preserve">10,74</t>
  </si>
  <si>
    <t xml:space="preserve">95777</t>
  </si>
  <si>
    <t xml:space="preserve">CONDULETE DE ALUMÍNIO, TIPO B, PARA ELETRODUTO DE AÇO GALVANIZADO DN 20 MM (3/4''), APARENTE - FORNECIMENTO E INSTALAÇÃO. AF_11/2016_P</t>
  </si>
  <si>
    <t xml:space="preserve">21,87</t>
  </si>
  <si>
    <t xml:space="preserve">23,47</t>
  </si>
  <si>
    <t xml:space="preserve">95778</t>
  </si>
  <si>
    <t xml:space="preserve">CONDULETE DE ALUMÍNIO, TIPO C, PARA ELETRODUTO DE AÇO GALVANIZADO DN 20 MM (3/4''), APARENTE - FORNECIMENTO E INSTALAÇÃO. AF_11/2016_P</t>
  </si>
  <si>
    <t xml:space="preserve">23,94</t>
  </si>
  <si>
    <t xml:space="preserve">95779</t>
  </si>
  <si>
    <t xml:space="preserve">CONDULETE DE ALUMÍNIO, TIPO E, PARA ELETRODUTO DE AÇO GALVANIZADO DN 20 MM (3/4''), APARENTE - FORNECIMENTO E INSTALAÇÃO. AF_11/2016_P</t>
  </si>
  <si>
    <t xml:space="preserve">20,76</t>
  </si>
  <si>
    <t xml:space="preserve">22,36</t>
  </si>
  <si>
    <t xml:space="preserve">95780</t>
  </si>
  <si>
    <t xml:space="preserve">CONDULETE DE ALUMÍNIO, TIPO B, PARA ELETRODUTO DE AÇO GALVANIZADO DN 25 MM (1''), APARENTE - FORNECIMENTO E INSTALAÇÃO. AF_11/2016_P</t>
  </si>
  <si>
    <t xml:space="preserve">26,28</t>
  </si>
  <si>
    <t xml:space="preserve">95781</t>
  </si>
  <si>
    <t xml:space="preserve">CONDULETE DE ALUMÍNIO, TIPO C, PARA ELETRODUTO DE AÇO GALVANIZADO DN 25 MM (1''), APARENTE - FORNECIMENTO E INSTALAÇÃO. AF_11/2016_P</t>
  </si>
  <si>
    <t xml:space="preserve">24,96</t>
  </si>
  <si>
    <t xml:space="preserve">26,63</t>
  </si>
  <si>
    <t xml:space="preserve">95782</t>
  </si>
  <si>
    <t xml:space="preserve">CONDULETE DE ALUMÍNIO, TIPO E, ELETRODUTO DE AÇO GALVANIZADO DN 25 MM (1''), APARENTE - FORNECIMENTO E INSTALAÇÃO. AF_11/2016_P</t>
  </si>
  <si>
    <t xml:space="preserve">27,54</t>
  </si>
  <si>
    <t xml:space="preserve">95785</t>
  </si>
  <si>
    <t xml:space="preserve">CONDULETE DE ALUMÍNIO, TIPO E, PARA ELETRODUTO DE AÇO GALVANIZADO DN 32 MM (1 1/4''), APARENTE - FORNECIMENTO E INSTALAÇÃO. AF_11/2016_P</t>
  </si>
  <si>
    <t xml:space="preserve">29,18</t>
  </si>
  <si>
    <t xml:space="preserve">30,95</t>
  </si>
  <si>
    <t xml:space="preserve">95787</t>
  </si>
  <si>
    <t xml:space="preserve">CONDULETE DE ALUMÍNIO, TIPO LR, PARA ELETRODUTO DE AÇO GALVANIZADO DN 20 MM (3/4''), APARENTE - FORNECIMENTO E INSTALAÇÃO. AF_11/2016_P</t>
  </si>
  <si>
    <t xml:space="preserve">22,32</t>
  </si>
  <si>
    <t xml:space="preserve">95789</t>
  </si>
  <si>
    <t xml:space="preserve">CONDULETE DE ALUMÍNIO, TIPO LR, PARA ELETRODUTO DE AÇO GALVANIZADO DN 25 MM (1''), APARENTE - FORNECIMENTO E INSTALAÇÃO. AF_11/2016_P</t>
  </si>
  <si>
    <t xml:space="preserve">95791</t>
  </si>
  <si>
    <t xml:space="preserve">CONDULETE DE ALUMÍNIO, TIPO LR, PARA ELETRODUTO DE AÇO GALVANIZADO DN 32 MM (1 1/4''), APARENTE - FORNECIMENTO E INSTALAÇÃO. AF_11/2016_P</t>
  </si>
  <si>
    <t xml:space="preserve">34,28</t>
  </si>
  <si>
    <t xml:space="preserve">36,28</t>
  </si>
  <si>
    <t xml:space="preserve">95795</t>
  </si>
  <si>
    <t xml:space="preserve">CONDULETE DE ALUMÍNIO, TIPO T, PARA ELETRODUTO DE AÇO GALVANIZADO DN 20 MM (3/4''), APARENTE - FORNECIMENTO E INSTALAÇÃO. AF_11/2016_P</t>
  </si>
  <si>
    <t xml:space="preserve">27,82</t>
  </si>
  <si>
    <t xml:space="preserve">95796</t>
  </si>
  <si>
    <t xml:space="preserve">CONDULETE DE ALUMÍNIO, TIPO T, PARA ELETRODUTO DE AÇO GALVANIZADO DN 25 MM (1''), APARENTE - FORNECIMENTO E INSTALAÇÃO. AF_11/2016_P</t>
  </si>
  <si>
    <t xml:space="preserve">34,10</t>
  </si>
  <si>
    <t xml:space="preserve">95797</t>
  </si>
  <si>
    <t xml:space="preserve">CONDULETE DE ALUMÍNIO, TIPO T, PARA ELETRODUTO DE AÇO GALVANIZADO DN 32 MM (1 1/4''), APARENTE - FORNECIMENTO E INSTALAÇÃO. AF_11/2016_P</t>
  </si>
  <si>
    <t xml:space="preserve">39,93</t>
  </si>
  <si>
    <t xml:space="preserve">95801</t>
  </si>
  <si>
    <t xml:space="preserve">CONDULETE DE ALUMÍNIO, TIPO X, PARA ELETRODUTO DE AÇO GALVANIZADO DN 20 MM (3/4''), APARENTE - FORNECIMENTO E INSTALAÇÃO. AF_11/2016_P</t>
  </si>
  <si>
    <t xml:space="preserve">30,72</t>
  </si>
  <si>
    <t xml:space="preserve">33,04</t>
  </si>
  <si>
    <t xml:space="preserve">95802</t>
  </si>
  <si>
    <t xml:space="preserve">CONDULETE DE ALUMÍNIO, TIPO X, PARA ELETRODUTO DE AÇO GALVANIZADO DN 25 MM (1''), APARENTE - FORNECIMENTO E INSTALAÇÃO. AF_11/2016_P</t>
  </si>
  <si>
    <t xml:space="preserve">34,17</t>
  </si>
  <si>
    <t xml:space="preserve">36,68</t>
  </si>
  <si>
    <t xml:space="preserve">95803</t>
  </si>
  <si>
    <t xml:space="preserve">CONDULETE DE ALUMÍNIO, TIPO X, PARA ELETRODUTO DE AÇO GALVANIZADO DN 32 MM (1 1/4''), APARENTE - FORNECIMENTO E INSTALAÇÃO. AF_11/2016_P</t>
  </si>
  <si>
    <t xml:space="preserve">44,42</t>
  </si>
  <si>
    <t xml:space="preserve">47,21</t>
  </si>
  <si>
    <t xml:space="preserve">95804</t>
  </si>
  <si>
    <t xml:space="preserve">CONDULETE DE PVC, TIPO B, PARA ELETRODUTO DE PVC SOLDÁVEL DN 20 MM (1/2''), APARENTE - FORNECIMENTO E INSTALAÇÃO. AF_11/2016</t>
  </si>
  <si>
    <t xml:space="preserve">21,94</t>
  </si>
  <si>
    <t xml:space="preserve">95805</t>
  </si>
  <si>
    <t xml:space="preserve">CONDULETE DE PVC, TIPO B, PARA ELETRODUTO DE PVC SOLDÁVEL DN 25 MM (3/4''), APARENTE - FORNECIMENTO E INSTALAÇÃO. AF_11/2016</t>
  </si>
  <si>
    <t xml:space="preserve">20,79</t>
  </si>
  <si>
    <t xml:space="preserve">22,15</t>
  </si>
  <si>
    <t xml:space="preserve">95806</t>
  </si>
  <si>
    <t xml:space="preserve">CONDULETE DE PVC, TIPO B, PARA ELETRODUTO DE PVC SOLDÁVEL DN 32 MM (1''), APARENTE - FORNECIMENTO E INSTALAÇÃO. AF_11/2016</t>
  </si>
  <si>
    <t xml:space="preserve">21,46</t>
  </si>
  <si>
    <t xml:space="preserve">22,84</t>
  </si>
  <si>
    <t xml:space="preserve">95807</t>
  </si>
  <si>
    <t xml:space="preserve">CONDULETE DE PVC, TIPO LL, PARA ELETRODUTO DE PVC SOLDÁVEL DN 20 MM (1/2''), APARENTE - FORNECIMENTO E INSTALAÇÃO. AF_11/2016</t>
  </si>
  <si>
    <t xml:space="preserve">25,25</t>
  </si>
  <si>
    <t xml:space="preserve">95808</t>
  </si>
  <si>
    <t xml:space="preserve">CONDULETE DE PVC, TIPO LL, PARA ELETRODUTO DE PVC SOLDÁVEL DN 25 MM (3/4''), APARENTE - FORNECIMENTO E INSTALAÇÃO. AF_11/2016</t>
  </si>
  <si>
    <t xml:space="preserve">24,22</t>
  </si>
  <si>
    <t xml:space="preserve">95809</t>
  </si>
  <si>
    <t xml:space="preserve">CONDULETE DE PVC, TIPO LL, PARA ELETRODUTO DE PVC SOLDÁVEL DN 32 MM (1''), APARENTE - FORNECIMENTO E INSTALAÇÃO. AF_11/2016</t>
  </si>
  <si>
    <t xml:space="preserve">28,38</t>
  </si>
  <si>
    <t xml:space="preserve">95810</t>
  </si>
  <si>
    <t xml:space="preserve">CONDULETE DE PVC, TIPO LB, PARA ELETRODUTO DE PVC SOLDÁVEL DN 20 MM (1/2''), APARENTE - FORNECIMENTO E INSTALAÇÃO. AF_11/2016</t>
  </si>
  <si>
    <t xml:space="preserve">13,06</t>
  </si>
  <si>
    <t xml:space="preserve">95811</t>
  </si>
  <si>
    <t xml:space="preserve">CONDULETE DE PVC, TIPO LB, PARA ELETRODUTO DE PVC SOLDÁVEL DN 25 MM (3/4''), APARENTE - FORNECIMENTO E INSTALAÇÃO. AF_11/2016</t>
  </si>
  <si>
    <t xml:space="preserve">14,06</t>
  </si>
  <si>
    <t xml:space="preserve">95812</t>
  </si>
  <si>
    <t xml:space="preserve">CONDULETE DE PVC, TIPO LB, PARA ELETRODUTO DE PVC SOLDÁVEL DN 32 MM (1''), APARENTE - FORNECIMENTO E INSTALAÇÃO. AF_11/2016</t>
  </si>
  <si>
    <t xml:space="preserve">16,02</t>
  </si>
  <si>
    <t xml:space="preserve">16,56</t>
  </si>
  <si>
    <t xml:space="preserve">95813</t>
  </si>
  <si>
    <t xml:space="preserve">CONDULETE DE PVC, TIPO TB, PARA ELETRODUTO DE PVC SOLDÁVEL DN 20 MM (1/2''), APARENTE - FORNECIMENTO E INSTALAÇÃO. AF_11/2016</t>
  </si>
  <si>
    <t xml:space="preserve">15,69</t>
  </si>
  <si>
    <t xml:space="preserve">95814</t>
  </si>
  <si>
    <t xml:space="preserve">CONDULETE DE PVC, TIPO TB, PARA ELETRODUTO DE PVC SOLDÁVEL DN 25 MM (3/4''), APARENTE - FORNECIMENTO E INSTALAÇÃO. AF_11/2016</t>
  </si>
  <si>
    <t xml:space="preserve">16,53</t>
  </si>
  <si>
    <t xml:space="preserve">17,20</t>
  </si>
  <si>
    <t xml:space="preserve">95815</t>
  </si>
  <si>
    <t xml:space="preserve">CONDULETE DE PVC, TIPO TB, PARA ELETRODUTO DE PVC SOLDÁVEL DN 32 MM (1''), APARENTE - FORNECIMENTO E INSTALAÇÃO. AF_11/2016</t>
  </si>
  <si>
    <t xml:space="preserve">21,98</t>
  </si>
  <si>
    <t xml:space="preserve">95816</t>
  </si>
  <si>
    <t xml:space="preserve">CONDULETE DE PVC, TIPO X, PARA ELETRODUTO DE PVC SOLDÁVEL DN 20 MM (1/2''), APARENTE - FORNECIMENTO E INSTALAÇÃO. AF_11/2016</t>
  </si>
  <si>
    <t xml:space="preserve">95817</t>
  </si>
  <si>
    <t xml:space="preserve">CONDULETE DE PVC, TIPO X, PARA ELETRODUTO DE PVC SOLDÁVEL DN 25 MM (3/4''), APARENTE - FORNECIMENTO E INSTALAÇÃO. AF_11/2016</t>
  </si>
  <si>
    <t xml:space="preserve">29,87</t>
  </si>
  <si>
    <t xml:space="preserve">31,96</t>
  </si>
  <si>
    <t xml:space="preserve">95818</t>
  </si>
  <si>
    <t xml:space="preserve">CONDULETE DE PVC, TIPO X, PARA ELETRODUTO DE PVC SOLDÁVEL DN 32 MM (1''), APARENTE - FORNECIMENTO E INSTALAÇÃO. AF_11/2016</t>
  </si>
  <si>
    <t xml:space="preserve">38,40</t>
  </si>
  <si>
    <t xml:space="preserve">68066</t>
  </si>
  <si>
    <t xml:space="preserve">CAIXA DE PROTECAO PARA MEDIDOR MONOFASICO, FORNECIMENTO E INSTALACAO</t>
  </si>
  <si>
    <t xml:space="preserve">138,49</t>
  </si>
  <si>
    <t xml:space="preserve">72319</t>
  </si>
  <si>
    <t xml:space="preserve">DISJUNTOR BAIXA TENSAO TRIPOLAR A SECO  800A/600V, INCLUSIVE ELETROTÉCNICO</t>
  </si>
  <si>
    <t xml:space="preserve">3.837,97</t>
  </si>
  <si>
    <t xml:space="preserve">3.891,77</t>
  </si>
  <si>
    <t xml:space="preserve">72341</t>
  </si>
  <si>
    <t xml:space="preserve">CONTATOR TRIPOLAR I NOMINAL 12A - FORNECIMENTO E INSTALACAO INCLUSIVE ELETROTÉCNICO</t>
  </si>
  <si>
    <t xml:space="preserve">234,14</t>
  </si>
  <si>
    <t xml:space="preserve">250,22</t>
  </si>
  <si>
    <t xml:space="preserve">72343</t>
  </si>
  <si>
    <t xml:space="preserve">CONTATOR TRIPOLAR I NOMINAL 22A - FORNECIMENTO E INSTALACAO INCLUSIVE ELETROTÉCNICO</t>
  </si>
  <si>
    <t xml:space="preserve">276,46</t>
  </si>
  <si>
    <t xml:space="preserve">294,87</t>
  </si>
  <si>
    <t xml:space="preserve">72344</t>
  </si>
  <si>
    <t xml:space="preserve">CONTATOR TRIPOLAR I NOMINAL 36A - FORNECIMENTO E INSTALACAO INCLUSIVE ELETROTÉCNICO</t>
  </si>
  <si>
    <t xml:space="preserve">422,71</t>
  </si>
  <si>
    <t xml:space="preserve">442,54</t>
  </si>
  <si>
    <t xml:space="preserve">72345</t>
  </si>
  <si>
    <t xml:space="preserve">CONTATOR TRIPOLAR I NOMIMAL 94A - FORNECIMENTO E INSTALACAO INCLUSIVE ELETROTÉCNICO</t>
  </si>
  <si>
    <t xml:space="preserve">1.167,52</t>
  </si>
  <si>
    <t xml:space="preserve">1.190,61</t>
  </si>
  <si>
    <t xml:space="preserve">74052/5</t>
  </si>
  <si>
    <t xml:space="preserve">QUADRO DE MEDICAO GERAL EM CHAPA METALICA PARA EDIFICIOS COM 16 APTOS, INCLUSIVE DISJUNTORES E ATERRAMENTO</t>
  </si>
  <si>
    <t xml:space="preserve">1.164,21</t>
  </si>
  <si>
    <t xml:space="preserve">1.202,87</t>
  </si>
  <si>
    <t xml:space="preserve">74130/1</t>
  </si>
  <si>
    <t xml:space="preserve">DISJUNTOR TERMOMAGNETICO MONOPOLAR PADRAO NEMA (AMERICANO) 10 A 30A 240V, FORNECIMENTO E INSTALACAO</t>
  </si>
  <si>
    <t xml:space="preserve">11,66</t>
  </si>
  <si>
    <t xml:space="preserve">74130/2</t>
  </si>
  <si>
    <t xml:space="preserve">DISJUNTOR TERMOMAGNETICO MONOPOLAR PADRAO NEMA (AMERICANO) 35 A 50A 240V, FORNECIMENTO E INSTALACAO</t>
  </si>
  <si>
    <t xml:space="preserve">17,69</t>
  </si>
  <si>
    <t xml:space="preserve">18,02</t>
  </si>
  <si>
    <t xml:space="preserve">74130/3</t>
  </si>
  <si>
    <t xml:space="preserve">DISJUNTOR TERMOMAGNETICO BIPOLAR PADRAO NEMA (AMERICANO) 10 A 50A 240V, FORNECIMENTO E INSTALACAO</t>
  </si>
  <si>
    <t xml:space="preserve">51,21</t>
  </si>
  <si>
    <t xml:space="preserve">51,61</t>
  </si>
  <si>
    <t xml:space="preserve">74130/4</t>
  </si>
  <si>
    <t xml:space="preserve">DISJUNTOR TERMOMAGNETICO TRIPOLAR PADRAO NEMA (AMERICANO) 10 A 50A 240V, FORNECIMENTO E INSTALACAO</t>
  </si>
  <si>
    <t xml:space="preserve">75,68</t>
  </si>
  <si>
    <t xml:space="preserve">77,55</t>
  </si>
  <si>
    <t xml:space="preserve">74130/5</t>
  </si>
  <si>
    <t xml:space="preserve">DISJUNTOR TERMOMAGNETICO TRIPOLAR PADRAO NEMA (AMERICANO) 60 A 100A 240V, FORNECIMENTO E INSTALACAO</t>
  </si>
  <si>
    <t xml:space="preserve">100,11</t>
  </si>
  <si>
    <t xml:space="preserve">101,98</t>
  </si>
  <si>
    <t xml:space="preserve">74130/6</t>
  </si>
  <si>
    <t xml:space="preserve">DISJUNTOR TERMOMAGNETICO TRIPOLAR PADRAO NEMA (AMERICANO) 125 A 150A 240V, FORNECIMENTO E INSTALACAO</t>
  </si>
  <si>
    <t xml:space="preserve">279,18</t>
  </si>
  <si>
    <t xml:space="preserve">281,05</t>
  </si>
  <si>
    <t xml:space="preserve">74130/7</t>
  </si>
  <si>
    <t xml:space="preserve">DISJUNTOR TERMOMAGNETICO TRIPOLAR EM CAIXA MOLDADA 250A 600V, FORNECIMENTO E INSTALACAO</t>
  </si>
  <si>
    <t xml:space="preserve">717,79</t>
  </si>
  <si>
    <t xml:space="preserve">719,66</t>
  </si>
  <si>
    <t xml:space="preserve">74130/8</t>
  </si>
  <si>
    <t xml:space="preserve">DISJUNTOR TERMOMAGNETICO TRIPOLAR EM CAIXA MOLDADA 300 A 400A 600V, FORNECIMENTO E INSTALACAO</t>
  </si>
  <si>
    <t xml:space="preserve">980,03</t>
  </si>
  <si>
    <t xml:space="preserve">981,90</t>
  </si>
  <si>
    <t xml:space="preserve">74130/9</t>
  </si>
  <si>
    <t xml:space="preserve">DISJUNTOR TERMOMAGNETICO TRIPOLAR EM CAIXA MOLDADA 500 A 600A 600V, FORNECIMENTO E INSTALACAO</t>
  </si>
  <si>
    <t xml:space="preserve">1.603,79</t>
  </si>
  <si>
    <t xml:space="preserve">1.605,66</t>
  </si>
  <si>
    <t xml:space="preserve">74130/10</t>
  </si>
  <si>
    <t xml:space="preserve">DISJUNTOR TERMOMAGNETICO TRIPOLAR EM CAIXA MOLDADA 175 A 225A 240V, FORNECIMENTO E INSTALACAO</t>
  </si>
  <si>
    <t xml:space="preserve">435,05</t>
  </si>
  <si>
    <t xml:space="preserve">436,92</t>
  </si>
  <si>
    <t xml:space="preserve">74131/1</t>
  </si>
  <si>
    <t xml:space="preserve">QUADRO DE DISTRIBUICAO DE ENERGIA DE EMBUTIR, EM CHAPA METALICA, PARA 3 DISJUNTORES TERMOMAGNETICOS MONOPOLARES SEM BARRAMENTO FORNECIMENTO E INSTALACAO</t>
  </si>
  <si>
    <t xml:space="preserve">66,31</t>
  </si>
  <si>
    <t xml:space="preserve">70,99</t>
  </si>
  <si>
    <t xml:space="preserve">74131/4</t>
  </si>
  <si>
    <t xml:space="preserve">QUADRO DE DISTRIBUICAO DE ENERGIA DE EMBUTIR, EM CHAPA METALICA, PARA 18 DISJUNTORES TERMOMAGNETICOS MONOPOLARES, COM BARRAMENTO TRIFASICO E NEUTRO, FORNECIMENTO E INSTALACAO</t>
  </si>
  <si>
    <t xml:space="preserve">435,88</t>
  </si>
  <si>
    <t xml:space="preserve">447,57</t>
  </si>
  <si>
    <t xml:space="preserve">74131/5</t>
  </si>
  <si>
    <t xml:space="preserve">QUADRO DE DISTRIBUICAO DE ENERGIA DE EMBUTIR, EM CHAPA METALICA, PARA 24 DISJUNTORES TERMOMAGNETICOS MONOPOLARES, COM BARRAMENTO TRIFASICO E NEUTRO, FORNECIMENTO E INSTALACAO</t>
  </si>
  <si>
    <t xml:space="preserve">505,78</t>
  </si>
  <si>
    <t xml:space="preserve">519,82</t>
  </si>
  <si>
    <t xml:space="preserve">74131/6</t>
  </si>
  <si>
    <t xml:space="preserve">QUADRO DE DISTRIBUICAO DE ENERGIA DE EMBUTIR, EM CHAPA METALICA, PARA 32 DISJUNTORES TERMOMAGNETICOS MONOPOLARES, COM BARRAMENTO TRIFASICO E NEUTRO, FORNECIMENTO E INSTALACAO</t>
  </si>
  <si>
    <t xml:space="preserve">984,41</t>
  </si>
  <si>
    <t xml:space="preserve">1.000,78</t>
  </si>
  <si>
    <t xml:space="preserve">74131/7</t>
  </si>
  <si>
    <t xml:space="preserve">QUADRO DE DISTRIBUICAO DE ENERGIA DE EMBUTIR, EM CHAPA METALICA, PARA 40 DISJUNTORES TERMOMAGNETICOS MONOPOLARES, COM BARRAMENTO TRIFASICO E NEUTRO, FORNECIMENTO E INSTALACAO</t>
  </si>
  <si>
    <t xml:space="preserve">817,82</t>
  </si>
  <si>
    <t xml:space="preserve">836,54</t>
  </si>
  <si>
    <t xml:space="preserve">74131/8</t>
  </si>
  <si>
    <t xml:space="preserve">QUADRO DE DISTRIBUICAO DE ENERGIA DE EMBUTIR, EM CHAPA METALICA, PARA 50 DISJUNTORES TERMOMAGNETICOS MONOPOLARES, COM BARRAMENTO TRIFASICO E NEUTRO, FORNECIMENTO E INSTALACAO</t>
  </si>
  <si>
    <t xml:space="preserve">1.213,40</t>
  </si>
  <si>
    <t xml:space="preserve">1.241,48</t>
  </si>
  <si>
    <t xml:space="preserve">83372</t>
  </si>
  <si>
    <t xml:space="preserve">CAIXA DE MEDICAO EM ALTA TENSAO - FORNECIMENTO E INSTALACAO</t>
  </si>
  <si>
    <t xml:space="preserve">664,36</t>
  </si>
  <si>
    <t xml:space="preserve">692,26</t>
  </si>
  <si>
    <t xml:space="preserve">83463</t>
  </si>
  <si>
    <t xml:space="preserve">QUADRO DE DISTRIBUICAO DE ENERGIA EM CHAPA DE ACO GALVANIZADO, PARA 12 DISJUNTORES TERMOMAGNETICOS MONOPOLARES, COM BARRAMENTO TRIFASICO E NEUTRO - FORNECIMENTO E INSTALACAO</t>
  </si>
  <si>
    <t xml:space="preserve">320,41</t>
  </si>
  <si>
    <t xml:space="preserve">329,77</t>
  </si>
  <si>
    <t xml:space="preserve">84402</t>
  </si>
  <si>
    <t xml:space="preserve">QUADRO DE DISTRIBUICAO DE ENERGIA P/ 6 DISJUNTORES TERMOMAGNETICOS MONOPOLARES SEM BARRAMENTO, DE EMBUTIR, EM CHAPA METALICA - FORNECIMENTO E INSTALACAO</t>
  </si>
  <si>
    <t xml:space="preserve">76,23</t>
  </si>
  <si>
    <t xml:space="preserve">80,91</t>
  </si>
  <si>
    <t xml:space="preserve">93653</t>
  </si>
  <si>
    <t xml:space="preserve">DISJUNTOR MONOPOLAR TIPO DIN, CORRENTE NOMINAL DE 10A - FORNECIMENTO E INSTALAÇÃO. AF_04/2016</t>
  </si>
  <si>
    <t xml:space="preserve">8,81</t>
  </si>
  <si>
    <t xml:space="preserve">8,97</t>
  </si>
  <si>
    <t xml:space="preserve">93654</t>
  </si>
  <si>
    <t xml:space="preserve">DISJUNTOR MONOPOLAR TIPO DIN, CORRENTE NOMINAL DE 16A - FORNECIMENTO E INSTALAÇÃO. AF_04/2016</t>
  </si>
  <si>
    <t xml:space="preserve">9,32</t>
  </si>
  <si>
    <t xml:space="preserve">93655</t>
  </si>
  <si>
    <t xml:space="preserve">DISJUNTOR MONOPOLAR TIPO DIN, CORRENTE NOMINAL DE 20A - FORNECIMENTO E INSTALAÇÃO. AF_04/2016</t>
  </si>
  <si>
    <t xml:space="preserve">10,21</t>
  </si>
  <si>
    <t xml:space="preserve">10,52</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</si>
  <si>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</si>
  <si>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</si>
  <si>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</si>
  <si>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</si>
  <si>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</si>
  <si>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</si>
  <si>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16,50</t>
  </si>
  <si>
    <t xml:space="preserve">17,13</t>
  </si>
  <si>
    <t xml:space="preserve">93659</t>
  </si>
  <si>
    <t xml:space="preserve">DISJUNTOR MONOPOLAR TIPO DIN, CORRENTE NOMINAL DE 50A - FORNECIMENTO E INSTALAÇÃO. AF_04/2016</t>
  </si>
  <si>
    <t xml:space="preserve">18,83</t>
  </si>
  <si>
    <t xml:space="preserve">19,71</t>
  </si>
  <si>
    <t xml:space="preserve">93660</t>
  </si>
  <si>
    <t xml:space="preserve">DISJUNTOR BIPOLAR TIPO DIN, CORRENTE NOMINAL DE 10A - FORNECIMENTO E INSTALAÇÃO. AF_04/2016</t>
  </si>
  <si>
    <t xml:space="preserve">43,27</t>
  </si>
  <si>
    <t xml:space="preserve">43,60</t>
  </si>
  <si>
    <t xml:space="preserve">93661</t>
  </si>
  <si>
    <t xml:space="preserve">DISJUNTOR BIPOLAR TIPO DIN, CORRENTE NOMINAL DE 16A - FORNECIMENTO E INSTALAÇÃO. AF_04/2016</t>
  </si>
  <si>
    <t xml:space="preserve">44,26</t>
  </si>
  <si>
    <t xml:space="preserve">44,72</t>
  </si>
  <si>
    <t xml:space="preserve">93662</t>
  </si>
  <si>
    <t xml:space="preserve">DISJUNTOR BIPOLAR TIPO DIN, CORRENTE NOMINAL DE 20A - FORNECIMENTO E INSTALAÇÃO. AF_04/2016</t>
  </si>
  <si>
    <t xml:space="preserve">46,12</t>
  </si>
  <si>
    <t xml:space="preserve">46,75</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</si>
  <si>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</si>
  <si>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</si>
  <si>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</si>
  <si>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</si>
  <si>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48,35</t>
  </si>
  <si>
    <t xml:space="preserve">49,21</t>
  </si>
  <si>
    <t xml:space="preserve">93665</t>
  </si>
  <si>
    <t xml:space="preserve">DISJUNTOR BIPOLAR TIPO DIN, CORRENTE NOMINAL DE 40A - FORNECIMENTO E INSTALAÇÃO. AF_04/2016</t>
  </si>
  <si>
    <t xml:space="preserve">51,40</t>
  </si>
  <si>
    <t xml:space="preserve">52,66</t>
  </si>
  <si>
    <t xml:space="preserve">93666</t>
  </si>
  <si>
    <t xml:space="preserve">DISJUNTOR BIPOLAR TIPO DIN, CORRENTE NOMINAL DE 50A - FORNECIMENTO E INSTALAÇÃO. AF_04/2016</t>
  </si>
  <si>
    <t xml:space="preserve">56,06</t>
  </si>
  <si>
    <t xml:space="preserve">57,83</t>
  </si>
  <si>
    <t xml:space="preserve">93667</t>
  </si>
  <si>
    <t xml:space="preserve">DISJUNTOR TRIPOLAR TIPO DIN, CORRENTE NOMINAL DE 10A - FORNECIMENTO E INSTALAÇÃO. AF_04/2016</t>
  </si>
  <si>
    <t xml:space="preserve">54,08</t>
  </si>
  <si>
    <t xml:space="preserve">93668</t>
  </si>
  <si>
    <t xml:space="preserve">DISJUNTOR TRIPOLAR TIPO DIN, CORRENTE NOMINAL DE 16A - FORNECIMENTO E INSTALAÇÃO. AF_04/2016</t>
  </si>
  <si>
    <t xml:space="preserve">55,60</t>
  </si>
  <si>
    <t xml:space="preserve">56,26</t>
  </si>
  <si>
    <t xml:space="preserve">93669</t>
  </si>
  <si>
    <t xml:space="preserve">DISJUNTOR TRIPOLAR TIPO DIN, CORRENTE NOMINAL DE 20A - FORNECIMENTO E INSTALAÇÃO. AF_04/2016</t>
  </si>
  <si>
    <t xml:space="preserve">58,34</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</si>
  <si>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</si>
  <si>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</si>
  <si>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</si>
  <si>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</si>
  <si>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61,71</t>
  </si>
  <si>
    <t xml:space="preserve">62,99</t>
  </si>
  <si>
    <t xml:space="preserve">93672</t>
  </si>
  <si>
    <t xml:space="preserve">DISJUNTOR TRIPOLAR TIPO DIN, CORRENTE NOMINAL DE 40A - FORNECIMENTO E INSTALAÇÃO. AF_04/2016</t>
  </si>
  <si>
    <t xml:space="preserve">67,22</t>
  </si>
  <si>
    <t xml:space="preserve">69,12</t>
  </si>
  <si>
    <t xml:space="preserve">93673</t>
  </si>
  <si>
    <t xml:space="preserve">DISJUNTOR TRIPOLAR TIPO DIN, CORRENTE NOMINAL DE 50A - FORNECIMENTO E INSTALAÇÃO. AF_04/2016</t>
  </si>
  <si>
    <t xml:space="preserve">74,22</t>
  </si>
  <si>
    <t xml:space="preserve">76,88</t>
  </si>
  <si>
    <t xml:space="preserve">72339</t>
  </si>
  <si>
    <t xml:space="preserve">TOMADA 3P+T 30A/440V SEM PLACA - FORNECIMENTO E INSTALACAO</t>
  </si>
  <si>
    <t xml:space="preserve">59,50</t>
  </si>
  <si>
    <t xml:space="preserve">61,60</t>
  </si>
  <si>
    <t xml:space="preserve">83403</t>
  </si>
  <si>
    <t xml:space="preserve">INTERRUPTOR PULSADOR DE CAMPAINHA OU MINUTERIA 2A/250V C/ CAIXA - FORNECIMENTO E INSTALACAO</t>
  </si>
  <si>
    <t xml:space="preserve">19,97</t>
  </si>
  <si>
    <t xml:space="preserve">83465</t>
  </si>
  <si>
    <t xml:space="preserve">INTERRUPTOR INTERMEDIARIO (FOUR-WAY) - FORNECIMENTO E INSTALACAO</t>
  </si>
  <si>
    <t xml:space="preserve">48,66</t>
  </si>
  <si>
    <t xml:space="preserve">51,13</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</si>
  <si>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</si>
  <si>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</si>
  <si>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</si>
  <si>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</si>
  <si>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</si>
  <si>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</si>
  <si>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6,25</t>
  </si>
  <si>
    <t xml:space="preserve">91949</t>
  </si>
  <si>
    <t xml:space="preserve">SUPORTE PARAFUSADO COM PLACA DE ENCAIXE 4" X 4" ALTO (2,00 M DO PISO) PARA PONTO ELÉTRICO - FORNECIMENTO E INSTALAÇÃO. AF_12/2015</t>
  </si>
  <si>
    <t xml:space="preserve">12,93</t>
  </si>
  <si>
    <t xml:space="preserve">13,51</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</si>
  <si>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</si>
  <si>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</si>
  <si>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</si>
  <si>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</si>
  <si>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91952</t>
  </si>
  <si>
    <t xml:space="preserve">INTERRUPTOR SIMPLES (1 MÓDULO), 10A/250V, SEM SUPORTE E SEM PLACA - FORNECIMENTO E INSTALAÇÃO. AF_12/2015</t>
  </si>
  <si>
    <t xml:space="preserve">15,66</t>
  </si>
  <si>
    <t xml:space="preserve">16,71</t>
  </si>
  <si>
    <t xml:space="preserve">91953</t>
  </si>
  <si>
    <t xml:space="preserve">INTERRUPTOR SIMPLES (1 MÓDULO), 10A/250V, INCLUINDO SUPORTE E PLACA - FORNECIMENTO E INSTALAÇÃO. AF_12/2015</t>
  </si>
  <si>
    <t xml:space="preserve">22,70</t>
  </si>
  <si>
    <t xml:space="preserve">24,08</t>
  </si>
  <si>
    <t xml:space="preserve">91954</t>
  </si>
  <si>
    <t xml:space="preserve">INTERRUPTOR PARALELO (1 MÓDULO), 10A/250V, SEM SUPORTE E SEM PLACA - FORNECIMENTO E INSTALAÇÃO. AF_12/2015</t>
  </si>
  <si>
    <t xml:space="preserve">21,00</t>
  </si>
  <si>
    <t xml:space="preserve">22,44</t>
  </si>
  <si>
    <t xml:space="preserve">91955</t>
  </si>
  <si>
    <t xml:space="preserve">INTERRUPTOR PARALELO (1 MÓDULO), 10A/250V, INCLUINDO SUPORTE E PLACA - FORNECIMENTO E INSTALAÇÃO. AF_12/2015</t>
  </si>
  <si>
    <t xml:space="preserve">28,04</t>
  </si>
  <si>
    <t xml:space="preserve">29,81</t>
  </si>
  <si>
    <t xml:space="preserve">91956</t>
  </si>
  <si>
    <t xml:space="preserve">INTERRUPTOR SIMPLES (1 MÓDULO) COM INTERRUPTOR PARALELO (1 MÓDULO), 10A/250V, SEM SUPORTE E SEM PLACA - FORNECIMENTO E INSTALAÇÃO. AF_12/2015</t>
  </si>
  <si>
    <t xml:space="preserve">91957</t>
  </si>
  <si>
    <t xml:space="preserve">INTERRUPTOR SIMPLES (1 MÓDULO) COM INTERRUPTOR PARALELO (1 MÓDULO), 10A/250V, INCLUINDO SUPORTE E PLACA - FORNECIMENTO E INSTALAÇÃO. AF_12/2015</t>
  </si>
  <si>
    <t xml:space="preserve">41,28</t>
  </si>
  <si>
    <t xml:space="preserve">43,82</t>
  </si>
  <si>
    <t xml:space="preserve">91958</t>
  </si>
  <si>
    <t xml:space="preserve">INTERRUPTOR SIMPLES (2 MÓDULOS), 10A/250V, SEM SUPORTE E SEM PLACA - FORNECIMENTO E INSTALAÇÃO. AF_12/2015</t>
  </si>
  <si>
    <t xml:space="preserve">28,94</t>
  </si>
  <si>
    <t xml:space="preserve">30,76</t>
  </si>
  <si>
    <t xml:space="preserve">91959</t>
  </si>
  <si>
    <t xml:space="preserve">INTERRUPTOR SIMPLES (2 MÓDULOS), 10A/250V, INCLUINDO SUPORTE E PLACA - FORNECIMENTO E INSTALAÇÃO. AF_12/2015</t>
  </si>
  <si>
    <t xml:space="preserve">35,98</t>
  </si>
  <si>
    <t xml:space="preserve">38,13</t>
  </si>
  <si>
    <t xml:space="preserve">91960</t>
  </si>
  <si>
    <t xml:space="preserve">INTERRUPTOR PARALELO (2 MÓDULOS), 10A/250V, SEM SUPORTE E SEM PLACA - FORNECIMENTO E INSTALAÇÃO. AF_12/2015</t>
  </si>
  <si>
    <t xml:space="preserve">39,57</t>
  </si>
  <si>
    <t xml:space="preserve">42,17</t>
  </si>
  <si>
    <t xml:space="preserve">91961</t>
  </si>
  <si>
    <t xml:space="preserve">INTERRUPTOR PARALELO (2 MÓDULOS), 10A/250V, INCLUINDO SUPORTE E PLACA - FORNECIMENTO E INSTALAÇÃO. AF_12/2015</t>
  </si>
  <si>
    <t xml:space="preserve">46,61</t>
  </si>
  <si>
    <t xml:space="preserve">49,54</t>
  </si>
  <si>
    <t xml:space="preserve">91962</t>
  </si>
  <si>
    <t xml:space="preserve">INTERRUPTOR SIMPLES (1 MÓDULO) COM INTERRUPTOR PARALELO (2 MÓDULOS), 10A/250V, SEM SUPORTE E SEM PLACA - FORNECIMENTO E INSTALAÇÃO. AF_12/2015</t>
  </si>
  <si>
    <t xml:space="preserve">52,85</t>
  </si>
  <si>
    <t xml:space="preserve">56,22</t>
  </si>
  <si>
    <t xml:space="preserve">91963</t>
  </si>
  <si>
    <t xml:space="preserve">INTERRUPTOR SIMPLES (1 MÓDULO) COM INTERRUPTOR PARALELO (2 MÓDULOS), 10A/250V, INCLUINDO SUPORTE E PLACA - FORNECIMENTO E INSTALAÇÃO. AF_12/2015</t>
  </si>
  <si>
    <t xml:space="preserve">59,89</t>
  </si>
  <si>
    <t xml:space="preserve">91964</t>
  </si>
  <si>
    <t xml:space="preserve">INTERRUPTOR SIMPLES (2 MÓDULOS) COM INTERRUPTOR PARALELO (1 MÓDULO), 10A/250V, SEM SUPORTE E SEM PLACA - FORNECIMENTO E INSTALAÇÃO. AF_12/2015</t>
  </si>
  <si>
    <t xml:space="preserve">47,51</t>
  </si>
  <si>
    <t xml:space="preserve">50,49</t>
  </si>
  <si>
    <t xml:space="preserve">91965</t>
  </si>
  <si>
    <t xml:space="preserve">INTERRUPTOR SIMPLES (2 MÓDULOS) COM INTERRUPTOR PARALELO (1 MÓDULO), 10A/250V, INCLUINDO SUPORTE E PLACA - FORNECIMENTO E INSTALAÇÃO. AF_12/2015</t>
  </si>
  <si>
    <t xml:space="preserve">54,55</t>
  </si>
  <si>
    <t xml:space="preserve">57,86</t>
  </si>
  <si>
    <t xml:space="preserve">91966</t>
  </si>
  <si>
    <t xml:space="preserve">INTERRUPTOR SIMPLES (3 MÓDULOS), 10A/250V, SEM SUPORTE E SEM PLACA - FORNECIMENTO E INSTALAÇÃO. AF_12/2015</t>
  </si>
  <si>
    <t xml:space="preserve">42,21</t>
  </si>
  <si>
    <t xml:space="preserve">91967</t>
  </si>
  <si>
    <t xml:space="preserve">INTERRUPTOR SIMPLES (3 MÓDULOS), 10A/250V, INCLUINDO SUPORTE E PLACA - FORNECIMENTO E INSTALAÇÃO. AF_12/2015</t>
  </si>
  <si>
    <t xml:space="preserve">49,25</t>
  </si>
  <si>
    <t xml:space="preserve">52,18</t>
  </si>
  <si>
    <t xml:space="preserve">91968</t>
  </si>
  <si>
    <t xml:space="preserve">INTERRUPTOR PARALELO (3 MÓDULOS), 10A/250V, SEM SUPORTE E SEM PLACA - FORNECIMENTO E INSTALAÇÃO. AF_12/2015</t>
  </si>
  <si>
    <t xml:space="preserve">61,90</t>
  </si>
  <si>
    <t xml:space="preserve">91969</t>
  </si>
  <si>
    <t xml:space="preserve">INTERRUPTOR PARALELO (3 MÓDULOS), 10A/250V, INCLUINDO SUPORTE E PLACA - FORNECIMENTO E INSTALAÇÃO. AF_12/2015</t>
  </si>
  <si>
    <t xml:space="preserve">69,27</t>
  </si>
  <si>
    <t xml:space="preserve">91970</t>
  </si>
  <si>
    <t xml:space="preserve">INTERRUPTOR SIMPLES (3 MÓDULOS) COM INTERRUPTOR PARALELO (1 MÓDULO), 10A/250V, SEM SUPORTE E SEM PLACA - FORNECIMENTO E INSTALAÇÃO. AF_12/2015</t>
  </si>
  <si>
    <t xml:space="preserve">64,86</t>
  </si>
  <si>
    <t xml:space="preserve">91971</t>
  </si>
  <si>
    <t xml:space="preserve">INTERRUPTOR SIMPLES (3 MÓDULOS) COM INTERRUPTOR PARALELO (1 MÓDULO), 10A/250V, INCLUINDO SUPORTE E PLACA - FORNECIMENTO E INSTALAÇÃO. AF_12/2015</t>
  </si>
  <si>
    <t xml:space="preserve">72,46</t>
  </si>
  <si>
    <t xml:space="preserve">76,64</t>
  </si>
  <si>
    <t xml:space="preserve">91972</t>
  </si>
  <si>
    <t xml:space="preserve">INTERRUPTOR SIMPLES (2 MÓDULOS) COM INTERRUPTOR PARALELO (2 MÓDULOS), 10A/250V, SEM SUPORTE E SEM PLACA - FORNECIMENTO E INSTALAÇÃO. AF_12/2015</t>
  </si>
  <si>
    <t xml:space="preserve">66,40</t>
  </si>
  <si>
    <t xml:space="preserve">70,58</t>
  </si>
  <si>
    <t xml:space="preserve">91973</t>
  </si>
  <si>
    <t xml:space="preserve">INTERRUPTOR SIMPLES (2 MÓDULOS) COM INTERRUPTOR PARALELO (2 MÓDULOS), 10A/250V, INCLUINDO SUPORTE E PLACA - FORNECIMENTO E INSTALAÇÃO. AF_12/2015</t>
  </si>
  <si>
    <t xml:space="preserve">77,79</t>
  </si>
  <si>
    <t xml:space="preserve">82,36</t>
  </si>
  <si>
    <t xml:space="preserve">91974</t>
  </si>
  <si>
    <t xml:space="preserve">INTERRUPTOR SIMPLES (4 MÓDULOS), 10A/250V, SEM SUPORTE E SEM PLACA - FORNECIMENTO E INSTALAÇÃO. AF_12/2015</t>
  </si>
  <si>
    <t xml:space="preserve">55,73</t>
  </si>
  <si>
    <t xml:space="preserve">59,12</t>
  </si>
  <si>
    <t xml:space="preserve">91975</t>
  </si>
  <si>
    <t xml:space="preserve">INTERRUPTOR SIMPLES (4 MÓDULOS), 10A/250V, INCLUINDO SUPORTE E PLACA - FORNECIMENTO E INSTALAÇÃO. AF_12/2015</t>
  </si>
  <si>
    <t xml:space="preserve">67,12</t>
  </si>
  <si>
    <t xml:space="preserve">70,90</t>
  </si>
  <si>
    <t xml:space="preserve">91976</t>
  </si>
  <si>
    <t xml:space="preserve">INTERRUPTOR SIMPLES (6 MÓDULOS), 10A/250V, SEM SUPORTE E SEM PLACA - FORNECIMENTO E INSTALAÇÃO. AF_12/2015</t>
  </si>
  <si>
    <t xml:space="preserve">82,37</t>
  </si>
  <si>
    <t xml:space="preserve">91977</t>
  </si>
  <si>
    <t xml:space="preserve">INTERRUPTOR SIMPLES (6 MÓDULOS), 10A/250V, INCLUINDO SUPORTE E PLACA - FORNECIMENTO E INSTALAÇÃO. AF_12/2015</t>
  </si>
  <si>
    <t xml:space="preserve">93,76</t>
  </si>
  <si>
    <t xml:space="preserve">99,09</t>
  </si>
  <si>
    <t xml:space="preserve">91978</t>
  </si>
  <si>
    <t xml:space="preserve">INTERRUPTOR INTERMEDIÁRIO (1 MÓDULO), 10A/250V, SEM SUPORTE E SEM PLACA - FORNECIMENTO E INSTALAÇÃO. AF_09/2017</t>
  </si>
  <si>
    <t xml:space="preserve">34,07</t>
  </si>
  <si>
    <t xml:space="preserve">35,89</t>
  </si>
  <si>
    <t xml:space="preserve">91979</t>
  </si>
  <si>
    <t xml:space="preserve">INTERRUPTOR INTERMEDIÁRIO (1 MÓDULO), 10A/250V, INCLUINDO SUPORTE E PLACA - FORNECIMENTO E INSTALAÇÃO. AF_09/2017</t>
  </si>
  <si>
    <t xml:space="preserve">41,11</t>
  </si>
  <si>
    <t xml:space="preserve">43,26</t>
  </si>
  <si>
    <t xml:space="preserve">91980</t>
  </si>
  <si>
    <t xml:space="preserve">INTERRUPTOR BIPOLAR (1 MÓDULO), 10A/250V, SEM SUPORTE E SEM PLACA - FORNECIMENTO E INSTALAÇÃO. AF_09/2017</t>
  </si>
  <si>
    <t xml:space="preserve">32,90</t>
  </si>
  <si>
    <t xml:space="preserve">91981</t>
  </si>
  <si>
    <t xml:space="preserve">INTERRUPTOR BIPOLAR (1 MÓDULO), 10A/250V, INCLUINDO SUPORTE E PLACA - FORNECIMENTO E INSTALAÇÃO. AF_09/2017</t>
  </si>
  <si>
    <t xml:space="preserve">39,94</t>
  </si>
  <si>
    <t xml:space="preserve">42,09</t>
  </si>
  <si>
    <t xml:space="preserve">91982</t>
  </si>
  <si>
    <t xml:space="preserve">DIMMER ROTATIVO (1 MÓDULO), 220V/600W, SEM SUPORTE E SEM PLACA - FORNECIMENTO E INSTALAÇÃO. AF_09/2017</t>
  </si>
  <si>
    <t xml:space="preserve">83,54</t>
  </si>
  <si>
    <t xml:space="preserve">84,59</t>
  </si>
  <si>
    <t xml:space="preserve">91983</t>
  </si>
  <si>
    <t xml:space="preserve">DIMMER ROTATIVO (1 MÓDULO), 220V/600W, INCLUINDO SUPORTE E PLACA - FORNECIMENTO E INSTALAÇÃO. AF_09/2017</t>
  </si>
  <si>
    <t xml:space="preserve">90,58</t>
  </si>
  <si>
    <t xml:space="preserve">91,96</t>
  </si>
  <si>
    <t xml:space="preserve">91984</t>
  </si>
  <si>
    <t xml:space="preserve">INTERRUPTOR PULSADOR CAMPAINHA (1 MÓDULO), 10A/250V, SEM SUPORTE E SEM PLACA - FORNECIMENTO E INSTALAÇÃO. AF_09/2017</t>
  </si>
  <si>
    <t xml:space="preserve">15,62</t>
  </si>
  <si>
    <t xml:space="preserve">91985</t>
  </si>
  <si>
    <t xml:space="preserve">INTERRUPTOR PULSADOR CAMPAINHA (1 MÓDULO), 10A/250V, INCLUINDO SUPORTE E PLACA - FORNECIMENTO E INSTALAÇÃO. AF_09/2017</t>
  </si>
  <si>
    <t xml:space="preserve">21,61</t>
  </si>
  <si>
    <t xml:space="preserve">22,99</t>
  </si>
  <si>
    <t xml:space="preserve">91986</t>
  </si>
  <si>
    <t xml:space="preserve">CAMPAINHA CIGARRA (1 MÓDULO), 10A/250V, SEM SUPORTE E SEM PLACA - FORNECIMENTO E INSTALAÇÃO. AF_09/2017</t>
  </si>
  <si>
    <t xml:space="preserve">31,94</t>
  </si>
  <si>
    <t xml:space="preserve">33,57</t>
  </si>
  <si>
    <t xml:space="preserve">91987</t>
  </si>
  <si>
    <t xml:space="preserve">CAMPAINHA CIGARRA (1 MÓDULO), 10A/250V, INCLUINDO SUPORTE E PLACA - FORNECIMENTO E INSTALAÇÃO. AF_09/2017</t>
  </si>
  <si>
    <t xml:space="preserve">38,98</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</si>
  <si>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</si>
  <si>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</si>
  <si>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</si>
  <si>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</si>
  <si>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25,56</t>
  </si>
  <si>
    <t xml:space="preserve">26,94</t>
  </si>
  <si>
    <t xml:space="preserve">91990</t>
  </si>
  <si>
    <t xml:space="preserve">TOMADA ALTA DE EMBUTIR (1 MÓDULO), 2P+T 10 A, SEM SUPORTE E SEM PLACA - FORNECIMENTO E INSTALAÇÃO. AF_12/2015</t>
  </si>
  <si>
    <t xml:space="preserve">27,38</t>
  </si>
  <si>
    <t xml:space="preserve">29,70</t>
  </si>
  <si>
    <t xml:space="preserve">91991</t>
  </si>
  <si>
    <t xml:space="preserve">TOMADA ALTA DE EMBUTIR (1 MÓDULO), 2P+T 20 A, SEM SUPORTE E SEM PLACA - FORNECIMENTO E INSTALAÇÃO. AF_12/2015</t>
  </si>
  <si>
    <t xml:space="preserve">31,83</t>
  </si>
  <si>
    <t xml:space="preserve">91992</t>
  </si>
  <si>
    <t xml:space="preserve">TOMADA ALTA DE EMBUTIR (1 MÓDULO), 2P+T 10 A, INCLUINDO SUPORTE E PLACA - FORNECIMENTO E INSTALAÇÃO. AF_12/2015</t>
  </si>
  <si>
    <t xml:space="preserve">34,42</t>
  </si>
  <si>
    <t xml:space="preserve">91993</t>
  </si>
  <si>
    <t xml:space="preserve">TOMADA ALTA DE EMBUTIR (1 MÓDULO), 2P+T 20 A, INCLUINDO SUPORTE E PLACA - FORNECIMENTO E INSTALAÇÃO. AF_12/2015</t>
  </si>
  <si>
    <t xml:space="preserve">39,20</t>
  </si>
  <si>
    <t xml:space="preserve">91994</t>
  </si>
  <si>
    <t xml:space="preserve">TOMADA MÉDIA DE EMBUTIR (1 MÓDULO), 2P+T 10 A, SEM SUPORTE E SEM PLACA - FORNECIMENTO E INSTALAÇÃO. AF_12/2015</t>
  </si>
  <si>
    <t xml:space="preserve">19,89</t>
  </si>
  <si>
    <t xml:space="preserve">21,33</t>
  </si>
  <si>
    <t xml:space="preserve">91995</t>
  </si>
  <si>
    <t xml:space="preserve">TOMADA MÉDIA DE EMBUTIR (1 MÓDULO), 2P+T 20 A, SEM SUPORTE E SEM PLACA - FORNECIMENTO E INSTALAÇÃO. AF_12/2015</t>
  </si>
  <si>
    <t xml:space="preserve">22,02</t>
  </si>
  <si>
    <t xml:space="preserve">23,46</t>
  </si>
  <si>
    <t xml:space="preserve">91996</t>
  </si>
  <si>
    <t xml:space="preserve">TOMADA MÉDIA DE EMBUTIR (1 MÓDULO), 2P+T 10 A, INCLUINDO SUPORTE E PLACA - FORNECIMENTO E INSTALAÇÃO. AF_12/2015</t>
  </si>
  <si>
    <t xml:space="preserve">26,93</t>
  </si>
  <si>
    <t xml:space="preserve">28,70</t>
  </si>
  <si>
    <t xml:space="preserve">91997</t>
  </si>
  <si>
    <t xml:space="preserve">TOMADA MÉDIA DE EMBUTIR (1 MÓDULO), 2P+T 20 A, INCLUINDO SUPORTE E PLACA - FORNECIMENTO E INSTALAÇÃO. AF_12/2015</t>
  </si>
  <si>
    <t xml:space="preserve">29,06</t>
  </si>
  <si>
    <t xml:space="preserve">30,83</t>
  </si>
  <si>
    <t xml:space="preserve">91998</t>
  </si>
  <si>
    <t xml:space="preserve">TOMADA BAIXA DE EMBUTIR (1 MÓDULO), 2P+T 10 A, SEM SUPORTE E SEM PLACA - FORNECIMENTO E INSTALAÇÃO. AF_12/2015</t>
  </si>
  <si>
    <t xml:space="preserve">16,97</t>
  </si>
  <si>
    <t xml:space="preserve">18,08</t>
  </si>
  <si>
    <t xml:space="preserve">91999</t>
  </si>
  <si>
    <t xml:space="preserve">TOMADA BAIXA DE EMBUTIR (1 MÓDULO), 2P+T 20 A, SEM SUPORTE E SEM PLACA - FORNECIMENTO E INSTALAÇÃO. AF_12/2015</t>
  </si>
  <si>
    <t xml:space="preserve">19,10</t>
  </si>
  <si>
    <t xml:space="preserve">20,21</t>
  </si>
  <si>
    <t xml:space="preserve">92000</t>
  </si>
  <si>
    <t xml:space="preserve">TOMADA BAIXA DE EMBUTIR (1 MÓDULO), 2P+T 10 A, INCLUINDO SUPORTE E PLACA - FORNECIMENTO E INSTALAÇÃO. AF_12/2015</t>
  </si>
  <si>
    <t xml:space="preserve">24,01</t>
  </si>
  <si>
    <t xml:space="preserve">25,45</t>
  </si>
  <si>
    <t xml:space="preserve">92001</t>
  </si>
  <si>
    <t xml:space="preserve">TOMADA BAIXA DE EMBUTIR (1 MÓDULO), 2P+T 20 A, INCLUINDO SUPORTE E PLACA - FORNECIMENTO E INSTALAÇÃO. AF_12/2015</t>
  </si>
  <si>
    <t xml:space="preserve">26,14</t>
  </si>
  <si>
    <t xml:space="preserve">92002</t>
  </si>
  <si>
    <t xml:space="preserve">TOMADA MÉDIA DE EMBUTIR (2 MÓDULOS), 2P+T 10 A, SEM SUPORTE E SEM PLACA - FORNECIMENTO E INSTALAÇÃO. AF_12/2015</t>
  </si>
  <si>
    <t xml:space="preserve">37,35</t>
  </si>
  <si>
    <t xml:space="preserve">39,95</t>
  </si>
  <si>
    <t xml:space="preserve">92003</t>
  </si>
  <si>
    <t xml:space="preserve">TOMADA MÉDIA DE EMBUTIR (2 MÓDULOS), 2P+T 20 A, SEM SUPORTE E SEM PLACA - FORNECIMENTO E INSTALAÇÃO. AF_12/2015</t>
  </si>
  <si>
    <t xml:space="preserve">41,61</t>
  </si>
  <si>
    <t xml:space="preserve">92004</t>
  </si>
  <si>
    <t xml:space="preserve">TOMADA MÉDIA DE EMBUTIR (2 MÓDULOS), 2P+T 10 A, INCLUINDO SUPORTE E PLACA - FORNECIMENTO E INSTALAÇÃO. AF_12/2015</t>
  </si>
  <si>
    <t xml:space="preserve">47,32</t>
  </si>
  <si>
    <t xml:space="preserve">92005</t>
  </si>
  <si>
    <t xml:space="preserve">TOMADA MÉDIA DE EMBUTIR (2 MÓDULOS), 2P+T 20 A, INCLUINDO SUPORTE E PLACA - FORNECIMENTO E INSTALAÇÃO. AF_12/2015</t>
  </si>
  <si>
    <t xml:space="preserve">48,65</t>
  </si>
  <si>
    <t xml:space="preserve">51,58</t>
  </si>
  <si>
    <t xml:space="preserve">92006</t>
  </si>
  <si>
    <t xml:space="preserve">TOMADA BAIXA DE EMBUTIR (2 MÓDULOS), 2P+T 10 A, SEM SUPORTE E SEM PLACA - FORNECIMENTO E INSTALAÇÃO. AF_12/2015</t>
  </si>
  <si>
    <t xml:space="preserve">31,54</t>
  </si>
  <si>
    <t xml:space="preserve">33,45</t>
  </si>
  <si>
    <t xml:space="preserve">92007</t>
  </si>
  <si>
    <t xml:space="preserve">TOMADA BAIXA DE EMBUTIR (2 MÓDULOS), 2P+T 20 A, SEM SUPORTE E SEM PLACA - FORNECIMENTO E INSTALAÇÃO. AF_12/2015</t>
  </si>
  <si>
    <t xml:space="preserve">92008</t>
  </si>
  <si>
    <t xml:space="preserve">TOMADA BAIXA DE EMBUTIR (2 MÓDULOS), 2P+T 10 A, INCLUINDO SUPORTE E PLACA - FORNECIMENTO E INSTALAÇÃO. AF_12/2015</t>
  </si>
  <si>
    <t xml:space="preserve">38,58</t>
  </si>
  <si>
    <t xml:space="preserve">92009</t>
  </si>
  <si>
    <t xml:space="preserve">TOMADA BAIXA DE EMBUTIR (2 MÓDULOS), 2P+T 20 A, INCLUINDO SUPORTE E PLACA - FORNECIMENTO E INSTALAÇÃO. AF_12/2015</t>
  </si>
  <si>
    <t xml:space="preserve">45,08</t>
  </si>
  <si>
    <t xml:space="preserve">92010</t>
  </si>
  <si>
    <t xml:space="preserve">TOMADA MÉDIA DE EMBUTIR (3 MÓDULOS), 2P+T 10 A, SEM SUPORTE E SEM PLACA - FORNECIMENTO E INSTALAÇÃO. AF_12/2015</t>
  </si>
  <si>
    <t xml:space="preserve">54,81</t>
  </si>
  <si>
    <t xml:space="preserve">92011</t>
  </si>
  <si>
    <t xml:space="preserve">TOMADA MÉDIA DE EMBUTIR (3 MÓDULOS), 2P+T 20 A, SEM SUPORTE E SEM PLACA - FORNECIMENTO E INSTALAÇÃO. AF_12/2015</t>
  </si>
  <si>
    <t xml:space="preserve">61,20</t>
  </si>
  <si>
    <t xml:space="preserve">64,96</t>
  </si>
  <si>
    <t xml:space="preserve">92012</t>
  </si>
  <si>
    <t xml:space="preserve">TOMADA MÉDIA DE EMBUTIR (3 MÓDULOS), 2P+T 10 A, INCLUINDO SUPORTE E PLACA - FORNECIMENTO E INSTALAÇÃO. AF_12/2015</t>
  </si>
  <si>
    <t xml:space="preserve">65,94</t>
  </si>
  <si>
    <t xml:space="preserve">92013</t>
  </si>
  <si>
    <t xml:space="preserve">TOMADA MÉDIA DE EMBUTIR (3 MÓDULOS), 2P+T 20 A, INCLUINDO SUPORTE E PLACA - FORNECIMENTO E INSTALAÇÃO. AF_12/2015</t>
  </si>
  <si>
    <t xml:space="preserve">68,24</t>
  </si>
  <si>
    <t xml:space="preserve">92014</t>
  </si>
  <si>
    <t xml:space="preserve">TOMADA BAIXA DE EMBUTIR (3 MÓDULOS), 2P+T 10 A, SEM SUPORTE E SEM PLACA - FORNECIMENTO E INSTALAÇÃO. AF_12/2015</t>
  </si>
  <si>
    <t xml:space="preserve">46,09</t>
  </si>
  <si>
    <t xml:space="preserve">92015</t>
  </si>
  <si>
    <t xml:space="preserve">TOMADA BAIXA DE EMBUTIR (3 MÓDULOS), 2P+T 20 A, SEM SUPORTE E SEM PLACA - FORNECIMENTO E INSTALAÇÃO. AF_12/2015</t>
  </si>
  <si>
    <t xml:space="preserve">52,48</t>
  </si>
  <si>
    <t xml:space="preserve">92016</t>
  </si>
  <si>
    <t xml:space="preserve">TOMADA BAIXA DE EMBUTIR (3 MÓDULOS), 2P+T 10 A, INCLUINDO SUPORTE E PLACA - FORNECIMENTO E INSTALAÇÃO. AF_12/2015</t>
  </si>
  <si>
    <t xml:space="preserve">53,13</t>
  </si>
  <si>
    <t xml:space="preserve">56,18</t>
  </si>
  <si>
    <t xml:space="preserve">92017</t>
  </si>
  <si>
    <t xml:space="preserve">TOMADA BAIXA DE EMBUTIR (3 MÓDULOS), 2P+T 20 A, INCLUINDO SUPORTE E PLACA - FORNECIMENTO E INSTALAÇÃO. AF_12/2015</t>
  </si>
  <si>
    <t xml:space="preserve">62,57</t>
  </si>
  <si>
    <t xml:space="preserve">92018</t>
  </si>
  <si>
    <t xml:space="preserve">TOMADA BAIXA DE EMBUTIR (4 MÓDULOS), 2P+T 10 A, SEM SUPORTE E SEM PLACA - FORNECIMENTO E INSTALAÇÃO. AF_12/2015</t>
  </si>
  <si>
    <t xml:space="preserve">61,04</t>
  </si>
  <si>
    <t xml:space="preserve">64,63</t>
  </si>
  <si>
    <t xml:space="preserve">92019</t>
  </si>
  <si>
    <t xml:space="preserve">TOMADA BAIXA DE EMBUTIR (4 MÓDULOS), 2P+T 10 A, INCLUINDO SUPORTE E PLACA - FORNECIMENTO E INSTALAÇÃO. AF_12/2015</t>
  </si>
  <si>
    <t xml:space="preserve">72,43</t>
  </si>
  <si>
    <t xml:space="preserve">92020</t>
  </si>
  <si>
    <t xml:space="preserve">TOMADA BAIXA DE EMBUTIR (6 MÓDULOS), 2P+T 10 A, SEM SUPORTE E SEM PLACA - FORNECIMENTO E INSTALAÇÃO. AF_12/2015</t>
  </si>
  <si>
    <t xml:space="preserve">90,35</t>
  </si>
  <si>
    <t xml:space="preserve">95,60</t>
  </si>
  <si>
    <t xml:space="preserve">92021</t>
  </si>
  <si>
    <t xml:space="preserve">TOMADA BAIXA DE EMBUTIR (6 MÓDULOS), 2P+T 10 A, INCLUINDO SUPORTE E PLACA - FORNECIMENTO E INSTALAÇÃO. AF_12/2015</t>
  </si>
  <si>
    <t xml:space="preserve">101,74</t>
  </si>
  <si>
    <t xml:space="preserve">107,38</t>
  </si>
  <si>
    <t xml:space="preserve">92022</t>
  </si>
  <si>
    <t xml:space="preserve">INTERRUPTOR SIMPLES (1 MÓDULO) COM 1 TOMADA DE EMBUTIR 2P+T 10 A,  SEM SUPORTE E SEM PLACA - FORNECIMENTO E INSTALAÇÃO. AF_12/2015</t>
  </si>
  <si>
    <t xml:space="preserve">33,13</t>
  </si>
  <si>
    <t xml:space="preserve">92023</t>
  </si>
  <si>
    <t xml:space="preserve">INTERRUPTOR SIMPLES (1 MÓDULO) COM 1 TOMADA DE EMBUTIR 2P+T 10 A,  INCLUINDO SUPORTE E PLACA - FORNECIMENTO E INSTALAÇÃO. AF_12/2015</t>
  </si>
  <si>
    <t xml:space="preserve">40,17</t>
  </si>
  <si>
    <t xml:space="preserve">42,71</t>
  </si>
  <si>
    <t xml:space="preserve">92024</t>
  </si>
  <si>
    <t xml:space="preserve">INTERRUPTOR SIMPLES (1 MÓDULO) COM 2 TOMADAS DE EMBUTIR 2P+T 10 A,  SEM SUPORTE E SEM PLACA - FORNECIMENTO E INSTALAÇÃO. AF_12/2015</t>
  </si>
  <si>
    <t xml:space="preserve">54,00</t>
  </si>
  <si>
    <t xml:space="preserve">92025</t>
  </si>
  <si>
    <t xml:space="preserve">INTERRUPTOR SIMPLES (1 MÓDULO) COM 2 TOMADAS DE EMBUTIR 2P+T 10 A,  INCLUINDO SUPORTE E PLACA - FORNECIMENTO E INSTALAÇÃO. AF_12/2015</t>
  </si>
  <si>
    <t xml:space="preserve">57,67</t>
  </si>
  <si>
    <t xml:space="preserve">92026</t>
  </si>
  <si>
    <t xml:space="preserve">INTERRUPTOR SIMPLES (2 MÓDULOS) COM 1 TOMADA DE EMBUTIR 2P+T 10 A,  SEM SUPORTE E SEM PLACA - FORNECIMENTO E INSTALAÇÃO. AF_12/2015</t>
  </si>
  <si>
    <t xml:space="preserve">46,40</t>
  </si>
  <si>
    <t xml:space="preserve">49,38</t>
  </si>
  <si>
    <t xml:space="preserve">92027</t>
  </si>
  <si>
    <t xml:space="preserve">INTERRUPTOR SIMPLES (2 MÓDULOS) COM 1 TOMADA DE EMBUTIR 2P+T 10 A,  INCLUINDO SUPORTE E PLACA - FORNECIMENTO E INSTALAÇÃO. AF_12/2015</t>
  </si>
  <si>
    <t xml:space="preserve">53,44</t>
  </si>
  <si>
    <t xml:space="preserve">92028</t>
  </si>
  <si>
    <t xml:space="preserve">INTERRUPTOR PARALELO (1 MÓDULO) COM 1 TOMADA DE EMBUTIR 2P+T 10 A,  SEM SUPORTE E SEM PLACA - FORNECIMENTO E INSTALAÇÃO. AF_12/2015</t>
  </si>
  <si>
    <t xml:space="preserve">38,46</t>
  </si>
  <si>
    <t xml:space="preserve">41,06</t>
  </si>
  <si>
    <t xml:space="preserve">92029</t>
  </si>
  <si>
    <t xml:space="preserve">INTERRUPTOR PARALELO (1 MÓDULO) COM 1 TOMADA DE EMBUTIR 2P+T 10 A,  INCLUINDO SUPORTE E PLACA - FORNECIMENTO E INSTALAÇÃO. AF_12/2015</t>
  </si>
  <si>
    <t xml:space="preserve">45,50</t>
  </si>
  <si>
    <t xml:space="preserve">92030</t>
  </si>
  <si>
    <t xml:space="preserve">INTERRUPTOR PARALELO (1 MÓDULO) COM 2 TOMADAS DE EMBUTIR 2P+T 10 A,  SEM SUPORTE E SEM PLACA - FORNECIMENTO E INSTALAÇÃO. AF_12/2015</t>
  </si>
  <si>
    <t xml:space="preserve">55,92</t>
  </si>
  <si>
    <t xml:space="preserve">92031</t>
  </si>
  <si>
    <t xml:space="preserve">INTERRUPTOR PARALELO (1 MÓDULO) COM 2 TOMADAS DE EMBUTIR 2P+T 10 A,  INCLUINDO SUPORTE E PLACA - FORNECIMENTO E INSTALAÇÃO. AF_12/2015</t>
  </si>
  <si>
    <t xml:space="preserve">62,96</t>
  </si>
  <si>
    <t xml:space="preserve">67,05</t>
  </si>
  <si>
    <t xml:space="preserve">92032</t>
  </si>
  <si>
    <t xml:space="preserve">INTERRUPTOR PARALELO (2 MÓDULOS) COM 1 TOMADA DE EMBUTIR 2P+T 10 A,  SEM SUPORTE E SEM PLACA - FORNECIMENTO E INSTALAÇÃO. AF_12/2015</t>
  </si>
  <si>
    <t xml:space="preserve">57,03</t>
  </si>
  <si>
    <t xml:space="preserve">60,79</t>
  </si>
  <si>
    <t xml:space="preserve">92033</t>
  </si>
  <si>
    <t xml:space="preserve">INTERRUPTOR PARALELO (2 MÓDULOS) COM 1 TOMADA DE EMBUTIR 2P+T 10 A,  INCLUINDO SUPORTE E PLACA - FORNECIMENTO E INSTALAÇÃO. AF_12/2015</t>
  </si>
  <si>
    <t xml:space="preserve">64,07</t>
  </si>
  <si>
    <t xml:space="preserve">68,16</t>
  </si>
  <si>
    <t xml:space="preserve">92034</t>
  </si>
  <si>
    <t xml:space="preserve">INTERRUPTOR SIMPLES (1 MÓDULO), INTERRUPTOR PARALELO (1 MÓDULO) E 1 TOMADA DE EMBUTIR 2P+T 10 A,  SEM SUPORTE E SEM PLACA - FORNECIMENTO E INSTALAÇÃO. AF_12/2015</t>
  </si>
  <si>
    <t xml:space="preserve">51,74</t>
  </si>
  <si>
    <t xml:space="preserve">55,11</t>
  </si>
  <si>
    <t xml:space="preserve">92035</t>
  </si>
  <si>
    <t xml:space="preserve">INTERRUPTOR SIMPLES (1 MÓDULO), INTERRUPTOR PARALELO (1 MÓDULO) E 1 TOMADA DE EMBUTIR 2P+T 10 A,  INCLUINDO SUPORTE E PLACA - FORNECIMENTO E INSTALAÇÃO. AF_12/2015</t>
  </si>
  <si>
    <t xml:space="preserve">58,78</t>
  </si>
  <si>
    <t xml:space="preserve">62,48</t>
  </si>
  <si>
    <t xml:space="preserve">72278</t>
  </si>
  <si>
    <t xml:space="preserve">LAMPADA VAPOR METALICO 400W - FORNECIMENTO E INSTALACAO</t>
  </si>
  <si>
    <t xml:space="preserve">78,36</t>
  </si>
  <si>
    <t xml:space="preserve">79,76</t>
  </si>
  <si>
    <t xml:space="preserve">72280</t>
  </si>
  <si>
    <t xml:space="preserve">IGNITOR PARA PARTIDA LÂMPADA VAPOR SÓDIO ALTA PRESSÃO ATÉ 400W</t>
  </si>
  <si>
    <t xml:space="preserve">73953/4</t>
  </si>
  <si>
    <t xml:space="preserve">LUMINÁRIAS TIPO CALHA, DE SOBREPOR, COM REATORES DE PARTIDA RÁPIDA E LÂMPADAS FLUORESCENTES 2X2X18W, COMPLETAS, FORNECIMENTO E INSTALAÇÃO</t>
  </si>
  <si>
    <t xml:space="preserve">129,39</t>
  </si>
  <si>
    <t xml:space="preserve">134,98</t>
  </si>
  <si>
    <t xml:space="preserve">73953/8</t>
  </si>
  <si>
    <t xml:space="preserve">LUMINÁRIAS TIPO CALHA, DE SOBREPOR, COM REATORES DE PARTIDA RÁPIDA E LÂMPADAS FLUORESCENTES 2X2X36W, COMPLETAS, FORNECIMENTO E INSTALAÇÃO</t>
  </si>
  <si>
    <t xml:space="preserve">169,23</t>
  </si>
  <si>
    <t xml:space="preserve">175,51</t>
  </si>
  <si>
    <t xml:space="preserve">73953/9</t>
  </si>
  <si>
    <t xml:space="preserve">LUMINARIA SOBREPOR TP CALHA C/REATOR PART CONVENC LAMP 1X20W E STARTERFIX EM LAJE OU FORRO - FORNECIMENTO E COLOCACAO</t>
  </si>
  <si>
    <t xml:space="preserve">49,35</t>
  </si>
  <si>
    <t xml:space="preserve">51,67</t>
  </si>
  <si>
    <t xml:space="preserve">83391</t>
  </si>
  <si>
    <t xml:space="preserve">REATOR PARA LAMPADA FLUORESCENTE 2X40W PARTIDA RAPIDA FORNECIMENTO E INSTALACAO</t>
  </si>
  <si>
    <t xml:space="preserve">26,40</t>
  </si>
  <si>
    <t xml:space="preserve">27,60</t>
  </si>
  <si>
    <t xml:space="preserve">83392</t>
  </si>
  <si>
    <t xml:space="preserve">REATOR PARA LAMPADA FLUORESCENTE 1X20W PARTIDA RAPIDA FORNECIMENTO E INSTALACAO</t>
  </si>
  <si>
    <t xml:space="preserve">20,29</t>
  </si>
  <si>
    <t xml:space="preserve">83393</t>
  </si>
  <si>
    <t xml:space="preserve">REATOR PARA LAMPADA FLUORESCENTE 1X40W PARTIDA RAPIDA FORNECIMENTO E INSTALACAO</t>
  </si>
  <si>
    <t xml:space="preserve">25,08</t>
  </si>
  <si>
    <t xml:space="preserve">83470</t>
  </si>
  <si>
    <t xml:space="preserve">LAMPADA FLUORESCENTE TP HO 85W - FORNECIMENTO E INSTALACAO</t>
  </si>
  <si>
    <t xml:space="preserve">73,89</t>
  </si>
  <si>
    <t xml:space="preserve">74,16</t>
  </si>
  <si>
    <t xml:space="preserve">93040</t>
  </si>
  <si>
    <t xml:space="preserve">LÂMPADA FLUORESCENTE COMPACTA 15 W 2U, BASE E27 - FORNECIMENTO E INSTALAÇÃO</t>
  </si>
  <si>
    <t xml:space="preserve">93041</t>
  </si>
  <si>
    <t xml:space="preserve">LÂMPADA FLUORESCENTE ESPIRAL BRANCA 65 W, BASE E27 - FORNECIMENTO E INSTALAÇÃO</t>
  </si>
  <si>
    <t xml:space="preserve">73,46</t>
  </si>
  <si>
    <t xml:space="preserve">73,66</t>
  </si>
  <si>
    <t xml:space="preserve">93042</t>
  </si>
  <si>
    <t xml:space="preserve">LÂMPADA LED 6 W BIVOLT BRANCA, FORMATO TRADICIONAL (BASE E27) - FORNECIMENTO E INSTALAÇÃO</t>
  </si>
  <si>
    <t xml:space="preserve">24,05</t>
  </si>
  <si>
    <t xml:space="preserve">93043</t>
  </si>
  <si>
    <t xml:space="preserve">LÂMPADA LED 10 W BIVOLT BRANCA, FORMATO TRADICIONAL (BASE E27) - FORNECIMENTO E INSTALAÇÃO</t>
  </si>
  <si>
    <t xml:space="preserve">31,89</t>
  </si>
  <si>
    <t xml:space="preserve">32,09</t>
  </si>
  <si>
    <t xml:space="preserve">93044</t>
  </si>
  <si>
    <t xml:space="preserve">LÂMPADA FLUORESCENTE COMPACTA 3U BRANCA 20 W, BASE E27 - FORNECIMENTO E INSTALAÇÃO</t>
  </si>
  <si>
    <t xml:space="preserve">13,70</t>
  </si>
  <si>
    <t xml:space="preserve">93045</t>
  </si>
  <si>
    <t xml:space="preserve">LÂMPADA FLUORESCENTE ESPIRAL BRANCA 45 W, BASE E27 - FORNECIMENTO E INSTALAÇÃO</t>
  </si>
  <si>
    <t xml:space="preserve">41,39</t>
  </si>
  <si>
    <t xml:space="preserve">97583</t>
  </si>
  <si>
    <t xml:space="preserve">LUMINÁRIA TIPO CALHA, DE SOBREPOR, COM 1 LÂMPADA TUBULAR DE 18 W - FORNECIMENTO E INSTALAÇÃO. AF_11/2017</t>
  </si>
  <si>
    <t xml:space="preserve">41,51</t>
  </si>
  <si>
    <t xml:space="preserve">97584</t>
  </si>
  <si>
    <t xml:space="preserve">LUMINÁRIA TIPO CALHA, DE SOBREPOR, COM 1 LÂMPADA TUBULAR DE 36 W - FORNECIMENTO E INSTALAÇÃO. AF_11/2017</t>
  </si>
  <si>
    <t xml:space="preserve">54,26</t>
  </si>
  <si>
    <t xml:space="preserve">55,54</t>
  </si>
  <si>
    <t xml:space="preserve">97585</t>
  </si>
  <si>
    <t xml:space="preserve">LUMINÁRIA TIPO CALHA, DE SOBREPOR, COM 2 LÂMPADAS TUBULARES DE 18 W - FORNECIMENTO E INSTALAÇÃO. AF_11/2017</t>
  </si>
  <si>
    <t xml:space="preserve">54,75</t>
  </si>
  <si>
    <t xml:space="preserve">56,40</t>
  </si>
  <si>
    <t xml:space="preserve">97586</t>
  </si>
  <si>
    <t xml:space="preserve">LUMINÁRIA TIPO CALHA, DE SOBREPOR, COM 2 LÂMPADAS TUBULARES DE 36 W - FORNECIMENTO E INSTALAÇÃO. AF_11/2017</t>
  </si>
  <si>
    <t xml:space="preserve">71,69</t>
  </si>
  <si>
    <t xml:space="preserve">73,34</t>
  </si>
  <si>
    <t xml:space="preserve">97587</t>
  </si>
  <si>
    <t xml:space="preserve">LUMINÁRIA TIPO CALHA, DE EMBUTIR, COM 2 LÂMPADAS DE 14 W COM REFLETOR - FORNECIMENTO E INSTALAÇÃO. AF_11/2017</t>
  </si>
  <si>
    <t xml:space="preserve">120,83</t>
  </si>
  <si>
    <t xml:space="preserve">121,91</t>
  </si>
  <si>
    <t xml:space="preserve">97589</t>
  </si>
  <si>
    <t xml:space="preserve">LUMINÁRIA TIPO PLAFON EM PLÁSTICO, DE SOBREPOR, COM 1 LÂMPADA DE 15 W, - FORNECIMENTO E INSTALAÇÃO. AF_11/2017</t>
  </si>
  <si>
    <t xml:space="preserve">28,83</t>
  </si>
  <si>
    <t xml:space="preserve">30,71</t>
  </si>
  <si>
    <t xml:space="preserve">97590</t>
  </si>
  <si>
    <t xml:space="preserve">LUMINÁRIA TIPO PLAFON REDONDO COM VIDRO FOSCO, DE SOBREPOR, COM 1 LÂMPADA DE 15 W - FORNECIMENTO E INSTALAÇÃO. AF_11/2017</t>
  </si>
  <si>
    <t xml:space="preserve">52,23</t>
  </si>
  <si>
    <t xml:space="preserve">54,11</t>
  </si>
  <si>
    <t xml:space="preserve">97591</t>
  </si>
  <si>
    <t xml:space="preserve">LUMINÁRIA TIPO PLAFON REDONDO COM VIDRO FOSCO, DE SOBREPOR, COM 2 LÂMPADAS DE 15 W - FORNECIMENTO E INSTALAÇÃO. AF_11/2017</t>
  </si>
  <si>
    <t xml:space="preserve">73,68</t>
  </si>
  <si>
    <t xml:space="preserve">97592</t>
  </si>
  <si>
    <t xml:space="preserve">LUMINÁRIA TIPO PLAFON, DE SOBREPOR, COM 1 LÂMPADA LED - FORNECIMENTO E INSTALAÇÃO. AF_11/2017</t>
  </si>
  <si>
    <t xml:space="preserve">88,67</t>
  </si>
  <si>
    <t xml:space="preserve">91,10</t>
  </si>
  <si>
    <t xml:space="preserve">97593</t>
  </si>
  <si>
    <t xml:space="preserve">LUMINÁRIA TIPO SPOT, DE SOBREPOR, COM 1 LÂMPADA DE 15 W - FORNECIMENTO E INSTALAÇÃO. AF_11/2017</t>
  </si>
  <si>
    <t xml:space="preserve">70,53</t>
  </si>
  <si>
    <t xml:space="preserve">97594</t>
  </si>
  <si>
    <t xml:space="preserve">LUMINÁRIA TIPO SPOT, DE SOBREPOR, COM 2 LÂMPADAS DE 15 W - FORNECIMENTO E INSTALAÇÃO. AF_11/2017</t>
  </si>
  <si>
    <t xml:space="preserve">70,00</t>
  </si>
  <si>
    <t xml:space="preserve">72,04</t>
  </si>
  <si>
    <t xml:space="preserve">97595</t>
  </si>
  <si>
    <t xml:space="preserve">SENSOR DE PRESENÇA COM FOTOCÉLULA, FIXAÇÃO EM PAREDE - FORNECIMENTO E INSTALAÇÃO. AF_11/2017</t>
  </si>
  <si>
    <t xml:space="preserve">44,20</t>
  </si>
  <si>
    <t xml:space="preserve">45,52</t>
  </si>
  <si>
    <t xml:space="preserve">97596</t>
  </si>
  <si>
    <t xml:space="preserve">SENSOR DE PRESENÇA SEM FOTOCÉLULA, FIXAÇÃO EM PAREDE - FORNECIMENTO E INSTALAÇÃO. AF_11/2017</t>
  </si>
  <si>
    <t xml:space="preserve">31,55</t>
  </si>
  <si>
    <t xml:space="preserve">32,87</t>
  </si>
  <si>
    <t xml:space="preserve">97597</t>
  </si>
  <si>
    <t xml:space="preserve">SENSOR DE PRESENÇA COM FOTOCÉLULA, FIXAÇÃO EM TETO - FORNECIMENTO E INSTALAÇÃO. AF_11/2017</t>
  </si>
  <si>
    <t xml:space="preserve">39,70</t>
  </si>
  <si>
    <t xml:space="preserve">41,67</t>
  </si>
  <si>
    <t xml:space="preserve">97598</t>
  </si>
  <si>
    <t xml:space="preserve">SENSOR DE PRESENÇA SEM FOTOCÉLULA, FIXAÇÃO EM TETO - FORNECIMENTO E INSTALAÇÃO. AF_11/2017</t>
  </si>
  <si>
    <t xml:space="preserve">38,08</t>
  </si>
  <si>
    <t xml:space="preserve">40,05</t>
  </si>
  <si>
    <t xml:space="preserve">97599</t>
  </si>
  <si>
    <t xml:space="preserve">LUMINÁRIA DE EMERGÊNCIA - FORNECIMENTO E INSTALAÇÃO. AF_11/2017</t>
  </si>
  <si>
    <t xml:space="preserve">33,26</t>
  </si>
  <si>
    <t xml:space="preserve">33,90</t>
  </si>
  <si>
    <t xml:space="preserve">97609</t>
  </si>
  <si>
    <t xml:space="preserve">LÂMPADA COMPACTA DE LED 6 W, BASE E27 - FORNECIMENTO E INSTALAÇÃO. AF_11/2017</t>
  </si>
  <si>
    <t xml:space="preserve">29,84</t>
  </si>
  <si>
    <t xml:space="preserve">30,42</t>
  </si>
  <si>
    <t xml:space="preserve">97610</t>
  </si>
  <si>
    <t xml:space="preserve">LÂMPADA COMPACTA DE LED 10 W, BASE E27 - FORNECIMENTO E INSTALAÇÃO. AF_11/2017</t>
  </si>
  <si>
    <t xml:space="preserve">97611</t>
  </si>
  <si>
    <t xml:space="preserve">LÂMPADA COMPACTA FLUORESCENTE DE 15 W, BASE E27 - FORNECIMENTO E INSTALAÇÃO. AF_11/2017</t>
  </si>
  <si>
    <t xml:space="preserve">17,84</t>
  </si>
  <si>
    <t xml:space="preserve">18,42</t>
  </si>
  <si>
    <t xml:space="preserve">97612</t>
  </si>
  <si>
    <t xml:space="preserve">LÂMPADA COMPACTA FLUORESCENTE DE 20 W, BASE E27 - FORNECIMENTO E INSTALAÇÃO. AF_11/2017</t>
  </si>
  <si>
    <t xml:space="preserve">19,87</t>
  </si>
  <si>
    <t xml:space="preserve">97613</t>
  </si>
  <si>
    <t xml:space="preserve">LÂMPADA COMPACTA DE VAPOR MERCURIO 125 W, BASE E27 - FORNECIMENTO E INSTALAÇÃO. AF_11/2017</t>
  </si>
  <si>
    <t xml:space="preserve">24,11</t>
  </si>
  <si>
    <t xml:space="preserve">24,69</t>
  </si>
  <si>
    <t xml:space="preserve">97614</t>
  </si>
  <si>
    <t xml:space="preserve">LÂMPADA COMPACTA DE VAPOR METÁLICO OVOIDE 150 W, BASE E27 - FORNECIMENTO E INSTALAÇÃO. AF_11/2017</t>
  </si>
  <si>
    <t xml:space="preserve">41,50</t>
  </si>
  <si>
    <t xml:space="preserve">42,08</t>
  </si>
  <si>
    <t xml:space="preserve">97615</t>
  </si>
  <si>
    <t xml:space="preserve">LÂMPADA TUBULAR FLUORESCENTE T8 DE 16/18 W, BASE G13 - FORNECIMENTO E INSTALAÇÃO. AF_11/2017_P</t>
  </si>
  <si>
    <t xml:space="preserve">31,81</t>
  </si>
  <si>
    <t xml:space="preserve">97616</t>
  </si>
  <si>
    <t xml:space="preserve">LÂMPADA TUBULAR FLUORESCENTE T8 DE 32/36 W, BASE G13 - FORNECIMENTO E INSTALAÇÃO. AF_11/2017_P</t>
  </si>
  <si>
    <t xml:space="preserve">35,20</t>
  </si>
  <si>
    <t xml:space="preserve">97617</t>
  </si>
  <si>
    <t xml:space="preserve">LÂMPADA TUBULAR FLUORESCENTE T10 DE 20/40 W, BASE G13 - FORNECIMENTO E INSTALAÇÃO. AF_11/2017_P</t>
  </si>
  <si>
    <t xml:space="preserve">34,97</t>
  </si>
  <si>
    <t xml:space="preserve">97618</t>
  </si>
  <si>
    <t xml:space="preserve">LÂMPADA TUBULAR FLUORESCENTE T5 DE 14 W, BASE G13 - FORNECIMENTO E INSTALAÇÃO. AF_11/2017_P</t>
  </si>
  <si>
    <t xml:space="preserve">32,98</t>
  </si>
  <si>
    <t xml:space="preserve">9540</t>
  </si>
  <si>
    <t xml:space="preserve">ENTRADA DE ENERGIA ELÉTRICA AÉREA MONOFÁSICA 50A COM POSTE DE CONCRETO, INCLUSIVE CABEAMENTO, CAIXA DE PROTEÇÃO PARA MEDIDOR E ATERRAMENTO.</t>
  </si>
  <si>
    <t xml:space="preserve">959,96</t>
  </si>
  <si>
    <t xml:space="preserve">987,86</t>
  </si>
  <si>
    <t xml:space="preserve">41598</t>
  </si>
  <si>
    <t xml:space="preserve">ENTRADA PROVISORIA DE ENERGIA ELETRICA AEREA TRIFASICA 40A EM POSTE MADEIRA</t>
  </si>
  <si>
    <t xml:space="preserve">1.370,09</t>
  </si>
  <si>
    <t xml:space="preserve">1.407,29</t>
  </si>
  <si>
    <t xml:space="preserve">72941</t>
  </si>
  <si>
    <t xml:space="preserve">APARELHO SINALIZADOR DE SAIDA DE GARAGEM, COM CELULA FOTOELETRICA - FORNECIMENTO E INSTALACAO</t>
  </si>
  <si>
    <t xml:space="preserve">165,67</t>
  </si>
  <si>
    <t xml:space="preserve">172,68</t>
  </si>
  <si>
    <t xml:space="preserve">73624</t>
  </si>
  <si>
    <t xml:space="preserve">SUPORTE PARA TRANSFORMADOR EM POSTE DE CONCRETO CIRCULAR</t>
  </si>
  <si>
    <t xml:space="preserve">82,87</t>
  </si>
  <si>
    <t xml:space="preserve">89,88</t>
  </si>
  <si>
    <t xml:space="preserve">73767/1</t>
  </si>
  <si>
    <t xml:space="preserve">GRAMPO PARALELO EM ALUMINIO FUNDIDO OU ESTRUDADO DE 2 PARAFUSOS, PARA CABO DE 6 A 50 MM2, PASTA ANTIOXIDANTE. FORNEC E INSTALAÇÃO.</t>
  </si>
  <si>
    <t xml:space="preserve">9,48</t>
  </si>
  <si>
    <t xml:space="preserve">9,85</t>
  </si>
  <si>
    <t xml:space="preserve">73767/2</t>
  </si>
  <si>
    <t xml:space="preserve">ALCA PRE-FORMADA DISTRIBUIÇÃO EM  ACO RECOBERTO COM ALUMINIO PARA CABO 25MM2, ENCAPADO. FORNECIMENTO E INSTALAÇÃO.</t>
  </si>
  <si>
    <t xml:space="preserve">9,91</t>
  </si>
  <si>
    <t xml:space="preserve">10,28</t>
  </si>
  <si>
    <t xml:space="preserve">73767/3</t>
  </si>
  <si>
    <t xml:space="preserve">LACO DE ROLDANA PRE-FORMADO ACO RECOBERTO DE ALUMINIO PARA CABO DE ALUMINIO NU BITOLA 25MM2 - FORNECIMENTO E COLOCACAO</t>
  </si>
  <si>
    <t xml:space="preserve">7,57</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</si>
  <si>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</si>
  <si>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</si>
  <si>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</si>
  <si>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</si>
  <si>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4,72</t>
  </si>
  <si>
    <t xml:space="preserve">73781/1</t>
  </si>
  <si>
    <t xml:space="preserve">MUFLA TERMINAL PRIMARIA UNIPOLAR USO INTERNO PARA CABO 35/120MM2, ISOLACAO 15/25KV EM EPR - BORRACHA DE SILICONE. FORNECIMENTO E INSTALACAO.</t>
  </si>
  <si>
    <t xml:space="preserve">295,93</t>
  </si>
  <si>
    <t xml:space="preserve">305,23</t>
  </si>
  <si>
    <t xml:space="preserve">73781/2</t>
  </si>
  <si>
    <t xml:space="preserve">ISOLADOR DE PINO TP HI-POT CILINDRICO CLASSE 15KV. FORNECIMENTO E INSTALACAO.</t>
  </si>
  <si>
    <t xml:space="preserve">28,51</t>
  </si>
  <si>
    <t xml:space="preserve">29,45</t>
  </si>
  <si>
    <t xml:space="preserve">73781/3</t>
  </si>
  <si>
    <t xml:space="preserve">ISOLADOR DE SUSPENSAO (DISCO) TP CAVILHA CLASSE 15KV - 6''. FORNECIMENTO E INSTALACAO.</t>
  </si>
  <si>
    <t xml:space="preserve">87,09</t>
  </si>
  <si>
    <t xml:space="preserve">89,41</t>
  </si>
  <si>
    <t xml:space="preserve">88543</t>
  </si>
  <si>
    <t xml:space="preserve">ARMACAO SECUNDARIA OU REX COMPLETA PARA TRESLINHAS-FORNECIMENTO E INSTALACAO.</t>
  </si>
  <si>
    <t xml:space="preserve">137,55</t>
  </si>
  <si>
    <t xml:space="preserve">145,92</t>
  </si>
  <si>
    <t xml:space="preserve">88544</t>
  </si>
  <si>
    <t xml:space="preserve">ARMACAO SECUNDARIA OU REX COMPLETA PARA DUAS LINHAS-FORNECIMENTO E INSTALACAO.</t>
  </si>
  <si>
    <t xml:space="preserve">89,03</t>
  </si>
  <si>
    <t xml:space="preserve">96,00</t>
  </si>
  <si>
    <t xml:space="preserve">88545</t>
  </si>
  <si>
    <t xml:space="preserve">ARMACAO SECUNDARIA OU REX COMPLETA PARA QUATRO LINHAS-FORNECIMENTO E INSTALACAO.</t>
  </si>
  <si>
    <t xml:space="preserve">159,90</t>
  </si>
  <si>
    <t xml:space="preserve">169,20</t>
  </si>
  <si>
    <t xml:space="preserve">73783/1</t>
  </si>
  <si>
    <t xml:space="preserve">POSTE CONCRETO SECAO CIRCULAR COMPRIMENTO=5M CARGA NOMINAL TOPO 100KG INCLUSIVE ESCAVACAO EXCLUSIVE TRANSPORTE - FORNECIMENTO E COLOCACAO</t>
  </si>
  <si>
    <t xml:space="preserve">553,11</t>
  </si>
  <si>
    <t xml:space="preserve">569,19</t>
  </si>
  <si>
    <t xml:space="preserve">73783/3</t>
  </si>
  <si>
    <t xml:space="preserve">POSTE CONCRETO SEÇÃO CIRCULAR COMPRIMENTO=5M CARGA NOMINAL TOPO 300KG INCLUSIVE ESCAVACAO EXCLUSIVE TRANSPORTE - FORNECIMENTO E COLOCAÇÃO</t>
  </si>
  <si>
    <t xml:space="preserve">511,22</t>
  </si>
  <si>
    <t xml:space="preserve">526,04</t>
  </si>
  <si>
    <t xml:space="preserve">73783/5</t>
  </si>
  <si>
    <t xml:space="preserve">POSTE CONCRETO SEÇÃO CIRCULAR COMPRIMENTO=7M CARGA NOMINAL TOPO 100KG INCLUSIVE ESCAVACAO EXCLUSIVE TRANSPORTE - FORNECIMENTO E COLOCAÇÃO</t>
  </si>
  <si>
    <t xml:space="preserve">565,49</t>
  </si>
  <si>
    <t xml:space="preserve">582,64</t>
  </si>
  <si>
    <t xml:space="preserve">73783/6</t>
  </si>
  <si>
    <t xml:space="preserve">POSTE CONCRETO SEÇÃO CIRCULAR COMPRIMENTO=7M CARGA NOMINAL TOPO 200KG INCLUSIVE ESCAVACAO EXCLUSIVE TRANSPORTE - FORNECIMENTO E COLOCAÇÃO</t>
  </si>
  <si>
    <t xml:space="preserve">654,47</t>
  </si>
  <si>
    <t xml:space="preserve">671,62</t>
  </si>
  <si>
    <t xml:space="preserve">73783/8</t>
  </si>
  <si>
    <t xml:space="preserve">POSTE CONCRETO SEÇÃO CIRCULAR COMPRIMENTO=11M  E CARGA NOMINAL 200KG INCLUSIVE ESCAVACAO EXCLUSIVE TRANSPORTE - FORNECIMENTO E COLOCAÇÃO</t>
  </si>
  <si>
    <t xml:space="preserve">1.126,43</t>
  </si>
  <si>
    <t xml:space="preserve">1.149,04</t>
  </si>
  <si>
    <t xml:space="preserve">73783/9</t>
  </si>
  <si>
    <t xml:space="preserve">POSTE CONCRETO SEÇÃO CIRCULAR COMPRIMENTO=11M  CARGA NOMINAL NO TOPO 300KG INCLUSIVE ESCAVACAO EXCLUSIVE TRANSPORTE - FORNECIMENTO E COLOCAÇÃO</t>
  </si>
  <si>
    <t xml:space="preserve">1.128,73</t>
  </si>
  <si>
    <t xml:space="preserve">1.151,34</t>
  </si>
  <si>
    <t xml:space="preserve">73783/10</t>
  </si>
  <si>
    <t xml:space="preserve">POSTE CONCRETO SEÇÃO CIRCULAR COMPRIMENTO=11M  CARGA NOMINAL NO TOPO 400KG INCLUSIVE ESCAVACAO EXCLUSIVE TRANSPORTE - FORNECIMENTO E COLOCAÇÃO</t>
  </si>
  <si>
    <t xml:space="preserve">1.334,35</t>
  </si>
  <si>
    <t xml:space="preserve">1.356,96</t>
  </si>
  <si>
    <t xml:space="preserve">73783/11</t>
  </si>
  <si>
    <t xml:space="preserve">POSTE CONCRETO SEÇÃO CIRCULAR COMPRIMENTO=14M  CARGA NOMINAL NO TOPO 400KG INCLUSIVE ESCAVACAO EXCLUSIVE TRANSPORTE - FORNECIMENTO E COLOCAÇÃO</t>
  </si>
  <si>
    <t xml:space="preserve">2.018,54</t>
  </si>
  <si>
    <t xml:space="preserve">2.043,83</t>
  </si>
  <si>
    <t xml:space="preserve">73783/12</t>
  </si>
  <si>
    <t xml:space="preserve">POSTE CONCRETO SEÇÃO CIRCULAR COMPRIMENTO=7M CARGA NOMINAL NO TOPO 300KG INCLUSIVE ESCAVACAO EXCLUSIVE TRANSPORTE - FORNECIMENTO E COLOCAÇÃO</t>
  </si>
  <si>
    <t xml:space="preserve">752,26</t>
  </si>
  <si>
    <t xml:space="preserve">770,40</t>
  </si>
  <si>
    <t xml:space="preserve">73783/14</t>
  </si>
  <si>
    <t xml:space="preserve">POSTE CONCRETO SEÇÃO CIRCULAR COMPRIMENTO=9M CARGA NOMINAL NO TOPO 200KG INCLUSIVE ESCAVACAO EXCLUSIVE TRANSPORTE - FORNECIMENTO E COLOCAÇÃO</t>
  </si>
  <si>
    <t xml:space="preserve">848,84</t>
  </si>
  <si>
    <t xml:space="preserve">868,72</t>
  </si>
  <si>
    <t xml:space="preserve">73783/15</t>
  </si>
  <si>
    <t xml:space="preserve">POSTE CONCRETO SEÇÃO CIRCULAR COMPRIMENTO=9M CARGA NOMINAL NO TOPO 300KG INCLUSIVE ESCAVACAO EXCLUSIVE TRANSPORTE - FORNECIMENTO E COLOCAÇÃO</t>
  </si>
  <si>
    <t xml:space="preserve">909,80</t>
  </si>
  <si>
    <t xml:space="preserve">930,18</t>
  </si>
  <si>
    <t xml:space="preserve">73783/16</t>
  </si>
  <si>
    <t xml:space="preserve">POSTE CONCRETO SEÇÃO CIRCULAR COMPRIMENTO=9M CARGA NOMINAL NO TOPO 400KG INCLUSIVE ESCAVACAO EXCLUSIVE TRANSPORTE - FORNECIMENTO E COLOCAÇÃO</t>
  </si>
  <si>
    <t xml:space="preserve">1.073,46</t>
  </si>
  <si>
    <t xml:space="preserve">1.093,84</t>
  </si>
  <si>
    <t xml:space="preserve">73783/17</t>
  </si>
  <si>
    <t xml:space="preserve">POSTE CONCRETO SEÇÃO CIRCULAR COMPRIMENTO=10M CARGA NOMINAL NO TOPO 600KG INCLUSIVE ESCAVACAO EXCLUSIVE TRANSPORTE - FORNECIMENTO E COLOCAÇÃO</t>
  </si>
  <si>
    <t xml:space="preserve">1.410,40</t>
  </si>
  <si>
    <t xml:space="preserve">1.433,01</t>
  </si>
  <si>
    <t xml:space="preserve">83394</t>
  </si>
  <si>
    <t xml:space="preserve">POSTE DE CONCRETO DUPLO T H=11M E CARGA NOMINAL 200KG INCLUSIVE ESCAVACAO, EXCLUSIVE TRANSPORTE - FORNECIMENTO E INSTALACAO</t>
  </si>
  <si>
    <t xml:space="preserve">949,96</t>
  </si>
  <si>
    <t xml:space="preserve">972,57</t>
  </si>
  <si>
    <t xml:space="preserve">83396</t>
  </si>
  <si>
    <t xml:space="preserve">POSTE DE CONCRETO DUPLO T H=9M CARGA NOMINAL 300KG INCLUSIVE ESCAVACAO, EXCLUSIVE TRANSPORTE - FORNECIMENTO E INSTALACAO</t>
  </si>
  <si>
    <t xml:space="preserve">858,61</t>
  </si>
  <si>
    <t xml:space="preserve">878,99</t>
  </si>
  <si>
    <t xml:space="preserve">83397</t>
  </si>
  <si>
    <t xml:space="preserve">POSTE DE CONCRETO DUPLO T H=9M CARGA NOMINAL 500KG INCLUSIVE ESCAVACAO, EXCLUSIVE TRANSPORTE - FORNECIMENTO E INSTALACAO</t>
  </si>
  <si>
    <t xml:space="preserve">1.127,68</t>
  </si>
  <si>
    <t xml:space="preserve">1.148,06</t>
  </si>
  <si>
    <t xml:space="preserve">83398</t>
  </si>
  <si>
    <t xml:space="preserve">POSTE DE CONCRETO DUPLO T H=10M CARGA NOMINAL 300KG INCLUSIVE ESCAVACAO, EXCLUSIVE TRANSPORTE - FORNECIMENTO E INSTALACAO</t>
  </si>
  <si>
    <t xml:space="preserve">994,11</t>
  </si>
  <si>
    <t xml:space="preserve">1.015,61</t>
  </si>
  <si>
    <t xml:space="preserve">73769/1</t>
  </si>
  <si>
    <t xml:space="preserve">POSTE ACO CONICO CONTINUO CURVO SIMPLES SEM BASE C/JANELA 9M (INSPECAO) - FORNECIMENTO E INSTALACAO</t>
  </si>
  <si>
    <t xml:space="preserve">1.886,14</t>
  </si>
  <si>
    <t xml:space="preserve">1.904,83</t>
  </si>
  <si>
    <t xml:space="preserve">73769/2</t>
  </si>
  <si>
    <t xml:space="preserve">POSTE DE AÇO CONICO CONTÍNUO CURVO SIMPLES, FLANGEADO, COM JANELA DE INSPEÇÃO H=9M - FORNECIMENTO E INSTALACAO</t>
  </si>
  <si>
    <t xml:space="preserve">1.888,65</t>
  </si>
  <si>
    <t xml:space="preserve">1.907,34</t>
  </si>
  <si>
    <t xml:space="preserve">73769/3</t>
  </si>
  <si>
    <t xml:space="preserve">POSTE DE ACO CONICO CONTINUO CURVO DUPLO, FLANGEADO, COM JANELA DE INSPECAO H=9M - FORNECIMENTO E INSTALACAO</t>
  </si>
  <si>
    <t xml:space="preserve">1.948,51</t>
  </si>
  <si>
    <t xml:space="preserve">1.967,20</t>
  </si>
  <si>
    <t xml:space="preserve">73769/4</t>
  </si>
  <si>
    <t xml:space="preserve">POSTE DE ACO CONICO CONTINUO RETO, FLANGEADO, H=9M - FORNECIMENTO E INSTALACAO</t>
  </si>
  <si>
    <t xml:space="preserve">1.967,17</t>
  </si>
  <si>
    <t xml:space="preserve">1.985,86</t>
  </si>
  <si>
    <t xml:space="preserve">73855/1</t>
  </si>
  <si>
    <t xml:space="preserve">CHUMBADOR DE AÇO PARA FIXAÇÃO DE POSTE DE ACO RETO OU CURVO 7 A 9M COM FLANGE - FORNECIMENTO E INSTALACAO</t>
  </si>
  <si>
    <t xml:space="preserve">805,04</t>
  </si>
  <si>
    <t xml:space="preserve">826,40</t>
  </si>
  <si>
    <t xml:space="preserve">72281</t>
  </si>
  <si>
    <t xml:space="preserve">REATOR PARA LAMPADA VAPOR DE MERCURIO USO EXTERNO 220V/400W</t>
  </si>
  <si>
    <t xml:space="preserve">97,07</t>
  </si>
  <si>
    <t xml:space="preserve">100,82</t>
  </si>
  <si>
    <t xml:space="preserve">72282</t>
  </si>
  <si>
    <t xml:space="preserve">REATOR PARA LAMPADA VAPOR DE SODIO ALTA PRESSAO - 220V/250W - USO EXTERNO</t>
  </si>
  <si>
    <t xml:space="preserve">127,43</t>
  </si>
  <si>
    <t xml:space="preserve">130,25</t>
  </si>
  <si>
    <t xml:space="preserve">73831/2</t>
  </si>
  <si>
    <t xml:space="preserve">LAMPADA DE VAPOR DE MERCURIO DE 250W - FORNECIMENTO E INSTALACAO</t>
  </si>
  <si>
    <t xml:space="preserve">33,91</t>
  </si>
  <si>
    <t xml:space="preserve">34,45</t>
  </si>
  <si>
    <t xml:space="preserve">73831/3</t>
  </si>
  <si>
    <t xml:space="preserve">LAMPADA DE VAPOR DE MERCURIO DE 400W/250V - FORNECIMENTO E INSTALACAO</t>
  </si>
  <si>
    <t xml:space="preserve">44,67</t>
  </si>
  <si>
    <t xml:space="preserve">45,21</t>
  </si>
  <si>
    <t xml:space="preserve">73831/4</t>
  </si>
  <si>
    <t xml:space="preserve">LAMPADA MISTA DE 160W - FORNECIMENTO E INSTALACAO</t>
  </si>
  <si>
    <t xml:space="preserve">22,27</t>
  </si>
  <si>
    <t xml:space="preserve">73831/5</t>
  </si>
  <si>
    <t xml:space="preserve">LAMPADA MISTA DE 250W - FORNECIMENTO E INSTALACAO</t>
  </si>
  <si>
    <t xml:space="preserve">28,66</t>
  </si>
  <si>
    <t xml:space="preserve">73831/6</t>
  </si>
  <si>
    <t xml:space="preserve">LAMPADA MISTA DE 500W - FORNECIMENTO E INSTALACAO</t>
  </si>
  <si>
    <t xml:space="preserve">49,94</t>
  </si>
  <si>
    <t xml:space="preserve">50,34</t>
  </si>
  <si>
    <t xml:space="preserve">73831/7</t>
  </si>
  <si>
    <t xml:space="preserve">LAMPADA DE VAPOR DE SODIO DE 150WX220V - FORNECIMENTO E INSTALACAO</t>
  </si>
  <si>
    <t xml:space="preserve">40,26</t>
  </si>
  <si>
    <t xml:space="preserve">40,80</t>
  </si>
  <si>
    <t xml:space="preserve">73831/8</t>
  </si>
  <si>
    <t xml:space="preserve">LAMPADA DE VAPOR DE SODIO DE 250WX220V - FORNECIMENTO E INSTALACAO</t>
  </si>
  <si>
    <t xml:space="preserve">73831/9</t>
  </si>
  <si>
    <t xml:space="preserve">LAMPADA DE VAPOR DE SODIO DE 400WX220V - FORNECIMENTO E INSTALACAO</t>
  </si>
  <si>
    <t xml:space="preserve">52,74</t>
  </si>
  <si>
    <t xml:space="preserve">53,28</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</si>
  <si>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</si>
  <si>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</si>
  <si>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140,57</t>
  </si>
  <si>
    <t xml:space="preserve">74246/1</t>
  </si>
  <si>
    <t xml:space="preserve">REFLETOR RETANGULAR FECHADO COM LAMPADA VAPOR METALICO 400 W</t>
  </si>
  <si>
    <t xml:space="preserve">256,99</t>
  </si>
  <si>
    <t xml:space="preserve">266,35</t>
  </si>
  <si>
    <t xml:space="preserve">83399</t>
  </si>
  <si>
    <t xml:space="preserve">RELE FOTOELETRICO P/ COMANDO DE ILUMINACAO EXTERNA 220V/1000W - FORNECIMENTO E INSTALACAO</t>
  </si>
  <si>
    <t xml:space="preserve">28,88</t>
  </si>
  <si>
    <t xml:space="preserve">30,51</t>
  </si>
  <si>
    <t xml:space="preserve">83400</t>
  </si>
  <si>
    <t xml:space="preserve">BRACO P/ ILUMINACAO DE RUAS EM TUBO ACO GALV 1" COMP = 1,20M E INCLINACAO 25GRAUS EM RELACAO AO PLANO VERTICAL P/ FIXACAO EM POSTE OU PAREDE - FORNECIMENTO E INSTALACAO</t>
  </si>
  <si>
    <t xml:space="preserve">95,73</t>
  </si>
  <si>
    <t xml:space="preserve">102,79</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</si>
  <si>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</si>
  <si>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</si>
  <si>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</si>
  <si>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</si>
  <si>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51,33</t>
  </si>
  <si>
    <t xml:space="preserve">54,19</t>
  </si>
  <si>
    <t xml:space="preserve">83475</t>
  </si>
  <si>
    <t xml:space="preserve">LUMINARIA FECHADA PARA ILUMINACAO PUBLICA COM REATOR DE PARTIDA RAPIDA COM LAMPADA A VAPOR DE MERCURIO 250W - FORNECIMENTO E INSTALACAO</t>
  </si>
  <si>
    <t xml:space="preserve">330,21</t>
  </si>
  <si>
    <t xml:space="preserve">333,44</t>
  </si>
  <si>
    <t xml:space="preserve">83478</t>
  </si>
  <si>
    <t xml:space="preserve">LUMINARIA FECHADA PARA ILUMINACAO PUBLICA - LAMPADAS DE 250/500W - FORNECIMENTO E INSTALACAO (EXCLUINDO LAMPADAS)</t>
  </si>
  <si>
    <t xml:space="preserve">243,65</t>
  </si>
  <si>
    <t xml:space="preserve">250,05</t>
  </si>
  <si>
    <t xml:space="preserve">83479</t>
  </si>
  <si>
    <t xml:space="preserve">LUMINARIA ESTANQUE - PROTECAO CONTRA AGUA, POEIRA OU IMPACTOS - TIPO AQUATIC PIAL OU EQUIVALENTE</t>
  </si>
  <si>
    <t xml:space="preserve">99,02</t>
  </si>
  <si>
    <t xml:space="preserve">102,77</t>
  </si>
  <si>
    <t xml:space="preserve">83480</t>
  </si>
  <si>
    <t xml:space="preserve">REATOR PARA LAMPADA VAPOR DE MERCURIO 125W  USO EXTERNO</t>
  </si>
  <si>
    <t xml:space="preserve">79,33</t>
  </si>
  <si>
    <t xml:space="preserve">83,08</t>
  </si>
  <si>
    <t xml:space="preserve">83481</t>
  </si>
  <si>
    <t xml:space="preserve">REATOR PARA LAMPADA VAPOR DE MERCURIO 250W USO EXTERNO</t>
  </si>
  <si>
    <t xml:space="preserve">88,46</t>
  </si>
  <si>
    <t xml:space="preserve">97600</t>
  </si>
  <si>
    <t xml:space="preserve">REFLETOR EM ALUMÍNIO COM SUPORTE E ALÇA, LÂMPADA 125 W - FORNECIMENTO E INSTALAÇÃO. AF_11/2017</t>
  </si>
  <si>
    <t xml:space="preserve">167,35</t>
  </si>
  <si>
    <t xml:space="preserve">168,81</t>
  </si>
  <si>
    <t xml:space="preserve">97601</t>
  </si>
  <si>
    <t xml:space="preserve">REFLETOR EM ALUMÍNIO COM SUPORTE E ALÇA, LÂMPADA 250 W - FORNECIMENTO E INSTALAÇÃO. AF_11/2017</t>
  </si>
  <si>
    <t xml:space="preserve">180,30</t>
  </si>
  <si>
    <t xml:space="preserve">181,76</t>
  </si>
  <si>
    <t xml:space="preserve">97605</t>
  </si>
  <si>
    <t xml:space="preserve">LUMINÁRIA ARANDELA TIPO MEIA-LUA, PARA 1 LÂMPADA LED - FORNECIMENTO E INSTALAÇÃO. AF_11/2017</t>
  </si>
  <si>
    <t xml:space="preserve">63,82</t>
  </si>
  <si>
    <t xml:space="preserve">65,49</t>
  </si>
  <si>
    <t xml:space="preserve">97606</t>
  </si>
  <si>
    <t xml:space="preserve">LUMINÁRIA ARANDELA TIPO MEIA-LUA, PARA 1 LÂMPADA DE 15 W - FORNECIMENTO E INSTALAÇÃO. AF_11/2017</t>
  </si>
  <si>
    <t xml:space="preserve">51,82</t>
  </si>
  <si>
    <t xml:space="preserve">53,49</t>
  </si>
  <si>
    <t xml:space="preserve">97607</t>
  </si>
  <si>
    <t xml:space="preserve">LUMINÁRIA ARANDELA TIPO TARTARUGA PARA 1 LÂMPADA LED - FORNECIMENTO E INSTALAÇÃO. AF_11/2017</t>
  </si>
  <si>
    <t xml:space="preserve">94,98</t>
  </si>
  <si>
    <t xml:space="preserve">96,91</t>
  </si>
  <si>
    <t xml:space="preserve">97608</t>
  </si>
  <si>
    <t xml:space="preserve">LUMINÁRIA ARANDELA TIPO TARTARUGA, COM GRADE, PARA 1 LÂMPADA DE 15 W - FORNECIMENTO E INSTALAÇÃO. AF_11/2017</t>
  </si>
  <si>
    <t xml:space="preserve">70,98</t>
  </si>
  <si>
    <t xml:space="preserve">72,91</t>
  </si>
  <si>
    <t xml:space="preserve">73857/1</t>
  </si>
  <si>
    <t xml:space="preserve">TRANSFORMADOR DISTRIBUICAO  75KVA TRIFASICO 60HZ CLASSE 15KV IMERSO EM ÓLEO MINERAL FORNECIMENTO E INSTALACAO</t>
  </si>
  <si>
    <t xml:space="preserve">6.190,44</t>
  </si>
  <si>
    <t xml:space="preserve">6.199,74</t>
  </si>
  <si>
    <t xml:space="preserve">73857/2</t>
  </si>
  <si>
    <t xml:space="preserve">TRANSFORMADOR DISTRIBUICAO  112,5KVA TRIFASICO 60HZ CLASSE 15KV IMERSO EM ÓLEO MINERAL FORNECIMENTO E INSTALACAO</t>
  </si>
  <si>
    <t xml:space="preserve">7.650,21</t>
  </si>
  <si>
    <t xml:space="preserve">7.661,83</t>
  </si>
  <si>
    <t xml:space="preserve">73857/3</t>
  </si>
  <si>
    <t xml:space="preserve">TRANSFORMADOR DISTRIBUICAO  150KVA TRIFASICO 60HZ CLASSE 15KV IMERSO EM ÓLEO MINERAL FORNECIMENTO E INSTALACAO</t>
  </si>
  <si>
    <t xml:space="preserve">9.642,67</t>
  </si>
  <si>
    <t xml:space="preserve">9.656,62</t>
  </si>
  <si>
    <t xml:space="preserve">73857/4</t>
  </si>
  <si>
    <t xml:space="preserve">TRANSFORMADOR DISTRIBUICAO  225KVA TRIFASICO 60HZ CLASSE 15KV IMERSO EM ÓLEO MINERAL FORNECIMENTO E INSTALACAO</t>
  </si>
  <si>
    <t xml:space="preserve">13.499,10</t>
  </si>
  <si>
    <t xml:space="preserve">13.515,37</t>
  </si>
  <si>
    <t xml:space="preserve">73857/5</t>
  </si>
  <si>
    <t xml:space="preserve">TRANSFORMADOR DISTRIBUICAO  300KVA TRIFASICO 60HZ CLASSE 15KV IMERSO EM ÓLEO MINERAL FORNECIMENTO E INSTALACAO</t>
  </si>
  <si>
    <t xml:space="preserve">15.745,64</t>
  </si>
  <si>
    <t xml:space="preserve">15.764,24</t>
  </si>
  <si>
    <t xml:space="preserve">73857/6</t>
  </si>
  <si>
    <t xml:space="preserve">TRANSFORMADOR DISTRIBUICAO  500KVA TRIFASICO 60HZ CLASSE 15KV IMERSO EM ÓLEO MINERAL FORNECIMENTO E INSTALACAO</t>
  </si>
  <si>
    <t xml:space="preserve">25.613,85</t>
  </si>
  <si>
    <t xml:space="preserve">25.634,77</t>
  </si>
  <si>
    <t xml:space="preserve">73857/7</t>
  </si>
  <si>
    <t xml:space="preserve">TRANSFORMADOR DISTRIBUICAO  30KVA TRIFASICO 60HZ CLASSE 15KV IMERSO EM ÓLEO MINERAL FORNECIMENTO E INSTALACAO</t>
  </si>
  <si>
    <t xml:space="preserve">4.270,41</t>
  </si>
  <si>
    <t xml:space="preserve">4.275,06</t>
  </si>
  <si>
    <t xml:space="preserve">73857/8</t>
  </si>
  <si>
    <t xml:space="preserve">TRANSFORMADOR DISTRIBUICAO  45KVA TRIFASICO 60HZ CLASSE 15KV IMERSO EM ÓLEO MINERAL FORNECIMENTO E INSTALACAO</t>
  </si>
  <si>
    <t xml:space="preserve">4.785,08</t>
  </si>
  <si>
    <t xml:space="preserve">4.792,05</t>
  </si>
  <si>
    <t xml:space="preserve">73857/9</t>
  </si>
  <si>
    <t xml:space="preserve">TRANSFORMADOR DISTRIBUICAO  750KVA TRIFASICO 60HZ CLASSE 15KV IMERSO EM ÓLEO MINERAL FORNECIMENTO E INSTALACAO</t>
  </si>
  <si>
    <t xml:space="preserve">35.087,21</t>
  </si>
  <si>
    <t xml:space="preserve">35.110,46</t>
  </si>
  <si>
    <t xml:space="preserve">73857/10</t>
  </si>
  <si>
    <t xml:space="preserve">TRANSFORMADOR DISTRIBUICAO  1000KVA TRIFASICO 60HZ CLASSE 15KV IMERSO EM ÓLEO MINERAL FORNECIMENTO E INSTALACAO</t>
  </si>
  <si>
    <t xml:space="preserve">49.066,87</t>
  </si>
  <si>
    <t xml:space="preserve">49.092,44</t>
  </si>
  <si>
    <t xml:space="preserve">93128</t>
  </si>
  <si>
    <t xml:space="preserve">PONTO DE ILUMINAÇÃO RESIDENCIAL INCLUINDO INTERRUPTOR SIMPLES, CAIXA ELÉTRICA, ELETRODUTO, CABO, RASGO, QUEBRA E CHUMBAMENTO (EXCLUINDO LUMINÁRIA E LÂMPADA). AF_01/2016</t>
  </si>
  <si>
    <t xml:space="preserve">113,81</t>
  </si>
  <si>
    <t xml:space="preserve">124,16</t>
  </si>
  <si>
    <t xml:space="preserve">93137</t>
  </si>
  <si>
    <t xml:space="preserve">PONTO DE ILUMINAÇÃO RESIDENCIAL INCLUINDO INTERRUPTOR SIMPLES (2 MÓDULOS), CAIXA ELÉTRICA, ELETRODUTO, CABO, RASGO, QUEBRA E CHUMBAMENTO (EXCLUINDO LUMINÁRIA E LÂMPADA). AF_01/2016</t>
  </si>
  <si>
    <t xml:space="preserve">134,40</t>
  </si>
  <si>
    <t xml:space="preserve">146,02</t>
  </si>
  <si>
    <t xml:space="preserve">93138</t>
  </si>
  <si>
    <t xml:space="preserve">PONTO DE ILUMINAÇÃO RESIDENCIAL INCLUINDO INTERRUPTOR PARALELO, CAIXA ELÉTRICA, ELETRODUTO, CABO, RASGO, QUEBRA E CHUMBAMENTO (EXCLUINDO LUMINÁRIA E LÂMPADA). AF_01/2016</t>
  </si>
  <si>
    <t xml:space="preserve">126,46</t>
  </si>
  <si>
    <t xml:space="preserve">137,70</t>
  </si>
  <si>
    <t xml:space="preserve">93139</t>
  </si>
  <si>
    <t xml:space="preserve">PONTO DE ILUMINAÇÃO RESIDENCIAL INCLUINDO INTERRUPTOR PARALELO (2 MÓDULOS), CAIXA ELÉTRICA, ELETRODUTO, CABO, RASGO, QUEBRA E CHUMBAMENTO (EXCLUINDO LUMINÁRIA E LÂMPADA). AF_01/2016</t>
  </si>
  <si>
    <t xml:space="preserve">159,65</t>
  </si>
  <si>
    <t xml:space="preserve">173,06</t>
  </si>
  <si>
    <t xml:space="preserve">93140</t>
  </si>
  <si>
    <t xml:space="preserve">PONTO DE ILUMINAÇÃO RESIDENCIAL INCLUINDO INTERRUPTOR SIMPLES CONJUGADO COM PARALELO, CAIXA ELÉTRICA, ELETRODUTO, CABO, RASGO, QUEBRA E CHUMBAMENTO (EXCLUINDO LUMINÁRIA E LÂMPADA). AF_01/2016</t>
  </si>
  <si>
    <t xml:space="preserve">150,66</t>
  </si>
  <si>
    <t xml:space="preserve">163,43</t>
  </si>
  <si>
    <t xml:space="preserve">93141</t>
  </si>
  <si>
    <t xml:space="preserve">PONTO DE TOMADA RESIDENCIAL INCLUINDO TOMADA 10A/250V, CAIXA ELÉTRICA, ELETRODUTO, CABO, RASGO, QUEBRA E CHUMBAMENTO. AF_01/2016</t>
  </si>
  <si>
    <t xml:space="preserve">134,93</t>
  </si>
  <si>
    <t xml:space="preserve">146,42</t>
  </si>
  <si>
    <t xml:space="preserve">93142</t>
  </si>
  <si>
    <t xml:space="preserve">PONTO DE TOMADA RESIDENCIAL INCLUINDO TOMADA (2 MÓDULOS) 10A/250V, CAIXA ELÉTRICA, ELETRODUTO, CABO, RASGO, QUEBRA E CHUMBAMENTO. AF_01/2016</t>
  </si>
  <si>
    <t xml:space="preserve">152,39</t>
  </si>
  <si>
    <t xml:space="preserve">165,04</t>
  </si>
  <si>
    <t xml:space="preserve">93143</t>
  </si>
  <si>
    <t xml:space="preserve">PONTO DE TOMADA RESIDENCIAL INCLUINDO TOMADA 20A/250V, CAIXA ELÉTRICA, ELETRODUTO, CABO, RASGO, QUEBRA E CHUMBAMENTO. AF_01/2016</t>
  </si>
  <si>
    <t xml:space="preserve">137,06</t>
  </si>
  <si>
    <t xml:space="preserve">148,55</t>
  </si>
  <si>
    <t xml:space="preserve">93144</t>
  </si>
  <si>
    <t xml:space="preserve">PONTO DE UTILIZAÇÃO DE EQUIPAMENTOS ELÉTRICOS, RESIDENCIAL, INCLUINDO SUPORTE E PLACA, CAIXA ELÉTRICA, ELETRODUTO, CABO, RASGO, QUEBRA E CHUMBAMENTO. AF_01/2016</t>
  </si>
  <si>
    <t xml:space="preserve">163,04</t>
  </si>
  <si>
    <t xml:space="preserve">175,59</t>
  </si>
  <si>
    <t xml:space="preserve">93145</t>
  </si>
  <si>
    <t xml:space="preserve">PONTO DE ILUMINAÇÃO E TOMADA, RESIDENCIAL, INCLUINDO INTERRUPTOR SIMPLES E TOMADA 10A/250V, CAIXA ELÉTRICA, ELETRODUTO, CABO, RASGO, QUEBRA E CHUMBAMENTO (EXCLUINDO LUMINÁRIA E LÂMPADA). AF_01/2016</t>
  </si>
  <si>
    <t xml:space="preserve">162,78</t>
  </si>
  <si>
    <t xml:space="preserve">176,05</t>
  </si>
  <si>
    <t xml:space="preserve">93146</t>
  </si>
  <si>
    <t xml:space="preserve">PONTO DE ILUMINAÇÃO E TOMADA, RESIDENCIAL, INCLUINDO INTERRUPTOR PARALELO E TOMADA 10A/250V, CAIXA ELÉTRICA, ELETRODUTO, CABO, RASGO, QUEBRA E CHUMBAMENTO (EXCLUINDO LUMINÁRIA E LÂMPADA). AF_01/2016</t>
  </si>
  <si>
    <t xml:space="preserve">175,42</t>
  </si>
  <si>
    <t xml:space="preserve">189,58</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</si>
  <si>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</si>
  <si>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</si>
  <si>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199,66</t>
  </si>
  <si>
    <t xml:space="preserve">215,35</t>
  </si>
  <si>
    <t xml:space="preserve">8260</t>
  </si>
  <si>
    <t xml:space="preserve">INSTALACAO PARA-RAIOS P/RESERVATORIO</t>
  </si>
  <si>
    <t xml:space="preserve">2.590,56</t>
  </si>
  <si>
    <t xml:space="preserve">2.634,24</t>
  </si>
  <si>
    <t xml:space="preserve">72315</t>
  </si>
  <si>
    <t xml:space="preserve">TERMINAL AEREO EM ACO GALVANIZADO COM BASE DE FIXACAO H = 30CM</t>
  </si>
  <si>
    <t xml:space="preserve">31,07</t>
  </si>
  <si>
    <t xml:space="preserve">96971</t>
  </si>
  <si>
    <t xml:space="preserve">CORDOALHA DE COBRE NU 16 MM², NÃO ENTERRADA, COM ISOLADOR - FORNECIMENTO E INSTALAÇÃO. AF_12/2017</t>
  </si>
  <si>
    <t xml:space="preserve">20,43</t>
  </si>
  <si>
    <t xml:space="preserve">21,62</t>
  </si>
  <si>
    <t xml:space="preserve">96972</t>
  </si>
  <si>
    <t xml:space="preserve">CORDOALHA DE COBRE NU 25 MM², NÃO ENTERRADA, COM ISOLADOR - FORNECIMENTO E INSTALAÇÃO. AF_12/2017</t>
  </si>
  <si>
    <t xml:space="preserve">27,57</t>
  </si>
  <si>
    <t xml:space="preserve">96973</t>
  </si>
  <si>
    <t xml:space="preserve">CORDOALHA DE COBRE NU 35 MM², NÃO ENTERRADA, COM ISOLADOR - FORNECIMENTO E INSTALAÇÃO. AF_12/2017</t>
  </si>
  <si>
    <t xml:space="preserve">36,07</t>
  </si>
  <si>
    <t xml:space="preserve">96974</t>
  </si>
  <si>
    <t xml:space="preserve">CORDOALHA DE COBRE NU 50 MM², NÃO ENTERRADA, COM ISOLADOR - FORNECIMENTO E INSTALAÇÃO. AF_12/2017</t>
  </si>
  <si>
    <t xml:space="preserve">42,50</t>
  </si>
  <si>
    <t xml:space="preserve">44,77</t>
  </si>
  <si>
    <t xml:space="preserve">96975</t>
  </si>
  <si>
    <t xml:space="preserve">CORDOALHA DE COBRE NU 70 MM², NÃO ENTERRADA, COM ISOLADOR - FORNECIMENTO E INSTALAÇÃO. AF_12/2017</t>
  </si>
  <si>
    <t xml:space="preserve">53,17</t>
  </si>
  <si>
    <t xml:space="preserve">55,76</t>
  </si>
  <si>
    <t xml:space="preserve">96976</t>
  </si>
  <si>
    <t xml:space="preserve">CORDOALHA DE COBRE NU 95 MM², NÃO ENTERRADA, COM ISOLADOR - FORNECIMENTO E INSTALAÇÃO. AF_12/2017</t>
  </si>
  <si>
    <t xml:space="preserve">69,73</t>
  </si>
  <si>
    <t xml:space="preserve">96977</t>
  </si>
  <si>
    <t xml:space="preserve">CORDOALHA DE COBRE NU 50 MM², ENTERRADA, SEM ISOLADOR - FORNECIMENTO E INSTALAÇÃO. AF_12/2017</t>
  </si>
  <si>
    <t xml:space="preserve">21,75</t>
  </si>
  <si>
    <t xml:space="preserve">96978</t>
  </si>
  <si>
    <t xml:space="preserve">CORDOALHA DE COBRE NU 70 MM², ENTERRADA, SEM ISOLADOR - FORNECIMENTO E INSTALAÇÃO. AF_12/2017</t>
  </si>
  <si>
    <t xml:space="preserve">30,57</t>
  </si>
  <si>
    <t xml:space="preserve">96979</t>
  </si>
  <si>
    <t xml:space="preserve">CORDOALHA DE COBRE NU 95 MM², ENTERRADA, SEM ISOLADOR - FORNECIMENTO E INSTALAÇÃO. AF_12/2017</t>
  </si>
  <si>
    <t xml:space="preserve">42,39</t>
  </si>
  <si>
    <t xml:space="preserve">42,62</t>
  </si>
  <si>
    <t xml:space="preserve">96981</t>
  </si>
  <si>
    <t xml:space="preserve">SUPORTE ISOLADOR PARA CORDOALHA DE COBRE - FORNECIMENTO E INSTALAÇÃO. AF_12/2017</t>
  </si>
  <si>
    <t xml:space="preserve">20,13</t>
  </si>
  <si>
    <t xml:space="preserve">96984</t>
  </si>
  <si>
    <t xml:space="preserve">ELETRODUTO PVC 40MM (1 ¼ ) PARA SPDA - FORNECIMENTO E INSTALAÇÃO. AF_12/2017</t>
  </si>
  <si>
    <t xml:space="preserve">41,69</t>
  </si>
  <si>
    <t xml:space="preserve">45,56</t>
  </si>
  <si>
    <t xml:space="preserve">96985</t>
  </si>
  <si>
    <t xml:space="preserve">HASTE DE ATERRAMENTO 5/8  PARA SPDA - FORNECIMENTO E INSTALAÇÃO. AF_12/2017</t>
  </si>
  <si>
    <t xml:space="preserve">42,90</t>
  </si>
  <si>
    <t xml:space="preserve">96986</t>
  </si>
  <si>
    <t xml:space="preserve">HASTE DE ATERRAMENTO 3/4  PARA SPDA - FORNECIMENTO E INSTALAÇÃO. AF_12/2017</t>
  </si>
  <si>
    <t xml:space="preserve">64,33</t>
  </si>
  <si>
    <t xml:space="preserve">96987</t>
  </si>
  <si>
    <t xml:space="preserve">BASE METÁLICA PARA MASTRO 1 ½  PARA SPDA - FORNECIMENTO E INSTALAÇÃO. AF_12/2017</t>
  </si>
  <si>
    <t xml:space="preserve">101,09</t>
  </si>
  <si>
    <t xml:space="preserve">106,38</t>
  </si>
  <si>
    <t xml:space="preserve">96988</t>
  </si>
  <si>
    <t xml:space="preserve">MASTRO 1 ½  PARA SPDA - FORNECIMENTO E INSTALAÇÃO. AF_12/2017</t>
  </si>
  <si>
    <t xml:space="preserve">134,51</t>
  </si>
  <si>
    <t xml:space="preserve">135,25</t>
  </si>
  <si>
    <t xml:space="preserve">96989</t>
  </si>
  <si>
    <t xml:space="preserve">CAPTOR TIPO FRANKLIN PARA SPDA - FORNECIMENTO E INSTALAÇÃO. AF_12/2017</t>
  </si>
  <si>
    <t xml:space="preserve">88,72</t>
  </si>
  <si>
    <t xml:space="preserve">89,31</t>
  </si>
  <si>
    <t xml:space="preserve">9535</t>
  </si>
  <si>
    <t xml:space="preserve">CHUVEIRO ELETRICO COMUM CORPO PLASTICO TIPO DUCHA, FORNECIMENTO E INSTALACAO</t>
  </si>
  <si>
    <t xml:space="preserve">65,19</t>
  </si>
  <si>
    <t xml:space="preserve">66,98</t>
  </si>
  <si>
    <t xml:space="preserve">72322</t>
  </si>
  <si>
    <t xml:space="preserve">CHAVE SECCIONADORA TRIPOLAR, ABERTURA SOB CARGA, COM FUSÍVEIS NH - 100A/250V - FORNECIMENTO E INSTALACAO</t>
  </si>
  <si>
    <t xml:space="preserve">410,60</t>
  </si>
  <si>
    <t xml:space="preserve">72326</t>
  </si>
  <si>
    <t xml:space="preserve">CHAVE SECCIONADORA TRIPOLAR, ABERTURA SOB CARGA, COM FUSÍVEIS NH - 200A/250V</t>
  </si>
  <si>
    <t xml:space="preserve">556,93</t>
  </si>
  <si>
    <t xml:space="preserve">566,29</t>
  </si>
  <si>
    <t xml:space="preserve">72327</t>
  </si>
  <si>
    <t xml:space="preserve">FUSÍVEL TIPO "DIAZED", TIPO RÁPIDO OU RETARDADO - 2/25A - FORNECIMENTO E INSTALACAO</t>
  </si>
  <si>
    <t xml:space="preserve">6,80</t>
  </si>
  <si>
    <t xml:space="preserve">72328</t>
  </si>
  <si>
    <t xml:space="preserve">FUSÍVEL TIPO "DIAZED", TIPO RÁPIDO OU RETARDADO - 35/63A - FORNECIMENTO E INSTALACAO</t>
  </si>
  <si>
    <t xml:space="preserve">7,28</t>
  </si>
  <si>
    <t xml:space="preserve">72330</t>
  </si>
  <si>
    <t xml:space="preserve">FUSÍVEL TIPO NH 200A - TAMANHO 01 - FORNECIMENTO E INSTALACAO</t>
  </si>
  <si>
    <t xml:space="preserve">29,48</t>
  </si>
  <si>
    <t xml:space="preserve">30,02</t>
  </si>
  <si>
    <t xml:space="preserve">73780/1</t>
  </si>
  <si>
    <t xml:space="preserve">CHAVE FUSIVEL UNIPOLAR, 15KV - 100A, EQUIPADA COM COMANDO PARA HASTE DE MANOBRA .       FORNECIMENTO E INSTALAÇÃO.</t>
  </si>
  <si>
    <t xml:space="preserve">307,06</t>
  </si>
  <si>
    <t xml:space="preserve">311,71</t>
  </si>
  <si>
    <t xml:space="preserve">73780/2</t>
  </si>
  <si>
    <t xml:space="preserve">CHAVE BLINDADA TRIPOLAR 250V, 30A - FORNECIMENTO E INSTALACAO</t>
  </si>
  <si>
    <t xml:space="preserve">207,55</t>
  </si>
  <si>
    <t xml:space="preserve">73780/3</t>
  </si>
  <si>
    <t xml:space="preserve">CHAVE BLINDADA TRIPOLAR 250V, 60A - FORNECIMENTO E INSTALACAO</t>
  </si>
  <si>
    <t xml:space="preserve">314,19</t>
  </si>
  <si>
    <t xml:space="preserve">316,05</t>
  </si>
  <si>
    <t xml:space="preserve">73780/4</t>
  </si>
  <si>
    <t xml:space="preserve">CHAVE BLINDADA TRIPOLAR 250V, 100A - FORNECIMENTO E INSTALACAO</t>
  </si>
  <si>
    <t xml:space="preserve">577,17</t>
  </si>
  <si>
    <t xml:space="preserve">579,03</t>
  </si>
  <si>
    <t xml:space="preserve">83482</t>
  </si>
  <si>
    <t xml:space="preserve">FUSIVEL TIPO NH 250 A, TAMANHO 1 - FORNECIMENTO E INSTALACAO</t>
  </si>
  <si>
    <t xml:space="preserve">83487</t>
  </si>
  <si>
    <t xml:space="preserve">BASE PARA FUSIVEL (PORTA-FUSIVEL) NH 01 250A</t>
  </si>
  <si>
    <t xml:space="preserve">99,34</t>
  </si>
  <si>
    <t xml:space="preserve">101,67</t>
  </si>
  <si>
    <t xml:space="preserve">83490</t>
  </si>
  <si>
    <t xml:space="preserve">CHAVE FACA TRIPOLAR BLINDADA 250V/30A - FORNECIMENTO E INSTALACAO</t>
  </si>
  <si>
    <t xml:space="preserve">201,76</t>
  </si>
  <si>
    <t xml:space="preserve">203,16</t>
  </si>
  <si>
    <t xml:space="preserve">83491</t>
  </si>
  <si>
    <t xml:space="preserve">CHAVE GUARDA MOTOR TRIFASICO 5CV/220V C/ CHAVE MAGNETICA - FORNECIMENTO E INSTALACAO</t>
  </si>
  <si>
    <t xml:space="preserve">288,61</t>
  </si>
  <si>
    <t xml:space="preserve">293,29</t>
  </si>
  <si>
    <t xml:space="preserve">83492</t>
  </si>
  <si>
    <t xml:space="preserve">CHAVE GUARDA MOTOR TRIFISICA 10CV/220V C/ CHAVE MAGNETICA - FORNECIMENTO E INSTALACAO</t>
  </si>
  <si>
    <t xml:space="preserve">432,25</t>
  </si>
  <si>
    <t xml:space="preserve">436,93</t>
  </si>
  <si>
    <t xml:space="preserve">83493</t>
  </si>
  <si>
    <t xml:space="preserve">FUSIVEL TIPO NH 250A - TAMANHO 01 - FORNECIMENTO E INSTALACAO</t>
  </si>
  <si>
    <t xml:space="preserve">85195</t>
  </si>
  <si>
    <t xml:space="preserve">CHAVE DE BOIA AUTOMÁTICA</t>
  </si>
  <si>
    <t xml:space="preserve">66,46</t>
  </si>
  <si>
    <t xml:space="preserve">70,21</t>
  </si>
  <si>
    <t xml:space="preserve">88547</t>
  </si>
  <si>
    <t xml:space="preserve">CHAVE DE BOIA AUTOMÁTICA SUPERIOR 10A/250V - FORNECIMENTO E INSTALACAO</t>
  </si>
  <si>
    <t xml:space="preserve">74,15</t>
  </si>
  <si>
    <t xml:space="preserve">78,83</t>
  </si>
  <si>
    <t xml:space="preserve">72283</t>
  </si>
  <si>
    <t xml:space="preserve">ABRIGO PARA HIDRANTE, 75X45X17CM, COM REGISTRO GLOBO ANGULAR 45º 2.1/2", ADAPTADOR STORZ 2.1/2", MANGUEIRA DE INCÊNDIO 15M, REDUÇÃO 2.1/2X1.1/2" E ESGUICHO EM LATÃO 1.1/2" - FORNECIMENTO E INSTALAÇÃO</t>
  </si>
  <si>
    <t xml:space="preserve">705,37</t>
  </si>
  <si>
    <t xml:space="preserve">721,68</t>
  </si>
  <si>
    <t xml:space="preserve">72287</t>
  </si>
  <si>
    <t xml:space="preserve">CAIXA DE INCÊNDIO 45X75X17CM - FORNECIMENTO E INSTALAÇÃO</t>
  </si>
  <si>
    <t xml:space="preserve">187,87</t>
  </si>
  <si>
    <t xml:space="preserve">191,19</t>
  </si>
  <si>
    <t xml:space="preserve">72288</t>
  </si>
  <si>
    <t xml:space="preserve">CAIXA DE INCÊNDIO 60X75X17CM - FORNECIMENTO E INSTALAÇÃO</t>
  </si>
  <si>
    <t xml:space="preserve">232,27</t>
  </si>
  <si>
    <t xml:space="preserve">235,94</t>
  </si>
  <si>
    <t xml:space="preserve">72553</t>
  </si>
  <si>
    <t xml:space="preserve">EXTINTOR DE PQS 4KG - FORNECIMENTO E INSTALACAO</t>
  </si>
  <si>
    <t xml:space="preserve">105,37</t>
  </si>
  <si>
    <t xml:space="preserve">106,77</t>
  </si>
  <si>
    <t xml:space="preserve">72554</t>
  </si>
  <si>
    <t xml:space="preserve">EXTINTOR DE CO2 6KG - FORNECIMENTO E INSTALACAO</t>
  </si>
  <si>
    <t xml:space="preserve">342,30</t>
  </si>
  <si>
    <t xml:space="preserve">343,70</t>
  </si>
  <si>
    <t xml:space="preserve">73775/1</t>
  </si>
  <si>
    <t xml:space="preserve">EXTINTOR INCENDIO TP PO QUIMICO 4KG FORNECIMENTO E COLOCACAO</t>
  </si>
  <si>
    <t xml:space="preserve">112,20</t>
  </si>
  <si>
    <t xml:space="preserve">114,42</t>
  </si>
  <si>
    <t xml:space="preserve">73775/2</t>
  </si>
  <si>
    <t xml:space="preserve">EXTINTOR INCENDIO AGUA-PRESSURIZADA 10L INCL SUPORTE PAREDE CARGA     COMPLETA FORNECIMENTO E COLOCACAO</t>
  </si>
  <si>
    <t xml:space="preserve">115,38</t>
  </si>
  <si>
    <t xml:space="preserve">83633</t>
  </si>
  <si>
    <t xml:space="preserve">HIDRANTE SUBTERRANEO FERRO FUNDIDO C/ CURVA LONGA E CAIXA DN=75MM</t>
  </si>
  <si>
    <t xml:space="preserve">1.749,44</t>
  </si>
  <si>
    <t xml:space="preserve">1.754,84</t>
  </si>
  <si>
    <t xml:space="preserve">83634</t>
  </si>
  <si>
    <t xml:space="preserve">EXTINTOR INCENDIO TP GAS CARBONICO 4KG COMPLETO - FORNECIMENTO E INSTALACAO</t>
  </si>
  <si>
    <t xml:space="preserve">323,74</t>
  </si>
  <si>
    <t xml:space="preserve">325,96</t>
  </si>
  <si>
    <t xml:space="preserve">83635</t>
  </si>
  <si>
    <t xml:space="preserve">EXTINTOR INCENDIO TP PO QUIMICO 6KG - FORNECIMENTO E INSTALACAO</t>
  </si>
  <si>
    <t xml:space="preserve">129,13</t>
  </si>
  <si>
    <t xml:space="preserve">96765</t>
  </si>
  <si>
    <t xml:space="preserve">ABRIGO PARA HIDRANTE, 90X60X17CM, COM REGISTRO GLOBO ANGULAR 45º 2.1/2", ADAPTADOR STORZ 2.1/2", MANGUEIRA DE INCÊNDIO 20M, REDUÇÃO 2.1/2X1.1/2" E ESGUICHO EM LATÃO 1.1/2" - FORNECIMENTO E INSTALAÇÃO. AF_08/2017</t>
  </si>
  <si>
    <t xml:space="preserve">816,21</t>
  </si>
  <si>
    <t xml:space="preserve">830,46</t>
  </si>
  <si>
    <t xml:space="preserve">72337</t>
  </si>
  <si>
    <t xml:space="preserve">TOMADA PARA TELEFONE DE 4 POLOS PADRAO TELEBRAS - FORNECIMENTO E INSTALACAO</t>
  </si>
  <si>
    <t xml:space="preserve">27,15</t>
  </si>
  <si>
    <t xml:space="preserve">73688</t>
  </si>
  <si>
    <t xml:space="preserve">CABO TELEFONICO CTP-APL-50, 30 PARES (USO EXTERNO) - FORNECIMENTO E INSTALACAO</t>
  </si>
  <si>
    <t xml:space="preserve">18,93</t>
  </si>
  <si>
    <t xml:space="preserve">19,65</t>
  </si>
  <si>
    <t xml:space="preserve">73689</t>
  </si>
  <si>
    <t xml:space="preserve">CABO TELEFONICO CTP-APL-50, 20 PARES (USO EXTERNO) - FORNECIMENTO E INSTALACAO</t>
  </si>
  <si>
    <t xml:space="preserve">13,58</t>
  </si>
  <si>
    <t xml:space="preserve">14,07</t>
  </si>
  <si>
    <t xml:space="preserve">73690</t>
  </si>
  <si>
    <t xml:space="preserve">CABO TELEFONICO CTP-APL-50, 10 PARES (USO EXTERNO) - FORNECIMENTO E INSTALACAO</t>
  </si>
  <si>
    <t xml:space="preserve">8,78</t>
  </si>
  <si>
    <t xml:space="preserve">73749/1</t>
  </si>
  <si>
    <t xml:space="preserve">CAIXA ENTERRADA PARA INSTALACOES TELEFONICAS TIPO R1 0,60X0,35X0,50M EM BLOCOS DE CONCRETO ESTRUTURAL</t>
  </si>
  <si>
    <t xml:space="preserve">171,30</t>
  </si>
  <si>
    <t xml:space="preserve">182,72</t>
  </si>
  <si>
    <t xml:space="preserve">73749/2</t>
  </si>
  <si>
    <t xml:space="preserve">CAIXA ENTERRADA PARA INSTALACOES TELEFONICAS TIPO R2 1,07X0,52X0,50M EM BLOCOS DE CONCRETO ESTRUTURAL</t>
  </si>
  <si>
    <t xml:space="preserve">308,86</t>
  </si>
  <si>
    <t xml:space="preserve">328,33</t>
  </si>
  <si>
    <t xml:space="preserve">73749/3</t>
  </si>
  <si>
    <t xml:space="preserve">CAIXA ENTERRADA PARA INSTALACOES TELEFONICAS TIPO R3 1,30X1,20X1,20M EM BLOCOS DE CONCRETO ESTRUTURAL</t>
  </si>
  <si>
    <t xml:space="preserve">1.017,22</t>
  </si>
  <si>
    <t xml:space="preserve">1.083,63</t>
  </si>
  <si>
    <t xml:space="preserve">73768/1</t>
  </si>
  <si>
    <t xml:space="preserve">FIO TELEFONICO FI 0,6MM, 2 CONDUTORES (USO INTERNO)-  FORNECIMENTO E INSTALACAO</t>
  </si>
  <si>
    <t xml:space="preserve">1,64</t>
  </si>
  <si>
    <t xml:space="preserve">73768/2</t>
  </si>
  <si>
    <t xml:space="preserve">CABO TELEFONICO FE 1,0MM, 2 CONDUTORES (USO EXTERNO) - FORNECIMENTO E INSTALACAO</t>
  </si>
  <si>
    <t xml:space="preserve">2,43</t>
  </si>
  <si>
    <t xml:space="preserve">2,62</t>
  </si>
  <si>
    <t xml:space="preserve">73768/3</t>
  </si>
  <si>
    <t xml:space="preserve">CABO TELEFONICO CI-50 10 PARES (USO INTERNO) - FORNECIMENTO E INSTALACAO</t>
  </si>
  <si>
    <t xml:space="preserve">73768/4</t>
  </si>
  <si>
    <t xml:space="preserve">CABO TELEFONICO CI-50 20PARES (USO INTERNO) - FORNECIMENTO E INSTALACAO</t>
  </si>
  <si>
    <t xml:space="preserve">10,84</t>
  </si>
  <si>
    <t xml:space="preserve">73768/5</t>
  </si>
  <si>
    <t xml:space="preserve">CABO TELEFONICO CI-50 30PARES (USO INTERNO) - FORNECIMENTO E INSTALACAO</t>
  </si>
  <si>
    <t xml:space="preserve">14,16</t>
  </si>
  <si>
    <t xml:space="preserve">14,53</t>
  </si>
  <si>
    <t xml:space="preserve">73768/6</t>
  </si>
  <si>
    <t xml:space="preserve">CABO TELEFONICO CI-50 50PARES (USO INTERNO) - FORNECIMENTO E INSTALACAO</t>
  </si>
  <si>
    <t xml:space="preserve">73768/7</t>
  </si>
  <si>
    <t xml:space="preserve">CABO TELEFONICO CI-50 75 PARES (USO INTERNO) - FORNECIMENTO E INSTALACAO</t>
  </si>
  <si>
    <t xml:space="preserve">37,18</t>
  </si>
  <si>
    <t xml:space="preserve">73768/8</t>
  </si>
  <si>
    <t xml:space="preserve">CABO TELEFONICO CI-50 200 PARES (USO INTERNO) - FORNECIMENTO E INSTALACAO</t>
  </si>
  <si>
    <t xml:space="preserve">86,42</t>
  </si>
  <si>
    <t xml:space="preserve">87,36</t>
  </si>
  <si>
    <t xml:space="preserve">73768/9</t>
  </si>
  <si>
    <t xml:space="preserve">CABO TELEFONICO CCI-50 1 PAR (USO INTERNO) - FORNECIMENTO E INSTALACAO</t>
  </si>
  <si>
    <t xml:space="preserve">1,19</t>
  </si>
  <si>
    <t xml:space="preserve">73768/10</t>
  </si>
  <si>
    <t xml:space="preserve">CABO TELEFONICO CCI-50 2 PARES (USO INTERNO) - FORNECIMENTO E INSTALACAO</t>
  </si>
  <si>
    <t xml:space="preserve">1,57</t>
  </si>
  <si>
    <t xml:space="preserve">73768/11</t>
  </si>
  <si>
    <t xml:space="preserve">CABO TELEFONICO CCI-50 3 PARES (USO INTERNO) - FORNECIMENTO E INSTALACAO</t>
  </si>
  <si>
    <t xml:space="preserve">73768/12</t>
  </si>
  <si>
    <t xml:space="preserve">CABO TELEFONICO CCI-50 4 PARES (USO INTERNO) - FORNECIMENTO E INSTALACAO</t>
  </si>
  <si>
    <t xml:space="preserve">73768/13</t>
  </si>
  <si>
    <t xml:space="preserve">CABO TELEFONICO CCI-50 5 PARES (USO INTERNO) - FORNECIMENTO E INSTALACAO</t>
  </si>
  <si>
    <t xml:space="preserve">73768/14</t>
  </si>
  <si>
    <t xml:space="preserve">CABO TELEFONICO CCI-50 6 PARES  (USO INTERNO) - FORNECIMENTO E INSTALACAO</t>
  </si>
  <si>
    <t xml:space="preserve">83366</t>
  </si>
  <si>
    <t xml:space="preserve">CAIXA DE PASSAGEM PARA TELEFONE 15X15X10CM (SOBREPOR), FORNECIMENTO E INSTALACAO.</t>
  </si>
  <si>
    <t xml:space="preserve">65,79</t>
  </si>
  <si>
    <t xml:space="preserve">71,63</t>
  </si>
  <si>
    <t xml:space="preserve">83367</t>
  </si>
  <si>
    <t xml:space="preserve">CAIXA DE PASSAGEM PARA TELEFONE 80X80X15CM (SOBREPOR) FORNECIMENTO E INSTALACAO</t>
  </si>
  <si>
    <t xml:space="preserve">454,64</t>
  </si>
  <si>
    <t xml:space="preserve">465,16</t>
  </si>
  <si>
    <t xml:space="preserve">83368</t>
  </si>
  <si>
    <t xml:space="preserve">CAIXA DE PASSAGEM PARA TELEFONE 150X150X15CM (SOBREPOR) FORNECIMENTO E INSTALACAO</t>
  </si>
  <si>
    <t xml:space="preserve">1.246,40</t>
  </si>
  <si>
    <t xml:space="preserve">1.283,84</t>
  </si>
  <si>
    <t xml:space="preserve">83369</t>
  </si>
  <si>
    <t xml:space="preserve">QUADRO DE DISTRIBUICAO PARA TELEFONE N.4, 60X60X12CM EM CHAPA METALICA, DE EMBUTIR, SEM ACESSORIOS, PADRAO TELEBRAS, FORNECIMENTO E INSTALACAO</t>
  </si>
  <si>
    <t xml:space="preserve">296,54</t>
  </si>
  <si>
    <t xml:space="preserve">308,21</t>
  </si>
  <si>
    <t xml:space="preserve">83370</t>
  </si>
  <si>
    <t xml:space="preserve">QUADRO DE DISTRIBUICAO PARA TELEFONE N.3, 40X40X12CM EM CHAPA METALICA, DE EMBUTIR, SEM ACESSORIOS, PADRAO TELEBRAS, FORNECIMENTO E INSTALACAO</t>
  </si>
  <si>
    <t xml:space="preserve">186,18</t>
  </si>
  <si>
    <t xml:space="preserve">196,22</t>
  </si>
  <si>
    <t xml:space="preserve">83371</t>
  </si>
  <si>
    <t xml:space="preserve">QUADRO DE DISTRIBUICAO PARA TELEFONE N.2, 20X20X12CM EM CHAPA METALICA, DE EMBUTIR, SEM ACESSORIOS, PADRAO TELEBRAS, FORNECIMENTO E INSTALACAO</t>
  </si>
  <si>
    <t xml:space="preserve">113,09</t>
  </si>
  <si>
    <t xml:space="preserve">120,78</t>
  </si>
  <si>
    <t xml:space="preserve">83639</t>
  </si>
  <si>
    <t xml:space="preserve">CABO TELEFONICO CT-APL-50, 100 PARES (USO EXTERNO) - FORNECIMENTO E INSTALACAO</t>
  </si>
  <si>
    <t xml:space="preserve">45,46</t>
  </si>
  <si>
    <t xml:space="preserve">84676</t>
  </si>
  <si>
    <t xml:space="preserve">QUADRO DE DISTRIBUICAO PARA TELEFONE N.5, 80X80X12CM EM CHAPA METALICA, SEM ACESSORIOS, PADRAO TELEBRAS, FORNECIMENTO E INSTALACAO</t>
  </si>
  <si>
    <t xml:space="preserve">419,46</t>
  </si>
  <si>
    <t xml:space="preserve">431,13</t>
  </si>
  <si>
    <t xml:space="preserve">84796</t>
  </si>
  <si>
    <t xml:space="preserve">TAMPAO FOFO P/ CAIXA R2 PADRAO TELEBRAS COMPLETO - FORNECIMENTO E INSTALACAO</t>
  </si>
  <si>
    <t xml:space="preserve">530,40</t>
  </si>
  <si>
    <t xml:space="preserve">538,01</t>
  </si>
  <si>
    <t xml:space="preserve">84798</t>
  </si>
  <si>
    <t xml:space="preserve">TAMPAO FOFO P/ CAIXA R1 PADRAO TELEBRAS COMPLETO - FORNECIMENTO E INSTALACAO</t>
  </si>
  <si>
    <t xml:space="preserve">241,31</t>
  </si>
  <si>
    <t xml:space="preserve">248,01</t>
  </si>
  <si>
    <t xml:space="preserve">83636</t>
  </si>
  <si>
    <t xml:space="preserve">DUTO CHAPA GALVANIZADA NUM 26 P/ AR CONDICIONADO</t>
  </si>
  <si>
    <t xml:space="preserve">54,38</t>
  </si>
  <si>
    <t xml:space="preserve">56,11</t>
  </si>
  <si>
    <t xml:space="preserve">83637</t>
  </si>
  <si>
    <t xml:space="preserve">DUTO CHAPA GALVANIZADA NUM 22 P/ AR CONDICIONADO</t>
  </si>
  <si>
    <t xml:space="preserve">91,98</t>
  </si>
  <si>
    <t xml:space="preserve">96,10</t>
  </si>
  <si>
    <t xml:space="preserve">74003/1</t>
  </si>
  <si>
    <t xml:space="preserve">INSTALACOES GAS CENTRAL P/ EDIFICIO RESIDENCIAL C/ 4 PAVTOS 16 UNID.  UMA CENTRAL POR BLOCO COM 16 PONTOS</t>
  </si>
  <si>
    <t xml:space="preserve">5.489,24</t>
  </si>
  <si>
    <t xml:space="preserve">5.817,63</t>
  </si>
  <si>
    <t xml:space="preserve">85120</t>
  </si>
  <si>
    <t xml:space="preserve">MANOMETRO 0 A 200 PSI (0 A 14 KGF/CM2), D = 50MM - FORNECIMENTO E COLOCACAO</t>
  </si>
  <si>
    <t xml:space="preserve">117,21</t>
  </si>
  <si>
    <t xml:space="preserve">120,26</t>
  </si>
  <si>
    <t xml:space="preserve">83486</t>
  </si>
  <si>
    <t xml:space="preserve">BOMBA CENTRIFUGA C/ MOTOR ELETRICO TRIFASICO 1CV</t>
  </si>
  <si>
    <t xml:space="preserve">1.130,07</t>
  </si>
  <si>
    <t xml:space="preserve">1.167,59</t>
  </si>
  <si>
    <t xml:space="preserve">83643</t>
  </si>
  <si>
    <t xml:space="preserve">BOMBA SUBMERSIVEL ELETRICA, TRIFASICA, POTÊNCIA 3,75 HP, DIAMETRO DO ROTOR 90 MM SEMIABERTO, BOCAL DE SAIDA DIAMETRO DE 2 POLEGADAS, HM/Q = 5 M / 61,2 M3/H A 25,5 M / 3,6 M3/H</t>
  </si>
  <si>
    <t xml:space="preserve">3.267,04</t>
  </si>
  <si>
    <t xml:space="preserve">3.301,75</t>
  </si>
  <si>
    <t xml:space="preserve">83644</t>
  </si>
  <si>
    <t xml:space="preserve">BOMBA RECALQUE D'AGUA TRIFASICA 10,0 HP</t>
  </si>
  <si>
    <t xml:space="preserve">4.561,83</t>
  </si>
  <si>
    <t xml:space="preserve">4.597,14</t>
  </si>
  <si>
    <t xml:space="preserve">83645</t>
  </si>
  <si>
    <t xml:space="preserve">BOMBA RECALQUE D'AGUA TRIFASICA 3,0 HP</t>
  </si>
  <si>
    <t xml:space="preserve">1.498,25</t>
  </si>
  <si>
    <t xml:space="preserve">1.533,56</t>
  </si>
  <si>
    <t xml:space="preserve">83646</t>
  </si>
  <si>
    <t xml:space="preserve">BOMBA RECALQUE D'AGUA DE ESTAGIOS TRIFASICA 2,0 HP</t>
  </si>
  <si>
    <t xml:space="preserve">1.727,77</t>
  </si>
  <si>
    <t xml:space="preserve">1.763,08</t>
  </si>
  <si>
    <t xml:space="preserve">83647</t>
  </si>
  <si>
    <t xml:space="preserve">BOMBA RECALQUE D'AGUA TRIFASICA 1,5HP</t>
  </si>
  <si>
    <t xml:space="preserve">1.154,75</t>
  </si>
  <si>
    <t xml:space="preserve">1.190,06</t>
  </si>
  <si>
    <t xml:space="preserve">83648</t>
  </si>
  <si>
    <t xml:space="preserve">BOMBA RECALQUE D'AGUA TRIFASICA 0,5 HP</t>
  </si>
  <si>
    <t xml:space="preserve">766,69</t>
  </si>
  <si>
    <t xml:space="preserve">802,00</t>
  </si>
  <si>
    <t xml:space="preserve">83649</t>
  </si>
  <si>
    <t xml:space="preserve">BOMBA RECALQUE D'AGUA PREDIO 6 A 10 PAVTOS - 2UD</t>
  </si>
  <si>
    <t xml:space="preserve">4.574,51</t>
  </si>
  <si>
    <t xml:space="preserve">4.720,64</t>
  </si>
  <si>
    <t xml:space="preserve">83650</t>
  </si>
  <si>
    <t xml:space="preserve">BOMBA RECALQUE D'AGUA PREDIO 3 A 5 PAVTOS - 2UD</t>
  </si>
  <si>
    <t xml:space="preserve">3.887,51</t>
  </si>
  <si>
    <t xml:space="preserve">4.033,64</t>
  </si>
  <si>
    <t xml:space="preserve">89355</t>
  </si>
  <si>
    <t xml:space="preserve">TUBO, PVC, SOLDÁVEL, DN 20MM, INSTALADO EM RAMAL OU SUB-RAMAL DE ÁGUA - FORNECIMENTO E INSTALAÇÃO. AF_12/2014</t>
  </si>
  <si>
    <t xml:space="preserve">15,07</t>
  </si>
  <si>
    <t xml:space="preserve">16,57</t>
  </si>
  <si>
    <t xml:space="preserve">89356</t>
  </si>
  <si>
    <t xml:space="preserve">TUBO, PVC, SOLDÁVEL, DN 25MM, INSTALADO EM RAMAL OU SUB-RAMAL DE ÁGUA - FORNECIMENTO E INSTALAÇÃO. AF_12/2014</t>
  </si>
  <si>
    <t xml:space="preserve">17,82</t>
  </si>
  <si>
    <t xml:space="preserve">19,55</t>
  </si>
  <si>
    <t xml:space="preserve">89357</t>
  </si>
  <si>
    <t xml:space="preserve">TUBO, PVC, SOLDÁVEL, DN 32MM, INSTALADO EM RAMAL OU SUB-RAMAL DE ÁGUA - FORNECIMENTO E INSTALAÇÃO. AF_12/2014</t>
  </si>
  <si>
    <t xml:space="preserve">23,99</t>
  </si>
  <si>
    <t xml:space="preserve">26,05</t>
  </si>
  <si>
    <t xml:space="preserve">89401</t>
  </si>
  <si>
    <t xml:space="preserve">TUBO, PVC, SOLDÁVEL, DN 20MM, INSTALADO EM RAMAL DE DISTRIBUIÇÃO DE ÁGUA - FORNECIMENTO E INSTALAÇÃO. AF_12/2014</t>
  </si>
  <si>
    <t xml:space="preserve">89402</t>
  </si>
  <si>
    <t xml:space="preserve">TUBO, PVC, SOLDÁVEL, DN 25MM, INSTALADO EM RAMAL DE DISTRIBUIÇÃO DE ÁGUA - FORNECIMENTO E INSTALAÇÃO. AF_12/2014</t>
  </si>
  <si>
    <t xml:space="preserve">7,43</t>
  </si>
  <si>
    <t xml:space="preserve">7,97</t>
  </si>
  <si>
    <t xml:space="preserve">89403</t>
  </si>
  <si>
    <t xml:space="preserve">TUBO, PVC, SOLDÁVEL, DN 32MM, INSTALADO EM RAMAL DE DISTRIBUIÇÃO DE ÁGUA - FORNECIMENTO E INSTALAÇÃO. AF_12/2014</t>
  </si>
  <si>
    <t xml:space="preserve">11,58</t>
  </si>
  <si>
    <t xml:space="preserve">12,21</t>
  </si>
  <si>
    <t xml:space="preserve">89446</t>
  </si>
  <si>
    <t xml:space="preserve">TUBO, PVC, SOLDÁVEL, DN 25MM, INSTALADO EM PRUMADA DE ÁGUA - FORNECIMENTO E INSTALAÇÃO. AF_12/2014</t>
  </si>
  <si>
    <t xml:space="preserve">3,57</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</si>
  <si>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</si>
  <si>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</si>
  <si>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</si>
  <si>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</si>
  <si>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9,94</t>
  </si>
  <si>
    <t xml:space="preserve">89449</t>
  </si>
  <si>
    <t xml:space="preserve">TUBO, PVC, SOLDÁVEL, DN 50MM, INSTALADO EM PRUMADA DE ÁGUA - FORNECIMENTO E INSTALAÇÃO. AF_12/2014</t>
  </si>
  <si>
    <t xml:space="preserve">12,31</t>
  </si>
  <si>
    <t xml:space="preserve">89450</t>
  </si>
  <si>
    <t xml:space="preserve">TUBO, PVC, SOLDÁVEL, DN 60MM, INSTALADO EM PRUMADA DE ÁGUA - FORNECIMENTO E INSTALAÇÃO. AF_12/2014</t>
  </si>
  <si>
    <t xml:space="preserve">18,73</t>
  </si>
  <si>
    <t xml:space="preserve">89451</t>
  </si>
  <si>
    <t xml:space="preserve">TUBO, PVC, SOLDÁVEL, DN 75MM, INSTALADO EM PRUMADA DE ÁGUA - FORNECIMENTO E INSTALAÇÃO. AF_12/2014</t>
  </si>
  <si>
    <t xml:space="preserve">26,27</t>
  </si>
  <si>
    <t xml:space="preserve">89452</t>
  </si>
  <si>
    <t xml:space="preserve">TUBO, PVC, SOLDÁVEL, DN 85MM, INSTALADO EM PRUMADA DE ÁGUA - FORNECIMENTO E INSTALAÇÃO. AF_12/2014</t>
  </si>
  <si>
    <t xml:space="preserve">32,60</t>
  </si>
  <si>
    <t xml:space="preserve">32,83</t>
  </si>
  <si>
    <t xml:space="preserve">89508</t>
  </si>
  <si>
    <t xml:space="preserve">TUBO PVC, SÉRIE R, ÁGUA PLUVIAL, DN 40 MM, FORNECIDO E INSTALADO EM RAMAL DE ENCAMINHAMENTO. AF_12/2014</t>
  </si>
  <si>
    <t xml:space="preserve">14,38</t>
  </si>
  <si>
    <t xml:space="preserve">89509</t>
  </si>
  <si>
    <t xml:space="preserve">TUBO PVC, SÉRIE R, ÁGUA PLUVIAL, DN 50 MM, FORNECIDO E INSTALADO EM RAMAL DE ENCAMINHAMENTO. AF_12/2014</t>
  </si>
  <si>
    <t xml:space="preserve">20,24</t>
  </si>
  <si>
    <t xml:space="preserve">89511</t>
  </si>
  <si>
    <t xml:space="preserve">TUBO PVC, SÉRIE R, ÁGUA PLUVIAL, DN 75 MM, FORNECIDO E INSTALADO EM RAMAL DE ENCAMINHAMENTO. AF_12/2014</t>
  </si>
  <si>
    <t xml:space="preserve">28,20</t>
  </si>
  <si>
    <t xml:space="preserve">29,73</t>
  </si>
  <si>
    <t xml:space="preserve">89512</t>
  </si>
  <si>
    <t xml:space="preserve">TUBO PVC, SÉRIE R, ÁGUA PLUVIAL, DN 100 MM, FORNECIDO E INSTALADO EM RAMAL DE ENCAMINHAMENTO. AF_12/2014</t>
  </si>
  <si>
    <t xml:space="preserve">45,35</t>
  </si>
  <si>
    <t xml:space="preserve">89576</t>
  </si>
  <si>
    <t xml:space="preserve">TUBO PVC, SÉRIE R, ÁGUA PLUVIAL, DN 75 MM, FORNECIDO E INSTALADO EM CONDUTORES VERTICAIS DE ÁGUAS PLUVIAIS. AF_12/2014</t>
  </si>
  <si>
    <t xml:space="preserve">15,37</t>
  </si>
  <si>
    <t xml:space="preserve">TUBO PVC, SÉRIE R, ÁGUA PLUVIAL, DN 100 MM, FORNECIDO E INSTALADO EM CONDUTORES VERTICAIS DE ÁGUAS PLUVIAIS. AF_12/2014</t>
  </si>
  <si>
    <t xml:space="preserve">25,95</t>
  </si>
  <si>
    <t xml:space="preserve">26,46</t>
  </si>
  <si>
    <t xml:space="preserve">89580</t>
  </si>
  <si>
    <t xml:space="preserve">TUBO PVC, SÉRIE R, ÁGUA PLUVIAL, DN 150 MM, FORNECIDO E INSTALADO EM CONDUTORES VERTICAIS DE ÁGUAS PLUVIAIS. AF_12/2014</t>
  </si>
  <si>
    <t xml:space="preserve">51,38</t>
  </si>
  <si>
    <t xml:space="preserve">52,22</t>
  </si>
  <si>
    <t xml:space="preserve">89633</t>
  </si>
  <si>
    <t xml:space="preserve">TUBO, CPVC, SOLDÁVEL, DN 15MM, INSTALADO EM RAMAL OU SUB-RAMAL DE ÁGUA - FORNECIMENTO E INSTALAÇÃO. AF_12/2014</t>
  </si>
  <si>
    <t xml:space="preserve">17,58</t>
  </si>
  <si>
    <t xml:space="preserve">18,84</t>
  </si>
  <si>
    <t xml:space="preserve">89634</t>
  </si>
  <si>
    <t xml:space="preserve">TUBO, CPVC, SOLDÁVEL, DN 22MM, INSTALADO EM RAMAL OU SUB-RAMAL DE ÁGUA - FORNECIMENTO E INSTALAÇÃO. AF_12/2014</t>
  </si>
  <si>
    <t xml:space="preserve">25,75</t>
  </si>
  <si>
    <t xml:space="preserve">89635</t>
  </si>
  <si>
    <t xml:space="preserve">TUBO, CPVC, SOLDÁVEL, DN 28MM, INSTALADO EM RAMAL OU SUB-RAMAL DE ÁGUA - FORNECIMENTO E INSTALAÇÃO. AF_12/2014</t>
  </si>
  <si>
    <t xml:space="preserve">35,58</t>
  </si>
  <si>
    <t xml:space="preserve">89636</t>
  </si>
  <si>
    <t xml:space="preserve">TUBO, CPVC, SOLDÁVEL, DN 35MM, INSTALADO EM RAMAL OU SUB-RAMAL DE ÁGUA  FORNECIMENTO E INSTALAÇÃO. AF_12/2014</t>
  </si>
  <si>
    <t xml:space="preserve">43,09</t>
  </si>
  <si>
    <t xml:space="preserve">45,30</t>
  </si>
  <si>
    <t xml:space="preserve">89711</t>
  </si>
  <si>
    <t xml:space="preserve">TUBO PVC, SERIE NORMAL, ESGOTO PREDIAL, DN 40 MM, FORNECIDO E INSTALADO EM RAMAL DE DESCARGA OU RAMAL DE ESGOTO SANITÁRIO. AF_12/2014</t>
  </si>
  <si>
    <t xml:space="preserve">17,57</t>
  </si>
  <si>
    <t xml:space="preserve">89712</t>
  </si>
  <si>
    <t xml:space="preserve">TUBO PVC, SERIE NORMAL, ESGOTO PREDIAL, DN 50 MM, FORNECIDO E INSTALADO EM RAMAL DE DESCARGA OU RAMAL DE ESGOTO SANITÁRIO. AF_12/2014</t>
  </si>
  <si>
    <t xml:space="preserve">89713</t>
  </si>
  <si>
    <t xml:space="preserve">TUBO PVC, SERIE NORMAL, ESGOTO PREDIAL, DN 75 MM, FORNECIDO E INSTALADO EM RAMAL DE DESCARGA OU RAMAL DE ESGOTO SANITÁRIO. AF_12/2014</t>
  </si>
  <si>
    <t xml:space="preserve">34,38</t>
  </si>
  <si>
    <t xml:space="preserve">37,01</t>
  </si>
  <si>
    <t xml:space="preserve">89714</t>
  </si>
  <si>
    <t xml:space="preserve">TUBO PVC, SERIE NORMAL, ESGOTO PREDIAL, DN 100 MM, FORNECIDO E INSTALADO EM RAMAL DE DESCARGA OU RAMAL DE ESGOTO SANITÁRIO. AF_12/2014</t>
  </si>
  <si>
    <t xml:space="preserve">44,15</t>
  </si>
  <si>
    <t xml:space="preserve">47,63</t>
  </si>
  <si>
    <t xml:space="preserve">89716</t>
  </si>
  <si>
    <t xml:space="preserve">TUBO, CPVC, SOLDÁVEL, DN 22MM, INSTALADO EM RAMAL DE DISTRIBUIÇÃO DE ÁGUA - FORNECIMENTO E INSTALAÇÃO. AF_12/2014</t>
  </si>
  <si>
    <t xml:space="preserve">16,32</t>
  </si>
  <si>
    <t xml:space="preserve">16,81</t>
  </si>
  <si>
    <t xml:space="preserve">89717</t>
  </si>
  <si>
    <t xml:space="preserve">TUBO, CPVC, SOLDÁVEL, DN 28MM, INSTALADO EM RAMAL DE DISTRIBUIÇÃO DE ÁGUA - FORNECIMENTO E INSTALAÇÃO. AF_12/2014</t>
  </si>
  <si>
    <t xml:space="preserve">24,48</t>
  </si>
  <si>
    <t xml:space="preserve">25,05</t>
  </si>
  <si>
    <t xml:space="preserve">89770</t>
  </si>
  <si>
    <t xml:space="preserve">TUBO, CPVC, SOLDÁVEL, DN 35MM, INSTALADO EM PRUMADA DE ÁGUA  FORNECIMENTO E INSTALAÇÃO. AF_12/2014</t>
  </si>
  <si>
    <t xml:space="preserve">25,12</t>
  </si>
  <si>
    <t xml:space="preserve">25,22</t>
  </si>
  <si>
    <t xml:space="preserve">89771</t>
  </si>
  <si>
    <t xml:space="preserve">TUBO, CPVC, SOLDÁVEL, DN 42MM, INSTALADO EM PRUMADA DE ÁGUA  FORNECIMENTO E INSTALAÇÃO. AF_12/2014</t>
  </si>
  <si>
    <t xml:space="preserve">34,41</t>
  </si>
  <si>
    <t xml:space="preserve">89773</t>
  </si>
  <si>
    <t xml:space="preserve">TUBO, CPVC, SOLDÁVEL, DN 73MM, INSTALADO EM PRUMADA DE ÁGUA  FORNECIMENTO E INSTALAÇÃO. AF_12/2014</t>
  </si>
  <si>
    <t xml:space="preserve">79,60</t>
  </si>
  <si>
    <t xml:space="preserve">79,79</t>
  </si>
  <si>
    <t xml:space="preserve">89775</t>
  </si>
  <si>
    <t xml:space="preserve">TUBO, CPVC, SOLDÁVEL, DN 89MM, INSTALADO EM PRUMADA DE ÁGUA  FORNECIMENTO E INSTALAÇÃO. AF_12/2014</t>
  </si>
  <si>
    <t xml:space="preserve">125,51</t>
  </si>
  <si>
    <t xml:space="preserve">125,74</t>
  </si>
  <si>
    <t xml:space="preserve">89798</t>
  </si>
  <si>
    <t xml:space="preserve">TUBO PVC, SERIE NORMAL, ESGOTO PREDIAL, DN 50 MM, FORNECIDO E INSTALADO EM PRUMADA DE ESGOTO SANITÁRIO OU VENTILAÇÃO. AF_12/2014</t>
  </si>
  <si>
    <t xml:space="preserve">9,22</t>
  </si>
  <si>
    <t xml:space="preserve">9,46</t>
  </si>
  <si>
    <t xml:space="preserve">89799</t>
  </si>
  <si>
    <t xml:space="preserve">TUBO PVC, SERIE NORMAL, ESGOTO PREDIAL, DN 75 MM, FORNECIDO E INSTALADO EM PRUMADA DE ESGOTO SANITÁRIO OU VENTILAÇÃO. AF_12/2014</t>
  </si>
  <si>
    <t xml:space="preserve">14,55</t>
  </si>
  <si>
    <t xml:space="preserve">15,06</t>
  </si>
  <si>
    <t xml:space="preserve">89800</t>
  </si>
  <si>
    <t xml:space="preserve">TUBO PVC, SERIE NORMAL, ESGOTO PREDIAL, DN 100 MM, FORNECIDO E INSTALADO EM PRUMADA DE ESGOTO SANITÁRIO OU VENTILAÇÃO. AF_12/2014</t>
  </si>
  <si>
    <t xml:space="preserve">18,98</t>
  </si>
  <si>
    <t xml:space="preserve">89848</t>
  </si>
  <si>
    <t xml:space="preserve">TUBO PVC, SERIE NORMAL, ESGOTO PREDIAL, DN 100 MM, FORNECIDO E INSTALADO EM SUBCOLETOR AÉREO DE ESGOTO SANITÁRIO. AF_12/2014</t>
  </si>
  <si>
    <t xml:space="preserve">22,90</t>
  </si>
  <si>
    <t xml:space="preserve">24,16</t>
  </si>
  <si>
    <t xml:space="preserve">89849</t>
  </si>
  <si>
    <t xml:space="preserve">TUBO PVC, SERIE NORMAL, ESGOTO PREDIAL, DN 150 MM, FORNECIDO E INSTALADO EM SUBCOLETOR AÉREO DE ESGOTO SANITÁRIO. AF_12/2014</t>
  </si>
  <si>
    <t xml:space="preserve">41,87</t>
  </si>
  <si>
    <t xml:space="preserve">89865</t>
  </si>
  <si>
    <t xml:space="preserve">TUBO, PVC, SOLDÁVEL, DN 25MM, INSTALADO EM DRENO DE AR-CONDICIONADO - FORNECIMENTO E INSTALAÇÃO. AF_12/2014</t>
  </si>
  <si>
    <t xml:space="preserve">10,53</t>
  </si>
  <si>
    <t xml:space="preserve">11,42</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</si>
  <si>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</si>
  <si>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</si>
  <si>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38,37</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</si>
  <si>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</si>
  <si>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</si>
  <si>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34,78</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</si>
  <si>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</si>
  <si>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</si>
  <si>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20,83</t>
  </si>
  <si>
    <t xml:space="preserve">91787</t>
  </si>
  <si>
    <t xml:space="preserve">(COMPOSIÇÃO REPRESENTATIVA) DO SERVIÇO DE INSTALAÇÃO DE TUBOS DE PVC, SOLDÁVEL, ÁGUA FRIA, DN 40 MM (INSTALADO EM PRUMADA), INCLUSIVE CONEXÕES, CORTES E FIXAÇÕES, PARA PRÉDIOS. AF_10/2015</t>
  </si>
  <si>
    <t xml:space="preserve">21,69</t>
  </si>
  <si>
    <t xml:space="preserve">22,25</t>
  </si>
  <si>
    <t xml:space="preserve">91788</t>
  </si>
  <si>
    <t xml:space="preserve">(COMPOSIÇÃO REPRESENTATIVA) DO SERVIÇO DE INSTALAÇÃO DE TUBOS DE PVC, SOLDÁVEL, ÁGUA FRIA, DN 50 MM (INSTALADO EM PRUMADA), INCLUSIVE CONEXÕES, CORTES E FIXAÇÕES, PARA PRÉDIOS. AF_10/2015</t>
  </si>
  <si>
    <t xml:space="preserve">29,97</t>
  </si>
  <si>
    <t xml:space="preserve">30,96</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</si>
  <si>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</si>
  <si>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</si>
  <si>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28,85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</si>
  <si>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</si>
  <si>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</si>
  <si>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44,97</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</si>
  <si>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</si>
  <si>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</si>
  <si>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54,65</t>
  </si>
  <si>
    <t xml:space="preserve">55,56</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</si>
  <si>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</si>
  <si>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</si>
  <si>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46,08</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</si>
  <si>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</si>
  <si>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</si>
  <si>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66,56</t>
  </si>
  <si>
    <t xml:space="preserve">71,75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</si>
  <si>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</si>
  <si>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</si>
  <si>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</si>
  <si>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</si>
  <si>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50,76</t>
  </si>
  <si>
    <t xml:space="preserve">53,81</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</si>
  <si>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</si>
  <si>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</si>
  <si>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52,46</t>
  </si>
  <si>
    <t xml:space="preserve">55,16</t>
  </si>
  <si>
    <t xml:space="preserve">92275</t>
  </si>
  <si>
    <t xml:space="preserve">TUBO EM COBRE RÍGIDO, DN 22 CLASSE E, SEM ISOLAMENTO, INSTALADO EM PRUMADA - FORNECIMENTO E INSTALAÇÃO. AF_12/2015</t>
  </si>
  <si>
    <t xml:space="preserve">23,60</t>
  </si>
  <si>
    <t xml:space="preserve">92276</t>
  </si>
  <si>
    <t xml:space="preserve">TUBO EM COBRE RÍGIDO, DN 28 CLASSE E, SEM ISOLAMENTO, INSTALADO EM PRUMADA - FORNECIMENTO E INSTALAÇÃO. AF_12/2015</t>
  </si>
  <si>
    <t xml:space="preserve">29,52</t>
  </si>
  <si>
    <t xml:space="preserve">29,79</t>
  </si>
  <si>
    <t xml:space="preserve">92277</t>
  </si>
  <si>
    <t xml:space="preserve">TUBO EM COBRE RÍGIDO, DN 35 CLASSE E, SEM ISOLAMENTO, INSTALADO EM PRUMADA - FORNECIMENTO E INSTALAÇÃO. AF_12/2015</t>
  </si>
  <si>
    <t xml:space="preserve">42,57</t>
  </si>
  <si>
    <t xml:space="preserve">92278</t>
  </si>
  <si>
    <t xml:space="preserve">TUBO EM COBRE RÍGIDO, DN 42 CLASSE E, SEM ISOLAMENTO, INSTALADO EM PRUMADA - FORNECIMENTO E INSTALAÇÃO. AF_12/2015</t>
  </si>
  <si>
    <t xml:space="preserve">56,57</t>
  </si>
  <si>
    <t xml:space="preserve">56,92</t>
  </si>
  <si>
    <t xml:space="preserve">92279</t>
  </si>
  <si>
    <t xml:space="preserve">TUBO EM COBRE RÍGIDO, DN 54 CLASSE E, SEM ISOLAMENTO, INSTALADO EM PRUMADA - FORNECIMENTO E INSTALAÇÃO. AF_12/2015</t>
  </si>
  <si>
    <t xml:space="preserve">81,39</t>
  </si>
  <si>
    <t xml:space="preserve">81,84</t>
  </si>
  <si>
    <t xml:space="preserve">92280</t>
  </si>
  <si>
    <t xml:space="preserve">TUBO EM COBRE RÍGIDO, DN 66 CLASSE E, SEM ISOLAMENTO, INSTALADO EM PRUMADA - FORNECIMENTO E INSTALAÇÃO. AF_12/2015</t>
  </si>
  <si>
    <t xml:space="preserve">113,83</t>
  </si>
  <si>
    <t xml:space="preserve">114,36</t>
  </si>
  <si>
    <t xml:space="preserve">92305</t>
  </si>
  <si>
    <t xml:space="preserve">TUBO EM COBRE RÍGIDO, DN 15 CLASSE E, SEM ISOLAMENTO, INSTALADO EM RAMAL DE DISTRIBUIÇÃO - FORNECIMENTO E INSTALAÇÃO. AF_12/2015</t>
  </si>
  <si>
    <t xml:space="preserve">92306</t>
  </si>
  <si>
    <t xml:space="preserve">TUBO EM COBRE RÍGIDO, DN 22 CLASSE E, SEM ISOLAMENTO, INSTALADO EM RAMAL DE DISTRIBUIÇÃO - FORNECIMENTO E INSTALAÇÃO. AF_12/2015</t>
  </si>
  <si>
    <t xml:space="preserve">27,25</t>
  </si>
  <si>
    <t xml:space="preserve">27,93</t>
  </si>
  <si>
    <t xml:space="preserve">92307</t>
  </si>
  <si>
    <t xml:space="preserve">TUBO EM COBRE RÍGIDO, DN 28 CLASSE E, SEM ISOLAMENTO, INSTALADO EM RAMAL DE DISTRIBUIÇÃO - FORNECIMENTO E INSTALAÇÃO. AF_12/2015</t>
  </si>
  <si>
    <t xml:space="preserve">34,43</t>
  </si>
  <si>
    <t xml:space="preserve">92320</t>
  </si>
  <si>
    <t xml:space="preserve">TUBO EM COBRE RÍGIDO, DN 15 CLASSE E, SEM ISOLAMENTO, INSTALADO EM RAMAL E SUB-RAMAL - FORNECIMENTO E INSTALAÇÃO. AF_12/2015</t>
  </si>
  <si>
    <t xml:space="preserve">92321</t>
  </si>
  <si>
    <t xml:space="preserve">TUBO EM COBRE RÍGIDO, DN 22 CLASSE E, SEM ISOLAMENTO, INSTALADO EM RAMAL E SUB-RAMAL - FORNECIMENTO E INSTALAÇÃO. AF_12/2015</t>
  </si>
  <si>
    <t xml:space="preserve">92322</t>
  </si>
  <si>
    <t xml:space="preserve">TUBO EM COBRE RÍGIDO, DN 28 CLASSE E, SEM ISOLAMENTO, INSTALADO EM RAMAL E SUB-RAMAL - FORNECIMENTO E INSTALAÇÃO. AF_12/2015</t>
  </si>
  <si>
    <t xml:space="preserve">92335</t>
  </si>
  <si>
    <t xml:space="preserve">TUBO DE AÇO GALVANIZADO COM COSTURA, CLASSE MÉDIA, CONEXÃO RANHURADA, DN 50 (2"), INSTALADO EM PRUMADAS - FORNECIMENTO E INSTALAÇÃO. AF_12/2015</t>
  </si>
  <si>
    <t xml:space="preserve">50,50</t>
  </si>
  <si>
    <t xml:space="preserve">92336</t>
  </si>
  <si>
    <t xml:space="preserve">TUBO DE AÇO GALVANIZADO COM COSTURA, CLASSE MÉDIA, CONEXÃO RANHURADA, DN 65 (2 1/2"), INSTALADO EM PRUMADAS - FORNECIMENTO E INSTALAÇÃO. AF_12/2015</t>
  </si>
  <si>
    <t xml:space="preserve">61,75</t>
  </si>
  <si>
    <t xml:space="preserve">92337</t>
  </si>
  <si>
    <t xml:space="preserve">TUBO DE AÇO GALVANIZADO COM COSTURA, CLASSE MÉDIA, CONEXÃO RANHURADA, DN 80 (3"), INSTALADO EM PRUMADAS - FORNECIMENTO E INSTALAÇÃO. AF_12/2015</t>
  </si>
  <si>
    <t xml:space="preserve">80,49</t>
  </si>
  <si>
    <t xml:space="preserve">82,12</t>
  </si>
  <si>
    <t xml:space="preserve">92338</t>
  </si>
  <si>
    <t xml:space="preserve">TUBO DE AÇO PRETO SEM COSTURA, CONEXÃO SOLDADA, DN 50 (2"), INSTALADO EM PRUMADAS - FORNECIMENTO E INSTALAÇÃO. AF_12/2015</t>
  </si>
  <si>
    <t xml:space="preserve">76,27</t>
  </si>
  <si>
    <t xml:space="preserve">79,46</t>
  </si>
  <si>
    <t xml:space="preserve">92339</t>
  </si>
  <si>
    <t xml:space="preserve">TUBO DE AÇO PRETO SEM COSTURA, CONEXÃO SOLDADA, DN 65 (2 1/2"), INSTALADO EM PRUMADAS - FORNECIMENTO E INSTALAÇÃO. AF_12/2015</t>
  </si>
  <si>
    <t xml:space="preserve">110,23</t>
  </si>
  <si>
    <t xml:space="preserve">113,77</t>
  </si>
  <si>
    <t xml:space="preserve">92341</t>
  </si>
  <si>
    <t xml:space="preserve">TUBO DE AÇO GALVANIZADO COM COSTURA, CLASSE MÉDIA, DN 50 (2"), CONEXÃO ROSQUEADA, INSTALADO EM PRUMADAS - FORNECIMENTO E INSTALAÇÃO. AF_12/2015</t>
  </si>
  <si>
    <t xml:space="preserve">59,00</t>
  </si>
  <si>
    <t xml:space="preserve">61,24</t>
  </si>
  <si>
    <t xml:space="preserve">92342</t>
  </si>
  <si>
    <t xml:space="preserve">TUBO DE AÇO GALVANIZADO COM COSTURA, CLASSE MÉDIA, DN 65 (2 1/2"), CONEXÃO ROSQUEADA, INSTALADO EM PRUMADAS - FORNECIMENTO E INSTALAÇÃO. AF_12/2015</t>
  </si>
  <si>
    <t xml:space="preserve">70,30</t>
  </si>
  <si>
    <t xml:space="preserve">72,74</t>
  </si>
  <si>
    <t xml:space="preserve">92343</t>
  </si>
  <si>
    <t xml:space="preserve">TUBO DE AÇO GALVANIZADO COM COSTURA, CLASSE MÉDIA, DN 80 (3"), CONEXÃO ROSQUEADA, INSTALADO EM PRUMADAS - FORNECIMENTO E INSTALAÇÃO. AF_12/2015</t>
  </si>
  <si>
    <t xml:space="preserve">89,12</t>
  </si>
  <si>
    <t xml:space="preserve">91,75</t>
  </si>
  <si>
    <t xml:space="preserve">92361</t>
  </si>
  <si>
    <t xml:space="preserve">TUBO DE AÇO PRETO SEM COSTURA, CONEXÃO SOLDADA, DN 50 (2"), INSTALADO EM REDE DE ALIMENTAÇÃO PARA HIDRANTE - FORNECIMENTO E INSTALAÇÃO. AF_12/2015</t>
  </si>
  <si>
    <t xml:space="preserve">57,94</t>
  </si>
  <si>
    <t xml:space="preserve">92362</t>
  </si>
  <si>
    <t xml:space="preserve">TUBO DE AÇO PRETO SEM COSTURA, CONEXÃO SOLDADA, DN 65 (2 1/2"), INSTALADO EM REDE DE ALIMENTAÇÃO PARA HIDRANTE - FORNECIMENTO E INSTALAÇÃO. AF_12/2015</t>
  </si>
  <si>
    <t xml:space="preserve">90,30</t>
  </si>
  <si>
    <t xml:space="preserve">91,40</t>
  </si>
  <si>
    <t xml:space="preserve">92364</t>
  </si>
  <si>
    <t xml:space="preserve">TUBO DE AÇO GALVANIZADO COM COSTURA, CLASSE MÉDIA, DN 32 (1 1/4"), CONEXÃO ROSQUEADA, INSTALADO EM REDE DE ALIMENTAÇÃO PARA HIDRANTE - FORNECIMENTO E INSTALAÇÃO. AF_12/2015</t>
  </si>
  <si>
    <t xml:space="preserve">30,93</t>
  </si>
  <si>
    <t xml:space="preserve">31,76</t>
  </si>
  <si>
    <t xml:space="preserve">92365</t>
  </si>
  <si>
    <t xml:space="preserve">TUBO DE AÇO GALVANIZADO COM COSTURA, CLASSE MÉDIA, DN 40 (1 1/2"), CONEXÃO ROSQUEADA, INSTALADO EM REDE DE ALIMENTAÇÃO PARA HIDRANTE - FORNECIMENTO E INSTALAÇÃO. AF_12/2015</t>
  </si>
  <si>
    <t xml:space="preserve">35,42</t>
  </si>
  <si>
    <t xml:space="preserve">36,33</t>
  </si>
  <si>
    <t xml:space="preserve">92366</t>
  </si>
  <si>
    <t xml:space="preserve">TUBO DE AÇO GALVANIZADO COM COSTURA, CLASSE MÉDIA, DN 50 (2"), CONEXÃO ROSQUEADA, INSTALADO EM REDE DE ALIMENTAÇÃO PARA HIDRANTE - FORNECIMENTO E INSTALAÇÃO. AF_12/2015</t>
  </si>
  <si>
    <t xml:space="preserve">48,50</t>
  </si>
  <si>
    <t xml:space="preserve">49,51</t>
  </si>
  <si>
    <t xml:space="preserve">92367</t>
  </si>
  <si>
    <t xml:space="preserve">TUBO DE AÇO GALVANIZADO COM COSTURA, CLASSE MÉDIA, DN 65 (2 1/2"), CONEXÃO ROSQUEADA, INSTALADO EM REDE DE ALIMENTAÇÃO PARA HIDRANTE - FORNECIMENTO E INSTALAÇÃO. AF_12/2015</t>
  </si>
  <si>
    <t xml:space="preserve">59,31</t>
  </si>
  <si>
    <t xml:space="preserve">60,46</t>
  </si>
  <si>
    <t xml:space="preserve">92368</t>
  </si>
  <si>
    <t xml:space="preserve">TUBO DE AÇO GALVANIZADO COM COSTURA, CLASSE MÉDIA, DN 80 (3"), CONEXÃO ROSQUEADA, INSTALADO EM REDE DE ALIMENTAÇÃO PARA HIDRANTE - FORNECIMENTO E INSTALAÇÃO. AF_12/2015</t>
  </si>
  <si>
    <t xml:space="preserve">77,69</t>
  </si>
  <si>
    <t xml:space="preserve">78,99</t>
  </si>
  <si>
    <t xml:space="preserve">92648</t>
  </si>
  <si>
    <t xml:space="preserve">TUBO DE AÇO PRETO SEM COSTURA, CONEXÃO SOLDADA, DN 40 (1 1/2"), INSTALADO EM REDE DE ALIMENTAÇÃO PARA SPRINKLER - FORNECIMENTO E INSTALAÇÃO. AF_12/2015</t>
  </si>
  <si>
    <t xml:space="preserve">49,86</t>
  </si>
  <si>
    <t xml:space="preserve">92649</t>
  </si>
  <si>
    <t xml:space="preserve">TUBO DE AÇO PRETO SEM COSTURA, CONEXÃO SOLDADA, DN 50 (2"), INSTALADO EM REDE DE ALIMENTAÇÃO PARA SPRINKLER - FORNECIMENTO E INSTALAÇÃO. AF_12/2015</t>
  </si>
  <si>
    <t xml:space="preserve">60,54</t>
  </si>
  <si>
    <t xml:space="preserve">61,81</t>
  </si>
  <si>
    <t xml:space="preserve">92650</t>
  </si>
  <si>
    <t xml:space="preserve">TUBO DE AÇO PRETO SEM COSTURA, CONEXÃO SOLDADA, DN 65 (2 1/2"), INSTALADO EM REDE DE ALIMENTAÇÃO PARA SPRINKLER - FORNECIMENTO E INSTALAÇÃO. AF_12/2015</t>
  </si>
  <si>
    <t xml:space="preserve">93,75</t>
  </si>
  <si>
    <t xml:space="preserve">95,27</t>
  </si>
  <si>
    <t xml:space="preserve">92652</t>
  </si>
  <si>
    <t xml:space="preserve">TUBO DE AÇO GALVANIZADO COM COSTURA, CLASSE MÉDIA, CONEXÃO ROSQUEADA, DN 32 (1 1/4"), INSTALADO EM REDE DE ALIMENTAÇÃO PARA SPRINKLER - FORNECIMENTO E INSTALAÇÃO. AF_12/2015</t>
  </si>
  <si>
    <t xml:space="preserve">34,81</t>
  </si>
  <si>
    <t xml:space="preserve">36,10</t>
  </si>
  <si>
    <t xml:space="preserve">92653</t>
  </si>
  <si>
    <t xml:space="preserve">TUBO DE AÇO GALVANIZADO COM COSTURA, CLASSE MÉDIA, CONEXÃO ROSQUEADA, DN 40 (1 1/2"), INSTALADO EM REDE DE ALIMENTAÇÃO PARA SPRINKLER - FORNECIMENTO E INSTALAÇÃO. AF_12/2015</t>
  </si>
  <si>
    <t xml:space="preserve">39,33</t>
  </si>
  <si>
    <t xml:space="preserve">40,71</t>
  </si>
  <si>
    <t xml:space="preserve">92654</t>
  </si>
  <si>
    <t xml:space="preserve">TUBO DE AÇO GALVANIZADO COM COSTURA, CLASSE MÉDIA, CONEXÃO ROSQUEADA, DN 50 (2"), INSTALADO EM REDE DE ALIMENTAÇÃO PARA SPRINKLER - FORNECIMENTO E INSTALAÇÃO. AF_12/2015</t>
  </si>
  <si>
    <t xml:space="preserve">52,41</t>
  </si>
  <si>
    <t xml:space="preserve">92655</t>
  </si>
  <si>
    <t xml:space="preserve">TUBO DE AÇO GALVANIZADO COM COSTURA, CLASSE MÉDIA, CONEXÃO ROSQUEADA, DN 65 (2 1/2"), INSTALADO EM REDE DE ALIMENTAÇÃO PARA SPRINKLER - FORNECIMENTO E INSTALAÇÃO. AF_12/2015</t>
  </si>
  <si>
    <t xml:space="preserve">63,31</t>
  </si>
  <si>
    <t xml:space="preserve">64,93</t>
  </si>
  <si>
    <t xml:space="preserve">92656</t>
  </si>
  <si>
    <t xml:space="preserve">TUBO DE AÇO GALVANIZADO COM COSTURA, CLASSE MÉDIA, CONEXÃO ROSQUEADA, DN 80 (3"), INSTALADO EM REDE DE ALIMENTAÇÃO PARA SPRINKLER - FORNECIMENTO E INSTALAÇÃO. AF_12/2015</t>
  </si>
  <si>
    <t xml:space="preserve">81,69</t>
  </si>
  <si>
    <t xml:space="preserve">83,45</t>
  </si>
  <si>
    <t xml:space="preserve">92687</t>
  </si>
  <si>
    <t xml:space="preserve">TUBO DE AÇO GALVANIZADO COM COSTURA, CLASSE MÉDIA, CONEXÃO ROSQUEADA, DN 15 (1/2"), INSTALADO EM RAMAIS E SUB-RAMAIS DE GÁS - FORNECIMENTO E INSTALAÇÃO. AF_12/2015</t>
  </si>
  <si>
    <t xml:space="preserve">16,96</t>
  </si>
  <si>
    <t xml:space="preserve">92688</t>
  </si>
  <si>
    <t xml:space="preserve">TUBO DE AÇO GALVANIZADO COM COSTURA, CLASSE MÉDIA, CONEXÃO ROSQUEADA, DN 20 (3/4"), INSTALADO EM RAMAIS E SUB-RAMAIS DE GÁS - FORNECIMENTO E INSTALAÇÃO. AF_12/2015</t>
  </si>
  <si>
    <t xml:space="preserve">24,58</t>
  </si>
  <si>
    <t xml:space="preserve">92689</t>
  </si>
  <si>
    <t xml:space="preserve">TUBO DE AÇO PRETO SEM COSTURA, CLASSE MÉDIA, CONEXÃO SOLDADA, DN 15 (1/2"), INSTALADO EM RAMAIS E SUB-RAMAIS DE GÁS - FORNECIMENTO E INSTALAÇÃO. AF_12/2015</t>
  </si>
  <si>
    <t xml:space="preserve">27,05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</si>
  <si>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</si>
  <si>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</si>
  <si>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</si>
  <si>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</si>
  <si>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59,96</t>
  </si>
  <si>
    <t xml:space="preserve">62,69</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</si>
  <si>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</si>
  <si>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</si>
  <si>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68,83</t>
  </si>
  <si>
    <t xml:space="preserve">71,56</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</si>
  <si>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</si>
  <si>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</si>
  <si>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95,62</t>
  </si>
  <si>
    <t xml:space="preserve">99,03</t>
  </si>
  <si>
    <t xml:space="preserve">94602</t>
  </si>
  <si>
    <t xml:space="preserve">TUBO EM COBRE RÍGIDO, DN 54 MM CLASSE E, SEM ISOLAMENTO, INSTALADO EM RESERVAÇÃO DE ÁGUA DE EDIFICAÇÃO QUE POSSUA RESERVATÓRIO DE FIBRA/FIBROCIMENTO  FORNECIMENTO E INSTALAÇÃO. AF_06/2016</t>
  </si>
  <si>
    <t xml:space="preserve">99,62</t>
  </si>
  <si>
    <t xml:space="preserve">102,82</t>
  </si>
  <si>
    <t xml:space="preserve">94603</t>
  </si>
  <si>
    <t xml:space="preserve">TUBO EM COBRE RÍGIDO, DN 66 MM CLASSE E, SEM ISOLAMENTO, INSTALADO EM RESERVAÇÃO DE ÁGUA DE EDIFICAÇÃO QUE POSSUA RESERVATÓRIO DE FIBRA/FIBROCIMENTO  FORNECIMENTO E INSTALAÇÃO. AF_06/2016</t>
  </si>
  <si>
    <t xml:space="preserve">132,43</t>
  </si>
  <si>
    <t xml:space="preserve">94604</t>
  </si>
  <si>
    <t xml:space="preserve">TUBO EM COBRE RÍGIDO, DN 79 MM CLASSE E, SEM ISOLAMENTO, INSTALADO EM RESERVAÇÃO DE ÁGUA DE EDIFICAÇÃO QUE POSSUA RESERVATÓRIO DE FIBRA/FIBROCIMENTO  FORNECIMENTO E INSTALAÇÃO. AF_06/2016</t>
  </si>
  <si>
    <t xml:space="preserve">172,83</t>
  </si>
  <si>
    <t xml:space="preserve">176,31</t>
  </si>
  <si>
    <t xml:space="preserve">94605</t>
  </si>
  <si>
    <t xml:space="preserve">TUBO EM COBRE RÍGIDO, DN 104 MM CLASSE E, SEM ISOLAMENTO, INSTALADO EM RESERVAÇÃO DE ÁGUA DE EDIFICAÇÃO QUE POSSUA RESERVATÓRIO DE FIBRA/FIBROCIMENTO  FORNECIMENTO E INSTALAÇÃO. AF_06/2016</t>
  </si>
  <si>
    <t xml:space="preserve">240,77</t>
  </si>
  <si>
    <t xml:space="preserve">244,25</t>
  </si>
  <si>
    <t xml:space="preserve">94648</t>
  </si>
  <si>
    <t xml:space="preserve">TUBO, PVC, SOLDÁVEL, DN  25 MM, INSTALADO EM RESERVAÇÃO DE ÁGUA DE EDIFICAÇÃO QUE POSSUA RESERVATÓRIO DE FIBRA/FIBROCIMENTO   FORNECIMENTO E INSTALAÇÃO. AF_06/2016</t>
  </si>
  <si>
    <t xml:space="preserve">8,13</t>
  </si>
  <si>
    <t xml:space="preserve">94649</t>
  </si>
  <si>
    <t xml:space="preserve">TUBO, PVC, SOLDÁVEL, DN 32 MM, INSTALADO EM RESERVAÇÃO DE ÁGUA DE EDIFICAÇÃO QUE POSSUA RESERVATÓRIO DE FIBRA/FIBROCIMENTO   FORNECIMENTO E INSTALAÇÃO. AF_06/2016</t>
  </si>
  <si>
    <t xml:space="preserve">11,36</t>
  </si>
  <si>
    <t xml:space="preserve">94650</t>
  </si>
  <si>
    <t xml:space="preserve">TUBO, PVC, SOLDÁVEL, DN 40 MM, INSTALADO EM RESERVAÇÃO DE ÁGUA DE EDIFICAÇÃO QUE POSSUA RESERVATÓRIO DE FIBRA/FIBROCIMENTO   FORNECIMENTO E INSTALAÇÃO. AF_06/2016</t>
  </si>
  <si>
    <t xml:space="preserve">16,24</t>
  </si>
  <si>
    <t xml:space="preserve">94651</t>
  </si>
  <si>
    <t xml:space="preserve">TUBO, PVC, SOLDÁVEL, DN 50 MM, INSTALADO EM RESERVAÇÃO DE ÁGUA DE EDIFICAÇÃO QUE POSSUA RESERVATÓRIO DE FIBRA/FIBROCIMENTO   FORNECIMENTO E INSTALAÇÃO. AF_06/2016</t>
  </si>
  <si>
    <t xml:space="preserve">19,22</t>
  </si>
  <si>
    <t xml:space="preserve">94652</t>
  </si>
  <si>
    <t xml:space="preserve">TUBO, PVC, SOLDÁVEL, DN 60 MM, INSTALADO EM RESERVAÇÃO DE ÁGUA DE EDIFICAÇÃO QUE POSSUA RESERVATÓRIO DE FIBRA/FIBROCIMENTO   FORNECIMENTO E INSTALAÇÃO. AF_06/2016</t>
  </si>
  <si>
    <t xml:space="preserve">28,52</t>
  </si>
  <si>
    <t xml:space="preserve">29,95</t>
  </si>
  <si>
    <t xml:space="preserve">94653</t>
  </si>
  <si>
    <t xml:space="preserve">TUBO, PVC, SOLDÁVEL, DN 75 MM, INSTALADO EM RESERVAÇÃO DE ÁGUA DE EDIFICAÇÃO QUE POSSUA RESERVATÓRIO DE FIBRA/FIBROCIMENTO   FORNECIMENTO E INSTALAÇÃO. AF_06/2016</t>
  </si>
  <si>
    <t xml:space="preserve">35,06</t>
  </si>
  <si>
    <t xml:space="preserve">36,49</t>
  </si>
  <si>
    <t xml:space="preserve">94654</t>
  </si>
  <si>
    <t xml:space="preserve">TUBO, PVC, SOLDÁVEL, DN 85 MM, INSTALADO EM RESERVAÇÃO DE ÁGUA DE EDIFICAÇÃO QUE POSSUA RESERVATÓRIO DE FIBRA/FIBROCIMENTO   FORNECIMENTO E INSTALAÇÃO. AF_06/2016</t>
  </si>
  <si>
    <t xml:space="preserve">94655</t>
  </si>
  <si>
    <t xml:space="preserve">TUBO, PVC, SOLDÁVEL, DN 110 MM, INSTALADO EM RESERVAÇÃO DE ÁGUA DE EDIFICAÇÃO QUE POSSUA RESERVATÓRIO DE FIBRA/FIBROCIMENTO   FORNECIMENTO E INSTALAÇÃO. AF_06/2016</t>
  </si>
  <si>
    <t xml:space="preserve">67,52</t>
  </si>
  <si>
    <t xml:space="preserve">70,04</t>
  </si>
  <si>
    <t xml:space="preserve">94716</t>
  </si>
  <si>
    <t xml:space="preserve">TUBO, CPVC, SOLDÁVEL, DN 22 MM, INSTALADO EM RESERVAÇÃO DE ÁGUA DE EDIFICAÇÃO QUE POSSUA RESERVATÓRIO DE FIBRA/FIBROCIMENTO  FORNECIMENTO E INSTALAÇÃO. AF_06/2016</t>
  </si>
  <si>
    <t xml:space="preserve">16,77</t>
  </si>
  <si>
    <t xml:space="preserve">17,35</t>
  </si>
  <si>
    <t xml:space="preserve">94717</t>
  </si>
  <si>
    <t xml:space="preserve">TUBO, CPVC, SOLDÁVEL, DN 28 MM, INSTALADO EM RESERVAÇÃO DE ÁGUA DE EDIFICAÇÃO QUE POSSUA RESERVATÓRIO DE FIBRA/FIBROCIMENTO  FORNECIMENTO E INSTALAÇÃO. AF_06/2016</t>
  </si>
  <si>
    <t xml:space="preserve">23,93</t>
  </si>
  <si>
    <t xml:space="preserve">24,51</t>
  </si>
  <si>
    <t xml:space="preserve">94718</t>
  </si>
  <si>
    <t xml:space="preserve">TUBO, CPVC, SOLDÁVEL, DN 35 MM, INSTALADO EM RESERVAÇÃO DE ÁGUA DE EDIFICAÇÃO QUE POSSUA RESERVATÓRIO DE FIBRA/FIBROCIMENTO  FORNECIMENTO E INSTALAÇÃO. AF_06/2016</t>
  </si>
  <si>
    <t xml:space="preserve">30,50</t>
  </si>
  <si>
    <t xml:space="preserve">94719</t>
  </si>
  <si>
    <t xml:space="preserve">TUBO, CPVC, SOLDÁVEL, DN 42 MM, INSTALADO EM RESERVAÇÃO DE ÁGUA DE EDIFICAÇÃO QUE POSSUA RESERVATÓRIO DE FIBRA/FIBROCIMENTO  FORNECIMENTO E INSTALAÇÃO. AF_06/2016</t>
  </si>
  <si>
    <t xml:space="preserve">38,33</t>
  </si>
  <si>
    <t xml:space="preserve">94720</t>
  </si>
  <si>
    <t xml:space="preserve">TUBO, CPVC, SOLDÁVEL, DN 54 MM, INSTALADO EM RESERVAÇÃO DE ÁGUA DE EDIFICAÇÃO QUE POSSUA RESERVATÓRIO DE FIBRA/FIBROCIMENTO  FORNECIMENTO E INSTALAÇÃO. AF_06/2016</t>
  </si>
  <si>
    <t xml:space="preserve">58,32</t>
  </si>
  <si>
    <t xml:space="preserve">59,65</t>
  </si>
  <si>
    <t xml:space="preserve">94721</t>
  </si>
  <si>
    <t xml:space="preserve">TUBO, CPVC, SOLDÁVEL, DN 73 MM, INSTALADO EM RESERVAÇÃO DE ÁGUA DE EDIFICAÇÃO QUE POSSUA RESERVATÓRIO DE FIBRA/FIBROCIMENTO  FORNECIMENTO E INSTALAÇÃO. AF_06/2016</t>
  </si>
  <si>
    <t xml:space="preserve">83,50</t>
  </si>
  <si>
    <t xml:space="preserve">84,83</t>
  </si>
  <si>
    <t xml:space="preserve">94722</t>
  </si>
  <si>
    <t xml:space="preserve">TUBO, CPVC, SOLDÁVEL, DN 89 MM, INSTALADO EM RESERVAÇÃO DE ÁGUA DE EDIFICAÇÃO QUE POSSUA RESERVATÓRIO DE FIBRA/FIBROCIMENTO  FORNECIMENTO E INSTALAÇÃO. AF_06/2016</t>
  </si>
  <si>
    <t xml:space="preserve">146,51</t>
  </si>
  <si>
    <t xml:space="preserve">149,22</t>
  </si>
  <si>
    <t xml:space="preserve">95697</t>
  </si>
  <si>
    <t xml:space="preserve">TUBO DE AÇO PRETO SEM COSTURA, CONEXÃO SOLDADA, DN 40 (1 1/2 ), INSTALADO EM REDE DE ALIMENTAÇÃO PARA HIDRANTE - FORNECIMENTO E INSTALAÇÃO. AF_12/2015</t>
  </si>
  <si>
    <t xml:space="preserve">47,09</t>
  </si>
  <si>
    <t xml:space="preserve">96635</t>
  </si>
  <si>
    <t xml:space="preserve">TUBO, PPR, DN 25, CLASSE PN 20,  INSTALADO EM RAMAL OU SUB-RAMAL DE ÁGUA  FORNECIMENTO E INSTALAÇÃO. AF_06/2015</t>
  </si>
  <si>
    <t xml:space="preserve">22,58</t>
  </si>
  <si>
    <t xml:space="preserve">96636</t>
  </si>
  <si>
    <t xml:space="preserve">TUBO, PPR, DN 25, CLASSE PN 25 INSTALADO EM RAMAL OU SUB-RAMAL DE ÁGUA  FORNECIMENTO E INSTALAÇÃO. AF_06/2015</t>
  </si>
  <si>
    <t xml:space="preserve">96644</t>
  </si>
  <si>
    <t xml:space="preserve">TUBO, PPR, DN 25, CLASSE PN 20,  INSTALADO EM RAMAL DE DISTRIBUIÇÃO DE ÁGUA  FORNECIMENTO E INSTALAÇÃO. AF_06/2015</t>
  </si>
  <si>
    <t xml:space="preserve">96645</t>
  </si>
  <si>
    <t xml:space="preserve">TUBO, PPR, DN 32, CLASSE PN 12,  INSTALADO EM RAMAL DE DISTRIBUIÇÃO DE ÁGUA  FORNECIMENTO E INSTALAÇÃO. AF_06/2015</t>
  </si>
  <si>
    <t xml:space="preserve">17,92</t>
  </si>
  <si>
    <t xml:space="preserve">19,09</t>
  </si>
  <si>
    <t xml:space="preserve">96646</t>
  </si>
  <si>
    <t xml:space="preserve">TUBO, PPR, DN 40, CLASSE PN 12,  INSTALADO EM RAMAL DE DISTRIBUIÇÃO DE ÁGUA  FORNECIMENTO E INSTALAÇÃO. AF_06/2015</t>
  </si>
  <si>
    <t xml:space="preserve">27,91</t>
  </si>
  <si>
    <t xml:space="preserve">29,76</t>
  </si>
  <si>
    <t xml:space="preserve">96647</t>
  </si>
  <si>
    <t xml:space="preserve">TUBO, PPR, DN 25, CLASSE PN 25,  INSTALADO EM RAMAL DE DISTRIBUIÇÃO DE ÁGUA  FORNECIMENTO E INSTALAÇÃO. AF_06/2015</t>
  </si>
  <si>
    <t xml:space="preserve">12,83</t>
  </si>
  <si>
    <t xml:space="preserve">96648</t>
  </si>
  <si>
    <t xml:space="preserve">TUBO, PPR, DN 32, CLASSE PN 25,  INSTALADO EM RAMAL DE DISTRIBUIÇÃO DE ÁGUA  FORNECIMENTO E INSTALAÇÃO. AF_06/2015</t>
  </si>
  <si>
    <t xml:space="preserve">22,57</t>
  </si>
  <si>
    <t xml:space="preserve">23,96</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</si>
  <si>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</si>
  <si>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</si>
  <si>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</si>
  <si>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</si>
  <si>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96669</t>
  </si>
  <si>
    <t xml:space="preserve">TUBO, PPR, DN 32, CLASSE PN 12,  INSTALADO EM PRUMADA DE ÁGUA  FORNECIMENTO E INSTALAÇÃO. AF_06/2015</t>
  </si>
  <si>
    <t xml:space="preserve">9,42</t>
  </si>
  <si>
    <t xml:space="preserve">96670</t>
  </si>
  <si>
    <t xml:space="preserve">TUBO, PPR, DN 40, CLASSE PN 12,  INSTALADO EM PRUMADA DE ÁGUA  FORNECIMENTO E INSTALAÇÃO. AF_06/2015</t>
  </si>
  <si>
    <t xml:space="preserve">14,29</t>
  </si>
  <si>
    <t xml:space="preserve">96671</t>
  </si>
  <si>
    <t xml:space="preserve">TUBO, PPR, DN 50, CLASSE PN 12,  INSTALADO EM PRUMADA DE ÁGUA  FORNECIMENTO E INSTALAÇÃO. AF_06/2015</t>
  </si>
  <si>
    <t xml:space="preserve">19,59</t>
  </si>
  <si>
    <t xml:space="preserve">96672</t>
  </si>
  <si>
    <t xml:space="preserve">TUBO, PPR, DN 63, CLASSE PN 12,  INSTALADO EM PRUMADA DE ÁGUA  FORNECIMENTO E INSTALAÇÃO. AF_06/2015</t>
  </si>
  <si>
    <t xml:space="preserve">28,29</t>
  </si>
  <si>
    <t xml:space="preserve">96673</t>
  </si>
  <si>
    <t xml:space="preserve">TUBO, PPR, DN 75, CLASSE PN 12,  INSTALADO EM PRUMADA DE ÁGUA  FORNECIMENTO E INSTALAÇÃO. AF_06/2015</t>
  </si>
  <si>
    <t xml:space="preserve">45,85</t>
  </si>
  <si>
    <t xml:space="preserve">46,64</t>
  </si>
  <si>
    <t xml:space="preserve">96674</t>
  </si>
  <si>
    <t xml:space="preserve">TUBO, PPR, DN 90, CLASSE PN 12,  INSTALADO EM PRUMADA DE ÁGUA  FORNECIMENTO E INSTALAÇÃO. AF_06/2015</t>
  </si>
  <si>
    <t xml:space="preserve">64,46</t>
  </si>
  <si>
    <t xml:space="preserve">65,57</t>
  </si>
  <si>
    <t xml:space="preserve">96675</t>
  </si>
  <si>
    <t xml:space="preserve">TUBO, PPR, DN 110, CLASSE PN 12,  INSTALADO EM PRUMADA DE ÁGUA  FORNECIMENTO E INSTALAÇÃO. AF_06/2015</t>
  </si>
  <si>
    <t xml:space="preserve">111,22</t>
  </si>
  <si>
    <t xml:space="preserve">112,87</t>
  </si>
  <si>
    <t xml:space="preserve">96676</t>
  </si>
  <si>
    <t xml:space="preserve">TUBO, PPR, DN 25, CLASSE PN 25,  INSTALADO EM PRUMADA DE ÁGUA  FORNECIMENTO E INSTALAÇÃO. AF_06/2015</t>
  </si>
  <si>
    <t xml:space="preserve">7,56</t>
  </si>
  <si>
    <t xml:space="preserve">7,70</t>
  </si>
  <si>
    <t xml:space="preserve">96677</t>
  </si>
  <si>
    <t xml:space="preserve">TUBO, PPR, DN 32, CLASSE PN 25,  INSTALADO EM PRUMADA DE ÁGUA  FORNECIMENTO E INSTALAÇÃO. AF_06/2015</t>
  </si>
  <si>
    <t xml:space="preserve">12,42</t>
  </si>
  <si>
    <t xml:space="preserve">96678</t>
  </si>
  <si>
    <t xml:space="preserve">TUBO, PPR, DN 40, CLASSE PN 25,  INSTALADO EM PRUMADA DE ÁGUA  FORNECIMENTO E INSTALAÇÃO. AF_06/2015</t>
  </si>
  <si>
    <t xml:space="preserve">96679</t>
  </si>
  <si>
    <t xml:space="preserve">TUBO, PPR, DN 50, CLASSE PN 25,  INSTALADO EM PRUMADA DE ÁGUA  FORNECIMENTO E INSTALAÇÃO. AF_06/2015</t>
  </si>
  <si>
    <t xml:space="preserve">25,70</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</si>
  <si>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</si>
  <si>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</si>
  <si>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</si>
  <si>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</si>
  <si>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63,02</t>
  </si>
  <si>
    <t xml:space="preserve">63,96</t>
  </si>
  <si>
    <t xml:space="preserve">96682</t>
  </si>
  <si>
    <t xml:space="preserve">TUBO, PPR, DN 90, CLASSE PN 25,  INSTALADO EM PRUMADA DE ÁGUA  FORNECIMENTO E INSTALAÇÃO. AF_06/2015</t>
  </si>
  <si>
    <t xml:space="preserve">92,79</t>
  </si>
  <si>
    <t xml:space="preserve">94,13</t>
  </si>
  <si>
    <t xml:space="preserve">96683</t>
  </si>
  <si>
    <t xml:space="preserve">TUBO, PPR, DN 110, CLASSE PN 25,  INSTALADO EM PRUMADA DE ÁGUA  FORNECIMENTO E INSTALAÇÃO. AF_06/2015</t>
  </si>
  <si>
    <t xml:space="preserve">127,47</t>
  </si>
  <si>
    <t xml:space="preserve">96718</t>
  </si>
  <si>
    <t xml:space="preserve">TUBO, PPR, DN 20, CLASSE PN 20,  INSTALADO EM RESERVAÇÃO DE ÁGUA DE EDIFICAÇÃO QUE POSSUA RESERVATÓRIO DE FIBRA/FIBROCIMENTO  FORNECIMENTO E INSTALAÇÃO. AF_06/2016</t>
  </si>
  <si>
    <t xml:space="preserve">4,81</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</si>
  <si>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</si>
  <si>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</si>
  <si>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</si>
  <si>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</si>
  <si>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13,74</t>
  </si>
  <si>
    <t xml:space="preserve">14,46</t>
  </si>
  <si>
    <t xml:space="preserve">96721</t>
  </si>
  <si>
    <t xml:space="preserve">TUBO, PPR, DN 40, CLASSE PN 12,  INSTALADO EM RESERVAÇÃO DE ÁGUA DE EDIFICAÇÃO QUE POSSUA RESERVATÓRIO DE FIBRA/FIBROCIMENTO  FORNECIMENTO E INSTALAÇÃO. AF_06/2016</t>
  </si>
  <si>
    <t xml:space="preserve">18,46</t>
  </si>
  <si>
    <t xml:space="preserve">96722</t>
  </si>
  <si>
    <t xml:space="preserve">TUBO, PPR, DN 50, CLASSE PN 12,  INSTALADO EM RESERVAÇÃO DE ÁGUA DE EDIFICAÇÃO QUE POSSUA RESERVATÓRIO DE FIBRA/FIBROCIMENTO  FORNECIMENTO E INSTALAÇÃO. AF_06/2016</t>
  </si>
  <si>
    <t xml:space="preserve">24,57</t>
  </si>
  <si>
    <t xml:space="preserve">25,66</t>
  </si>
  <si>
    <t xml:space="preserve">96723</t>
  </si>
  <si>
    <t xml:space="preserve">TUBO, PPR, DN 63, CLASSE PN 12,  INSTALADO EM RESERVAÇÃO DE ÁGUA DE EDIFICAÇÃO QUE POSSUA RESERVATÓRIO DE FIBRA/FIBROCIMENTO  FORNECIMENTO E INSTALAÇÃO. AF_06/2016</t>
  </si>
  <si>
    <t xml:space="preserve">31,57</t>
  </si>
  <si>
    <t xml:space="preserve">32,66</t>
  </si>
  <si>
    <t xml:space="preserve">96724</t>
  </si>
  <si>
    <t xml:space="preserve">TUBO, PPR, DN 75, CLASSE PN 12,  INSTALADO EM RESERVAÇÃO DE ÁGUA DE EDIFICAÇÃO QUE POSSUA RESERVATÓRIO DE FIBRA/FIBROCIMENTO  FORNECIMENTO E INSTALAÇÃO. AF_06/2016</t>
  </si>
  <si>
    <t xml:space="preserve">96725</t>
  </si>
  <si>
    <t xml:space="preserve">TUBO, PPR, DN 90, CLASSE PN 12,  INSTALADO EM RESERVAÇÃO DE ÁGUA DE EDIFICAÇÃO QUE POSSUA RESERVATÓRIO DE FIBRA/FIBROCIMENTO  FORNECIMENTO E INSTALAÇÃO. AF_06/2016</t>
  </si>
  <si>
    <t xml:space="preserve">66,21</t>
  </si>
  <si>
    <t xml:space="preserve">68,01</t>
  </si>
  <si>
    <t xml:space="preserve">96726</t>
  </si>
  <si>
    <t xml:space="preserve">TUBO, PPR, DN 110, CLASSE PN 12,  INSTALADO EM RESERVAÇÃO DE ÁGUA DE EDIFICAÇÃO QUE POSSUA RESERVATÓRIO DE FIBRA/FIBROCIMENTO  FORNECIMENTO E INSTALAÇÃO. AF_06/2016</t>
  </si>
  <si>
    <t xml:space="preserve">107,64</t>
  </si>
  <si>
    <t xml:space="preserve">110,47</t>
  </si>
  <si>
    <t xml:space="preserve">96727</t>
  </si>
  <si>
    <t xml:space="preserve">TUBO, PPR, DN 20, CLASSE PN 25,  INSTALADO EM RESERVAÇÃO DE ÁGUA DE EDIFICAÇÃO QUE POSSUA RESERVATÓRIO DE FIBRA/FIBROCIMENTO  FORNECIMENTO E INSTALAÇÃO. AF_06/2016</t>
  </si>
  <si>
    <t xml:space="preserve">10,24</t>
  </si>
  <si>
    <t xml:space="preserve">10,91</t>
  </si>
  <si>
    <t xml:space="preserve">96728</t>
  </si>
  <si>
    <t xml:space="preserve">TUBO, PPR, DN 25, CLASSE PN 25,  INSTALADO EM RESERVAÇÃO DE ÁGUA DE EDIFICAÇÃO QUE POSSUA RESERVATÓRIO DE FIBRA/FIBROCIMENTO  FORNECIMENTO E INSTALAÇÃO. AF_06/2016</t>
  </si>
  <si>
    <t xml:space="preserve">11,85</t>
  </si>
  <si>
    <t xml:space="preserve">12,52</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</si>
  <si>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</si>
  <si>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</si>
  <si>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</si>
  <si>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</si>
  <si>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21,42</t>
  </si>
  <si>
    <t xml:space="preserve">96731</t>
  </si>
  <si>
    <t xml:space="preserve">TUBO, PPR, DN 50, CLASSE PN 25,  INSTALADO EM RESERVAÇÃO DE ÁGUA DE EDIFICAÇÃO QUE POSSUA RESERVATÓRIO DE FIBRA/FIBROCIMENTO  FORNECIMENTO E INSTALAÇÃO. AF_06/2016</t>
  </si>
  <si>
    <t xml:space="preserve">31,52</t>
  </si>
  <si>
    <t xml:space="preserve">32,82</t>
  </si>
  <si>
    <t xml:space="preserve">96732</t>
  </si>
  <si>
    <t xml:space="preserve">TUBO, PPR, DN 63, CLASSE PN 25,  INSTALADO EM RESERVAÇÃO DE ÁGUA DE EDIFICAÇÃO QUE POSSUA RESERVATÓRIO DE FIBRA/FIBROCIMENTO  FORNECIMENTO E INSTALAÇÃO. AF_06/2016</t>
  </si>
  <si>
    <t xml:space="preserve">38,16</t>
  </si>
  <si>
    <t xml:space="preserve">39,46</t>
  </si>
  <si>
    <t xml:space="preserve">96733</t>
  </si>
  <si>
    <t xml:space="preserve">TUBO, PPR, DN 75, CLASSE PN 25,  INSTALADO EM RESERVAÇÃO DE ÁGUA DE EDIFICAÇÃO QUE POSSUA RESERVATÓRIO DE FIBRA/FIBROCIMENTO  FORNECIMENTO E INSTALAÇÃO. AF_06/2016</t>
  </si>
  <si>
    <t xml:space="preserve">71,49</t>
  </si>
  <si>
    <t xml:space="preserve">96734</t>
  </si>
  <si>
    <t xml:space="preserve">TUBO, PPR, DN 90, CLASSE PN 25,  INSTALADO EM RESERVAÇÃO DE ÁGUA DE EDIFICAÇÃO QUE POSSUA RESERVATÓRIO DE FIBRA/FIBROCIMENTO  FORNECIMENTO E INSTALAÇÃO. AF_06/2016</t>
  </si>
  <si>
    <t xml:space="preserve">95,95</t>
  </si>
  <si>
    <t xml:space="preserve">96735</t>
  </si>
  <si>
    <t xml:space="preserve">TUBO, PPR, DN 110, CLASSE PN 25,  INSTALADO EM RESERVAÇÃO DE ÁGUA DE EDIFICAÇÃO QUE POSSUA RESERVATÓRIO DE FIBRA/FIBROCIMENTO  FORNECIMENTO E INSTALAÇÃO. AF_06/2016</t>
  </si>
  <si>
    <t xml:space="preserve">124,01</t>
  </si>
  <si>
    <t xml:space="preserve">127,40</t>
  </si>
  <si>
    <t xml:space="preserve">96794</t>
  </si>
  <si>
    <t xml:space="preserve">TUBO, PEX, MONOCAMADA, DN 16, INSTALADO EM RAMAL OU SUB-RAMAL DE ÁGUA  FORNECIMENTO E INSTALAÇÃO. AF_06/2015</t>
  </si>
  <si>
    <t xml:space="preserve">6,44</t>
  </si>
  <si>
    <t xml:space="preserve">96795</t>
  </si>
  <si>
    <t xml:space="preserve">TUBO, PEX, MONOCAMADA, DN 20, INSTALADO EM RAMAL OU SUB-RAMAL DE ÁGUA  FORNECIMENTO E INSTALAÇÃO. AF_06/2015</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</si>
  <si>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</si>
  <si>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</si>
  <si>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</si>
  <si>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</si>
  <si>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16,72</t>
  </si>
  <si>
    <t xml:space="preserve">17,24</t>
  </si>
  <si>
    <t xml:space="preserve">96798</t>
  </si>
  <si>
    <t xml:space="preserve">TUBO, PEX, MONOCAMADA, DN 16, INSTALADO EM RAMAL DE DISTRIBUIÇÃO DE ÁGUA  FORNECIMENTO E INSTALAÇÃO. AF_06/2015</t>
  </si>
  <si>
    <t xml:space="preserve">6,57</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</si>
  <si>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</si>
  <si>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</si>
  <si>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</si>
  <si>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</si>
  <si>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96801</t>
  </si>
  <si>
    <t xml:space="preserve">TUBO, PEX, MONOCAMADA, DN 32, INSTALADO EM RAMAL DE DISTRIBUIÇÃO DE ÁGUA  FORNECIMENTO E INSTALAÇÃO. AF_06/2015</t>
  </si>
  <si>
    <t xml:space="preserve">19,19</t>
  </si>
  <si>
    <t xml:space="preserve">19,99</t>
  </si>
  <si>
    <t xml:space="preserve">72293</t>
  </si>
  <si>
    <t xml:space="preserve">CAP PVC ESGOTO 50MM (TAMPÃO) - FORNECIMENTO E INSTALAÇÃO</t>
  </si>
  <si>
    <t xml:space="preserve">5,62</t>
  </si>
  <si>
    <t xml:space="preserve">5,93</t>
  </si>
  <si>
    <t xml:space="preserve">72294</t>
  </si>
  <si>
    <t xml:space="preserve">CAP PVC ESGOTO 75MM (TAMPÃO) - FORNECIMENTO E INSTALAÇÃO</t>
  </si>
  <si>
    <t xml:space="preserve">72295</t>
  </si>
  <si>
    <t xml:space="preserve">CAP PVC ESGOTO 100MM (TAMPÃO) - FORNECIMENTO E INSTALAÇÃO</t>
  </si>
  <si>
    <t xml:space="preserve">12,06</t>
  </si>
  <si>
    <t xml:space="preserve">72306</t>
  </si>
  <si>
    <t xml:space="preserve">COTOVELO DE AÇO GALVANIZADO 4" - FORNECIMENTO E INSTALAÇÃO</t>
  </si>
  <si>
    <t xml:space="preserve">172,38</t>
  </si>
  <si>
    <t xml:space="preserve">176,81</t>
  </si>
  <si>
    <t xml:space="preserve">72307</t>
  </si>
  <si>
    <t xml:space="preserve">COTOVELO DE AÇO GALVANIZADO 5" - FORNECIMENTO E INSTALAÇÃO</t>
  </si>
  <si>
    <t xml:space="preserve">240,16</t>
  </si>
  <si>
    <t xml:space="preserve">245,29</t>
  </si>
  <si>
    <t xml:space="preserve">72313</t>
  </si>
  <si>
    <t xml:space="preserve">COTOVELO DE AÇO GALVANIZADO 6" - FORNECIMENTO E INSTALAÇÃO</t>
  </si>
  <si>
    <t xml:space="preserve">551,76</t>
  </si>
  <si>
    <t xml:space="preserve">557,58</t>
  </si>
  <si>
    <t xml:space="preserve">72482</t>
  </si>
  <si>
    <t xml:space="preserve">UNIAO DE ACO GALVANIZADO 4" - FORNECIMENTO E INSTALACAO</t>
  </si>
  <si>
    <t xml:space="preserve">238,83</t>
  </si>
  <si>
    <t xml:space="preserve">243,03</t>
  </si>
  <si>
    <t xml:space="preserve">72619</t>
  </si>
  <si>
    <t xml:space="preserve">LUVA DE ACO GALVANIZADO 4" - FORNECIMENTO E INSTALACAO</t>
  </si>
  <si>
    <t xml:space="preserve">100,13</t>
  </si>
  <si>
    <t xml:space="preserve">102,00</t>
  </si>
  <si>
    <t xml:space="preserve">72620</t>
  </si>
  <si>
    <t xml:space="preserve">LUVA DE ACO GALVANIZADO 5" - FORNECIMENTO E INSTALACAO</t>
  </si>
  <si>
    <t xml:space="preserve">173,36</t>
  </si>
  <si>
    <t xml:space="preserve">175,69</t>
  </si>
  <si>
    <t xml:space="preserve">72621</t>
  </si>
  <si>
    <t xml:space="preserve">LUVA DE ACO GALVANIZADO 6" - FORNECIMENTO E INSTALACAO</t>
  </si>
  <si>
    <t xml:space="preserve">277,00</t>
  </si>
  <si>
    <t xml:space="preserve">72667</t>
  </si>
  <si>
    <t xml:space="preserve">LUVA REDUCAO ACO GALVANIZADO 4X2.1/2" - FORNECIMENTO E INSTALACAO</t>
  </si>
  <si>
    <t xml:space="preserve">139,95</t>
  </si>
  <si>
    <t xml:space="preserve">144,61</t>
  </si>
  <si>
    <t xml:space="preserve">72668</t>
  </si>
  <si>
    <t xml:space="preserve">LUVA REDUCAO ACO GALVANIZADO 4X2" - FORNECIMENTO E INSTALACAO</t>
  </si>
  <si>
    <t xml:space="preserve">139,12</t>
  </si>
  <si>
    <t xml:space="preserve">143,69</t>
  </si>
  <si>
    <t xml:space="preserve">72669</t>
  </si>
  <si>
    <t xml:space="preserve">LUVA REDUCAO ACO GALVANIZADO 4X3" - FORNECIMENTO E INSTALACAO</t>
  </si>
  <si>
    <t xml:space="preserve">143,95</t>
  </si>
  <si>
    <t xml:space="preserve">72681</t>
  </si>
  <si>
    <t xml:space="preserve">NIPLE DE ACO GALVANIZADO 4" - FORNECIMENTO E INSTALACAO</t>
  </si>
  <si>
    <t xml:space="preserve">97,75</t>
  </si>
  <si>
    <t xml:space="preserve">100,08</t>
  </si>
  <si>
    <t xml:space="preserve">72682</t>
  </si>
  <si>
    <t xml:space="preserve">NIPLE DE ACO GALVANIZADO 5" - FORNECIMENTO E INSTALACAO</t>
  </si>
  <si>
    <t xml:space="preserve">193,75</t>
  </si>
  <si>
    <t xml:space="preserve">196,32</t>
  </si>
  <si>
    <t xml:space="preserve">72683</t>
  </si>
  <si>
    <t xml:space="preserve">NIPLE DE ACO GALVANIZADO 6" - FORNECIMENTO E INSTALACAO</t>
  </si>
  <si>
    <t xml:space="preserve">309,46</t>
  </si>
  <si>
    <t xml:space="preserve">312,26</t>
  </si>
  <si>
    <t xml:space="preserve">72719</t>
  </si>
  <si>
    <t xml:space="preserve">TE DE ACO GALVANIZADO 4" - FORNECIMENTO E INSTALACAO</t>
  </si>
  <si>
    <t xml:space="preserve">215,63</t>
  </si>
  <si>
    <t xml:space="preserve">220,76</t>
  </si>
  <si>
    <t xml:space="preserve">72720</t>
  </si>
  <si>
    <t xml:space="preserve">TE DE ACO GALVANIZADO 5" - FORNECIMENTO E INSTALACAO</t>
  </si>
  <si>
    <t xml:space="preserve">301,07</t>
  </si>
  <si>
    <t xml:space="preserve">72721</t>
  </si>
  <si>
    <t xml:space="preserve">TE DE ACO GALVANIZADO 6" - FORNECIMENTO E INSTALACAO</t>
  </si>
  <si>
    <t xml:space="preserve">631,20</t>
  </si>
  <si>
    <t xml:space="preserve">637,73</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</si>
  <si>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</si>
  <si>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</si>
  <si>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</si>
  <si>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</si>
  <si>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6,85</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</si>
  <si>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</si>
  <si>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</si>
  <si>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</si>
  <si>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</si>
  <si>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7,16</t>
  </si>
  <si>
    <t xml:space="preserve">7,76</t>
  </si>
  <si>
    <t xml:space="preserve">89362</t>
  </si>
  <si>
    <t xml:space="preserve">JOELHO 90 GRAUS, PVC, SOLDÁVEL, DN 25MM, INSTALADO EM RAMAL OU SUB-RAMAL DE ÁGUA - FORNECIMENTO E INSTALAÇÃO. AF_12/2014</t>
  </si>
  <si>
    <t xml:space="preserve">7,91</t>
  </si>
  <si>
    <t xml:space="preserve">89363</t>
  </si>
  <si>
    <t xml:space="preserve">JOELHO 45 GRAUS, PVC, SOLDÁVEL, DN 25MM, INSTALADO EM RAMAL OU SUB-RAMAL DE ÁGUA - FORNECIMENTO E INSTALAÇÃO. AF_12/2014</t>
  </si>
  <si>
    <t xml:space="preserve">7,65</t>
  </si>
  <si>
    <t xml:space="preserve">8,36</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</si>
  <si>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</si>
  <si>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</si>
  <si>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</si>
  <si>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</si>
  <si>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89366</t>
  </si>
  <si>
    <t xml:space="preserve">JOELHO 90 GRAUS COM BUCHA DE LATÃO, PVC, SOLDÁVEL, DN 25MM, X 3/4 INSTALADO EM RAMAL OU SUB-RAMAL DE ÁGUA - FORNECIMENTO E INSTALAÇÃO. AF_12/2014</t>
  </si>
  <si>
    <t xml:space="preserve">11,90</t>
  </si>
  <si>
    <t xml:space="preserve">12,61</t>
  </si>
  <si>
    <t xml:space="preserve">89367</t>
  </si>
  <si>
    <t xml:space="preserve">JOELHO 90 GRAUS, PVC, SOLDÁVEL, DN 32MM, INSTALADO EM RAMAL OU SUB-RAMAL DE ÁGUA - FORNECIMENTO E INSTALAÇÃO. AF_12/2014</t>
  </si>
  <si>
    <t xml:space="preserve">10,31</t>
  </si>
  <si>
    <t xml:space="preserve">89368</t>
  </si>
  <si>
    <t xml:space="preserve">JOELHO 45 GRAUS, PVC, SOLDÁVEL, DN 32MM, INSTALADO EM RAMAL OU SUB-RAMAL DE ÁGUA - FORNECIMENTO E INSTALAÇÃO. AF_12/2014</t>
  </si>
  <si>
    <t xml:space="preserve">89369</t>
  </si>
  <si>
    <t xml:space="preserve">CURVA 90 GRAUS, PVC, SOLDÁVEL, DN 32MM, INSTALADO EM RAMAL OU SUB-RAMAL DE ÁGUA - FORNECIMENTO E INSTALAÇÃO. AF_12/2014</t>
  </si>
  <si>
    <t xml:space="preserve">12,57</t>
  </si>
  <si>
    <t xml:space="preserve">13,41</t>
  </si>
  <si>
    <t xml:space="preserve">89370</t>
  </si>
  <si>
    <t xml:space="preserve">CURVA 45 GRAUS, PVC, SOLDÁVEL, DN 32MM, INSTALADO EM RAMAL OU SUB-RAMAL DE ÁGUA - FORNECIMENTO E INSTALAÇÃO. AF_12/2014</t>
  </si>
  <si>
    <t xml:space="preserve">10,92</t>
  </si>
  <si>
    <t xml:space="preserve">11,76</t>
  </si>
  <si>
    <t xml:space="preserve">89371</t>
  </si>
  <si>
    <t xml:space="preserve">LUVA, PVC, SOLDÁVEL, DN 20MM, INSTALADO EM RAMAL OU SUB-RAMAL DE ÁGUA - FORNECIMENTO E INSTALAÇÃO. AF_12/2014</t>
  </si>
  <si>
    <t xml:space="preserve">4,79</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</si>
  <si>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</si>
  <si>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</si>
  <si>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</si>
  <si>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</si>
  <si>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</si>
  <si>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</si>
  <si>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7,55</t>
  </si>
  <si>
    <t xml:space="preserve">89375</t>
  </si>
  <si>
    <t xml:space="preserve">UNIÃO, PVC, SOLDÁVEL, DN 20MM, INSTALADO EM RAMAL OU SUB-RAMAL DE ÁGUA - FORNECIMENTO E INSTALAÇÃO. AF_12/2014</t>
  </si>
  <si>
    <t xml:space="preserve">9,29</t>
  </si>
  <si>
    <t xml:space="preserve">9,69</t>
  </si>
  <si>
    <t xml:space="preserve">89376</t>
  </si>
  <si>
    <t xml:space="preserve">ADAPTADOR CURTO COM BOLSA E ROSCA PARA REGISTRO, PVC, SOLDÁVEL, DN 20MM X 1/2, INSTALADO EM RAMAL OU SUB-RAMAL DE ÁGUA - FORNECIMENTO E INSTALAÇÃO. AF_12/2014</t>
  </si>
  <si>
    <t xml:space="preserve">4,66</t>
  </si>
  <si>
    <t xml:space="preserve">89377</t>
  </si>
  <si>
    <t xml:space="preserve">CURVA DE TRANSPOSIÇÃO, PVC, SOLDÁVEL, DN 20MM, INSTALADO EM RAMAL OU SUB-RAMAL DE ÁGUA - FORNECIMENTO E INSTALAÇÃO. AF_12/2014</t>
  </si>
  <si>
    <t xml:space="preserve">6,55</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</si>
  <si>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</si>
  <si>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</si>
  <si>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</si>
  <si>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</si>
  <si>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12,04</t>
  </si>
  <si>
    <t xml:space="preserve">12,51</t>
  </si>
  <si>
    <t xml:space="preserve">89380</t>
  </si>
  <si>
    <t xml:space="preserve">LUVA DE REDUÇÃO, PVC, SOLDÁVEL, DN 32MM X 25MM, INSTALADO EM RAMAL OU SUB-RAMAL DE ÁGUA - FORNECIMENTO E INSTALAÇÃO. AF_12/2014</t>
  </si>
  <si>
    <t xml:space="preserve">6,51</t>
  </si>
  <si>
    <t xml:space="preserve">89381</t>
  </si>
  <si>
    <t xml:space="preserve">LUVA COM BUCHA DE LATÃO, PVC, SOLDÁVEL, DN 25MM X 3/4, INSTALADO EM RAMAL OU SUB-RAMAL DE ÁGUA - FORNECIMENTO E INSTALAÇÃO. AF_12/2014</t>
  </si>
  <si>
    <t xml:space="preserve">9,38</t>
  </si>
  <si>
    <t xml:space="preserve">89382</t>
  </si>
  <si>
    <t xml:space="preserve">UNIÃO, PVC, SOLDÁVEL, DN 25MM, INSTALADO EM RAMAL OU SUB-RAMAL DE ÁGUA - FORNECIMENTO E INSTALAÇÃO. AF_12/2014</t>
  </si>
  <si>
    <t xml:space="preserve">89383</t>
  </si>
  <si>
    <t xml:space="preserve">ADAPTADOR CURTO COM BOLSA E ROSCA PARA REGISTRO, PVC, SOLDÁVEL, DN 25MM X 3/4, INSTALADO EM RAMAL OU SUB-RAMAL DE ÁGUA - FORNECIMENTO E INSTALAÇÃO. AF_12/2014</t>
  </si>
  <si>
    <t xml:space="preserve">5,90</t>
  </si>
  <si>
    <t xml:space="preserve">89384</t>
  </si>
  <si>
    <t xml:space="preserve">CURVA DE TRANSPOSIÇÃO, PVC, SOLDÁVEL, DN 25MM, INSTALADO EM RAMAL OU SUB-RAMAL DE ÁGUA   FORNECIMENTO E INSTALAÇÃO. AF_12/2014</t>
  </si>
  <si>
    <t xml:space="preserve">8,87</t>
  </si>
  <si>
    <t xml:space="preserve">9,34</t>
  </si>
  <si>
    <t xml:space="preserve">89385</t>
  </si>
  <si>
    <t xml:space="preserve">LUVA SOLDÁVEL E COM ROSCA, PVC, SOLDÁVEL, DN 25MM X 3/4, INSTALADO EM RAMAL OU SUB-RAMAL DE ÁGUA - FORNECIMENTO E INSTALAÇÃO. AF_12/2014</t>
  </si>
  <si>
    <t xml:space="preserve">6,00</t>
  </si>
  <si>
    <t xml:space="preserve">89386</t>
  </si>
  <si>
    <t xml:space="preserve">LUVA, PVC, SOLDÁVEL, DN 32MM, INSTALADO EM RAMAL OU SUB-RAMAL DE ÁGUA - FORNECIMENTO E INSTALAÇÃO. AF_12/2014</t>
  </si>
  <si>
    <t xml:space="preserve">7,19</t>
  </si>
  <si>
    <t xml:space="preserve">89387</t>
  </si>
  <si>
    <t xml:space="preserve">LUVA DE CORRER, PVC, SOLDÁVEL, DN 32MM, INSTALADO EM RAMAL OU SUB-RAMAL DE ÁGUA   FORNECIMENTO E INSTALAÇÃO. AF_12/2014</t>
  </si>
  <si>
    <t xml:space="preserve">18,16</t>
  </si>
  <si>
    <t xml:space="preserve">18,71</t>
  </si>
  <si>
    <t xml:space="preserve">89388</t>
  </si>
  <si>
    <t xml:space="preserve">LUVA DE REDUÇÃO, PVC, SOLDÁVEL, DN 40MM X 32MM, INSTALADO EM RAMAL OU SUB-RAMAL DE ÁGUA - FORNECIMENTO E INSTALAÇÃO. AF_12/2014</t>
  </si>
  <si>
    <t xml:space="preserve">8,45</t>
  </si>
  <si>
    <t xml:space="preserve">89389</t>
  </si>
  <si>
    <t xml:space="preserve">LUVA SOLDÁVEL E COM ROSCA, PVC, SOLDÁVEL, DN 32MM X 1, INSTALADO EM RAMAL OU SUB-RAMAL DE ÁGUA - FORNECIMENTO E INSTALAÇÃO. AF_12/2014</t>
  </si>
  <si>
    <t xml:space="preserve">8,46</t>
  </si>
  <si>
    <t xml:space="preserve">89390</t>
  </si>
  <si>
    <t xml:space="preserve">UNIÃO, PVC, SOLDÁVEL, DN 32MM, INSTALADO EM RAMAL OU SUB-RAMAL DE ÁGUA - FORNECIMENTO E INSTALAÇÃO. AF_12/2014</t>
  </si>
  <si>
    <t xml:space="preserve">16,79</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</si>
  <si>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</si>
  <si>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</si>
  <si>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</si>
  <si>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</si>
  <si>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</si>
  <si>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</si>
  <si>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8,34</t>
  </si>
  <si>
    <t xml:space="preserve">89394</t>
  </si>
  <si>
    <t xml:space="preserve">TÊ COM BUCHA DE LATÃO NA BOLSA CENTRAL, PVC, SOLDÁVEL, DN 20MM X 1/2, INSTALADO EM RAMAL OU SUB-RAMAL DE ÁGUA - FORNECIMENTO E INSTALAÇÃO. AF_12/2014</t>
  </si>
  <si>
    <t xml:space="preserve">14,31</t>
  </si>
  <si>
    <t xml:space="preserve">89395</t>
  </si>
  <si>
    <t xml:space="preserve">TE, PVC, SOLDÁVEL, DN 25MM, INSTALADO EM RAMAL OU SUB-RAMAL DE ÁGUA - FORNECIMENTO E INSTALAÇÃO. AF_12/2014</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</si>
  <si>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</si>
  <si>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</si>
  <si>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</si>
  <si>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</si>
  <si>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89398</t>
  </si>
  <si>
    <t xml:space="preserve">TE, PVC, SOLDÁVEL, DN 32MM, INSTALADO EM RAMAL OU SUB-RAMAL DE ÁGUA - FORNECIMENTO E INSTALAÇÃO. AF_12/2014</t>
  </si>
  <si>
    <t xml:space="preserve">13,21</t>
  </si>
  <si>
    <t xml:space="preserve">14,32</t>
  </si>
  <si>
    <t xml:space="preserve">89399</t>
  </si>
  <si>
    <t xml:space="preserve">TÊ COM BUCHA DE LATÃO NA BOLSA CENTRAL, PVC, SOLDÁVEL, DN 32MM X 3/4, INSTALADO EM RAMAL OU SUB-RAMAL DE ÁGUA - FORNECIMENTO E INSTALAÇÃO. AF_12/2014</t>
  </si>
  <si>
    <t xml:space="preserve">89400</t>
  </si>
  <si>
    <t xml:space="preserve">TÊ DE REDUÇÃO, PVC, SOLDÁVEL, DN 32MM X 25MM, INSTALADO EM RAMAL OU SUB-RAMAL DE ÁGUA - FORNECIMENTO E INSTALAÇÃO. AF_12/2014</t>
  </si>
  <si>
    <t xml:space="preserve">15,28</t>
  </si>
  <si>
    <t xml:space="preserve">16,39</t>
  </si>
  <si>
    <t xml:space="preserve">89404</t>
  </si>
  <si>
    <t xml:space="preserve">JOELHO 90 GRAUS, PVC, SOLDÁVEL, DN 20MM, INSTALADO EM RAMAL DE DISTRIBUIÇÃO DE ÁGUA - FORNECIMENTO E INSTALAÇÃO. AF_12/2014</t>
  </si>
  <si>
    <t xml:space="preserve">3,95</t>
  </si>
  <si>
    <t xml:space="preserve">89405</t>
  </si>
  <si>
    <t xml:space="preserve">JOELHO 45 GRAUS, PVC, SOLDÁVEL, DN 20MM, INSTALADO EM RAMAL DE DISTRIBUIÇÃO DE ÁGUA - FORNECIMENTO E INSTALAÇÃO. AF_12/2014</t>
  </si>
  <si>
    <t xml:space="preserve">4,15</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</si>
  <si>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</si>
  <si>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</si>
  <si>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</si>
  <si>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</si>
  <si>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</si>
  <si>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</si>
  <si>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89409</t>
  </si>
  <si>
    <t xml:space="preserve">JOELHO 45 GRAUS, PVC, SOLDÁVEL, DN 25MM, INSTALADO EM RAMAL DE DISTRIBUIÇÃO DE ÁGUA - FORNECIMENTO E INSTALAÇÃO. AF_12/2014</t>
  </si>
  <si>
    <t xml:space="preserve">89410</t>
  </si>
  <si>
    <t xml:space="preserve">CURVA 90 GRAUS, PVC, SOLDÁVEL, DN 25MM, INSTALADO EM RAMAL DE DISTRIBUIÇÃO DE ÁGUA - FORNECIMENTO E INSTALAÇÃO. AF_12/2014</t>
  </si>
  <si>
    <t xml:space="preserve">6,89</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</si>
  <si>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</si>
  <si>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</si>
  <si>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</si>
  <si>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</si>
  <si>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</si>
  <si>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</si>
  <si>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89414</t>
  </si>
  <si>
    <t xml:space="preserve">JOELHO 45 GRAUS, PVC, SOLDÁVEL, DN 32MM, INSTALADO EM RAMAL DE DISTRIBUIÇÃO DE ÁGUA - FORNECIMENTO E INSTALAÇÃO. AF_12/2014</t>
  </si>
  <si>
    <t xml:space="preserve">7,81</t>
  </si>
  <si>
    <t xml:space="preserve">89415</t>
  </si>
  <si>
    <t xml:space="preserve">CURVA 90 GRAUS, PVC, SOLDÁVEL, DN 32MM, INSTALADO EM RAMAL DE DISTRIBUIÇÃO DE ÁGUA - FORNECIMENTO E INSTALAÇÃO. AF_12/2014</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</si>
  <si>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</si>
  <si>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</si>
  <si>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</si>
  <si>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</si>
  <si>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</si>
  <si>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</si>
  <si>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89419</t>
  </si>
  <si>
    <t xml:space="preserve">LUVA DE REDUÇÃO, PVC, SOLDÁVEL, DN 25MM X 20MM, INSTALADO EM RAMAL DE DISTRIBUIÇÃO DE ÁGUA - FORNECIMENTO E INSTALAÇÃO. AF_12/2014</t>
  </si>
  <si>
    <t xml:space="preserve">3,34</t>
  </si>
  <si>
    <t xml:space="preserve">3,58</t>
  </si>
  <si>
    <t xml:space="preserve">89420</t>
  </si>
  <si>
    <t xml:space="preserve">LUVA COM BUCHA DE LATÃO, PVC, SOLDÁVEL, DN 20MM X 1/2, INSTALADO EM RAMAL DE DISTRIBUIÇÃO DE ÁGUA - FORNECIMENTO E INSTALAÇÃO. AF_12/2014</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</si>
  <si>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</si>
  <si>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</si>
  <si>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</si>
  <si>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</si>
  <si>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3,51</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</si>
  <si>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</si>
  <si>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</si>
  <si>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</si>
  <si>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</si>
  <si>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3,76</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</si>
  <si>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</si>
  <si>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</si>
  <si>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</si>
  <si>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</si>
  <si>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4,87</t>
  </si>
  <si>
    <t xml:space="preserve">5,15</t>
  </si>
  <si>
    <t xml:space="preserve">89427</t>
  </si>
  <si>
    <t xml:space="preserve">LUVA COM BUCHA DE LATÃO, PVC, SOLDÁVEL, DN 25MM X 3/4, INSTALADO EM RAMAL DE DISTRIBUIÇÃO DE ÁGUA - FORNECIMENTO E INSTALAÇÃO. AF_12/2014</t>
  </si>
  <si>
    <t xml:space="preserve">89428</t>
  </si>
  <si>
    <t xml:space="preserve">UNIÃO, PVC, SOLDÁVEL, DN 25MM, INSTALADO EM RAMAL DE DISTRIBUIÇÃO DE ÁGUA - FORNECIMENTO E INSTALAÇÃO. AF_12/2014</t>
  </si>
  <si>
    <t xml:space="preserve">9,30</t>
  </si>
  <si>
    <t xml:space="preserve">89429</t>
  </si>
  <si>
    <t xml:space="preserve">ADAPTADOR CURTO COM BOLSA E ROSCA PARA REGISTRO, PVC, SOLDÁVEL, DN 25MM X 3/4, INSTALADO EM RAMAL DE DISTRIBUIÇÃO DE ÁGUA - FORNECIMENTO E INSTALAÇÃO. AF_12/2014</t>
  </si>
  <si>
    <t xml:space="preserve">4,07</t>
  </si>
  <si>
    <t xml:space="preserve">89430</t>
  </si>
  <si>
    <t xml:space="preserve">CURVA DE TRANSPOSIÇÃO, PVC, SOLDÁVEL, DN 25MM, INSTALADO EM RAMAL DE DISTRIBUIÇÃO DE ÁGUA   FORNECIMENTO E INSTALAÇÃO. AF_12/2014</t>
  </si>
  <si>
    <t xml:space="preserve">7,23</t>
  </si>
  <si>
    <t xml:space="preserve">7,51</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</si>
  <si>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</si>
  <si>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</si>
  <si>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</si>
  <si>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</si>
  <si>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16,20</t>
  </si>
  <si>
    <t xml:space="preserve">89433</t>
  </si>
  <si>
    <t xml:space="preserve">LUVA DE REDUÇÃO, PVC, SOLDÁVEL, DN 40MM X 32MM, INSTALADO EM RAMAL DE DISTRIBUIÇÃO DE ÁGUA - FORNECIMENTO E INSTALAÇÃO. AF_12/2014</t>
  </si>
  <si>
    <t xml:space="preserve">6,27</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</si>
  <si>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</si>
  <si>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</si>
  <si>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</si>
  <si>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</si>
  <si>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89436</t>
  </si>
  <si>
    <t xml:space="preserve">ADAPTADOR CURTO COM BOLSA E ROSCA PARA REGISTRO, PVC, SOLDÁVEL, DN 32MM X 1, INSTALADO EM RAMAL DE DISTRIBUIÇÃO DE ÁGUA - FORNECIMENTO E INSTALAÇÃO. AF_12/2014</t>
  </si>
  <si>
    <t xml:space="preserve">5,21</t>
  </si>
  <si>
    <t xml:space="preserve">89437</t>
  </si>
  <si>
    <t xml:space="preserve">CURVA DE TRANSPOSIÇÃO, PVC, SOLDÁVEL, DN 32MM, INSTALADO EM RAMAL DE DISTRIBUIÇÃO DE ÁGUA   FORNECIMENTO E INSTALAÇÃO. AF_12/2014</t>
  </si>
  <si>
    <t xml:space="preserve">14,94</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</si>
  <si>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</si>
  <si>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</si>
  <si>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</si>
  <si>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</si>
  <si>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</si>
  <si>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</si>
  <si>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7,25</t>
  </si>
  <si>
    <t xml:space="preserve">89441</t>
  </si>
  <si>
    <t xml:space="preserve">TÊ COM BUCHA DE LATÃO NA BOLSA CENTRAL, PVC, SOLDÁVEL, DN 25MM X 1/2, INSTALADO EM RAMAL DE DISTRIBUIÇÃO DE ÁGUA - FORNECIMENTO E INSTALAÇÃO. AF_12/2014</t>
  </si>
  <si>
    <t xml:space="preserve">13,02</t>
  </si>
  <si>
    <t xml:space="preserve">89442</t>
  </si>
  <si>
    <t xml:space="preserve">TÊ DE REDUÇÃO, PVC, SOLDÁVEL, DN 25MM X 20MM, INSTALADO EM RAMAL DE DISTRIBUIÇÃO DE ÁGUA - FORNECIMENTO E INSTALAÇÃO. AF_12/2014</t>
  </si>
  <si>
    <t xml:space="preserve">8,58</t>
  </si>
  <si>
    <t xml:space="preserve">89443</t>
  </si>
  <si>
    <t xml:space="preserve">TE, PVC, SOLDÁVEL, DN 32MM, INSTALADO EM RAMAL DE DISTRIBUIÇÃO DE ÁGUA - FORNECIMENTO E INSTALAÇÃO. AF_12/2014</t>
  </si>
  <si>
    <t xml:space="preserve">9,35</t>
  </si>
  <si>
    <t xml:space="preserve">10,02</t>
  </si>
  <si>
    <t xml:space="preserve">89444</t>
  </si>
  <si>
    <t xml:space="preserve">TÊ COM BUCHA DE LATÃO NA BOLSA CENTRAL, PVC, SOLDÁVEL, DN 32MM X 3/4, INSTALADO EM RAMAL DE DISTRIBUIÇÃO DE ÁGUA - FORNECIMENTO E INSTALAÇÃO. AF_12/2014</t>
  </si>
  <si>
    <t xml:space="preserve">19,49</t>
  </si>
  <si>
    <t xml:space="preserve">20,16</t>
  </si>
  <si>
    <t xml:space="preserve">89445</t>
  </si>
  <si>
    <t xml:space="preserve">TÊ DE REDUÇÃO, PVC, SOLDÁVEL, DN 32MM X 25MM, INSTALADO EM RAMAL DE DISTRIBUIÇÃO DE ÁGUA - FORNECIMENTO E INSTALAÇÃO. AF_12/2014</t>
  </si>
  <si>
    <t xml:space="preserve">12,09</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</si>
  <si>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</si>
  <si>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</si>
  <si>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</si>
  <si>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</si>
  <si>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3,99</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</si>
  <si>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</si>
  <si>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</si>
  <si>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</si>
  <si>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</si>
  <si>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</si>
  <si>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</si>
  <si>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</si>
  <si>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</si>
  <si>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6,77</t>
  </si>
  <si>
    <t xml:space="preserve">89494</t>
  </si>
  <si>
    <t xml:space="preserve">CURVA 90 GRAUS, PVC, SOLDÁVEL, DN 32MM, INSTALADO EM PRUMADA DE ÁGUA - FORNECIMENTO E INSTALAÇÃO. AF_12/2014</t>
  </si>
  <si>
    <t xml:space="preserve">8,28</t>
  </si>
  <si>
    <t xml:space="preserve">8,62</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</si>
  <si>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</si>
  <si>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</si>
  <si>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</si>
  <si>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</si>
  <si>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89498</t>
  </si>
  <si>
    <t xml:space="preserve">JOELHO 45 GRAUS, PVC, SOLDÁVEL, DN 40MM, INSTALADO EM PRUMADA DE ÁGUA - FORNECIMENTO E INSTALAÇÃO. AF_12/2014</t>
  </si>
  <si>
    <t xml:space="preserve">8,55</t>
  </si>
  <si>
    <t xml:space="preserve">89499</t>
  </si>
  <si>
    <t xml:space="preserve">CURVA 90 GRAUS, PVC, SOLDÁVEL, DN 40MM, INSTALADO EM PRUMADA DE ÁGUA - FORNECIMENTO E INSTALAÇÃO. AF_12/2014</t>
  </si>
  <si>
    <t xml:space="preserve">12,89</t>
  </si>
  <si>
    <t xml:space="preserve">89500</t>
  </si>
  <si>
    <t xml:space="preserve">CURVA 45 GRAUS, PVC, SOLDÁVEL, DN 40MM, INSTALADO EM PRUMADA DE ÁGUA - FORNECIMENTO E INSTALAÇÃO. AF_12/2014</t>
  </si>
  <si>
    <t xml:space="preserve">8,70</t>
  </si>
  <si>
    <t xml:space="preserve">89501</t>
  </si>
  <si>
    <t xml:space="preserve">JOELHO 90 GRAUS, PVC, SOLDÁVEL, DN 50MM, INSTALADO EM PRUMADA DE ÁGUA - FORNECIMENTO E INSTALAÇÃO. AF_12/2014</t>
  </si>
  <si>
    <t xml:space="preserve">10,42</t>
  </si>
  <si>
    <t xml:space="preserve">89502</t>
  </si>
  <si>
    <t xml:space="preserve">JOELHO 45 GRAUS, PVC, SOLDÁVEL, DN 50MM, INSTALADO EM PRUMADA DE ÁGUA - FORNECIMENTO E INSTALAÇÃO. AF_12/2014</t>
  </si>
  <si>
    <t xml:space="preserve">11,35</t>
  </si>
  <si>
    <t xml:space="preserve">89503</t>
  </si>
  <si>
    <t xml:space="preserve">CURVA 90 GRAUS, PVC, SOLDÁVEL, DN 50MM, INSTALADO EM PRUMADA DE ÁGUA - FORNECIMENTO E INSTALAÇÃO. AF_12/2014</t>
  </si>
  <si>
    <t xml:space="preserve">15,05</t>
  </si>
  <si>
    <t xml:space="preserve">15,56</t>
  </si>
  <si>
    <t xml:space="preserve">89504</t>
  </si>
  <si>
    <t xml:space="preserve">CURVA 45 GRAUS, PVC, SOLDÁVEL, DN 50MM, INSTALADO EM PRUMADA DE ÁGUA - FORNECIMENTO E INSTALAÇÃO. AF_12/2014</t>
  </si>
  <si>
    <t xml:space="preserve">13,61</t>
  </si>
  <si>
    <t xml:space="preserve">14,12</t>
  </si>
  <si>
    <t xml:space="preserve">89505</t>
  </si>
  <si>
    <t xml:space="preserve">JOELHO 90 GRAUS, PVC, SOLDÁVEL, DN 60MM, INSTALADO EM PRUMADA DE ÁGUA - FORNECIMENTO E INSTALAÇÃO. AF_12/2014</t>
  </si>
  <si>
    <t xml:space="preserve">25,80</t>
  </si>
  <si>
    <t xml:space="preserve">26,39</t>
  </si>
  <si>
    <t xml:space="preserve">89506</t>
  </si>
  <si>
    <t xml:space="preserve">JOELHO 45 GRAUS, PVC, SOLDÁVEL, DN 60MM, INSTALADO EM PRUMADA DE ÁGUA - FORNECIMENTO E INSTALAÇÃO. AF_12/2014</t>
  </si>
  <si>
    <t xml:space="preserve">25,14</t>
  </si>
  <si>
    <t xml:space="preserve">89507</t>
  </si>
  <si>
    <t xml:space="preserve">CURVA 90 GRAUS, PVC, SOLDÁVEL, DN 60MM, INSTALADO EM PRUMADA DE ÁGUA - FORNECIMENTO E INSTALAÇÃO. AF_12/2014</t>
  </si>
  <si>
    <t xml:space="preserve">28,45</t>
  </si>
  <si>
    <t xml:space="preserve">29,04</t>
  </si>
  <si>
    <t xml:space="preserve">89510</t>
  </si>
  <si>
    <t xml:space="preserve">CURVA 45 GRAUS, PVC, SOLDÁVEL, DN 60MM, INSTALADO EM PRUMADA DE ÁGUA - FORNECIMENTO E INSTALAÇÃO. AF_12/2014</t>
  </si>
  <si>
    <t xml:space="preserve">20,35</t>
  </si>
  <si>
    <t xml:space="preserve">89513</t>
  </si>
  <si>
    <t xml:space="preserve">JOELHO 90 GRAUS, PVC, SOLDÁVEL, DN 75MM, INSTALADO EM PRUMADA DE ÁGUA - FORNECIMENTO E INSTALAÇÃO. AF_12/2014</t>
  </si>
  <si>
    <t xml:space="preserve">68,74</t>
  </si>
  <si>
    <t xml:space="preserve">69,48</t>
  </si>
  <si>
    <t xml:space="preserve">89514</t>
  </si>
  <si>
    <t xml:space="preserve">JOELHO 90 GRAUS, PVC, SERIE R, ÁGUA PLUVIAL, DN 40 MM, JUNTA SOLDÁVEL, FORNECIDO E INSTALADO EM RAMAL DE ENCAMINHAMENTO. AF_12/2014</t>
  </si>
  <si>
    <t xml:space="preserve">6,13</t>
  </si>
  <si>
    <t xml:space="preserve">89515</t>
  </si>
  <si>
    <t xml:space="preserve">JOELHO 45 GRAUS, PVC, SOLDÁVEL, DN 75MM, INSTALADO EM PRUMADA DE ÁGUA - FORNECIMENTO E INSTALAÇÃO. AF_12/2014</t>
  </si>
  <si>
    <t xml:space="preserve">53,30</t>
  </si>
  <si>
    <t xml:space="preserve">54,04</t>
  </si>
  <si>
    <t xml:space="preserve">89516</t>
  </si>
  <si>
    <t xml:space="preserve">JOELHO 45 GRAUS, PVC, SERIE R, ÁGUA PLUVIAL, DN 40 MM, JUNTA SOLDÁVEL, FORNECIDO E INSTALADO EM RAMAL DE ENCAMINHAMENTO. AF_12/2014</t>
  </si>
  <si>
    <t xml:space="preserve">5,86</t>
  </si>
  <si>
    <t xml:space="preserve">89517</t>
  </si>
  <si>
    <t xml:space="preserve">CURVA 90 GRAUS, PVC, SOLDÁVEL, DN 75MM, INSTALADO EM PRUMADA DE ÁGUA - FORNECIMENTO E INSTALAÇÃO. AF_12/2014</t>
  </si>
  <si>
    <t xml:space="preserve">46,49</t>
  </si>
  <si>
    <t xml:space="preserve">47,23</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</si>
  <si>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</si>
  <si>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</si>
  <si>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</si>
  <si>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</si>
  <si>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37,23</t>
  </si>
  <si>
    <t xml:space="preserve">89520</t>
  </si>
  <si>
    <t xml:space="preserve">JOELHO 45 GRAUS, PVC, SERIE R, ÁGUA PLUVIAL, DN 50 MM, JUNTA ELÁSTICA, FORNECIDO E INSTALADO EM RAMAL DE ENCAMINHAMENTO. AF_12/2014</t>
  </si>
  <si>
    <t xml:space="preserve">89521</t>
  </si>
  <si>
    <t xml:space="preserve">JOELHO 90 GRAUS, PVC, SOLDÁVEL, DN 85MM, INSTALADO EM PRUMADA DE ÁGUA - FORNECIMENTO E INSTALAÇÃO. AF_12/2014</t>
  </si>
  <si>
    <t xml:space="preserve">77,57</t>
  </si>
  <si>
    <t xml:space="preserve">78,40</t>
  </si>
  <si>
    <t xml:space="preserve">89522</t>
  </si>
  <si>
    <t xml:space="preserve">JOELHO 90 GRAUS, PVC, SERIE R, ÁGUA PLUVIAL, DN 75 MM, JUNTA ELÁSTICA, FORNECIDO E INSTALADO EM RAMAL DE ENCAMINHAMENTO. AF_12/2014</t>
  </si>
  <si>
    <t xml:space="preserve">16,92</t>
  </si>
  <si>
    <t xml:space="preserve">17,39</t>
  </si>
  <si>
    <t xml:space="preserve">89523</t>
  </si>
  <si>
    <t xml:space="preserve">JOELHO 45 GRAUS, PVC, SOLDÁVEL, DN 85MM, INSTALADO EM PRUMADA DE ÁGUA - FORNECIMENTO E INSTALAÇÃO. AF_12/2014</t>
  </si>
  <si>
    <t xml:space="preserve">60,39</t>
  </si>
  <si>
    <t xml:space="preserve">89524</t>
  </si>
  <si>
    <t xml:space="preserve">JOELHO 45 GRAUS, PVC, SERIE R, ÁGUA PLUVIAL, DN 75 MM, JUNTA ELÁSTICA, FORNECIDO E INSTALADO EM RAMAL DE ENCAMINHAMENTO. AF_12/2014</t>
  </si>
  <si>
    <t xml:space="preserve">16,54</t>
  </si>
  <si>
    <t xml:space="preserve">89525</t>
  </si>
  <si>
    <t xml:space="preserve">CURVA 90 GRAUS, PVC, SOLDÁVEL, DN 85MM, INSTALADO EM PRUMADA DE ÁGUA - FORNECIMENTO E INSTALAÇÃO. AF_12/2014</t>
  </si>
  <si>
    <t xml:space="preserve">55,18</t>
  </si>
  <si>
    <t xml:space="preserve">56,01</t>
  </si>
  <si>
    <t xml:space="preserve">89526</t>
  </si>
  <si>
    <t xml:space="preserve">CURVA 87 GRAUS E 30 MINUTOS, PVC, SERIE R, ÁGUA PLUVIAL, DN 75 MM, JUNTA ELÁSTICA, FORNECIDO E INSTALADO EM RAMAL DE ENCAMINHAMENTO. AF_12/2014</t>
  </si>
  <si>
    <t xml:space="preserve">23,03</t>
  </si>
  <si>
    <t xml:space="preserve">89527</t>
  </si>
  <si>
    <t xml:space="preserve">CURVA 45 GRAUS, PVC, SOLDÁVEL, DN 85MM, INSTALADO EM PRUMADA DE ÁGUA - FORNECIMENTO E INSTALAÇÃO. AF_12/2014</t>
  </si>
  <si>
    <t xml:space="preserve">43,01</t>
  </si>
  <si>
    <t xml:space="preserve">43,84</t>
  </si>
  <si>
    <t xml:space="preserve">89528</t>
  </si>
  <si>
    <t xml:space="preserve">LUVA, PVC, SOLDÁVEL, DN 25MM, INSTALADO EM PRUMADA DE ÁGUA - FORNECIMENTO E INSTALAÇÃO. AF_12/2014</t>
  </si>
  <si>
    <t xml:space="preserve">2,85</t>
  </si>
  <si>
    <t xml:space="preserve">89529</t>
  </si>
  <si>
    <t xml:space="preserve">JOELHO 90 GRAUS, PVC, SERIE R, ÁGUA PLUVIAL, DN 100 MM, JUNTA ELÁSTICA, FORNECIDO E INSTALADO EM RAMAL DE ENCAMINHAMENTO. AF_12/2014</t>
  </si>
  <si>
    <t xml:space="preserve">26,02</t>
  </si>
  <si>
    <t xml:space="preserve">26,68</t>
  </si>
  <si>
    <t xml:space="preserve">89530</t>
  </si>
  <si>
    <t xml:space="preserve">LUVA DE CORRER, PVC, SOLDÁVEL, DN 25MM, INSTALADO EM PRUMADA DE ÁGUA - FORNECIMENTO E INSTALAÇÃO. AF_12/2014</t>
  </si>
  <si>
    <t xml:space="preserve">9,77</t>
  </si>
  <si>
    <t xml:space="preserve">89531</t>
  </si>
  <si>
    <t xml:space="preserve">JOELHO 45 GRAUS, PVC, SERIE R, ÁGUA PLUVIAL, DN 100 MM, JUNTA ELÁSTICA, FORNECIDO E INSTALADO EM RAMAL DE ENCAMINHAMENTO. AF_12/2014</t>
  </si>
  <si>
    <t xml:space="preserve">22,48</t>
  </si>
  <si>
    <t xml:space="preserve">89532</t>
  </si>
  <si>
    <t xml:space="preserve">LUVA DE REDUÇÃO, PVC, SOLDÁVEL, DN 32MM X 25MM, INSTALADO EM PRUMADA DE ÁGUA - FORNECIMENTO E INSTALAÇÃO. AF_12/2014</t>
  </si>
  <si>
    <t xml:space="preserve">4,24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</si>
  <si>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</si>
  <si>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</si>
  <si>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</si>
  <si>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</si>
  <si>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3,07</t>
  </si>
  <si>
    <t xml:space="preserve">89535</t>
  </si>
  <si>
    <t xml:space="preserve">CURVA 87 GRAUS E 30 MINUTOS, PVC, SERIE R, ÁGUA PLUVIAL, DN 100 MM, JUNTA ELÁSTICA, FORNECIDO E INSTALADO EM RAMAL DE ENCAMINHAMENTO. AF_12/2014</t>
  </si>
  <si>
    <t xml:space="preserve">38,21</t>
  </si>
  <si>
    <t xml:space="preserve">89536</t>
  </si>
  <si>
    <t xml:space="preserve">UNIÃO, PVC, SOLDÁVEL, DN 25MM, INSTALADO EM PRUMADA DE ÁGUA - FORNECIMENTO E INSTALAÇÃO. AF_12/2014</t>
  </si>
  <si>
    <t xml:space="preserve">8,67</t>
  </si>
  <si>
    <t xml:space="preserve">89538</t>
  </si>
  <si>
    <t xml:space="preserve">ADAPTADOR CURTO COM BOLSA E ROSCA PARA REGISTRO, PVC, SOLDÁVEL, DN 25MM X 3/4, INSTALADO EM PRUMADA DE ÁGUA - FORNECIMENTO E INSTALAÇÃO. AF_12/2014</t>
  </si>
  <si>
    <t xml:space="preserve">2,97</t>
  </si>
  <si>
    <t xml:space="preserve">3,16</t>
  </si>
  <si>
    <t xml:space="preserve">89540</t>
  </si>
  <si>
    <t xml:space="preserve">CURVA DE TRANSPOSIÇÃO, PVC, SOLDÁVEL, DN 25MM, INSTALADO EM PRUMADA DE ÁGUA  - FORNECIMENTO E INSTALAÇÃO. AF_12/2014</t>
  </si>
  <si>
    <t xml:space="preserve">6,60</t>
  </si>
  <si>
    <t xml:space="preserve">89541</t>
  </si>
  <si>
    <t xml:space="preserve">LUVA, PVC, SOLDÁVEL, DN 32MM, INSTALADO EM PRUMADA DE ÁGUA - FORNECIMENTO E INSTALAÇÃO. AF_12/2014</t>
  </si>
  <si>
    <t xml:space="preserve">3,77</t>
  </si>
  <si>
    <t xml:space="preserve">4,00</t>
  </si>
  <si>
    <t xml:space="preserve">89542</t>
  </si>
  <si>
    <t xml:space="preserve">LUVA DE CORRER, PVC, SOLDÁVEL, DN 32MM, INSTALADO EM PRUMADA DE ÁGUA - FORNECIMENTO E INSTALAÇÃO. AF_12/2014</t>
  </si>
  <si>
    <t xml:space="preserve">15,29</t>
  </si>
  <si>
    <t xml:space="preserve">15,52</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</si>
  <si>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</si>
  <si>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</si>
  <si>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</si>
  <si>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</si>
  <si>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89546</t>
  </si>
  <si>
    <t xml:space="preserve">BUCHA DE REDUÇÃO LONGA, PVC, SERIE R, ÁGUA PLUVIAL, DN 50 X 40 MM, JUNTA ELÁSTICA, FORNECIDO E INSTALADO EM RAMAL DE ENCAMINHAMENTO. AF_12/2014</t>
  </si>
  <si>
    <t xml:space="preserve">89547</t>
  </si>
  <si>
    <t xml:space="preserve">LUVA SIMPLES, PVC, SERIE R, ÁGUA PLUVIAL, DN 75 MM, JUNTA ELÁSTICA, FORNECIDO E INSTALADO EM RAMAL DE ENCAMINHAMENTO. AF_12/2014</t>
  </si>
  <si>
    <t xml:space="preserve">11,26</t>
  </si>
  <si>
    <t xml:space="preserve">11,59</t>
  </si>
  <si>
    <t xml:space="preserve">89548</t>
  </si>
  <si>
    <t xml:space="preserve">LUVA DE CORRER, PVC, SERIE R, ÁGUA PLUVIAL, DN 75 MM, JUNTA ELÁSTICA, FORNECIDO E INSTALADO EM RAMAL DE ENCAMINHAMENTO. AF_12/2014</t>
  </si>
  <si>
    <t xml:space="preserve">12,43</t>
  </si>
  <si>
    <t xml:space="preserve">89549</t>
  </si>
  <si>
    <t xml:space="preserve">REDUÇÃO EXCÊNTRICA, PVC, SERIE R, ÁGUA PLUVIAL, DN 75 X 50 MM, JUNTA ELÁSTICA, FORNECIDO E INSTALADO EM RAMAL DE ENCAMINHAMENTO. AF_12/2014</t>
  </si>
  <si>
    <t xml:space="preserve">9,78</t>
  </si>
  <si>
    <t xml:space="preserve">89550</t>
  </si>
  <si>
    <t xml:space="preserve">TÊ DE INSPEÇÃO, PVC, SERIE R, ÁGUA PLUVIAL, DN 75 MM, JUNTA ELÁSTICA, FORNECIDO E INSTALADO EM RAMAL DE ENCAMINHAMENTO. AF_12/2014</t>
  </si>
  <si>
    <t xml:space="preserve">24,68</t>
  </si>
  <si>
    <t xml:space="preserve">25,01</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</si>
  <si>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</si>
  <si>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</si>
  <si>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</si>
  <si>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</si>
  <si>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13,37</t>
  </si>
  <si>
    <t xml:space="preserve">89553</t>
  </si>
  <si>
    <t xml:space="preserve">ADAPTADOR CURTO COM BOLSA E ROSCA PARA REGISTRO, PVC, SOLDÁVEL, DN 32MM X 1, INSTALADO EM PRUMADA DE ÁGUA - FORNECIMENTO E INSTALAÇÃO. AF_12/2014</t>
  </si>
  <si>
    <t xml:space="preserve">89554</t>
  </si>
  <si>
    <t xml:space="preserve">LUVA SIMPLES, PVC, SERIE R, ÁGUA PLUVIAL, DN 100 MM, JUNTA ELÁSTICA, FORNECIDO E INSTALADO EM RAMAL DE ENCAMINHAMENTO. AF_12/2014</t>
  </si>
  <si>
    <t xml:space="preserve">14,04</t>
  </si>
  <si>
    <t xml:space="preserve">14,48</t>
  </si>
  <si>
    <t xml:space="preserve">89555</t>
  </si>
  <si>
    <t xml:space="preserve">CURVA DE TRANSPOSIÇÃO, PVC, SOLDÁVEL, DN 32MM, INSTALADO EM PRUMADA DE ÁGUA   FORNECIMENTO E INSTALAÇÃO. AF_12/2014</t>
  </si>
  <si>
    <t xml:space="preserve">89556</t>
  </si>
  <si>
    <t xml:space="preserve">LUVA DE CORRER, PVC, SERIE R, ÁGUA PLUVIAL, DN 100 MM, JUNTA ELÁSTICA, FORNECIDO E INSTALADO EM RAMAL DE ENCAMINHAMENTO. AF_12/2014</t>
  </si>
  <si>
    <t xml:space="preserve">19,75</t>
  </si>
  <si>
    <t xml:space="preserve">20,19</t>
  </si>
  <si>
    <t xml:space="preserve">89557</t>
  </si>
  <si>
    <t xml:space="preserve">REDUÇÃO EXCÊNTRICA, PVC, SERIE R, ÁGUA PLUVIAL, DN 100 X 75 MM, JUNTA ELÁSTICA, FORNECIDO E INSTALADO EM RAMAL DE ENCAMINHAMENTO. AF_12/2014</t>
  </si>
  <si>
    <t xml:space="preserve">89558</t>
  </si>
  <si>
    <t xml:space="preserve">LUVA, PVC, SOLDÁVEL, DN 40MM, INSTALADO EM PRUMADA DE ÁGUA - FORNECIMENTO E INSTALAÇÃO. AF_12/2014</t>
  </si>
  <si>
    <t xml:space="preserve">5,95</t>
  </si>
  <si>
    <t xml:space="preserve">89559</t>
  </si>
  <si>
    <t xml:space="preserve">TÊ DE INSPEÇÃO, PVC, SERIE R, ÁGUA PLUVIAL, DN 100 MM, JUNTA ELÁSTICA, FORNECIDO E INSTALADO EM RAMAL DE ENCAMINHAMENTO. AF_12/2014</t>
  </si>
  <si>
    <t xml:space="preserve">33,17</t>
  </si>
  <si>
    <t xml:space="preserve">33,61</t>
  </si>
  <si>
    <t xml:space="preserve">89561</t>
  </si>
  <si>
    <t xml:space="preserve">JUNÇÃO SIMPLES, PVC, SERIE R, ÁGUA PLUVIAL, DN 40 MM, JUNTA SOLDÁVEL, FORNECIDO E INSTALADO EM RAMAL DE ENCAMINHAMENTO. AF_12/2014</t>
  </si>
  <si>
    <t xml:space="preserve">10,07</t>
  </si>
  <si>
    <t xml:space="preserve">89562</t>
  </si>
  <si>
    <t xml:space="preserve">LUVA DE REDUÇÃO, PVC, SOLDÁVEL, DN 40MM X 32MM, INSTALADO EM PRUMADA DE ÁGUA - FORNECIMENTO E INSTALAÇÃO. AF_12/2014</t>
  </si>
  <si>
    <t xml:space="preserve">89563</t>
  </si>
  <si>
    <t xml:space="preserve">JUNÇÃO SIMPLES, PVC, SERIE R, ÁGUA PLUVIAL, DN 50 MM, JUNTA ELÁSTICA, FORNECIDO E INSTALADO EM RAMAL DE ENCAMINHAMENTO. AF_12/2014</t>
  </si>
  <si>
    <t xml:space="preserve">14,17</t>
  </si>
  <si>
    <t xml:space="preserve">89564</t>
  </si>
  <si>
    <t xml:space="preserve">LUVA COM ROSCA, PVC, SOLDÁVEL, DN 40MM X 1.1/4, INSTALADO EM PRUMADA DE ÁGUA - FORNECIMENTO E INSTALAÇÃO. AF_12/2014</t>
  </si>
  <si>
    <t xml:space="preserve">9,52</t>
  </si>
  <si>
    <t xml:space="preserve">9,79</t>
  </si>
  <si>
    <t xml:space="preserve">89565</t>
  </si>
  <si>
    <t xml:space="preserve">JUNÇÃO SIMPLES, PVC, SERIE R, ÁGUA PLUVIAL, DN 75 X 75 MM, JUNTA ELÁSTICA, FORNECIDO E INSTALADO EM RAMAL DE ENCAMINHAMENTO. AF_12/2014</t>
  </si>
  <si>
    <t xml:space="preserve">30,40</t>
  </si>
  <si>
    <t xml:space="preserve">31,03</t>
  </si>
  <si>
    <t xml:space="preserve">89566</t>
  </si>
  <si>
    <t xml:space="preserve">TÊ, PVC, SERIE R, ÁGUA PLUVIAL, DN 75 MM, JUNTA ELÁSTICA, FORNECIDO E INSTALADO EM RAMAL DE ENCAMINHAMENTO. AF_12/2014</t>
  </si>
  <si>
    <t xml:space="preserve">26,35</t>
  </si>
  <si>
    <t xml:space="preserve">89567</t>
  </si>
  <si>
    <t xml:space="preserve">JUNÇÃO SIMPLES, PVC, SERIE R, ÁGUA PLUVIAL, DN 100 X 100 MM, JUNTA ELÁSTICA, FORNECIDO E INSTALADO EM RAMAL DE ENCAMINHAMENTO. AF_12/2014</t>
  </si>
  <si>
    <t xml:space="preserve">45,32</t>
  </si>
  <si>
    <t xml:space="preserve">89568</t>
  </si>
  <si>
    <t xml:space="preserve">UNIÃO, PVC, SOLDÁVEL, DN 40MM, INSTALADO EM PRUMADA DE ÁGUA - FORNECIMENTO E INSTALAÇÃO. AF_12/2014</t>
  </si>
  <si>
    <t xml:space="preserve">24,17</t>
  </si>
  <si>
    <t xml:space="preserve">24,44</t>
  </si>
  <si>
    <t xml:space="preserve">89569</t>
  </si>
  <si>
    <t xml:space="preserve">JUNÇÃO SIMPLES, PVC, SERIE R, ÁGUA PLUVIAL, DN 100 X 75 MM, JUNTA ELÁSTICA, FORNECIDO E INSTALADO EM RAMAL DE ENCAMINHAMENTO. AF_12/2014</t>
  </si>
  <si>
    <t xml:space="preserve">43,92</t>
  </si>
  <si>
    <t xml:space="preserve">89570</t>
  </si>
  <si>
    <t xml:space="preserve">ADAPTADOR CURTO COM BOLSA E ROSCA PARA REGISTRO, PVC, SOLDÁVEL, DN 40MM X 1.1/2, INSTALADO EM PRUMADA DE ÁGUA - FORNECIMENTO E INSTALAÇÃO. AF_12/2014</t>
  </si>
  <si>
    <t xml:space="preserve">7,09</t>
  </si>
  <si>
    <t xml:space="preserve">89571</t>
  </si>
  <si>
    <t xml:space="preserve">TÊ, PVC, SERIE R, ÁGUA PLUVIAL, DN 100 X 100 MM, JUNTA ELÁSTICA, FORNECIDO E INSTALADO EM RAMAL DE ENCAMINHAMENTO. AF_12/2014</t>
  </si>
  <si>
    <t xml:space="preserve">40,60</t>
  </si>
  <si>
    <t xml:space="preserve">41,46</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</si>
  <si>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</si>
  <si>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</si>
  <si>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</si>
  <si>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</si>
  <si>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33,52</t>
  </si>
  <si>
    <t xml:space="preserve">89574</t>
  </si>
  <si>
    <t xml:space="preserve">JUNÇÃO DUPLA, PVC, SERIE R, ÁGUA PLUVIAL, DN 100 X 100 X 100 MM, JUNTA ELÁSTICA, FORNECIDO E INSTALADO EM RAMAL DE ENCAMINHAMENTO. AF_12/2014</t>
  </si>
  <si>
    <t xml:space="preserve">58,99</t>
  </si>
  <si>
    <t xml:space="preserve">60,33</t>
  </si>
  <si>
    <t xml:space="preserve">89575</t>
  </si>
  <si>
    <t xml:space="preserve">LUVA, PVC, SOLDÁVEL, DN 50MM, INSTALADO EM PRUMADA DE ÁGUA - FORNECIMENTO E INSTALAÇÃO. AF_12/2014</t>
  </si>
  <si>
    <t xml:space="preserve">7,47</t>
  </si>
  <si>
    <t xml:space="preserve">89577</t>
  </si>
  <si>
    <t xml:space="preserve">LUVA DE CORRER, PVC, SOLDÁVEL, DN 50MM, INSTALADO EM PRUMADA DE ÁGUA - FORNECIMENTO E INSTALAÇÃO. AF_12/2014</t>
  </si>
  <si>
    <t xml:space="preserve">21,31</t>
  </si>
  <si>
    <t xml:space="preserve">21,64</t>
  </si>
  <si>
    <t xml:space="preserve">89579</t>
  </si>
  <si>
    <t xml:space="preserve">LUVA DE REDUÇÃO, PVC, SOLDÁVEL, DN 50MM X 25MM, INSTALADO EM PRUMADA DE ÁGUA   FORNECIMENTO E INSTALAÇÃO. AF_12/2014</t>
  </si>
  <si>
    <t xml:space="preserve">89581</t>
  </si>
  <si>
    <t xml:space="preserve">JOELHO 90 GRAUS, PVC, SERIE R, ÁGUA PLUVIAL, DN 75 MM, JUNTA ELÁSTICA, FORNECIDO E INSTALADO EM CONDUTORES VERTICAIS DE ÁGUAS PLUVIAIS. AF_12/2014</t>
  </si>
  <si>
    <t xml:space="preserve">15,31</t>
  </si>
  <si>
    <t xml:space="preserve">15,59</t>
  </si>
  <si>
    <t xml:space="preserve">89582</t>
  </si>
  <si>
    <t xml:space="preserve">JOELHO 45 GRAUS, PVC, SERIE R, ÁGUA PLUVIAL, DN 75 MM, JUNTA ELÁSTICA, FORNECIDO E INSTALADO EM CONDUTORES VERTICAIS DE ÁGUAS PLUVIAIS. AF_12/2014</t>
  </si>
  <si>
    <t xml:space="preserve">15,21</t>
  </si>
  <si>
    <t xml:space="preserve">89583</t>
  </si>
  <si>
    <t xml:space="preserve">CURVA 87 GRAUS E 30 MINUTOS, PVC, SERIE R, ÁGUA PLUVIAL, DN 75 MM, JUNTA ELÁSTICA, FORNECIDO E INSTALADO EM CONDUTORES VERTICAIS DE ÁGUAS PLUVIAIS. AF_12/2014</t>
  </si>
  <si>
    <t xml:space="preserve">89584</t>
  </si>
  <si>
    <t xml:space="preserve">JOELHO 90 GRAUS, PVC, SERIE R, ÁGUA PLUVIAL, DN 100 MM, JUNTA ELÁSTICA, FORNECIDO E INSTALADO EM CONDUTORES VERTICAIS DE ÁGUAS PLUVIAIS. AF_12/2014</t>
  </si>
  <si>
    <t xml:space="preserve">24,43</t>
  </si>
  <si>
    <t xml:space="preserve">89585</t>
  </si>
  <si>
    <t xml:space="preserve">JOELHO 45 GRAUS, PVC, SERIE R, ÁGUA PLUVIAL, DN 100 MM, JUNTA ELÁSTICA, FORNECIDO E INSTALADO EM CONDUTORES VERTICAIS DE ÁGUAS PLUVIAIS. AF_12/2014</t>
  </si>
  <si>
    <t xml:space="preserve">20,89</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</si>
  <si>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</si>
  <si>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</si>
  <si>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</si>
  <si>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</si>
  <si>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36,43</t>
  </si>
  <si>
    <t xml:space="preserve">89590</t>
  </si>
  <si>
    <t xml:space="preserve">JOELHO 90 GRAUS, PVC, SERIE R, ÁGUA PLUVIAL, DN 150 MM, JUNTA ELÁSTICA, FORNECIDO E INSTALADO EM CONDUTORES VERTICAIS DE ÁGUAS PLUVIAIS. AF_12/2014</t>
  </si>
  <si>
    <t xml:space="preserve">74,19</t>
  </si>
  <si>
    <t xml:space="preserve">74,99</t>
  </si>
  <si>
    <t xml:space="preserve">89591</t>
  </si>
  <si>
    <t xml:space="preserve">JOELHO 45 GRAUS, PVC, SERIE R, ÁGUA PLUVIAL, DN 150 MM, JUNTA ELÁSTICA, FORNECIDO E INSTALADO EM CONDUTORES VERTICAIS DE ÁGUAS PLUVIAIS. AF_12/2014</t>
  </si>
  <si>
    <t xml:space="preserve">61,79</t>
  </si>
  <si>
    <t xml:space="preserve">89592</t>
  </si>
  <si>
    <t xml:space="preserve">CURVA 87 GRAUS E 30 MINUTOS, PVC, SERIE R, ÁGUA PLUVIAL, DN 150 MM, JUNTA ELÁSTICA, FORNECIDO E INSTALADO EM CONDUTORES VERTICAIS DE ÁGUAS PLUVIAIS. AF_12/2014</t>
  </si>
  <si>
    <t xml:space="preserve">228,34</t>
  </si>
  <si>
    <t xml:space="preserve">229,14</t>
  </si>
  <si>
    <t xml:space="preserve">89593</t>
  </si>
  <si>
    <t xml:space="preserve">LUVA COM ROSCA, PVC, SOLDÁVEL, DN 50MM X 1.1/2, INSTALADO EM PRUMADA DE ÁGUA - FORNECIMENTO E INSTALAÇÃO. AF_12/2014</t>
  </si>
  <si>
    <t xml:space="preserve">15,61</t>
  </si>
  <si>
    <t xml:space="preserve">89594</t>
  </si>
  <si>
    <t xml:space="preserve">UNIÃO, PVC, SOLDÁVEL, DN 50MM, INSTALADO EM PRUMADA DE ÁGUA - FORNECIMENTO E INSTALAÇÃO. AF_12/2014</t>
  </si>
  <si>
    <t xml:space="preserve">28,90</t>
  </si>
  <si>
    <t xml:space="preserve">89595</t>
  </si>
  <si>
    <t xml:space="preserve">ADAPTADOR CURTO COM BOLSA E ROSCA PARA REGISTRO, PVC, SOLDÁVEL, DN 50MM X 1.1/4, INSTALADO EM PRUMADA DE ÁGUA - FORNECIMENTO E INSTALAÇÃO. AF_12/2014</t>
  </si>
  <si>
    <t xml:space="preserve">10,90</t>
  </si>
  <si>
    <t xml:space="preserve">89596</t>
  </si>
  <si>
    <t xml:space="preserve">ADAPTADOR CURTO COM BOLSA E ROSCA PARA REGISTRO, PVC, SOLDÁVEL, DN 50MM X 1.1/2, INSTALADO EM PRUMADA DE ÁGUA - FORNECIMENTO E INSTALAÇÃO. AF_12/2014</t>
  </si>
  <si>
    <t xml:space="preserve">7,92</t>
  </si>
  <si>
    <t xml:space="preserve">89597</t>
  </si>
  <si>
    <t xml:space="preserve">LUVA, PVC, SOLDÁVEL, DN 60MM, INSTALADO EM PRUMADA DE ÁGUA - FORNECIMENTO E INSTALAÇÃO. AF_12/2014</t>
  </si>
  <si>
    <t xml:space="preserve">12,94</t>
  </si>
  <si>
    <t xml:space="preserve">13,33</t>
  </si>
  <si>
    <t xml:space="preserve">89598</t>
  </si>
  <si>
    <t xml:space="preserve">LUVA DE CORRER, PVC, SOLDÁVEL, DN 60MM, INSTALADO EM PRUMADA DE ÁGUA   FORNECIMENTO E INSTALAÇÃO. AF_12/2014</t>
  </si>
  <si>
    <t xml:space="preserve">28,37</t>
  </si>
  <si>
    <t xml:space="preserve">89599</t>
  </si>
  <si>
    <t xml:space="preserve">LUVA SIMPLES, PVC, SERIE R, ÁGUA PLUVIAL, DN 75 MM, JUNTA ELÁSTICA, FORNECIDO E INSTALADO EM CONDUTORES VERTICAIS DE ÁGUAS PLUVIAIS. AF_12/2014</t>
  </si>
  <si>
    <t xml:space="preserve">10,26</t>
  </si>
  <si>
    <t xml:space="preserve">89600</t>
  </si>
  <si>
    <t xml:space="preserve">LUVA DE CORRER, PVC, SERIE R, ÁGUA PLUVIAL, DN 75 MM, JUNTA ELÁSTICA, FORNECIDO E INSTALADO EM CONDUTORES VERTICAIS DE ÁGUAS PLUVIAIS. AF_12/2014</t>
  </si>
  <si>
    <t xml:space="preserve">89605</t>
  </si>
  <si>
    <t xml:space="preserve">LUVA DE REDUÇÃO, PVC, SOLDÁVEL, DN 60MM X 50MM, INSTALADO EM PRUMADA DE ÁGUA - FORNECIMENTO E INSTALAÇÃO. AF_12/2014</t>
  </si>
  <si>
    <t xml:space="preserve">12,17</t>
  </si>
  <si>
    <t xml:space="preserve">89609</t>
  </si>
  <si>
    <t xml:space="preserve">UNIÃO, PVC, SOLDÁVEL, DN 60MM, INSTALADO EM PRUMADA DE ÁGUA - FORNECIMENTO E INSTALAÇÃO. AF_12/2014</t>
  </si>
  <si>
    <t xml:space="preserve">62,12</t>
  </si>
  <si>
    <t xml:space="preserve">62,51</t>
  </si>
  <si>
    <t xml:space="preserve">89610</t>
  </si>
  <si>
    <t xml:space="preserve">ADAPTADOR CURTO COM BOLSA E ROSCA PARA REGISTRO, PVC, SOLDÁVEL, DN 60MM X 2, INSTALADO EM PRUMADA DE ÁGUA - FORNECIMENTO E INSTALAÇÃO. AF_12/2014</t>
  </si>
  <si>
    <t xml:space="preserve">14,40</t>
  </si>
  <si>
    <t xml:space="preserve">14,79</t>
  </si>
  <si>
    <t xml:space="preserve">89611</t>
  </si>
  <si>
    <t xml:space="preserve">LUVA, PVC, SOLDÁVEL, DN 75MM, INSTALADO EM PRUMADA DE ÁGUA - FORNECIMENTO E INSTALAÇÃO. AF_12/2014</t>
  </si>
  <si>
    <t xml:space="preserve">19,32</t>
  </si>
  <si>
    <t xml:space="preserve">89612</t>
  </si>
  <si>
    <t xml:space="preserve">UNIÃO, PVC, SOLDÁVEL, DN 75MM, INSTALADO EM PRUMADA DE ÁGUA - FORNECIMENTO E INSTALAÇÃO. AF_12/2014</t>
  </si>
  <si>
    <t xml:space="preserve">125,40</t>
  </si>
  <si>
    <t xml:space="preserve">125,88</t>
  </si>
  <si>
    <t xml:space="preserve">89613</t>
  </si>
  <si>
    <t xml:space="preserve">ADAPTADOR CURTO COM BOLSA E ROSCA PARA REGISTRO, PVC, SOLDÁVEL, DN 75MM X 2.1/2, INSTALADO EM PRUMADA DE ÁGUA - FORNECIMENTO E INSTALAÇÃO. AF_12/2014</t>
  </si>
  <si>
    <t xml:space="preserve">23,56</t>
  </si>
  <si>
    <t xml:space="preserve">89614</t>
  </si>
  <si>
    <t xml:space="preserve">LUVA, PVC, SOLDÁVEL, DN 85MM, INSTALADO EM PRUMADA DE ÁGUA - FORNECIMENTO E INSTALAÇÃO. AF_12/2014</t>
  </si>
  <si>
    <t xml:space="preserve">89615</t>
  </si>
  <si>
    <t xml:space="preserve">UNIÃO, PVC, SOLDÁVEL, DN 85MM, INSTALADO EM PRUMADA DE ÁGUA - FORNECIMENTO E INSTALAÇÃO. AF_12/2014</t>
  </si>
  <si>
    <t xml:space="preserve">183,52</t>
  </si>
  <si>
    <t xml:space="preserve">184,08</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</si>
  <si>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</si>
  <si>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</si>
  <si>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</si>
  <si>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</si>
  <si>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</si>
  <si>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</si>
  <si>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11,75</t>
  </si>
  <si>
    <t xml:space="preserve">89619</t>
  </si>
  <si>
    <t xml:space="preserve">TÊ DE REDUÇÃO, PVC, SOLDÁVEL, DN 25MM X 20MM, INSTALADO EM PRUMADA DE ÁGUA - FORNECIMENTO E INSTALAÇÃO. AF_12/2014</t>
  </si>
  <si>
    <t xml:space="preserve">6,37</t>
  </si>
  <si>
    <t xml:space="preserve">6,75</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</si>
  <si>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</si>
  <si>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</si>
  <si>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</si>
  <si>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</si>
  <si>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18,11</t>
  </si>
  <si>
    <t xml:space="preserve">89622</t>
  </si>
  <si>
    <t xml:space="preserve">TÊ DE REDUÇÃO, PVC, SOLDÁVEL, DN 32MM X 25MM, INSTALADO EM PRUMADA DE ÁGUA - FORNECIMENTO E INSTALAÇÃO. AF_12/2014</t>
  </si>
  <si>
    <t xml:space="preserve">9,57</t>
  </si>
  <si>
    <t xml:space="preserve">10,04</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</si>
  <si>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</si>
  <si>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</si>
  <si>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</si>
  <si>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</si>
  <si>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89625</t>
  </si>
  <si>
    <t xml:space="preserve">TE, PVC, SOLDÁVEL, DN 50MM, INSTALADO EM PRUMADA DE ÁGUA - FORNECIMENTO E INSTALAÇÃO. AF_12/2014</t>
  </si>
  <si>
    <t xml:space="preserve">15,04</t>
  </si>
  <si>
    <t xml:space="preserve">15,72</t>
  </si>
  <si>
    <t xml:space="preserve">89626</t>
  </si>
  <si>
    <t xml:space="preserve">TÊ DE REDUÇÃO, PVC, SOLDÁVEL, DN 50MM X 40MM, INSTALADO EM PRUMADA DE ÁGUA - FORNECIMENTO E INSTALAÇÃO. AF_12/2014</t>
  </si>
  <si>
    <t xml:space="preserve">18,60</t>
  </si>
  <si>
    <t xml:space="preserve">19,28</t>
  </si>
  <si>
    <t xml:space="preserve">89627</t>
  </si>
  <si>
    <t xml:space="preserve">TÊ DE REDUÇÃO, PVC, SOLDÁVEL, DN 50MM X 25MM, INSTALADO EM PRUMADA DE ÁGUA - FORNECIMENTO E INSTALAÇÃO. AF_12/2014</t>
  </si>
  <si>
    <t xml:space="preserve">14,81</t>
  </si>
  <si>
    <t xml:space="preserve">89628</t>
  </si>
  <si>
    <t xml:space="preserve">TE, PVC, SOLDÁVEL, DN 60MM, INSTALADO EM PRUMADA DE ÁGUA - FORNECIMENTO E INSTALAÇÃO. AF_12/2014</t>
  </si>
  <si>
    <t xml:space="preserve">30,81</t>
  </si>
  <si>
    <t xml:space="preserve">89629</t>
  </si>
  <si>
    <t xml:space="preserve">TE, PVC, SOLDÁVEL, DN 75MM, INSTALADO EM PRUMADA DE ÁGUA - FORNECIMENTO E INSTALAÇÃO. AF_12/2014</t>
  </si>
  <si>
    <t xml:space="preserve">52,27</t>
  </si>
  <si>
    <t xml:space="preserve">53,25</t>
  </si>
  <si>
    <t xml:space="preserve">89630</t>
  </si>
  <si>
    <t xml:space="preserve">TE DE REDUÇÃO, PVC, SOLDÁVEL, DN 75MM X 50MM, INSTALADO EM PRUMADA DE ÁGUA - FORNECIMENTO E INSTALAÇÃO. AF_12/2014</t>
  </si>
  <si>
    <t xml:space="preserve">45,17</t>
  </si>
  <si>
    <t xml:space="preserve">89631</t>
  </si>
  <si>
    <t xml:space="preserve">TE, PVC, SOLDÁVEL, DN 85MM, INSTALADO EM PRUMADA DE ÁGUA - FORNECIMENTO E INSTALAÇÃO. AF_12/2014</t>
  </si>
  <si>
    <t xml:space="preserve">76,14</t>
  </si>
  <si>
    <t xml:space="preserve">77,25</t>
  </si>
  <si>
    <t xml:space="preserve">89632</t>
  </si>
  <si>
    <t xml:space="preserve">TE DE REDUÇÃO, PVC, SOLDÁVEL, DN 85MM X 60MM, INSTALADO EM PRUMADA DE ÁGUA - FORNECIMENTO E INSTALAÇÃO. AF_12/2014</t>
  </si>
  <si>
    <t xml:space="preserve">65,59</t>
  </si>
  <si>
    <t xml:space="preserve">66,70</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</si>
  <si>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</si>
  <si>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</si>
  <si>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</si>
  <si>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</si>
  <si>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</si>
  <si>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</si>
  <si>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7,98</t>
  </si>
  <si>
    <t xml:space="preserve">89641</t>
  </si>
  <si>
    <t xml:space="preserve">JOELHO 90 GRAUS, CPVC, SOLDÁVEL, DN 22MM, INSTALADO EM RAMAL OU SUB-RAMAL DE ÁGUA - FORNECIMENTO E INSTALAÇÃO. AF_12/2014</t>
  </si>
  <si>
    <t xml:space="preserve">9,16</t>
  </si>
  <si>
    <t xml:space="preserve">9,81</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</si>
  <si>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</si>
  <si>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</si>
  <si>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</si>
  <si>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</si>
  <si>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</si>
  <si>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</si>
  <si>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</si>
  <si>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</si>
  <si>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13,48</t>
  </si>
  <si>
    <t xml:space="preserve">14,24</t>
  </si>
  <si>
    <t xml:space="preserve">89647</t>
  </si>
  <si>
    <t xml:space="preserve">JOELHO 45 GRAUS, CPVC, SOLDÁVEL, DN 28MM, INSTALADO EM RAMAL OU SUB-RAMAL DE ÁGUA  FORNECIMENTO E INSTALAÇÃO. AF_12/2014</t>
  </si>
  <si>
    <t xml:space="preserve">13,23</t>
  </si>
  <si>
    <t xml:space="preserve">89648</t>
  </si>
  <si>
    <t xml:space="preserve">CURVA 90 GRAUS, CPVC, SOLDÁVEL, DN 28MM, INSTALADO EM RAMAL OU SUB-RAMAL DE ÁGUA  FORNECIMENTO E INSTALAÇÃO. AF_12/2014</t>
  </si>
  <si>
    <t xml:space="preserve">15,15</t>
  </si>
  <si>
    <t xml:space="preserve">89649</t>
  </si>
  <si>
    <t xml:space="preserve">JOELHO 90 GRAUS, CPVC, SOLDÁVEL, DN 35MM, INSTALADO EM RAMAL OU SUB-RAMAL DE ÁGUA  FORNECIMENTO E INSTALAÇÃO. AF_12/2014</t>
  </si>
  <si>
    <t xml:space="preserve">20,09</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</si>
  <si>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</si>
  <si>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</si>
  <si>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</si>
  <si>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</si>
  <si>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</si>
  <si>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</si>
  <si>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</si>
  <si>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</si>
  <si>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</si>
  <si>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</si>
  <si>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89655</t>
  </si>
  <si>
    <t xml:space="preserve">CONECTOR, CPVC, SOLDÁVEL, DN 15MM X 1/2, INSTALADO EM RAMAL OU SUB-RAMAL DE ÁGUA  FORNECIMENTO E INSTALAÇÃO. AF_12/2014</t>
  </si>
  <si>
    <t xml:space="preserve">15,57</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</si>
  <si>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</si>
  <si>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</si>
  <si>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</si>
  <si>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</si>
  <si>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7,87</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</si>
  <si>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</si>
  <si>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</si>
  <si>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</si>
  <si>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</si>
  <si>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</si>
  <si>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</si>
  <si>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5,77</t>
  </si>
  <si>
    <t xml:space="preserve">6,21</t>
  </si>
  <si>
    <t xml:space="preserve">89661</t>
  </si>
  <si>
    <t xml:space="preserve">UNIÃO, CPVC, SOLDÁVEL, DN22MM, INSTALADO EM RAMAL OU SUB-RAMAL DE ÁGUA  FORNECIMENTO E INSTALAÇÃO. AF_12/2014</t>
  </si>
  <si>
    <t xml:space="preserve">13,22</t>
  </si>
  <si>
    <t xml:space="preserve">89662</t>
  </si>
  <si>
    <t xml:space="preserve">CONECTOR, CPVC, SOLDÁVEL, DN 22MM X 1/2, INSTALADO EM RAMAL OU SUB-RAMAL DE ÁGUA  FORNECIMENTO E INSTALAÇÃO. AF_12/2014</t>
  </si>
  <si>
    <t xml:space="preserve">19,40</t>
  </si>
  <si>
    <t xml:space="preserve">89663</t>
  </si>
  <si>
    <t xml:space="preserve">ADAPTADOR, CPVC, SOLDÁVEL, DN22MM, INSTALADO EM RAMAL OU SUB-RAMAL DE ÁGUA  FORNECIMENTO E INSTALAÇÃO. AF_12/2014</t>
  </si>
  <si>
    <t xml:space="preserve">8,61</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</si>
  <si>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</si>
  <si>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</si>
  <si>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</si>
  <si>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</si>
  <si>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8,26</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</si>
  <si>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</si>
  <si>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</si>
  <si>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</si>
  <si>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</si>
  <si>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23,49</t>
  </si>
  <si>
    <t xml:space="preserve">23,68</t>
  </si>
  <si>
    <t xml:space="preserve">89668</t>
  </si>
  <si>
    <t xml:space="preserve">CONECTOR, CPVC, SOLDÁVEL, DN22MM X 3/4", INSTALADO EM RAMAL OU SUB-RAMAL DE ÁGUA - FORNECIMENTO E INSTALAÇÃO. AF_12/2014</t>
  </si>
  <si>
    <t xml:space="preserve">18,05</t>
  </si>
  <si>
    <t xml:space="preserve">18,49</t>
  </si>
  <si>
    <t xml:space="preserve">89669</t>
  </si>
  <si>
    <t xml:space="preserve">LUVA SIMPLES, PVC, SERIE R, ÁGUA PLUVIAL, DN 100 MM, JUNTA ELÁSTICA, FORNECIDO E INSTALADO EM CONDUTORES VERTICAIS DE ÁGUAS PLUVIAIS. AF_12/2014</t>
  </si>
  <si>
    <t xml:space="preserve">13,36</t>
  </si>
  <si>
    <t xml:space="preserve">89670</t>
  </si>
  <si>
    <t xml:space="preserve">LUVA, CPVC, SOLDÁVEL, DN 28MM, INSTALADO EM RAMAL OU SUB-RAMAL DE ÁGUA  FORNECIMENTO E INSTALAÇÃO. AF_12/2014</t>
  </si>
  <si>
    <t xml:space="preserve">9,13</t>
  </si>
  <si>
    <t xml:space="preserve">89671</t>
  </si>
  <si>
    <t xml:space="preserve">LUVA DE CORRER, PVC, SERIE R, ÁGUA PLUVIAL, DN 100 MM, JUNTA ELÁSTICA, FORNECIDO E INSTALADO EM CONDUTORES VERTICAIS DE ÁGUAS PLUVIAIS. AF_12/2014</t>
  </si>
  <si>
    <t xml:space="preserve">18,74</t>
  </si>
  <si>
    <t xml:space="preserve">89672</t>
  </si>
  <si>
    <t xml:space="preserve">LUVA DE CORRER, CPVC, SOLDÁVEL, DN 28MM, INSTALADO EM RAMAL OU SUB-RAMAL DE ÁGUA  FORNECIMENTO E INSTALAÇÃO. AF_12/2014</t>
  </si>
  <si>
    <t xml:space="preserve">12,97</t>
  </si>
  <si>
    <t xml:space="preserve">89673</t>
  </si>
  <si>
    <t xml:space="preserve">REDUÇÃO EXCÊNTRICA, PVC, SERIE R, ÁGUA PLUVIAL, DN 100 X 75 MM, JUNTA ELÁSTICA, FORNECIDO E INSTALADO EM CONDUTORES VERTICAIS DE ÁGUAS PLUVIAIS. AF_12/2014</t>
  </si>
  <si>
    <t xml:space="preserve">15,38</t>
  </si>
  <si>
    <t xml:space="preserve">89674</t>
  </si>
  <si>
    <t xml:space="preserve">UNIÃO, CPVC, SOLDÁVEL, DN28MM, INSTALADO EM RAMAL OU SUB-RAMAL DE ÁGUA  FORNECIMENTO E INSTALAÇÃO. AF_12/2014</t>
  </si>
  <si>
    <t xml:space="preserve">18,50</t>
  </si>
  <si>
    <t xml:space="preserve">19,01</t>
  </si>
  <si>
    <t xml:space="preserve">89675</t>
  </si>
  <si>
    <t xml:space="preserve">TÊ DE INSPEÇÃO, PVC, SERIE R, ÁGUA PLUVIAL, DN 100 MM, JUNTA ELÁSTICA, FORNECIDO E INSTALADO EM CONDUTORES VERTICAIS DE ÁGUAS PLUVIAIS. AF_12/2014</t>
  </si>
  <si>
    <t xml:space="preserve">32,16</t>
  </si>
  <si>
    <t xml:space="preserve">32,49</t>
  </si>
  <si>
    <t xml:space="preserve">89676</t>
  </si>
  <si>
    <t xml:space="preserve">CONECTOR, CPVC, SOLDÁVEL, DN 28MM X 1, INSTALADO EM RAMAL OU SUB-RAMAL DE ÁGUA  FORNECIMENTO E INSTALAÇÃO. AF_12/2014</t>
  </si>
  <si>
    <t xml:space="preserve">27,53</t>
  </si>
  <si>
    <t xml:space="preserve">89677</t>
  </si>
  <si>
    <t xml:space="preserve">LUVA SIMPLES, PVC, SERIE R, ÁGUA PLUVIAL, DN 150 MM, JUNTA ELÁSTICA, FORNECIDO E INSTALADO EM CONDUTORES VERTICAIS DE ÁGUAS PLUVIAIS. AF_12/2014</t>
  </si>
  <si>
    <t xml:space="preserve">37,74</t>
  </si>
  <si>
    <t xml:space="preserve">89678</t>
  </si>
  <si>
    <t xml:space="preserve">BUCHA DE REDUÇÃO, CPVC, SOLDÁVEL, DN28MM X 22MM, INSTALADO EM RAMAL OU SUB-RAMAL DE ÁGUA  FORNECIMENTO E INSTALAÇÃO. AF_12/2014</t>
  </si>
  <si>
    <t xml:space="preserve">7,21</t>
  </si>
  <si>
    <t xml:space="preserve">89679</t>
  </si>
  <si>
    <t xml:space="preserve">LUVA DE CORRER, PVC, SERIE R, ÁGUA PLUVIAL, DN 150 MM, JUNTA ELÁSTICA, FORNECIDO E INSTALADO EM CONDUTORES VERTICAIS DE ÁGUAS PLUVIAIS. AF_12/2014</t>
  </si>
  <si>
    <t xml:space="preserve">59,95</t>
  </si>
  <si>
    <t xml:space="preserve">89680</t>
  </si>
  <si>
    <t xml:space="preserve">LUVA, CPVC, SOLDÁVEL, DN 35MM, INSTALADO EM RAMAL OU SUB-RAMAL DE ÁGUA  FORNECIMENTO E INSTALAÇÃO. AF_12/2014</t>
  </si>
  <si>
    <t xml:space="preserve">13,55</t>
  </si>
  <si>
    <t xml:space="preserve">89681</t>
  </si>
  <si>
    <t xml:space="preserve">REDUÇÃO EXCÊNTRICA, PVC, SERIE R, ÁGUA PLUVIAL, DN 150 X 100 MM, JUNTA ELÁSTICA, FORNECIDO E INSTALADO EM CONDUTORES VERTICAIS DE ÁGUAS PLUVIAIS. AF_12/2014</t>
  </si>
  <si>
    <t xml:space="preserve">41,19</t>
  </si>
  <si>
    <t xml:space="preserve">41,70</t>
  </si>
  <si>
    <t xml:space="preserve">89682</t>
  </si>
  <si>
    <t xml:space="preserve">LUVA DE CORRER, CPVC, SOLDÁVEL, DN 35MM, INSTALADO EM RAMAL OU SUB-RAMAL DE ÁGUA  FORNECIMENTO E INSTALAÇÃO. AF_12/2014</t>
  </si>
  <si>
    <t xml:space="preserve">19,45</t>
  </si>
  <si>
    <t xml:space="preserve">89684</t>
  </si>
  <si>
    <t xml:space="preserve">UNIÃO, CPVC, SOLDÁVEL, DN35MM, INSTALADO EM RAMAL OU SUB-RAMAL DE ÁGUA  FORNECIMENTO E INSTALAÇÃO. AF_12/2014</t>
  </si>
  <si>
    <t xml:space="preserve">26,41</t>
  </si>
  <si>
    <t xml:space="preserve">27,00</t>
  </si>
  <si>
    <t xml:space="preserve">89685</t>
  </si>
  <si>
    <t xml:space="preserve">JUNÇÃO SIMPLES, PVC, SERIE R, ÁGUA PLUVIAL, DN 75 X 75 MM, JUNTA ELÁSTICA, FORNECIDO E INSTALADO EM CONDUTORES VERTICAIS DE ÁGUAS PLUVIAIS. AF_12/2014</t>
  </si>
  <si>
    <t xml:space="preserve">89686</t>
  </si>
  <si>
    <t xml:space="preserve">CONECTOR, CPVC, SOLDÁVEL, DN 35MM X 1 1/4, INSTALADO EM RAMAL OU SUB-RAMAL DE ÁGUA  FORNECIMENTO E INSTALAÇÃO. AF_12/2014</t>
  </si>
  <si>
    <t xml:space="preserve">95,26</t>
  </si>
  <si>
    <t xml:space="preserve">95,85</t>
  </si>
  <si>
    <t xml:space="preserve">89687</t>
  </si>
  <si>
    <t xml:space="preserve">TÊ, PVC, SERIE R, ÁGUA PLUVIAL, DN 75 X 75 MM, JUNTA ELÁSTICA, FORNECIDO E INSTALADO EM CONDUTORES VERTICAIS DE ÁGUAS PLUVIAIS. AF_12/2014</t>
  </si>
  <si>
    <t xml:space="preserve">23,52</t>
  </si>
  <si>
    <t xml:space="preserve">89689</t>
  </si>
  <si>
    <t xml:space="preserve">BUCHA DE REDUÇÃO, CPVC, SOLDÁVEL, DN35MM X 28MM, INSTALADO EM RAMAL OU SUB-RAMAL DE ÁGUA  FORNECIMENTO E INSTALAÇÃO. AF_12/2014</t>
  </si>
  <si>
    <t xml:space="preserve">21,44</t>
  </si>
  <si>
    <t xml:space="preserve">89690</t>
  </si>
  <si>
    <t xml:space="preserve">JUNÇÃO SIMPLES, PVC, SERIE R, ÁGUA PLUVIAL, DN 100 X 100 MM, JUNTA ELÁSTICA, FORNECIDO E INSTALADO EM CONDUTORES VERTICAIS DE ÁGUAS PLUVIAIS. AF_12/2014</t>
  </si>
  <si>
    <t xml:space="preserve">43,73</t>
  </si>
  <si>
    <t xml:space="preserve">89691</t>
  </si>
  <si>
    <t xml:space="preserve">TE, CPVC, SOLDÁVEL, DN 15MM, INSTALADO EM RAMAL OU SUB-RAMAL DE ÁGUA - FORNECIMENTO E INSTALAÇÃO. AF_12/2014</t>
  </si>
  <si>
    <t xml:space="preserve">89692</t>
  </si>
  <si>
    <t xml:space="preserve">JUNÇÃO SIMPLES, PVC, SERIE R, ÁGUA PLUVIAL, DN 100 X 75 MM, JUNTA ELÁSTICA, FORNECIDO E INSTALADO EM CONDUTORES VERTICAIS DE ÁGUAS PLUVIAIS. AF_12/2014</t>
  </si>
  <si>
    <t xml:space="preserve">41,72</t>
  </si>
  <si>
    <t xml:space="preserve">89693</t>
  </si>
  <si>
    <t xml:space="preserve">TÊ, PVC, SERIE R, ÁGUA PLUVIAL, DN 100 X 100 MM, JUNTA ELÁSTICA, FORNECIDO E INSTALADO EM CONDUTORES VERTICAIS DE ÁGUAS PLUVIAIS. AF_12/2014</t>
  </si>
  <si>
    <t xml:space="preserve">39,01</t>
  </si>
  <si>
    <t xml:space="preserve">89694</t>
  </si>
  <si>
    <t xml:space="preserve">TE DE TRANSIÇÃO, CPVC, SOLDÁVEL, DN 15MM X 1/2, INSTALADO EM RAMAL OU SUB-RAMAL DE ÁGUA  FORNECIMENTO E INSTALAÇÃO. AF_12/2014</t>
  </si>
  <si>
    <t xml:space="preserve">12,91</t>
  </si>
  <si>
    <t xml:space="preserve">13,59</t>
  </si>
  <si>
    <t xml:space="preserve">89695</t>
  </si>
  <si>
    <t xml:space="preserve">TÊ MISTURADOR, CPVC, SOLDÁVEL, DN15MM, INSTALADO EM RAMAL OU SUB-RAMAL DE ÁGUA  FORNECIMENTO E INSTALAÇÃO. AF_12/2014</t>
  </si>
  <si>
    <t xml:space="preserve">12,11</t>
  </si>
  <si>
    <t xml:space="preserve">12,79</t>
  </si>
  <si>
    <t xml:space="preserve">89696</t>
  </si>
  <si>
    <t xml:space="preserve">TÊ, PVC, SERIE R, ÁGUA PLUVIAL, DN 100 X 75 MM, JUNTA ELÁSTICA, FORNECIDO E INSTALADO EM CONDUTORES VERTICAIS DE ÁGUAS PLUVIAIS. AF_12/2014</t>
  </si>
  <si>
    <t xml:space="preserve">30,46</t>
  </si>
  <si>
    <t xml:space="preserve">89697</t>
  </si>
  <si>
    <t xml:space="preserve">TE, CPVC, SOLDÁVEL, DN 22MM, INSTALADO EM RAMAL OU SUB-RAMAL DE ÁGUA - FORNECIMENTO E INSTALAÇÃO. AF_12/2014</t>
  </si>
  <si>
    <t xml:space="preserve">10,65</t>
  </si>
  <si>
    <t xml:space="preserve">89698</t>
  </si>
  <si>
    <t xml:space="preserve">JUNÇÃO SIMPLES, PVC, SERIE R, ÁGUA PLUVIAL, DN 150 X 150 MM, JUNTA ELÁSTICA, FORNECIDO E INSTALADO EM CONDUTORES VERTICAIS DE ÁGUAS PLUVIAIS. AF_12/2014</t>
  </si>
  <si>
    <t xml:space="preserve">118,54</t>
  </si>
  <si>
    <t xml:space="preserve">119,63</t>
  </si>
  <si>
    <t xml:space="preserve">89699</t>
  </si>
  <si>
    <t xml:space="preserve">JUNÇÃO SIMPLES, PVC, SERIE R, ÁGUA PLUVIAL, DN 150 X 100 MM, JUNTA ELÁSTICA, FORNECIDO E INSTALADO EM CONDUTORES VERTICAIS DE ÁGUAS PLUVIAIS. AF_12/2014</t>
  </si>
  <si>
    <t xml:space="preserve">96,59</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</si>
  <si>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</si>
  <si>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</si>
  <si>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</si>
  <si>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</si>
  <si>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86,29</t>
  </si>
  <si>
    <t xml:space="preserve">87,38</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</si>
  <si>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</si>
  <si>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</si>
  <si>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</si>
  <si>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</si>
  <si>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29,91</t>
  </si>
  <si>
    <t xml:space="preserve">89704</t>
  </si>
  <si>
    <t xml:space="preserve">TÊ, PVC, SERIE R, ÁGUA PLUVIAL, DN 150 X 100 MM, JUNTA ELÁSTICA, FORNECIDO E INSTALADO EM CONDUTORES VERTICAIS DE ÁGUAS PLUVIAIS. AF_12/2014</t>
  </si>
  <si>
    <t xml:space="preserve">68,66</t>
  </si>
  <si>
    <t xml:space="preserve">69,75</t>
  </si>
  <si>
    <t xml:space="preserve">89705</t>
  </si>
  <si>
    <t xml:space="preserve">TÊ, CPVC, SOLDÁVEL, DN28MM, INSTALADO EM RAMAL OU SUB-RAMAL DE ÁGUA   FORNECIMENTO E INSTALAÇÃO. AF_12/2014</t>
  </si>
  <si>
    <t xml:space="preserve">16,38</t>
  </si>
  <si>
    <t xml:space="preserve">89706</t>
  </si>
  <si>
    <t xml:space="preserve">TÊ, CPVC, SOLDÁVEL, DN35MM, INSTALADO EM RAMAL OU SUB-RAMAL DE ÁGUA  FORNECIMENTO E INSTALAÇÃO. AF_12/2014</t>
  </si>
  <si>
    <t xml:space="preserve">32,79</t>
  </si>
  <si>
    <t xml:space="preserve">89718</t>
  </si>
  <si>
    <t xml:space="preserve">TUBO, CPVC, SOLDÁVEL, DN 35MM, INSTALADO EM RAMAL DE DISTRIBUIÇÃO DE ÁGUA   FORNECIMENTO E INSTALAÇÃO. AF_12/2014</t>
  </si>
  <si>
    <t xml:space="preserve">30,03</t>
  </si>
  <si>
    <t xml:space="preserve">89719</t>
  </si>
  <si>
    <t xml:space="preserve">JOELHO 90 GRAUS, CPVC, SOLDÁVEL, DN 22MM, INSTALADO EM RAMAL DE DISTRIBUIÇÃO DE ÁGUA   FORNECIMENTO E INSTALAÇÃO. AF_12/2014</t>
  </si>
  <si>
    <t xml:space="preserve">89720</t>
  </si>
  <si>
    <t xml:space="preserve">JOELHO 45 GRAUS, CPVC, SOLDÁVEL, DN 22MM, INSTALADO EM RAMAL DE DISTRIBUIÇÃO DE ÁGUA   FORNECIMENTO E INSTALAÇÃO. AF_12/2014</t>
  </si>
  <si>
    <t xml:space="preserve">8,40</t>
  </si>
  <si>
    <t xml:space="preserve">89721</t>
  </si>
  <si>
    <t xml:space="preserve">CURVA 90 GRAUS, CPVC, SOLDÁVEL, DN 22MM, INSTALADO EM RAMAL DE DISTRIBUIÇÃO DE ÁGUA - FORNECIMENTO E INSTALAÇÃO. AF_12/2014</t>
  </si>
  <si>
    <t xml:space="preserve">8,38</t>
  </si>
  <si>
    <t xml:space="preserve">8,76</t>
  </si>
  <si>
    <t xml:space="preserve">89723</t>
  </si>
  <si>
    <t xml:space="preserve">JOELHO 90 GRAUS, CPVC, SOLDÁVEL, DN 28MM, INSTALADO EM RAMAL DE DISTRIBUIÇÃO DE ÁGUA   FORNECIMENTO E INSTALAÇÃO. AF_12/2014</t>
  </si>
  <si>
    <t xml:space="preserve">89724</t>
  </si>
  <si>
    <t xml:space="preserve">JOELHO 90 GRAUS, PVC, SERIE NORMAL, ESGOTO PREDIAL, DN 40 MM, JUNTA SOLDÁVEL, FORNECIDO E INSTALADO EM RAMAL DE DESCARGA OU RAMAL DE ESGOTO SANITÁRIO. AF_12/2014</t>
  </si>
  <si>
    <t xml:space="preserve">89725</t>
  </si>
  <si>
    <t xml:space="preserve">JOELHO 45 GRAUS, CPVC, SOLDÁVEL, DN 28MM, INSTALADO EM RAMAL DE DISTRIBUIÇÃO DE ÁGUA   FORNECIMENTO E INSTALAÇÃO. AF_12/2014</t>
  </si>
  <si>
    <t xml:space="preserve">10,63</t>
  </si>
  <si>
    <t xml:space="preserve">89726</t>
  </si>
  <si>
    <t xml:space="preserve">JOELHO 45 GRAUS, PVC, SERIE NORMAL, ESGOTO PREDIAL, DN 40 MM, JUNTA SOLDÁVEL, FORNECIDO E INSTALADO EM RAMAL DE DESCARGA OU RAMAL DE ESGOTO SANITÁRIO. AF_12/2014</t>
  </si>
  <si>
    <t xml:space="preserve">7,32</t>
  </si>
  <si>
    <t xml:space="preserve">89727</t>
  </si>
  <si>
    <t xml:space="preserve">CURVA 90 GRAUS, CPVC, SOLDÁVEL, DN 28MM, INSTALADO EM RAMAL DE DISTRIBUIÇÃO DE ÁGUA   FORNECIMENTO E INSTALAÇÃO. AF_12/2014</t>
  </si>
  <si>
    <t xml:space="preserve">11,79</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</si>
  <si>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</si>
  <si>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</si>
  <si>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</si>
  <si>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</si>
  <si>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16,13</t>
  </si>
  <si>
    <t xml:space="preserve">16,66</t>
  </si>
  <si>
    <t xml:space="preserve">89730</t>
  </si>
  <si>
    <t xml:space="preserve">CURVA LONGA 90 GRAUS, PVC, SERIE NORMAL, ESGOTO PREDIAL, DN 40 MM, JUNTA SOLDÁVEL, FORNECIDO E INSTALADO EM RAMAL DE DESCARGA OU RAMAL DE ESGOTO SANITÁRIO. AF_12/2014</t>
  </si>
  <si>
    <t xml:space="preserve">8,24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</si>
  <si>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</si>
  <si>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</si>
  <si>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</si>
  <si>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</si>
  <si>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</si>
  <si>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</si>
  <si>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13,69</t>
  </si>
  <si>
    <t xml:space="preserve">14,30</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</si>
  <si>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</si>
  <si>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</si>
  <si>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</si>
  <si>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</si>
  <si>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14,19</t>
  </si>
  <si>
    <t xml:space="preserve">89736</t>
  </si>
  <si>
    <t xml:space="preserve">LUVA, CPVC, SOLDÁVEL, DN 22MM, INSTALADO EM RAMAL DE DISTRIBUIÇÃO DE ÁGUA   FORNECIMENTO E INSTALAÇÃO. AF_12/2014</t>
  </si>
  <si>
    <t xml:space="preserve">4,63</t>
  </si>
  <si>
    <t xml:space="preserve">89737</t>
  </si>
  <si>
    <t xml:space="preserve">JOELHO 90 GRAUS, PVC, SERIE NORMAL, ESGOTO PREDIAL, DN 75 MM, JUNTA ELÁSTICA, FORNECIDO E INSTALADO EM RAMAL DE DESCARGA OU RAMAL DE ESGOTO SANITÁRIO. AF_12/2014</t>
  </si>
  <si>
    <t xml:space="preserve">89738</t>
  </si>
  <si>
    <t xml:space="preserve">LUVA DE CORRER, CPVC, SOLDÁVEL, DN 22MM, INSTALADO EM RAMAL DE DISTRIBUIÇÃO DE ÁGUA   FORNECIMENTO E INSTALAÇÃO. AF_12/2014</t>
  </si>
  <si>
    <t xml:space="preserve">8,68</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</si>
  <si>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</si>
  <si>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</si>
  <si>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</si>
  <si>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</si>
  <si>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4,56</t>
  </si>
  <si>
    <t xml:space="preserve">89741</t>
  </si>
  <si>
    <t xml:space="preserve">UNIÃO, CPVC, SOLDÁVEL, DN 22MM, INSTALADO EM RAMAL DE DISTRIBUIÇÃO DE ÁGUA   FORNECIMENTO E INSTALAÇÃO. AF_12/2014</t>
  </si>
  <si>
    <t xml:space="preserve">11,31</t>
  </si>
  <si>
    <t xml:space="preserve">11,57</t>
  </si>
  <si>
    <t xml:space="preserve">89742</t>
  </si>
  <si>
    <t xml:space="preserve">CURVA CURTA 90 GRAUS, PVC, SERIE NORMAL, ESGOTO PREDIAL, DN 75 MM, JUNTA ELÁSTICA, FORNECIDO E INSTALADO EM RAMAL DE DESCARGA OU RAMAL DE ESGOTO SANITÁRIO. AF_12/2014</t>
  </si>
  <si>
    <t xml:space="preserve">24,03</t>
  </si>
  <si>
    <t xml:space="preserve">24,92</t>
  </si>
  <si>
    <t xml:space="preserve">89743</t>
  </si>
  <si>
    <t xml:space="preserve">CURVA LONGA 90 GRAUS, PVC, SERIE NORMAL, ESGOTO PREDIAL, DN 75 MM, JUNTA ELÁSTICA, FORNECIDO E INSTALADO EM RAMAL DE DESCARGA OU RAMAL DE ESGOTO SANITÁRIO. AF_12/2014</t>
  </si>
  <si>
    <t xml:space="preserve">31,73</t>
  </si>
  <si>
    <t xml:space="preserve">32,62</t>
  </si>
  <si>
    <t xml:space="preserve">89744</t>
  </si>
  <si>
    <t xml:space="preserve">JOELHO 90 GRAUS, PVC, SERIE NORMAL, ESGOTO PREDIAL, DN 100 MM, JUNTA ELÁSTICA, FORNECIDO E INSTALADO EM RAMAL DE DESCARGA OU RAMAL DE ESGOTO SANITÁRIO. AF_12/2014</t>
  </si>
  <si>
    <t xml:space="preserve">18,32</t>
  </si>
  <si>
    <t xml:space="preserve">89745</t>
  </si>
  <si>
    <t xml:space="preserve">CONECTOR, CPVC, SOLDÁVEL, DN 22MM X 1/2 , INSTALADO EM RAMAL DE DISTRIBUIÇÃO DE ÁGUA   FORNECIMENTO E INSTALAÇÃO. AF_12/2014</t>
  </si>
  <si>
    <t xml:space="preserve">17,49</t>
  </si>
  <si>
    <t xml:space="preserve">17,75</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</si>
  <si>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</si>
  <si>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</si>
  <si>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</si>
  <si>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</si>
  <si>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</si>
  <si>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</si>
  <si>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29,08</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</si>
  <si>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</si>
  <si>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</si>
  <si>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</si>
  <si>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</si>
  <si>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48,12</t>
  </si>
  <si>
    <t xml:space="preserve">49,29</t>
  </si>
  <si>
    <t xml:space="preserve">89751</t>
  </si>
  <si>
    <t xml:space="preserve">BUCHA DE REDUÇÃO, CPVC, SOLDÁVEL, DN 22MM X 15MM, INSTALADO EM RAMAL DE DISTRIBUIÇÃO DE ÁGUA   FORNECIMENTO E INSTALAÇÃO. AF_12/2014</t>
  </si>
  <si>
    <t xml:space="preserve">3,74</t>
  </si>
  <si>
    <t xml:space="preserve">89752</t>
  </si>
  <si>
    <t xml:space="preserve">LUVA SIMPLES, PVC, SERIE NORMAL, ESGOTO PREDIAL, DN 40 MM, JUNTA SOLDÁVEL, FORNECIDO E INSTALADO EM RAMAL DE DESCARGA OU RAMAL DE ESGOTO SANITÁRIO. AF_12/2014</t>
  </si>
  <si>
    <t xml:space="preserve">4,83</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</si>
  <si>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</si>
  <si>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</si>
  <si>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</si>
  <si>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</si>
  <si>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10,16</t>
  </si>
  <si>
    <t xml:space="preserve">89755</t>
  </si>
  <si>
    <t xml:space="preserve">LUVA, CPVC, SOLDÁVEL, DN 28MM, INSTALADO EM RAMAL DE DISTRIBUIÇÃO DE ÁGUA   FORNECIMENTO E INSTALAÇÃO. AF_12/2014</t>
  </si>
  <si>
    <t xml:space="preserve">6,90</t>
  </si>
  <si>
    <t xml:space="preserve">89756</t>
  </si>
  <si>
    <t xml:space="preserve">LUVA DE CORRER, CPVC, SOLDÁVEL, DN 28MM, INSTALADO EM RAMAL DE DISTRIBUIÇÃO DE ÁGUA   FORNECIMENTO E INSTALAÇÃO. AF_12/2014</t>
  </si>
  <si>
    <t xml:space="preserve">11,25</t>
  </si>
  <si>
    <t xml:space="preserve">89757</t>
  </si>
  <si>
    <t xml:space="preserve">UNIÃO, CPVC, SOLDÁVEL, DN 28MM, INSTALADO EM RAMAL DE DISTRIBUIÇÃO DE ÁGUA   FORNECIMENTO E INSTALAÇÃO. AF_12/2014</t>
  </si>
  <si>
    <t xml:space="preserve">16,78</t>
  </si>
  <si>
    <t xml:space="preserve">17,09</t>
  </si>
  <si>
    <t xml:space="preserve">89758</t>
  </si>
  <si>
    <t xml:space="preserve">CONECTOR, CPVC, SOLDÁVEL, DN 28MM X 1 , INSTALADO EM RAMAL DE DISTRIBUIÇÃO DE ÁGUA   FORNECIMENTO E INSTALAÇÃO. AF_12/2014</t>
  </si>
  <si>
    <t xml:space="preserve">25,81</t>
  </si>
  <si>
    <t xml:space="preserve">26,12</t>
  </si>
  <si>
    <t xml:space="preserve">89759</t>
  </si>
  <si>
    <t xml:space="preserve">BUCHA DE REDUÇÃO, CPVC, SOLDÁVEL, DN 28MM X 22MM, INSTALADO EM RAMAL DE DISTRIBUIÇÃO DE ÁGUA - FORNECIMENTO E INSTALAÇÃO. AF_12/2014</t>
  </si>
  <si>
    <t xml:space="preserve">5,29</t>
  </si>
  <si>
    <t xml:space="preserve">89760</t>
  </si>
  <si>
    <t xml:space="preserve">LUVA, CPVC, SOLDÁVEL, DN 35MM, INSTALADO EM RAMAL DE DISTRIBUIÇÃO DE ÁGUA - FORNECIMENTO E INSTALAÇÃO. AF_12/2014</t>
  </si>
  <si>
    <t xml:space="preserve">10,93</t>
  </si>
  <si>
    <t xml:space="preserve">89761</t>
  </si>
  <si>
    <t xml:space="preserve">LUVA DE CORRER, CPVC, SOLDÁVEL, DN 35MM, INSTALADO EM RAMAL DE DISTRIBUIÇÃO DE ÁGUA - FORNECIMENTO E INSTALAÇÃO. AF_12/2014</t>
  </si>
  <si>
    <t xml:space="preserve">17,42</t>
  </si>
  <si>
    <t xml:space="preserve">89762</t>
  </si>
  <si>
    <t xml:space="preserve">UNIÃO, CPVC, SOLDÁVEL, DN35MM, INSTALADO EM RAMAL DE DISTRIBUIÇÃO DE ÁGUA - FORNECIMENTO E INSTALAÇÃO. AF_12/2014</t>
  </si>
  <si>
    <t xml:space="preserve">24,38</t>
  </si>
  <si>
    <t xml:space="preserve">24,73</t>
  </si>
  <si>
    <t xml:space="preserve">89763</t>
  </si>
  <si>
    <t xml:space="preserve">CONECTOR, CPVC, SOLDÁVEL, DN 35MM X 1 1/4 , INSTALADO EM RAMAL DE DISTRIBUIÇÃO DE ÁGUA - FORNECIMENTO E INSTALAÇÃO. AF_12/2014</t>
  </si>
  <si>
    <t xml:space="preserve">93,23</t>
  </si>
  <si>
    <t xml:space="preserve">93,58</t>
  </si>
  <si>
    <t xml:space="preserve">89764</t>
  </si>
  <si>
    <t xml:space="preserve">BUCHA DE REDUÇÃO, CPVC, SOLDÁVEL, DN35MM X 28MM, INSTALADO EM RAMAL DE DISTRIBUIÇÃO DE ÁGUA - FORNECIMENTO E INSTALAÇÃO. AF_12/2014</t>
  </si>
  <si>
    <t xml:space="preserve">18,82</t>
  </si>
  <si>
    <t xml:space="preserve">19,17</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</si>
  <si>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</si>
  <si>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</si>
  <si>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</si>
  <si>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</si>
  <si>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13,12</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</si>
  <si>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</si>
  <si>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</si>
  <si>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</si>
  <si>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</si>
  <si>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</si>
  <si>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</si>
  <si>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28,67</t>
  </si>
  <si>
    <t xml:space="preserve">29,38</t>
  </si>
  <si>
    <t xml:space="preserve">89772</t>
  </si>
  <si>
    <t xml:space="preserve">TUBO, CPVC, SOLDÁVEL, DN 54MM, INSTALADO EM PRUMADA DE ÁGUA  FORNECIMENTO E INSTALAÇÃO. AF_12/2014</t>
  </si>
  <si>
    <t xml:space="preserve">51,99</t>
  </si>
  <si>
    <t xml:space="preserve">52,13</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</si>
  <si>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</si>
  <si>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</si>
  <si>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</si>
  <si>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</si>
  <si>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13,10</t>
  </si>
  <si>
    <t xml:space="preserve">89777</t>
  </si>
  <si>
    <t xml:space="preserve">JOELHO 90 GRAUS, CPVC, SOLDÁVEL, DN 35MM, INSTALADO EM PRUMADA DE ÁGUA  FORNECIMENTO E INSTALAÇÃO. AF_12/2014</t>
  </si>
  <si>
    <t xml:space="preserve">89778</t>
  </si>
  <si>
    <t xml:space="preserve">LUVA SIMPLES, PVC, SERIE NORMAL, ESGOTO PREDIAL, DN 100 MM, JUNTA ELÁSTICA, FORNECIDO E INSTALADO EM RAMAL DE DESCARGA OU RAMAL DE ESGOTO SANITÁRIO. AF_12/2014</t>
  </si>
  <si>
    <t xml:space="preserve">13,89</t>
  </si>
  <si>
    <t xml:space="preserve">89779</t>
  </si>
  <si>
    <t xml:space="preserve">LUVA DE CORRER, PVC, SERIE NORMAL, ESGOTO PREDIAL, DN 100 MM, JUNTA ELÁSTICA, FORNECIDO E INSTALADO EM RAMAL DE DESCARGA OU RAMAL DE ESGOTO SANITÁRIO. AF_12/2014</t>
  </si>
  <si>
    <t xml:space="preserve">18,59</t>
  </si>
  <si>
    <t xml:space="preserve">19,39</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</si>
  <si>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</si>
  <si>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</si>
  <si>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</si>
  <si>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</si>
  <si>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89782</t>
  </si>
  <si>
    <t xml:space="preserve">TE, PVC, SERIE NORMAL, ESGOTO PREDIAL, DN 40 X 40 MM, JUNTA SOLDÁVEL, FORNECIDO E INSTALADO EM RAMAL DE DESCARGA OU RAMAL DE ESGOTO SANITÁRIO. AF_12/2014</t>
  </si>
  <si>
    <t xml:space="preserve">9,53</t>
  </si>
  <si>
    <t xml:space="preserve">89783</t>
  </si>
  <si>
    <t xml:space="preserve">JUNÇÃO SIMPLES, PVC, SERIE NORMAL, ESGOTO PREDIAL, DN 40 MM, JUNTA SOLDÁVEL, FORNECIDO E INSTALADO EM RAMAL DE DESCARGA OU RAMAL DE ESGOTO SANITÁRIO. AF_12/2014</t>
  </si>
  <si>
    <t xml:space="preserve">9,25</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</si>
  <si>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</si>
  <si>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</si>
  <si>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</si>
  <si>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</si>
  <si>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15,93</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</si>
  <si>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</si>
  <si>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</si>
  <si>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</si>
  <si>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</si>
  <si>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</si>
  <si>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</si>
  <si>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42,24</t>
  </si>
  <si>
    <t xml:space="preserve">89789</t>
  </si>
  <si>
    <t xml:space="preserve">JOELHO 45 GRAUS, CPVC, SOLDÁVEL, DN 54MM, INSTALADO EM PRUMADA DE ÁGUA  FORNECIMENTO E INSTALAÇÃO. AF_12/2014</t>
  </si>
  <si>
    <t xml:space="preserve">42,88</t>
  </si>
  <si>
    <t xml:space="preserve">89790</t>
  </si>
  <si>
    <t xml:space="preserve">JOELHO 90 GRAUS, CPVC, SOLDÁVEL, DN 73MM, INSTALADO EM PRUMADA DE ÁGUA  FORNECIMENTO E INSTALAÇÃO. AF_12/2014</t>
  </si>
  <si>
    <t xml:space="preserve">101,75</t>
  </si>
  <si>
    <t xml:space="preserve">102,47</t>
  </si>
  <si>
    <t xml:space="preserve">89791</t>
  </si>
  <si>
    <t xml:space="preserve">JOELHO 45 GRAUS, CPVC, SOLDÁVEL, DN 73MM, INSTALADO EM PRUMADA DE ÁGUA  FORNECIMENTO E INSTALAÇÃO. AF_12/2014</t>
  </si>
  <si>
    <t xml:space="preserve">104,11</t>
  </si>
  <si>
    <t xml:space="preserve">104,83</t>
  </si>
  <si>
    <t xml:space="preserve">89792</t>
  </si>
  <si>
    <t xml:space="preserve">JOELHO 90 GRAUS, CPVC, SOLDÁVEL, DN 89MM, INSTALADO EM PRUMADA DE ÁGUA  FORNECIMENTO E INSTALAÇÃO. AF_12/2014</t>
  </si>
  <si>
    <t xml:space="preserve">119,47</t>
  </si>
  <si>
    <t xml:space="preserve">120,33</t>
  </si>
  <si>
    <t xml:space="preserve">89793</t>
  </si>
  <si>
    <t xml:space="preserve">JOELHO 45 GRAUS, CPVC, SOLDÁVEL, DN 89MM, INSTALADO EM PRUMADA DE ÁGUA  FORNECIMENTO E INSTALAÇÃO. AF_12/2014</t>
  </si>
  <si>
    <t xml:space="preserve">122,64</t>
  </si>
  <si>
    <t xml:space="preserve">123,50</t>
  </si>
  <si>
    <t xml:space="preserve">89794</t>
  </si>
  <si>
    <t xml:space="preserve">LUVA, CPVC, SOLDÁVEL, DN 35MM, INSTALADO EM PRUMADA DE ÁGUA  FORNECIMENTO E INSTALAÇÃO. AF_12/2014</t>
  </si>
  <si>
    <t xml:space="preserve">89795</t>
  </si>
  <si>
    <t xml:space="preserve">JUNÇÃO SIMPLES, PVC, SERIE NORMAL, ESGOTO PREDIAL, DN 75 X 75 MM, JUNTA ELÁSTICA, FORNECIDO E INSTALADO EM RAMAL DE DESCARGA OU RAMAL DE ESGOTO SANITÁRIO. AF_12/2014</t>
  </si>
  <si>
    <t xml:space="preserve">24,64</t>
  </si>
  <si>
    <t xml:space="preserve">89796</t>
  </si>
  <si>
    <t xml:space="preserve">TE, PVC, SERIE NORMAL, ESGOTO PREDIAL, DN 100 X 100 MM, JUNTA ELÁSTICA, FORNECIDO E INSTALADO EM RAMAL DE DESCARGA OU RAMAL DE ESGOTO SANITÁRIO. AF_12/2014</t>
  </si>
  <si>
    <t xml:space="preserve">29,22</t>
  </si>
  <si>
    <t xml:space="preserve">30,77</t>
  </si>
  <si>
    <t xml:space="preserve">89797</t>
  </si>
  <si>
    <t xml:space="preserve">JUNÇÃO SIMPLES, PVC, SERIE NORMAL, ESGOTO PREDIAL, DN 100 X 100 MM, JUNTA ELÁSTICA, FORNECIDO E INSTALADO EM RAMAL DE DESCARGA OU RAMAL DE ESGOTO SANITÁRIO. AF_12/2014</t>
  </si>
  <si>
    <t xml:space="preserve">33,60</t>
  </si>
  <si>
    <t xml:space="preserve">35,15</t>
  </si>
  <si>
    <t xml:space="preserve">89801</t>
  </si>
  <si>
    <t xml:space="preserve">JOELHO 90 GRAUS, PVC, SERIE NORMAL, ESGOTO PREDIAL, DN 50 MM, JUNTA ELÁSTICA, FORNECIDO E INSTALADO EM PRUMADA DE ESGOTO SANITÁRIO OU VENTILAÇÃO. AF_12/2014</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</si>
  <si>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</si>
  <si>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</si>
  <si>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</si>
  <si>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</si>
  <si>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10,29</t>
  </si>
  <si>
    <t xml:space="preserve">89804</t>
  </si>
  <si>
    <t xml:space="preserve">CURVA LONGA 90 GRAUS, PVC, SERIE NORMAL, ESGOTO PREDIAL, DN 50 MM, JUNTA ELÁSTICA, FORNECIDO E INSTALADO EM PRUMADA DE ESGOTO SANITÁRIO OU VENTILAÇÃO. AF_12/2014</t>
  </si>
  <si>
    <t xml:space="preserve">89805</t>
  </si>
  <si>
    <t xml:space="preserve">JOELHO 90 GRAUS, PVC, SERIE NORMAL, ESGOTO PREDIAL, DN 75 MM, JUNTA ELÁSTICA, FORNECIDO E INSTALADO EM PRUMADA DE ESGOTO SANITÁRIO OU VENTILAÇÃO. AF_12/2014</t>
  </si>
  <si>
    <t xml:space="preserve">9,50</t>
  </si>
  <si>
    <t xml:space="preserve">9,88</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</si>
  <si>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</si>
  <si>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</si>
  <si>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</si>
  <si>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</si>
  <si>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19,63</t>
  </si>
  <si>
    <t xml:space="preserve">89808</t>
  </si>
  <si>
    <t xml:space="preserve">CURVA LONGA 90 GRAUS, PVC, SERIE NORMAL, ESGOTO PREDIAL, DN 75 MM, JUNTA ELÁSTICA, FORNECIDO E INSTALADO EM PRUMADA DE ESGOTO SANITÁRIO OU VENTILAÇÃO. AF_12/2014</t>
  </si>
  <si>
    <t xml:space="preserve">27,33</t>
  </si>
  <si>
    <t xml:space="preserve">89809</t>
  </si>
  <si>
    <t xml:space="preserve">JOELHO 90 GRAUS, PVC, SERIE NORMAL, ESGOTO PREDIAL, DN 100 MM, JUNTA ELÁSTICA, FORNECIDO E INSTALADO EM PRUMADA DE ESGOTO SANITÁRIO OU VENTILAÇÃO. AF_12/2014</t>
  </si>
  <si>
    <t xml:space="preserve">13,68</t>
  </si>
  <si>
    <t xml:space="preserve">89810</t>
  </si>
  <si>
    <t xml:space="preserve">JOELHO 45 GRAUS, PVC, SERIE NORMAL, ESGOTO PREDIAL, DN 100 MM, JUNTA ELÁSTICA, FORNECIDO E INSTALADO EM PRUMADA DE ESGOTO SANITÁRIO OU VENTILAÇÃO. AF_12/2014</t>
  </si>
  <si>
    <t xml:space="preserve">13,18</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</si>
  <si>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</si>
  <si>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</si>
  <si>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</si>
  <si>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</si>
  <si>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42,92</t>
  </si>
  <si>
    <t xml:space="preserve">43,48</t>
  </si>
  <si>
    <t xml:space="preserve">89813</t>
  </si>
  <si>
    <t xml:space="preserve">LUVA SIMPLES, PVC, SERIE NORMAL, ESGOTO PREDIAL, DN 50 MM, JUNTA ELÁSTICA, FORNECIDO E INSTALADO EM PRUMADA DE ESGOTO SANITÁRIO OU VENTILAÇÃO. AF_12/2014</t>
  </si>
  <si>
    <t xml:space="preserve">4,26</t>
  </si>
  <si>
    <t xml:space="preserve">4,40</t>
  </si>
  <si>
    <t xml:space="preserve">89814</t>
  </si>
  <si>
    <t xml:space="preserve">LUVA DE CORRER, PVC, SERIE NORMAL, ESGOTO PREDIAL, DN 50 MM, JUNTA ELÁSTICA, FORNECIDO E INSTALADO EM PRUMADA DE ESGOTO SANITÁRIO OU VENTILAÇÃO. AF_12/2014</t>
  </si>
  <si>
    <t xml:space="preserve">8,31</t>
  </si>
  <si>
    <t xml:space="preserve">89815</t>
  </si>
  <si>
    <t xml:space="preserve">LUVA DE CORRER, CPVC, SOLDÁVEL, DN 35MM, INSTALADO EM PRUMADA DE ÁGUA  FORNECIMENTO E INSTALAÇÃO. AF_12/2014</t>
  </si>
  <si>
    <t xml:space="preserve">89816</t>
  </si>
  <si>
    <t xml:space="preserve">UNIÃO, CPVC, SOLDÁVEL, DN35MM, INSTALADO EM PRUMADA DE ÁGUA  FORNECIMENTO E INSTALAÇÃO. AF_12/2014</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</si>
  <si>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</si>
  <si>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</si>
  <si>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</si>
  <si>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</si>
  <si>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92,31</t>
  </si>
  <si>
    <t xml:space="preserve">89819</t>
  </si>
  <si>
    <t xml:space="preserve">LUVA DE CORRER, PVC, SERIE NORMAL, ESGOTO PREDIAL, DN 75 MM, JUNTA ELÁSTICA, FORNECIDO E INSTALADO EM PRUMADA DE ESGOTO SANITÁRIO OU VENTILAÇÃO. AF_12/2014</t>
  </si>
  <si>
    <t xml:space="preserve">10,30</t>
  </si>
  <si>
    <t xml:space="preserve">10,58</t>
  </si>
  <si>
    <t xml:space="preserve">89820</t>
  </si>
  <si>
    <t xml:space="preserve">BUCHA DE REDUÇÃO, CPVC, SOLDÁVEL, DN35MM X 28MM, INSTALADO EM PRUMADA DE ÁGUA  FORNECIMENTO E INSTALAÇÃO. AF_12/2014</t>
  </si>
  <si>
    <t xml:space="preserve">17,90</t>
  </si>
  <si>
    <t xml:space="preserve">18,15</t>
  </si>
  <si>
    <t xml:space="preserve">89821</t>
  </si>
  <si>
    <t xml:space="preserve">LUVA SIMPLES, PVC, SERIE NORMAL, ESGOTO PREDIAL, DN 100 MM, JUNTA ELÁSTICA, FORNECIDO E INSTALADO EM PRUMADA DE ESGOTO SANITÁRIO OU VENTILAÇÃO. AF_12/2014</t>
  </si>
  <si>
    <t xml:space="preserve">9,87</t>
  </si>
  <si>
    <t xml:space="preserve">89822</t>
  </si>
  <si>
    <t xml:space="preserve">LUVA, CPVC, SOLDÁVEL, DN 42MM, INSTALADO EM PRUMADA DE ÁGUA  FORNECIMENTO E INSTALAÇÃO. AF_12/2014</t>
  </si>
  <si>
    <t xml:space="preserve">13,08</t>
  </si>
  <si>
    <t xml:space="preserve">89823</t>
  </si>
  <si>
    <t xml:space="preserve">LUVA DE CORRER, PVC, SERIE NORMAL, ESGOTO PREDIAL, DN 100 MM, JUNTA ELÁSTICA, FORNECIDO E INSTALADO EM PRUMADA DE ESGOTO SANITÁRIO OU VENTILAÇÃO. AF_12/2014</t>
  </si>
  <si>
    <t xml:space="preserve">14,99</t>
  </si>
  <si>
    <t xml:space="preserve">89824</t>
  </si>
  <si>
    <t xml:space="preserve">LUVA DE CORRER, CPVC, SOLDÁVEL, DN 42MM, INSTALADO EM PRUMADA DE ÁGUA  FORNECIMENTO E INSTALAÇÃO. AF_12/2014</t>
  </si>
  <si>
    <t xml:space="preserve">22,33</t>
  </si>
  <si>
    <t xml:space="preserve">22,61</t>
  </si>
  <si>
    <t xml:space="preserve">89825</t>
  </si>
  <si>
    <t xml:space="preserve">TE, PVC, SERIE NORMAL, ESGOTO PREDIAL, DN 50 X 50 MM, JUNTA ELÁSTICA, FORNECIDO E INSTALADO EM PRUMADA DE ESGOTO SANITÁRIO OU VENTILAÇÃO. AF_12/2014</t>
  </si>
  <si>
    <t xml:space="preserve">9,90</t>
  </si>
  <si>
    <t xml:space="preserve">89826</t>
  </si>
  <si>
    <t xml:space="preserve">LUVA DE TRANSIÇÃO, CPVC, SOLDÁVEL, DN42MM X 1.1/2, INSTALADO EM PRUMADA DE ÁGUA  FORNECIMENTO E INSTALAÇÃO. AF_12/2014</t>
  </si>
  <si>
    <t xml:space="preserve">94,33</t>
  </si>
  <si>
    <t xml:space="preserve">94,61</t>
  </si>
  <si>
    <t xml:space="preserve">89827</t>
  </si>
  <si>
    <t xml:space="preserve">JUNÇÃO SIMPLES, PVC, SERIE NORMAL, ESGOTO PREDIAL, DN 50 X 50 MM, JUNTA ELÁSTICA, FORNECIDO E INSTALADO EM PRUMADA DE ESGOTO SANITÁRIO OU VENTILAÇÃO. AF_12/2014</t>
  </si>
  <si>
    <t xml:space="preserve">10,73</t>
  </si>
  <si>
    <t xml:space="preserve">11,01</t>
  </si>
  <si>
    <t xml:space="preserve">89828</t>
  </si>
  <si>
    <t xml:space="preserve">UNIÃO, CPVC, SOLDÁVEL, DN42MM, INSTALADO EM PRUMADA DE ÁGUA  FORNECIMENTO E INSTALAÇÃO. AF_12/2014</t>
  </si>
  <si>
    <t xml:space="preserve">33,74</t>
  </si>
  <si>
    <t xml:space="preserve">34,02</t>
  </si>
  <si>
    <t xml:space="preserve">89829</t>
  </si>
  <si>
    <t xml:space="preserve">TE, PVC, SERIE NORMAL, ESGOTO PREDIAL, DN 75 X 75 MM, JUNTA ELÁSTICA, FORNECIDO E INSTALADO EM PRUMADA DE ESGOTO SANITÁRIO OU VENTILAÇÃO. AF_12/2014</t>
  </si>
  <si>
    <t xml:space="preserve">18,40</t>
  </si>
  <si>
    <t xml:space="preserve">89830</t>
  </si>
  <si>
    <t xml:space="preserve">JUNÇÃO SIMPLES, PVC, SERIE NORMAL, ESGOTO PREDIAL, DN 75 X 75 MM, JUNTA ELÁSTICA, FORNECIDO E INSTALADO EM PRUMADA DE ESGOTO SANITÁRIO OU VENTILAÇÃO. AF_12/2014</t>
  </si>
  <si>
    <t xml:space="preserve">19,56</t>
  </si>
  <si>
    <t xml:space="preserve">89831</t>
  </si>
  <si>
    <t xml:space="preserve">CONECTOR, CPVC, SOLDÁVEL, DN 42MM X 1.1/2, INSTALADO EM PRUMADA DE ÁGUA  FORNECIMENTO E INSTALAÇÃO. AF_12/2014</t>
  </si>
  <si>
    <t xml:space="preserve">112,68</t>
  </si>
  <si>
    <t xml:space="preserve">112,96</t>
  </si>
  <si>
    <t xml:space="preserve">89832</t>
  </si>
  <si>
    <t xml:space="preserve">BUCHA DE REDUÇÃO, CPVC, SOLDÁVEL, DN 42MM X 22MM, INSTALADO EM RAMAL DE DISTRIBUIÇÃO DE ÁGUA - FORNECIMENTO E INSTALAÇÃO. AF_12/2014</t>
  </si>
  <si>
    <t xml:space="preserve">23,38</t>
  </si>
  <si>
    <t xml:space="preserve">89833</t>
  </si>
  <si>
    <t xml:space="preserve">TE, PVC, SERIE NORMAL, ESGOTO PREDIAL, DN 100 X 100 MM, JUNTA ELÁSTICA, FORNECIDO E INSTALADO EM PRUMADA DE ESGOTO SANITÁRIO OU VENTILAÇÃO. AF_12/2014</t>
  </si>
  <si>
    <t xml:space="preserve">22,43</t>
  </si>
  <si>
    <t xml:space="preserve">23,18</t>
  </si>
  <si>
    <t xml:space="preserve">89834</t>
  </si>
  <si>
    <t xml:space="preserve">JUNÇÃO SIMPLES, PVC, SERIE NORMAL, ESGOTO PREDIAL, DN 100 X 100 MM, JUNTA ELÁSTICA, FORNECIDO E INSTALADO EM PRUMADA DE ESGOTO SANITÁRIO OU VENTILAÇÃO. AF_12/2014</t>
  </si>
  <si>
    <t xml:space="preserve">26,81</t>
  </si>
  <si>
    <t xml:space="preserve">27,56</t>
  </si>
  <si>
    <t xml:space="preserve">89835</t>
  </si>
  <si>
    <t xml:space="preserve">LUVA, CPVC, SOLDÁVEL, DN 54MM, INSTALADO EM PRUMADA DE ÁGUA  FORNECIMENTO E INSTALAÇÃO. AF_12/2014</t>
  </si>
  <si>
    <t xml:space="preserve">23,51</t>
  </si>
  <si>
    <t xml:space="preserve">89836</t>
  </si>
  <si>
    <t xml:space="preserve">LUVA DE TRANSIÇÃO, CPVC, SOLDÁVEL, DN 54MM X 2, INSTALADO EM PRUMADA DE ÁGUA  FORNECIMENTO E INSTALAÇÃO. AF_12/2014</t>
  </si>
  <si>
    <t xml:space="preserve">152,20</t>
  </si>
  <si>
    <t xml:space="preserve">152,55</t>
  </si>
  <si>
    <t xml:space="preserve">89837</t>
  </si>
  <si>
    <t xml:space="preserve">UNIÃO, CPVC, SOLDÁVEL, DN 54MM, INSTALADO EM PRUMADA DE ÁGUA  FORNECIMENTO E INSTALAÇÃO. AF_12/2014</t>
  </si>
  <si>
    <t xml:space="preserve">76,11</t>
  </si>
  <si>
    <t xml:space="preserve">76,46</t>
  </si>
  <si>
    <t xml:space="preserve">89838</t>
  </si>
  <si>
    <t xml:space="preserve">LUVA, CPVC, SOLDÁVEL, DN 73MM, INSTALADO EM PRUMADA DE ÁGUA  FORNECIMENTO E INSTALAÇÃO. AF_12/2014</t>
  </si>
  <si>
    <t xml:space="preserve">83,35</t>
  </si>
  <si>
    <t xml:space="preserve">83,83</t>
  </si>
  <si>
    <t xml:space="preserve">89839</t>
  </si>
  <si>
    <t xml:space="preserve">UNIÃO, CPVC, SOLDÁVEL, DN 73MM, INSTALADO EM PRUMADA DE ÁGUA  FORNECIMENTO E INSTALAÇÃO. AF_12/2014</t>
  </si>
  <si>
    <t xml:space="preserve">110,11</t>
  </si>
  <si>
    <t xml:space="preserve">110,59</t>
  </si>
  <si>
    <t xml:space="preserve">89840</t>
  </si>
  <si>
    <t xml:space="preserve">LUVA, CPVC, SOLDÁVEL, DN 89MM, INSTALADO EM PRUMADA DE ÁGUA  FORNECIMENTO E INSTALAÇÃO. AF_12/2014</t>
  </si>
  <si>
    <t xml:space="preserve">95,80</t>
  </si>
  <si>
    <t xml:space="preserve">96,37</t>
  </si>
  <si>
    <t xml:space="preserve">89841</t>
  </si>
  <si>
    <t xml:space="preserve">UNIÃO, CPVC, SOLDÁVEL, DN 89MM, INSTALADO EM PRUMADA DE ÁGUA  FORNECIMENTO E INSTALAÇÃO. AF_12/2014</t>
  </si>
  <si>
    <t xml:space="preserve">161,21</t>
  </si>
  <si>
    <t xml:space="preserve">161,78</t>
  </si>
  <si>
    <t xml:space="preserve">89842</t>
  </si>
  <si>
    <t xml:space="preserve">TÊ, CPVC, SOLDÁVEL, DN 35MM, INSTALADO EM PRUMADA DE ÁGUA  FORNECIMENTO E INSTALAÇÃO. AF_12/2014</t>
  </si>
  <si>
    <t xml:space="preserve">26,83</t>
  </si>
  <si>
    <t xml:space="preserve">89844</t>
  </si>
  <si>
    <t xml:space="preserve">TE, CPVC, SOLDÁVEL, DN  42MM, INSTALADO EM PRUMADA DE ÁGUA  FORNECIMENTO E INSTALAÇÃO. AF_12/2014</t>
  </si>
  <si>
    <t xml:space="preserve">34,08</t>
  </si>
  <si>
    <t xml:space="preserve">34,66</t>
  </si>
  <si>
    <t xml:space="preserve">89845</t>
  </si>
  <si>
    <t xml:space="preserve">TÊ, CPVC, SOLDÁVEL, DN 54 MM, INSTALADO EM PRUMADA DE ÁGUA  FORNECIMENTO E INSTALAÇÃO. AF_12/2014</t>
  </si>
  <si>
    <t xml:space="preserve">52,57</t>
  </si>
  <si>
    <t xml:space="preserve">89846</t>
  </si>
  <si>
    <t xml:space="preserve">TÊ, CPVC, SOLDÁVEL, DN 73MM, INSTALADO EM PRUMADA DE ÁGUA  FORNECIMENTO E INSTALAÇÃO. AF_12/2014</t>
  </si>
  <si>
    <t xml:space="preserve">117,87</t>
  </si>
  <si>
    <t xml:space="preserve">89847</t>
  </si>
  <si>
    <t xml:space="preserve">TÊ, CPVC, SOLDÁVEL, DN 89MM, INSTALADO EM PRUMADA DE ÁGUA  FORNECIMENTO E INSTALAÇÃO. AF_12/2014</t>
  </si>
  <si>
    <t xml:space="preserve">143,33</t>
  </si>
  <si>
    <t xml:space="preserve">144,48</t>
  </si>
  <si>
    <t xml:space="preserve">89850</t>
  </si>
  <si>
    <t xml:space="preserve">JOELHO 90 GRAUS, PVC, SERIE NORMAL, ESGOTO PREDIAL, DN 100 MM, JUNTA ELÁSTICA, FORNECIDO E INSTALADO EM SUBCOLETOR AÉREO DE ESGOTO SANITÁRIO. AF_12/2014</t>
  </si>
  <si>
    <t xml:space="preserve">17,91</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</si>
  <si>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</si>
  <si>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</si>
  <si>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</si>
  <si>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</si>
  <si>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27,50</t>
  </si>
  <si>
    <t xml:space="preserve">28,63</t>
  </si>
  <si>
    <t xml:space="preserve">89853</t>
  </si>
  <si>
    <t xml:space="preserve">CURVA LONGA 90 GRAUS, PVC, SERIE NORMAL, ESGOTO PREDIAL, DN 100 MM, JUNTA ELÁSTICA, FORNECIDO E INSTALADO EM SUBCOLETOR AÉREO DE ESGOTO SANITÁRIO. AF_12/2014</t>
  </si>
  <si>
    <t xml:space="preserve">48,84</t>
  </si>
  <si>
    <t xml:space="preserve">89854</t>
  </si>
  <si>
    <t xml:space="preserve">JOELHO 90 GRAUS, PVC, SERIE NORMAL, ESGOTO PREDIAL, DN 150 MM, JUNTA ELÁSTICA, FORNECIDO E INSTALADO EM SUBCOLETOR AÉREO DE ESGOTO SANITÁRIO. AF_12/2014</t>
  </si>
  <si>
    <t xml:space="preserve">50,10</t>
  </si>
  <si>
    <t xml:space="preserve">51,65</t>
  </si>
  <si>
    <t xml:space="preserve">89855</t>
  </si>
  <si>
    <t xml:space="preserve">JOELHO 45 GRAUS, PVC, SERIE NORMAL, ESGOTO PREDIAL, DN 150 MM, JUNTA ELÁSTICA, FORNECIDO E INSTALADO EM SUBCOLETOR AÉREO DE ESGOTO SANITÁRIO. AF_12/2014</t>
  </si>
  <si>
    <t xml:space="preserve">54,95</t>
  </si>
  <si>
    <t xml:space="preserve">89856</t>
  </si>
  <si>
    <t xml:space="preserve">LUVA SIMPLES, PVC, SERIE NORMAL, ESGOTO PREDIAL, DN 100 MM, JUNTA ELÁSTICA, FORNECIDO E INSTALADO EM SUBCOLETOR AÉREO DE ESGOTO SANITÁRIO. AF_12/2014</t>
  </si>
  <si>
    <t xml:space="preserve">12,69</t>
  </si>
  <si>
    <t xml:space="preserve">13,44</t>
  </si>
  <si>
    <t xml:space="preserve">89857</t>
  </si>
  <si>
    <t xml:space="preserve">LUVA DE CORRER, PVC, SERIE NORMAL, ESGOTO PREDIAL, DN 100 MM, JUNTA ELÁSTICA, FORNECIDO E INSTALADO EM SUBCOLETOR AÉREO DE ESGOTO SANITÁRIO. AF_12/2014</t>
  </si>
  <si>
    <t xml:space="preserve">18,19</t>
  </si>
  <si>
    <t xml:space="preserve">18,94</t>
  </si>
  <si>
    <t xml:space="preserve">89859</t>
  </si>
  <si>
    <t xml:space="preserve">LUVA DE CORRER, PVC, SERIE NORMAL, ESGOTO PREDIAL, DN 150 MM, JUNTA ELÁSTICA, FORNECIDO E INSTALADO EM SUBCOLETOR AÉREO DE ESGOTO SANITÁRIO. AF_12/2014</t>
  </si>
  <si>
    <t xml:space="preserve">43,64</t>
  </si>
  <si>
    <t xml:space="preserve">89860</t>
  </si>
  <si>
    <t xml:space="preserve">TE, PVC, SERIE NORMAL, ESGOTO PREDIAL, DN 100 X 100 MM, JUNTA ELÁSTICA, FORNECIDO E INSTALADO EM SUBCOLETOR AÉREO DE ESGOTO SANITÁRIO. AF_12/2014</t>
  </si>
  <si>
    <t xml:space="preserve">28,82</t>
  </si>
  <si>
    <t xml:space="preserve">30,32</t>
  </si>
  <si>
    <t xml:space="preserve">89861</t>
  </si>
  <si>
    <t xml:space="preserve">JUNÇÃO SIMPLES, PVC, SERIE NORMAL, ESGOTO PREDIAL, DN 100 X 100 MM, JUNTA ELÁSTICA, FORNECIDO E INSTALADO EM SUBCOLETOR AÉREO DE ESGOTO SANITÁRIO. AF_12/2014</t>
  </si>
  <si>
    <t xml:space="preserve">33,20</t>
  </si>
  <si>
    <t xml:space="preserve">34,70</t>
  </si>
  <si>
    <t xml:space="preserve">89862</t>
  </si>
  <si>
    <t xml:space="preserve">TE, PVC, SERIE NORMAL, ESGOTO PREDIAL, DN 150 X 150 MM, JUNTA ELÁSTICA, FORNECIDO E INSTALADO EM SUBCOLETOR AÉREO DE ESGOTO SANITÁRIO. AF_12/2014</t>
  </si>
  <si>
    <t xml:space="preserve">80,43</t>
  </si>
  <si>
    <t xml:space="preserve">82,49</t>
  </si>
  <si>
    <t xml:space="preserve">89863</t>
  </si>
  <si>
    <t xml:space="preserve">JUNÇÃO SIMPLES, PVC, SERIE NORMAL, ESGOTO PREDIAL, DN 150 X 150 MM, JUNTA ELÁSTICA, FORNECIDO E INSTALADO EM SUBCOLETOR AÉREO DE ESGOTO SANITÁRIO. AF_12/2014</t>
  </si>
  <si>
    <t xml:space="preserve">130,85</t>
  </si>
  <si>
    <t xml:space="preserve">132,91</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</si>
  <si>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</si>
  <si>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</si>
  <si>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</si>
  <si>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</si>
  <si>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</si>
  <si>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</si>
  <si>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</si>
  <si>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</si>
  <si>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6,42</t>
  </si>
  <si>
    <t xml:space="preserve">89979</t>
  </si>
  <si>
    <t xml:space="preserve">LUVA COM BUCHA DE LATÃO, PVC, SOLDÁVEL, DN 32MM X 1 , INSTALADO EM RAMAL OU SUB-RAMAL DE ÁGUA   FORNECIMENTO E INSTALAÇÃO. AF_12/2014</t>
  </si>
  <si>
    <t xml:space="preserve">15,47</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</si>
  <si>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</si>
  <si>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</si>
  <si>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</si>
  <si>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</si>
  <si>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12,60</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</si>
  <si>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</si>
  <si>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</si>
  <si>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</si>
  <si>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</si>
  <si>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16,49</t>
  </si>
  <si>
    <t xml:space="preserve">17,43</t>
  </si>
  <si>
    <t xml:space="preserve">90375</t>
  </si>
  <si>
    <t xml:space="preserve">BUCHA DE REDUÇÃO, PVC, SOLDÁVEL, DN 40MM X 32MM, INSTALADO EM RAMAL OU SUB-RAMAL DE ÁGUA - FORNECIMENTO E INSTALAÇÃO. AF_03/2015</t>
  </si>
  <si>
    <t xml:space="preserve">7,69</t>
  </si>
  <si>
    <t xml:space="preserve">92287</t>
  </si>
  <si>
    <t xml:space="preserve">COTOVELO DE COBRE, 90 GRAUS, SEM ANEL DE SOLDA, DN 22 MM, INSTALADO EM PRUMADA - FORNECIMENTO E INSTALAÇÃO. AF_12/2015_P</t>
  </si>
  <si>
    <t xml:space="preserve">92288</t>
  </si>
  <si>
    <t xml:space="preserve">COTOVELO DE COBRE, 90 GRAUS, SEM ANEL DE SOLDA, DN 28 MM, INSTALADO EM PRUMADA - FORNECIMENTO E INSTALAÇÃO. AF_12/2015_P</t>
  </si>
  <si>
    <t xml:space="preserve">92289</t>
  </si>
  <si>
    <t xml:space="preserve">COTOVELO DE COBRE, 90 GRAUS, SEM ANEL DE SOLDA, DN 35 MM, INSTALADO EM PRUMADA - FORNECIMENTO E INSTALAÇÃO. AF_12/2015_P</t>
  </si>
  <si>
    <t xml:space="preserve">22,97</t>
  </si>
  <si>
    <t xml:space="preserve">92290</t>
  </si>
  <si>
    <t xml:space="preserve">COTOVELO DE COBRE, 90 GRAUS, SEM ANEL DE SOLDA, DN 42 MM, INSTALADO EM PRUMADA - FORNECIMENTO E INSTALAÇÃO. AF_12/2015_P</t>
  </si>
  <si>
    <t xml:space="preserve">33,56</t>
  </si>
  <si>
    <t xml:space="preserve">92291</t>
  </si>
  <si>
    <t xml:space="preserve">COTOVELO DE COBRE, 90 GRAUS, SEM ANEL DE SOLDA, DN 54 MM, INSTALADO EM PRUMADA - FORNECIMENTO E INSTALAÇÃO. AF_12/2015_P</t>
  </si>
  <si>
    <t xml:space="preserve">92292</t>
  </si>
  <si>
    <t xml:space="preserve">COTOVELO DE COBRE, 90 GRAUS, SEM ANEL DE SOLDA, DN 66 MM, INSTALADO EM PRUMADA - FORNECIMENTO E INSTALAÇÃO. AF_12/2015_P</t>
  </si>
  <si>
    <t xml:space="preserve">147,34</t>
  </si>
  <si>
    <t xml:space="preserve">148,41</t>
  </si>
  <si>
    <t xml:space="preserve">92293</t>
  </si>
  <si>
    <t xml:space="preserve">LUVA DE COBRE, SEM ANEL DE SOLDA, DN 22 MM, INSTALADO EM PRUMADA - FORNECIMENTO E INSTALAÇÃO. AF_12/2015_P</t>
  </si>
  <si>
    <t xml:space="preserve">92294</t>
  </si>
  <si>
    <t xml:space="preserve">LUVA DE COBRE, SEM ANEL DE SOLDA, DN 28 MM, INSTALADO EM PRUMADA - FORNECIMENTO E INSTALAÇÃO. AF_12/2015_P</t>
  </si>
  <si>
    <t xml:space="preserve">9,14</t>
  </si>
  <si>
    <t xml:space="preserve">92295</t>
  </si>
  <si>
    <t xml:space="preserve">LUVA DE COBRE, SEM ANEL DE SOLDA, DN 35 MM, INSTALADO EM PRUMADA - FORNECIMENTO E INSTALAÇÃO. AF_12/2015_P</t>
  </si>
  <si>
    <t xml:space="preserve">15,41</t>
  </si>
  <si>
    <t xml:space="preserve">92296</t>
  </si>
  <si>
    <t xml:space="preserve">LUVA DE COBRE, SEM ANEL DE SOLDA, DN 42 MM, INSTALADO EM PRUMADA - FORNECIMENTO E INSTALAÇÃO. AF_12/2015_P</t>
  </si>
  <si>
    <t xml:space="preserve">19,98</t>
  </si>
  <si>
    <t xml:space="preserve">92297</t>
  </si>
  <si>
    <t xml:space="preserve">LUVA DE COBRE, SEM ANEL DE SOLDA, DN 54 MM, INSTALADO EM PRUMADA - FORNECIMENTO E INSTALAÇÃO. AF_12/2015_P</t>
  </si>
  <si>
    <t xml:space="preserve">29,29</t>
  </si>
  <si>
    <t xml:space="preserve">29,88</t>
  </si>
  <si>
    <t xml:space="preserve">92298</t>
  </si>
  <si>
    <t xml:space="preserve">LUVA DE COBRE, SEM ANEL DE SOLDA, DN 66 MM, INSTALADO EM PRUMADA - FORNECIMENTO E INSTALAÇÃO. AF_12/2015_P</t>
  </si>
  <si>
    <t xml:space="preserve">77,07</t>
  </si>
  <si>
    <t xml:space="preserve">77,78</t>
  </si>
  <si>
    <t xml:space="preserve">92299</t>
  </si>
  <si>
    <t xml:space="preserve">TE DE COBRE, SEM ANEL DE SOLDA, DN 22 MM, INSTALADO EM PRUMADA - FORNECIMENTO E INSTALAÇÃO. AF_12/2015_P</t>
  </si>
  <si>
    <t xml:space="preserve">13,42</t>
  </si>
  <si>
    <t xml:space="preserve">92300</t>
  </si>
  <si>
    <t xml:space="preserve">TE DE COBRE, SEM ANEL DE SOLDA, DN 28 MM, INSTALADO EM PRUMADA - FORNECIMENTO E INSTALAÇÃO. AF_12/2015_P</t>
  </si>
  <si>
    <t xml:space="preserve">92301</t>
  </si>
  <si>
    <t xml:space="preserve">TE DE COBRE, SEM ANEL DE SOLDA, DN 35 MM, INSTALADO EM PRUMADA - FORNECIMENTO E INSTALAÇÃO. AF_12/2015_P</t>
  </si>
  <si>
    <t xml:space="preserve">32,36</t>
  </si>
  <si>
    <t xml:space="preserve">92302</t>
  </si>
  <si>
    <t xml:space="preserve">TE DE COBRE, SEM ANEL DE SOLDA, DN 42 MM, INSTALADO EM PRUMADA - FORNECIMENTO E INSTALAÇÃO. AF_12/2015_P</t>
  </si>
  <si>
    <t xml:space="preserve">92303</t>
  </si>
  <si>
    <t xml:space="preserve">TE DE COBRE, SEM ANEL DE SOLDA, DN 54 MM, INSTALADO EM PRUMADA - FORNECIMENTO E INSTALAÇÃO. AF_12/2015_P</t>
  </si>
  <si>
    <t xml:space="preserve">73,63</t>
  </si>
  <si>
    <t xml:space="preserve">74,82</t>
  </si>
  <si>
    <t xml:space="preserve">92304</t>
  </si>
  <si>
    <t xml:space="preserve">TE DE COBRE, SEM ANEL DE SOLDA, DN 66 MM, INSTALADO EM PRUMADA - FORNECIMENTO E INSTALAÇÃO. AF_12/2015_P</t>
  </si>
  <si>
    <t xml:space="preserve">182,40</t>
  </si>
  <si>
    <t xml:space="preserve">183,81</t>
  </si>
  <si>
    <t xml:space="preserve">92311</t>
  </si>
  <si>
    <t xml:space="preserve">COTOVELO DE COBRE, 90 GRAUS, SEM ANEL DE SOLDA, DN 15 MM, INSTALADO EM RAMAL DE DISTRIBUIÇÃO - FORNECIMENTO E INSTALAÇÃO. AF_12/2015_P</t>
  </si>
  <si>
    <t xml:space="preserve">92312</t>
  </si>
  <si>
    <t xml:space="preserve">COTOVELO DE COBRE, 90 GRAUS, SEM ANEL DE SOLDA, DN 22 MM, INSTALADO EM RAMAL DE DISTRIBUIÇÃO - FORNECIMENTO E INSTALAÇÃO. AF_12/2015_P</t>
  </si>
  <si>
    <t xml:space="preserve">13,26</t>
  </si>
  <si>
    <t xml:space="preserve">92313</t>
  </si>
  <si>
    <t xml:space="preserve">COTOVELO DE COBRE, 90 GRAUS, SEM ANEL DE SOLDA, DN 28 MM, INSTALADO EM RAMAL DE DISTRIBUIÇÃO - FORNECIMENTO E INSTALAÇÃO. AF_12/2015_P</t>
  </si>
  <si>
    <t xml:space="preserve">16,89</t>
  </si>
  <si>
    <t xml:space="preserve">92314</t>
  </si>
  <si>
    <t xml:space="preserve">LUVA DE COBRE, SEM ANEL DE SOLDA, DN 15 MM, INSTALADO EM RAMAL DE DISTRIBUIÇÃO - FORNECIMENTO E INSTALAÇÃO. AF_12/2015_P</t>
  </si>
  <si>
    <t xml:space="preserve">92315</t>
  </si>
  <si>
    <t xml:space="preserve">LUVA DE COBRE, SEM ANEL DE SOLDA, DN 22 MM, INSTALADO EM RAMAL DE DISTRIBUIÇÃO - FORNECIMENTO E INSTALAÇÃO. AF_12/2015_P</t>
  </si>
  <si>
    <t xml:space="preserve">8,22</t>
  </si>
  <si>
    <t xml:space="preserve">92316</t>
  </si>
  <si>
    <t xml:space="preserve">LUVA DE COBRE, SEM ANEL DE SOLDA, DN 28 MM, INSTALADO EM RAMAL DE DISTRIBUIÇÃO - FORNECIMENTO E INSTALAÇÃO. AF_12/2015_P</t>
  </si>
  <si>
    <t xml:space="preserve">10,71</t>
  </si>
  <si>
    <t xml:space="preserve">92317</t>
  </si>
  <si>
    <t xml:space="preserve">TE DE COBRE, SEM ANEL DE SOLDA, DN 15 MM, INSTALADO EM RAMAL DE DISTRIBUIÇÃO - FORNECIMENTO E INSTALAÇÃO. AF_12/2015_P</t>
  </si>
  <si>
    <t xml:space="preserve">92318</t>
  </si>
  <si>
    <t xml:space="preserve">TE DE COBRE, SEM ANEL DE SOLDA, DN 22 MM, INSTALADO EM RAMAL DE DISTRIBUIÇÃO - FORNECIMENTO E INSTALAÇÃO. AF_12/2015_P</t>
  </si>
  <si>
    <t xml:space="preserve">17,60</t>
  </si>
  <si>
    <t xml:space="preserve">92319</t>
  </si>
  <si>
    <t xml:space="preserve">TE DE COBRE, SEM ANEL DE SOLDA, DN 28 MM, INSTALADO EM RAMAL DE DISTRIBUIÇÃO - FORNECIMENTO E INSTALAÇÃO. AF_12/2015_P</t>
  </si>
  <si>
    <t xml:space="preserve">21,89</t>
  </si>
  <si>
    <t xml:space="preserve">23,00</t>
  </si>
  <si>
    <t xml:space="preserve">92326</t>
  </si>
  <si>
    <t xml:space="preserve">COTOVELO DE COBRE, 90 GRAUS, SEM ANEL DE SOLDA, DN 15 MM, INSTALADO EM RAMAL E SUB-RAMAL - FORNECIMENTO E INSTALAÇÃO. AF_12/2015_P</t>
  </si>
  <si>
    <t xml:space="preserve">8,92</t>
  </si>
  <si>
    <t xml:space="preserve">92327</t>
  </si>
  <si>
    <t xml:space="preserve">COTOVELO DE COBRE, 90 GRAUS, SEM ANEL DE SOLDA, DN 22 MM, INSTALADO EM RAMAL E SUB-RAMAL - FORNECIMENTO E INSTALAÇÃO. AF_12/2015_P</t>
  </si>
  <si>
    <t xml:space="preserve">92328</t>
  </si>
  <si>
    <t xml:space="preserve">COTOVELO DE COBRE, 90 GRAUS, SEM ANEL DE SOLDA, DN 28 MM, INSTALADO EM RAMAL E SUB-RAMAL - FORNECIMENTO E INSTALAÇÃO. AF_12/2015_P</t>
  </si>
  <si>
    <t xml:space="preserve">21,52</t>
  </si>
  <si>
    <t xml:space="preserve">22,82</t>
  </si>
  <si>
    <t xml:space="preserve">92329</t>
  </si>
  <si>
    <t xml:space="preserve">LUVA DE COBRE, SEM ANEL DE SOLDA, DN 15 MM, INSTALADO EM RAMAL E SUB-RAMAL - FORNECIMENTO E INSTALAÇÃO. AF_12/2015_P</t>
  </si>
  <si>
    <t xml:space="preserve">92330</t>
  </si>
  <si>
    <t xml:space="preserve">LUVA DE COBRE, SEM ANEL DE SOLDA, DN 22 MM, INSTALADO EM RAMAL E SUB-RAMAL - FORNECIMENTO E INSTALAÇÃO. AF_12/2015_P</t>
  </si>
  <si>
    <t xml:space="preserve">92331</t>
  </si>
  <si>
    <t xml:space="preserve">LUVA DE COBRE, SEM ANEL DE SOLDA, DN 28 MM, INSTALADO EM RAMAL E SUB-RAMAL - FORNECIMENTO E INSTALAÇÃO. AF_12/2015_P</t>
  </si>
  <si>
    <t xml:space="preserve">13,80</t>
  </si>
  <si>
    <t xml:space="preserve">14,66</t>
  </si>
  <si>
    <t xml:space="preserve">92332</t>
  </si>
  <si>
    <t xml:space="preserve">TE DE COBRE, SEM ANEL DE SOLDA, DN 15 MM, INSTALADO EM RAMAL E SUB-RAMAL - FORNECIMENTO E INSTALAÇÃO. AF_12/2015_P</t>
  </si>
  <si>
    <t xml:space="preserve">12,03</t>
  </si>
  <si>
    <t xml:space="preserve">92333</t>
  </si>
  <si>
    <t xml:space="preserve">TE DE COBRE, SEM ANEL DE SOLDA, DN 22 MM, INSTALADO EM RAMAL E SUB-RAMAL - FORNECIMENTO E INSTALAÇÃO. AF_12/2015_P</t>
  </si>
  <si>
    <t xml:space="preserve">20,05</t>
  </si>
  <si>
    <t xml:space="preserve">92334</t>
  </si>
  <si>
    <t xml:space="preserve">TE DE COBRE, SEM ANEL DE SOLDA, DN 28 MM, INSTALADO EM RAMAL E SUB-RAMAL - FORNECIMENTO E INSTALAÇÃO. AF_12/2015_P</t>
  </si>
  <si>
    <t xml:space="preserve">28,05</t>
  </si>
  <si>
    <t xml:space="preserve">29,78</t>
  </si>
  <si>
    <t xml:space="preserve">92344</t>
  </si>
  <si>
    <t xml:space="preserve">NIPLE, EM FERRO GALVANIZADO, DN 50 (2"), CONEXÃO ROSQUEADA, INSTALADO EM PRUMADAS - FORNECIMENTO E INSTALAÇÃO. AF_12/2015</t>
  </si>
  <si>
    <t xml:space="preserve">48,49</t>
  </si>
  <si>
    <t xml:space="preserve">92345</t>
  </si>
  <si>
    <t xml:space="preserve">LUVA, EM FERRO GALVANIZADO, DN 50 (2"), CONEXÃO ROSQUEADA, INSTALADO EM PRUMADAS - FORNECIMENTO E INSTALAÇÃO. AF_12/2015</t>
  </si>
  <si>
    <t xml:space="preserve">45,45</t>
  </si>
  <si>
    <t xml:space="preserve">92346</t>
  </si>
  <si>
    <t xml:space="preserve">NIPLE, EM FERRO GALVANIZADO, DN 65 (2 1/2"), CONEXÃO ROSQUEADA, INSTALADO EM PRUMADAS - FORNECIMENTO E INSTALAÇÃO. AF_12/2015</t>
  </si>
  <si>
    <t xml:space="preserve">58,10</t>
  </si>
  <si>
    <t xml:space="preserve">92347</t>
  </si>
  <si>
    <t xml:space="preserve">LUVA, EM FERRO GALVANIZADO, DN 65 (2 1/2"), CONEXÃO ROSQUEADA, INSTALADO EM PRUMADAS - FORNECIMENTO E INSTALAÇÃO. AF_12/2015</t>
  </si>
  <si>
    <t xml:space="preserve">63,78</t>
  </si>
  <si>
    <t xml:space="preserve">92348</t>
  </si>
  <si>
    <t xml:space="preserve">NIPLE, EM FERRO GALVANIZADO, DN 80 (3"), CONEXÃO ROSQUEADA, INSTALADO EM PRUMADAS - FORNECIMENTO E INSTALAÇÃO. AF_12/2015</t>
  </si>
  <si>
    <t xml:space="preserve">79,05</t>
  </si>
  <si>
    <t xml:space="preserve">82,61</t>
  </si>
  <si>
    <t xml:space="preserve">92349</t>
  </si>
  <si>
    <t xml:space="preserve">LUVA, EM FERRO GALVANIZADO, DN 80 (3"), CONEXÃO ROSQUEADA, INSTALADO EM PRUMADAS - FORNECIMENTO E INSTALAÇÃO. AF_12/2015</t>
  </si>
  <si>
    <t xml:space="preserve">84,10</t>
  </si>
  <si>
    <t xml:space="preserve">87,66</t>
  </si>
  <si>
    <t xml:space="preserve">92350</t>
  </si>
  <si>
    <t xml:space="preserve">JOELHO 45 GRAUS, EM FERRO GALVANIZADO, DN 50 (2"), CONEXÃO ROSQUEADA, INSTALADO EM PRUMADAS - FORNECIMENTO E INSTALAÇÃO. AF_12/2015</t>
  </si>
  <si>
    <t xml:space="preserve">67,75</t>
  </si>
  <si>
    <t xml:space="preserve">72,28</t>
  </si>
  <si>
    <t xml:space="preserve">92351</t>
  </si>
  <si>
    <t xml:space="preserve">JOELHO 90 GRAUS, EM FERRO GALVANIZADO, DN 50 (2"), CONEXÃO ROSQUEADA, INSTALADO EM PRUMADAS - FORNECIMENTO E INSTALAÇÃO. AF_12/2015</t>
  </si>
  <si>
    <t xml:space="preserve">66,48</t>
  </si>
  <si>
    <t xml:space="preserve">71,01</t>
  </si>
  <si>
    <t xml:space="preserve">92352</t>
  </si>
  <si>
    <t xml:space="preserve">JOELHO 45 GRAUS, EM FERRO GALVANIZADO, DN 65 (2 1/2"), CONEXÃO ROSQUEADA, INSTALADO EM PRUMADAS - FORNECIMENTO E INSTALAÇÃO. AF_12/2015</t>
  </si>
  <si>
    <t xml:space="preserve">98,10</t>
  </si>
  <si>
    <t xml:space="preserve">103,03</t>
  </si>
  <si>
    <t xml:space="preserve">92353</t>
  </si>
  <si>
    <t xml:space="preserve">JOELHO 90 GRAUS, EM FERRO GALVANIZADO, DN 65 (2 1/2"), CONEXÃO ROSQUEADA, INSTALADO EM PRUMADAS - FORNECIMENTO E INSTALAÇÃO. AF_12/2015</t>
  </si>
  <si>
    <t xml:space="preserve">92,54</t>
  </si>
  <si>
    <t xml:space="preserve">97,47</t>
  </si>
  <si>
    <t xml:space="preserve">92354</t>
  </si>
  <si>
    <t xml:space="preserve">JOELHO 45 GRAUS, EM FERRO GALVANIZADO, DN 80 (3"), CONEXÃO ROSQUEADA, INSTALADO EM PRUMADAS - FORNECIMENTO E INSTALAÇÃO. AF_12/2015</t>
  </si>
  <si>
    <t xml:space="preserve">127,33</t>
  </si>
  <si>
    <t xml:space="preserve">132,65</t>
  </si>
  <si>
    <t xml:space="preserve">92355</t>
  </si>
  <si>
    <t xml:space="preserve">JOELHO 90 GRAUS, EM FERRO GALVANIZADO, DN 80 (3"), CONEXÃO ROSQUEADA, INSTALADO EM PRUMADAS - FORNECIMENTO E INSTALAÇÃO. AF_12/2015</t>
  </si>
  <si>
    <t xml:space="preserve">116,61</t>
  </si>
  <si>
    <t xml:space="preserve">121,93</t>
  </si>
  <si>
    <t xml:space="preserve">92356</t>
  </si>
  <si>
    <t xml:space="preserve">TÊ, EM FERRO GALVANIZADO, DN 50 (2"), CONEXÃO ROSQUEADA, INSTALADO EM PRUMADAS - FORNECIMENTO E INSTALAÇÃO. AF_12/2015</t>
  </si>
  <si>
    <t xml:space="preserve">88,61</t>
  </si>
  <si>
    <t xml:space="preserve">94,67</t>
  </si>
  <si>
    <t xml:space="preserve">92357</t>
  </si>
  <si>
    <t xml:space="preserve">TÊ, EM FERRO GALVANIZADO, DN 65 (2 1/2"), CONEXÃO ROSQUEADA, INSTALADO EM PRUMADAS - FORNECIMENTO E INSTALAÇÃO. AF_12/2015</t>
  </si>
  <si>
    <t xml:space="preserve">132,77</t>
  </si>
  <si>
    <t xml:space="preserve">92358</t>
  </si>
  <si>
    <t xml:space="preserve">TÊ, EM FERRO GALVANIZADO, DN 80 (3"), CONEXÃO ROSQUEADA, INSTALADO EM PRUMADAS - FORNECIMENTO E INSTALAÇÃO. AF_12/2015</t>
  </si>
  <si>
    <t xml:space="preserve">154,43</t>
  </si>
  <si>
    <t xml:space="preserve">92369</t>
  </si>
  <si>
    <t xml:space="preserve">NIPLE, EM FERRO GALVANIZADO, DN 25 (1"), CONEXÃO ROSQUEADA, INSTALADO EM REDE DE ALIMENTAÇÃO PARA HIDRANTE - FORNECIMENTO E INSTALAÇÃO. AF_12/2015</t>
  </si>
  <si>
    <t xml:space="preserve">28,39</t>
  </si>
  <si>
    <t xml:space="preserve">92370</t>
  </si>
  <si>
    <t xml:space="preserve">LUVA, EM FERRO GALVANIZADO, DN 25 (1"), CONEXÃO ROSQUEADA, INSTALADO EM REDE DE ALIMENTAÇÃO PARA HIDRANTE - FORNECIMENTO E INSTALAÇÃO. AF_12/2015</t>
  </si>
  <si>
    <t xml:space="preserve">27,12</t>
  </si>
  <si>
    <t xml:space="preserve">29,42</t>
  </si>
  <si>
    <t xml:space="preserve">92371</t>
  </si>
  <si>
    <t xml:space="preserve">NIPLE, EM FERRO GALVANIZADO, DN 32 (1 1/4"), CONEXÃO ROSQUEADA, INSTALADO EM REDE DE ALIMENTAÇÃO PARA HIDRANTE - FORNECIMENTO E INSTALAÇÃO. AF_12/2015</t>
  </si>
  <si>
    <t xml:space="preserve">33,37</t>
  </si>
  <si>
    <t xml:space="preserve">92372</t>
  </si>
  <si>
    <t xml:space="preserve">LUVA, EM FERRO GALVANIZADO, DN 32 (1 1/4"), CONEXÃO ROSQUEADA, INSTALADO EM REDE DE ALIMENTAÇÃO PARA HIDRANTE - FORNECIMENTO E INSTALAÇÃO. AF_12/2015</t>
  </si>
  <si>
    <t xml:space="preserve">31,82</t>
  </si>
  <si>
    <t xml:space="preserve">92373</t>
  </si>
  <si>
    <t xml:space="preserve">NIPLE, EM FERRO GALVANIZADO, DN 40 (1 1/2"), CONEXÃO ROSQUEADA, INSTALADO EM REDE DE ALIMENTAÇÃO PARA HIDRANTE - FORNECIMENTO E INSTALAÇÃO. AF_12/2015</t>
  </si>
  <si>
    <t xml:space="preserve">38,69</t>
  </si>
  <si>
    <t xml:space="preserve">92374</t>
  </si>
  <si>
    <t xml:space="preserve">LUVA, EM FERRO GALVANIZADO, DN 40 (1 1/2"), CONEXÃO ROSQUEADA, INSTALADO EM REDE DE ALIMENTAÇÃO PARA HIDRANTE - FORNECIMENTO E INSTALAÇÃO. AF_12/2015</t>
  </si>
  <si>
    <t xml:space="preserve">36,14</t>
  </si>
  <si>
    <t xml:space="preserve">38,87</t>
  </si>
  <si>
    <t xml:space="preserve">92375</t>
  </si>
  <si>
    <t xml:space="preserve">NIPLE, EM FERRO GALVANIZADO, DN 50 (2"), CONEXÃO ROSQUEADA, INSTALADO EM REDE DE ALIMENTAÇÃO PARA HIDRANTE - FORNECIMENTO E INSTALAÇÃO. AF_12/2015</t>
  </si>
  <si>
    <t xml:space="preserve">45,42</t>
  </si>
  <si>
    <t xml:space="preserve">48,45</t>
  </si>
  <si>
    <t xml:space="preserve">92376</t>
  </si>
  <si>
    <t xml:space="preserve">LUVA, EM FERRO GALVANIZADO, DN 50 (2"), CONEXÃO ROSQUEADA, INSTALADO EM REDE DE ALIMENTAÇÃO PARA HIDRANTE - FORNECIMENTO E INSTALAÇÃO. AF_12/2015</t>
  </si>
  <si>
    <t xml:space="preserve">45,41</t>
  </si>
  <si>
    <t xml:space="preserve">48,44</t>
  </si>
  <si>
    <t xml:space="preserve">92377</t>
  </si>
  <si>
    <t xml:space="preserve">NIPLE, EM FERRO GALVANIZADO, DN 65 (2 1/2"), CONEXÃO ROSQUEADA, INSTALADO EM REDE DE ALIMENTAÇÃO PARA HIDRANTE - FORNECIMENTO E INSTALAÇÃO. AF_12/2015</t>
  </si>
  <si>
    <t xml:space="preserve">59,47</t>
  </si>
  <si>
    <t xml:space="preserve">62,92</t>
  </si>
  <si>
    <t xml:space="preserve">92378</t>
  </si>
  <si>
    <t xml:space="preserve">LUVA, EM FERRO GALVANIZADO, DN 65 (2 1/2"), CONEXÃO ROSQUEADA, INSTALADO EM REDE DE ALIMENTAÇÃO PARA HIDRANTE - FORNECIMENTO E INSTALAÇÃO. AF_12/2015</t>
  </si>
  <si>
    <t xml:space="preserve">65,15</t>
  </si>
  <si>
    <t xml:space="preserve">68,60</t>
  </si>
  <si>
    <t xml:space="preserve">92379</t>
  </si>
  <si>
    <t xml:space="preserve">NIPLE, EM FERRO GALVANIZADO, DN 80 (3"), CONEXÃO ROSQUEADA, INSTALADO EM REDE DE ALIMENTAÇÃO PARA HIDRANTE - FORNECIMENTO E INSTALAÇÃO. AF_12/2015</t>
  </si>
  <si>
    <t xml:space="preserve">81,85</t>
  </si>
  <si>
    <t xml:space="preserve">92380</t>
  </si>
  <si>
    <t xml:space="preserve">LUVA, EM FERRO GALVANIZADO, DN 80 (3"), CONEXÃO ROSQUEADA, INSTALADO EM REDE DE ALIMENTAÇÃO PARA HIDRANTE - FORNECIMENTO E INSTALAÇÃO. AF_12/2015</t>
  </si>
  <si>
    <t xml:space="preserve">86,90</t>
  </si>
  <si>
    <t xml:space="preserve">90,78</t>
  </si>
  <si>
    <t xml:space="preserve">92381</t>
  </si>
  <si>
    <t xml:space="preserve">JOELHO 45 GRAUS, EM FERRO GALVANIZADO, DN 25 (1"), CONEXÃO ROSQUEADA, INSTALADO EM REDE DE ALIMENTAÇÃO PARA HIDRANTE - FORNECIMENTO E INSTALAÇÃO. AF_12/2015</t>
  </si>
  <si>
    <t xml:space="preserve">39,45</t>
  </si>
  <si>
    <t xml:space="preserve">92382</t>
  </si>
  <si>
    <t xml:space="preserve">JOELHO 90 GRAUS, EM FERRO GALVANIZADO, DN 25 (1"), CONEXÃO ROSQUEADA, INSTALADO EM REDE DE ALIMENTAÇÃO PARA HIDRANTE - FORNECIMENTO E INSTALAÇÃO. AF_12/2015</t>
  </si>
  <si>
    <t xml:space="preserve">38,10</t>
  </si>
  <si>
    <t xml:space="preserve">92383</t>
  </si>
  <si>
    <t xml:space="preserve">JOELHO 45 GRAUS, EM FERRO GALVANIZADO, DN 32 (1 1/4"), CONEXÃO ROSQUEADA, INSTALADO EM REDE DE ALIMENTAÇÃO PARA HIDRANTE - FORNECIMENTO E INSTALAÇÃO. AF_12/2015</t>
  </si>
  <si>
    <t xml:space="preserve">52,04</t>
  </si>
  <si>
    <t xml:space="preserve">92384</t>
  </si>
  <si>
    <t xml:space="preserve">JOELHO 90 GRAUS, EM FERRO GALVANIZADO, DN 32 (1 1/4"), CONEXÃO ROSQUEADA, INSTALADO EM REDE DE ALIMENTAÇÃO PARA HIDRANTE - FORNECIMENTO E INSTALAÇÃO. AF_12/2015</t>
  </si>
  <si>
    <t xml:space="preserve">45,59</t>
  </si>
  <si>
    <t xml:space="preserve">49,34</t>
  </si>
  <si>
    <t xml:space="preserve">92385</t>
  </si>
  <si>
    <t xml:space="preserve">JOELHO 45 GRAUS, EM FERRO GALVANIZADO, DN 40 (1 1/2"), CONEXÃO ROSQUEADA, INSTALADO EM REDE DE ALIMENTAÇÃO PARA HIDRANTE - FORNECIMENTO E INSTALAÇÃO. AF_12/2015</t>
  </si>
  <si>
    <t xml:space="preserve">54,89</t>
  </si>
  <si>
    <t xml:space="preserve">92386</t>
  </si>
  <si>
    <t xml:space="preserve">JOELHO 90 GRAUS, EM FERRO GALVANIZADO, DN 40 (1 1/2"), CONEXÃO ROSQUEADA, INSTALADO EM REDE DE ALIMENTAÇÃO PARA HIDRANTE - FORNECIMENTO E INSTALAÇÃO. AF_12/2015</t>
  </si>
  <si>
    <t xml:space="preserve">53,03</t>
  </si>
  <si>
    <t xml:space="preserve">57,13</t>
  </si>
  <si>
    <t xml:space="preserve">92387</t>
  </si>
  <si>
    <t xml:space="preserve">JOELHO 45 GRAUS, EM FERRO GALVANIZADO, DN 50 (2"), CONEXÃO ROSQUEADA, INSTALADO EM REDE DE ALIMENTAÇÃO PARA HIDRANTE - FORNECIMENTO E INSTALAÇÃO. AF_12/2015</t>
  </si>
  <si>
    <t xml:space="preserve">67,66</t>
  </si>
  <si>
    <t xml:space="preserve">72,19</t>
  </si>
  <si>
    <t xml:space="preserve">92388</t>
  </si>
  <si>
    <t xml:space="preserve">JOELHO 90 GRAUS, EM FERRO GALVANIZADO, DN 50 (2"), CONEXÃO ROSQUEADA, INSTALADO EM REDE DE ALIMENTAÇÃO PARA HIDRANTE - FORNECIMENTO E INSTALAÇÃO. AF_12/2015</t>
  </si>
  <si>
    <t xml:space="preserve">66,39</t>
  </si>
  <si>
    <t xml:space="preserve">70,92</t>
  </si>
  <si>
    <t xml:space="preserve">92389</t>
  </si>
  <si>
    <t xml:space="preserve">JOELHO 45 GRAUS, EM FERRO GALVANIZADO, DN 65 (2 1/2"), CONEXÃO ROSQUEADA, INSTALADO EM REDE DE ALIMENTAÇÃO PARA HIDRANTE - FORNECIMENTO E INSTALAÇÃO. AF_12/2015</t>
  </si>
  <si>
    <t xml:space="preserve">105,35</t>
  </si>
  <si>
    <t xml:space="preserve">92390</t>
  </si>
  <si>
    <t xml:space="preserve">JOELHO 90 GRAUS, EM FERRO GALVANIZADO, DN 65 (2 1/2"), CONEXÃO ROSQUEADA, INSTALADO EM REDE DE ALIMENTAÇÃO PARA HIDRANTE - FORNECIMENTO E INSTALAÇÃO. AF_12/2015</t>
  </si>
  <si>
    <t xml:space="preserve">94,62</t>
  </si>
  <si>
    <t xml:space="preserve">99,79</t>
  </si>
  <si>
    <t xml:space="preserve">92635</t>
  </si>
  <si>
    <t xml:space="preserve">JOELHO 45 GRAUS, EM FERRO GALVANIZADO, CONEXÃO ROSQUEADA, DN 80 (3"), INSTALADO EM REDE DE ALIMENTAÇÃO PARA HIDRANTE - FORNECIMENTO E INSTALAÇÃO. AF_12/2015</t>
  </si>
  <si>
    <t xml:space="preserve">131,52</t>
  </si>
  <si>
    <t xml:space="preserve">137,34</t>
  </si>
  <si>
    <t xml:space="preserve">92636</t>
  </si>
  <si>
    <t xml:space="preserve">JOELHO 90 GRAUS, EM FERRO GALVANIZADO, CONEXÃO ROSQUEADA, DN 80 (3"), INSTALADO EM REDE DE ALIMENTAÇÃO PARA HIDRANTE - FORNECIMENTO E INSTALAÇÃO. AF_12/2015</t>
  </si>
  <si>
    <t xml:space="preserve">120,80</t>
  </si>
  <si>
    <t xml:space="preserve">126,62</t>
  </si>
  <si>
    <t xml:space="preserve">92637</t>
  </si>
  <si>
    <t xml:space="preserve">TÊ, EM FERRO GALVANIZADO, CONEXÃO ROSQUEADA, DN 25 (1"), INSTALADO EM REDE DE ALIMENTAÇÃO PARA HIDRANTE - FORNECIMENTO E INSTALAÇÃO. AF_12/2015</t>
  </si>
  <si>
    <t xml:space="preserve">51,31</t>
  </si>
  <si>
    <t xml:space="preserve">55,91</t>
  </si>
  <si>
    <t xml:space="preserve">92638</t>
  </si>
  <si>
    <t xml:space="preserve">TÊ, EM FERRO GALVANIZADO, CONEXÃO ROSQUEADA, DN 32 (1 1/4"), INSTALADO EM REDE DE ALIMENTAÇÃO PARA HIDRANTE - FORNECIMENTO E INSTALAÇÃO. AF_12/2015</t>
  </si>
  <si>
    <t xml:space="preserve">61,13</t>
  </si>
  <si>
    <t xml:space="preserve">66,13</t>
  </si>
  <si>
    <t xml:space="preserve">92639</t>
  </si>
  <si>
    <t xml:space="preserve">TÊ, EM FERRO GALVANIZADO, CONEXÃO ROSQUEADA, DN 40 (1 1/2"), INSTALADO EM REDE DE ALIMENTAÇÃO PARA HIDRANTE - FORNECIMENTO E INSTALAÇÃO. AF_12/2015</t>
  </si>
  <si>
    <t xml:space="preserve">69,96</t>
  </si>
  <si>
    <t xml:space="preserve">75,42</t>
  </si>
  <si>
    <t xml:space="preserve">92640</t>
  </si>
  <si>
    <t xml:space="preserve">TÊ, EM FERRO GALVANIZADO, CONEXÃO ROSQUEADA, DN 50 (2"), INSTALADO EM REDE DE ALIMENTAÇÃO PARA HIDRANTE - FORNECIMENTO E INSTALAÇÃO. AF_12/2015</t>
  </si>
  <si>
    <t xml:space="preserve">88,49</t>
  </si>
  <si>
    <t xml:space="preserve">94,53</t>
  </si>
  <si>
    <t xml:space="preserve">92642</t>
  </si>
  <si>
    <t xml:space="preserve">TÊ, EM FERRO GALVANIZADO, CONEXÃO ROSQUEADA, DN 65 (2 1/2"), INSTALADO EM REDE DE ALIMENTAÇÃO PARA HIDRANTE - FORNECIMENTO E INSTALAÇÃO. AF_12/2015</t>
  </si>
  <si>
    <t xml:space="preserve">128,90</t>
  </si>
  <si>
    <t xml:space="preserve">135,80</t>
  </si>
  <si>
    <t xml:space="preserve">92644</t>
  </si>
  <si>
    <t xml:space="preserve">TÊ, EM FERRO GALVANIZADO, CONEXÃO ROSQUEADA, DN 80 (3"), INSTALADO EM REDE DE ALIMENTAÇÃO PARA HIDRANTE - FORNECIMENTO E INSTALAÇÃO. AF_12/2015</t>
  </si>
  <si>
    <t xml:space="preserve">160,02</t>
  </si>
  <si>
    <t xml:space="preserve">167,78</t>
  </si>
  <si>
    <t xml:space="preserve">92657</t>
  </si>
  <si>
    <t xml:space="preserve">NIPLE, EM FERRO GALVANIZADO, CONEXÃO ROSQUEADA, DN 25 (1"), INSTALADO EM REDE DE ALIMENTAÇÃO PARA SPRINKLER - FORNECIMENTO E INSTALAÇÃO. AF_12/2015</t>
  </si>
  <si>
    <t xml:space="preserve">19,95</t>
  </si>
  <si>
    <t xml:space="preserve">92658</t>
  </si>
  <si>
    <t xml:space="preserve">LUVA, EM FERRO GALVANIZADO, CONEXÃO ROSQUEADA, DN 25 (1"), INSTALADO EM REDE DE ALIMENTAÇÃO PARA SPRINKLER - FORNECIMENTO E INSTALAÇÃO. AF_12/2015</t>
  </si>
  <si>
    <t xml:space="preserve">20,98</t>
  </si>
  <si>
    <t xml:space="preserve">92659</t>
  </si>
  <si>
    <t xml:space="preserve">NIPLE, EM FERRO GALVANIZADO, CONEXÃO ROSQUEADA, DN 32 (1 1/4"), INSTALADO EM REDE DE ALIMENTAÇÃO PARA SPRINKLER - FORNECIMENTO E INSTALAÇÃO. AF_12/2015</t>
  </si>
  <si>
    <t xml:space="preserve">22,29</t>
  </si>
  <si>
    <t xml:space="preserve">92660</t>
  </si>
  <si>
    <t xml:space="preserve">LUVA, EM FERRO GALVANIZADO, CONEXÃO ROSQUEADA, DN 32 (1 1/4"), INSTALADO EM REDE DE ALIMENTAÇÃO PARA SPRINKLER - FORNECIMENTO E INSTALAÇÃO. AF_12/2015</t>
  </si>
  <si>
    <t xml:space="preserve">23,24</t>
  </si>
  <si>
    <t xml:space="preserve">92661</t>
  </si>
  <si>
    <t xml:space="preserve">NIPLE, EM FERRO GALVANIZADO, CONEXÃO ROSQUEADA, DN 40 (1 1/2"), INSTALADO EM REDE DE ALIMENTAÇÃO PARA SPRINKLER - FORNECIMENTO E INSTALAÇÃO. AF_12/2015</t>
  </si>
  <si>
    <t xml:space="preserve">26,17</t>
  </si>
  <si>
    <t xml:space="preserve">27,75</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</si>
  <si>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</si>
  <si>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</si>
  <si>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</si>
  <si>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</si>
  <si>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34,16</t>
  </si>
  <si>
    <t xml:space="preserve">35,85</t>
  </si>
  <si>
    <t xml:space="preserve">92664</t>
  </si>
  <si>
    <t xml:space="preserve">LUVA, EM FERRO GALVANIZADO, CONEXÃO ROSQUEADA, DN 50 (2"), INSTALADO EM REDE DE ALIMENTAÇÃO PARA SPRINKLER - FORNECIMENTO E INSTALAÇÃO. AF_12/2015</t>
  </si>
  <si>
    <t xml:space="preserve">34,15</t>
  </si>
  <si>
    <t xml:space="preserve">35,84</t>
  </si>
  <si>
    <t xml:space="preserve">92665</t>
  </si>
  <si>
    <t xml:space="preserve">NIPLE, EM FERRO GALVANIZADO, CONEXÃO ROSQUEADA, DN 65 (2 1/2"), INSTALADO EM REDE DE ALIMENTAÇÃO PARA SPRINKLER - FORNECIMENTO E INSTALAÇÃO. AF_12/2015</t>
  </si>
  <si>
    <t xml:space="preserve">45,97</t>
  </si>
  <si>
    <t xml:space="preserve">47,84</t>
  </si>
  <si>
    <t xml:space="preserve">92666</t>
  </si>
  <si>
    <t xml:space="preserve">LUVA, EM FERRO GALVANIZADO, CONEXÃO ROSQUEADA, DN 65 (2 1/2"), INSTALADO EM REDE DE ALIMENTAÇÃO PARA SPRINKLER - FORNECIMENTO E INSTALAÇÃO. AF_12/2015</t>
  </si>
  <si>
    <t xml:space="preserve">53,52</t>
  </si>
  <si>
    <t xml:space="preserve">92667</t>
  </si>
  <si>
    <t xml:space="preserve">NIPLE, EM FERRO GALVANIZADO, CONEXÃO ROSQUEADA, DN 80 (3"), INSTALADO EM REDE DE ALIMENTAÇÃO PARA SPRINKLER - FORNECIMENTO E INSTALAÇÃO. AF_12/2015</t>
  </si>
  <si>
    <t xml:space="preserve">66,16</t>
  </si>
  <si>
    <t xml:space="preserve">68,19</t>
  </si>
  <si>
    <t xml:space="preserve">92668</t>
  </si>
  <si>
    <t xml:space="preserve">LUVA, EM FERRO GALVANIZADO, CONEXÃO ROSQUEADA, DN 80 (3"), INSTALADO EM REDE DE ALIMENTAÇÃO PARA SPRINKLER - FORNECIMENTO E INSTALAÇÃO. AF_12/2015</t>
  </si>
  <si>
    <t xml:space="preserve">71,21</t>
  </si>
  <si>
    <t xml:space="preserve">73,24</t>
  </si>
  <si>
    <t xml:space="preserve">92669</t>
  </si>
  <si>
    <t xml:space="preserve">JOELHO 45 GRAUS, EM FERRO GALVANIZADO, CONEXÃO ROSQUEADA, DN 25 (1"), INSTALADO EM REDE DE ALIMENTAÇÃO PARA SPRINKLER - FORNECIMENTO E INSTALAÇÃO. AF_12/2015</t>
  </si>
  <si>
    <t xml:space="preserve">28,11</t>
  </si>
  <si>
    <t xml:space="preserve">30,23</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</si>
  <si>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</si>
  <si>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</si>
  <si>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</si>
  <si>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</si>
  <si>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92672</t>
  </si>
  <si>
    <t xml:space="preserve">JOELHO 90 GRAUS, EM FERRO GALVANIZADO, CONEXÃO ROSQUEADA, DN 32 (1 1/4"), INSTALADO EM REDE DE ALIMENTAÇÃO PARA SPRINKLER - FORNECIMENTO E INSTALAÇÃO. AF_12/2015</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</si>
  <si>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</si>
  <si>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</si>
  <si>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</si>
  <si>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</si>
  <si>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40,74</t>
  </si>
  <si>
    <t xml:space="preserve">92675</t>
  </si>
  <si>
    <t xml:space="preserve">JOELHO 45 GRAUS, EM FERRO GALVANIZADO, CONEXÃO ROSQUEADA, DN 50 (2"), INSTALADO EM REDE DE ALIMENTAÇÃO PARA SPRINKLER - FORNECIMENTO E INSTALAÇÃO. AF_12/2015</t>
  </si>
  <si>
    <t xml:space="preserve">50,81</t>
  </si>
  <si>
    <t xml:space="preserve">53,35</t>
  </si>
  <si>
    <t xml:space="preserve">92676</t>
  </si>
  <si>
    <t xml:space="preserve">JOELHO 90 GRAUS, EM FERRO GALVANIZADO, CONEXÃO ROSQUEADA, DN 50 (2"), INSTALADO EM REDE DE ALIMENTAÇÃO PARA SPRINKLER - FORNECIMENTO E INSTALAÇÃO. AF_12/2015</t>
  </si>
  <si>
    <t xml:space="preserve">52,08</t>
  </si>
  <si>
    <t xml:space="preserve">92677</t>
  </si>
  <si>
    <t xml:space="preserve">JOELHO 45 GRAUS, EM FERRO GALVANIZADO, CONEXÃO ROSQUEADA, DN 65 (2 1/2"), INSTALADO EM REDE DE ALIMENTAÇÃO PARA SPRINKLER - FORNECIMENTO E INSTALAÇÃO. AF_12/2015</t>
  </si>
  <si>
    <t xml:space="preserve">82,77</t>
  </si>
  <si>
    <t xml:space="preserve">92678</t>
  </si>
  <si>
    <t xml:space="preserve">JOELHO 90 GRAUS, EM FERRO GALVANIZADO, CONEXÃO ROSQUEADA, DN 65 (2 1/2"), INSTALADO EM REDE DE ALIMENTAÇÃO PARA SPRINKLER - FORNECIMENTO E INSTALAÇÃO. AF_12/2015</t>
  </si>
  <si>
    <t xml:space="preserve">74,40</t>
  </si>
  <si>
    <t xml:space="preserve">77,21</t>
  </si>
  <si>
    <t xml:space="preserve">92679</t>
  </si>
  <si>
    <t xml:space="preserve">JOELHO 45 GRAUS, EM FERRO GALVANIZADO, CONEXÃO ROSQUEADA, DN 80 (3"), INSTALADO EM REDE DE ALIMENTAÇÃO PARA SPRINKLER - FORNECIMENTO E INSTALAÇÃO. AF_12/2015</t>
  </si>
  <si>
    <t xml:space="preserve">107,99</t>
  </si>
  <si>
    <t xml:space="preserve">111,05</t>
  </si>
  <si>
    <t xml:space="preserve">92680</t>
  </si>
  <si>
    <t xml:space="preserve">JOELHO 90 GRAUS, EM FERRO GALVANIZADO, CONEXÃO ROSQUEADA, DN 80 (3"), INSTALADO EM REDE DE ALIMENTAÇÃO PARA SPRINKLER - FORNECIMENTO E INSTALAÇÃO. AF_12/2015</t>
  </si>
  <si>
    <t xml:space="preserve">97,27</t>
  </si>
  <si>
    <t xml:space="preserve">100,33</t>
  </si>
  <si>
    <t xml:space="preserve">92681</t>
  </si>
  <si>
    <t xml:space="preserve">TÊ, EM FERRO GALVANIZADO, CONEXÃO ROSQUEADA, DN 25 (1"), INSTALADO EM REDE DE ALIMENTAÇÃO PARA SPRINKLER - FORNECIMENTO E INSTALAÇÃO. AF_12/2015</t>
  </si>
  <si>
    <t xml:space="preserve">36,17</t>
  </si>
  <si>
    <t xml:space="preserve">92682</t>
  </si>
  <si>
    <t xml:space="preserve">TÊ, EM FERRO GALVANIZADO, CONEXÃO ROSQUEADA, DN 32 (1 1/4"), INSTALADO EM REDE DE ALIMENTAÇÃO PARA SPRINKLER - FORNECIMENTO E INSTALAÇÃO. AF_12/2015</t>
  </si>
  <si>
    <t xml:space="preserve">46,90</t>
  </si>
  <si>
    <t xml:space="preserve">92683</t>
  </si>
  <si>
    <t xml:space="preserve">TÊ, EM FERRO GALVANIZADO, CONEXÃO ROSQUEADA, DN 40 (1 1/2"), INSTALADO EM REDE DE ALIMENTAÇÃO PARA SPRINKLER - FORNECIMENTO E INSTALAÇÃO. AF_12/2015</t>
  </si>
  <si>
    <t xml:space="preserve">53,60</t>
  </si>
  <si>
    <t xml:space="preserve">92684</t>
  </si>
  <si>
    <t xml:space="preserve">TÊ, EM FERRO GALVANIZADO, CONEXÃO ROSQUEADA, DN 50 (2"), INSTALADO EM REDE DE ALIMENTAÇÃO PARA SPRINKLER - FORNECIMENTO E INSTALAÇÃO. AF_12/2015</t>
  </si>
  <si>
    <t xml:space="preserve">66,01</t>
  </si>
  <si>
    <t xml:space="preserve">69,40</t>
  </si>
  <si>
    <t xml:space="preserve">92685</t>
  </si>
  <si>
    <t xml:space="preserve">TÊ, EM FERRO GALVANIZADO, CONEXÃO ROSQUEADA, DN 65 (2 1/2"), INSTALADO EM REDE DE ALIMENTAÇÃO PARA SPRINKLER - FORNECIMENTO E INSTALAÇÃO. AF_12/2015</t>
  </si>
  <si>
    <t xml:space="preserve">105,72</t>
  </si>
  <si>
    <t xml:space="preserve">92686</t>
  </si>
  <si>
    <t xml:space="preserve">TÊ, EM FERRO GALVANIZADO, CONEXÃO ROSQUEADA, DN 80 (3"), INSTALADO EM REDE DE ALIMENTAÇÃO PARA SPRINKLER - FORNECIMENTO E INSTALAÇÃO. AF_12/2015</t>
  </si>
  <si>
    <t xml:space="preserve">128,63</t>
  </si>
  <si>
    <t xml:space="preserve">92692</t>
  </si>
  <si>
    <t xml:space="preserve">NIPLE, EM FERRO GALVANIZADO, CONEXÃO ROSQUEADA, DN 15 (1/2"), INSTALADO EM RAMAIS E SUB-RAMAIS DE GÁS - FORNECIMENTO E INSTALAÇÃO. AF_12/2015</t>
  </si>
  <si>
    <t xml:space="preserve">10,11</t>
  </si>
  <si>
    <t xml:space="preserve">92693</t>
  </si>
  <si>
    <t xml:space="preserve">LUVA, EM FERRO GALVANIZADO, CONEXÃO ROSQUEADA, DN 15 (1/2"), INSTALADO EM RAMAIS E SUB-RAMAIS DE GÁS - FORNECIMENTO E INSTALAÇÃO. AF_12/2015</t>
  </si>
  <si>
    <t xml:space="preserve">11,16</t>
  </si>
  <si>
    <t xml:space="preserve">92694</t>
  </si>
  <si>
    <t xml:space="preserve">NIPLE, EM FERRO GALVANIZADO, CONEXÃO ROSQUEADA, DN 20 (3/4"), INSTALADO EM RAMAIS E SUB-RAMAIS DE GÁS - FORNECIMENTO E INSTALAÇÃO. AF_12/2015</t>
  </si>
  <si>
    <t xml:space="preserve">16,31</t>
  </si>
  <si>
    <t xml:space="preserve">17,70</t>
  </si>
  <si>
    <t xml:space="preserve">92695</t>
  </si>
  <si>
    <t xml:space="preserve">LUVA, EM FERRO GALVANIZADO, CONEXÃO ROSQUEADA, DN 20 (3/4"), INSTALADO EM RAMAIS E SUB-RAMAIS DE GÁS - FORNECIMENTO E INSTALAÇÃO. AF_12/2015</t>
  </si>
  <si>
    <t xml:space="preserve">92696</t>
  </si>
  <si>
    <t xml:space="preserve">NIPLE, EM FERRO GALVANIZADO, CONEXÃO ROSQUEADA, DN 25 (1"), INSTALADO EM RAMAIS E SUB-RAMAIS DE GÁS - FORNECIMENTO E INSTALAÇÃO. AF_12/2015</t>
  </si>
  <si>
    <t xml:space="preserve">28,03</t>
  </si>
  <si>
    <t xml:space="preserve">92697</t>
  </si>
  <si>
    <t xml:space="preserve">LUVA, EM FERRO GALVANIZADO, CONEXÃO ROSQUEADA, DN 25 (1"), INSTALADO EM RAMAIS E SUB-RAMAIS DE GÁS - FORNECIMENTO E INSTALAÇÃO. AF_12/2015</t>
  </si>
  <si>
    <t xml:space="preserve">92698</t>
  </si>
  <si>
    <t xml:space="preserve">JOELHO 45 GRAUS, EM FERRO GALVANIZADO, CONEXÃO ROSQUEADA, DN 15 (1/2"), INSTALADO EM RAMAIS E SUB-RAMAIS DE GÁS - FORNECIMENTO E INSTALAÇÃO. AF_12/2015</t>
  </si>
  <si>
    <t xml:space="preserve">16,21</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</si>
  <si>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</si>
  <si>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</si>
  <si>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</si>
  <si>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</si>
  <si>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24,72</t>
  </si>
  <si>
    <t xml:space="preserve">92701</t>
  </si>
  <si>
    <t xml:space="preserve">JOELHO 90 GRAUS, EM FERRO GALVANIZADO, CONEXÃO ROSQUEADA, DN 20 (3/4"), INSTALADO EM RAMAIS E SUB-RAMAIS DE GÁS - FORNECIMENTO E INSTALAÇÃO. AF_12/2015</t>
  </si>
  <si>
    <t xml:space="preserve">23,62</t>
  </si>
  <si>
    <t xml:space="preserve">25,71</t>
  </si>
  <si>
    <t xml:space="preserve">92702</t>
  </si>
  <si>
    <t xml:space="preserve">JOELHO 45 GRAUS, EM FERRO GALVANIZADO, CONEXÃO ROSQUEADA, DN 25 (1"), INSTALADO EM RAMAIS E SUB-RAMAIS DE GÁS - FORNECIMENTO E INSTALAÇÃO. AF_12/2015</t>
  </si>
  <si>
    <t xml:space="preserve">39,02</t>
  </si>
  <si>
    <t xml:space="preserve">42,41</t>
  </si>
  <si>
    <t xml:space="preserve">92703</t>
  </si>
  <si>
    <t xml:space="preserve">JOELHO 90 GRAUS, EM FERRO GALVANIZADO, CONEXÃO ROSQUEADA, DN 25 (1"), INSTALADO EM RAMAIS E SUB-RAMAIS DE GÁS - FORNECIMENTO E INSTALAÇÃO. AF_12/2015</t>
  </si>
  <si>
    <t xml:space="preserve">37,67</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</si>
  <si>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</si>
  <si>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</si>
  <si>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</si>
  <si>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</si>
  <si>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31,27</t>
  </si>
  <si>
    <t xml:space="preserve">34,05</t>
  </si>
  <si>
    <t xml:space="preserve">92706</t>
  </si>
  <si>
    <t xml:space="preserve">TÊ, EM FERRO GALVANIZADO, CONEXÃO ROSQUEADA, DN 25 (1"), INSTALADO EM RAMAIS E SUB-RAMAIS DE GÁS - FORNECIMENTO E INSTALAÇÃO. AF_12/2015</t>
  </si>
  <si>
    <t xml:space="preserve">50,71</t>
  </si>
  <si>
    <t xml:space="preserve">55,24</t>
  </si>
  <si>
    <t xml:space="preserve">92889</t>
  </si>
  <si>
    <t xml:space="preserve">UNIÃO, EM FERRO GALVANIZADO, DN 50 (2"), CONEXÃO ROSQUEADA, INSTALADO EM PRUMADAS - FORNECIMENTO E INSTALAÇÃO. AF_12/2015</t>
  </si>
  <si>
    <t xml:space="preserve">82,33</t>
  </si>
  <si>
    <t xml:space="preserve">85,36</t>
  </si>
  <si>
    <t xml:space="preserve">92890</t>
  </si>
  <si>
    <t xml:space="preserve">UNIÃO, EM FERRO GALVANIZADO, DN 65 (2 1/2"), CONEXÃO ROSQUEADA, INSTALADO EM PRUMADAS - FORNECIMENTO E INSTALAÇÃO. AF_12/2015</t>
  </si>
  <si>
    <t xml:space="preserve">121,50</t>
  </si>
  <si>
    <t xml:space="preserve">124,80</t>
  </si>
  <si>
    <t xml:space="preserve">92891</t>
  </si>
  <si>
    <t xml:space="preserve">UNIÃO, EM FERRO GALVANIZADO, DN 80 (3"), CONEXÃO ROSQUEADA, INSTALADO EM PRUMADAS - FORNECIMENTO E INSTALAÇÃO. AF_12/2015</t>
  </si>
  <si>
    <t xml:space="preserve">174,97</t>
  </si>
  <si>
    <t xml:space="preserve">178,53</t>
  </si>
  <si>
    <t xml:space="preserve">92892</t>
  </si>
  <si>
    <t xml:space="preserve">UNIÃO, EM FERRO GALVANIZADO, DN 25 (1"), CONEXÃO ROSQUEADA, INSTALADO EM REDE DE ALIMENTAÇÃO PARA HIDRANTE - FORNECIMENTO E INSTALAÇÃO. AF_12/2015</t>
  </si>
  <si>
    <t xml:space="preserve">38,09</t>
  </si>
  <si>
    <t xml:space="preserve">40,39</t>
  </si>
  <si>
    <t xml:space="preserve">92893</t>
  </si>
  <si>
    <t xml:space="preserve">UNIÃO, EM FERRO GALVANIZADO, DN 32 (1 1/4"), CONEXÃO ROSQUEADA, INSTALADO EM REDE DE ALIMENTAÇÃO PARA HIDRANTE - FORNECIMENTO E INSTALAÇÃO. AF_12/2015</t>
  </si>
  <si>
    <t xml:space="preserve">54,72</t>
  </si>
  <si>
    <t xml:space="preserve">92894</t>
  </si>
  <si>
    <t xml:space="preserve">UNIÃO, EM FERRO GALVANIZADO, DN 40 (1 1/2"), CONEXÃO ROSQUEADA, INSTALADO EM REDE DE ALIMENTAÇÃO PARA HIDRANTE - FORNECIMENTO E INSTALAÇÃO. AF_12/2015</t>
  </si>
  <si>
    <t xml:space="preserve">64,48</t>
  </si>
  <si>
    <t xml:space="preserve">92895</t>
  </si>
  <si>
    <t xml:space="preserve">UNIÃO, EM FERRO GALVANIZADO, DN 50 (2"), CONEXÃO ROSQUEADA, INSTALADO EM REDE DE ALIMENTAÇÃO PARA HIDRANTE - FORNECIMENTO E INSTALAÇÃO. AF_12/2015</t>
  </si>
  <si>
    <t xml:space="preserve">82,29</t>
  </si>
  <si>
    <t xml:space="preserve">85,32</t>
  </si>
  <si>
    <t xml:space="preserve">92896</t>
  </si>
  <si>
    <t xml:space="preserve">UNIÃO, EM FERRO GALVANIZADO, DN 65 (2 1/2"), CONEXÃO ROSQUEADA, INSTALADO EM REDE DE ALIMENTAÇÃO PARA HIDRANTE - FORNECIMENTO E INSTALAÇÃO. AF_12/2015</t>
  </si>
  <si>
    <t xml:space="preserve">122,87</t>
  </si>
  <si>
    <t xml:space="preserve">126,32</t>
  </si>
  <si>
    <t xml:space="preserve">92897</t>
  </si>
  <si>
    <t xml:space="preserve">UNIÃO, EM FERRO GALVANIZADO, DN 80 (3"), CONEXÃO ROSQUEADA, INSTALADO EM REDE DE ALIMENTAÇÃO PARA HIDRANTE - FORNECIMENTO E INSTALAÇÃO. AF_12/2015</t>
  </si>
  <si>
    <t xml:space="preserve">177,77</t>
  </si>
  <si>
    <t xml:space="preserve">181,65</t>
  </si>
  <si>
    <t xml:space="preserve">92898</t>
  </si>
  <si>
    <t xml:space="preserve">UNIÃO, EM FERRO GALVANIZADO, CONEXÃO ROSQUEADA, DN 25 (1"), INSTALADO EM REDE DE ALIMENTAÇÃO PARA SPRINKLER - FORNECIMENTO E INSTALAÇÃO. AF_12/2015</t>
  </si>
  <si>
    <t xml:space="preserve">30,54</t>
  </si>
  <si>
    <t xml:space="preserve">31,95</t>
  </si>
  <si>
    <t xml:space="preserve">92899</t>
  </si>
  <si>
    <t xml:space="preserve">UNIÃO, EM FERRO GALVANIZADO, CONEXÃO ROSQUEADA, DN 32 (1 1/4"), INSTALADO EM REDE DE ALIMENTAÇÃO PARA SPRINKLER - FORNECIMENTO E INSTALAÇÃO. AF_12/2015</t>
  </si>
  <si>
    <t xml:space="preserve">45,13</t>
  </si>
  <si>
    <t xml:space="preserve">92900</t>
  </si>
  <si>
    <t xml:space="preserve">UNIÃO, EM FERRO GALVANIZADO, CONEXÃO ROSQUEADA, DN 40 (1 1/2"), INSTALADO EM REDE DE ALIMENTAÇÃO PARA SPRINKLER - FORNECIMENTO E INSTALAÇÃO. AF_12/2015</t>
  </si>
  <si>
    <t xml:space="preserve">51,96</t>
  </si>
  <si>
    <t xml:space="preserve">53,54</t>
  </si>
  <si>
    <t xml:space="preserve">92901</t>
  </si>
  <si>
    <t xml:space="preserve">UNIÃO, EM FERRO GALVANIZADO, CONEXÃO ROSQUEADA, DN 50 (2"), INSTALADO EM REDE DE ALIMENTAÇÃO PARA SPRINKLER - FORNECIMENTO E INSTALAÇÃO. AF_12/2015</t>
  </si>
  <si>
    <t xml:space="preserve">71,03</t>
  </si>
  <si>
    <t xml:space="preserve">72,72</t>
  </si>
  <si>
    <t xml:space="preserve">92902</t>
  </si>
  <si>
    <t xml:space="preserve">UNIÃO, EM FERRO GALVANIZADO, CONEXÃO ROSQUEADA, DN 65 (2 1/2"), INSTALADO EM REDE DE ALIMENTAÇÃO PARA SPRINKLER - FORNECIMENTO E INSTALAÇÃO. AF_12/2015</t>
  </si>
  <si>
    <t xml:space="preserve">109,37</t>
  </si>
  <si>
    <t xml:space="preserve">111,24</t>
  </si>
  <si>
    <t xml:space="preserve">92903</t>
  </si>
  <si>
    <t xml:space="preserve">UNIÃO, EM FERRO GALVANIZADO, CONEXÃO ROSQUEADA, DN 80 (3"), INSTALADO EM REDE DE ALIMENTAÇÃO PARA SPRINKLER - FORNECIMENTO E INSTALAÇÃO. AF_12/2015</t>
  </si>
  <si>
    <t xml:space="preserve">162,08</t>
  </si>
  <si>
    <t xml:space="preserve">164,11</t>
  </si>
  <si>
    <t xml:space="preserve">92904</t>
  </si>
  <si>
    <t xml:space="preserve">UNIÃO, EM FERRO GALVANIZADO, CONEXÃO ROSQUEADA, DN 15 (1/2"), INSTALADO EM RAMAIS E SUB-RAMAIS DE GÁS - FORNECIMENTO E INSTALAÇÃO. AF_12/2015</t>
  </si>
  <si>
    <t xml:space="preserve">20,41</t>
  </si>
  <si>
    <t xml:space="preserve">21,23</t>
  </si>
  <si>
    <t xml:space="preserve">92905</t>
  </si>
  <si>
    <t xml:space="preserve">UNIÃO, EM FERRO GALVANIZADO, CONEXÃO ROSQUEADA, DN 20 (3/4"), INSTALADO EM RAMAIS E SUB-RAMAIS DE GÁS - FORNECIMENTO E INSTALAÇÃO. AF_12/2015</t>
  </si>
  <si>
    <t xml:space="preserve">29,75</t>
  </si>
  <si>
    <t xml:space="preserve">92906</t>
  </si>
  <si>
    <t xml:space="preserve">UNIÃO, EM FERRO GALVANIZADO, CONEXÃO ROSQUEADA, DN 25 (1"), INSTALADO EM RAMAIS E SUB-RAMAIS DE GÁS - FORNECIMENTO E INSTALAÇÃO. AF_12/2015</t>
  </si>
  <si>
    <t xml:space="preserve">40,03</t>
  </si>
  <si>
    <t xml:space="preserve">92907</t>
  </si>
  <si>
    <t xml:space="preserve">LUVA DE REDUÇÃO, EM FERRO GALVANIZADO, 2" X 1.1/2", CONEXÃO ROSQUEADA, INSTALADO EM PRUMADAS - FORNECIMENTO E INSTALAÇÃO. AF_12/2015</t>
  </si>
  <si>
    <t xml:space="preserve">47,59</t>
  </si>
  <si>
    <t xml:space="preserve">50,62</t>
  </si>
  <si>
    <t xml:space="preserve">92908</t>
  </si>
  <si>
    <t xml:space="preserve">LUVA DE REDUÇÃO, EM FERRO GALVANIZADO, 2" X 1.1/4",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</si>
  <si>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</si>
  <si>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</si>
  <si>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</si>
  <si>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2.1/2" X 1.1/2", CONEXÃO ROSQUEADA, INSTALADO EM PRUMADAS - FORNECIMENTO E INSTALAÇÃO. AF_12/2015</t>
  </si>
  <si>
    <t xml:space="preserve">66,18</t>
  </si>
  <si>
    <t xml:space="preserve">92911</t>
  </si>
  <si>
    <t xml:space="preserve">LUVA DE REDUÇÃO, EM FERRO GALVANIZADO, 2.1/2" X 2", CONEXÃO ROSQUEADA, INSTALADO EM PRUMADAS - FORNECIMENTO E INSTALAÇÃO. AF_12/2015</t>
  </si>
  <si>
    <t xml:space="preserve">92912</t>
  </si>
  <si>
    <t xml:space="preserve">LUVA DE REDUÇÃO, EM FERRO GALVANIZADO, 3" X 1.1/2", CONEXÃO ROSQUEADA, INSTALADO EM PRUMADAS - FORNECIMENTO E INSTALAÇÃO. AF_12/2015</t>
  </si>
  <si>
    <t xml:space="preserve">85,98</t>
  </si>
  <si>
    <t xml:space="preserve">89,28</t>
  </si>
  <si>
    <t xml:space="preserve">92913</t>
  </si>
  <si>
    <t xml:space="preserve">LUVA DE REDUÇÃO, EM FERRO GALVANIZADO, 3" X 2.1/2", CONEXÃO ROSQUEADA, INSTALADO EM PRUMADAS - FORNECIMENTO E INSTALAÇÃO. AF_12/2015</t>
  </si>
  <si>
    <t xml:space="preserve">88,29</t>
  </si>
  <si>
    <t xml:space="preserve">91,85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</si>
  <si>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</si>
  <si>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</si>
  <si>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</si>
  <si>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</si>
  <si>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27,03</t>
  </si>
  <si>
    <t xml:space="preserve">29,33</t>
  </si>
  <si>
    <t xml:space="preserve">92920</t>
  </si>
  <si>
    <t xml:space="preserve">LUVA DE REDUÇÃO, EM FERRO GALVANIZADO, 1" X 3/4", CONEXÃO ROSQUEADA, INSTALADO EM REDE DE ALIMENTAÇÃO PARA HIDRANTE - FORNECIMENTO E INSTALAÇÃO. AF_12/2015</t>
  </si>
  <si>
    <t xml:space="preserve">27,17</t>
  </si>
  <si>
    <t xml:space="preserve">92925</t>
  </si>
  <si>
    <t xml:space="preserve">LUVA DE REDUÇÃO, EM FERRO GALVANIZADO, 1 1/4" X 1", CONEXÃO ROSQUEADA, INSTALADO EM REDE DE ALIMENTAÇÃO PARA HIDRANTE - FORNECIMENTO E INSTALAÇÃO. AF_12/2015</t>
  </si>
  <si>
    <t xml:space="preserve">32,58</t>
  </si>
  <si>
    <t xml:space="preserve">92926</t>
  </si>
  <si>
    <t xml:space="preserve">LUVA DE REDUÇÃO, EM FERRO GALVANIZADO, 1 1/4" X 1/2", CONEXÃO ROSQUEADA, INSTALADO EM REDE DE ALIMENTAÇÃO PARA HIDRANTE - FORNECIMENTO E INSTALAÇÃO. AF_12/2015</t>
  </si>
  <si>
    <t xml:space="preserve">35,07</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</si>
  <si>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</si>
  <si>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</si>
  <si>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</si>
  <si>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1.1/2" X 1.1/4", CONEXÃO ROSQUEADA, INSTALADO EM REDE DE ALIMENTAÇÃO PARA HIDRANTE - FORNECIMENTO E INSTALAÇÃO. AF_12/2015</t>
  </si>
  <si>
    <t xml:space="preserve">92929</t>
  </si>
  <si>
    <t xml:space="preserve">LUVA DE REDUÇÃO, EM FERRO GALVANIZADO, 1.1/2" X 1", CONEXÃO ROSQUEADA, INSTALADO EM REDE DE ALIMENTAÇÃO PARA HIDRANTE - FORNECIMENTO E INSTALAÇÃO. AF_12/2015</t>
  </si>
  <si>
    <t xml:space="preserve">92930</t>
  </si>
  <si>
    <t xml:space="preserve">LUVA DE REDUÇÃO, EM FERRO GALVANIZADO, 1.1/2" X 3/4", CONEXÃO ROSQUEADA, INSTALADO EM REDE DE ALIMENTAÇÃO PARA HIDRANTE - FORNECIMENTO E INSTALAÇÃO. AF_12/2015</t>
  </si>
  <si>
    <t xml:space="preserve">92931</t>
  </si>
  <si>
    <t xml:space="preserve">LUVA DE REDUÇÃO, EM FERRO GALVANIZADO, 2" X 1.1/2", CONEXÃO ROSQUEADA, INSTALADO EM REDE DE ALIMENTAÇÃO PARA HIDRANTE - FORNECIMENTO E INSTALAÇÃO. AF_12/2015</t>
  </si>
  <si>
    <t xml:space="preserve">50,58</t>
  </si>
  <si>
    <t xml:space="preserve">92932</t>
  </si>
  <si>
    <t xml:space="preserve">LUVA DE REDUÇÃO, EM FERRO GALVANIZADO, 2" X 1.1/4",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</si>
  <si>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</si>
  <si>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</si>
  <si>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</si>
  <si>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2.1/2" X 1.1/2", CONEXÃO ROSQUEADA, INSTALADO EM REDE DE ALIMENTAÇÃO PARA HIDRANTE - FORNECIMENTO E INSTALAÇÃO. AF_12/2015</t>
  </si>
  <si>
    <t xml:space="preserve">67,55</t>
  </si>
  <si>
    <t xml:space="preserve">71,00</t>
  </si>
  <si>
    <t xml:space="preserve">92935</t>
  </si>
  <si>
    <t xml:space="preserve">LUVA DE REDUÇÃO, EM FERRO GALVANIZADO, 2.1/2" X 2", CONEXÃO ROSQUEADA, INSTALADO EM REDE DE ALIMENTAÇÃO PARA HIDRANTE - FORNECIMENTO E INSTALAÇÃO. AF_12/2015</t>
  </si>
  <si>
    <t xml:space="preserve">92936</t>
  </si>
  <si>
    <t xml:space="preserve">LUVA DE REDUÇÃO, EM FERRO GALVANIZADO, 3" X 2.1/2", CONEXÃO ROSQUEADA, INSTALADO EM REDE DE ALIMENTAÇÃO PARA HIDRANTE - FORNECIMENTO E INSTALAÇÃO. AF_12/2015</t>
  </si>
  <si>
    <t xml:space="preserve">91,09</t>
  </si>
  <si>
    <t xml:space="preserve">94,97</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</si>
  <si>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</si>
  <si>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</si>
  <si>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</si>
  <si>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</si>
  <si>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19,48</t>
  </si>
  <si>
    <t xml:space="preserve">92939</t>
  </si>
  <si>
    <t xml:space="preserve">LUVA DE REDUÇÃO, EM FERRO GALVANIZADO, 1" X 3/4", CONEXÃO ROSQUEADA, INSTALADO EM REDE DE ALIMENTAÇÃO PARA SPRINKLER - FORNECIMENTO E INSTALAÇÃO. AF_12/2015</t>
  </si>
  <si>
    <t xml:space="preserve">92940</t>
  </si>
  <si>
    <t xml:space="preserve">LUVA DE REDUÇÃO, EM FERRO GALVANIZADO, 1.1/4" X 1", CONEXÃO ROSQUEADA, INSTALADO EM REDE DE ALIMENTAÇÃO PARA SPRINKLER - FORNECIMENTO E INSTALAÇÃO. AF_12/2015</t>
  </si>
  <si>
    <t xml:space="preserve">25,49</t>
  </si>
  <si>
    <t xml:space="preserve">92941</t>
  </si>
  <si>
    <t xml:space="preserve">LUVA DE REDUÇÃO, EM FERRO GALVANIZADO, 1.1/4" X 1/2", CONEXÃO ROSQUEADA, INSTALADO EM REDE DE ALIMENTAÇÃO PARA SPRINKLER - FORNECIMENTO E INSTALAÇÃO. AF_12/2015</t>
  </si>
  <si>
    <t xml:space="preserve">92942</t>
  </si>
  <si>
    <t xml:space="preserve">LUVA DE REDUÇÃO, EM FERRO GALVANIZADO, 1.1/4" X 3/4", CONEXÃO ROSQUEADA, INSTALADO EM REDE DE ALIMENTAÇÃO PARA SPRINKLER - FORNECIMENTO E INSTALAÇÃO. AF_12/2015</t>
  </si>
  <si>
    <t xml:space="preserve">92943</t>
  </si>
  <si>
    <t xml:space="preserve">LUVA DE REDUÇÃO, EM FERRO GALVANIZADO, 1.1/2" X 1.1/4", CONEXÃO ROSQUEADA, INSTALADO EM REDE DE ALIMENTAÇÃO PARA SPRINKLER - FORNECIMENTO E INSTALAÇÃO. AF_12/2015</t>
  </si>
  <si>
    <t xml:space="preserve">27,14</t>
  </si>
  <si>
    <t xml:space="preserve">28,72</t>
  </si>
  <si>
    <t xml:space="preserve">92944</t>
  </si>
  <si>
    <t xml:space="preserve">LUVA DE REDUÇÃO, EM FERRO GALVANIZADO, 1.1/2" X 1", CONEXÃO ROSQUEADA, INSTALADO EM REDE DE ALIMENTAÇÃO PARA SPRINKLER - FORNECIMENTO E INSTALAÇÃO. AF_12/2015</t>
  </si>
  <si>
    <t xml:space="preserve">92945</t>
  </si>
  <si>
    <t xml:space="preserve">LUVA DE REDUÇÃO, EM FERRO GALVANIZADO, 1.1/2" X 3/4", CONEXÃO ROSQUEADA, INSTALADO EM REDE DE ALIMENTAÇÃO PARA SPRINKLER - FORNECIMENTO E INSTALAÇÃO. AF_12/2015</t>
  </si>
  <si>
    <t xml:space="preserve">92946</t>
  </si>
  <si>
    <t xml:space="preserve">LUVA DE REDUÇÃO, EM FERRO GALVANIZADO, 2" X 1.1/2", CONEXÃO ROSQUEADA, INSTALADO EM REDE DE ALIMENTAÇÃO PARA SPRINKLER - FORNECIMENTO E INSTALAÇÃO. AF_12/2015</t>
  </si>
  <si>
    <t xml:space="preserve">36,29</t>
  </si>
  <si>
    <t xml:space="preserve">37,98</t>
  </si>
  <si>
    <t xml:space="preserve">92947</t>
  </si>
  <si>
    <t xml:space="preserve">LUVA DE REDUÇÃO, EM FERRO GALVANIZADO, 2" X 1.1/4",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</si>
  <si>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</si>
  <si>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</si>
  <si>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</si>
  <si>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1.1/2", CONEXÃO ROSQUEADA, INSTALADO EM REDE DE ALIMENTAÇÃO PARA SPRINKLER - FORNECIMENTO E INSTALAÇÃO. AF_12/2015</t>
  </si>
  <si>
    <t xml:space="preserve">54,05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</si>
  <si>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</si>
  <si>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</si>
  <si>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</si>
  <si>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2.1/2", CONEXÃO ROSQUEADA, INSTALADO EM REDE DE ALIMENTAÇÃO PARA SPRINKLER - FORNECIMENTO E INSTALAÇÃO. AF_12/2015</t>
  </si>
  <si>
    <t xml:space="preserve">75,40</t>
  </si>
  <si>
    <t xml:space="preserve">77,43</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</si>
  <si>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</si>
  <si>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</si>
  <si>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</si>
  <si>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</si>
  <si>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17,27</t>
  </si>
  <si>
    <t xml:space="preserve">18,66</t>
  </si>
  <si>
    <t xml:space="preserve">93050</t>
  </si>
  <si>
    <t xml:space="preserve">LUVA PASSANTE EM COBRE, SEM ANEL DE SOLDA, DN 22 MM, INSTALADO EM PRUMADA   FORNECIMENTO E INSTALAÇÃO. AF_01/2016_P</t>
  </si>
  <si>
    <t xml:space="preserve">93051</t>
  </si>
  <si>
    <t xml:space="preserve">BUCHA DE REDUÇÃO EM COBRE, SEM ANEL DE SOLDA, PONTA X BOLSA, 22 X 15 MM, INSTALADO EM PRUMADA   FORNECIMENTO E INSTALAÇÃO. AF_01/2016_P</t>
  </si>
  <si>
    <t xml:space="preserve">93052</t>
  </si>
  <si>
    <t xml:space="preserve">JUNTA DE EXPANSÃO EM COBRE, PONTA X PONTA, DN 22 MM, INSTALADO EM PRUMADA   FORNECIMENTO E INSTALAÇÃO. AF_01/2016_P</t>
  </si>
  <si>
    <t xml:space="preserve">209,39</t>
  </si>
  <si>
    <t xml:space="preserve">209,68</t>
  </si>
  <si>
    <t xml:space="preserve">93054</t>
  </si>
  <si>
    <t xml:space="preserve">CONECTOR EM BRONZE/LATÃO, SEM ANEL DE SOLDA, BOLSA X ROSCA F, 22 MM X 3/4, INSTALADO EM PRUMADA   FORNECIMENTO E INSTALAÇÃO. AF_01/2016_P</t>
  </si>
  <si>
    <t xml:space="preserve">10,56</t>
  </si>
  <si>
    <t xml:space="preserve">10,85</t>
  </si>
  <si>
    <t xml:space="preserve">93055</t>
  </si>
  <si>
    <t xml:space="preserve">CURVA DE TRANSPOSIÇÃO EM BRONZE/LATÃO, SEM ANEL DE SOLDA, BOLSA X BOLSA, DN 22 MM, INSTALADO EM PRUMADA   FORNECIMENTO E INSTALAÇÃO. AF_01/2016_P</t>
  </si>
  <si>
    <t xml:space="preserve">19,77</t>
  </si>
  <si>
    <t xml:space="preserve">20,06</t>
  </si>
  <si>
    <t xml:space="preserve">93056</t>
  </si>
  <si>
    <t xml:space="preserve">LUVA PASSANTE EM COBRE, SEM ANEL DE SOLDA, DN 28 MM, INSTALADO EM PRUMADA   FORNECIMENTO E INSTALAÇÃO. AF_01/2016_P</t>
  </si>
  <si>
    <t xml:space="preserve">93057</t>
  </si>
  <si>
    <t xml:space="preserve">BUCHA DE REDUÇÃO EM COBRE, SEM ANEL DE SOLDA, PONTA X BOLSA, 28 X 22 MM, INSTALADO EM PRUMADA   FORNECIMENTO E INSTALAÇÃO. AF_01/2016_P</t>
  </si>
  <si>
    <t xml:space="preserve">93058</t>
  </si>
  <si>
    <t xml:space="preserve">JUNTA DE EXPANSÃO EM COBRE, PONTA X PONTA, DN 28 MM, INSTALADO EM PRUMADA   FORNECIMENTO E INSTALAÇÃO. AF_01/2016_P</t>
  </si>
  <si>
    <t xml:space="preserve">230,41</t>
  </si>
  <si>
    <t xml:space="preserve">230,76</t>
  </si>
  <si>
    <t xml:space="preserve">93059</t>
  </si>
  <si>
    <t xml:space="preserve">CONECTOR EM BRONZE/LATÃO, SEM ANEL DE SOLDA, BOLSA X ROSCA F, 28 MM X 1/2, INSTALADO EM PRUMADA   FORNECIMENTO E INSTALAÇÃO. AF_01/2016_P</t>
  </si>
  <si>
    <t xml:space="preserve">93060</t>
  </si>
  <si>
    <t xml:space="preserve">CURVA DE TRANSPOSIÇÃO EM BRONZE/LATÃO, SEM ANEL DE SOLDA, BOLSA X BOLSA, 28 MM, INSTALADO EM PRUMADA   FORNECIMENTO E INSTALAÇÃO. AF_01/2016_P</t>
  </si>
  <si>
    <t xml:space="preserve">33,87</t>
  </si>
  <si>
    <t xml:space="preserve">93061</t>
  </si>
  <si>
    <t xml:space="preserve">LUVA PASSANTE EM COBRE, SEM ANEL DE SOLDA, DN 35 MM, INSTALADO EM PRUMADA   FORNECIMENTO E INSTALAÇÃO. AF_01/2016_P</t>
  </si>
  <si>
    <t xml:space="preserve">93062</t>
  </si>
  <si>
    <t xml:space="preserve">BUCHA DE REDUÇÃO EM COBRE, SEM ANEL DE SOLDA, PONTA X BOLSA, 35 X 28 MM, INSTALADO EM PRUMADA   FORNECIMENTO E INSTALAÇÃO. AF_01/2016_P</t>
  </si>
  <si>
    <t xml:space="preserve">13,79</t>
  </si>
  <si>
    <t xml:space="preserve">93063</t>
  </si>
  <si>
    <t xml:space="preserve">JUNTA DE EXPANSÃO EM BRONZE/LATÃO, PONTA X PONTA, DN 35 MM, INSTALADO EM PRUMADA   FORNECIMENTO E INSTALAÇÃO. AF_01/2016_P</t>
  </si>
  <si>
    <t xml:space="preserve">263,96</t>
  </si>
  <si>
    <t xml:space="preserve">264,38</t>
  </si>
  <si>
    <t xml:space="preserve">93064</t>
  </si>
  <si>
    <t xml:space="preserve">LUVA PASSANTE EM COBRE, SEM ANEL DE SOLDA, DN 42 MM, INSTALADO EM PRUMADA   FORNECIMENTO E INSTALAÇÃO. AF_01/2016_P</t>
  </si>
  <si>
    <t xml:space="preserve">22,23</t>
  </si>
  <si>
    <t xml:space="preserve">22,72</t>
  </si>
  <si>
    <t xml:space="preserve">93065</t>
  </si>
  <si>
    <t xml:space="preserve">BUCHA DE REDUÇÃO EM COBRE, SEM ANEL DE SOLDA, PONTA X BOLSA, 42 X 35 MM, INSTALADO EM PRUMADA   FORNECIMENTO E INSTALAÇÃO. AF_01/2016_P</t>
  </si>
  <si>
    <t xml:space="preserve">20,99</t>
  </si>
  <si>
    <t xml:space="preserve">21,48</t>
  </si>
  <si>
    <t xml:space="preserve">93066</t>
  </si>
  <si>
    <t xml:space="preserve">JUNTA DE EXPANSÃO EM BRONZE/LATÃO, PONTA X PONTA, DN 42 MM, INSTALADO EM PRUMADA   FORNECIMENTO E INSTALAÇÃO. AF_01/2016_P</t>
  </si>
  <si>
    <t xml:space="preserve">331,04</t>
  </si>
  <si>
    <t xml:space="preserve">331,53</t>
  </si>
  <si>
    <t xml:space="preserve">93067</t>
  </si>
  <si>
    <t xml:space="preserve">LUVA PASSANTE EM COBRE, SEM ANEL DE SOLDA, DN 54 MM, INSTALADO EM PRUMADA   FORNECIMENTO E INSTALAÇÃO. AF_01/2016_P</t>
  </si>
  <si>
    <t xml:space="preserve">93068</t>
  </si>
  <si>
    <t xml:space="preserve">BUCHA DE REDUÇÃO EM COBRE, SEM ANEL DE SOLDA, PONTA X BOLSA, 54 X 42 MM, INSTALADO EM PRUMADA   FORNECIMENTO E INSTALAÇÃO. AF_01/2016_P</t>
  </si>
  <si>
    <t xml:space="preserve">29,25</t>
  </si>
  <si>
    <t xml:space="preserve">93069</t>
  </si>
  <si>
    <t xml:space="preserve">JUNTA DE EXPANSÃO EM BRONZE/LATÃO, PONTA X PONTA, DN 54 MM, INSTALADO EM PRUMADA   FORNECIMENTO E INSTALAÇÃO. AF_01/2016_P</t>
  </si>
  <si>
    <t xml:space="preserve">458,36</t>
  </si>
  <si>
    <t xml:space="preserve">458,95</t>
  </si>
  <si>
    <t xml:space="preserve">93070</t>
  </si>
  <si>
    <t xml:space="preserve">LUVA PASSANTE EM COBRE, SEM ANEL DE SOLDA, DN 66 MM, INSTALADO EM PRUMADA   FORNECIMENTO E INSTALAÇÃO. AF_01/2016_P</t>
  </si>
  <si>
    <t xml:space="preserve">93071</t>
  </si>
  <si>
    <t xml:space="preserve">BUCHA DE REDUÇÃO EM COBRE, SEM ANEL DE SOLDA, PONTA X BOLSA, 66 X 54 MM, INSTALADO EM PRUMADA   FORNECIMENTO E INSTALAÇÃO. AF_01/2016_P</t>
  </si>
  <si>
    <t xml:space="preserve">71,84</t>
  </si>
  <si>
    <t xml:space="preserve">72,55</t>
  </si>
  <si>
    <t xml:space="preserve">93072</t>
  </si>
  <si>
    <t xml:space="preserve">JUNTA DE EXPANSÃO EM BRONZE/LATÃO, PONTA X PONTA, DN 66 MM, INSTALADO EM PRUMADA   FORNECIMENTO E INSTALAÇÃO. AF_01/2016_P</t>
  </si>
  <si>
    <t xml:space="preserve">604,31</t>
  </si>
  <si>
    <t xml:space="preserve">605,02</t>
  </si>
  <si>
    <t xml:space="preserve">93073</t>
  </si>
  <si>
    <t xml:space="preserve">TE DUPLA CURVA EM BRONZE/LATÃO, SEM ANEL DE SOLDA, ROSCA F X BOLSA X ROSCA F, 3/4 X 22 X 3/4, INSTALADO EM PRUMADA   FORNECIMENTO E INSTALAÇÃO. AF_01/2016_P</t>
  </si>
  <si>
    <t xml:space="preserve">36,48</t>
  </si>
  <si>
    <t xml:space="preserve">93074</t>
  </si>
  <si>
    <t xml:space="preserve">CURVA EM COBRE, 45 GRAUS, SEM ANEL DE SOLDA, BOLSA X BOLSA, DN 15 MM, INSTALADO EM RAMAL DE DISTRIBUIÇÃO   FORNECIMENTO E INSTALAÇÃO. AF_01/2016_P</t>
  </si>
  <si>
    <t xml:space="preserve">93075</t>
  </si>
  <si>
    <t xml:space="preserve">COTOVELO EM BRONZE/LATÃO, 90 GRAUS, SEM ANEL DE SOLDA, BOLSA X ROSCA F, DN 15 MM X 1/2, INSTALADO EM RAMAL DE DISTRIBUIÇÃO   FORNECIMENTO E INSTALAÇÃO. AF_01/2016_P</t>
  </si>
  <si>
    <t xml:space="preserve">93076</t>
  </si>
  <si>
    <t xml:space="preserve">CURVA EM COBRE, 45 GRAUS, SEM ANEL DE SOLDA, BOLSA X BOLSA, DN 22 MM, INSTALADO EM RAMAL DE DISTRIBUIÇÃO   FORNECIMENTO E INSTALAÇÃO. AF_01/2016_P</t>
  </si>
  <si>
    <t xml:space="preserve">12,40</t>
  </si>
  <si>
    <t xml:space="preserve">13,14</t>
  </si>
  <si>
    <t xml:space="preserve">93077</t>
  </si>
  <si>
    <t xml:space="preserve">COTOVELO EM BRONZE/LATÃO, 90 GRAUS, SEM ANEL DE SOLDA, BOLSA X ROSCA F, DN 22 MM X 1/2, INSTALADO EM RAMAL DE DISTRIBUIÇÃO   FORNECIMENTO E INSTALAÇÃO. AF_01/2016_P</t>
  </si>
  <si>
    <t xml:space="preserve">16,28</t>
  </si>
  <si>
    <t xml:space="preserve">17,02</t>
  </si>
  <si>
    <t xml:space="preserve">93078</t>
  </si>
  <si>
    <t xml:space="preserve">COTOVELO EM BRONZE/LATÃO, 90 GRAUS, SEM ANEL DE SOLDA, BOLSA X ROSCA F, DN 22 MM X 3/4, INSTALADO EM RAMAL DE DISTRIBUIÇÃO   FORNECIMENTO E INSTALAÇÃO. AF_01/2016_P</t>
  </si>
  <si>
    <t xml:space="preserve">17,30</t>
  </si>
  <si>
    <t xml:space="preserve">18,04</t>
  </si>
  <si>
    <t xml:space="preserve">93079</t>
  </si>
  <si>
    <t xml:space="preserve">CURVA EM COBRE, 45 GRAUS, SEM ANEL DE SOLDA, BOLSA X BOLSA, DN 28 MM, INSTALADO EM RAMAL DE DISTRIBUIÇÃO   FORNECIMENTO E INSTALAÇÃO. AF_01/2016_P</t>
  </si>
  <si>
    <t xml:space="preserve">93080</t>
  </si>
  <si>
    <t xml:space="preserve">LUVA PASSANTE EM COBRE, SEM ANEL DE SOLDA, DN 15 MM, INSTALADO EM RAMAL DE DISTRIBUIÇÃO   FORNECIMENTO E INSTALAÇÃO. AF_01/2016_P</t>
  </si>
  <si>
    <t xml:space="preserve">93081</t>
  </si>
  <si>
    <t xml:space="preserve">CONECTOR EM BRONZE/LATÃO, SEM ANEL DE SOLDA, BOLSA X ROSCA F, DN 15 MM X 1/2, INSTALADO EM RAMAL DE DISTRIBUIÇÃO   FORNECIMENTO E INSTALAÇÃO. AF_01/2016_P</t>
  </si>
  <si>
    <t xml:space="preserve">93082</t>
  </si>
  <si>
    <t xml:space="preserve">CURVA DE TRANSPOSIÇÃO EM BRONZE/LATÃO, SEM ANEL DE SOLDA, DN 15 MM, INSTALADO EM RAMAL DE DISTRIBUIÇÃO   FORNECIMENTO E INSTALAÇÃO. AF_01/2016_P</t>
  </si>
  <si>
    <t xml:space="preserve">93083</t>
  </si>
  <si>
    <t xml:space="preserve">JUNTA DE EXPANSÃO EM COBRE, PONTA X PONTA, DN 15 MM, INSTALADO EM RAMAL DE DISTRIBUIÇÃO   FORNECIMENTO E INSTALAÇÃO. AF_01/2016_P</t>
  </si>
  <si>
    <t xml:space="preserve">181,98</t>
  </si>
  <si>
    <t xml:space="preserve">93084</t>
  </si>
  <si>
    <t xml:space="preserve">LUVA PASSANTE EM COBRE, SEM ANEL DE SOLDA, DN 22 MM, INSTALADO EM RAMAL DE DISTRIBUIÇÃO   FORNECIMENTO E INSTALAÇÃO. AF_01/2016_P</t>
  </si>
  <si>
    <t xml:space="preserve">93085</t>
  </si>
  <si>
    <t xml:space="preserve">BUCHA DE REDUÇÃO EM COBRE, SEM ANEL DE SOLDA, PONTA X BOLSA, 22 X 15 MM, INSTALADO EM RAMAL DE DISTRIBUIÇÃO   FORNECIMENTO E INSTALAÇÃO. AF_01/2016_P</t>
  </si>
  <si>
    <t xml:space="preserve">7,88</t>
  </si>
  <si>
    <t xml:space="preserve">93086</t>
  </si>
  <si>
    <t xml:space="preserve">JUNTA DE EXPANSÃO EM COBRE, PONTA X PONTA, DN 22 MM, INSTALADO EM RAMAL DE DISTRIBUIÇÃO   FORNECIMENTO E INSTALAÇÃO. AF_01/2016_P</t>
  </si>
  <si>
    <t xml:space="preserve">211,31</t>
  </si>
  <si>
    <t xml:space="preserve">211,81</t>
  </si>
  <si>
    <t xml:space="preserve">93087</t>
  </si>
  <si>
    <t xml:space="preserve">CONECTOR EM BRONZE/LATÃO, SEM ANEL DE SOLDA, BOLSA X ROSCA F, DN 22 MM X 1/2, INSTALADO EM RAMAL DE DISTRIBUIÇÃO   FORNECIMENTO E INSTALAÇÃO. AF_01/2016_P</t>
  </si>
  <si>
    <t xml:space="preserve">11,13</t>
  </si>
  <si>
    <t xml:space="preserve">93088</t>
  </si>
  <si>
    <t xml:space="preserve">CONECTOR EM BRONZE/LATÃO, SEM ANEL DE SOLDA, BOLSA X ROSCA F, DN 22 MM X 3/4, INSTALADO EM RAMAL DE DISTRIBUIÇÃO   FORNECIMENTO E INSTALAÇÃO. AF_01/2016_P</t>
  </si>
  <si>
    <t xml:space="preserve">12,98</t>
  </si>
  <si>
    <t xml:space="preserve">93089</t>
  </si>
  <si>
    <t xml:space="preserve">CURVA DE TRANSPOSIÇÃO EM BRONZE/LATÃO, SEM ANEL DE SOLDA, BOLSA X BOLSA, DN 22 MM, INSTALADO EM RAMAL DE DISTRIBUIÇÃO   FORNECIMENTO E INSTALAÇÃO. AF_01/2016_P</t>
  </si>
  <si>
    <t xml:space="preserve">93090</t>
  </si>
  <si>
    <t xml:space="preserve">LUVA PASSANTE EM COBRE, SEM ANEL DE SOLDA, DN 28 MM, INSTALADO EM RAMAL DE DISTRIBUIÇÃO   FORNECIMENTO E INSTALAÇÃO. AF_01/2016_P</t>
  </si>
  <si>
    <t xml:space="preserve">93091</t>
  </si>
  <si>
    <t xml:space="preserve">BUCHA DE REDUÇÃO EM COBRE, SEM ANEL DE SOLDA, PONTA X BOLSA, 28 X 22 MM, INSTALADO EM RAMAL DE DISTRIBUIÇÃO   FORNECIMENTO E INSTALAÇÃO. AF_01/2016_P</t>
  </si>
  <si>
    <t xml:space="preserve">10,39</t>
  </si>
  <si>
    <t xml:space="preserve">93092</t>
  </si>
  <si>
    <t xml:space="preserve">JUNTA DE EXPANSÃO EM COBRE, PONTA X PONTA, DN 28 MM, INSTALADO EM RAMAL DE DISTRIBUIÇÃO   FORNECIMENTO E INSTALAÇÃO. AF_01/2016_P</t>
  </si>
  <si>
    <t xml:space="preserve">232,33</t>
  </si>
  <si>
    <t xml:space="preserve">232,87</t>
  </si>
  <si>
    <t xml:space="preserve">93093</t>
  </si>
  <si>
    <t xml:space="preserve">CONECTOR EM BRONZE/LATÃO, SEM ANEL DE SOLDA, BOLSA X ROSCA F, DN 28 MM X 1/2, INSTALADO EM RAMAL DE DISTRIBUIÇÃO   FORNECIMENTO E INSTALAÇÃO. AF_01/2016_P</t>
  </si>
  <si>
    <t xml:space="preserve">16,11</t>
  </si>
  <si>
    <t xml:space="preserve">93094</t>
  </si>
  <si>
    <t xml:space="preserve">CURVA DE TRANSPOSIÇÃO EM BRONZE/LATÃO, SEM ANEL DE SOLDA, BOLSA X BOLSA, DN 28 MM, INSTALADO EM RAMAL DE DISTRIBUIÇÃO   FORNECIMENTO E INSTALAÇÃO. AF_01/2016_P</t>
  </si>
  <si>
    <t xml:space="preserve">93095</t>
  </si>
  <si>
    <t xml:space="preserve">TE DUPLA CURVA EM BRONZE/LATÃO, SEM ANEL DE SOLDA, ROSCA F X BOLSA X ROSCA F, 1/2 X 15 X 1/2, INSTALADO EM RAMAL DE DISTRIBUIÇÃO   FORNECIMENTO E INSTALAÇÃO. AF_01/2016_P</t>
  </si>
  <si>
    <t xml:space="preserve">93096</t>
  </si>
  <si>
    <t xml:space="preserve">TE DUPLA CURVA EM BRONZE/LATÃO, SEM ANEL DE SOLDA, ROSCA F  X BOLSA X ROSCA F, 3/4 X 22 X 3/4, INSTALADO EM RAMAL DE DISTRIBUIÇÃO   FORNECIMENTO E INSTALAÇÃO. AF_01/2016_P</t>
  </si>
  <si>
    <t xml:space="preserve">41,25</t>
  </si>
  <si>
    <t xml:space="preserve">93097</t>
  </si>
  <si>
    <t xml:space="preserve">CURVA EM COBRE, 45 GRAUS, SEM ANEL DE SOLDA, BOLSA X BOLSA, DN 15 MM, INSTALADO EM RAMAL E SUB-RAMAL   FORNECIMENTO E INSTALAÇÃO. AF_01/2016_P</t>
  </si>
  <si>
    <t xml:space="preserve">93098</t>
  </si>
  <si>
    <t xml:space="preserve">COTOVELO EM BRONZE/LATÃO, 90 GRAUS, SEM ANEL DE SOLDA, BOLSA X ROSCA F, DN 15 MM X 1/2, INSTALADO EM RAMAL E SUB-RAMAL   FORNECIMENTO E INSTALAÇÃO. AF_01/2016_P</t>
  </si>
  <si>
    <t xml:space="preserve">12,36</t>
  </si>
  <si>
    <t xml:space="preserve">93099</t>
  </si>
  <si>
    <t xml:space="preserve">CURVA EM COBRE, 45 GRAUS, SEM ANEL DE SOLDA, BOLSA X BOLSA, DN 22 MM, INSTALADO EM RAMAL E SUB-RAMAL   FORNECIMENTO E INSTALAÇÃO. AF_01/2016_P</t>
  </si>
  <si>
    <t xml:space="preserve">15,02</t>
  </si>
  <si>
    <t xml:space="preserve">16,03</t>
  </si>
  <si>
    <t xml:space="preserve">93100</t>
  </si>
  <si>
    <t xml:space="preserve">COTOVELO EM BRONZE/LATÃO, 90 GRAUS, SEM ANEL DE SOLDA, BOLSA X ROSCA F, DN 22 MM X 1/2, INSTALADO EM RAMAL E SUB-RAMAL   FORNECIMENTO E INSTALAÇÃO. AF_01/2016_P</t>
  </si>
  <si>
    <t xml:space="preserve">18,90</t>
  </si>
  <si>
    <t xml:space="preserve">19,91</t>
  </si>
  <si>
    <t xml:space="preserve">93101</t>
  </si>
  <si>
    <t xml:space="preserve">COTOVELO EM BRONZE/LATÃO, 90 GRAUS, SEM ANEL DE SOLDA, BOLSA X ROSCA F, DN 22 MM X 3/4, INSTALADO EM RAMAL E SUB-RAMAL   FORNECIMENTO E INSTALAÇÃO. AF_01/2016_P</t>
  </si>
  <si>
    <t xml:space="preserve">19,92</t>
  </si>
  <si>
    <t xml:space="preserve">20,93</t>
  </si>
  <si>
    <t xml:space="preserve">93102</t>
  </si>
  <si>
    <t xml:space="preserve">CURVA EM COBRE, 45 GRAUS, SEM ANEL DE SOLDA, BOLSA X BOLSA, DN 28 MM, INSTALADO EM RAMAL E SUB-RAMAL   FORNECIMENTO E INSTALAÇÃO. AF_01/2016_P</t>
  </si>
  <si>
    <t xml:space="preserve">93103</t>
  </si>
  <si>
    <t xml:space="preserve">LUVA PASSANTE EM COBRE, SEM ANEL DE SOLDA, DN 15 MM, INSTALADO EM RAMAL E SUB-RAMAL   FORNECIMENTO E INSTALAÇÃO. AF_01/2016_P</t>
  </si>
  <si>
    <t xml:space="preserve">93104</t>
  </si>
  <si>
    <t xml:space="preserve">CONECTOR EM BRONZE/LATÃO, SEM ANEL DE SOLDA, BOLSA X ROSCA F, 15 MM X 1/2,  INSTALADO EM RAMAL E SUB-RAMAL   FORNECIMENTO E INSTALAÇÃO. AF_01/2016_P</t>
  </si>
  <si>
    <t xml:space="preserve">93105</t>
  </si>
  <si>
    <t xml:space="preserve">CURVA DE TRANSPOSIÇÃO EM BRONZE/LATÃO, SEM ANEL DE SOLDA, BOLSA X BOLSA, DN 15 MM, INSTALADO EM RAMAL E SUB-RAMAL   FORNECIMENTO E INSTALAÇÃO. AF_01/2016_P</t>
  </si>
  <si>
    <t xml:space="preserve">93106</t>
  </si>
  <si>
    <t xml:space="preserve">JUNTA DE EXPANSÃO EM COBRE, PONTA X PONTA, DN 15 MM, INSTALADO EM RAMAL E SUB-RAMAL   FORNECIMENTO E INSTALAÇÃO. AF_01/2016_P</t>
  </si>
  <si>
    <t xml:space="preserve">182,16</t>
  </si>
  <si>
    <t xml:space="preserve">182,60</t>
  </si>
  <si>
    <t xml:space="preserve">93107</t>
  </si>
  <si>
    <t xml:space="preserve">LUVA PASSANTE EM COBRE, SEM ANEL DE SOLDA, DN 22 MM, INSTALADO EM RAMAL E SUB-RAMAL   FORNECIMENTO E INSTALAÇÃO. AF_01/2016_P</t>
  </si>
  <si>
    <t xml:space="preserve">10,62</t>
  </si>
  <si>
    <t xml:space="preserve">93108</t>
  </si>
  <si>
    <t xml:space="preserve">BUCHA DE REDUÇÃO EM COBRE, SEM ANEL DE SOLDA, PONTA X BOLSA, 22 X 15 MM, INSTALADO EM RAMAL E SUB-RAMAL   FORNECIMENTO E INSTALAÇÃO. AF_01/2016_P</t>
  </si>
  <si>
    <t xml:space="preserve">93109</t>
  </si>
  <si>
    <t xml:space="preserve">JUNTA DE EXPANSÃO EM COBRE, PONTA X PONTA, 22 MM, INSTALADO EM RAMAL E SUB-RAMAL   FORNECIMENTO E INSTALAÇÃO. AF_01/2016_P</t>
  </si>
  <si>
    <t xml:space="preserve">213,02</t>
  </si>
  <si>
    <t xml:space="preserve">213,69</t>
  </si>
  <si>
    <t xml:space="preserve">93110</t>
  </si>
  <si>
    <t xml:space="preserve">CONECTOR EM BRONZE/LATÃO, SEM ANEL DE SOLDA, BOLSA X ROSCA F, 22 MM X 1/2, INSTALADO EM RAMAL E SUB-RAMAL   FORNECIMENTO E INSTALAÇÃO. AF_01/2016_P</t>
  </si>
  <si>
    <t xml:space="preserve">93111</t>
  </si>
  <si>
    <t xml:space="preserve">CONECTOR EM BRONZE/LATÃO, SEM ANEL DE SOLDA, BOLSA X ROSCA F, 22 MM X 3/4, INSTALADO EM RAMAL E SUB-RAMAL   FORNECIMENTO E INSTALAÇÃO. AF_01/2016_P</t>
  </si>
  <si>
    <t xml:space="preserve">14,86</t>
  </si>
  <si>
    <t xml:space="preserve">93112</t>
  </si>
  <si>
    <t xml:space="preserve">CURVA DE TRANSPOSIÇÃO EM BRONZE/LATÃO, SEM ANEL DE SOLDA, BOLSA X BOLSA, 22 MM, INSTALADO EM RAMAL E SUB-RAMAL   FORNECIMENTO E INSTALAÇÃO. AF_01/2016_P</t>
  </si>
  <si>
    <t xml:space="preserve">23,40</t>
  </si>
  <si>
    <t xml:space="preserve">93113</t>
  </si>
  <si>
    <t xml:space="preserve">LUVA PASSANTE EM COBRE, SEM ANEL DE SOLDA, DN 28 MM, INSTALADO EM RAMAL E SUB-RAMAL   FORNECIMENTO E INSTALAÇÃO. AF_01/2016_P</t>
  </si>
  <si>
    <t xml:space="preserve">93114</t>
  </si>
  <si>
    <t xml:space="preserve">CONECTOR EM BRONZE/LATÃO, SEM ANEL DE SOLDA, BOLSA X ROSCA F, 28 MM X 1/2, INSTALADO EM RAMAL E SUB-RAMAL   FORNECIMENTO E INSTALAÇÃO. AF_01/2016_P</t>
  </si>
  <si>
    <t xml:space="preserve">93115</t>
  </si>
  <si>
    <t xml:space="preserve">CURVA DE TRANSPOSIÇÃO EM BRONZE/LATÃO, SEM ANEL DE SOLDA, BOLSA X BOLSA, 28 MM, INSTALADO EM RAMAL E SUB-RAMAL   FORNECIMENTO E INSTALAÇÃO. AF_01/2016_P</t>
  </si>
  <si>
    <t xml:space="preserve">38,53</t>
  </si>
  <si>
    <t xml:space="preserve">93116</t>
  </si>
  <si>
    <t xml:space="preserve">JUNTA DE EXPANSÃO EM COBRE, PONTA X PONTA, DN 28 MM, INSTALADO EM RAMAL E SUB-RAMAL   FORNECIMENTO E INSTALAÇÃO. AF_01/2016_P</t>
  </si>
  <si>
    <t xml:space="preserve">235,42</t>
  </si>
  <si>
    <t xml:space="preserve">236,28</t>
  </si>
  <si>
    <t xml:space="preserve">93117</t>
  </si>
  <si>
    <t xml:space="preserve">TE DUPLA CURVA EM BRONZE/LATÃO, SEM ANEL DE SOLDA, ROSCA F X BOLSA X ROSCA F, 1/2 X 15 X 1/2, INSTALADO EM RAMAL E SUB-RAMAL   FORNECIMENTO E INSTALAÇÃO. AF_01/2016_P</t>
  </si>
  <si>
    <t xml:space="preserve">29,44</t>
  </si>
  <si>
    <t xml:space="preserve">93118</t>
  </si>
  <si>
    <t xml:space="preserve">TE DUPLA CURVA EM BRONZE/LATÃO, SEM ANEL DE SOLDA, ROSCA F X BOLSA, ROSCA F, 3/4 X 22 X 3/4, INSTALADO EM RAMAL E SUB-RAMAL   FORNECIMENTO E INSTALAÇÃO. AF_01/2016_P</t>
  </si>
  <si>
    <t xml:space="preserve">43,70</t>
  </si>
  <si>
    <t xml:space="preserve">45,05</t>
  </si>
  <si>
    <t xml:space="preserve">93119</t>
  </si>
  <si>
    <t xml:space="preserve">CURVA EM COBRE, 45 GRAUS, SEM ANEL DE SOLDA, BOLSA X BOLSA, DN 22 MM, INSTALADO EM PRUMADA   FORNECIMENTO E INSTALAÇÃO. AF_01/2016_P</t>
  </si>
  <si>
    <t xml:space="preserve">93120</t>
  </si>
  <si>
    <t xml:space="preserve">COTOVELO EM BRONZE/LATÃO, 90 GRAUS, SEM ANEL DE SOLDA, BOLSA X ROSCA F, DN 22 MM X 1/2, INSTALADO EM PRUMADA   FORNECIMENTO E INSTALAÇÃO. AF_01/2016_P</t>
  </si>
  <si>
    <t xml:space="preserve">13,45</t>
  </si>
  <si>
    <t xml:space="preserve">93121</t>
  </si>
  <si>
    <t xml:space="preserve">COTOVELO EM BRONZE/LATÃO, 90 GRAUS, SEM ANEL DE SOLDA, BOLSA X ROSCA F, DN 22 MM X 3/4, INSTALADO EM PRUMADA   FORNECIMENTO E INSTALAÇÃO. AF_01/2016_P</t>
  </si>
  <si>
    <t xml:space="preserve">14,47</t>
  </si>
  <si>
    <t xml:space="preserve">93122</t>
  </si>
  <si>
    <t xml:space="preserve">CURVA EM COBRE, 45 GRAUS, SEM ANEL DE SOLDA, BOLSA X BOLSA, DN 28 MM, INSTALADO EM PRUMADA   FORNECIMENTO E INSTALAÇÃO. AF_01/2016_P</t>
  </si>
  <si>
    <t xml:space="preserve">13,38</t>
  </si>
  <si>
    <t xml:space="preserve">13,91</t>
  </si>
  <si>
    <t xml:space="preserve">93123</t>
  </si>
  <si>
    <t xml:space="preserve">CURVA EM COBRE, 45 GRAUS, SEM ANEL DE SOLDA, BOLSA X BOLSA, DN 35 MM, INSTALADO EM PRUMADA   FORNECIMENTO E INSTALAÇÃO. AF_01/2016_P</t>
  </si>
  <si>
    <t xml:space="preserve">26,43</t>
  </si>
  <si>
    <t xml:space="preserve">27,06</t>
  </si>
  <si>
    <t xml:space="preserve">93124</t>
  </si>
  <si>
    <t xml:space="preserve">CURVA EM COBRE, 45 GRAUS, SEM ANEL DE SOLDA, DN 42 MM, INSTALADO EM PRUMADA   FORNECIMENTO E INSTALAÇÃO. AF_01/2016_P</t>
  </si>
  <si>
    <t xml:space="preserve">40,07</t>
  </si>
  <si>
    <t xml:space="preserve">93125</t>
  </si>
  <si>
    <t xml:space="preserve">CURVA EM COBRE, 45 GRAUS, SEM ANEL DE SOLDA, BOLSA X BOLSA, DN 54 MM, INSTALADO EM PRUMADA   FORNECIMENTO E INSTALAÇÃO. AF_01/2016_P</t>
  </si>
  <si>
    <t xml:space="preserve">57,39</t>
  </si>
  <si>
    <t xml:space="preserve">58,28</t>
  </si>
  <si>
    <t xml:space="preserve">93126</t>
  </si>
  <si>
    <t xml:space="preserve">CURVA EM COBRE, 90 GRAUS, SEM ANEL DE SOLDA, BOLSA X BOLSA, DN 66 MM, INSTALADO EM PRUMADA   FORNECIMENTO E INSTALAÇÃO. AF_01/2016_P</t>
  </si>
  <si>
    <t xml:space="preserve">122,26</t>
  </si>
  <si>
    <t xml:space="preserve">123,33</t>
  </si>
  <si>
    <t xml:space="preserve">93133</t>
  </si>
  <si>
    <t xml:space="preserve">BUCHA DE REDUÇÃO EM COBRE, SEM ANEL DE SOLDA, PONTA X BOLSA, 28 X 22 MM, INSTALADO EM RAMAL E SUB-RAMAL   FORNECIMENTO E INSTALAÇÃO. AF_01/2016_P</t>
  </si>
  <si>
    <t xml:space="preserve">458,63</t>
  </si>
  <si>
    <t xml:space="preserve">459,49</t>
  </si>
  <si>
    <t xml:space="preserve">94465</t>
  </si>
  <si>
    <t xml:space="preserve">LUVA, EM FERRO GALVANIZADO, CONEXÃO ROSQUEADA, DN 50 (2), INSTALADO EM RESERVAÇÃO DE ÁGUA DE EDIFICAÇÃO QUE POSSUA RESERVATÓRIO DE FIBRA/FIBROCIMENTO  FORNECIMENTO E INSTALAÇÃO. AF_06/2016</t>
  </si>
  <si>
    <t xml:space="preserve">33,55</t>
  </si>
  <si>
    <t xml:space="preserve">35,19</t>
  </si>
  <si>
    <t xml:space="preserve">94466</t>
  </si>
  <si>
    <t xml:space="preserve">NIPLE, EM FERRO GALVANIZADO, CONEXÃO ROSQUEADA, DN 50 (2), INSTALADO EM RESERVAÇÃO DE ÁGUA DE EDIFICAÇÃO QUE POSSUA RESERVATÓRIO DE FIBRA/FIBROCIMENTO  FORNECIMENTO E INSTALAÇÃO. AF_06/2016</t>
  </si>
  <si>
    <t xml:space="preserve">94467</t>
  </si>
  <si>
    <t xml:space="preserve">LUVA, EM FERRO GALVANIZADO, CONEXÃO ROSQUEADA, DN 65 (2 1/2), INSTALADO EM RESERVAÇÃO DE ÁGUA DE EDIFICAÇÃO QUE POSSUA RESERVATÓRIO DE FIBRA/FIBROCIMENTO  FORNECIMENTO E INSTALAÇÃO. AF_06/2016</t>
  </si>
  <si>
    <t xml:space="preserve">49,55</t>
  </si>
  <si>
    <t xml:space="preserve">51,19</t>
  </si>
  <si>
    <t xml:space="preserve">94468</t>
  </si>
  <si>
    <t xml:space="preserve">NIPLE, EM FERRO GALVANIZADO, CONEXÃO ROSQUEADA, DN 65 (2 1/2), INSTALADO EM RESERVAÇÃO DE ÁGUA DE EDIFICAÇÃO QUE POSSUA RESERVATÓRIO DE FIBRA/FIBROCIMENTO  FORNECIMENTO E INSTALAÇÃO. AF_06/2016</t>
  </si>
  <si>
    <t xml:space="preserve">43,87</t>
  </si>
  <si>
    <t xml:space="preserve">45,51</t>
  </si>
  <si>
    <t xml:space="preserve">94469</t>
  </si>
  <si>
    <t xml:space="preserve">LUVA, EM FERRO GALVANIZADO, CONEXÃO ROSQUEADA, DN 80 (3), INSTALADO EM RESERVAÇÃO DE ÁGUA DE EDIFICAÇÃO QUE POSSUA RESERVATÓRIO DE FIBRA/FIBROCIMENTO  FORNECIMENTO E INSTALAÇÃO. AF_06/2016</t>
  </si>
  <si>
    <t xml:space="preserve">71,12</t>
  </si>
  <si>
    <t xml:space="preserve">73,15</t>
  </si>
  <si>
    <t xml:space="preserve">94470</t>
  </si>
  <si>
    <t xml:space="preserve">NIPLE, EM FERRO GALVANIZADO, CONEXÃO ROSQUEADA, DN 80 (3), INSTALADO EM RESERVAÇÃO DE ÁGUA DE EDIFICAÇÃO QUE POSSUA RESERVATÓRIO DE FIBRA/FIBROCIMENTO  FORNECIMENTO E INSTALAÇÃO. AF_06/2016</t>
  </si>
  <si>
    <t xml:space="preserve">66,07</t>
  </si>
  <si>
    <t xml:space="preserve">68,10</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</si>
  <si>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</si>
  <si>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</si>
  <si>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51,11</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</si>
  <si>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</si>
  <si>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</si>
  <si>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49,93</t>
  </si>
  <si>
    <t xml:space="preserve">52,38</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</si>
  <si>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</si>
  <si>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</si>
  <si>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71,27</t>
  </si>
  <si>
    <t xml:space="preserve">73,72</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</si>
  <si>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</si>
  <si>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</si>
  <si>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76,83</t>
  </si>
  <si>
    <t xml:space="preserve">79,28</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</si>
  <si>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</si>
  <si>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</si>
  <si>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97,14</t>
  </si>
  <si>
    <t xml:space="preserve">100,19</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</si>
  <si>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</si>
  <si>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</si>
  <si>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107,86</t>
  </si>
  <si>
    <t xml:space="preserve">110,91</t>
  </si>
  <si>
    <t xml:space="preserve">94477</t>
  </si>
  <si>
    <t xml:space="preserve">TÊ, EM FERRO GALVANIZADO, CONEXÃO ROSQUEADA, DN 50 (2), INSTALADO EM RESERVAÇÃO DE ÁGUA DE EDIFICAÇÃO QUE POSSUA RESERVATÓRIO DE FIBRA/FIBROCIMENTO  FORNECIMENTO E INSTALAÇÃO. AF_06/2016</t>
  </si>
  <si>
    <t xml:space="preserve">64,76</t>
  </si>
  <si>
    <t xml:space="preserve">68,02</t>
  </si>
  <si>
    <t xml:space="preserve">94478</t>
  </si>
  <si>
    <t xml:space="preserve">TÊ, EM FERRO GALVANIZADO, CONEXÃO ROSQUEADA, DN 65 (2 1/2), INSTALADO EM RESERVAÇÃO DE ÁGUA DE EDIFICAÇÃO QUE POSSUA RESERVATÓRIO DE FIBRA/FIBROCIMENTO  FORNECIMENTO E INSTALAÇÃO. AF_06/2016</t>
  </si>
  <si>
    <t xml:space="preserve">97,71</t>
  </si>
  <si>
    <t xml:space="preserve">100,97</t>
  </si>
  <si>
    <t xml:space="preserve">94479</t>
  </si>
  <si>
    <t xml:space="preserve">TÊ, EM FERRO GALVANIZADO, CONEXÃO ROSQUEADA, DN 80 (3), INSTALADO EM RESERVAÇÃO DE ÁGUA DE EDIFICAÇÃO QUE POSSUA RESERVATÓRIO DE FIBRA/FIBROCIMENTO  FORNECIMENTO E INSTALAÇÃO. AF_06/2016</t>
  </si>
  <si>
    <t xml:space="preserve">128,40</t>
  </si>
  <si>
    <t xml:space="preserve">132,48</t>
  </si>
  <si>
    <t xml:space="preserve">94606</t>
  </si>
  <si>
    <t xml:space="preserve">LUVA DE COBRE, SEM ANEL DE SOLDA, DN 54 MM, INSTALADO EM RESERVAÇÃO DE ÁGUA DE EDIFICAÇÃO QUE POSSUA RESERVATÓRIO DE FIBRA/FIBROCIMENTO  FORNECIMENTO E INSTALAÇÃO. AF_06/2016_P</t>
  </si>
  <si>
    <t xml:space="preserve">94608</t>
  </si>
  <si>
    <t xml:space="preserve">LUVA DE COBRE, SEM ANEL DE SOLDA, DN 66 MM, INSTALADO EM RESERVAÇÃO DE ÁGUA DE EDIFICAÇÃO QUE POSSUA RESERVATÓRIO DE FIBRA/FIBROCIMENTO  FORNECIMENTO E INSTALAÇÃO. AF_06/2016_P</t>
  </si>
  <si>
    <t xml:space="preserve">87,02</t>
  </si>
  <si>
    <t xml:space="preserve">88,95</t>
  </si>
  <si>
    <t xml:space="preserve">94610</t>
  </si>
  <si>
    <t xml:space="preserve">LUVA DE COBRE, SEM ANEL DE SOLDA, DN 79 MM, INSTALADO EM RESERVAÇÃO DE ÁGUA DE EDIFICAÇÃO QUE POSSUA RESERVATÓRIO DE FIBRA/FIBROCIMENTO  FORNECIMENTO E INSTALAÇÃO. AF_06/2016_P</t>
  </si>
  <si>
    <t xml:space="preserve">125,46</t>
  </si>
  <si>
    <t xml:space="preserve">127,56</t>
  </si>
  <si>
    <t xml:space="preserve">94612</t>
  </si>
  <si>
    <t xml:space="preserve">LUVA DE COBRE, SEM ANEL DE SOLDA, DN 104 MM, INSTALADO EM RESERVAÇÃO DE ÁGUA DE EDIFICAÇÃO QUE POSSUA RESERVATÓRIO DE FIBRA/FIBROCIMENTO  FORNECIMENTO E INSTALAÇÃO. AF_06/2016_P</t>
  </si>
  <si>
    <t xml:space="preserve">171,85</t>
  </si>
  <si>
    <t xml:space="preserve">173,95</t>
  </si>
  <si>
    <t xml:space="preserve">94614</t>
  </si>
  <si>
    <t xml:space="preserve">COTOVELO EM COBRE, 90 GRAUS, SEM ANEL DE SOLDA, DN 54 MM, INSTALADO EM RESERVAÇÃO DE ÁGUA DE EDIFICAÇÃO QUE POSSUA RESERVATÓRIO DE FIBRA/FIBROCIMENTO  FORNECIMENTO E INSTALAÇÃO. AF_06/2016_P</t>
  </si>
  <si>
    <t xml:space="preserve">67,77</t>
  </si>
  <si>
    <t xml:space="preserve">70,64</t>
  </si>
  <si>
    <t xml:space="preserve">94615</t>
  </si>
  <si>
    <t xml:space="preserve">CURVA EM COBRE, 45 GRAUS, SEM ANEL DE SOLDA, BOLSA X BOLSA, DN 54 MM,  INSTALADO EM RESERVAÇÃO DE ÁGUA DE EDIFICAÇÃO QUE POSSUA RESERVATÓRIO DE FIBRA/FIBROCIMENTO  FORNECIMENTO E INSTALAÇÃO. AF_06/2016_P</t>
  </si>
  <si>
    <t xml:space="preserve">74,98</t>
  </si>
  <si>
    <t xml:space="preserve">94616</t>
  </si>
  <si>
    <t xml:space="preserve">COTOVELO EM COBRE, 90 GRAUS, SEM ANEL DE SOLDA, DN 66 MM, INSTALADO EM RESERVAÇÃO DE ÁGUA DE EDIFICAÇÃO QUE POSSUA RESERVATÓRIO DE FIBRA/FIBROCIMENTO - FORNECIMENTO E INSTALAÇÃO. AF_06/2016_P</t>
  </si>
  <si>
    <t xml:space="preserve">162,58</t>
  </si>
  <si>
    <t xml:space="preserve">165,45</t>
  </si>
  <si>
    <t xml:space="preserve">94617</t>
  </si>
  <si>
    <t xml:space="preserve">CURVA EM COBRE, 45 GRAUS, SEM ANEL DE SOLDA, BOLSA X BOLSA, DN 66 MM,  INSTALADO EM RESERVAÇÃO DE ÁGUA DE EDIFICAÇÃO QUE POSSUA RESERVATÓRIO DE FIBRA/FIBROCIMENTO  FORNECIMENTO E INSTALAÇÃO. AF_06/2016_P</t>
  </si>
  <si>
    <t xml:space="preserve">140,37</t>
  </si>
  <si>
    <t xml:space="preserve">94618</t>
  </si>
  <si>
    <t xml:space="preserve">COTOVELO EM COBRE, 90 GRAUS, SEM ANEL DE SOLDA, DN 79 MM, INSTALADO EM RESERVAÇÃO DE ÁGUA DE EDIFICAÇÃO QUE POSSUA RESERVATÓRIO DE FIBRA/FIBROCIMENTO  FORNECIMENTO E INSTALAÇÃO. AF_06/2016_P</t>
  </si>
  <si>
    <t xml:space="preserve">161,16</t>
  </si>
  <si>
    <t xml:space="preserve">164,29</t>
  </si>
  <si>
    <t xml:space="preserve">94620</t>
  </si>
  <si>
    <t xml:space="preserve">COTOVELO EM COBRE, 90 GRAUS, SEM ANEL DE SOLDA, DN 104 MM, INSTALADO EM RESERVAÇÃO DE ÁGUA DE EDIFICAÇÃO QUE POSSUA RESERVATÓRIO DE FIBRA/FIBROCIMENTO  FORNECIMENTO E INSTALAÇÃO. AF_06/2016_P</t>
  </si>
  <si>
    <t xml:space="preserve">348,78</t>
  </si>
  <si>
    <t xml:space="preserve">351,91</t>
  </si>
  <si>
    <t xml:space="preserve">94622</t>
  </si>
  <si>
    <t xml:space="preserve">TE EM COBRE, SEM ANEL DE SOLDA, DN 54 MM,  INSTALADO EM RESERVAÇÃO DE ÁGUA DE EDIFICAÇÃO QUE POSSUA RESERVATÓRIO DE FIBRA/FIBROCIMENTO  FORNECIMENTO E INSTALAÇÃO. AF_06/2016_P</t>
  </si>
  <si>
    <t xml:space="preserve">97,26</t>
  </si>
  <si>
    <t xml:space="preserve">101,10</t>
  </si>
  <si>
    <t xml:space="preserve">94623</t>
  </si>
  <si>
    <t xml:space="preserve">TE EM COBRE, SEM ANEL DE SOLDA, DN 66 MM,  INSTALADO EM RESERVAÇÃO DE ÁGUA DE EDIFICAÇÃO QUE POSSUA RESERVATÓRIO DE FIBRA/FIBROCIMENTO  FORNECIMENTO E INSTALAÇÃO. AF_06/2016_P</t>
  </si>
  <si>
    <t xml:space="preserve">202,72</t>
  </si>
  <si>
    <t xml:space="preserve">206,56</t>
  </si>
  <si>
    <t xml:space="preserve">94624</t>
  </si>
  <si>
    <t xml:space="preserve">TE EM COBRE, SEM ANEL DE SOLDA, DN 79 MM,  INSTALADO EM RESERVAÇÃO DE ÁGUA DE EDIFICAÇÃO QUE POSSUA RESERVATÓRIO DE FIBRA/FIBROCIMENTO  FORNECIMENTO E INSTALAÇÃO. AF_06/2016_P</t>
  </si>
  <si>
    <t xml:space="preserve">300,09</t>
  </si>
  <si>
    <t xml:space="preserve">304,27</t>
  </si>
  <si>
    <t xml:space="preserve">94625</t>
  </si>
  <si>
    <t xml:space="preserve">TE EM COBRE, SEM ANEL DE SOLDA, DN 104 MM,  INSTALADO EM RESERVAÇÃO DE ÁGUA DE EDIFICAÇÃO QUE POSSUA RESERVATÓRIO DE FIBRA/FIBROCIMENTO  FORNECIMENTO E INSTALAÇÃO. AF_06/2016_P</t>
  </si>
  <si>
    <t xml:space="preserve">601,87</t>
  </si>
  <si>
    <t xml:space="preserve">606,05</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</si>
  <si>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</si>
  <si>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</si>
  <si>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</si>
  <si>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</si>
  <si>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4,92</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</si>
  <si>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</si>
  <si>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</si>
  <si>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94659</t>
  </si>
  <si>
    <t xml:space="preserve">LUVA PVC, SOLDÁVEL, DN 32 MM, INSTALADA EM RESERVAÇÃO DE ÁGUA DE EDIFICAÇÃO QUE POSSUA RESERVATÓRIO DE FIBRA/FIBROCIMENTO   FORNECIMENTO E INSTALAÇÃO. AF_06/2016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</si>
  <si>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</si>
  <si>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</si>
  <si>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</si>
  <si>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</si>
  <si>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</si>
  <si>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</si>
  <si>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9,61</t>
  </si>
  <si>
    <t xml:space="preserve">94663</t>
  </si>
  <si>
    <t xml:space="preserve">LUVA, PVC, SOLDÁVEL, DN 50 MM, INSTALADO EM RESERVAÇÃO DE ÁGUA DE EDIFICAÇÃO QUE POSSUA RESERVATÓRIO DE FIBRA/FIBROCIMENTO   FORNECIMENTO E INSTALAÇÃO. AF_06/2016</t>
  </si>
  <si>
    <t xml:space="preserve">9,36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</si>
  <si>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</si>
  <si>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</si>
  <si>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19,73</t>
  </si>
  <si>
    <t xml:space="preserve">94665</t>
  </si>
  <si>
    <t xml:space="preserve">LUVA, PVC, SOLDÁVEL, DN 60 MM, INSTALADO EM RESERVAÇÃO DE ÁGUA DE EDIFICAÇÃO QUE POSSUA RESERVATÓRIO DE FIBRA/FIBROCIMENTO   FORNECIMENTO E INSTALAÇÃO. AF_06/2016</t>
  </si>
  <si>
    <t xml:space="preserve">19,13</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</si>
  <si>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</si>
  <si>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</si>
  <si>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26,21</t>
  </si>
  <si>
    <t xml:space="preserve">94667</t>
  </si>
  <si>
    <t xml:space="preserve">LUVA, PVC, SOLDÁVEL, DN 75 MM, INSTALADO EM RESERVAÇÃO DE ÁGUA DE EDIFICAÇÃO QUE POSSUA RESERVATÓRIO DE FIBRA/FIBROCIMENTO   FORNECIMENTO E INSTALAÇÃO. AF_06/2016</t>
  </si>
  <si>
    <t xml:space="preserve">21,97</t>
  </si>
  <si>
    <t xml:space="preserve">22,83</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</si>
  <si>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</si>
  <si>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</si>
  <si>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</si>
  <si>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</si>
  <si>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46,33</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</si>
  <si>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</si>
  <si>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</si>
  <si>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56,66</t>
  </si>
  <si>
    <t xml:space="preserve">58,18</t>
  </si>
  <si>
    <t xml:space="preserve">94671</t>
  </si>
  <si>
    <t xml:space="preserve">LUVA, PVC, SOLDÁVEL, DN 110 MM, INSTALADO EM RESERVAÇÃO DE ÁGUA DE EDIFICAÇÃO QUE POSSUA RESERVATÓRIO DE FIBRA/FIBROCIMENTO   FORNECIMENTO E INSTALAÇÃO. AF_06/2016</t>
  </si>
  <si>
    <t xml:space="preserve">64,21</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</si>
  <si>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</si>
  <si>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</si>
  <si>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</si>
  <si>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</si>
  <si>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8,49</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</si>
  <si>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</si>
  <si>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</si>
  <si>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</si>
  <si>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</si>
  <si>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10,82</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</si>
  <si>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</si>
  <si>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</si>
  <si>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</si>
  <si>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</si>
  <si>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16,74</t>
  </si>
  <si>
    <t xml:space="preserve">17,55</t>
  </si>
  <si>
    <t xml:space="preserve">94678</t>
  </si>
  <si>
    <t xml:space="preserve">JOELHO 90 GRAUS, PVC, SOLDÁVEL, DN 50 MM INSTALADO EM RESERVAÇÃO DE ÁGUA DE EDIFICAÇÃO QUE POSSUA RESERVATÓRIO DE FIBRA/FIBROCIMENTO   FORNECIMENTO E INSTALAÇÃO. AF_06/2016</t>
  </si>
  <si>
    <t xml:space="preserve">13,27</t>
  </si>
  <si>
    <t xml:space="preserve">94679</t>
  </si>
  <si>
    <t xml:space="preserve">CURVA 90 GRAUS, PVC, SOLDÁVEL, DN 50 MM, INSTALADO EM RESERVAÇÃO DE ÁGUA DE EDIFICAÇÃO QUE POSSUA RESERVATÓRIO DE FIBRA/FIBROCIMENTO   FORNECIMENTO E INSTALAÇÃO. AF_06/2016</t>
  </si>
  <si>
    <t xml:space="preserve">18,41</t>
  </si>
  <si>
    <t xml:space="preserve">94680</t>
  </si>
  <si>
    <t xml:space="preserve">JOELHO 90 GRAUS, PVC, SOLDÁVEL, DN 60 MM INSTALADO EM RESERVAÇÃO DE ÁGUA DE EDIFICAÇÃO QUE POSSUA RESERVATÓRIO DE FIBRA/FIBROCIMENTO   FORNECIMENTO E INSTALAÇÃO. AF_06/2016</t>
  </si>
  <si>
    <t xml:space="preserve">33,10</t>
  </si>
  <si>
    <t xml:space="preserve">34,40</t>
  </si>
  <si>
    <t xml:space="preserve">94681</t>
  </si>
  <si>
    <t xml:space="preserve">CURVA 90 GRAUS, PVC, SOLDÁVEL, DN 60 MM, INSTALADO EM RESERVAÇÃO DE ÁGUA DE EDIFICAÇÃO QUE POSSUA RESERVATÓRIO DE FIBRA/FIBROCIMENTO   FORNECIMENTO E INSTALAÇÃO. AF_06/2016</t>
  </si>
  <si>
    <t xml:space="preserve">37,05</t>
  </si>
  <si>
    <t xml:space="preserve">94682</t>
  </si>
  <si>
    <t xml:space="preserve">JOELHO 90 GRAUS, PVC, SOLDÁVEL, DN 75 MM INSTALADO EM RESERVAÇÃO DE ÁGUA DE EDIFICAÇÃO QUE POSSUA RESERVATÓRIO DE FIBRA/FIBROCIMENTO   FORNECIMENTO E INSTALAÇÃO. AF_06/2016</t>
  </si>
  <si>
    <t xml:space="preserve">73,45</t>
  </si>
  <si>
    <t xml:space="preserve">74,75</t>
  </si>
  <si>
    <t xml:space="preserve">94683</t>
  </si>
  <si>
    <t xml:space="preserve">CURVA 90 GRAUS, PVC, SOLDÁVEL, DN 75 MM, INSTALADO EM RESERVAÇÃO DE ÁGUA DE EDIFICAÇÃO QUE POSSUA RESERVATÓRIO DE FIBRA/FIBROCIMENTO   FORNECIMENTO E INSTALAÇÃO. AF_06/2016</t>
  </si>
  <si>
    <t xml:space="preserve">51,20</t>
  </si>
  <si>
    <t xml:space="preserve">52,50</t>
  </si>
  <si>
    <t xml:space="preserve">94684</t>
  </si>
  <si>
    <t xml:space="preserve">JOELHO 90 GRAUS, PVC, SOLDÁVEL, DN 85 MM INSTALADO EM RESERVAÇÃO DE ÁGUA DE EDIFICAÇÃO QUE POSSUA RESERVATÓRIO DE FIBRA/FIBROCIMENTO   FORNECIMENTO E INSTALAÇÃO. AF_06/2016</t>
  </si>
  <si>
    <t xml:space="preserve">92,30</t>
  </si>
  <si>
    <t xml:space="preserve">94,57</t>
  </si>
  <si>
    <t xml:space="preserve">94685</t>
  </si>
  <si>
    <t xml:space="preserve">CURVA 90 GRAUS, PVC, SOLDÁVEL, DN 85 MM, INSTALADO EM RESERVAÇÃO DE ÁGUA DE EDIFICAÇÃO QUE POSSUA RESERVATÓRIO DE FIBRA/FIBROCIMENTO   FORNECIMENTO E INSTALAÇÃO. AF_06/2016</t>
  </si>
  <si>
    <t xml:space="preserve">69,91</t>
  </si>
  <si>
    <t xml:space="preserve">72,18</t>
  </si>
  <si>
    <t xml:space="preserve">94686</t>
  </si>
  <si>
    <t xml:space="preserve">JOELHO 90 GRAUS, PVC, SOLDÁVEL, DN 110 MM INSTALADO EM RESERVAÇÃO DE ÁGUA DE EDIFICAÇÃO QUE POSSUA RESERVATÓRIO DE FIBRA/FIBROCIMENTO   FORNECIMENTO E INSTALAÇÃO. AF_06/2016</t>
  </si>
  <si>
    <t xml:space="preserve">180,49</t>
  </si>
  <si>
    <t xml:space="preserve">182,76</t>
  </si>
  <si>
    <t xml:space="preserve">94687</t>
  </si>
  <si>
    <t xml:space="preserve">CURVA 90 GRAUS, PVC, SOLDÁVEL, DN 110 MM, INSTALADO EM RESERVAÇÃO DE ÁGUA DE EDIFICAÇÃO QUE POSSUA RESERVATÓRIO DE FIBRA/FIBROCIMENTO   FORNECIMENTO E INSTALAÇÃO. AF_06/2016</t>
  </si>
  <si>
    <t xml:space="preserve">118,77</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</si>
  <si>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</si>
  <si>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</si>
  <si>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</si>
  <si>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</si>
  <si>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11,14</t>
  </si>
  <si>
    <t xml:space="preserve">94690</t>
  </si>
  <si>
    <t xml:space="preserve">TÊ, PVC, SOLDÁVEL, DN 32 MM INSTALADO EM RESERVAÇÃO DE ÁGUA DE EDIFICAÇÃO QUE POSSUA RESERVATÓRIO DE FIBRA/FIBROCIMENTO   FORNECIMENTO E INSTALAÇÃO. AF_06/2016</t>
  </si>
  <si>
    <t xml:space="preserve">10,80</t>
  </si>
  <si>
    <t xml:space="preserve">94691</t>
  </si>
  <si>
    <t xml:space="preserve">TÊ DE REDUÇÃO, PVC, SOLDÁVEL, DN 32 MM X  25 MM, INSTALADO EM RESERVAÇÃO DE ÁGUA DE EDIFICAÇÃO QUE POSSUA RESERVATÓRIO DE FIBRA/FIBROCIMENTO   FORNECIMENTO E INSTALAÇÃO. AF_06/2016</t>
  </si>
  <si>
    <t xml:space="preserve">12,12</t>
  </si>
  <si>
    <t xml:space="preserve">94692</t>
  </si>
  <si>
    <t xml:space="preserve">TÊ, PVC, SOLDÁVEL, DN 40 MM INSTALADO EM RESERVAÇÃO DE ÁGUA DE EDIFICAÇÃO QUE POSSUA RESERVATÓRIO DE FIBRA/FIBROCIMENTO   FORNECIMENTO E INSTALAÇÃO. AF_06/2016</t>
  </si>
  <si>
    <t xml:space="preserve">17,66</t>
  </si>
  <si>
    <t xml:space="preserve">94693</t>
  </si>
  <si>
    <t xml:space="preserve">TÊ DE REDUÇÃO, PVC, SOLDÁVEL, DN 40 MM X 32 MM, INSTALADO EM RESERVAÇÃO DE ÁGUA DE EDIFICAÇÃO QUE POSSUA RESERVATÓRIO DE FIBRA/FIBROCIMENTO   FORNECIMENTO E INSTALAÇÃO. AF_06/2016</t>
  </si>
  <si>
    <t xml:space="preserve">18,61</t>
  </si>
  <si>
    <t xml:space="preserve">94694</t>
  </si>
  <si>
    <t xml:space="preserve">TÊ, PVC, SOLDÁVEL, DN 50 MM INSTALADO EM RESERVAÇÃO DE ÁGUA DE EDIFICAÇÃO QUE POSSUA RESERVATÓRIO DE FIBRA/FIBROCIMENTO   FORNECIMENTO E INSTALAÇÃO. AF_06/2016</t>
  </si>
  <si>
    <t xml:space="preserve">19,53</t>
  </si>
  <si>
    <t xml:space="preserve">94695</t>
  </si>
  <si>
    <t xml:space="preserve">TÊ DE REDUÇÃO, PVC, SOLDÁVEL, DN 50 MM X 40 MM, INSTALADO EM RESERVAÇÃO DE ÁGUA DE EDIFICAÇÃO QUE POSSUA RESERVATÓRIO DE FIBRA/FIBROCIMENTO   FORNECIMENTO E INSTALAÇÃO. AF_06/2016</t>
  </si>
  <si>
    <t xml:space="preserve">22,03</t>
  </si>
  <si>
    <t xml:space="preserve">23,09</t>
  </si>
  <si>
    <t xml:space="preserve">94696</t>
  </si>
  <si>
    <t xml:space="preserve">TÊ, PVC, SOLDÁVEL, DN 60 MM INSTALADO EM RESERVAÇÃO DE ÁGUA DE EDIFICAÇÃO QUE POSSUA RESERVATÓRIO DE FIBRA/FIBROCIMENTO   FORNECIMENTO E INSTALAÇÃO. AF_06/2016</t>
  </si>
  <si>
    <t xml:space="preserve">41,82</t>
  </si>
  <si>
    <t xml:space="preserve">94697</t>
  </si>
  <si>
    <t xml:space="preserve">TÊ, PVC, SOLDÁVEL, DN 75 MM INSTALADO EM RESERVAÇÃO DE ÁGUA DE EDIFICAÇÃO QUE POSSUA RESERVATÓRIO DE FIBRA/FIBROCIMENTO   FORNECIMENTO E INSTALAÇÃO. AF_06/2016</t>
  </si>
  <si>
    <t xml:space="preserve">58,60</t>
  </si>
  <si>
    <t xml:space="preserve">60,32</t>
  </si>
  <si>
    <t xml:space="preserve">94698</t>
  </si>
  <si>
    <t xml:space="preserve">TÊ DE REDUÇÃO, PVC, SOLDÁVEL, DN 75 MM X 50 MM, INSTALADO EM RESERVAÇÃO DE ÁGUA DE EDIFICAÇÃO QUE POSSUA RESERVATÓRIO DE FIBRA/FIBROCIMENTO   FORNECIMENTO E INSTALAÇÃO. AF_06/2016</t>
  </si>
  <si>
    <t xml:space="preserve">51,50</t>
  </si>
  <si>
    <t xml:space="preserve">53,22</t>
  </si>
  <si>
    <t xml:space="preserve">94699</t>
  </si>
  <si>
    <t xml:space="preserve">TÊ, PVC, SOLDÁVEL, DN 85 MM INSTALADO EM RESERVAÇÃO DE ÁGUA DE EDIFICAÇÃO QUE POSSUA RESERVATÓRIO DE FIBRA/FIBROCIMENTO   FORNECIMENTO E INSTALAÇÃO. AF_06/2016</t>
  </si>
  <si>
    <t xml:space="preserve">99,22</t>
  </si>
  <si>
    <t xml:space="preserve">94700</t>
  </si>
  <si>
    <t xml:space="preserve">TÊ DE REDUÇÃO, PVC, SOLDÁVEL, DN 85 MM X 60 MM, INSTALADO EM RESERVAÇÃO DE ÁGUA DE EDIFICAÇÃO QUE POSSUA RESERVATÓRIO DE FIBRA/FIBROCIMENTO   FORNECIMENTO E INSTALAÇÃO. AF_06/2016</t>
  </si>
  <si>
    <t xml:space="preserve">85,63</t>
  </si>
  <si>
    <t xml:space="preserve">94701</t>
  </si>
  <si>
    <t xml:space="preserve">TÊ, PVC, SOLDÁVEL, DN 110 MM INSTALADO EM RESERVAÇÃO DE ÁGUA DE EDIFICAÇÃO QUE POSSUA RESERVATÓRIO DE FIBRA/FIBROCIMENTO   FORNECIMENTO E INSTALAÇÃO. AF_06/2016</t>
  </si>
  <si>
    <t xml:space="preserve">148,98</t>
  </si>
  <si>
    <t xml:space="preserve">152,02</t>
  </si>
  <si>
    <t xml:space="preserve">94702</t>
  </si>
  <si>
    <t xml:space="preserve">TÊ DE REDUÇÃO, PVC, SOLDÁVEL, DN 110 MM X 60 MM, INSTALADO EM RESERVAÇÃO DE ÁGUA DE EDIFICAÇÃO QUE POSSUA RESERVATÓRIO DE FIBRA/FIBROCIMENTO   FORNECIMENTO E INSTALAÇÃO. AF_06/2016</t>
  </si>
  <si>
    <t xml:space="preserve">119,31</t>
  </si>
  <si>
    <t xml:space="preserve">122,35</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</si>
  <si>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</si>
  <si>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</si>
  <si>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</si>
  <si>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</si>
  <si>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23,02</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</si>
  <si>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</si>
  <si>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</si>
  <si>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32,31</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</si>
  <si>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</si>
  <si>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</si>
  <si>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41,44</t>
  </si>
  <si>
    <t xml:space="preserve">42,28</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</si>
  <si>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</si>
  <si>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</si>
  <si>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47,89</t>
  </si>
  <si>
    <t xml:space="preserve">48,73</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</si>
  <si>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</si>
  <si>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</si>
  <si>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</si>
  <si>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</si>
  <si>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</si>
  <si>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</si>
  <si>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</si>
  <si>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</si>
  <si>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41,15</t>
  </si>
  <si>
    <t xml:space="preserve">94712</t>
  </si>
  <si>
    <t xml:space="preserve">ADAPTADOR COM FLANGES LIVRES, PVC, SOLDÁVEL, DN 60 MM X 2 , INSTALADO EM RESERVAÇÃO DE ÁGUA DE EDIFICAÇÃO QUE POSSUA RESERVATÓRIO DE FIBRA/FIBROCIMENTO   FORNECIMENTO E INSTALAÇÃO. AF_06/2016</t>
  </si>
  <si>
    <t xml:space="preserve">52,98</t>
  </si>
  <si>
    <t xml:space="preserve">54,42</t>
  </si>
  <si>
    <t xml:space="preserve">94713</t>
  </si>
  <si>
    <t xml:space="preserve">ADAPTADOR COM FLANGES LIVRES, PVC, SOLDÁVEL, DN 75 MM X 2 1/2 , INSTALADO EM RESERVAÇÃO DE ÁGUA DE EDIFICAÇÃO QUE POSSUA RESERVATÓRIO DE FIBRA/FIBROCIMENTO   FORNECIMENTO E INSTALAÇÃO. AF_06/2016</t>
  </si>
  <si>
    <t xml:space="preserve">157,99</t>
  </si>
  <si>
    <t xml:space="preserve">159,43</t>
  </si>
  <si>
    <t xml:space="preserve">94714</t>
  </si>
  <si>
    <t xml:space="preserve">ADAPTADOR COM FLANGES LIVRES, PVC, SOLDÁVEL, DN 85 MM X 3 , INSTALADO EM RESERVAÇÃO DE ÁGUA DE EDIFICAÇÃO QUE POSSUA RESERVATÓRIO DE FIBRA/FIBROCIMENTO   FORNECIMENTO E INSTALAÇÃO. AF_06/2016</t>
  </si>
  <si>
    <t xml:space="preserve">207,04</t>
  </si>
  <si>
    <t xml:space="preserve">208,48</t>
  </si>
  <si>
    <t xml:space="preserve">94715</t>
  </si>
  <si>
    <t xml:space="preserve">ADAPTADOR COM FLANGES LIVRES, PVC, SOLDÁVEL, DN 110 MM X 4 , INSTALADO EM RESERVAÇÃO DE ÁGUA DE EDIFICAÇÃO QUE POSSUA RESERVATÓRIO DE FIBRA/FIBROCIMENTO   FORNECIMENTO E INSTALAÇÃO. AF_06/2016</t>
  </si>
  <si>
    <t xml:space="preserve">289,11</t>
  </si>
  <si>
    <t xml:space="preserve">290,55</t>
  </si>
  <si>
    <t xml:space="preserve">94724</t>
  </si>
  <si>
    <t xml:space="preserve">CONECTOR, CPVC, SOLDÁVEL, DN 22 MM X 3/4, INSTALADO EM RESERVAÇÃO DE ÁGUA DE EDIFICAÇÃO QUE POSSUA RESERVATÓRIO DE FIBRA/FIBROCIMENTO  FORNECIMENTO E INSTALAÇÃO. AF_06/2016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</si>
  <si>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</si>
  <si>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</si>
  <si>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</si>
  <si>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</si>
  <si>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25,32</t>
  </si>
  <si>
    <t xml:space="preserve">25,68</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</si>
  <si>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</si>
  <si>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</si>
  <si>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</si>
  <si>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</si>
  <si>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93,62</t>
  </si>
  <si>
    <t xml:space="preserve">94729</t>
  </si>
  <si>
    <t xml:space="preserve">LUVA, CPVC, SOLDÁVEL, DN 35 MM, INSTALADO EM RESERVAÇÃO DE ÁGUA DE EDIFICAÇÃO QUE POSSUA RESERVATÓRIO DE FIBRA/FIBROCIMENTO  FORNECIMENTO E INSTALAÇÃO. AF_06/2016</t>
  </si>
  <si>
    <t xml:space="preserve">11,32</t>
  </si>
  <si>
    <t xml:space="preserve">94730</t>
  </si>
  <si>
    <t xml:space="preserve">CONECTOR, CPVC, SOLDÁVEL, DN 42 MM X 1 1/2, INSTALADO EM RESERVAÇÃO DE ÁGUA DE EDIFICAÇÃO QUE POSSUA RESERVATÓRIO DE FIBRA/FIBROCIMENTO  FORNECIMENTO E INSTALAÇÃO. AF_06/2016</t>
  </si>
  <si>
    <t xml:space="preserve">112,85</t>
  </si>
  <si>
    <t xml:space="preserve">113,32</t>
  </si>
  <si>
    <t xml:space="preserve">94731</t>
  </si>
  <si>
    <t xml:space="preserve">LUVA, CPVC, SOLDÁVEL, DN 42 MM, INSTALADO EM RESERVAÇÃO DE ÁGUA DE EDIFICAÇÃO QUE POSSUA RESERVATÓRIO DE FIBRA/FIBROCIMENTO  FORNECIMENTO E INSTALAÇÃO. AF_06/2016</t>
  </si>
  <si>
    <t xml:space="preserve">13,72</t>
  </si>
  <si>
    <t xml:space="preserve">94733</t>
  </si>
  <si>
    <t xml:space="preserve">LUVA, CPVC, SOLDÁVEL, DN 54 MM, INSTALADO EM RESERVAÇÃO DE ÁGUA DE EDIFICAÇÃO QUE POSSUA RESERVATÓRIO DE FIBRA/FIBROCIMENTO  FORNECIMENTO E INSTALAÇÃO. AF_06/2016</t>
  </si>
  <si>
    <t xml:space="preserve">25,41</t>
  </si>
  <si>
    <t xml:space="preserve">26,22</t>
  </si>
  <si>
    <t xml:space="preserve">94737</t>
  </si>
  <si>
    <t xml:space="preserve">LUVA, CPVC, SOLDÁVEL, DN 89 MM, INSTALADO EM RESERVAÇÃO DE ÁGUA DE EDIFICAÇÃO QUE POSSUA RESERVATÓRIO DE FIBRA/FIBROCIMENTO  FORNECIMENTO E INSTALAÇÃO. AF_06/2016</t>
  </si>
  <si>
    <t xml:space="preserve">100,86</t>
  </si>
  <si>
    <t xml:space="preserve">102,48</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</si>
  <si>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</si>
  <si>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</si>
  <si>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</si>
  <si>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</si>
  <si>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8,98</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</si>
  <si>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</si>
  <si>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</si>
  <si>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</si>
  <si>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</si>
  <si>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</si>
  <si>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</si>
  <si>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94746</t>
  </si>
  <si>
    <t xml:space="preserve">JOELHO 90 GRAUS, CPVC, SOLDÁVEL, DN 42 MM, INSTALADO EM RESERVAÇÃO DE ÁGUA DE EDIFICAÇÃO QUE POSSUA RESERVATÓRIO DE FIBRA/FIBROCIMENTO  FORNECIMENTO E INSTALAÇÃO. AF_06/2016</t>
  </si>
  <si>
    <t xml:space="preserve">22,54</t>
  </si>
  <si>
    <t xml:space="preserve">23,23</t>
  </si>
  <si>
    <t xml:space="preserve">94748</t>
  </si>
  <si>
    <t xml:space="preserve">JOELHO 90 GRAUS, CPVC, SOLDÁVEL, DN 54 MM, INSTALADO EM RESERVAÇÃO DE ÁGUA DE EDIFICAÇÃO QUE POSSUA RESERVATÓRIO DE FIBRA/FIBROCIMENTO  FORNECIMENTO E INSTALAÇÃO. AF_06/2016</t>
  </si>
  <si>
    <t xml:space="preserve">45,79</t>
  </si>
  <si>
    <t xml:space="preserve">46,98</t>
  </si>
  <si>
    <t xml:space="preserve">94750</t>
  </si>
  <si>
    <t xml:space="preserve">JOELHO 90 GRAUS, CPVC, SOLDÁVEL, DN 73 MM, INSTALADO EM RESERVAÇÃO DE ÁGUA DE EDIFICAÇÃO QUE POSSUA RESERVATÓRIO DE FIBRA/FIBROCIMENTO  FORNECIMENTO E INSTALAÇÃO. AF_06/2016</t>
  </si>
  <si>
    <t xml:space="preserve">103,31</t>
  </si>
  <si>
    <t xml:space="preserve">104,50</t>
  </si>
  <si>
    <t xml:space="preserve">94752</t>
  </si>
  <si>
    <t xml:space="preserve">JOELHO 90 GRAUS, CPVC, SOLDÁVEL, DN 89 MM, INSTALADO EM RESERVAÇÃO DE ÁGUA DE EDIFICAÇÃO QUE POSSUA RESERVATÓRIO DE FIBRA/FIBROCIMENTO  FORNECIMENTO E INSTALAÇÃO. AF_06/2016</t>
  </si>
  <si>
    <t xml:space="preserve">131,44</t>
  </si>
  <si>
    <t xml:space="preserve">94756</t>
  </si>
  <si>
    <t xml:space="preserve">TE, CPVC, SOLDÁVEL, DN 22 MM, INSTALADO EM RESERVAÇÃO DE ÁGUA DE EDIFICAÇÃO QUE POSSUA RESERVATÓRIO DE FIBRA/FIBROCIMENTO  FORNECIMENTO E INSTALAÇÃO. AF_06/2016</t>
  </si>
  <si>
    <t xml:space="preserve">9,64</t>
  </si>
  <si>
    <t xml:space="preserve">94757</t>
  </si>
  <si>
    <t xml:space="preserve">TE, CPVC, SOLDÁVEL, DN 28 MM, INSTALADO EM RESERVAÇÃO DE ÁGUA DE EDIFICAÇÃO QUE POSSUA RESERVATÓRIO DE FIBRA/FIBROCIMENTO  FORNECIMENTO E INSTALAÇÃO. AF_06/2016</t>
  </si>
  <si>
    <t xml:space="preserve">13,07</t>
  </si>
  <si>
    <t xml:space="preserve">94758</t>
  </si>
  <si>
    <t xml:space="preserve">TE, CPVC, SOLDÁVEL, DN 35 MM, INSTALADO EM RESERVAÇÃO DE ÁGUA DE EDIFICAÇÃO QUE POSSUA RESERVATÓRIO DE FIBRA/FIBROCIMENTO  FORNECIMENTO E INSTALAÇÃO. AF_06/2016</t>
  </si>
  <si>
    <t xml:space="preserve">28,93</t>
  </si>
  <si>
    <t xml:space="preserve">29,85</t>
  </si>
  <si>
    <t xml:space="preserve">94759</t>
  </si>
  <si>
    <t xml:space="preserve">TE, CPVC, SOLDÁVEL, DN 42 MM, INSTALADO EM RESERVAÇÃO DE ÁGUA DE EDIFICAÇÃO QUE POSSUA RESERVATÓRIO DE FIBRA/FIBROCIMENTO  FORNECIMENTO E INSTALAÇÃO. AF_06/2016</t>
  </si>
  <si>
    <t xml:space="preserve">35,92</t>
  </si>
  <si>
    <t xml:space="preserve">94760</t>
  </si>
  <si>
    <t xml:space="preserve">TE, CPVC, SOLDÁVEL, DN 54 MM, INSTALADO EM RESERVAÇÃO DE ÁGUA DE EDIFICAÇÃO QUE POSSUA RESERVATÓRIO DE FIBRA/FIBROCIMENTO  FORNECIMENTO E INSTALAÇÃO. AF_06/2016</t>
  </si>
  <si>
    <t xml:space="preserve">59,36</t>
  </si>
  <si>
    <t xml:space="preserve">94761</t>
  </si>
  <si>
    <t xml:space="preserve">TE, CPVC, SOLDÁVEL, DN 73 MM, INSTALADO EM RESERVAÇÃO DE ÁGUA DE EDIFICAÇÃO QUE POSSUA RESERVATÓRIO DE FIBRA/FIBROCIMENTO  FORNECIMENTO E INSTALAÇÃO. AF_06/2016</t>
  </si>
  <si>
    <t xml:space="preserve">118,56</t>
  </si>
  <si>
    <t xml:space="preserve">120,16</t>
  </si>
  <si>
    <t xml:space="preserve">94762</t>
  </si>
  <si>
    <t xml:space="preserve">TE, CPVC, SOLDÁVEL, DN 89 MM, INSTALADO EM RESERVAÇÃO DE ÁGUA DE EDIFICAÇÃO QUE POSSUA RESERVATÓRIO DE FIBRA/FIBROCIMENTO  FORNECIMENTO E INSTALAÇÃO. AF_06/2016</t>
  </si>
  <si>
    <t xml:space="preserve">155,45</t>
  </si>
  <si>
    <t xml:space="preserve">158,69</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</si>
  <si>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</si>
  <si>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</si>
  <si>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</si>
  <si>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</si>
  <si>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29,60</t>
  </si>
  <si>
    <t xml:space="preserve">30,69</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</si>
  <si>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</si>
  <si>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</si>
  <si>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39,91</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</si>
  <si>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</si>
  <si>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</si>
  <si>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49,46</t>
  </si>
  <si>
    <t xml:space="preserve">50,90</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</si>
  <si>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</si>
  <si>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</si>
  <si>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65,34</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</si>
  <si>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</si>
  <si>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</si>
  <si>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206,10</t>
  </si>
  <si>
    <t xml:space="preserve">207,54</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</si>
  <si>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</si>
  <si>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</si>
  <si>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271,84</t>
  </si>
  <si>
    <t xml:space="preserve">273,28</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</si>
  <si>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</si>
  <si>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</si>
  <si>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405,86</t>
  </si>
  <si>
    <t xml:space="preserve">407,30</t>
  </si>
  <si>
    <t xml:space="preserve">94863</t>
  </si>
  <si>
    <t xml:space="preserve">LUVA, CPVC, SOLDÁVEL, DN 73 MM, INSTALADO EM RESERVAÇÃO DE ÁGUA DE EDIFICAÇÃO QUE POSSUA RESERVATÓRIO DE FIBRA/FIBROCIMENTO  FORNECIMENTO E INSTALAÇÃO. AF_06/2016</t>
  </si>
  <si>
    <t xml:space="preserve">84,15</t>
  </si>
  <si>
    <t xml:space="preserve">84,96</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</si>
  <si>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</si>
  <si>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</si>
  <si>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26,33</t>
  </si>
  <si>
    <t xml:space="preserve">27,42</t>
  </si>
  <si>
    <t xml:space="preserve">95237</t>
  </si>
  <si>
    <t xml:space="preserve">LUVA COM BUCHA DE LATÃO, PVC, SOLDÁVEL, DN 32MM X 1 , INSTALADO EM RAMAL DE DISTRIBUIÇÃO DE ÁGUA   FORNECIMENTO E INSTALAÇÃO. AF_12/2014</t>
  </si>
  <si>
    <t xml:space="preserve">13,84</t>
  </si>
  <si>
    <t xml:space="preserve">95693</t>
  </si>
  <si>
    <t xml:space="preserve">LUVA SIMPLES, PVC, SÉRIE NORMAL, ESGOTO PREDIAL, DN 150 MM, JUNTA ELÁSTICA, FORNECIDO E INSTALADO EM SUBCOLETOR AÉREO DE ESGOTO SANITÁRIO. AF_12/2014</t>
  </si>
  <si>
    <t xml:space="preserve">32,18</t>
  </si>
  <si>
    <t xml:space="preserve">33,21</t>
  </si>
  <si>
    <t xml:space="preserve">95694</t>
  </si>
  <si>
    <t xml:space="preserve">CURVA 90 GRAUS, PVC, SERIE R, ÁGUA PLUVIAL, DN 100 MM, JUNTA ELÁSTICA, FORNECIDO E INSTALADO EM RAMAL DE ENCAMINHAMENTO. AF_12/2014</t>
  </si>
  <si>
    <t xml:space="preserve">39,16</t>
  </si>
  <si>
    <t xml:space="preserve">39,82</t>
  </si>
  <si>
    <t xml:space="preserve">95695</t>
  </si>
  <si>
    <t xml:space="preserve">CURVA 90 GRAUS, PVC, SERIE R, ÁGUA PLUVIAL, DN 100 MM, JUNTA ELÁSTICA, FORNECIDO E INSTALADO EM CONDUTORES VERTICAIS DE ÁGUAS PLUVIAIS. AF_12/2014</t>
  </si>
  <si>
    <t xml:space="preserve">37,57</t>
  </si>
  <si>
    <t xml:space="preserve">38,04</t>
  </si>
  <si>
    <t xml:space="preserve">95696</t>
  </si>
  <si>
    <t xml:space="preserve">SPRINKLER TIPO PENDENTE, 68° C, UNIÃO POR ROSCA, DN 15 (½)  FORNECIMENTO E INSTALAÇÃO. AF_12/2015</t>
  </si>
  <si>
    <t xml:space="preserve">23,74</t>
  </si>
  <si>
    <t xml:space="preserve">96637</t>
  </si>
  <si>
    <t xml:space="preserve">JOELHO 90 GRAUS, PPR, DN 25 MM, CLASSE PN 25, INSTALADO EM RAMAL OU SUB-RAMAL DE ÁGUA  FORNECIMENTO E INSTALAÇÃO . AF_06/2015</t>
  </si>
  <si>
    <t xml:space="preserve">11,07</t>
  </si>
  <si>
    <t xml:space="preserve">96638</t>
  </si>
  <si>
    <t xml:space="preserve">JOELHO 45 GRAUS, PPR, DN 25 MM, CLASSE PN 25, INSTALADO EM RAMAL OU SUB-RAMAL DE ÁGUA  FORNECIMENTO E INSTALAÇÃO . AF_06/2015</t>
  </si>
  <si>
    <t xml:space="preserve">10,76</t>
  </si>
  <si>
    <t xml:space="preserve">11,86</t>
  </si>
  <si>
    <t xml:space="preserve">96639</t>
  </si>
  <si>
    <t xml:space="preserve">LUVA, PPR, DN 25 MM, CLASSE PN 25, INSTALADO EM RAMAL OU SUB-RAMAL DE ÁGUA  FORNECIMENTO E INSTALAÇÃO . AF_06/2015</t>
  </si>
  <si>
    <t xml:space="preserve">96640</t>
  </si>
  <si>
    <t xml:space="preserve">CONECTOR MACHO, PPR, 25 X 1/2'', CLASSE PN 25, INSTALADO EM RAMAL OU SUB-RAMAL DE ÁGUA   FORNECIMENTO E INSTALAÇÃO . AF_06/2015</t>
  </si>
  <si>
    <t xml:space="preserve">16,83</t>
  </si>
  <si>
    <t xml:space="preserve">96641</t>
  </si>
  <si>
    <t xml:space="preserve">CONECTOR FÊMEA, PPR, 25 X 1/2'', CLASSE PN 25, INSTALADO EM RAMAL OU SUB-RAMAL DE ÁGUA   FORNECIMENTO E INSTALAÇÃO . AF_06/2015</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</si>
  <si>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</si>
  <si>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</si>
  <si>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</si>
  <si>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</si>
  <si>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32,41</t>
  </si>
  <si>
    <t xml:space="preserve">33,89</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</si>
  <si>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</si>
  <si>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</si>
  <si>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</si>
  <si>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</si>
  <si>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</si>
  <si>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</si>
  <si>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</si>
  <si>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</si>
  <si>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15,58</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</si>
  <si>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</si>
  <si>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</si>
  <si>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</si>
  <si>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</si>
  <si>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</si>
  <si>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</si>
  <si>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</si>
  <si>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</si>
  <si>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14,09</t>
  </si>
  <si>
    <t xml:space="preserve">96658</t>
  </si>
  <si>
    <t xml:space="preserve">CONECTOR FÊMEA, PPR, 25 X 1/2'', CLASSE PN 25, INSTALADO EM RAMAL DE DISTRIBUIÇÃO DE ÁGUA   FORNECIMENTO E INSTALAÇÃO . AF_06/2015</t>
  </si>
  <si>
    <t xml:space="preserve">11,06</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</si>
  <si>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</si>
  <si>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</si>
  <si>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</si>
  <si>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</si>
  <si>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25,67</t>
  </si>
  <si>
    <t xml:space="preserve">96661</t>
  </si>
  <si>
    <t xml:space="preserve">CONECTOR FÊMEA, PPR, 32 X 3/4'', CLASSE PN 25, INSTALADO EM RAMAL DE DISTRIBUIÇÃO DE ÁGUA   FORNECIMENTO E INSTALAÇÃO . AF_06/2015</t>
  </si>
  <si>
    <t xml:space="preserve">21,02</t>
  </si>
  <si>
    <t xml:space="preserve">96662</t>
  </si>
  <si>
    <t xml:space="preserve">BUCHA DE REDUÇÃO, PPR, 32 X 25, CLASSE PN 25, INSTALADO EM RAMAL DE DISTRIBUIÇÃO DE ÁGUA  FORNECIMENTO E INSTALAÇÃO . AF_06/2015</t>
  </si>
  <si>
    <t xml:space="preserve">11,71</t>
  </si>
  <si>
    <t xml:space="preserve">96663</t>
  </si>
  <si>
    <t xml:space="preserve">LUVA, PPR, DN 40 MM, CLASSE PN 25, INSTALADO EM RAMAL DE DISTRIBUIÇÃO DE ÁGUA  FORNECIMENTO E INSTALAÇÃO. AF_06/2015</t>
  </si>
  <si>
    <t xml:space="preserve">18,39</t>
  </si>
  <si>
    <t xml:space="preserve">20,02</t>
  </si>
  <si>
    <t xml:space="preserve">96664</t>
  </si>
  <si>
    <t xml:space="preserve">BUCHA DE REDUÇÃO, PPR, 40 X 25, CLASSE PN 25, INSTALADO EM RAMAL DE DISTRIBUIÇÃO DE ÁGUA  FORNECIMENTO E INSTALAÇÃO . AF_06/2015</t>
  </si>
  <si>
    <t xml:space="preserve">19,38</t>
  </si>
  <si>
    <t xml:space="preserve">96665</t>
  </si>
  <si>
    <t xml:space="preserve">TÊ NORMAL, PPR, DN 25 MM, CLASSE PN 25, INSTALADO EM RAMAL DE DISTRIBUIÇÃO DE ÁGUA  FORNECIMENTO E INSTALAÇÃO . AF_06/2015</t>
  </si>
  <si>
    <t xml:space="preserve">11,61</t>
  </si>
  <si>
    <t xml:space="preserve">96666</t>
  </si>
  <si>
    <t xml:space="preserve">TÊ NORMAL, PPR, DN 32 MM, CLASSE PN 25, INSTALADO EM RAMAL DE DISTRIBUIÇÃO DE ÁGUA  FORNECIMENTO E INSTALAÇÃO . AF_06/2015</t>
  </si>
  <si>
    <t xml:space="preserve">20,88</t>
  </si>
  <si>
    <t xml:space="preserve">96667</t>
  </si>
  <si>
    <t xml:space="preserve">TÊ NORMAL, PPR, DN 40 MM, CLASSE PN 25, INSTALADO EM RAMAL DE DISTRIBUIÇÃO DE ÁGUA  FORNECIMENTO E INSTALAÇÃO . AF_06/2015</t>
  </si>
  <si>
    <t xml:space="preserve">35,47</t>
  </si>
  <si>
    <t xml:space="preserve">96684</t>
  </si>
  <si>
    <t xml:space="preserve">JOELHO 90 GRAUS, PPR, DN 25 MM, CLASSE PN 25, INSTALADO EM PRUMADA DE ÁGUA  FORNECIMENTO E INSTALAÇÃO . AF_06/2015</t>
  </si>
  <si>
    <t xml:space="preserve">3,70</t>
  </si>
  <si>
    <t xml:space="preserve">96685</t>
  </si>
  <si>
    <t xml:space="preserve">JOELHO 45 GRAUS, PPR, DN 25 MM, CLASSE PN 25, INSTALADO EM PRUMADA DE ÁGUA  FORNECIMENTO E INSTALAÇÃO . AF_06/2015</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</si>
  <si>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</si>
  <si>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</si>
  <si>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</si>
  <si>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</si>
  <si>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</si>
  <si>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</si>
  <si>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</si>
  <si>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</si>
  <si>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96690</t>
  </si>
  <si>
    <t xml:space="preserve">JOELHO 90 GRAUS, PPR, DN 50 MM, CLASSE PN 25, INSTALADO EM PRUMADA DE ÁGUA  FORNECIMENTO E INSTALAÇÃO . AF_06/2015</t>
  </si>
  <si>
    <t xml:space="preserve">16,37</t>
  </si>
  <si>
    <t xml:space="preserve">96691</t>
  </si>
  <si>
    <t xml:space="preserve">JOELHO 45 GRAUS, PPR, DN 50 MM, CLASSE PN 25, INSTALADO EM PRUMADA DE ÁGUA  FORNECIMENTO E INSTALAÇÃO . AF_06/2015</t>
  </si>
  <si>
    <t xml:space="preserve">96692</t>
  </si>
  <si>
    <t xml:space="preserve">JOELHO 90 GRAUS, PPR, DN 63 MM, CLASSE PN 25, INSTALADO EM PRUMADA DE ÁGUA  FORNECIMENTO E INSTALAÇÃO . AF_06/2015</t>
  </si>
  <si>
    <t xml:space="preserve">23,79</t>
  </si>
  <si>
    <t xml:space="preserve">96693</t>
  </si>
  <si>
    <t xml:space="preserve">JOELHO 45 GRAUS, PPR, DN 63 MM, CLASSE PN 25, INSTALADO EM PRUMADA DE ÁGUA  FORNECIMENTO E INSTALAÇÃO . AF_06/2015</t>
  </si>
  <si>
    <t xml:space="preserve">22,68</t>
  </si>
  <si>
    <t xml:space="preserve">23,73</t>
  </si>
  <si>
    <t xml:space="preserve">96694</t>
  </si>
  <si>
    <t xml:space="preserve">JOELHO 90 GRAUS, PPR, DN 75 MM, CLASSE PN 25, INSTALADO EM PRUMADA DE ÁGUA  FORNECIMENTO E INSTALAÇÃO . AF_06/2015</t>
  </si>
  <si>
    <t xml:space="preserve">50,00</t>
  </si>
  <si>
    <t xml:space="preserve">51,45</t>
  </si>
  <si>
    <t xml:space="preserve">96695</t>
  </si>
  <si>
    <t xml:space="preserve">JOELHO 45 GRAUS, PPR, DN 75 MM, CLASSE PN 25, INSTALADO EM PRUMADA DE ÁGUA  FORNECIMENTO E INSTALAÇÃO . AF_06/2015</t>
  </si>
  <si>
    <t xml:space="preserve">48,69</t>
  </si>
  <si>
    <t xml:space="preserve">50,14</t>
  </si>
  <si>
    <t xml:space="preserve">96696</t>
  </si>
  <si>
    <t xml:space="preserve">JOELHO 90 GRAUS, PPR, DN 90 MM, CLASSE PN 25, INSTALADO EM PRUMADA DE ÁGUA  FORNECIMENTO E INSTALAÇÃO . AF_06/2015</t>
  </si>
  <si>
    <t xml:space="preserve">74,95</t>
  </si>
  <si>
    <t xml:space="preserve">77,02</t>
  </si>
  <si>
    <t xml:space="preserve">96697</t>
  </si>
  <si>
    <t xml:space="preserve">JOELHO 90 GRAUS, PPR, DN 110 MM, CLASSE PN 25, INSTALADO EM PRUMADA DE ÁGUA  FORNECIMENTO E INSTALAÇÃO . AF_06/2015</t>
  </si>
  <si>
    <t xml:space="preserve">112,04</t>
  </si>
  <si>
    <t xml:space="preserve">115,09</t>
  </si>
  <si>
    <t xml:space="preserve">96698</t>
  </si>
  <si>
    <t xml:space="preserve">LUVA, PPR, DN 25 MM, CLASSE PN 25, INSTALADO EM PRUMADA DE ÁGUA  FORNECIMENTO E INSTALAÇÃO . AF_06/2015</t>
  </si>
  <si>
    <t xml:space="preserve">2,59</t>
  </si>
  <si>
    <t xml:space="preserve">2,73</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</si>
  <si>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</si>
  <si>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</si>
  <si>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</si>
  <si>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</si>
  <si>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</si>
  <si>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</si>
  <si>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</si>
  <si>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</si>
  <si>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3,94</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</si>
  <si>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</si>
  <si>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</si>
  <si>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</si>
  <si>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</si>
  <si>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8,11</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</si>
  <si>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</si>
  <si>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</si>
  <si>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</si>
  <si>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</si>
  <si>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96707</t>
  </si>
  <si>
    <t xml:space="preserve">LUVA, PPR, DN 75 MM, CLASSE PN 25, INSTALADO EM PRUMADA DE ÁGUA  FORNECIMENTO E INSTALAÇÃO. AF_06/2015</t>
  </si>
  <si>
    <t xml:space="preserve">32,22</t>
  </si>
  <si>
    <t xml:space="preserve">96708</t>
  </si>
  <si>
    <t xml:space="preserve">LUVA, PPR, DN 90 MM, CLASSE PN 25, INSTALADO EM PRUMADA DE ÁGUA  FORNECIMENTO E INSTALAÇÃO. AF_06/2015</t>
  </si>
  <si>
    <t xml:space="preserve">50,42</t>
  </si>
  <si>
    <t xml:space="preserve">51,81</t>
  </si>
  <si>
    <t xml:space="preserve">96709</t>
  </si>
  <si>
    <t xml:space="preserve">LUVA, PPR, DN 110 MM, CLASSE PN 25, INSTALADO EM PRUMADA DE ÁGUA  FORNECIMENTO E INSTALAÇÃO. AF_06/2015</t>
  </si>
  <si>
    <t xml:space="preserve">81,31</t>
  </si>
  <si>
    <t xml:space="preserve">96710</t>
  </si>
  <si>
    <t xml:space="preserve">TÊ NORMAL, PPR, DN 25 MM, CLASSE PN 25, INSTALADO EM PRUMADA DE ÁGUA  FORNECIMENTO E INSTALAÇÃO . AF_06/2015</t>
  </si>
  <si>
    <t xml:space="preserve">4,58</t>
  </si>
  <si>
    <t xml:space="preserve">4,86</t>
  </si>
  <si>
    <t xml:space="preserve">96711</t>
  </si>
  <si>
    <t xml:space="preserve">TÊ NORMAL, PPR, DN 32 MM, CLASSE PN 25, INSTALADO EM PRUMADA DE ÁGUA  FORNECIMENTO E INSTALAÇÃO . AF_06/2015</t>
  </si>
  <si>
    <t xml:space="preserve">7,03</t>
  </si>
  <si>
    <t xml:space="preserve">7,45</t>
  </si>
  <si>
    <t xml:space="preserve">96712</t>
  </si>
  <si>
    <t xml:space="preserve">TÊ NORMAL, PPR, DN 40 MM, CLASSE PN 25, INSTALADO EM PRUMADA DE ÁGUA  FORNECIMENTO E INSTALAÇÃO . AF_06/2015</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</si>
  <si>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</si>
  <si>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</si>
  <si>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</si>
  <si>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</si>
  <si>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30,20</t>
  </si>
  <si>
    <t xml:space="preserve">31,59</t>
  </si>
  <si>
    <t xml:space="preserve">96715</t>
  </si>
  <si>
    <t xml:space="preserve">TÊ NORMAL, PPR, DN 75 MM, CLASSE PN 25, INSTALADO EM PRUMADA DE ÁGUA  FORNECIMENTO E INSTALAÇÃO . AF_06/2015</t>
  </si>
  <si>
    <t xml:space="preserve">54,85</t>
  </si>
  <si>
    <t xml:space="preserve">56,79</t>
  </si>
  <si>
    <t xml:space="preserve">96716</t>
  </si>
  <si>
    <t xml:space="preserve">TÊ NORMAL, PPR, DN 90 MM, CLASSE PN 25, INSTALADO EM PRUMADA DE ÁGUA  FORNECIMENTO E INSTALAÇÃO . AF_06/2015</t>
  </si>
  <si>
    <t xml:space="preserve">81,95</t>
  </si>
  <si>
    <t xml:space="preserve">84,72</t>
  </si>
  <si>
    <t xml:space="preserve">96717</t>
  </si>
  <si>
    <t xml:space="preserve">TÊ NORMAL, PPR, DN 110 MM, CLASSE PN 25, INSTALADO EM PRUMADA DE ÁGUA  FORNECIMENTO E INSTALAÇÃO . AF_06/2015</t>
  </si>
  <si>
    <t xml:space="preserve">128,32</t>
  </si>
  <si>
    <t xml:space="preserve">132,40</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</si>
  <si>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</si>
  <si>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</si>
  <si>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</si>
  <si>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</si>
  <si>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96738</t>
  </si>
  <si>
    <t xml:space="preserve">CONECTOR MACHO, PPR, 25 X 1/2'', CLASSE PN 25,  INSTALADO EM RESERVAÇÃO DE ÁGUA DE EDIFICAÇÃO QUE POSSUA RESERVATÓRIO DE FIBRA/FIBROCIMENTO   FORNECIMENTO E INSTALAÇÃO. AF_06/2016</t>
  </si>
  <si>
    <t xml:space="preserve">13,66</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</si>
  <si>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</si>
  <si>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</si>
  <si>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</si>
  <si>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</si>
  <si>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96741</t>
  </si>
  <si>
    <t xml:space="preserve">LUVA, PPR, DN 40 MM, CLASSE PN 25, INSTALADO EM RESERVAÇÃO DE ÁGUA DE EDIFICAÇÃO QUE POSSUA RESERVATÓRIO DE FIBRA/FIBROCIMENTO  FORNECIMENTO E INSTALAÇÃO. AF_06/2016</t>
  </si>
  <si>
    <t xml:space="preserve">8,93</t>
  </si>
  <si>
    <t xml:space="preserve">9,44</t>
  </si>
  <si>
    <t xml:space="preserve">96742</t>
  </si>
  <si>
    <t xml:space="preserve">LUVA, PPR, DN 50 MM, CLASSE PN 25, INSTALADO EM RESERVAÇÃO DE ÁGUA DE EDIFICAÇÃO QUE POSSUA RESERVATÓRIO DE FIBRA/FIBROCIMENTO  FORNECIMENTO E INSTALAÇÃO. AF_06/2016</t>
  </si>
  <si>
    <t xml:space="preserve">14,34</t>
  </si>
  <si>
    <t xml:space="preserve">96743</t>
  </si>
  <si>
    <t xml:space="preserve">LUVA, PPR, DN 63 MM, CLASSE PN 25, INSTALADO EM RESERVAÇÃO DE ÁGUA DE EDIFICAÇÃO QUE POSSUA RESERVATÓRIO DE FIBRA/FIBROCIMENTO  FORNECIMENTO E INSTALAÇÃO. AF_06/2016</t>
  </si>
  <si>
    <t xml:space="preserve">16,90</t>
  </si>
  <si>
    <t xml:space="preserve">96744</t>
  </si>
  <si>
    <t xml:space="preserve">LUVA, PPR, DN 75 MM, CLASSE PN 25, INSTALADO EM RESERVAÇÃO DE ÁGUA DE EDIFICAÇÃO QUE POSSUA RESERVATÓRIO DE FIBRA/FIBROCIMENTO  FORNECIMENTO E INSTALAÇÃO. AF_06/2016</t>
  </si>
  <si>
    <t xml:space="preserve">35,02</t>
  </si>
  <si>
    <t xml:space="preserve">36,32</t>
  </si>
  <si>
    <t xml:space="preserve">96745</t>
  </si>
  <si>
    <t xml:space="preserve">LUVA, PPR, DN 90 MM, CLASSE PN 25, INSTALADO EM RESERVAÇÃO DE ÁGUA DE EDIFICAÇÃO QUE POSSUA RESERVATÓRIO DE FIBRA/FIBROCIMENTO  FORNECIMENTO E INSTALAÇÃO. AF_06/2016</t>
  </si>
  <si>
    <t xml:space="preserve">51,04</t>
  </si>
  <si>
    <t xml:space="preserve">96746</t>
  </si>
  <si>
    <t xml:space="preserve">LUVA, PPR, DN 110 MM, CLASSE PN 25, INSTALADO EM RESERVAÇÃO DE ÁGUA DE EDIFICAÇÃO QUE POSSUA RESERVATÓRIO DE FIBRA/FIBROCIMENTO  FORNECIMENTO E INSTALAÇÃO. AF_06/2016</t>
  </si>
  <si>
    <t xml:space="preserve">79,24</t>
  </si>
  <si>
    <t xml:space="preserve">81,27</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</si>
  <si>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</si>
  <si>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</si>
  <si>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</si>
  <si>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</si>
  <si>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96749</t>
  </si>
  <si>
    <t xml:space="preserve">JOELHO 90 GRAUS, PPR, DN 32 MM, CLASSE PN 25,  INSTALADO EM RESERVAÇÃO DE ÁGUA DE EDIFICAÇÃO QUE POSSUA RESERVATÓRIO DE FIBRA/FIBROCIMENTO  FORNECIMENTO E INSTALAÇÃO. AF_06/2016</t>
  </si>
  <si>
    <t xml:space="preserve">9,10</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</si>
  <si>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</si>
  <si>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</si>
  <si>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</si>
  <si>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</si>
  <si>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19,93</t>
  </si>
  <si>
    <t xml:space="preserve">96752</t>
  </si>
  <si>
    <t xml:space="preserve">JOELHO 90 GRAUS, PPR, DN 63 MM, CLASSE PN 25,  INSTALADO EM RESERVAÇÃO DE ÁGUA DE EDIFICAÇÃO QUE POSSUA RESERVATÓRIO DE FIBRA/FIBROCIMENTO  FORNECIMENTO E INSTALAÇÃO. AF_06/2016</t>
  </si>
  <si>
    <t xml:space="preserve">26,08</t>
  </si>
  <si>
    <t xml:space="preserve">96753</t>
  </si>
  <si>
    <t xml:space="preserve">JOELHO 90 GRAUS, PPR, DN 75 MM, CLASSE PN 25,  INSTALADO EM RESERVAÇÃO DE ÁGUA DE EDIFICAÇÃO QUE POSSUA RESERVATÓRIO DE FIBRA/FIBROCIMENTO  FORNECIMENTO E INSTALAÇÃO. AF_06/2016</t>
  </si>
  <si>
    <t xml:space="preserve">56,14</t>
  </si>
  <si>
    <t xml:space="preserve">96754</t>
  </si>
  <si>
    <t xml:space="preserve">JOELHO 90 GRAUS, PPR, DN 90 MM, CLASSE PN 25,  INSTALADO EM RESERVAÇÃO DE ÁGUA DE EDIFICAÇÃO QUE POSSUA RESERVATÓRIO DE FIBRA/FIBROCIMENTO  FORNECIMENTO E INSTALAÇÃO. AF_06/2016</t>
  </si>
  <si>
    <t xml:space="preserve">73,91</t>
  </si>
  <si>
    <t xml:space="preserve">75,86</t>
  </si>
  <si>
    <t xml:space="preserve">96755</t>
  </si>
  <si>
    <t xml:space="preserve">JOELHO 90 GRAUS, PPR, DN 110 MM, CLASSE PN 25,  INSTALADO EM RESERVAÇÃO DE ÁGUA DE EDIFICAÇÃO QUE POSSUA RESERVATÓRIO DE FIBRA/FIBROCIMENTO  FORNECIMENTO E INSTALAÇÃO. AF_06/2016</t>
  </si>
  <si>
    <t xml:space="preserve">112,01</t>
  </si>
  <si>
    <t xml:space="preserve">115,05</t>
  </si>
  <si>
    <t xml:space="preserve">96756</t>
  </si>
  <si>
    <t xml:space="preserve">TÊ MISTURADOR, PPR, DN 20 MM, CLASSE PN 25,  INSTALADO EM RESERVAÇÃO DE ÁGUA DE EDIFICAÇÃO QUE POSSUA RESERVATÓRIO DE FIBRA/FIBROCIMENTO  FORNECIMENTO E INSTALAÇÃO. AF_06/2016</t>
  </si>
  <si>
    <t xml:space="preserve">10,48</t>
  </si>
  <si>
    <t xml:space="preserve">96757</t>
  </si>
  <si>
    <t xml:space="preserve">TÊ MISTURADOR, PPR, DN 25 MM, CLASSE PN 25,  INSTALADO EM RESERVAÇÃO DE ÁGUA DE EDIFICAÇÃO QUE POSSUA RESERVATÓRIO DE FIBRA/FIBROCIMENTO  FORNECIMENTO E INSTALAÇÃO. AF_06/2016</t>
  </si>
  <si>
    <t xml:space="preserve">10,98</t>
  </si>
  <si>
    <t xml:space="preserve">96758</t>
  </si>
  <si>
    <t xml:space="preserve">TÊ, PPR, DN 32 MM, CLASSE PN 25,  INSTALADO EM RESERVAÇÃO DE ÁGUA DE EDIFICAÇÃO QUE POSSUA RESERVATÓRIO DE FIBRA/FIBROCIMENTO  FORNECIMENTO E INSTALAÇÃO. AF_06/2016</t>
  </si>
  <si>
    <t xml:space="preserve">12,22</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</si>
  <si>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</si>
  <si>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</si>
  <si>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</si>
  <si>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</si>
  <si>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23,77</t>
  </si>
  <si>
    <t xml:space="preserve">25,34</t>
  </si>
  <si>
    <t xml:space="preserve">96761</t>
  </si>
  <si>
    <t xml:space="preserve">TÊ, PPR, DN 63 MM, CLASSE PN 25,  INSTALADO EM RESERVAÇÃO DE ÁGUA DE EDIFICAÇÃO QUE POSSUA RESERVATÓRIO DE FIBRA/FIBROCIMENTO  FORNECIMENTO E INSTALAÇÃO. AF_06/2016</t>
  </si>
  <si>
    <t xml:space="preserve">31,72</t>
  </si>
  <si>
    <t xml:space="preserve">96762</t>
  </si>
  <si>
    <t xml:space="preserve">TÊ, PPR, DN 75 MM, CLASSE PN 25,  INSTALADO EM RESERVAÇÃO DE ÁGUA DE EDIFICAÇÃO QUE POSSUA RESERVATÓRIO DE FIBRA/FIBROCIMENTO  FORNECIMENTO E INSTALAÇÃO. AF_06/2016</t>
  </si>
  <si>
    <t xml:space="preserve">63,00</t>
  </si>
  <si>
    <t xml:space="preserve">96763</t>
  </si>
  <si>
    <t xml:space="preserve">TÊ, PPR, DN 90 MM, CLASSE PN 25,  INSTALADO EM RESERVAÇÃO DE ÁGUA DE EDIFICAÇÃO QUE POSSUA RESERVATÓRIO DE FIBRA/FIBROCIMENTO  FORNECIMENTO E INSTALAÇÃO. AF_06/2016</t>
  </si>
  <si>
    <t xml:space="preserve">80,56</t>
  </si>
  <si>
    <t xml:space="preserve">83,15</t>
  </si>
  <si>
    <t xml:space="preserve">96764</t>
  </si>
  <si>
    <t xml:space="preserve">TÊ, PPR, DN 110 MM, CLASSE PN 25,  INSTALADO EM RESERVAÇÃO DE ÁGUA DE EDIFICAÇÃO QUE POSSUA RESERVATÓRIO DE FIBRA/FIBROCIMENTO  FORNECIMENTO E INSTALAÇÃO. AF_06/2016</t>
  </si>
  <si>
    <t xml:space="preserve">128,24</t>
  </si>
  <si>
    <t xml:space="preserve">132,31</t>
  </si>
  <si>
    <t xml:space="preserve">96802</t>
  </si>
  <si>
    <t xml:space="preserve">KIT CHASSI PEX, PRÉ-FABRICADO, PARA CHUVEIRO COM REGISTROS DE PRESSÃO E CONEXÕES POR CRIMPAGEM  FORNECIMENTO E INSTALAÇÃO. AF_06/2015</t>
  </si>
  <si>
    <t xml:space="preserve">185,15</t>
  </si>
  <si>
    <t xml:space="preserve">96803</t>
  </si>
  <si>
    <t xml:space="preserve">KIT CHASSI PEX, PRÉ-FABRICADO, PARA COZINHA COM CUBA SIMPLES E CONEXÕES POR CRIMPAGEM  FORNECIMENTO E INSTALAÇÃO. AF_06/2015</t>
  </si>
  <si>
    <t xml:space="preserve">96,26</t>
  </si>
  <si>
    <t xml:space="preserve">96804</t>
  </si>
  <si>
    <t xml:space="preserve">KIT CHASSI PEX, PRÉ-FABRICADO, PARA ÁREA DE SERVIÇO COM TANQUE E MÁQUINA DE LAVAR ROUPA, E CONEXÕES POR CRIMPAGEM  FORNECIMENTO E INSTALAÇÃO. AF_06/2015</t>
  </si>
  <si>
    <t xml:space="preserve">172,47</t>
  </si>
  <si>
    <t xml:space="preserve">175,54</t>
  </si>
  <si>
    <t xml:space="preserve">96805</t>
  </si>
  <si>
    <t xml:space="preserve">KIT CHASSI PEX, PRÉ-FABRICADO, PARA CHUVEIRO COM REGISTROS DE PRESSÃO E CONEXÕES POR ANEL DESLIZANTE  FORNECIMENTO E INSTALAÇÃO. AF_06/2015</t>
  </si>
  <si>
    <t xml:space="preserve">191,29</t>
  </si>
  <si>
    <t xml:space="preserve">193,46</t>
  </si>
  <si>
    <t xml:space="preserve">96806</t>
  </si>
  <si>
    <t xml:space="preserve">KIT CHASSI PEX, PRÉ-FABRICADO, PARA COZINHA COM CUBA SIMPLES E CONEXÕES POR ANEL DESLIZANTE  FORNECIMENTO E INSTALAÇÃO. AF_06/2015</t>
  </si>
  <si>
    <t xml:space="preserve">94,50</t>
  </si>
  <si>
    <t xml:space="preserve">96,42</t>
  </si>
  <si>
    <t xml:space="preserve">96807</t>
  </si>
  <si>
    <t xml:space="preserve">KIT CHASSI PEX, PRÉ-FABRICADO, PARA ÁREA DE SERVIÇO COM TANQUE E MÁQUINA DE LAVAR ROUPA, E CONEXÕES POR ANEL DESLIZANTE  FORNECIMENTO E INSTALAÇÃO. AF_06/2015</t>
  </si>
  <si>
    <t xml:space="preserve">158,91</t>
  </si>
  <si>
    <t xml:space="preserve">162,81</t>
  </si>
  <si>
    <t xml:space="preserve">96808</t>
  </si>
  <si>
    <t xml:space="preserve">UNIÃO METÁLICA PARA INSTALAÇÕES EM PEX, DN 16 MM, FIXAÇÃO DAS CONEXÕES POR ANEL DESLIZANTE  FORNECIMENTO E INSTALAÇÃO . AF_06/2015</t>
  </si>
  <si>
    <t xml:space="preserve">10,00</t>
  </si>
  <si>
    <t xml:space="preserve">96809</t>
  </si>
  <si>
    <t xml:space="preserve">CONEXÃO FIXA, ROSCA FÊMEA, METÁLICA, PARA INSTALAÇÕES EM PEX, DN 16 MM X 1/2", COM ANEL DESLIZANTE. FORNECIMENTO E INSTALAÇÃO. AF_06/2015</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</si>
  <si>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</si>
  <si>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</si>
  <si>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</si>
  <si>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</si>
  <si>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12,53</t>
  </si>
  <si>
    <t xml:space="preserve">13,11</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</si>
  <si>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</si>
  <si>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</si>
  <si>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</si>
  <si>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</si>
  <si>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</si>
  <si>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</si>
  <si>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12,39</t>
  </si>
  <si>
    <t xml:space="preserve">96815</t>
  </si>
  <si>
    <t xml:space="preserve">UNIÃO METÁLICA PARA INSTALAÇÕES EM PEX, DN 25 MM, FIXAÇÃO DAS CONEXÕES POR ANEL DESLIZANTE   FORNECIMENTO E INSTALAÇÃO. AF_06/2015</t>
  </si>
  <si>
    <t xml:space="preserve">19,27</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</si>
  <si>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</si>
  <si>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</si>
  <si>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</si>
  <si>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</si>
  <si>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18,13</t>
  </si>
  <si>
    <t xml:space="preserve">96818</t>
  </si>
  <si>
    <t xml:space="preserve">UNIÃO DE REDUÇÃO, METÁLICA, PEX, DN 25 X 16 MM, CONEXÃO POR ANEL DESLIZANTE  FORNECIMENTO E INSTALAÇÃO. AF_06/2015</t>
  </si>
  <si>
    <t xml:space="preserve">17,00</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</si>
  <si>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</si>
  <si>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</si>
  <si>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</si>
  <si>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</si>
  <si>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30,85</t>
  </si>
  <si>
    <t xml:space="preserve">96821</t>
  </si>
  <si>
    <t xml:space="preserve">CONEXÃO FIXA, ROSCA FÊMEA, METÁLICA, PARA INSTALAÇÕES EM PEX, DN 32 MM X 1", COM ANEL DESLIZANTE  FORNECIMENTO E INSTALAÇÃO. AF_06/2015</t>
  </si>
  <si>
    <t xml:space="preserve">25,84</t>
  </si>
  <si>
    <t xml:space="preserve">26,70</t>
  </si>
  <si>
    <t xml:space="preserve">96822</t>
  </si>
  <si>
    <t xml:space="preserve">UNIÃO DE REDUÇÃO, METÁLICA, PEX, DN 32 X 25 MM, CONEXÃO POR ANEL DESLIZANTE  FORNECIMENTO E INSTALAÇÃO. AF_06/2015</t>
  </si>
  <si>
    <t xml:space="preserve">26,16</t>
  </si>
  <si>
    <t xml:space="preserve">27,02</t>
  </si>
  <si>
    <t xml:space="preserve">96823</t>
  </si>
  <si>
    <t xml:space="preserve">LUVA PARA INSTALAÇÕES EM PEX, DN 16 MM, CONEXÃO POR CRIMPAGEM  FORNECIMENTO E INSTALAÇÃO . AF_06/2015</t>
  </si>
  <si>
    <t xml:space="preserve">11,21</t>
  </si>
  <si>
    <t xml:space="preserve">96824</t>
  </si>
  <si>
    <t xml:space="preserve">CONEXÃO FIXA, ROSCA FÊMEA, PARA INSTALAÇÕES EM PEX, DN 16MM X 1/2", CONEXÃO POR CRIMPAGEM  FORNECIMENTO E INSTALAÇÃO. AF_06/2015</t>
  </si>
  <si>
    <t xml:space="preserve">12,49</t>
  </si>
  <si>
    <t xml:space="preserve">96825</t>
  </si>
  <si>
    <t xml:space="preserve">CONEXÃO FIXA, ROSCA FÊMEA, PARA INSTALAÇÕES EM PEX, DN 16MM X 3/4", CONEXÃO POR CRIMPAGEM  FORNECIMENTO E INSTALAÇÃO. AF_06/2015</t>
  </si>
  <si>
    <t xml:space="preserve">16,10</t>
  </si>
  <si>
    <t xml:space="preserve">16,48</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</si>
  <si>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</si>
  <si>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</si>
  <si>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</si>
  <si>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</si>
  <si>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15,83</t>
  </si>
  <si>
    <t xml:space="preserve">96828</t>
  </si>
  <si>
    <t xml:space="preserve">CONEXÃO FIXA, ROSCA FÊMEA, PARA INSTALAÇÕES EM PEX, DN 20MM X 3/4", CONEXÃO POR CRIMPAGEM  FORNECIMENTO E INSTALAÇÃO. AF_06/2015</t>
  </si>
  <si>
    <t xml:space="preserve">19,03</t>
  </si>
  <si>
    <t xml:space="preserve">96829</t>
  </si>
  <si>
    <t xml:space="preserve">LUVA DE REDUÇÃO PARA INSTALAÇÕES EM PEX, DN 20 X 16 MM, CONEXÃO POR CRIMPAGEM  FORNECIMENTO E INSTALAÇÃO. AF_06/2015</t>
  </si>
  <si>
    <t xml:space="preserve">14,83</t>
  </si>
  <si>
    <t xml:space="preserve">96830</t>
  </si>
  <si>
    <t xml:space="preserve">LUVA PARA INSTALAÇÕES EM PEX, DN 25 MM, CONEXÃO POR CRIMPAGEM   FORNECIMENTO E INSTALAÇÃO. AF_06/2015</t>
  </si>
  <si>
    <t xml:space="preserve">21,29</t>
  </si>
  <si>
    <t xml:space="preserve">21,83</t>
  </si>
  <si>
    <t xml:space="preserve">96831</t>
  </si>
  <si>
    <t xml:space="preserve">CONEXÃO FIXA, ROSCA FÊMEA, PARA INSTALAÇÕES EM PEX, DN 25MM X 1/2", CONEXÃO POR CRIMPAGEM  FORNECIMENTO E INSTALAÇÃO. AF_06/2015</t>
  </si>
  <si>
    <t xml:space="preserve">17,59</t>
  </si>
  <si>
    <t xml:space="preserve">96832</t>
  </si>
  <si>
    <t xml:space="preserve">CONEXÃO FIXA, ROSCA FÊMEA, PARA INSTALAÇÕES EM PEX, DN 25MM X 3/4", CONEXÃO POR CRIMPAGEM  FORNECIMENTO E INSTALAÇÃO. AF_06/2015</t>
  </si>
  <si>
    <t xml:space="preserve">20,67</t>
  </si>
  <si>
    <t xml:space="preserve">96833</t>
  </si>
  <si>
    <t xml:space="preserve">LUVA DE REDUÇÃO PARA INSTALAÇÕES EM PEX, DN 25 X 16 MM, CONEXÃO POR CRIMPAGEM  FORNECIMENTO E INSTALAÇÃO. AF_06/2015</t>
  </si>
  <si>
    <t xml:space="preserve">19,47</t>
  </si>
  <si>
    <t xml:space="preserve">96834</t>
  </si>
  <si>
    <t xml:space="preserve">LUVA PARA INSTALAÇÕES EM PEX, DN 32 MM, CONEXÃO POR CRIMPAGEM  FORNECIMENTO E INSTALAÇÃO . AF_06/2015</t>
  </si>
  <si>
    <t xml:space="preserve">30,74</t>
  </si>
  <si>
    <t xml:space="preserve">31,40</t>
  </si>
  <si>
    <t xml:space="preserve">96835</t>
  </si>
  <si>
    <t xml:space="preserve">CONEXÃO FIXA, ROSCA FÊMEA, PARA INSTALAÇÕES EM PEX, DN 32 MM X 3/4", CONEXÃO POR CRIMPAGEM  FORNECIMENTO E INSTALAÇÃO. AF_06/2015</t>
  </si>
  <si>
    <t xml:space="preserve">26,78</t>
  </si>
  <si>
    <t xml:space="preserve">96836</t>
  </si>
  <si>
    <t xml:space="preserve">LUVA DE REDUÇÃO PARA INSTALAÇÕES EM PEX, DN 32 X 25 MM, CONEXÃO POR CRIMPAGEM  FORNECIMENTO E INSTALAÇÃO. AF_06/2015</t>
  </si>
  <si>
    <t xml:space="preserve">29,09</t>
  </si>
  <si>
    <t xml:space="preserve">96837</t>
  </si>
  <si>
    <t xml:space="preserve">JOELHO 90 GRAUS, METÁLICO, PARA INSTALAÇÕES EM PEX, DN 16 MM, CONEXÃO POR ANEL DESLIZANTE   FORNECIMENTO E INSTALAÇÃO. AF_06/2015</t>
  </si>
  <si>
    <t xml:space="preserve">16,30</t>
  </si>
  <si>
    <t xml:space="preserve">96838</t>
  </si>
  <si>
    <t xml:space="preserve">JOELHO 90 GRAUS, ROSCA FÊMEA TERMINAL, METÁLICO, PARA INSTALAÇÕES EM PEX, DN 16MM X 1/2", CONEXÃO POR ANEL DESLIZANTE  FORNECIMENTO E INSTALAÇÃO. AF_06/2015</t>
  </si>
  <si>
    <t xml:space="preserve">15,87</t>
  </si>
  <si>
    <t xml:space="preserve">96839</t>
  </si>
  <si>
    <t xml:space="preserve">JOELHO, ROSCA FÊMEA, COM BASE FIXA, METÁLICO, PARA INSTALAÇÕES EM PEX, DN 16MM X 1/2", CONEXÃO POR ANEL DESLIZANTE  FORNECIMENTO E INSTALAÇÃO. AF_06/2015</t>
  </si>
  <si>
    <t xml:space="preserve">14,91</t>
  </si>
  <si>
    <t xml:space="preserve">96840</t>
  </si>
  <si>
    <t xml:space="preserve">JOELHO 90 GRAUS, METÁLICO, PARA INSTALAÇÕES EM PEX, DN 20 MM, CONEXÃO POR ANEL DESLIZANTE  FORNECIMENTO E INSTALAÇÃO . AF_06/2015</t>
  </si>
  <si>
    <t xml:space="preserve">96841</t>
  </si>
  <si>
    <t xml:space="preserve">JOELHO 90 GRAUS, ROSCA FÊMEA TERMINAL, METÁLICO, PARA INSTALAÇÕES EM PEX, DN 20 MM X 1/2", CONEXÃO POR ANEL DESLIZANTE  FORNECIMENTO E INSTALAÇÃO. AF_06/2015</t>
  </si>
  <si>
    <t xml:space="preserve">17,85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</si>
  <si>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</si>
  <si>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</si>
  <si>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</si>
  <si>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</si>
  <si>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20,30</t>
  </si>
  <si>
    <t xml:space="preserve">96844</t>
  </si>
  <si>
    <t xml:space="preserve">JOELHO ROSCA FÊMEA, MÓVEL, METÁLICO, PARA INSTALAÇÕES EM PEX, DN 20MM X 3/4", CONEXÃO POR ANEL DESLIZANTE  FORNECIMENTO E INSTALAÇÃO. AF_06/2015</t>
  </si>
  <si>
    <t xml:space="preserve">27,83</t>
  </si>
  <si>
    <t xml:space="preserve">96845</t>
  </si>
  <si>
    <t xml:space="preserve">JOELHO 90 GRAUS, METÁLICO, PARA INSTALAÇÕES EM PEX, DN 25 MM, CONEXÃO POR ANEL DESLIZANTE   FORNECIMENTO E INSTALAÇÃO. AF_06/2015</t>
  </si>
  <si>
    <t xml:space="preserve">29,10</t>
  </si>
  <si>
    <t xml:space="preserve">96846</t>
  </si>
  <si>
    <t xml:space="preserve">JOELHO 90 GRAUS, ROSCA FÊMEA TERMINAL, METÁLICO, PARA INSTALAÇÕES EM PEX, DN 25 MM X 3/4", CONEXÃO POR ANEL DESLIZANTE  FORNECIMENTO E INSTALAÇÃO. AF_06/2015</t>
  </si>
  <si>
    <t xml:space="preserve">24,49</t>
  </si>
  <si>
    <t xml:space="preserve">96847</t>
  </si>
  <si>
    <t xml:space="preserve">JOELHO ROSCA FÊMEA, COM BASE FIXA, METÁLICO, PARA INSTALAÇÕES EM PEX, DN 25MM X 3/4", CONEXÃO POR ANEL DESLIZANTE  FORNECIMENTO E INSTALAÇÃO. AF_06/2015</t>
  </si>
  <si>
    <t xml:space="preserve">26,57</t>
  </si>
  <si>
    <t xml:space="preserve">96848</t>
  </si>
  <si>
    <t xml:space="preserve">JOELHO 90 GRAUS, METÁLICO, PARA INSTALAÇÕES EM PEX, DN 32 MM, CONEXÃO POR ANEL DESLIZANTE  FORNECIMENTO E INSTALAÇÃO . AF_06/2015</t>
  </si>
  <si>
    <t xml:space="preserve">37,56</t>
  </si>
  <si>
    <t xml:space="preserve">96849</t>
  </si>
  <si>
    <t xml:space="preserve">JOELHO 90 GRAUS, PARA INSTALAÇÕES EM PEX, DN 16 MM, CONEXÃO POR CRIMPAGEM   FORNECIMENTO E INSTALAÇÃO. AF_06/2015</t>
  </si>
  <si>
    <t xml:space="preserve">14,45</t>
  </si>
  <si>
    <t xml:space="preserve">96850</t>
  </si>
  <si>
    <t xml:space="preserve">JOELHO 90 GRAUS, ROSCA FÊMEA TERMINAL, PARA INSTALAÇÕES EM PEX, DN 16MM X 1/2", CONEXÃO POR CRIMPAGEM  FORNECIMENTO E INSTALAÇÃO. AF_06/2015</t>
  </si>
  <si>
    <t xml:space="preserve">15,99</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</si>
  <si>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</si>
  <si>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</si>
  <si>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</si>
  <si>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</si>
  <si>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18,26</t>
  </si>
  <si>
    <t xml:space="preserve">96853</t>
  </si>
  <si>
    <t xml:space="preserve">JOELHO 90 GRAUS, ROSCA FÊMEA TERMINAL, PARA INSTALAÇÕES EM PEX, DN 20MM X 1/2", CONEXÃO POR CRIMPAGEM  FORNECIMENTO E INSTALAÇÃO. AF_06/2015</t>
  </si>
  <si>
    <t xml:space="preserve">96854</t>
  </si>
  <si>
    <t xml:space="preserve">JOELHO 90 GRAUS, ROSCA FÊMEA TERMINAL, PARA INSTALAÇÕES EM PEX, DN 20MM X 3/4", CONEXÃO POR CRIMPAGEM  FORNECIMENTO E INSTALAÇÃO. AF_06/2015</t>
  </si>
  <si>
    <t xml:space="preserve">24,02</t>
  </si>
  <si>
    <t xml:space="preserve">96855</t>
  </si>
  <si>
    <t xml:space="preserve">JOELHO 90 GRAUS, PARA INSTALAÇÕES EM PEX, DN 25 MM, CONEXÃO POR CRIMPAGEM   FORNECIMENTO E INSTALAÇÃO. AF_06/2015</t>
  </si>
  <si>
    <t xml:space="preserve">22,60</t>
  </si>
  <si>
    <t xml:space="preserve">23,41</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</si>
  <si>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</si>
  <si>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</si>
  <si>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</si>
  <si>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</si>
  <si>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35,33</t>
  </si>
  <si>
    <t xml:space="preserve">96858</t>
  </si>
  <si>
    <t xml:space="preserve">JOELHO 90 GRAUS, PARA INSTALAÇÕES EM PEX, DN 32 MM, CONEXÃO POR CRIMPAGEM   FORNECIMENTO E INSTALAÇÃO. AF_06/2015</t>
  </si>
  <si>
    <t xml:space="preserve">96859</t>
  </si>
  <si>
    <t xml:space="preserve">JOELHO 90 GRAUS, ROSCA FÊMEA TERMINAL, PARA INSTALAÇÕES EM PEX, DN 32 MM X 1", CONEXÃO POR CRIMPAGEM  FORNECIMENTO E INSTALAÇÃO. AF_06/2015</t>
  </si>
  <si>
    <t xml:space="preserve">44,23</t>
  </si>
  <si>
    <t xml:space="preserve">45,23</t>
  </si>
  <si>
    <t xml:space="preserve">96860</t>
  </si>
  <si>
    <t xml:space="preserve">TÊ, METÁLICO, PARA INSTALAÇÕES EM PEX, DN 16 MM, CONEXÃO POR ANEL DESLIZANTE  FORNECIMENTO E INSTALAÇÃO. AF_06/2015</t>
  </si>
  <si>
    <t xml:space="preserve">19,24</t>
  </si>
  <si>
    <t xml:space="preserve">96861</t>
  </si>
  <si>
    <t xml:space="preserve">TÊ, ROSCA FÊMEA, METÁLICO, PARA INSTALAÇÕES EM PEX, DN 16 MM X ½, CONEXÃO POR ANEL DESLIZANTE   FORNECIMENTO E INSTALAÇÃO. AF_06/2015</t>
  </si>
  <si>
    <t xml:space="preserve">21,58</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</si>
  <si>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</si>
  <si>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</si>
  <si>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</si>
  <si>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</si>
  <si>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22,92</t>
  </si>
  <si>
    <t xml:space="preserve">24,10</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</si>
  <si>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</si>
  <si>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</si>
  <si>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</si>
  <si>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</si>
  <si>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34,54</t>
  </si>
  <si>
    <t xml:space="preserve">96866</t>
  </si>
  <si>
    <t xml:space="preserve">TÊ, METÁLICO, PARA INSTALAÇÕES EM PEX, DN 32 MM, CONEXÃO POR ANEL DESLIZANTE  FORNECIMENTO E INSTALAÇÃO. AF_06/2015</t>
  </si>
  <si>
    <t xml:space="preserve">45,99</t>
  </si>
  <si>
    <t xml:space="preserve">47,74</t>
  </si>
  <si>
    <t xml:space="preserve">96867</t>
  </si>
  <si>
    <t xml:space="preserve">TÊ, ROSCA MACHO, METÁLICO, PARA INSTALAÇÕES EM PEX, DN 32 MM X 1", CONEXÃO POR ANEL DESLIZANTE  FORNECIMENTO E INSTALAÇÃO. AF_06/2015</t>
  </si>
  <si>
    <t xml:space="preserve">52,77</t>
  </si>
  <si>
    <t xml:space="preserve">54,52</t>
  </si>
  <si>
    <t xml:space="preserve">96868</t>
  </si>
  <si>
    <t xml:space="preserve">TÊ, PARA INSTALAÇÕES EM PEX, DN 16 MM, CONEXÃO POR CRIMPAGEM  FORNECIMENTO E INSTALAÇÃO. AF_06/2015</t>
  </si>
  <si>
    <t xml:space="preserve">21,20</t>
  </si>
  <si>
    <t xml:space="preserve">21,96</t>
  </si>
  <si>
    <t xml:space="preserve">96869</t>
  </si>
  <si>
    <t xml:space="preserve">TÊ, PARA INSTALAÇÕES EM PEX, DN 20 MM, CONEXÃO POR CRIMPAGEM  FORNECIMENTO E INSTALAÇÃO. AF_06/2015</t>
  </si>
  <si>
    <t xml:space="preserve">25,30</t>
  </si>
  <si>
    <t xml:space="preserve">96870</t>
  </si>
  <si>
    <t xml:space="preserve">TÊ, PEX, DN 25 MM, CONEXÃO POR CRIMPAGEM  FORNECIMENTO E INSTALAÇÃO. AF_06/2015</t>
  </si>
  <si>
    <t xml:space="preserve">39,15</t>
  </si>
  <si>
    <t xml:space="preserve">40,24</t>
  </si>
  <si>
    <t xml:space="preserve">96871</t>
  </si>
  <si>
    <t xml:space="preserve">TÊ, PARA INSTALAÇÕES EM PEX, DN 32 MM, CONEXÃO POR CRIMPAGEM  FORNECIMENTO E INSTALAÇÃO. AF_06/2015</t>
  </si>
  <si>
    <t xml:space="preserve">56,19</t>
  </si>
  <si>
    <t xml:space="preserve">57,52</t>
  </si>
  <si>
    <t xml:space="preserve">96872</t>
  </si>
  <si>
    <t xml:space="preserve">DISTRIBUIDOR 2 SAÍDAS, METÁLICO, PARA INSTALAÇÕES EM PEX, ENTRADA DE 3/4" X 2 SAÍDAS DE 1/2", CONEXÃO POR ANEL DESLIZANTE  FORNECIMENTO E INSTALAÇÃO. AF_06/2015</t>
  </si>
  <si>
    <t xml:space="preserve">52,76</t>
  </si>
  <si>
    <t xml:space="preserve">54,91</t>
  </si>
  <si>
    <t xml:space="preserve">96873</t>
  </si>
  <si>
    <t xml:space="preserve">DISTRIBUIDOR 2 SAÍDAS, METÁLICO, PARA INSTALAÇÕES EM PEX, ENTRADA DE 1" X 2 SAÍDAS DE 1/2", CONEXÃO POR ANEL DESLIZANTE  FORNECIMENTO E INSTALAÇÃO. AF_06/2015</t>
  </si>
  <si>
    <t xml:space="preserve">60,24</t>
  </si>
  <si>
    <t xml:space="preserve">62,39</t>
  </si>
  <si>
    <t xml:space="preserve">96874</t>
  </si>
  <si>
    <t xml:space="preserve">DISTRIBUIDOR 3 SAÍDAS, METÁLICO, PARA INSTALAÇÕES EM PEX, ENTRADA DE 3/4" X 3 SAÍDAS DE 1/2", CONEXÃO POR ANEL DESLIZANTE  FORNECIMENTO E INSTALAÇÃO . AF_06/2015</t>
  </si>
  <si>
    <t xml:space="preserve">64,92</t>
  </si>
  <si>
    <t xml:space="preserve">67,74</t>
  </si>
  <si>
    <t xml:space="preserve">96875</t>
  </si>
  <si>
    <t xml:space="preserve">DISTRIBUIDOR 3 SAÍDAS, METÁLICO, PARA INSTALAÇÕES EM PEX, ENTRADA DE 1 X 3 SAÍDAS DE 1/2, CONEXÃO POR ANEL DESLIZANTE   FORNECIMENTO E INSTALAÇÃO. AF_06/2015</t>
  </si>
  <si>
    <t xml:space="preserve">76,95</t>
  </si>
  <si>
    <t xml:space="preserve">79,77</t>
  </si>
  <si>
    <t xml:space="preserve">96876</t>
  </si>
  <si>
    <t xml:space="preserve">DISTRIBUIDOR 2 SAÍDAS, PARA INSTALAÇÕES EM PEX, ENTRADA DE 32 MM X 2 SAÍDAS DE 16 MM, CONEXÃO POR CRIMPAGEM FORNECIMENTO E INSTALAÇÃO. AF_06/2015</t>
  </si>
  <si>
    <t xml:space="preserve">129,81</t>
  </si>
  <si>
    <t xml:space="preserve">131,45</t>
  </si>
  <si>
    <t xml:space="preserve">96877</t>
  </si>
  <si>
    <t xml:space="preserve">DISTRIBUIDOR 2 SAÍDAS, PARA INSTALAÇÕES EM PEX, ENTRADA DE 32 MM X 2 SAÍDAS DE 20 MM, CONEXÃO POR CRIMPAGEM  FORNECIMENTO E INSTALAÇÃO. AF_06/2015</t>
  </si>
  <si>
    <t xml:space="preserve">138,54</t>
  </si>
  <si>
    <t xml:space="preserve">140,18</t>
  </si>
  <si>
    <t xml:space="preserve">96878</t>
  </si>
  <si>
    <t xml:space="preserve">DISTRIBUIDOR 2 SAÍDAS, PARA INSTALAÇÕES EM PEX, ENTRADA DE 32 MM X 2 SAÍDAS DE 25 MM, CONEXÃO POR CRIMPAGEM  FORNECIMENTO E INSTALAÇÃO. AF_06/2015</t>
  </si>
  <si>
    <t xml:space="preserve">141,82</t>
  </si>
  <si>
    <t xml:space="preserve">96879</t>
  </si>
  <si>
    <t xml:space="preserve">DISTRIBUIDOR 3 SAÍDAS, PARA INSTALAÇÕES EM PEX, ENTRADA DE 32 MM X 3 SAÍDAS DE 16 MM, CONEXÃO POR CRIMPAGEM  FORNECIMENTO E INSTALAÇÃO. AF_06/2015</t>
  </si>
  <si>
    <t xml:space="preserve">141,92</t>
  </si>
  <si>
    <t xml:space="preserve">144,07</t>
  </si>
  <si>
    <t xml:space="preserve">96880</t>
  </si>
  <si>
    <t xml:space="preserve">DISTRIBUIDOR 3 SAÍDAS, PARA INSTALAÇÕES EM PEX, ENTRADA DE 32 MM X 3 SAÍDAS DE 20 MM, CONEXÃO POR CRIMPAGEM  FORNECIMENTO E INSTALAÇÃO. AF_06/2015</t>
  </si>
  <si>
    <t xml:space="preserve">161,48</t>
  </si>
  <si>
    <t xml:space="preserve">163,63</t>
  </si>
  <si>
    <t xml:space="preserve">96881</t>
  </si>
  <si>
    <t xml:space="preserve">DISTRIBUIDOR 3 SAÍDAS, PARA INSTALAÇÕES EM PEX, ENTRADA DE 32 MM X 3 SAÍDAS DE 25 MM, CONEXÃO POR CRIMPAGEM  FORNECIMENTO E INSTALAÇÃO. AF_06/2015</t>
  </si>
  <si>
    <t xml:space="preserve">170,35</t>
  </si>
  <si>
    <t xml:space="preserve">172,50</t>
  </si>
  <si>
    <t xml:space="preserve">6171</t>
  </si>
  <si>
    <t xml:space="preserve">TAMPA DE CONCRETO ARMADO 60X60X5CM PARA CAIXA</t>
  </si>
  <si>
    <t xml:space="preserve">72289</t>
  </si>
  <si>
    <t xml:space="preserve">CAIXA DE INSPEÇÃO 80X80X80CM EM ALVENARIA - EXECUÇÃO</t>
  </si>
  <si>
    <t xml:space="preserve">364,64</t>
  </si>
  <si>
    <t xml:space="preserve">395,32</t>
  </si>
  <si>
    <t xml:space="preserve">72290</t>
  </si>
  <si>
    <t xml:space="preserve">CAIXA DE INSPEÇÃO 90X90X80CM EM ALVENARIA - EXECUÇÃO</t>
  </si>
  <si>
    <t xml:space="preserve">408,66</t>
  </si>
  <si>
    <t xml:space="preserve">442,46</t>
  </si>
  <si>
    <t xml:space="preserve">74051/1</t>
  </si>
  <si>
    <t xml:space="preserve">CAIXA DE GORDURA DUPLA EM CONCRETO PRE-MOLDADO DN 60,0 CM COM TAMPA - FORNECIMENTO E INSTALACAO</t>
  </si>
  <si>
    <t xml:space="preserve">180,13</t>
  </si>
  <si>
    <t xml:space="preserve">189,45</t>
  </si>
  <si>
    <t xml:space="preserve">74051/2</t>
  </si>
  <si>
    <t xml:space="preserve">CAIXA DE GORDURA SIMPLES EM CONCRETO PRE-MOLDADO DN 40,0 CM COM TAMPA - FORNECIMENTO E INSTALACAO</t>
  </si>
  <si>
    <t xml:space="preserve">126,45</t>
  </si>
  <si>
    <t xml:space="preserve">135,77</t>
  </si>
  <si>
    <t xml:space="preserve">74104/1</t>
  </si>
  <si>
    <t xml:space="preserve">CAIXA DE INSPEÇÃO EM ALVENARIA DE TIJOLO MACIÇO 60X60X60CM, REVESTIDA INTERNAMENTO COM BARRA LISA (CIMENTO E AREIA, TRAÇO 1:4) E=2,0CM, COM TAMPA PRÉ-MOLDADA DE CONCRETO E FUNDO DE CONCRETO 15MPA TIPO C - ESCAVAÇÃO E CONFECÇÃO</t>
  </si>
  <si>
    <t xml:space="preserve">144,88</t>
  </si>
  <si>
    <t xml:space="preserve">155,88</t>
  </si>
  <si>
    <t xml:space="preserve">74166/1</t>
  </si>
  <si>
    <t xml:space="preserve">CAIXA DE INSPEÇÃO EM CONCRETO PRÉ-MOLDADO DN 60CM COM TAMPA H= 60CM - FORNECIMENTO E INSTALACAO</t>
  </si>
  <si>
    <t xml:space="preserve">185,08</t>
  </si>
  <si>
    <t xml:space="preserve">196,42</t>
  </si>
  <si>
    <t xml:space="preserve">74166/2</t>
  </si>
  <si>
    <t xml:space="preserve">CAIXA DE INSPECAO EM ANEL DE CONCRETO PRE MOLDADO, COM 950MM DE ALTURA TOTAL. ANEIS COM ESP=50MM, DIAM.=600MM. EXCLUSIVE TAMPAO E ESCAVACAO - FORNECIMENTO E INSTALACAO</t>
  </si>
  <si>
    <t xml:space="preserve">223,65</t>
  </si>
  <si>
    <t xml:space="preserve">230,75</t>
  </si>
  <si>
    <t xml:space="preserve">88503</t>
  </si>
  <si>
    <t xml:space="preserve">CAIXA D´ÁGUA EM POLIETILENO, 1000 LITROS, COM ACESSÓRIOS</t>
  </si>
  <si>
    <t xml:space="preserve">752,38</t>
  </si>
  <si>
    <t xml:space="preserve">788,50</t>
  </si>
  <si>
    <t xml:space="preserve">88504</t>
  </si>
  <si>
    <t xml:space="preserve">CAIXA D´AGUA EM POLIETILENO, 500 LITROS, COM ACESSÓRIOS</t>
  </si>
  <si>
    <t xml:space="preserve">621,14</t>
  </si>
  <si>
    <t xml:space="preserve">657,26</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</si>
  <si>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</si>
  <si>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</si>
  <si>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</si>
  <si>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</si>
  <si>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46,57</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</si>
  <si>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</si>
  <si>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</si>
  <si>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</si>
  <si>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</si>
  <si>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23,45</t>
  </si>
  <si>
    <t xml:space="preserve">89708</t>
  </si>
  <si>
    <t xml:space="preserve">CAIXA SIFONADA, PVC, DN 150 X 185 X 75 MM, JUNTA ELÁSTICA, FORNECIDA E INSTALADA EM RAMAL DE DESCARGA OU EM RAMAL DE ESGOTO SANITÁRIO. AF_12/2014</t>
  </si>
  <si>
    <t xml:space="preserve">89709</t>
  </si>
  <si>
    <t xml:space="preserve">RALO SIFONADO, PVC, DN 100 X 40 MM, JUNTA SOLDÁVEL, FORNECIDO E INSTALADO EM RAMAL DE DESCARGA OU EM RAMAL DE ESGOTO SANITÁRIO. AF_12/2014</t>
  </si>
  <si>
    <t xml:space="preserve">89710</t>
  </si>
  <si>
    <t xml:space="preserve">RALO SECO, PVC, DN 100 X 40 MM, JUNTA SOLDÁVEL, FORNECIDO E INSTALADO EM RAMAL DE DESCARGA OU EM RAMAL DE ESGOTO SANITÁRIO. AF_12/2014</t>
  </si>
  <si>
    <t xml:space="preserve">72739</t>
  </si>
  <si>
    <t xml:space="preserve">VASO SANITARIO INFANTIL SIFONADO, PARA VALVULA DE DESCARGA, EM LOUCA BRANCA, COM ACESSORIOS, INCLUSIVE ASSENTO PLASTICO, BOLSA DE BORRACHA PARA LIGACAO, TUBO PVC LIGACAO - FORNECIMENTO E INSTALACAO</t>
  </si>
  <si>
    <t xml:space="preserve">464,31</t>
  </si>
  <si>
    <t xml:space="preserve">479,69</t>
  </si>
  <si>
    <t xml:space="preserve">74234/1</t>
  </si>
  <si>
    <t xml:space="preserve">MICTORIO SIFONADO DE LOUCA BRANCA COM PERTENCES, COM REGISTRO DE PRESSAO 1/2" COM CANOPLA CROMADA ACABAMENTO SIMPLES E CONJUNTO PARA FIXACAO  - FORNECIMENTO E INSTALACAO</t>
  </si>
  <si>
    <t xml:space="preserve">493,59</t>
  </si>
  <si>
    <t xml:space="preserve">508,60</t>
  </si>
  <si>
    <t xml:space="preserve">86872</t>
  </si>
  <si>
    <t xml:space="preserve">TANQUE DE LOUÇA BRANCA COM COLUNA, 30L OU EQUIVALENTE - FORNECIMENTO E INSTALAÇÃO. AF_12/2013</t>
  </si>
  <si>
    <t xml:space="preserve">631,06</t>
  </si>
  <si>
    <t xml:space="preserve">637,21</t>
  </si>
  <si>
    <t xml:space="preserve">86874</t>
  </si>
  <si>
    <t xml:space="preserve">TANQUE DE LOUÇA BRANCA SUSPENSO, 18L OU EQUIVALENTE - FORNECIMENTO E INSTALAÇÃO. AF_12/2013</t>
  </si>
  <si>
    <t xml:space="preserve">385,98</t>
  </si>
  <si>
    <t xml:space="preserve">388,86</t>
  </si>
  <si>
    <t xml:space="preserve">86875</t>
  </si>
  <si>
    <t xml:space="preserve">TANQUE DE MÁRMORE SINTÉTICO COM COLUNA, 22L OU EQUIVALENTE  FORNECIMENTO E INSTALAÇÃO. AF_12/2013</t>
  </si>
  <si>
    <t xml:space="preserve">316,59</t>
  </si>
  <si>
    <t xml:space="preserve">320,10</t>
  </si>
  <si>
    <t xml:space="preserve">86876</t>
  </si>
  <si>
    <t xml:space="preserve">TANQUE DE MÁRMORE SINTÉTICO SUSPENSO, 22L OU EQUIVALENTE - FORNECIMENTO E INSTALAÇÃO. AF_12/2013</t>
  </si>
  <si>
    <t xml:space="preserve">182,19</t>
  </si>
  <si>
    <t xml:space="preserve">184,71</t>
  </si>
  <si>
    <t xml:space="preserve">86877</t>
  </si>
  <si>
    <t xml:space="preserve">VÁLVULA EM METAL CROMADO 1.1/2" X 1.1/2" PARA TANQUE OU LAVATÓRIO, COM OU SEM LADRÃO - FORNECIMENTO E INSTALAÇÃO. AF_12/2013</t>
  </si>
  <si>
    <t xml:space="preserve">86878</t>
  </si>
  <si>
    <t xml:space="preserve">VÁLVULA EM METAL CROMADO TIPO AMERICANA 3.1/2" X 1.1/2" PARA PIA - FORNECIMENTO E INSTALAÇÃO. AF_12/2013</t>
  </si>
  <si>
    <t xml:space="preserve">39,69</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</si>
  <si>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</si>
  <si>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</si>
  <si>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</si>
  <si>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</si>
  <si>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17,88</t>
  </si>
  <si>
    <t xml:space="preserve">86881</t>
  </si>
  <si>
    <t xml:space="preserve">SIFÃO DO TIPO GARRAFA EM METAL CROMADO 1 X 1.1/2" - FORNECIMENTO E INSTALAÇÃO. AF_12/2013</t>
  </si>
  <si>
    <t xml:space="preserve">110,09</t>
  </si>
  <si>
    <t xml:space="preserve">110,99</t>
  </si>
  <si>
    <t xml:space="preserve">86882</t>
  </si>
  <si>
    <t xml:space="preserve">SIFÃO DO TIPO GARRAFA/COPO EM PVC 1.1/4 X 1.1/2" - FORNECIMENTO E INSTALAÇÃO. AF_12/2013</t>
  </si>
  <si>
    <t xml:space="preserve">86883</t>
  </si>
  <si>
    <t xml:space="preserve">SIFÃO DO TIPO FLEXÍVEL EM PVC 1 X 1.1/2 - FORNECIMENTO E INSTALAÇÃO. AF_12/2013</t>
  </si>
  <si>
    <t xml:space="preserve">10,55</t>
  </si>
  <si>
    <t xml:space="preserve">86884</t>
  </si>
  <si>
    <t xml:space="preserve">ENGATE FLEXÍVEL EM PLÁSTICO BRANCO, 1/2" X 30CM - FORNECIMENTO E INSTALAÇÃO. AF_12/2013</t>
  </si>
  <si>
    <t xml:space="preserve">8,29</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</si>
  <si>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</si>
  <si>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</si>
  <si>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</si>
  <si>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</si>
  <si>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</si>
  <si>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</si>
  <si>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29,93</t>
  </si>
  <si>
    <t xml:space="preserve">30,44</t>
  </si>
  <si>
    <t xml:space="preserve">86888</t>
  </si>
  <si>
    <t xml:space="preserve">VASO SANITÁRIO SIFONADO COM CAIXA ACOPLADA LOUÇA BRANCA - FORNECIMENTO E INSTALAÇÃO. AF_12/2013</t>
  </si>
  <si>
    <t xml:space="preserve">373,57</t>
  </si>
  <si>
    <t xml:space="preserve">376,53</t>
  </si>
  <si>
    <t xml:space="preserve">86889</t>
  </si>
  <si>
    <t xml:space="preserve">BANCADA DE GRANITO CINZA POLIDO PARA PIA DE COZINHA 1,50 X 0,60 M - FORNECIMENTO E INSTALAÇÃO. AF_12/2013</t>
  </si>
  <si>
    <t xml:space="preserve">624,33</t>
  </si>
  <si>
    <t xml:space="preserve">629,70</t>
  </si>
  <si>
    <t xml:space="preserve">86893</t>
  </si>
  <si>
    <t xml:space="preserve">BANCADA DE MÁRMORE BRANCO POLIDO PARA PIA DE COZINHA 1,50 X 0,60 M - FORNECIMENTO E INSTALAÇÃO. AF_12/2013</t>
  </si>
  <si>
    <t xml:space="preserve">520,40</t>
  </si>
  <si>
    <t xml:space="preserve">525,77</t>
  </si>
  <si>
    <t xml:space="preserve">86894</t>
  </si>
  <si>
    <t xml:space="preserve">BANCADA DE MÁRMORE SINTÉTICO 120 X 60CM, COM CUBA INTEGRADA - FORNECIMENTO E INSTALAÇÃO. AF_12/2013</t>
  </si>
  <si>
    <t xml:space="preserve">219,18</t>
  </si>
  <si>
    <t xml:space="preserve">222,68</t>
  </si>
  <si>
    <t xml:space="preserve">86895</t>
  </si>
  <si>
    <t xml:space="preserve">BANCADA DE GRANITO CINZA POLIDO PARA LAVATÓRIO 0,50 X 0,60 M - FORNECIMENTO E INSTALAÇÃO. AF_12/2013</t>
  </si>
  <si>
    <t xml:space="preserve">300,77</t>
  </si>
  <si>
    <t xml:space="preserve">307,13</t>
  </si>
  <si>
    <t xml:space="preserve">86899</t>
  </si>
  <si>
    <t xml:space="preserve">BANCADA DE MÁRMORE BRANCO POLIDO PARA LAVATÓRIO 0,50 X 0,60 M - FORNECIMENTO E INSTALAÇÃO. AF_12/2013</t>
  </si>
  <si>
    <t xml:space="preserve">261,78</t>
  </si>
  <si>
    <t xml:space="preserve">268,14</t>
  </si>
  <si>
    <t xml:space="preserve">86900</t>
  </si>
  <si>
    <t xml:space="preserve">CUBA DE EMBUTIR DE AÇO INOXIDÁVEL MÉDIA - FORNECIMENTO E INSTALAÇÃO. AF_12/2013</t>
  </si>
  <si>
    <t xml:space="preserve">144,71</t>
  </si>
  <si>
    <t xml:space="preserve">146,11</t>
  </si>
  <si>
    <t xml:space="preserve">86901</t>
  </si>
  <si>
    <t xml:space="preserve">CUBA DE EMBUTIR OVAL EM LOUÇA BRANCA, 35 X 50CM OU EQUIVALENTE - FORNECIMENTO E INSTALAÇÃO. AF_12/2013</t>
  </si>
  <si>
    <t xml:space="preserve">114,91</t>
  </si>
  <si>
    <t xml:space="preserve">117,40</t>
  </si>
  <si>
    <t xml:space="preserve">86902</t>
  </si>
  <si>
    <t xml:space="preserve">LAVATÓRIO LOUÇA BRANCA COM COLUNA, *44 X 35,5* CM, PADRÃO POPULAR - FORNECIMENTO E INSTALAÇÃO. AF_12/2013</t>
  </si>
  <si>
    <t xml:space="preserve">214,01</t>
  </si>
  <si>
    <t xml:space="preserve">217,34</t>
  </si>
  <si>
    <t xml:space="preserve">86903</t>
  </si>
  <si>
    <t xml:space="preserve">LAVATÓRIO LOUÇA BRANCA COM COLUNA, 45 X 55CM OU EQUIVALENTE, PADRÃO MÉDIO - FORNECIMENTO E INSTALAÇÃO. AF_12/2013</t>
  </si>
  <si>
    <t xml:space="preserve">283,85</t>
  </si>
  <si>
    <t xml:space="preserve">289,08</t>
  </si>
  <si>
    <t xml:space="preserve">86904</t>
  </si>
  <si>
    <t xml:space="preserve">LAVATÓRIO LOUÇA BRANCA SUSPENSO, 29,5 X 39CM OU EQUIVALENTE, PADRÃO POPULAR - FORNECIMENTO E INSTALAÇÃO. AF_12/2013</t>
  </si>
  <si>
    <t xml:space="preserve">110,81</t>
  </si>
  <si>
    <t xml:space="preserve">112,23</t>
  </si>
  <si>
    <t xml:space="preserve">86905</t>
  </si>
  <si>
    <t xml:space="preserve">APARELHO MISTURADOR DE MESA PARA LAVATÓRIO, PADRÃO MÉDIO - FORNECIMENTO E INSTALAÇÃO. AF_12/2013</t>
  </si>
  <si>
    <t xml:space="preserve">170,52</t>
  </si>
  <si>
    <t xml:space="preserve">172,05</t>
  </si>
  <si>
    <t xml:space="preserve">86906</t>
  </si>
  <si>
    <t xml:space="preserve">TORNEIRA CROMADA DE MESA, 1/2" OU 3/4", PARA LAVATÓRIO, PADRÃO POPULAR - FORNECIMENTO E INSTALAÇÃO. AF_12/2013</t>
  </si>
  <si>
    <t xml:space="preserve">40,11</t>
  </si>
  <si>
    <t xml:space="preserve">86908</t>
  </si>
  <si>
    <t xml:space="preserve">APARELHO MISTURADOR DE MESA PARA PIA DE COZINHA, PADRÃO MÉDIO - FORNECIMENTO E INSTALAÇÃO. AF_12/2013</t>
  </si>
  <si>
    <t xml:space="preserve">201,90</t>
  </si>
  <si>
    <t xml:space="preserve">202,66</t>
  </si>
  <si>
    <t xml:space="preserve">86909</t>
  </si>
  <si>
    <t xml:space="preserve">TORNEIRA CROMADA TUBO MÓVEL, DE MESA, 1/2" OU 3/4", PARA PIA DE COZINHA, PADRÃO ALTO - FORNECIMENTO E INSTALAÇÃO. AF_12/2013</t>
  </si>
  <si>
    <t xml:space="preserve">79,29</t>
  </si>
  <si>
    <t xml:space="preserve">86910</t>
  </si>
  <si>
    <t xml:space="preserve">TORNEIRA CROMADA TUBO MÓVEL, DE PAREDE, 1/2" OU 3/4", PARA PIA DE COZINHA, PADRÃO MÉDIO - FORNECIMENTO E INSTALAÇÃO. AF_12/2013</t>
  </si>
  <si>
    <t xml:space="preserve">86911</t>
  </si>
  <si>
    <t xml:space="preserve">TORNEIRA CROMADA LONGA, DE PAREDE, 1/2" OU 3/4", PARA PIA DE COZINHA, PADRÃO POPULAR - FORNECIMENTO E INSTALAÇÃO. AF_12/2013</t>
  </si>
  <si>
    <t xml:space="preserve">34,04</t>
  </si>
  <si>
    <t xml:space="preserve">34,44</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</si>
  <si>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</si>
  <si>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</si>
  <si>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</si>
  <si>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</si>
  <si>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86914</t>
  </si>
  <si>
    <t xml:space="preserve">TORNEIRA CROMADA 1/2" OU 3/4" PARA TANQUE, PADRÃO MÉDIO - FORNECIMENTO E INSTALAÇÃO. AF_12/2013</t>
  </si>
  <si>
    <t xml:space="preserve">31,78</t>
  </si>
  <si>
    <t xml:space="preserve">86915</t>
  </si>
  <si>
    <t xml:space="preserve">TORNEIRA CROMADA DE MESA, 1/2" OU 3/4", PARA LAVATÓRIO, PADRÃO MÉDIO - FORNECIMENTO E INSTALAÇÃO. AF_12/2013</t>
  </si>
  <si>
    <t xml:space="preserve">66,43</t>
  </si>
  <si>
    <t xml:space="preserve">86916</t>
  </si>
  <si>
    <t xml:space="preserve">TORNEIRA PLÁSTICA 3/4" PARA TANQUE - FORNECIMENTO E INSTALAÇÃO. AF_12/2013</t>
  </si>
  <si>
    <t xml:space="preserve">86919</t>
  </si>
  <si>
    <t xml:space="preserve">TANQUE DE LOUÇA BRANCA COM COLUNA, 30L OU EQUIVALENTE, INCLUSO SIFÃO FLEXÍVEL EM PVC, VÁLVULA METÁLICA E TORNEIRA DE METAL CROMADO PADRÃO MÉDIO - FORNECIMENTO E INSTALAÇÃO. AF_12/2013</t>
  </si>
  <si>
    <t xml:space="preserve">694,03</t>
  </si>
  <si>
    <t xml:space="preserve">701,52</t>
  </si>
  <si>
    <t xml:space="preserve">86920</t>
  </si>
  <si>
    <t xml:space="preserve">TANQUE DE LOUÇA BRANCA COM COLUNA, 30L OU EQUIVALENTE, INCLUSO SIFÃO FLEXÍVEL EM PVC, VÁLVULA PLÁSTICA E TORNEIRA DE METAL CROMADO PADRÃO POPULAR - FORNECIMENTO E INSTALAÇÃO. AF_12/2013_P</t>
  </si>
  <si>
    <t xml:space="preserve">663,53</t>
  </si>
  <si>
    <t xml:space="preserve">670,87</t>
  </si>
  <si>
    <t xml:space="preserve">86921</t>
  </si>
  <si>
    <t xml:space="preserve">TANQUE DE LOUÇA BRANCA COM COLUNA, 30L OU EQUIVALENTE, INCLUSO SIFÃO FLEXÍVEL EM PVC, VÁLVULA PLÁSTICA E TORNEIRA DE PLÁSTICO - FORNECIMENTO E INSTALAÇÃO. AF_12/2013</t>
  </si>
  <si>
    <t xml:space="preserve">681,16</t>
  </si>
  <si>
    <t xml:space="preserve">688,50</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</si>
  <si>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</si>
  <si>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</si>
  <si>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548,77</t>
  </si>
  <si>
    <t xml:space="preserve">553,61</t>
  </si>
  <si>
    <t xml:space="preserve">86923</t>
  </si>
  <si>
    <t xml:space="preserve">TANQUE DE LOUÇA BRANCA SUSPENSO, 18L OU EQUIVALENTE, INCLUSO SIFÃO TIPO GARRAFA EM PVC, VÁLVULA PLÁSTICA E TORNEIRA DE METAL CROMADO PADRÃO POPULAR - FORNECIMENTO E INSTALAÇÃO. AF_12/2013</t>
  </si>
  <si>
    <t xml:space="preserve">426,26</t>
  </si>
  <si>
    <t xml:space="preserve">430,51</t>
  </si>
  <si>
    <t xml:space="preserve">86924</t>
  </si>
  <si>
    <t xml:space="preserve">TANQUE DE LOUÇA BRANCA SUSPENSO, 18L OU EQUIVALENTE, INCLUSO SIFÃO TIPO GARRAFA EM PVC, VÁLVULA PLÁSTICA E TORNEIRA DE PLÁSTICO - FORNECIMENTO E INSTALAÇÃO. AF_12/2013</t>
  </si>
  <si>
    <t xml:space="preserve">443,89</t>
  </si>
  <si>
    <t xml:space="preserve">448,14</t>
  </si>
  <si>
    <t xml:space="preserve">86925</t>
  </si>
  <si>
    <t xml:space="preserve">TANQUE DE MÁRMORE SINTÉTICO COM COLUNA, 22L OU EQUIVALENTE, INCLUSO SIFÃO FLEXÍVEL EM PVC, VÁLVULA PLÁSTICA E TORNEIRA DE METAL CROMADO PADRÃO POPULAR - FORNECIMENTO E INSTALAÇÃO. AF_12/2013</t>
  </si>
  <si>
    <t xml:space="preserve">349,06</t>
  </si>
  <si>
    <t xml:space="preserve">353,76</t>
  </si>
  <si>
    <t xml:space="preserve">86926</t>
  </si>
  <si>
    <t xml:space="preserve">TANQUE DE MÁRMORE SINTÉTICO COM COLUNA, 22L OU EQUIVALENTE, INCLUSO SIFÃO FLEXÍVEL EM PVC, VÁLVULA PLÁSTICA E TORNEIRA DE PLÁSTICO - FORNECIMENTO E INSTALAÇÃO. AF_12/2013</t>
  </si>
  <si>
    <t xml:space="preserve">366,69</t>
  </si>
  <si>
    <t xml:space="preserve">371,39</t>
  </si>
  <si>
    <t xml:space="preserve">86927</t>
  </si>
  <si>
    <t xml:space="preserve">TANQUE DE MÁRMORE SINTÉTICO SUSPENSO, 22L OU EQUIVALENTE, INCLUSO SIFÃO TIPO GARRAFA EM PVC, VÁLVULA PLÁSTICA E TORNEIRA DE METAL CROMADO PADRÃO POPULAR - FORNECIMENTO E INSTALAÇÃO. AF_12/2013</t>
  </si>
  <si>
    <t xml:space="preserve">222,47</t>
  </si>
  <si>
    <t xml:space="preserve">226,36</t>
  </si>
  <si>
    <t xml:space="preserve">86928</t>
  </si>
  <si>
    <t xml:space="preserve">TANQUE DE MÁRMORE SINTÉTICO SUSPENSO, 22L OU EQUIVALENTE, INCLUSO SIFÃO TIPO GARRAFA EM PVC, VÁLVULA PLÁSTICA E TORNEIRA DE PLÁSTICO - FORNECIMENTO E INSTALAÇÃO. AF_12/2013</t>
  </si>
  <si>
    <t xml:space="preserve">240,10</t>
  </si>
  <si>
    <t xml:space="preserve">243,99</t>
  </si>
  <si>
    <t xml:space="preserve">86929</t>
  </si>
  <si>
    <t xml:space="preserve">TANQUE DE MÁRMORE SINTÉTICO SUSPENSO, 22L OU EQUIVALENTE, INCLUSO SIFÃO FLEXÍVEL EM PVC, VÁLVULA PLÁSTICA E TORNEIRA DE METAL CROMADO PADRÃO POPULAR - FORNECIMENTO E INSTALAÇÃO. AF_12/2013</t>
  </si>
  <si>
    <t xml:space="preserve">214,66</t>
  </si>
  <si>
    <t xml:space="preserve">218,37</t>
  </si>
  <si>
    <t xml:space="preserve">86930</t>
  </si>
  <si>
    <t xml:space="preserve">TANQUE DE MÁRMORE SINTÉTICO SUSPENSO, 22L OU EQUIVALENTE, INCLUSO SIFÃO FLEXÍVEL EM PVC, VÁLVULA PLÁSTICA E TORNEIRA DE PLÁSTICO - FORNECIMENTO E INSTALAÇÃO. AF_12/2013</t>
  </si>
  <si>
    <t xml:space="preserve">232,29</t>
  </si>
  <si>
    <t xml:space="preserve">236,00</t>
  </si>
  <si>
    <t xml:space="preserve">86931</t>
  </si>
  <si>
    <t xml:space="preserve">VASO SANITÁRIO SIFONADO COM CAIXA ACOPLADA LOUÇA BRANCA, INCLUSO ENGATE FLEXÍVEL EM PLÁSTICO BRANCO, 1/2  X 40CM - FORNECIMENTO E INSTALAÇÃO. AF_12/2013</t>
  </si>
  <si>
    <t xml:space="preserve">384,41</t>
  </si>
  <si>
    <t xml:space="preserve">387,88</t>
  </si>
  <si>
    <t xml:space="preserve">86932</t>
  </si>
  <si>
    <t xml:space="preserve">VASO SANITÁRIO SIFONADO COM CAIXA ACOPLADA LOUÇA BRANCA - PADRÃO MÉDIO, INCLUSO ENGATE FLEXÍVEL EM METAL CROMADO, 1/2 X 40CM - FORNECIMENTO E INSTALAÇÃO. AF_12/2013</t>
  </si>
  <si>
    <t xml:space="preserve">403,50</t>
  </si>
  <si>
    <t xml:space="preserve">406,97</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</si>
  <si>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</si>
  <si>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</si>
  <si>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288,78</t>
  </si>
  <si>
    <t xml:space="preserve">293,54</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</si>
  <si>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</si>
  <si>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</si>
  <si>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280,97</t>
  </si>
  <si>
    <t xml:space="preserve">285,55</t>
  </si>
  <si>
    <t xml:space="preserve">86935</t>
  </si>
  <si>
    <t xml:space="preserve">CUBA DE EMBUTIR DE AÇO INOXIDÁVEL MÉDIA, INCLUSO VÁLVULA TIPO AMERICANA EM METAL CROMADO E SIFÃO FLEXÍVEL EM PVC - FORNECIMENTO E INSTALAÇÃO. AF_12/2013</t>
  </si>
  <si>
    <t xml:space="preserve">194,67</t>
  </si>
  <si>
    <t xml:space="preserve">196,90</t>
  </si>
  <si>
    <t xml:space="preserve">86936</t>
  </si>
  <si>
    <t xml:space="preserve">CUBA DE EMBUTIR DE AÇO INOXIDÁVEL MÉDIA, INCLUSO VÁLVULA TIPO AMERICANA E SIFÃO TIPO GARRAFA EM METAL CROMADO - FORNECIMENTO E INSTALAÇÃO. AF_12/2013</t>
  </si>
  <si>
    <t xml:space="preserve">294,49</t>
  </si>
  <si>
    <t xml:space="preserve">297,34</t>
  </si>
  <si>
    <t xml:space="preserve">86937</t>
  </si>
  <si>
    <t xml:space="preserve">CUBA DE EMBUTIR OVAL EM LOUÇA BRANCA, 35 X 50CM OU EQUIVALENTE, INCLUSO VÁLVULA EM METAL CROMADO E SIFÃO FLEXÍVEL EM PVC - FORNECIMENTO E INSTALAÇÃO. AF_12/2013</t>
  </si>
  <si>
    <t xml:space="preserve">146,61</t>
  </si>
  <si>
    <t xml:space="preserve">149,93</t>
  </si>
  <si>
    <t xml:space="preserve">86938</t>
  </si>
  <si>
    <t xml:space="preserve">CUBA DE EMBUTIR OVAL EM LOUÇA BRANCA, 35 X 50CM OU EQUIVALENTE, INCLUSO VÁLVULA E SIFÃO TIPO GARRAFA EM METAL CROMADO - FORNECIMENTO E INSTALAÇÃO. AF_12/2013</t>
  </si>
  <si>
    <t xml:space="preserve">246,43</t>
  </si>
  <si>
    <t xml:space="preserve">250,37</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</si>
  <si>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</si>
  <si>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</si>
  <si>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278,10</t>
  </si>
  <si>
    <t xml:space="preserve">282,95</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</si>
  <si>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</si>
  <si>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</si>
  <si>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645,75</t>
  </si>
  <si>
    <t xml:space="preserve">654,98</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</si>
  <si>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</si>
  <si>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</si>
  <si>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511,73</t>
  </si>
  <si>
    <t xml:space="preserve">519,25</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</si>
  <si>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</si>
  <si>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</si>
  <si>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182,71</t>
  </si>
  <si>
    <t xml:space="preserve">185,83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</si>
  <si>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</si>
  <si>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</si>
  <si>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174,90</t>
  </si>
  <si>
    <t xml:space="preserve">177,84</t>
  </si>
  <si>
    <t xml:space="preserve">86947</t>
  </si>
  <si>
    <t xml:space="preserve">BANCADA MÁRMORE BRANCO POLIDO 0,50 X 0,60M, INCLUSO CUBA DE EMBUTIR OVAL EM LOUÇA BRANCA 35 X 50CM, VÁLVULA, SIFÃO TIPO GARRAFA E ENGATE FLEXÍVEL 40CM EM METAL CROMADO E APARELHO MISTURADOR DE MESA, PADRÃO MÉDIO - FORNECIMENTO E INSTALAÇÃO. AF_12/2013</t>
  </si>
  <si>
    <t xml:space="preserve">738,59</t>
  </si>
  <si>
    <t xml:space="preserve">751,44</t>
  </si>
  <si>
    <t xml:space="preserve">88571</t>
  </si>
  <si>
    <t xml:space="preserve">SABONETEIRA DE SOBREPOR (FIXADA NA PAREDE), TIPO CONCHA, EM ACO INOXIDAVEL - FORNECIMENTO E INSTALACAO</t>
  </si>
  <si>
    <t xml:space="preserve">49,37</t>
  </si>
  <si>
    <t xml:space="preserve">51,71</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</si>
  <si>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</si>
  <si>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</si>
  <si>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494,94</t>
  </si>
  <si>
    <t xml:space="preserve">505,46</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</si>
  <si>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</si>
  <si>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</si>
  <si>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860,82</t>
  </si>
  <si>
    <t xml:space="preserve">869,33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</si>
  <si>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</si>
  <si>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</si>
  <si>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901,96</t>
  </si>
  <si>
    <t xml:space="preserve">911,24</t>
  </si>
  <si>
    <t xml:space="preserve">95469</t>
  </si>
  <si>
    <t xml:space="preserve">VASO SANITARIO SIFONADO CONVENCIONAL COM  LOUÇA BRANCA - FORNECIMENTO E INSTALAÇÃO. AF_10/2016</t>
  </si>
  <si>
    <t xml:space="preserve">177,00</t>
  </si>
  <si>
    <t xml:space="preserve">179,96</t>
  </si>
  <si>
    <t xml:space="preserve">95470</t>
  </si>
  <si>
    <t xml:space="preserve">VASO SANITARIO SIFONADO CONVENCIONAL COM LOUÇA BRANCA, INCLUSO CONJUNTO DE LIGAÇÃO PARA BACIA SANITÁRIA AJUSTÁVEL - FORNECIMENTO E INSTALAÇÃO. AF_10/2016</t>
  </si>
  <si>
    <t xml:space="preserve">182,46</t>
  </si>
  <si>
    <t xml:space="preserve">185,42</t>
  </si>
  <si>
    <t xml:space="preserve">95471</t>
  </si>
  <si>
    <t xml:space="preserve">VASO SANITARIO SIFONADO CONVENCIONAL PARA PCD SEM FURO FRONTAL COM  LOUÇA BRANCA SEM ASSENTO -  FORNECIMENTO E INSTALAÇÃO. AF_10/2016</t>
  </si>
  <si>
    <t xml:space="preserve">646,77</t>
  </si>
  <si>
    <t xml:space="preserve">649,73</t>
  </si>
  <si>
    <t xml:space="preserve">95472</t>
  </si>
  <si>
    <t xml:space="preserve">VASO SANITARIO SIFONADO CONVENCIONAL PARA PCD SEM FURO FRONTAL COM LOUÇA BRANCA SEM ASSENTO, INCLUSO CONJUNTO DE LIGAÇÃO PARA BACIA SANITÁRIA AJUSTÁVEL - FORNECIMENTO E INSTALAÇÃO. AF_10/2016</t>
  </si>
  <si>
    <t xml:space="preserve">652,23</t>
  </si>
  <si>
    <t xml:space="preserve">655,19</t>
  </si>
  <si>
    <t xml:space="preserve">95542</t>
  </si>
  <si>
    <t xml:space="preserve">PORTA TOALHA ROSTO EM METAL CROMADO, TIPO ARGOLA, INCLUSO FIXAÇÃO. AF_10/2016</t>
  </si>
  <si>
    <t xml:space="preserve">95543</t>
  </si>
  <si>
    <t xml:space="preserve">PORTA TOALHA BANHO EM METAL CROMADO, TIPO BARRA, INCLUSO FIXAÇÃO. AF_10/2016</t>
  </si>
  <si>
    <t xml:space="preserve">44,82</t>
  </si>
  <si>
    <t xml:space="preserve">95544</t>
  </si>
  <si>
    <t xml:space="preserve">PAPELEIRA DE PAREDE EM METAL CROMADO SEM TAMPA, INCLUSO FIXAÇÃO. AF_10/2016</t>
  </si>
  <si>
    <t xml:space="preserve">95545</t>
  </si>
  <si>
    <t xml:space="preserve">SABONETEIRA DE PAREDE EM METAL CROMADO, INCLUSO FIXAÇÃO. AF_10/2016</t>
  </si>
  <si>
    <t xml:space="preserve">33,38</t>
  </si>
  <si>
    <t xml:space="preserve">95546</t>
  </si>
  <si>
    <t xml:space="preserve">KIT DE ACESSORIOS PARA BANHEIRO EM METAL CROMADO, 5 PECAS, INCLUSO FIXAÇÃO. AF_10/2016</t>
  </si>
  <si>
    <t xml:space="preserve">101,39</t>
  </si>
  <si>
    <t xml:space="preserve">104,33</t>
  </si>
  <si>
    <t xml:space="preserve">95547</t>
  </si>
  <si>
    <t xml:space="preserve">SABONETEIRA PLASTICA TIPO DISPENSER PARA SABONETE LIQUIDO COM RESERVATORIO 800 A 1500 ML, INCLUSO FIXAÇÃO. AF_10/2016</t>
  </si>
  <si>
    <t xml:space="preserve">53,07</t>
  </si>
  <si>
    <t xml:space="preserve">6087</t>
  </si>
  <si>
    <t xml:space="preserve">TAMPA EM CONCRETO ARMADO 60X60X5CM P/CX INSPECAO/FOSSA SEPTICA</t>
  </si>
  <si>
    <t xml:space="preserve">23,76</t>
  </si>
  <si>
    <t xml:space="preserve">74198/1</t>
  </si>
  <si>
    <t xml:space="preserve">SUMIDOURO EM ALVENARIA DE TIJOLO CERAMICO MACICO DIAMETRO 1,20M E ALTURA 5,00M, COM TAMPA EM CONCRETO ARMADO DIAMETRO 1,40M E ESPESSURA 10CM</t>
  </si>
  <si>
    <t xml:space="preserve">1.315,14</t>
  </si>
  <si>
    <t xml:space="preserve">1.417,56</t>
  </si>
  <si>
    <t xml:space="preserve">74198/2</t>
  </si>
  <si>
    <t xml:space="preserve">SUMIDOURO EM ALVENARIA DE TIJOLO CERAMICO MACIÇO DIAMETRO 1,40M E ALTURA 5,00M, COM TAMPA EM CONCRETO ARMADO DIAMETRO 1,60M E ESPESSURA 10CM</t>
  </si>
  <si>
    <t xml:space="preserve">1.644,86</t>
  </si>
  <si>
    <t xml:space="preserve">1.775,60</t>
  </si>
  <si>
    <t xml:space="preserve">95463</t>
  </si>
  <si>
    <t xml:space="preserve">FOSSA SÉPTICA EM ALVENARIA DE TIJOLO CERÂMICO MACIÇO, DIMENSÕES EXTERNAS DE 1,90X1,10X1,40 M, VOLUME DE 1.500 LITROS, REVESTIDO INTERNAMENTE COM MASSA ÚNICA E IMPERMEABILIZANTE E COM TAMPA DE CONCRETO ARMADO COM ESPESSURA DE 8 CM</t>
  </si>
  <si>
    <t xml:space="preserve">1.355,70</t>
  </si>
  <si>
    <t xml:space="preserve">1.435,54</t>
  </si>
  <si>
    <t xml:space="preserve">89957</t>
  </si>
  <si>
    <t xml:space="preserve">PONTO DE CONSUMO TERMINAL DE ÁGUA FRIA (SUBRAMAL) COM TUBULAÇÃO DE PVC, DN 25 MM, INSTALADO EM RAMAL DE ÁGUA, INCLUSOS RASGO E CHUMBAMENTO EM ALVENARIA. AF_12/2014</t>
  </si>
  <si>
    <t xml:space="preserve">114,28</t>
  </si>
  <si>
    <t xml:space="preserve">125,83</t>
  </si>
  <si>
    <t xml:space="preserve">89959</t>
  </si>
  <si>
    <t xml:space="preserve">PONTO DE CONSUMO TERMINAL DE ÁGUA QUENTE (SUBRAMAL) COM TUBULAÇÃO DE CPVC, DN 22 MM, INSTALADO EM RAMAL DE ÁGUA, INCLUSOS RASGO E CHUMBAMENTO EM ALVENARIA. AF_12/2014</t>
  </si>
  <si>
    <t xml:space="preserve">171,79</t>
  </si>
  <si>
    <t xml:space="preserve">185,65</t>
  </si>
  <si>
    <t xml:space="preserve">40729</t>
  </si>
  <si>
    <t xml:space="preserve">VALVULA DESCARGA 1.1/2" COM REGISTRO, ACABAMENTO EM METAL CROMADO - FORNECIMENTO E INSTALACAO</t>
  </si>
  <si>
    <t xml:space="preserve">223,73</t>
  </si>
  <si>
    <t xml:space="preserve">227,25</t>
  </si>
  <si>
    <t xml:space="preserve">73795/1</t>
  </si>
  <si>
    <t xml:space="preserve">VÁLVULA DE RETENÇÃO VERTICAL Ø 20MM (3/4") - FORNECIMENTO E INSTALAÇÃO</t>
  </si>
  <si>
    <t xml:space="preserve">52,21</t>
  </si>
  <si>
    <t xml:space="preserve">55,01</t>
  </si>
  <si>
    <t xml:space="preserve">73795/2</t>
  </si>
  <si>
    <t xml:space="preserve">VÁLVULA DE RETENÇÃO VERTICAL Ø 25MM (1") - FORNECIMENTO E INSTALAÇÃO</t>
  </si>
  <si>
    <t xml:space="preserve">57,70</t>
  </si>
  <si>
    <t xml:space="preserve">73795/3</t>
  </si>
  <si>
    <t xml:space="preserve">VÁLVULA DE RETENÇÃO VERTICAL Ø 32MM (1.1/4") - FORNECIMENTO E INSTALAÇÃO</t>
  </si>
  <si>
    <t xml:space="preserve">70,43</t>
  </si>
  <si>
    <t xml:space="preserve">73,23</t>
  </si>
  <si>
    <t xml:space="preserve">73795/4</t>
  </si>
  <si>
    <t xml:space="preserve">VÁLVULA DE RETENÇÃO VERTICAL Ø 40MM (1.1/2") - FORNECIMENTO E INSTALAÇÃO</t>
  </si>
  <si>
    <t xml:space="preserve">81,58</t>
  </si>
  <si>
    <t xml:space="preserve">84,85</t>
  </si>
  <si>
    <t xml:space="preserve">73795/5</t>
  </si>
  <si>
    <t xml:space="preserve">VÁLVULA DE RETENÇÃO VERTICAL Ø 50MM (2") - FORNECIMENTO E INSTALAÇÃO</t>
  </si>
  <si>
    <t xml:space="preserve">106,01</t>
  </si>
  <si>
    <t xml:space="preserve">109,28</t>
  </si>
  <si>
    <t xml:space="preserve">73795/6</t>
  </si>
  <si>
    <t xml:space="preserve">VÁLVULA DE RETENÇÃO VERTICAL Ø 80MM (3") - FORNECIMENTO E INSTALAÇÃO</t>
  </si>
  <si>
    <t xml:space="preserve">202,43</t>
  </si>
  <si>
    <t xml:space="preserve">206,16</t>
  </si>
  <si>
    <t xml:space="preserve">73795/7</t>
  </si>
  <si>
    <t xml:space="preserve">VÁLVULA DE RETENÇÃO VERTICAL Ø 100MM (4") - FORNECIMENTO E INSTALAÇÃO</t>
  </si>
  <si>
    <t xml:space="preserve">335,27</t>
  </si>
  <si>
    <t xml:space="preserve">339,93</t>
  </si>
  <si>
    <t xml:space="preserve">73795/8</t>
  </si>
  <si>
    <t xml:space="preserve">VÁLVULA DE RETENÇÃO HORIZONTAL Ø 20MM (3/4") - FORNECIMENTO E INSTALAÇÃO</t>
  </si>
  <si>
    <t xml:space="preserve">70,76</t>
  </si>
  <si>
    <t xml:space="preserve">73795/9</t>
  </si>
  <si>
    <t xml:space="preserve">VALVULA DE RETENCAO HORIZONTAL Ø 25MM (1) - FORNECIMENTO E INSTALACAO</t>
  </si>
  <si>
    <t xml:space="preserve">83,71</t>
  </si>
  <si>
    <t xml:space="preserve">86,51</t>
  </si>
  <si>
    <t xml:space="preserve">73795/10</t>
  </si>
  <si>
    <t xml:space="preserve">VÁLVULA DE RETENÇÃO HORIZONTAL Ø 32MM (1.1/4") - FORNECIMENTO E INSTALAÇÃO</t>
  </si>
  <si>
    <t xml:space="preserve">113,60</t>
  </si>
  <si>
    <t xml:space="preserve">116,40</t>
  </si>
  <si>
    <t xml:space="preserve">73795/11</t>
  </si>
  <si>
    <t xml:space="preserve">VÁLVULA DE RETENÇÃO HORIZONTAL Ø 40MM (1.1/2") - FORNECIMENTO E INSTALAÇÃO</t>
  </si>
  <si>
    <t xml:space="preserve">128,23</t>
  </si>
  <si>
    <t xml:space="preserve">131,50</t>
  </si>
  <si>
    <t xml:space="preserve">73795/12</t>
  </si>
  <si>
    <t xml:space="preserve">VÁLVULA DE RETENÇÃO HORIZONTAL Ø 50MM (2") - FORNECIMENTO E INSTALAÇÃO</t>
  </si>
  <si>
    <t xml:space="preserve">168,40</t>
  </si>
  <si>
    <t xml:space="preserve">171,67</t>
  </si>
  <si>
    <t xml:space="preserve">73795/13</t>
  </si>
  <si>
    <t xml:space="preserve">VÁLVULA DE RETENÇÃO HORIZONTAL Ø 65MM (2.1/2") - FORNECIMENTO E INSTALAÇÃO</t>
  </si>
  <si>
    <t xml:space="preserve">242,10</t>
  </si>
  <si>
    <t xml:space="preserve">245,83</t>
  </si>
  <si>
    <t xml:space="preserve">73795/14</t>
  </si>
  <si>
    <t xml:space="preserve">VÁLVULA DE RETENÇÃO HORIZONTAL Ø 80MM (3") - FORNECIMENTO E INSTALAÇÃO</t>
  </si>
  <si>
    <t xml:space="preserve">309,17</t>
  </si>
  <si>
    <t xml:space="preserve">312,90</t>
  </si>
  <si>
    <t xml:space="preserve">73795/15</t>
  </si>
  <si>
    <t xml:space="preserve">VÁLVULA DE RETENÇÃO HORIZONTAL Ø 100MM (4") - FORNECIMENTO E INSTALAÇÃO</t>
  </si>
  <si>
    <t xml:space="preserve">469,57</t>
  </si>
  <si>
    <t xml:space="preserve">474,23</t>
  </si>
  <si>
    <t xml:space="preserve">73796/1</t>
  </si>
  <si>
    <t xml:space="preserve">VÁLVULA DE PÉ COM CRIVO Ø 20MM (3/4") - FORNECIMENTO E INSTALAÇÃO</t>
  </si>
  <si>
    <t xml:space="preserve">51,54</t>
  </si>
  <si>
    <t xml:space="preserve">54,34</t>
  </si>
  <si>
    <t xml:space="preserve">73796/2</t>
  </si>
  <si>
    <t xml:space="preserve">VÁLVULA DE PÉ COM CRIVO Ø 25MM (1") - FORNECIMENTO E INSTALAÇÃO</t>
  </si>
  <si>
    <t xml:space="preserve">57,32</t>
  </si>
  <si>
    <t xml:space="preserve">73796/3</t>
  </si>
  <si>
    <t xml:space="preserve">VÁLVULA DE PÉ COM CRIVO Ø 40MM (1.1/2") - FORNECIMENTO E INSTALAÇÃO</t>
  </si>
  <si>
    <t xml:space="preserve">79,89</t>
  </si>
  <si>
    <t xml:space="preserve">83,16</t>
  </si>
  <si>
    <t xml:space="preserve">73796/4</t>
  </si>
  <si>
    <t xml:space="preserve">VÁLVULA DE PÉ COM CRIVO Ø 50MM (2") - FORNECIMENTO E INSTALAÇÃO</t>
  </si>
  <si>
    <t xml:space="preserve">106,51</t>
  </si>
  <si>
    <t xml:space="preserve">109,78</t>
  </si>
  <si>
    <t xml:space="preserve">73796/5</t>
  </si>
  <si>
    <t xml:space="preserve">VÁLVULA DE PÉ COM CRIVO Ø 65MM (2.1/2") - FORNECIMENTO E INSTALAÇÃO</t>
  </si>
  <si>
    <t xml:space="preserve">181,40</t>
  </si>
  <si>
    <t xml:space="preserve">185,13</t>
  </si>
  <si>
    <t xml:space="preserve">73796/6</t>
  </si>
  <si>
    <t xml:space="preserve">VÁLVULA DE PÉ COM CRIVO Ø 80MM (3") - FORNECIMENTO E INSTALAÇÃO</t>
  </si>
  <si>
    <t xml:space="preserve">223,91</t>
  </si>
  <si>
    <t xml:space="preserve">227,64</t>
  </si>
  <si>
    <t xml:space="preserve">73796/7</t>
  </si>
  <si>
    <t xml:space="preserve">VÁLVULA DE PÉ COM CRIVO Ø 100MM (4") - FORNECIMENTO E INSTALAÇÃO</t>
  </si>
  <si>
    <t xml:space="preserve">377,18</t>
  </si>
  <si>
    <t xml:space="preserve">381,84</t>
  </si>
  <si>
    <t xml:space="preserve">73870/4</t>
  </si>
  <si>
    <t xml:space="preserve">REGISTRO DE ESFERA EM BRONZE D= 1.1/4" FORNEC E COLOCACAO</t>
  </si>
  <si>
    <t xml:space="preserve">107,13</t>
  </si>
  <si>
    <t xml:space="preserve">74091/1</t>
  </si>
  <si>
    <t xml:space="preserve">VALVULA RETENCAO VERTICAL BRONZE (PN-16) 2.1/2" 200PSI - EXTREMIDADES COM ROSCA - FORNECIMENTO E INSTALACAO</t>
  </si>
  <si>
    <t xml:space="preserve">158,13</t>
  </si>
  <si>
    <t xml:space="preserve">161,89</t>
  </si>
  <si>
    <t xml:space="preserve">74093/1</t>
  </si>
  <si>
    <t xml:space="preserve">VALVULA PE COM CRIVO BRONZE 1.1/4" - FORNECIMENTO E INSTALACAO</t>
  </si>
  <si>
    <t xml:space="preserve">71,61</t>
  </si>
  <si>
    <t xml:space="preserve">74169/1</t>
  </si>
  <si>
    <t xml:space="preserve">REGISTRO/VALVULA GLOBO ANGULAR 45 GRAUS EM LATAO PARA HIDRANTES DE INCÊNDIO PREDIAL DN 2.1/2, COM VOLANTE, CLASSE DE PRESSAO DE ATE 200 PSI - FORNECIMENTO E INSTALACAO</t>
  </si>
  <si>
    <t xml:space="preserve">166,33</t>
  </si>
  <si>
    <t xml:space="preserve">175,09</t>
  </si>
  <si>
    <t xml:space="preserve">85117</t>
  </si>
  <si>
    <t xml:space="preserve">VALVULA DE RETENCAO VERTICAL BRONZE (PN-16) 1/2" 200 PSI - EXTREMIDADE COM ROSCA - FORNECIMENTO E INSTALACAO</t>
  </si>
  <si>
    <t xml:space="preserve">33,16</t>
  </si>
  <si>
    <t xml:space="preserve">89349</t>
  </si>
  <si>
    <t xml:space="preserve">REGISTRO DE PRESSÃO BRUTO, LATÃO, ROSCÁVEL, 1/2", FORNECIDO E INSTALADO EM RAMAL DE ÁGUA. AF_12/2014</t>
  </si>
  <si>
    <t xml:space="preserve">25,29</t>
  </si>
  <si>
    <t xml:space="preserve">89351</t>
  </si>
  <si>
    <t xml:space="preserve">REGISTRO DE PRESSÃO BRUTO, ROSCÁVEL, 3/4", FORNECIDO E INSTALADO EM RAMAL DE ÁGUA. AF_12/2014</t>
  </si>
  <si>
    <t xml:space="preserve">89352</t>
  </si>
  <si>
    <t xml:space="preserve">REGISTRO DE GAVETA BRUTO, LATÃO, ROSCÁVEL, 1/2", FORNECIDO E INSTALADO EM RAMAL DE ÁGUA. AF_12/2014</t>
  </si>
  <si>
    <t xml:space="preserve">31,05</t>
  </si>
  <si>
    <t xml:space="preserve">89353</t>
  </si>
  <si>
    <t xml:space="preserve">REGISTRO DE GAVETA BRUTO, LATÃO, ROSCÁVEL, 3/4", FORNECIDO E INSTALADO EM RAMAL DE ÁGUA. AF_12/2014</t>
  </si>
  <si>
    <t xml:space="preserve">32,30</t>
  </si>
  <si>
    <t xml:space="preserve">33,24</t>
  </si>
  <si>
    <t xml:space="preserve">89354</t>
  </si>
  <si>
    <t xml:space="preserve">MISTURADOR MONOCOMANDO PARA CHUVEIRO, BASE BRUTA E ACABAMENTO CROMADO, FORNECIDO E INSTALADO EM RAMAL DE ÁGUA. AF_12/2014</t>
  </si>
  <si>
    <t xml:space="preserve">193,90</t>
  </si>
  <si>
    <t xml:space="preserve">195,79</t>
  </si>
  <si>
    <t xml:space="preserve">89969</t>
  </si>
  <si>
    <t xml:space="preserve">KIT DE REGISTRO DE PRESSÃO BRUTO DE LATÃO ½", INCLUSIVE CONEXÕES,  ROSCÁVEL, INSTALADO EM RAMAL DE ÁGUA FRIA - FORNECIMENTO E INSTALAÇÃO. AF_12/2014</t>
  </si>
  <si>
    <t xml:space="preserve">36,35</t>
  </si>
  <si>
    <t xml:space="preserve">89970</t>
  </si>
  <si>
    <t xml:space="preserve">KIT DE REGISTRO DE PRESSÃO BRUTO DE LATÃO ¾", INCLUSIVE CONEXÕES, ROSCÁVEL, INSTALADO EM RAMAL DE ÁGUA FRIA - FORNECIMENTO E INSTALAÇÃO. AF_12/2014</t>
  </si>
  <si>
    <t xml:space="preserve">38,47</t>
  </si>
  <si>
    <t xml:space="preserve">40,35</t>
  </si>
  <si>
    <t xml:space="preserve">89971</t>
  </si>
  <si>
    <t xml:space="preserve">KIT DE REGISTRO DE GAVETA BRUTO DE LATÃO ½", INCLUSIVE CONEXÕES, ROSCÁVEL, INSTALADO EM RAMAL DE ÁGUA FRIA - FORNECIMENTO E INSTALAÇÃO. AF_12/2014</t>
  </si>
  <si>
    <t xml:space="preserve">40,37</t>
  </si>
  <si>
    <t xml:space="preserve">42,11</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</si>
  <si>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</si>
  <si>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</si>
  <si>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</si>
  <si>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</si>
  <si>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331,32</t>
  </si>
  <si>
    <t xml:space="preserve">339,31</t>
  </si>
  <si>
    <t xml:space="preserve">89974</t>
  </si>
  <si>
    <t xml:space="preserve">KIT DE TÊ MISTURADOR EM CPVC ¾" COM DUPLO COMANDO PARA CHUVEIRO, INCLUSIVE CONEXÕES, INSTALADO EM RAMAL DE ÁGUA - FORNECIMENTO E INSTALAÇÃO. AF_12/2014</t>
  </si>
  <si>
    <t xml:space="preserve">203,45</t>
  </si>
  <si>
    <t xml:space="preserve">211,84</t>
  </si>
  <si>
    <t xml:space="preserve">89984</t>
  </si>
  <si>
    <t xml:space="preserve">REGISTRO DE PRESSÃO BRUTO, LATÃO, ROSCÁVEL, 1/2", COM ACABAMENTO E CANOPLA CROMADOS. FORNECIDO E INSTALADO EM RAMAL DE ÁGUA. AF_12/2014</t>
  </si>
  <si>
    <t xml:space="preserve">66,04</t>
  </si>
  <si>
    <t xml:space="preserve">89985</t>
  </si>
  <si>
    <t xml:space="preserve">REGISTRO DE PRESSÃO BRUTO, LATÃO, ROSCÁVEL, 3/4", COM ACABAMENTO E CANOPLA CROMADOS. FORNECIDO E INSTALADO EM RAMAL DE ÁGUA. AF_12/2014</t>
  </si>
  <si>
    <t xml:space="preserve">67,86</t>
  </si>
  <si>
    <t xml:space="preserve">89986</t>
  </si>
  <si>
    <t xml:space="preserve">REGISTRO DE GAVETA BRUTO, LATÃO, ROSCÁVEL, 1/2", COM ACABAMENTO E CANOPLA CROMADOS. FORNECIDO E INSTALADO EM RAMAL DE ÁGUA. AF_12/2014</t>
  </si>
  <si>
    <t xml:space="preserve">63,22</t>
  </si>
  <si>
    <t xml:space="preserve">64,50</t>
  </si>
  <si>
    <t xml:space="preserve">89987</t>
  </si>
  <si>
    <t xml:space="preserve">REGISTRO DE GAVETA BRUTO, LATÃO, ROSCÁVEL, 3/4", COM ACABAMENTO E CANOPLA CROMADOS. FORNECIDO E INSTALADO EM RAMAL DE ÁGUA. AF_12/2014</t>
  </si>
  <si>
    <t xml:space="preserve">69,94</t>
  </si>
  <si>
    <t xml:space="preserve">71,22</t>
  </si>
  <si>
    <t xml:space="preserve">90371</t>
  </si>
  <si>
    <t xml:space="preserve">REGISTRO DE ESFERA, PVC, ROSCÁVEL, 3/4", FORNECIDO E INSTALADO EM RAMAL DE ÁGUA. AF_03/2015</t>
  </si>
  <si>
    <t xml:space="preserve">29,16</t>
  </si>
  <si>
    <t xml:space="preserve">94489</t>
  </si>
  <si>
    <t xml:space="preserve">REGISTRO DE ESFERA, PVC, SOLDÁVEL, DN  25 MM, INSTALADO EM RESERVAÇÃO DE ÁGUA DE EDIFICAÇÃO QUE POSSUA RESERVATÓRIO DE FIBRA/FIBROCIMENTO   FORNECIMENTO E INSTALAÇÃO. AF_06/2016</t>
  </si>
  <si>
    <t xml:space="preserve">23,83</t>
  </si>
  <si>
    <t xml:space="preserve">94490</t>
  </si>
  <si>
    <t xml:space="preserve">REGISTRO DE ESFERA, PVC, SOLDÁVEL, DN  32 MM, INSTALADO EM RESERVAÇÃO DE ÁGUA DE EDIFICAÇÃO QUE POSSUA RESERVATÓRIO DE FIBRA/FIBROCIMENTO   FORNECIMENTO E INSTALAÇÃO. AF_06/2016</t>
  </si>
  <si>
    <t xml:space="preserve">40,08</t>
  </si>
  <si>
    <t xml:space="preserve">40,83</t>
  </si>
  <si>
    <t xml:space="preserve">94491</t>
  </si>
  <si>
    <t xml:space="preserve">REGISTRO DE ESFERA, PVC, SOLDÁVEL, DN  40 MM, INSTALADO EM RESERVAÇÃO DE ÁGUA DE EDIFICAÇÃO QUE POSSUA RESERVATÓRIO DE FIBRA/FIBROCIMENTO   FORNECIMENTO E INSTALAÇÃO. AF_06/2016</t>
  </si>
  <si>
    <t xml:space="preserve">54,83</t>
  </si>
  <si>
    <t xml:space="preserve">55,89</t>
  </si>
  <si>
    <t xml:space="preserve">94492</t>
  </si>
  <si>
    <t xml:space="preserve">REGISTRO DE ESFERA, PVC, SOLDÁVEL, DN  50 MM, INSTALADO EM RESERVAÇÃO DE ÁGUA DE EDIFICAÇÃO QUE POSSUA RESERVATÓRIO DE FIBRA/FIBROCIMENTO   FORNECIMENTO E INSTALAÇÃO. AF_06/2016</t>
  </si>
  <si>
    <t xml:space="preserve">56,25</t>
  </si>
  <si>
    <t xml:space="preserve">57,31</t>
  </si>
  <si>
    <t xml:space="preserve">94493</t>
  </si>
  <si>
    <t xml:space="preserve">REGISTRO DE ESFERA, PVC, SOLDÁVEL, DN  60 MM, INSTALADO EM RESERVAÇÃO DE ÁGUA DE EDIFICAÇÃO QUE POSSUA RESERVATÓRIO DE FIBRA/FIBROCIMENTO   FORNECIMENTO E INSTALAÇÃO. AF_06/2016</t>
  </si>
  <si>
    <t xml:space="preserve">101,99</t>
  </si>
  <si>
    <t xml:space="preserve">103,71</t>
  </si>
  <si>
    <t xml:space="preserve">94494</t>
  </si>
  <si>
    <t xml:space="preserve">REGISTRO DE GAVETA BRUTO, LATÃO, ROSCÁVEL, 3/4, INSTALADO EM RESERVAÇÃO DE ÁGUA DE EDIFICAÇÃO QUE POSSUA RESERVATÓRIO DE FIBRA/FIBROCIMENTO  FORNECIMENTO E INSTALAÇÃO. AF_06/2016</t>
  </si>
  <si>
    <t xml:space="preserve">55,22</t>
  </si>
  <si>
    <t xml:space="preserve">58,84</t>
  </si>
  <si>
    <t xml:space="preserve">94495</t>
  </si>
  <si>
    <t xml:space="preserve">REGISTRO DE GAVETA BRUTO, LATÃO, ROSCÁVEL, 1, INSTALADO EM RESERVAÇÃO DE ÁGUA DE EDIFICAÇÃO QUE POSSUA RESERVATÓRIO DE FIBRA/FIBROCIMENTO  FORNECIMENTO E INSTALAÇÃO. AF_06/2016</t>
  </si>
  <si>
    <t xml:space="preserve">69,25</t>
  </si>
  <si>
    <t xml:space="preserve">72,87</t>
  </si>
  <si>
    <t xml:space="preserve">94496</t>
  </si>
  <si>
    <t xml:space="preserve">REGISTRO DE GAVETA BRUTO, LATÃO, ROSCÁVEL, 1 1/4, INSTALADO EM RESERVAÇÃO DE ÁGUA DE EDIFICAÇÃO QUE POSSUA RESERVATÓRIO DE FIBRA/FIBROCIMENTO  FORNECIMENTO E INSTALAÇÃO. AF_06/2016</t>
  </si>
  <si>
    <t xml:space="preserve">83,77</t>
  </si>
  <si>
    <t xml:space="preserve">87,47</t>
  </si>
  <si>
    <t xml:space="preserve">94497</t>
  </si>
  <si>
    <t xml:space="preserve">REGISTRO DE GAVETA BRUTO, LATÃO, ROSCÁVEL, 1 1/2, INSTALADO EM RESERVAÇÃO DE ÁGUA DE EDIFICAÇÃO QUE POSSUA RESERVATÓRIO DE FIBRA/FIBROCIMENTO  FORNECIMENTO E INSTALAÇÃO. AF_06/2016</t>
  </si>
  <si>
    <t xml:space="preserve">97,45</t>
  </si>
  <si>
    <t xml:space="preserve">94498</t>
  </si>
  <si>
    <t xml:space="preserve">REGISTRO DE GAVETA BRUTO, LATÃO, ROSCÁVEL, 2, INSTALADO EM RESERVAÇÃO DE ÁGUA DE EDIFICAÇÃO QUE POSSUA RESERVATÓRIO DE FIBRA/FIBROCIMENTO  FORNECIMENTO E INSTALAÇÃO. AF_06/2016</t>
  </si>
  <si>
    <t xml:space="preserve">124,63</t>
  </si>
  <si>
    <t xml:space="preserve">128,47</t>
  </si>
  <si>
    <t xml:space="preserve">94499</t>
  </si>
  <si>
    <t xml:space="preserve">REGISTRO DE GAVETA BRUTO, LATÃO, ROSCÁVEL, 2 1/2, INSTALADO EM RESERVAÇÃO DE ÁGUA DE EDIFICAÇÃO QUE POSSUA RESERVATÓRIO DE FIBRA/FIBROCIMENTO  FORNECIMENTO E INSTALAÇÃO. AF_06/2016</t>
  </si>
  <si>
    <t xml:space="preserve">223,08</t>
  </si>
  <si>
    <t xml:space="preserve">226,92</t>
  </si>
  <si>
    <t xml:space="preserve">94500</t>
  </si>
  <si>
    <t xml:space="preserve">REGISTRO DE GAVETA BRUTO, LATÃO, ROSCÁVEL, 3, INSTALADO EM RESERVAÇÃO DE ÁGUA DE EDIFICAÇÃO QUE POSSUA RESERVATÓRIO DE FIBRA/FIBROCIMENTO  FORNECIMENTO E INSTALAÇÃO. AF_06/2016</t>
  </si>
  <si>
    <t xml:space="preserve">264,44</t>
  </si>
  <si>
    <t xml:space="preserve">268,41</t>
  </si>
  <si>
    <t xml:space="preserve">94501</t>
  </si>
  <si>
    <t xml:space="preserve">REGISTRO DE GAVETA BRUTO, LATÃO, ROSCÁVEL, 4, INSTALADO EM RESERVAÇÃO DE ÁGUA DE EDIFICAÇÃO QUE POSSUA RESERVATÓRIO DE FIBRA/FIBROCIMENTO  FORNECIMENTO E INSTALAÇÃO. AF_06/2016</t>
  </si>
  <si>
    <t xml:space="preserve">513,91</t>
  </si>
  <si>
    <t xml:space="preserve">517,88</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</si>
  <si>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</si>
  <si>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</si>
  <si>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103,37</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</si>
  <si>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</si>
  <si>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</si>
  <si>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132,26</t>
  </si>
  <si>
    <t xml:space="preserve">135,96</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</si>
  <si>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</si>
  <si>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</si>
  <si>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136,89</t>
  </si>
  <si>
    <t xml:space="preserve">140,59</t>
  </si>
  <si>
    <t xml:space="preserve">94795</t>
  </si>
  <si>
    <t xml:space="preserve">TORNEIRA DE BÓIA REAL, ROSCÁVEL, 1/2", FORNECIDA E INSTALADA EM RESERVAÇÃO DE ÁGUA. AF_06/2016</t>
  </si>
  <si>
    <t xml:space="preserve">53,96</t>
  </si>
  <si>
    <t xml:space="preserve">94796</t>
  </si>
  <si>
    <t xml:space="preserve">TORNEIRA DE BÓIA REAL, ROSCÁVEL, 3/4", FORNECIDA E INSTALADA EM RESERVAÇÃO DE ÁGUA. AF_06/2016</t>
  </si>
  <si>
    <t xml:space="preserve">66,10</t>
  </si>
  <si>
    <t xml:space="preserve">94797</t>
  </si>
  <si>
    <t xml:space="preserve">TORNEIRA DE BÓIA REAL, ROSCÁVEL, 1", FORNECIDA E INSTALADA EM RESERVAÇÃO DE ÁGUA. AF_06/2016</t>
  </si>
  <si>
    <t xml:space="preserve">60,18</t>
  </si>
  <si>
    <t xml:space="preserve">61,45</t>
  </si>
  <si>
    <t xml:space="preserve">94798</t>
  </si>
  <si>
    <t xml:space="preserve">TORNEIRA DE BÓIA REAL, ROSCÁVEL, 1 1/4", FORNECIDA E INSTALADA EM RESERVAÇÃO DE ÁGUA. AF_06/2016</t>
  </si>
  <si>
    <t xml:space="preserve">133,67</t>
  </si>
  <si>
    <t xml:space="preserve">94799</t>
  </si>
  <si>
    <t xml:space="preserve">TORNEIRA DE BÓIA REAL, ROSCÁVEL, 1 1/2", FORNECIDA E INSTALADA EM RESERVAÇÃO DE ÁGUA. AF_06/2016</t>
  </si>
  <si>
    <t xml:space="preserve">130,62</t>
  </si>
  <si>
    <t xml:space="preserve">94800</t>
  </si>
  <si>
    <t xml:space="preserve">TORNEIRA DE BÓIA REAL, ROSCÁVEL, 2", FORNECIDA E INSTALADA EM RESERVAÇÃO DE ÁGUA. AF_06/2016</t>
  </si>
  <si>
    <t xml:space="preserve">221,08</t>
  </si>
  <si>
    <t xml:space="preserve">223,61</t>
  </si>
  <si>
    <t xml:space="preserve">95248</t>
  </si>
  <si>
    <t xml:space="preserve">VÁLVULA DE ESFERA BRUTA, BRONZE, ROSCÁVEL, 1/2  , INSTALADO EM RESERVAÇÃO DE ÁGUA DE EDIFICAÇÃO QUE POSSUA RESERVATÓRIO DE FIBRA/FIBROCIMENTO - FORNECIMENTO E INSTALAÇÃO. AF_06/2016</t>
  </si>
  <si>
    <t xml:space="preserve">95249</t>
  </si>
  <si>
    <t xml:space="preserve">VÁLVULA DE ESFERA BRUTA, BRONZE, ROSCÁVEL, 3/4'', INSTALADO EM RESERVAÇÃO DE ÁGUA DE EDIFICAÇÃO QUE POSSUA RESERVATÓRIO DE FIBRA/FIBROCIMENTO - FORNECIMENTO E INSTALAÇÃO. AF_06/2016</t>
  </si>
  <si>
    <t xml:space="preserve">70,75</t>
  </si>
  <si>
    <t xml:space="preserve">74,37</t>
  </si>
  <si>
    <t xml:space="preserve">95250</t>
  </si>
  <si>
    <t xml:space="preserve">VÁLVULA DE ESFERA BRUTA, BRONZE, ROSCÁVEL, 1'', INSTALADO EM RESERVAÇÃO DE ÁGUA DE EDIFICAÇÃO QUE POSSUA RESERVATÓRIO DE FIBRA/FIBROCIMENTO -   FORNECIMENTO E INSTALAÇÃO. AF_06/2016</t>
  </si>
  <si>
    <t xml:space="preserve">84,66</t>
  </si>
  <si>
    <t xml:space="preserve">95251</t>
  </si>
  <si>
    <t xml:space="preserve">VÁLVULA DE ESFERA BRUTA, BRONZE, ROSCÁVEL, 1 1/4'', INSTALADO EM RESERVAÇÃO DE ÁGUA DE EDIFICAÇÃO QUE POSSUA RESERVATÓRIO DE FIBRA/FIBROCIMENTO -   FORNECIMENTO E INSTALAÇÃO. AF_06/2016</t>
  </si>
  <si>
    <t xml:space="preserve">111,63</t>
  </si>
  <si>
    <t xml:space="preserve">115,33</t>
  </si>
  <si>
    <t xml:space="preserve">95252</t>
  </si>
  <si>
    <t xml:space="preserve">VÁLVULA DE ESFERA BRUTA, BRONZE, ROSCÁVEL, 1 1/2'', INSTALADO EM RESERVAÇÃO DE ÁGUA DE EDIFICAÇÃO QUE POSSUA RESERVATÓRIO DE FIBRA/FIBROCIMENTO -   FORNECIMENTO E INSTALAÇÃO. AF_06/2016</t>
  </si>
  <si>
    <t xml:space="preserve">131,73</t>
  </si>
  <si>
    <t xml:space="preserve">95253</t>
  </si>
  <si>
    <t xml:space="preserve">VÁLVULA DE ESFERA BRUTA, BRONZE, ROSCÁVEL, 2'', INSTALADO EM RESERVAÇÃO DE ÁGUA DE EDIFICAÇÃO QUE POSSUA RESERVATÓRIO DE FIBRA/FIBROCIMENTO - FORNECIMENTO E INSTALAÇÃO. AF_06/2016</t>
  </si>
  <si>
    <t xml:space="preserve">181,58</t>
  </si>
  <si>
    <t xml:space="preserve">95634</t>
  </si>
  <si>
    <t xml:space="preserve">KIT CAVALETE PARA MEDIÇÃO DE ÁGUA - ENTRADA PRINCIPAL, EM PVC SOLDÁVEL DN 20 (½ )   FORNECIMENTO E INSTALAÇÃO (EXCLUSIVE HIDRÔMETRO). AF_11/2016</t>
  </si>
  <si>
    <t xml:space="preserve">95,87</t>
  </si>
  <si>
    <t xml:space="preserve">102,78</t>
  </si>
  <si>
    <t xml:space="preserve">95635</t>
  </si>
  <si>
    <t xml:space="preserve">KIT CAVALETE PARA MEDIÇÃO DE ÁGUA - ENTRADA PRINCIPAL, EM PVC SOLDÁVEL DN 25 (¾ )   FORNECIMENTO E INSTALAÇÃO (EXCLUSIVE HIDRÔMETRO). AF_11/2016</t>
  </si>
  <si>
    <t xml:space="preserve">104,73</t>
  </si>
  <si>
    <t xml:space="preserve">112,73</t>
  </si>
  <si>
    <t xml:space="preserve">95637</t>
  </si>
  <si>
    <t xml:space="preserve">KIT CAVALETE PARA MEDIÇÃO DE ÁGUA - ENTRADA PRINCIPAL, EM AÇO GALVANIZADO DN 32 (1 ¼)  FORNECIMENTO E INSTALAÇÃO (EXCLUSIVE HIDRÔMETRO). AF_11/2016</t>
  </si>
  <si>
    <t xml:space="preserve">395,57</t>
  </si>
  <si>
    <t xml:space="preserve">421,91</t>
  </si>
  <si>
    <t xml:space="preserve">95638</t>
  </si>
  <si>
    <t xml:space="preserve">KIT CAVALETE PARA MEDIÇÃO DE ÁGUA - ENTRADA PRINCIPAL, EM AÇO GALVANIZADO DN 40 (1 ½)  FORNECIMENTO E INSTALAÇÃO (EXCLUSIVE HIDRÔMETRO). AF_11/2016</t>
  </si>
  <si>
    <t xml:space="preserve">477,04</t>
  </si>
  <si>
    <t xml:space="preserve">507,41</t>
  </si>
  <si>
    <t xml:space="preserve">95639</t>
  </si>
  <si>
    <t xml:space="preserve">KIT CAVALETE PARA MEDIÇÃO DE ÁGUA - ENTRADA PRINCIPAL, EM AÇO GALVANIZADO DN 50 (2)  FORNECIMENTO E INSTALAÇÃO (EXCLUSIVE HIDRÔMETRO). AF_11/2016</t>
  </si>
  <si>
    <t xml:space="preserve">590,30</t>
  </si>
  <si>
    <t xml:space="preserve">621,57</t>
  </si>
  <si>
    <t xml:space="preserve">95641</t>
  </si>
  <si>
    <t xml:space="preserve">KIT CAVALETE PARA MEDIÇÃO DE ÁGUA - ENTRADA INDIVIDUALIZADA, EM PVC DN 25 (¾), PARA 2 MEDIDORES  FORNECIMENTO E INSTALAÇÃO (EXCLUSIVE HIDRÔMETRO). AF_11/2016</t>
  </si>
  <si>
    <t xml:space="preserve">223,57</t>
  </si>
  <si>
    <t xml:space="preserve">235,51</t>
  </si>
  <si>
    <t xml:space="preserve">95642</t>
  </si>
  <si>
    <t xml:space="preserve">KIT CAVALETE PARA MEDIÇÃO DE ÁGUA - ENTRADA INDIVIDUALIZADA, EM PVC DN 25 (¾), PARA 3 MEDIDORES  FORNECIMENTO E INSTALAÇÃO (EXCLUSIVE HIDRÔMETRO). AF_11/2016</t>
  </si>
  <si>
    <t xml:space="preserve">330,42</t>
  </si>
  <si>
    <t xml:space="preserve">348,07</t>
  </si>
  <si>
    <t xml:space="preserve">95643</t>
  </si>
  <si>
    <t xml:space="preserve">KIT CAVALETE PARA MEDIÇÃO DE ÁGUA - ENTRADA INDIVIDUALIZADA, EM PVC DN 25 (¾), PARA 4 MEDIDORES  FORNECIMENTO E INSTALAÇÃO (EXCLUSIVE HIDRÔMETRO). AF_11/2016</t>
  </si>
  <si>
    <t xml:space="preserve">432,26</t>
  </si>
  <si>
    <t xml:space="preserve">455,22</t>
  </si>
  <si>
    <t xml:space="preserve">95644</t>
  </si>
  <si>
    <t xml:space="preserve">KIT CAVALETE PARA MEDIÇÃO DE ÁGUA - ENTRADA INDIVIDUALIZADA, EM PVC DN 32 (1), PARA 1 MEDIDOR  FORNECIMENTO E INSTALAÇÃO (EXCLUSIVE HIDRÔMETRO). AF_11/2016</t>
  </si>
  <si>
    <t xml:space="preserve">95645</t>
  </si>
  <si>
    <t xml:space="preserve">KIT CAVALETE PARA MEDIÇÃO DE ÁGUA - ENTRADA INDIVIDUALIZADA, EM PVC DN 32 (1), PARA 2 MEDIDORES  FORNECIMENTO E INSTALAÇÃO (EXCLUSIVE HIDRÔMETRO). AF_11/2016</t>
  </si>
  <si>
    <t xml:space="preserve">293,02</t>
  </si>
  <si>
    <t xml:space="preserve">306,44</t>
  </si>
  <si>
    <t xml:space="preserve">95646</t>
  </si>
  <si>
    <t xml:space="preserve">KIT CAVALETE PARA MEDIÇÃO DE ÁGUA - ENTRADA INDIVIDUALIZADA, EM PVC DN 32 (1), PARA 3 MEDIDORES  FORNECIMENTO E INSTALAÇÃO (EXCLUSIVE HIDRÔMETRO). AF_11/2016</t>
  </si>
  <si>
    <t xml:space="preserve">436,28</t>
  </si>
  <si>
    <t xml:space="preserve">456,22</t>
  </si>
  <si>
    <t xml:space="preserve">95647</t>
  </si>
  <si>
    <t xml:space="preserve">KIT CAVALETE PARA MEDIÇÃO DE ÁGUA - ENTRADA INDIVIDUALIZADA, EM PVC DN 32 (1), PARA 4 MEDIDORES  FORNECIMENTO E INSTALAÇÃO (EXCLUSIVE HIDRÔMETRO). AF_11/2016</t>
  </si>
  <si>
    <t xml:space="preserve">572,05</t>
  </si>
  <si>
    <t xml:space="preserve">598,01</t>
  </si>
  <si>
    <t xml:space="preserve">95673</t>
  </si>
  <si>
    <t xml:space="preserve">HIDRÔMETRO DN 20 (½), 1,5 M³/H  FORNECIMENTO E INSTALAÇÃO. AF_11/2016</t>
  </si>
  <si>
    <t xml:space="preserve">94,36</t>
  </si>
  <si>
    <t xml:space="preserve">96,49</t>
  </si>
  <si>
    <t xml:space="preserve">95674</t>
  </si>
  <si>
    <t xml:space="preserve">HIDRÔMETRO DN 20 (½), 3,0 M³/H  FORNECIMENTO E INSTALAÇÃO. AF_11/2016</t>
  </si>
  <si>
    <t xml:space="preserve">99,95</t>
  </si>
  <si>
    <t xml:space="preserve">102,08</t>
  </si>
  <si>
    <t xml:space="preserve">95675</t>
  </si>
  <si>
    <t xml:space="preserve">HIDRÔMETRO DN 25 (¾ ), 5,0 M³/H FORNECIMENTO E INSTALAÇÃO. AF_11/2016</t>
  </si>
  <si>
    <t xml:space="preserve">121,86</t>
  </si>
  <si>
    <t xml:space="preserve">124,32</t>
  </si>
  <si>
    <t xml:space="preserve">95676</t>
  </si>
  <si>
    <t xml:space="preserve">CAIXA EM CONCRETO PRÉ-MOLDADO PARA ABRIGO DE HIDRÔMETRO COM DN 20 (½)  FORNECIMENTO E INSTALAÇÃO. AF_11/2016</t>
  </si>
  <si>
    <t xml:space="preserve">61,31</t>
  </si>
  <si>
    <t xml:space="preserve">62,33</t>
  </si>
  <si>
    <t xml:space="preserve">97741</t>
  </si>
  <si>
    <t xml:space="preserve">KIT CAVALETE PARA MEDIÇÃO DE ÁGUA - ENTRADA INDIVIDUALIZADA, EM PVC DN 25 (¾), PARA 1 MEDIDOR  FORNECIMENTO E INSTALAÇÃO (EXCLUSIVE HIDRÔMETRO). AF_11/2016</t>
  </si>
  <si>
    <t xml:space="preserve">125,15</t>
  </si>
  <si>
    <t xml:space="preserve">131,96</t>
  </si>
  <si>
    <t xml:space="preserve">72285</t>
  </si>
  <si>
    <t xml:space="preserve">CAIXA DE AREIA 40X40X40CM EM ALVENARIA - EXECUÇÃO</t>
  </si>
  <si>
    <t xml:space="preserve">81,32</t>
  </si>
  <si>
    <t xml:space="preserve">87,82</t>
  </si>
  <si>
    <t xml:space="preserve">72286</t>
  </si>
  <si>
    <t xml:space="preserve">CAIXA DE AREIA 60X60X60CM EM ALVENARIA - EXECUÇÃO</t>
  </si>
  <si>
    <t xml:space="preserve">162,99</t>
  </si>
  <si>
    <t xml:space="preserve">176,50</t>
  </si>
  <si>
    <t xml:space="preserve">90436</t>
  </si>
  <si>
    <t xml:space="preserve">FURO EM ALVENARIA PARA DIÂMETROS MENORES OU IGUAIS A 40 MM. AF_05/2015</t>
  </si>
  <si>
    <t xml:space="preserve">12,29</t>
  </si>
  <si>
    <t xml:space="preserve">13,77</t>
  </si>
  <si>
    <t xml:space="preserve">90437</t>
  </si>
  <si>
    <t xml:space="preserve">FURO EM ALVENARIA PARA DIÂMETROS MAIORES QUE 40 MM E MENORES OU IGUAIS A 75 MM. AF_05/2015</t>
  </si>
  <si>
    <t xml:space="preserve">33,46</t>
  </si>
  <si>
    <t xml:space="preserve">90438</t>
  </si>
  <si>
    <t xml:space="preserve">FURO EM ALVENARIA PARA DIÂMETROS MAIORES QUE 75 MM. AF_05/2015</t>
  </si>
  <si>
    <t xml:space="preserve">47,96</t>
  </si>
  <si>
    <t xml:space="preserve">90439</t>
  </si>
  <si>
    <t xml:space="preserve">FURO EM CONCRETO PARA DIÂMETROS MENORES OU IGUAIS A 40 MM. AF_05/2015</t>
  </si>
  <si>
    <t xml:space="preserve">54,58</t>
  </si>
  <si>
    <t xml:space="preserve">61,02</t>
  </si>
  <si>
    <t xml:space="preserve">90440</t>
  </si>
  <si>
    <t xml:space="preserve">FURO EM CONCRETO PARA DIÂMETROS MAIORES QUE 40 MM E MENORES OU IGUAIS A 75 MM. AF_05/2015</t>
  </si>
  <si>
    <t xml:space="preserve">87,43</t>
  </si>
  <si>
    <t xml:space="preserve">97,74</t>
  </si>
  <si>
    <t xml:space="preserve">90441</t>
  </si>
  <si>
    <t xml:space="preserve">FURO EM CONCRETO PARA DIÂMETROS MAIORES QUE 75 MM. AF_05/2015</t>
  </si>
  <si>
    <t xml:space="preserve">111,67</t>
  </si>
  <si>
    <t xml:space="preserve">124,84</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</si>
  <si>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</si>
  <si>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</si>
  <si>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</si>
  <si>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</si>
  <si>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26,18</t>
  </si>
  <si>
    <t xml:space="preserve">90445</t>
  </si>
  <si>
    <t xml:space="preserve">RASGO EM CONTRAPISO PARA RAMAIS/ DISTRIBUIÇÃO COM DIÂMETROS MAIORES QUE 40 MM E MENORES OU IGUAIS A 75 MM. AF_05/2015</t>
  </si>
  <si>
    <t xml:space="preserve">27,95</t>
  </si>
  <si>
    <t xml:space="preserve">90446</t>
  </si>
  <si>
    <t xml:space="preserve">RASGO EM CONTRAPISO PARA RAMAIS/ DISTRIBUIÇÃO COM DIÂMETROS MAIORES QUE 75 MM. AF_05/2015</t>
  </si>
  <si>
    <t xml:space="preserve">27,16</t>
  </si>
  <si>
    <t xml:space="preserve">30,36</t>
  </si>
  <si>
    <t xml:space="preserve">90447</t>
  </si>
  <si>
    <t xml:space="preserve">RASGO EM ALVENARIA PARA ELETRODUTOS COM DIAMETROS MENORES OU IGUAIS A 40 MM. AF_05/2015</t>
  </si>
  <si>
    <t xml:space="preserve">90451</t>
  </si>
  <si>
    <t xml:space="preserve">PASSANTE TIPO PEÇA EM POLIESTIRENO PARA ABERTURA PARA PASSAGEM DE 1 TUBO, FIXADO EM LAJE. AF_05/2015</t>
  </si>
  <si>
    <t xml:space="preserve">3,68</t>
  </si>
  <si>
    <t xml:space="preserve">90452</t>
  </si>
  <si>
    <t xml:space="preserve">PASSANTE TIPO PEÇA EM POLIESTIRENO PARA ABERTURA PARA PASSAGEM DE MAIS DE 1 TUBO, FIXADO EM LAJE. AF_05/2015</t>
  </si>
  <si>
    <t xml:space="preserve">15,39</t>
  </si>
  <si>
    <t xml:space="preserve">90453</t>
  </si>
  <si>
    <t xml:space="preserve">PASSANTE TIPO TUBO DE DIÂMETRO MENOR OU IGUAL A 40 MM, FIXADO EM LAJE. AF_05/2015</t>
  </si>
  <si>
    <t xml:space="preserve">2,23</t>
  </si>
  <si>
    <t xml:space="preserve">90454</t>
  </si>
  <si>
    <t xml:space="preserve">PASSANTE TIPO TUBO DE DIÂMETRO MAIORES QUE 40 MM E MENORES OU IGUAIS A 75 MM, FIXADO EM LAJE. AF_05/2015</t>
  </si>
  <si>
    <t xml:space="preserve">3,88</t>
  </si>
  <si>
    <t xml:space="preserve">4,18</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</si>
  <si>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</si>
  <si>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</si>
  <si>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</si>
  <si>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</si>
  <si>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</si>
  <si>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</si>
  <si>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90458</t>
  </si>
  <si>
    <t xml:space="preserve">QUEBRA EM ALVENARIA PARA INSTALAÇÃO DE QUADRO DISTRIBUIÇÃO GRANDE (76X40 CM). AF_05/2015</t>
  </si>
  <si>
    <t xml:space="preserve">23,21</t>
  </si>
  <si>
    <t xml:space="preserve">90459</t>
  </si>
  <si>
    <t xml:space="preserve">QUEBRA EM ALVENARIA PARA INSTALAÇÃO DE ABRIGO PARA MANGUEIRAS (90X60 CM). AF_05/2015</t>
  </si>
  <si>
    <t xml:space="preserve">36,67</t>
  </si>
  <si>
    <t xml:space="preserve">90460</t>
  </si>
  <si>
    <t xml:space="preserve">PERFILADO DE SEÇÃO 38X76 MM PARA SUPORTE DE ATÉ 3 TUBOS HORIZONTAIS. AF_05/2015</t>
  </si>
  <si>
    <t xml:space="preserve">21,55</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</si>
  <si>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</si>
  <si>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</si>
  <si>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</si>
  <si>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</si>
  <si>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2,68</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</si>
  <si>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</si>
  <si>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</si>
  <si>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</si>
  <si>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</si>
  <si>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</si>
  <si>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</si>
  <si>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16,98</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</si>
  <si>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</si>
  <si>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</si>
  <si>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</si>
  <si>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</si>
  <si>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</si>
  <si>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</si>
  <si>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10,67</t>
  </si>
  <si>
    <t xml:space="preserve">91166</t>
  </si>
  <si>
    <t xml:space="preserve">FIXAÇÃO DE TUBOS HORIZONTAIS DE PEX DIAMETROS IGUAIS OU INFERIORES A 40 MM COM ABRAÇADEIRA PLÁSTICA 390 MM, FIXADA EM LAJE. AF_05/2015</t>
  </si>
  <si>
    <t xml:space="preserve">2,71</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</si>
  <si>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</si>
  <si>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</si>
  <si>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</si>
  <si>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</si>
  <si>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</si>
  <si>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</si>
  <si>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7,46</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</si>
  <si>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</si>
  <si>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</si>
  <si>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2,36</t>
  </si>
  <si>
    <t xml:space="preserve">91171</t>
  </si>
  <si>
    <t xml:space="preserve">FIXAÇÃO DE TUBOS HORIZONTAIS DE PVC, CPVC OU COBRE DIÂMETROS MAIORES QUE 40 MM E MENORES OU IGUAIS A 75 MM COM ABRAÇADEIRA METÁLICA RÍGIDA TIPO D 1 1/2", FIXADA EM PERFILADO EM LAJE. AF_05/2015</t>
  </si>
  <si>
    <t xml:space="preserve">2,92</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</si>
  <si>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</si>
  <si>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</si>
  <si>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</si>
  <si>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</si>
  <si>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1,08</t>
  </si>
  <si>
    <t xml:space="preserve">1,18</t>
  </si>
  <si>
    <t xml:space="preserve">91174</t>
  </si>
  <si>
    <t xml:space="preserve">FIXAÇÃO DE TUBOS VERTICAIS DE PPR DIÂMETROS MAIORES QUE 40 MM E MENORES OU IGUAIS A 75 MM COM ABRAÇADEIRA METÁLICA RÍGIDA TIPO D 1 1/2", FIXADA EM PERFILADO EM ALVENARIA. AF_05/2015</t>
  </si>
  <si>
    <t xml:space="preserve">2,12</t>
  </si>
  <si>
    <t xml:space="preserve">2,31</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</si>
  <si>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</si>
  <si>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</si>
  <si>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</si>
  <si>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</si>
  <si>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32,40</t>
  </si>
  <si>
    <t xml:space="preserve">91177</t>
  </si>
  <si>
    <t xml:space="preserve">FIXAÇÃO DE TUBOS HORIZONTAIS DE PPR DIÂMETROS MAIORES QUE 40 MM E MENORES OU IGUAIS A 75 MM COM ABRAÇADEIRA METÁLICA RÍGIDA TIPO  D  1 1/2" , FIXADA DIRETAMENTE NA LAJE. AF_05/2015</t>
  </si>
  <si>
    <t xml:space="preserve">91178</t>
  </si>
  <si>
    <t xml:space="preserve">FIXAÇÃO DE TUBOS HORIZONTAIS DE PPR DIÂMETROS MAIORES QUE 75 MM COM ABRAÇADEIRA METÁLICA RÍGIDA TIPO  D  3" , FIXADA DIRETAMENTE NA LAJE. AF_05/2015</t>
  </si>
  <si>
    <t xml:space="preserve">14,23</t>
  </si>
  <si>
    <t xml:space="preserve">15,17</t>
  </si>
  <si>
    <t xml:space="preserve">91179</t>
  </si>
  <si>
    <t xml:space="preserve">FIXAÇÃO DE TUBOS HORIZONTAIS DE PVC, CPVC OU COBRE DIÂMETROS MENORES OU IGUAIS A 40 MM COM ABRAÇADEIRA METÁLICA RÍGIDA TIPO  D  1/2" , FIXADA DIRETAMENTE NA LAJE. AF_05/2015</t>
  </si>
  <si>
    <t xml:space="preserve">8,30</t>
  </si>
  <si>
    <t xml:space="preserve">91180</t>
  </si>
  <si>
    <t xml:space="preserve">FIXAÇÃO DE TUBOS HORIZONTAIS DE PVC, CPVC OU COBRE DIÂMETROS MAIORES QUE 40 MM E MENORES OU IGUAIS A 75 MM COM ABRAÇADEIRA METÁLICA RÍGIDA TIPO D 1 1/2, FIXADA DIRETAMENTE NA LAJE. AF_05/2015</t>
  </si>
  <si>
    <t xml:space="preserve">7,01</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</si>
  <si>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</si>
  <si>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</si>
  <si>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</si>
  <si>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</si>
  <si>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23,22</t>
  </si>
  <si>
    <t xml:space="preserve">91183</t>
  </si>
  <si>
    <t xml:space="preserve">FIXAÇÃO DE TUBOS HORIZONTAIS DE PPR DIÂMETROS MAIORES QUE 40 MM E MENORES OU IGUAIS A 75 MM COM ABRAÇADEIRA METÁLICA FLEXÍVEL 18 MM, FIXADA DIRETAMENTE NA LAJE. AF_05/2015</t>
  </si>
  <si>
    <t xml:space="preserve">11,51</t>
  </si>
  <si>
    <t xml:space="preserve">12,73</t>
  </si>
  <si>
    <t xml:space="preserve">91184</t>
  </si>
  <si>
    <t xml:space="preserve">FIXAÇÃO DE TUBOS HORIZONTAIS DE PPR DIÂMETROS MAIORES QUE 75 MM COM ABRAÇADEIRA METÁLICA FLEXÍVEL 18 MM, FIXADA DIRETAMENTE NA LAJE. AF_05/2015</t>
  </si>
  <si>
    <t xml:space="preserve">10,78</t>
  </si>
  <si>
    <t xml:space="preserve">11,94</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</si>
  <si>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</si>
  <si>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</si>
  <si>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</si>
  <si>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</si>
  <si>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4,91</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</si>
  <si>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</si>
  <si>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</si>
  <si>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</si>
  <si>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</si>
  <si>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6,11</t>
  </si>
  <si>
    <t xml:space="preserve">91189</t>
  </si>
  <si>
    <t xml:space="preserve">CHUMBAMENTO PONTUAL DE ABERTURA EM LAJE COM PASSAGEM DE MAIS DE 1 TUBO DE  DIAMETRO EQUIVALENTE IGUAL À  50 MM. AF_05/2015</t>
  </si>
  <si>
    <t xml:space="preserve">33,43</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</si>
  <si>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</si>
  <si>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</si>
  <si>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</si>
  <si>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</si>
  <si>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</si>
  <si>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</si>
  <si>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</si>
  <si>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</si>
  <si>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13,47</t>
  </si>
  <si>
    <t xml:space="preserve">94480</t>
  </si>
  <si>
    <t xml:space="preserve">CONJUNTO HIDRÁULICO PARA INSTALAÇÃO DE BOMBA EM AÇO ROSCÁVEL, DN SUCÇÃO 65 (2½) E DN RECALQUE 50 (2), PARA EDIFICAÇÃO ENTRE 12 E 18 PAVIMENTOS  FORNECIMENTO E INSTALAÇÃO. AF_06/2016</t>
  </si>
  <si>
    <t xml:space="preserve">1.753,15</t>
  </si>
  <si>
    <t xml:space="preserve">1.836,19</t>
  </si>
  <si>
    <t xml:space="preserve">94481</t>
  </si>
  <si>
    <t xml:space="preserve">CONJUNTO HIDRÁULICO PARA INSTALAÇÃO DE BOMBA EM AÇO ROSCÁVEL, DN SUCÇÃO 50 (2) E DN RECALQUE 40 (1 1/2), PARA EDIFICAÇÃO ENTRE 8 E 12 PAVIMENTOS  FORNECIMENTO E INSTALAÇÃO. AF_06/2016</t>
  </si>
  <si>
    <t xml:space="preserve">1.272,06</t>
  </si>
  <si>
    <t xml:space="preserve">1.345,91</t>
  </si>
  <si>
    <t xml:space="preserve">94482</t>
  </si>
  <si>
    <t xml:space="preserve">CONJUNTO HIDRÁULICO PARA INSTALAÇÃO DE BOMBA EM AÇO ROSCÁVEL, DN SUCÇÃO 40 (1 1/2) E DN RECALQUE 32 (1 1/4), PARA EDIFICAÇÃO ENTRE 4 E 8 PAVIMENTOS  FORNECIMENTO E INSTALAÇÃO. AF_06/2016</t>
  </si>
  <si>
    <t xml:space="preserve">1.030,89</t>
  </si>
  <si>
    <t xml:space="preserve">1.098,12</t>
  </si>
  <si>
    <t xml:space="preserve">94483</t>
  </si>
  <si>
    <t xml:space="preserve">CONJUNTO HIDRÁULICO PARA INSTALAÇÃO DE BOMBA EM AÇO ROSCÁVEL, DN SUCÇÃO 32 (1 1/4) E DN RECALQUE 25 (1), PARA EDIFICAÇÃO ATÉ 4 PAVIMENTOS  FORNECIMENTO E INSTALAÇÃO. AF_06/2016</t>
  </si>
  <si>
    <t xml:space="preserve">881,53</t>
  </si>
  <si>
    <t xml:space="preserve">943,33</t>
  </si>
  <si>
    <t xml:space="preserve">95541</t>
  </si>
  <si>
    <t xml:space="preserve">FIXAÇÃO UTILIZANDO PARAFUSO E BUCHA DE NYLON, SOMENTE MÃO DE OBRA. AF_10/2016</t>
  </si>
  <si>
    <t xml:space="preserve">3,98</t>
  </si>
  <si>
    <t xml:space="preserve">95573</t>
  </si>
  <si>
    <t xml:space="preserve">MÃO-FRANCESA EM AÇO, ABAS IGUAIS 40 CM, CAPACIDADE MÍNIMA 70 KG, BRANCO  FORNECIMENTO E INSTALAÇÃO. AF_11/2016</t>
  </si>
  <si>
    <t xml:space="preserve">35,45</t>
  </si>
  <si>
    <t xml:space="preserve">35,94</t>
  </si>
  <si>
    <t xml:space="preserve">95574</t>
  </si>
  <si>
    <t xml:space="preserve">MÃO-FRANCESA EM AÇO, ABAS IGUAIS 30 CM, CAPACIDADE MÍNIMA 60 KG, BRANCO  FORNECIMENTO E INSTALAÇÃO. AF_11/2016</t>
  </si>
  <si>
    <t xml:space="preserve">27,18</t>
  </si>
  <si>
    <t xml:space="preserve">27,67</t>
  </si>
  <si>
    <t xml:space="preserve">96559</t>
  </si>
  <si>
    <t xml:space="preserve">PERFILADO DE SEÇÃO 38X76 MM PARA SUPORTE DE DUTO EM CHAPA GALVANIZADA BITOLA 26. AF_07/2017</t>
  </si>
  <si>
    <t xml:space="preserve">61,00</t>
  </si>
  <si>
    <t xml:space="preserve">96560</t>
  </si>
  <si>
    <t xml:space="preserve">PERFILADO DE SEÇÃO 38X76 MM PARA SUPORTE DE DUTO EM CHAPA GALVANIZADA BITOLA 24. AF_07/2017</t>
  </si>
  <si>
    <t xml:space="preserve">31,26</t>
  </si>
  <si>
    <t xml:space="preserve">96561</t>
  </si>
  <si>
    <t xml:space="preserve">PERFILADO DE SEÇÃO 38X76 MM PARA SUPORTE DE DUTO EM CHAPA GALVANIZADA BITOLA 22. AF_07/2017</t>
  </si>
  <si>
    <t xml:space="preserve">18,62</t>
  </si>
  <si>
    <t xml:space="preserve">18,86</t>
  </si>
  <si>
    <t xml:space="preserve">96562</t>
  </si>
  <si>
    <t xml:space="preserve">PERFILADO DE SEÇÃO 38X76 MM PARA SUPORTE DE ELETROCALHA LISA OU PERFURADA EM AÇO GALVANIZADO, LARGURA 200 OU 400 MM E ALTURA 50 MM. AF_07/2017</t>
  </si>
  <si>
    <t xml:space="preserve">31,49</t>
  </si>
  <si>
    <t xml:space="preserve">31,97</t>
  </si>
  <si>
    <t xml:space="preserve">96563</t>
  </si>
  <si>
    <t xml:space="preserve">PERFILADO DE SEÇÃO 38X76 MM PARA SUPORTE DE ELETROCALHA LISA OU PERFURADA EM AÇO GALVANIZADO, LARGURA 500 OU 800 MM E ALTURA 50 MM. AF_07/2017</t>
  </si>
  <si>
    <t xml:space="preserve">33,50</t>
  </si>
  <si>
    <t xml:space="preserve">73826/1</t>
  </si>
  <si>
    <t xml:space="preserve">INSTALACAO DE COMPRESSOR DE AR, POTENCIA &lt;= 5 CV</t>
  </si>
  <si>
    <t xml:space="preserve">528,30</t>
  </si>
  <si>
    <t xml:space="preserve">592,10</t>
  </si>
  <si>
    <t xml:space="preserve">73826/2</t>
  </si>
  <si>
    <t xml:space="preserve">INSTALACAO DE COMPRESSOR DE AR, POTENCIA &gt; 5 E &lt;= 10 CV</t>
  </si>
  <si>
    <t xml:space="preserve">686,79</t>
  </si>
  <si>
    <t xml:space="preserve">769,73</t>
  </si>
  <si>
    <t xml:space="preserve">73834/1</t>
  </si>
  <si>
    <t xml:space="preserve">INSTALACAO DE CONJ.MOTO BOMBA SUBMERSIVEL ATE 10 CV</t>
  </si>
  <si>
    <t xml:space="preserve">210,95</t>
  </si>
  <si>
    <t xml:space="preserve">236,10</t>
  </si>
  <si>
    <t xml:space="preserve">73834/2</t>
  </si>
  <si>
    <t xml:space="preserve">INSTALACAO DE CONJ.MOTO BOMBA SUBMERSIVEL DE 11 A 25 CV</t>
  </si>
  <si>
    <t xml:space="preserve">337,52</t>
  </si>
  <si>
    <t xml:space="preserve">377,76</t>
  </si>
  <si>
    <t xml:space="preserve">73834/3</t>
  </si>
  <si>
    <t xml:space="preserve">INSTALACAO DE CONJ.MOTO BOMBA SUBMERSIVEL DE 26 A 50 CV</t>
  </si>
  <si>
    <t xml:space="preserve">675,04</t>
  </si>
  <si>
    <t xml:space="preserve">755,52</t>
  </si>
  <si>
    <t xml:space="preserve">73834/4</t>
  </si>
  <si>
    <t xml:space="preserve">INSTALACAO DE CONJ.MOTO BOMBA SUBMERSIVEL DE 51 A 100 CV</t>
  </si>
  <si>
    <t xml:space="preserve">1.012,56</t>
  </si>
  <si>
    <t xml:space="preserve">1.133,28</t>
  </si>
  <si>
    <t xml:space="preserve">73835/1</t>
  </si>
  <si>
    <t xml:space="preserve">INSTALACAO DE CONJ.MOTO BOMBA VERTICAL POT &lt;= 100 CV</t>
  </si>
  <si>
    <t xml:space="preserve">1.391,25</t>
  </si>
  <si>
    <t xml:space="preserve">1.559,75</t>
  </si>
  <si>
    <t xml:space="preserve">73835/2</t>
  </si>
  <si>
    <t xml:space="preserve">INSTALACAO DE CONJ.MOTO BOMBA VERTICAL 100 &lt; POT &lt;= 200 CV</t>
  </si>
  <si>
    <t xml:space="preserve">1.892,10</t>
  </si>
  <si>
    <t xml:space="preserve">2.121,26</t>
  </si>
  <si>
    <t xml:space="preserve">73835/3</t>
  </si>
  <si>
    <t xml:space="preserve">INSTALACAO DE CONJ.MOTO BOMBA VERTICAL 200 &lt; POT &lt;= 300 CV</t>
  </si>
  <si>
    <t xml:space="preserve">2.114,70</t>
  </si>
  <si>
    <t xml:space="preserve">2.370,82</t>
  </si>
  <si>
    <t xml:space="preserve">73836/1</t>
  </si>
  <si>
    <t xml:space="preserve">INSTALACAO DE CONJ.MOTO BOMBA HORIZONTAL ATE 10 CV</t>
  </si>
  <si>
    <t xml:space="preserve">556,50</t>
  </si>
  <si>
    <t xml:space="preserve">623,90</t>
  </si>
  <si>
    <t xml:space="preserve">73836/2</t>
  </si>
  <si>
    <t xml:space="preserve">INSTALACAO DE CONJ.MOTO BOMBA HORIZONTAL DE 12,5 A 25 CV</t>
  </si>
  <si>
    <t xml:space="preserve">723,45</t>
  </si>
  <si>
    <t xml:space="preserve">811,07</t>
  </si>
  <si>
    <t xml:space="preserve">73836/3</t>
  </si>
  <si>
    <t xml:space="preserve">INSTALACAO DE CONJ.MOTO BOMBA HORIZONTAL DE 30 A 75 CV</t>
  </si>
  <si>
    <t xml:space="preserve">1.113,00</t>
  </si>
  <si>
    <t xml:space="preserve">1.247,80</t>
  </si>
  <si>
    <t xml:space="preserve">73836/4</t>
  </si>
  <si>
    <t xml:space="preserve">INSTALACAO DE CONJ.MOTO BOMBA HORIZONTAL DE 100 A 150 CV</t>
  </si>
  <si>
    <t xml:space="preserve">1.780,80</t>
  </si>
  <si>
    <t xml:space="preserve">1.996,48</t>
  </si>
  <si>
    <t xml:space="preserve">73837/1</t>
  </si>
  <si>
    <t xml:space="preserve">INSTALACAO DE CONJ.MOTO BOMBA SUBMERSO ATE 5 CV</t>
  </si>
  <si>
    <t xml:space="preserve">73837/2</t>
  </si>
  <si>
    <t xml:space="preserve">INSTALACAO DE CONJ.MOTO BOMBA SUBMERSO DE 6 A 25 CV</t>
  </si>
  <si>
    <t xml:space="preserve">421,90</t>
  </si>
  <si>
    <t xml:space="preserve">472,20</t>
  </si>
  <si>
    <t xml:space="preserve">73837/3</t>
  </si>
  <si>
    <t xml:space="preserve">INSTALACAO DE CONJ.MOTO BOMBA SUBMERSO DE 26 A 50 CV</t>
  </si>
  <si>
    <t xml:space="preserve">843,80</t>
  </si>
  <si>
    <t xml:space="preserve">944,40</t>
  </si>
  <si>
    <t xml:space="preserve">73612</t>
  </si>
  <si>
    <t xml:space="preserve">INSTALACAO DE CLORADOR</t>
  </si>
  <si>
    <t xml:space="preserve">445,60</t>
  </si>
  <si>
    <t xml:space="preserve">499,60</t>
  </si>
  <si>
    <t xml:space="preserve">73660</t>
  </si>
  <si>
    <t xml:space="preserve">LEITO FILTRANTE - ASSENTAMENTO DE BLOCOS LEOPOLD</t>
  </si>
  <si>
    <t xml:space="preserve">66,71</t>
  </si>
  <si>
    <t xml:space="preserve">71,82</t>
  </si>
  <si>
    <t xml:space="preserve">73661</t>
  </si>
  <si>
    <t xml:space="preserve">FORNECIMENTO E INSTALACAO DE TALHA E TROLEY MANUAL DE 1 TONELADA</t>
  </si>
  <si>
    <t xml:space="preserve">1.992,67</t>
  </si>
  <si>
    <t xml:space="preserve">2.033,61</t>
  </si>
  <si>
    <t xml:space="preserve">73693</t>
  </si>
  <si>
    <t xml:space="preserve">LEITO FILTRANTE - COLOCACAO DE LONA PLASTICA</t>
  </si>
  <si>
    <t xml:space="preserve">73694</t>
  </si>
  <si>
    <t xml:space="preserve">INSTALACAO DE BOMBA DOSADORA</t>
  </si>
  <si>
    <t xml:space="preserve">160,51</t>
  </si>
  <si>
    <t xml:space="preserve">180,18</t>
  </si>
  <si>
    <t xml:space="preserve">73695</t>
  </si>
  <si>
    <t xml:space="preserve">INSTALACAO DE AGITADOR</t>
  </si>
  <si>
    <t xml:space="preserve">92,65</t>
  </si>
  <si>
    <t xml:space="preserve">73824/1</t>
  </si>
  <si>
    <t xml:space="preserve">INSTALACAO DE MISTURADOR VERTICAL</t>
  </si>
  <si>
    <t xml:space="preserve">73825/2</t>
  </si>
  <si>
    <t xml:space="preserve">VERTEDOR TRIANGULAR DE ALUMINIO</t>
  </si>
  <si>
    <t xml:space="preserve">895,84</t>
  </si>
  <si>
    <t xml:space="preserve">922,42</t>
  </si>
  <si>
    <t xml:space="preserve">73873/1</t>
  </si>
  <si>
    <t xml:space="preserve">LEITO FILTRANTE - COLOCACAO E APILOAMENTO DE TERRA NO FILTRO</t>
  </si>
  <si>
    <t xml:space="preserve">80,36</t>
  </si>
  <si>
    <t xml:space="preserve">89,66</t>
  </si>
  <si>
    <t xml:space="preserve">73873/2</t>
  </si>
  <si>
    <t xml:space="preserve">LEITO FILTRANTE - FORN.E ENCHIMENTO C/ BRITA NO. 4</t>
  </si>
  <si>
    <t xml:space="preserve">149,77</t>
  </si>
  <si>
    <t xml:space="preserve">160,85</t>
  </si>
  <si>
    <t xml:space="preserve">73873/3</t>
  </si>
  <si>
    <t xml:space="preserve">LEITO FILTRANTE - COLOCACAO DE AREIA NOS FILTROS</t>
  </si>
  <si>
    <t xml:space="preserve">73873/4</t>
  </si>
  <si>
    <t xml:space="preserve">LEITO FILTRANTE - COLOCACAO DE PEDREGULHOS NOS FILTROS</t>
  </si>
  <si>
    <t xml:space="preserve">88,01</t>
  </si>
  <si>
    <t xml:space="preserve">98,20</t>
  </si>
  <si>
    <t xml:space="preserve">73873/5</t>
  </si>
  <si>
    <t xml:space="preserve">LEITO FILTRANTE - COLOCACAO DE ANTRACITO NOS FILTROS</t>
  </si>
  <si>
    <t xml:space="preserve">73827/1</t>
  </si>
  <si>
    <t xml:space="preserve">KIT CAVALETE PVC COM REGISTRO 1/2" - FORNECIMENTO E INSTALAÇÃO</t>
  </si>
  <si>
    <t xml:space="preserve">51,24</t>
  </si>
  <si>
    <t xml:space="preserve">53,58</t>
  </si>
  <si>
    <t xml:space="preserve">74218/1</t>
  </si>
  <si>
    <t xml:space="preserve">KIT CAVALETE PVC COM REGISTRO 3/4" - FORNECIMENTO E INSTALACAO</t>
  </si>
  <si>
    <t xml:space="preserve">45,98</t>
  </si>
  <si>
    <t xml:space="preserve">74253/1</t>
  </si>
  <si>
    <t xml:space="preserve">RAMAL PREDIAL EM TUBO PEAD 20MM - FORNECIMENTO, INSTALAÇÃO, ESCAVAÇÃO E REATERRO</t>
  </si>
  <si>
    <t xml:space="preserve">83878</t>
  </si>
  <si>
    <t xml:space="preserve">LIGACAO DA REDE 50MM AO RAMAL PREDIAL 1/2"</t>
  </si>
  <si>
    <t xml:space="preserve">49,11</t>
  </si>
  <si>
    <t xml:space="preserve">51,44</t>
  </si>
  <si>
    <t xml:space="preserve">83879</t>
  </si>
  <si>
    <t xml:space="preserve">LIGACAO DA REDE 75MM AO RAMAL PREDIAL 1/2"</t>
  </si>
  <si>
    <t xml:space="preserve">59,78</t>
  </si>
  <si>
    <t xml:space="preserve">73658</t>
  </si>
  <si>
    <t xml:space="preserve">LIGAÇÃO DOMICILIAR DE ESGOTO DN 100MM, DA CASA ATÉ A CAIXA, COMPOSTO POR 10,0M TUBO DE PVC ESGOTO PREDIAL DN 100MM E CAIXA DE ALVENARIA COM TAMPA DE CONCRETO - FORNECIMENTO E INSTALAÇÃO</t>
  </si>
  <si>
    <t xml:space="preserve">556,14</t>
  </si>
  <si>
    <t xml:space="preserve">602,74</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</si>
  <si>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</si>
  <si>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</si>
  <si>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804,92</t>
  </si>
  <si>
    <t xml:space="preserve">866,02</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</si>
  <si>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</si>
  <si>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</si>
  <si>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654,38</t>
  </si>
  <si>
    <t xml:space="preserve">703,34</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</si>
  <si>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</si>
  <si>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</si>
  <si>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505,45</t>
  </si>
  <si>
    <t xml:space="preserve">542,53</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</si>
  <si>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</si>
  <si>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</si>
  <si>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359,97</t>
  </si>
  <si>
    <t xml:space="preserve">385,45</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</si>
  <si>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</si>
  <si>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</si>
  <si>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495,79</t>
  </si>
  <si>
    <t xml:space="preserve">518,22</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</si>
  <si>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</si>
  <si>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</si>
  <si>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410,75</t>
  </si>
  <si>
    <t xml:space="preserve">429,21</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</si>
  <si>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</si>
  <si>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</si>
  <si>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325,47</t>
  </si>
  <si>
    <t xml:space="preserve">340,01</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</si>
  <si>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</si>
  <si>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</si>
  <si>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241,81</t>
  </si>
  <si>
    <t xml:space="preserve">252,50</t>
  </si>
  <si>
    <t xml:space="preserve">83335</t>
  </si>
  <si>
    <t xml:space="preserve">ESCAVACAO SUBMERSA COM DRAGA DE MANDIBULA</t>
  </si>
  <si>
    <t xml:space="preserve">38,64</t>
  </si>
  <si>
    <t xml:space="preserve">39,72</t>
  </si>
  <si>
    <t xml:space="preserve">88548</t>
  </si>
  <si>
    <t xml:space="preserve">DRAGAGEM (C/ ESCAVADEIRA DRAG LINE DE ARRASTE 140HP)</t>
  </si>
  <si>
    <t xml:space="preserve">73903/1</t>
  </si>
  <si>
    <t xml:space="preserve">LIMPEZA SUPERFICIAL DA CAMADA VEGETAL EM JAZIDA</t>
  </si>
  <si>
    <t xml:space="preserve">73903/2</t>
  </si>
  <si>
    <t xml:space="preserve">EXPURGO DE JAZIDA (MATERIAL VEGETAL, OU INSERVÍVEL, EXCETO LAMA)</t>
  </si>
  <si>
    <t xml:space="preserve">1,83</t>
  </si>
  <si>
    <t xml:space="preserve">1,90</t>
  </si>
  <si>
    <t xml:space="preserve">74151/1</t>
  </si>
  <si>
    <t xml:space="preserve">ESCAVACAO E CARGA MATERIAL 1A CATEGORIA, UTILIZANDO TRATOR DE ESTEIRAS DE 110 A 160HP COM LAMINA, PESO OPERACIONAL * 13T  E PA CARREGADEIRA COM 170 HP.</t>
  </si>
  <si>
    <t xml:space="preserve">3,03</t>
  </si>
  <si>
    <t xml:space="preserve">3,14</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</si>
  <si>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</si>
  <si>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</si>
  <si>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</si>
  <si>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</si>
  <si>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</si>
  <si>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</si>
  <si>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1,44</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</si>
  <si>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</si>
  <si>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</si>
  <si>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</si>
  <si>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</si>
  <si>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</si>
  <si>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</si>
  <si>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0,46</t>
  </si>
  <si>
    <t xml:space="preserve">79473</t>
  </si>
  <si>
    <t xml:space="preserve">CORTE E ATERRO COMPENSADO</t>
  </si>
  <si>
    <t xml:space="preserve">79480</t>
  </si>
  <si>
    <t xml:space="preserve">ESCAVACAO MECANICA CAMPO ABERTO EM SOLO EXCETO ROCHA ATE 2,00M PROFUNDIDADE</t>
  </si>
  <si>
    <t xml:space="preserve">2,22</t>
  </si>
  <si>
    <t xml:space="preserve">83336</t>
  </si>
  <si>
    <t xml:space="preserve">ESCAVACAO MECANICA PARA ACERTO DE TALUDES, EM MATERIAL DE 1A CATEGORIA, COM ESCAVADEIRA HIDRAULICA</t>
  </si>
  <si>
    <t xml:space="preserve">83338</t>
  </si>
  <si>
    <t xml:space="preserve">ESCAVACAO MECANICA, A CEU ABERTO, EM MATERIAL DE 1A CATEGORIA, COM ESCAVADEIRA HIDRAULICA, CAPACIDADE DE 0,78 M3</t>
  </si>
  <si>
    <t xml:space="preserve">2,54</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</si>
  <si>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</si>
  <si>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</si>
  <si>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</si>
  <si>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</si>
  <si>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</si>
  <si>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</si>
  <si>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8,04</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</si>
  <si>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</si>
  <si>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</si>
  <si>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</si>
  <si>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</si>
  <si>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</si>
  <si>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</si>
  <si>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11,64</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</si>
  <si>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</si>
  <si>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</si>
  <si>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13,96</t>
  </si>
  <si>
    <t xml:space="preserve">14,27</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</si>
  <si>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</si>
  <si>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</si>
  <si>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</si>
  <si>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</si>
  <si>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18,85</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</si>
  <si>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</si>
  <si>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</si>
  <si>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6,92</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</si>
  <si>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</si>
  <si>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</si>
  <si>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6,78</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</si>
  <si>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</si>
  <si>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</si>
  <si>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7,00</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</si>
  <si>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</si>
  <si>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</si>
  <si>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</si>
  <si>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</si>
  <si>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8,08</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</si>
  <si>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</si>
  <si>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</si>
  <si>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</si>
  <si>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</si>
  <si>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13,30</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</si>
  <si>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</si>
  <si>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</si>
  <si>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14,11</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</si>
  <si>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</si>
  <si>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</si>
  <si>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17,10</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</si>
  <si>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</si>
  <si>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</si>
  <si>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</si>
  <si>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</si>
  <si>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</si>
  <si>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</si>
  <si>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6,72</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</si>
  <si>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</si>
  <si>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</si>
  <si>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</si>
  <si>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</si>
  <si>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</si>
  <si>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</si>
  <si>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</si>
  <si>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</si>
  <si>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13,39</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</si>
  <si>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</si>
  <si>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</si>
  <si>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13,97</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</si>
  <si>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</si>
  <si>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</si>
  <si>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17,93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</si>
  <si>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</si>
  <si>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</si>
  <si>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</si>
  <si>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</si>
  <si>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5,88</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</si>
  <si>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</si>
  <si>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</si>
  <si>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</si>
  <si>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</si>
  <si>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6,19</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</si>
  <si>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</si>
  <si>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</si>
  <si>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6,28</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</si>
  <si>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</si>
  <si>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</si>
  <si>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9,56</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</si>
  <si>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</si>
  <si>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</si>
  <si>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</si>
  <si>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</si>
  <si>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</si>
  <si>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</si>
  <si>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15,48</t>
  </si>
  <si>
    <t xml:space="preserve">15,78</t>
  </si>
  <si>
    <t xml:space="preserve">96520</t>
  </si>
  <si>
    <t xml:space="preserve">ESCAVAÇÃO MECANIZADA PARA BLOCO DE COROAMENTO OU SAPATA, SEM PREVISÃO DE FÔRMA, COM RETROESCAVADEIRA. AF_06/2017</t>
  </si>
  <si>
    <t xml:space="preserve">77,49</t>
  </si>
  <si>
    <t xml:space="preserve">96521</t>
  </si>
  <si>
    <t xml:space="preserve">ESCAVAÇÃO MECANIZADA PARA BLOCO DE COROAMENTO OU SAPATA, COM PREVISÃO DE FÔRMA, COM RETROESCAVADEIRA. AF_06/2017</t>
  </si>
  <si>
    <t xml:space="preserve">33,00</t>
  </si>
  <si>
    <t xml:space="preserve">34,99</t>
  </si>
  <si>
    <t xml:space="preserve">96522</t>
  </si>
  <si>
    <t xml:space="preserve">ESCAVAÇÃO MANUAL PARA BLOCO DE COROAMENTO OU SAPATA, SEM PREVISÃO DE FÔRMA. AF_06/2017</t>
  </si>
  <si>
    <t xml:space="preserve">121,85</t>
  </si>
  <si>
    <t xml:space="preserve">135,85</t>
  </si>
  <si>
    <t xml:space="preserve">96523</t>
  </si>
  <si>
    <t xml:space="preserve">ESCAVAÇÃO MANUAL PARA BLOCO DE COROAMENTO OU SAPATA, COM PREVISÃO DE FÔRMA. AF_06/2017</t>
  </si>
  <si>
    <t xml:space="preserve">78,37</t>
  </si>
  <si>
    <t xml:space="preserve">87,33</t>
  </si>
  <si>
    <t xml:space="preserve">96524</t>
  </si>
  <si>
    <t xml:space="preserve">ESCAVAÇÃO MECANIZADA PARA VIGA BALDRAME, SEM PREVISÃO DE FÔRMA, COM MINI-ESCAVADEIRA. AF_06/2017</t>
  </si>
  <si>
    <t xml:space="preserve">96525</t>
  </si>
  <si>
    <t xml:space="preserve">ESCAVAÇÃO MECANIZADA PARA VIGA BALDRAME, COM PREVISÃO DE FÔRMA, COM MINI-ESCAVADEIRA. AF_06/2017</t>
  </si>
  <si>
    <t xml:space="preserve">30,12</t>
  </si>
  <si>
    <t xml:space="preserve">32,20</t>
  </si>
  <si>
    <t xml:space="preserve">96526</t>
  </si>
  <si>
    <t xml:space="preserve">ESCAVAÇÃO MANUAL DE VALA PARA VIGA BALDRAME, SEM PREVISÃO DE FÔRMA. AF_06/2017</t>
  </si>
  <si>
    <t xml:space="preserve">245,39</t>
  </si>
  <si>
    <t xml:space="preserve">273,62</t>
  </si>
  <si>
    <t xml:space="preserve">96527</t>
  </si>
  <si>
    <t xml:space="preserve">ESCAVAÇÃO MANUAL DE VALA PARA VIGA BALDRAME, COM PREVISÃO DE FÔRMA. AF_06/2017</t>
  </si>
  <si>
    <t xml:space="preserve">103,08</t>
  </si>
  <si>
    <t xml:space="preserve">114,85</t>
  </si>
  <si>
    <t xml:space="preserve">96528</t>
  </si>
  <si>
    <t xml:space="preserve">FABRICAÇÃO, MONTAGEM E DESMONTAGEM DE FÔRMA PARA BLOCO DE COROAMENTO, EM MADEIRA SERRADA, E=25 MM, 1 UTILIZAÇÃO. AF_06/2017</t>
  </si>
  <si>
    <t xml:space="preserve">101,51</t>
  </si>
  <si>
    <t xml:space="preserve">107,35</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</si>
  <si>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</si>
  <si>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</si>
  <si>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</si>
  <si>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</si>
  <si>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11,08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</si>
  <si>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</si>
  <si>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</si>
  <si>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11,15</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</si>
  <si>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</si>
  <si>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</si>
  <si>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9,97</t>
  </si>
  <si>
    <t xml:space="preserve">72915</t>
  </si>
  <si>
    <t xml:space="preserve">ESCAVACAO MECANICA DE VALA EM MATERIAL DE 2A. CATEGORIA ATE 2 M DE PROFUNDIDADE COM UTILIZACAO DE ESCAVADEIRA HIDRAULICA</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</si>
  <si>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</si>
  <si>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</si>
  <si>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</si>
  <si>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</si>
  <si>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13,98</t>
  </si>
  <si>
    <t xml:space="preserve">14,63</t>
  </si>
  <si>
    <t xml:space="preserve">73965/9</t>
  </si>
  <si>
    <t xml:space="preserve">ESCAVACAO MANUAL DE VALA EM LODO, DE 1,5 ATE 3M, EXCLUINDO ESGOTAMENTO/ESCORAMENTO.</t>
  </si>
  <si>
    <t xml:space="preserve">176,40</t>
  </si>
  <si>
    <t xml:space="preserve">196,20</t>
  </si>
  <si>
    <t xml:space="preserve">79506/2</t>
  </si>
  <si>
    <t xml:space="preserve">ESCAVAÇÃO MANUAL DE VALA/CAVA EM LODO, ENTRE 3 E 4,5M DE PROFUNDIDADE</t>
  </si>
  <si>
    <t xml:space="preserve">264,60</t>
  </si>
  <si>
    <t xml:space="preserve">294,30</t>
  </si>
  <si>
    <t xml:space="preserve">79518/1</t>
  </si>
  <si>
    <t xml:space="preserve">MARROAMENTO EM MATERIAL DE 3A CATEGORIA, ROCHA VIVA PARA REDUÇÃO A PEDRA-DE-MÃO</t>
  </si>
  <si>
    <t xml:space="preserve">47,08</t>
  </si>
  <si>
    <t xml:space="preserve">79518/2</t>
  </si>
  <si>
    <t xml:space="preserve">MARROAMENTO DE MATERIAL DE 2A CATEGORIA, ROCHA DECOMPOSTA PARA REDUÇÃO A PEDRA-DE-MÃO</t>
  </si>
  <si>
    <t xml:space="preserve">42,37</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</si>
  <si>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</si>
  <si>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</si>
  <si>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</si>
  <si>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M3/111 HP), LARG. DE 1,5 M A 2,5 M, EM SOLO DE 1A CATEGORIA, EM LOCAIS COM ALTO NÍVEL DE INTERFERÊNCIA. AF_01/2015</t>
  </si>
  <si>
    <t xml:space="preserve">8,37</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</si>
  <si>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</si>
  <si>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</si>
  <si>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8,56</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</si>
  <si>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</si>
  <si>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</si>
  <si>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</si>
  <si>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</si>
  <si>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</si>
  <si>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</si>
  <si>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</si>
  <si>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</si>
  <si>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</si>
  <si>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</si>
  <si>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</si>
  <si>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M3/111 HP),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</si>
  <si>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</si>
  <si>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</si>
  <si>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</si>
  <si>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</si>
  <si>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</si>
  <si>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</si>
  <si>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4,60</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</si>
  <si>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</si>
  <si>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</si>
  <si>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</si>
  <si>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</si>
  <si>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4,04</t>
  </si>
  <si>
    <t xml:space="preserve">4,22</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</si>
  <si>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</si>
  <si>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</si>
  <si>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3,87</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</si>
  <si>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</si>
  <si>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</si>
  <si>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12,56</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</si>
  <si>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</si>
  <si>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</si>
  <si>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</si>
  <si>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</si>
  <si>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</si>
  <si>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</si>
  <si>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</si>
  <si>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</si>
  <si>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</si>
  <si>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</si>
  <si>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</si>
  <si>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</si>
  <si>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</si>
  <si>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</si>
  <si>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</si>
  <si>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VALAS. AF_03/2016</t>
  </si>
  <si>
    <t xml:space="preserve">69,78</t>
  </si>
  <si>
    <t xml:space="preserve">77,61</t>
  </si>
  <si>
    <t xml:space="preserve">79482</t>
  </si>
  <si>
    <t xml:space="preserve">ATERRO COM AREIA COM ADENSAMENTO HIDRAULICO</t>
  </si>
  <si>
    <t xml:space="preserve">71,96</t>
  </si>
  <si>
    <t xml:space="preserve">73,01</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</si>
  <si>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</si>
  <si>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</si>
  <si>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</si>
  <si>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</si>
  <si>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94306</t>
  </si>
  <si>
    <t xml:space="preserve">ATERRO MECANIZADO DE VALA COM ESCAVADEIRA HIDRÁULICA (CAPACIDADE DA CAÇAMBA: 0,8 M³ / POTÊNCIA: 111 HP), LARGURA DE 1,5 A 2,5 M, PROFUNDIDADE DE 1,5 A 3,0 M, COM SOLO ARGILO-ARENOSO. AF_05/2016</t>
  </si>
  <si>
    <t xml:space="preserve">18,00</t>
  </si>
  <si>
    <t xml:space="preserve">18,44</t>
  </si>
  <si>
    <t xml:space="preserve">94307</t>
  </si>
  <si>
    <t xml:space="preserve">ATERRO MECANIZADO DE VALA COM ESCAVADEIRA HIDRÁULICA (CAPACIDADE DA CAÇAMBA: 0,8 M³ / POTÊNCIA: 111 HP), LARGURA ATÉ 1,5 M, PROFUNDIDADE DE 3,0 A 4,5 M, COM SOLO ARGILO-ARENOSO. AF_05/2016</t>
  </si>
  <si>
    <t xml:space="preserve">18,88</t>
  </si>
  <si>
    <t xml:space="preserve">94308</t>
  </si>
  <si>
    <t xml:space="preserve">ATERRO MECANIZADO DE VALA COM ESCAVADEIRA HIDRÁULICA (CAPACIDADE DA CAÇAMBA: 0,8 M³ / POTÊNCIA: 111 HP), LARGURA DE 1,5 A 2,5 M, PROFUNDIDADE DE 3,0 A 4,5 M, COM SOLO ARGILO-ARENOSO. AF_05/2016</t>
  </si>
  <si>
    <t xml:space="preserve">16,58</t>
  </si>
  <si>
    <t xml:space="preserve">16,91</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</si>
  <si>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</si>
  <si>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</si>
  <si>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</si>
  <si>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</si>
  <si>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16,17</t>
  </si>
  <si>
    <t xml:space="preserve">94315</t>
  </si>
  <si>
    <t xml:space="preserve">ATERRO MECANIZADO DE VALA COM RETROESCAVADEIRA (CAPACIDADE DA CAÇAMBA DA RETRO: 0,26 M³ / POTÊNCIA: 88 HP), LARGURA ATÉ 0,8 M, PROFUNDIDADE ATÉ 1,5 M, COM SOLO ARGILO-ARENOSO. AF_05/2016</t>
  </si>
  <si>
    <t xml:space="preserve">33,15</t>
  </si>
  <si>
    <t xml:space="preserve">35,36</t>
  </si>
  <si>
    <t xml:space="preserve">94316</t>
  </si>
  <si>
    <t xml:space="preserve">ATERRO MECANIZADO DE VALA COM RETROESCAVADEIRA (CAPACIDADE DA CAÇAMBA DA RETRO: 0,26 M³ / POTÊNCIA: 88 HP), LARGURA DE 0,8 A 1,5 M, PROFUNDIDADE ATÉ 1,5 M, COM SOLO ARGILO-ARENOSO. AF_05/2016</t>
  </si>
  <si>
    <t xml:space="preserve">26,88</t>
  </si>
  <si>
    <t xml:space="preserve">94317</t>
  </si>
  <si>
    <t xml:space="preserve">ATERRO MECANIZADO DE VALA COM RETROESCAVADEIRA (CAPACIDADE DA CAÇAMBA DA RETRO: 0,26 M³ / POTÊNCIA: 88 HP), LARGURA ATÉ 0,8 M, PROFUNDIDADE DE 1,5 A 3,0 M, COM SOLO ARGILO-ARENOSO. AF_05/2016</t>
  </si>
  <si>
    <t xml:space="preserve">94318</t>
  </si>
  <si>
    <t xml:space="preserve">ATERRO MECANIZADO DE VALA COM RETROESCAVADEIRA (CAPACIDADE DA CAÇAMBA DA RETRO: 0,26 M³ / POTÊNCIA: 88 HP), LARGURA DE 0,8 A 1,5 M, PROFUNDIDADE DE 1,5 A 3,0 M, COM SOLO ARGILO-ARENOSO. AF_05/2016</t>
  </si>
  <si>
    <t xml:space="preserve">18,31</t>
  </si>
  <si>
    <t xml:space="preserve">94319</t>
  </si>
  <si>
    <t xml:space="preserve">ATERRO MANUAL DE VALAS COM SOLO ARGILO-ARENOSO E COMPACTAÇÃO MECANIZADA. AF_05/2016</t>
  </si>
  <si>
    <t xml:space="preserve">37,11</t>
  </si>
  <si>
    <t xml:space="preserve">40,14</t>
  </si>
  <si>
    <t xml:space="preserve">94327</t>
  </si>
  <si>
    <t xml:space="preserve">ATERRO MECANIZADO DE VALA COM ESCAVADEIRA HIDRÁULICA (CAPACIDADE DA CAÇAMBA: 0,8 M³ / POTÊNCIA: 111 HP), LARGURA DE 1,5 A 2,5 M, PROFUNDIDADE ATÉ 1,5 M, COM AREIA PARA ATERRO. AF_05/2016</t>
  </si>
  <si>
    <t xml:space="preserve">77,71</t>
  </si>
  <si>
    <t xml:space="preserve">94328</t>
  </si>
  <si>
    <t xml:space="preserve">ATERRO MECANIZADO DE VALA COM ESCAVADEIRA HIDRÁULICA (CAPACIDADE DA CAÇAMBA: 0,8 M³ / POTÊNCIA: 111 HP), LARGURA ATÉ 1,5 M, PROFUNDIDADE DE 1,5 A 3,0 M, COM AREIA PARA ATERRO. AF_05/2016</t>
  </si>
  <si>
    <t xml:space="preserve">73,55</t>
  </si>
  <si>
    <t xml:space="preserve">74,34</t>
  </si>
  <si>
    <t xml:space="preserve">94329</t>
  </si>
  <si>
    <t xml:space="preserve">ATERRO MECANIZADO DE VALA COM ESCAVADEIRA HIDRÁULICA (CAPACIDADE DA CAÇAMBA: 0,8 M³ / POTÊNCIA: 111 HP), LARGURA DE 1,5 A 2,5 M, PROFUNDIDADE DE 1,5 A 3,0 M, COM AREIA PARA ATERRO. AF_05/2016</t>
  </si>
  <si>
    <t xml:space="preserve">69,63</t>
  </si>
  <si>
    <t xml:space="preserve">70,07</t>
  </si>
  <si>
    <t xml:space="preserve">94330</t>
  </si>
  <si>
    <t xml:space="preserve">ATERRO MECANIZADO DE VALA COM ESCAVADEIRA HIDRÁULICA (CAPACIDADE DA CAÇAMBA: 0,8 M³ / POTÊNCIA: 111 HP), LARGURA ATÉ 1,5 M, PROFUNDIDADE DE 3,0 A 4,5 M, COM AREIA PARA ATERRO. AF_05/2016</t>
  </si>
  <si>
    <t xml:space="preserve">70,51</t>
  </si>
  <si>
    <t xml:space="preserve">94331</t>
  </si>
  <si>
    <t xml:space="preserve">ATERRO MECANIZADO DE VALA COM ESCAVADEIRA HIDRÁULICA (CAPACIDADE DA CAÇAMBA: 0,8 M³ / POTÊNCIA: 111 HP), LARGURA DE 1,5 A 2,5 M, PROFUNDIDADE DE 3,0 A 4,5 M, COM AREIA PARA ATERRO. AF_05/2016</t>
  </si>
  <si>
    <t xml:space="preserve">68,21</t>
  </si>
  <si>
    <t xml:space="preserve">68,54</t>
  </si>
  <si>
    <t xml:space="preserve">94332</t>
  </si>
  <si>
    <t xml:space="preserve">ATERRO MECANIZADO DE VALA COM ESCAVADEIRA HIDRÁULICA (CAPACIDADE DA CAÇAMBA: 0,8 M³ / POTÊNCIA: 111 HP), LARGURA ATÉ 1,5 M, PROFUNDIDADE DE 4,5 A 6,0 M, COM AREIA PARA ATERRO. AF_05/2016</t>
  </si>
  <si>
    <t xml:space="preserve">69,23</t>
  </si>
  <si>
    <t xml:space="preserve">94333</t>
  </si>
  <si>
    <t xml:space="preserve">ATERRO MECANIZADO DE VALA COM ESCAVADEIRA HIDRÁULICA (CAPACIDADE DA CAÇAMBA: 0,8 M³ / POTÊNCIA: 111 HP), LARGURA DE 1,5 A 2,5 M, PROFUNDIDADE DE 4,5 A 6,0 M, COM AREIA PARA ATERRO. AF_05/2016</t>
  </si>
  <si>
    <t xml:space="preserve">67,50</t>
  </si>
  <si>
    <t xml:space="preserve">67,80</t>
  </si>
  <si>
    <t xml:space="preserve">94338</t>
  </si>
  <si>
    <t xml:space="preserve">ATERRO MECANIZADO DE VALA COM RETROESCAVADEIRA (CAPACIDADE DA CAÇAMBA DA RETRO: 0,26 M³ / POTÊNCIA: 88 HP), LARGURA ATÉ 0,8 M, PROFUNDIDADE ATÉ 1,5 M, COM AREIA PARA ATERRO. AF_05/2016</t>
  </si>
  <si>
    <t xml:space="preserve">84,78</t>
  </si>
  <si>
    <t xml:space="preserve">86,99</t>
  </si>
  <si>
    <t xml:space="preserve">94339</t>
  </si>
  <si>
    <t xml:space="preserve">ATERRO MECANIZADO DE VALA COM RETROESCAVADEIRA (CAPACIDADE DA CAÇAMBA DA RETRO: 0,26 M³ / POTÊNCIA: 88 HP), LARGURA DE 0,8 A 1,5 M, PROFUNDIDADE ATÉ 1,5 M, COM AREIA PARA ATERRO. AF_05/2016</t>
  </si>
  <si>
    <t xml:space="preserve">77,10</t>
  </si>
  <si>
    <t xml:space="preserve">78,51</t>
  </si>
  <si>
    <t xml:space="preserve">94340</t>
  </si>
  <si>
    <t xml:space="preserve">ATERRO MECANIZADO DE VALA COM RETROESCAVADEIRA (CAPACIDADE DA CAÇAMBA DA RETRO: 0,26 M³ / POTÊNCIA: 88 HP), LARGURA ATÉ 0,8 M, PROFUNDIDADE DE 1,5 A 3,0 M, COM AREIA PARA ATERRO. AF_05/2016</t>
  </si>
  <si>
    <t xml:space="preserve">74,77</t>
  </si>
  <si>
    <t xml:space="preserve">94341</t>
  </si>
  <si>
    <t xml:space="preserve">ATERRO MECANIZADO DE VALA COM RETROESCAVADEIRA (CAPACIDADE DA CAÇAMBA DA RETRO: 0,26 M³ / POTÊNCIA: 88 HP), LARGURA DE 0,8 A 1,5 M, PROFUNDIDADE DE 1,5 A 3,0 M, COM AREIA PARA ATERRO. AF_05/2016</t>
  </si>
  <si>
    <t xml:space="preserve">69,31</t>
  </si>
  <si>
    <t xml:space="preserve">94342</t>
  </si>
  <si>
    <t xml:space="preserve">ATERRO MANUAL DE VALAS COM AREIA PARA ATERRO E COMPACTAÇÃO MECANIZADA. AF_05/2016</t>
  </si>
  <si>
    <t xml:space="preserve">88,74</t>
  </si>
  <si>
    <t xml:space="preserve">91,77</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</si>
  <si>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</si>
  <si>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</si>
  <si>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</si>
  <si>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</si>
  <si>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</si>
  <si>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</si>
  <si>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</si>
  <si>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(SEM SUBSTITUIÇÃO) DE 1ª CATEGORIA EM LOCAIS COM ALTO NÍVEL DE INTERFERÊNCIA. AF_04/2016</t>
  </si>
  <si>
    <t xml:space="preserve">17,26</t>
  </si>
  <si>
    <t xml:space="preserve">93361</t>
  </si>
  <si>
    <t xml:space="preserve">REATERRO MECANIZADO DE VALA COM ESCAVADEIRA HIDRÁULICA (CAPACIDADE DA CAÇAMBA: 0,8 M³ / POTÊNCIA: 111 HP), LARGURA ATÉ 1,5 M, PROFUNDIDADE DE 1,5 A 3,0 M, COM SOLO (SEM SUBSTITUIÇÃO)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</si>
  <si>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</si>
  <si>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(SEM SUBSTITUIÇÃO)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</si>
  <si>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</si>
  <si>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(SEM SUBSTITUIÇÃO)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</si>
  <si>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</si>
  <si>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</si>
  <si>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8,12</t>
  </si>
  <si>
    <t xml:space="preserve">93365</t>
  </si>
  <si>
    <t xml:space="preserve">REATERRO MECANIZADO DE VALA COM ESCAVADEIRA HIDRÁULICA (CAPACIDADE DA CAÇAMBA: 0,8 M³ / POTÊNCIA: 111 HP), LARGURA ATÉ 1,5 M, PROFUNDIDADE DE 4,5 A 6,0 M, COM SOLO (SEM SUBSTITUIÇÃO) DE 1ª CATEGORIA EM LOCAIS COM ALTO NÍVEL DE INTERFERÊNCIA. AF_04/2016</t>
  </si>
  <si>
    <t xml:space="preserve">93366</t>
  </si>
  <si>
    <t xml:space="preserve">REATERRO MECANIZADO DE VALA COM ESCAVADEIRA HIDRÁULICA (CAPACIDADE DA CAÇAMBA: 0,8 M³ / POTÊNCIA: 111 HP), LARGURA DE 1,5 A 2,5 M, PROFUNDIDADE DE 4,5 A 6,0 M, COM SOLO (SEM SUBSTITUIÇÃO)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</si>
  <si>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</si>
  <si>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(SEM SUBSTITUIÇÃO) DE 1ª CATEGORIA EM LOCAIS COM BAIXO NÍVEL DE INTERFERÊNCIA. AF_04/2016</t>
  </si>
  <si>
    <t xml:space="preserve">16,22</t>
  </si>
  <si>
    <t xml:space="preserve">93368</t>
  </si>
  <si>
    <t xml:space="preserve">REATERRO MECANIZADO DE VALA COM ESCAVADEIRA HIDRÁULICA (CAPACIDADE DA CAÇAMBA: 0,8 M³ / POTÊNCIA: 111 HP), LARGURA ATÉ 1,5 M, PROFUNDIDADE DE 1,5 A 3,0 M, COM SOLO (SEM SUBSTITUIÇÃO)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</si>
  <si>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</si>
  <si>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</si>
  <si>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93370</t>
  </si>
  <si>
    <t xml:space="preserve">REATERRO MECANIZADO DE VALA COM ESCAVADEIRA HIDRÁULICA (CAPACIDADE DA CAÇAMBA: 0,8 M³ / POTÊNCIA: 111 HP), LARGURA ATÉ 1,5 M, PROFUNDIDADE DE 3,0 A 4,5 M, COM SOLO (SEM SUBSTITUIÇÃO) DE 1ª CATEGORIA EM LOCAIS COM BAIXO NÍVEL DE INTERFERÊNCIA. AF_04/2016</t>
  </si>
  <si>
    <t xml:space="preserve">9,04</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</si>
  <si>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</si>
  <si>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</si>
  <si>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</si>
  <si>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(SEM SUBSTITUIÇÃO) DE 1ª CATEGORIA EM LOCAIS COM BAIXO NÍVEL DE INTERFERÊNCIA. AF_04/2016</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</si>
  <si>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</si>
  <si>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</si>
  <si>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</si>
  <si>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</si>
  <si>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20,87</t>
  </si>
  <si>
    <t xml:space="preserve">93375</t>
  </si>
  <si>
    <t xml:space="preserve">REATERRO MECANIZADO DE VALA COM RETROESCAVADEIRA (CAPACIDADE DA CAÇAMBA DA RETRO: 0,26 M³ / POTÊNCIA: 88 HP), LARGURA DE 0,8 A 1,5 M, PROFUNDIDADE ATÉ 1,5 M, COM SOLO (SEM SUBSTITUIÇÃO) DE 1ª CATEGORIA EM LOCAIS COM ALTO NÍVEL DE INTERFERÊNCIA. AF_04/2016</t>
  </si>
  <si>
    <t xml:space="preserve">16,00</t>
  </si>
  <si>
    <t xml:space="preserve">17,41</t>
  </si>
  <si>
    <t xml:space="preserve">93376</t>
  </si>
  <si>
    <t xml:space="preserve">REATERRO MECANIZADO DE VALA COM RETROESCAVADEIRA (CAPACIDADE DA CAÇAMBA DA RETRO: 0,26 M³ / POTÊNCIA: 88 HP), LARGURA ATÉ 0,8 M, PROFUNDIDADE DE 1,5 A 3,0 M, COM SOLO (SEM SUBSTITUIÇÃO) DE 1ª CATEGORIA EM LOCAIS COM ALTO NÍVEL DE INTERFERÊNCIA. AF_04/2016</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</si>
  <si>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</si>
  <si>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</si>
  <si>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</si>
  <si>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(SEM SUBSTITUIÇÃO)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</si>
  <si>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</si>
  <si>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(SEM SUBSTITUIÇÃO)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</si>
  <si>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</si>
  <si>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(SEM SUBSTITUIÇÃO) DE 1ª CATEGORIA EM LOCAIS COM BAIXO NÍVEL DE INTERFERÊNCIA. AF_04/2016</t>
  </si>
  <si>
    <t xml:space="preserve">12,20</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</si>
  <si>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</si>
  <si>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</si>
  <si>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93382</t>
  </si>
  <si>
    <t xml:space="preserve">REATERRO MANUAL DE VALAS COM COMPACTAÇÃO MECANIZADA. AF_04/2016</t>
  </si>
  <si>
    <t xml:space="preserve">27,27</t>
  </si>
  <si>
    <t xml:space="preserve">30,31</t>
  </si>
  <si>
    <t xml:space="preserve">96995</t>
  </si>
  <si>
    <t xml:space="preserve">REATERRO MANUAL APILOADO COM SOQUETE. AF_10/2017</t>
  </si>
  <si>
    <t xml:space="preserve">47,06</t>
  </si>
  <si>
    <t xml:space="preserve">72838</t>
  </si>
  <si>
    <t xml:space="preserve">TRANSPORTE COMERCIAL COM CAMINHAO CARROCERIA 9 T, RODOVIA EM LEITO NATURAL</t>
  </si>
  <si>
    <t xml:space="preserve">TXKM</t>
  </si>
  <si>
    <t xml:space="preserve">0,87</t>
  </si>
  <si>
    <t xml:space="preserve">0,89</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</si>
  <si>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</si>
  <si>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</si>
  <si>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</si>
  <si>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</si>
  <si>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72841</t>
  </si>
  <si>
    <t xml:space="preserve">TRANSPORTE COMERCIAL COM CAMINHAO BASCULANTE 6 M3, RODOVIA EM LEITO NATURAL</t>
  </si>
  <si>
    <t xml:space="preserve">72842</t>
  </si>
  <si>
    <t xml:space="preserve">TRANSPORTE COMERCIAL COM CAMINHAO BASCULANTE 6 M3, RODOVIA COM REVESTIMENTO PRIMARIO</t>
  </si>
  <si>
    <t xml:space="preserve">72843</t>
  </si>
  <si>
    <t xml:space="preserve">TRANSPORTE COMERCIAL COM CAMINHAO BASCULANTE 6 M3, RODOVIA PAVIMENTADA</t>
  </si>
  <si>
    <t xml:space="preserve">72844</t>
  </si>
  <si>
    <t xml:space="preserve">CARGA, MANOBRAS E DESCARGA DE AREIA, BRITA, PEDRA DE MAO E SOLOS COM CAMINHAO BASCULANTE 6 M3 (DESCARGA LIVRE)</t>
  </si>
  <si>
    <t xml:space="preserve">T</t>
  </si>
  <si>
    <t xml:space="preserve">0,77</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</si>
  <si>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</si>
  <si>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</si>
  <si>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</si>
  <si>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</si>
  <si>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3,75</t>
  </si>
  <si>
    <t xml:space="preserve">72847</t>
  </si>
  <si>
    <t xml:space="preserve">CARGA, MANOBRAS E DESCARGA DE MISTURA BETUMINOSA A FRIO, COM CAMINHAO BASCULANTE 6 M3</t>
  </si>
  <si>
    <t xml:space="preserve">8,09</t>
  </si>
  <si>
    <t xml:space="preserve">72848</t>
  </si>
  <si>
    <t xml:space="preserve">CARGA, MANOBRAS E DESCARGA DE BRITA PARA BASE DE MACADAME, COM CAMINHAO BASCULANTE 6 M3</t>
  </si>
  <si>
    <t xml:space="preserve">2,02</t>
  </si>
  <si>
    <t xml:space="preserve">2,06</t>
  </si>
  <si>
    <t xml:space="preserve">72849</t>
  </si>
  <si>
    <t xml:space="preserve">CARGA, MANOBRAS E DESCARGA DE MISTURAS DE SOLOS E AGREGADOS (BASES ESTABILIZADAS EM USINA) COM CAMINHAO BASCULANTE 6 M3</t>
  </si>
  <si>
    <t xml:space="preserve">2,58</t>
  </si>
  <si>
    <t xml:space="preserve">72850</t>
  </si>
  <si>
    <t xml:space="preserve">CARGA, MANOBRAS E DESCARGA DE MATERIAIS DIVERSOS, COM CAMINHAO CARROCERIA 9T (CARGA E DESCARGA MANUAIS)</t>
  </si>
  <si>
    <t xml:space="preserve">72882</t>
  </si>
  <si>
    <t xml:space="preserve">M3XKM</t>
  </si>
  <si>
    <t xml:space="preserve">1,33</t>
  </si>
  <si>
    <t xml:space="preserve">72883</t>
  </si>
  <si>
    <t xml:space="preserve">72884</t>
  </si>
  <si>
    <t xml:space="preserve">72885</t>
  </si>
  <si>
    <t xml:space="preserve">72886</t>
  </si>
  <si>
    <t xml:space="preserve">1,29</t>
  </si>
  <si>
    <t xml:space="preserve">1,32</t>
  </si>
  <si>
    <t xml:space="preserve">72887</t>
  </si>
  <si>
    <t xml:space="preserve">72888</t>
  </si>
  <si>
    <t xml:space="preserve">72890</t>
  </si>
  <si>
    <t xml:space="preserve">CARGA, MANOBRAS E DESCARGA DE BRITA PARA TRATAMENTOS SUPERFICIAIS, COM CAMINHAO BASCULANTE 6 M3, DESCARGA EM DISTRIBUIDOR</t>
  </si>
  <si>
    <t xml:space="preserve">6,96</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</si>
  <si>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</si>
  <si>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</si>
  <si>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</si>
  <si>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</si>
  <si>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12,38</t>
  </si>
  <si>
    <t xml:space="preserve">72893</t>
  </si>
  <si>
    <t xml:space="preserve">CARGA, MANOBRAS E DESCARGA DE BRITA PARA BASE DE MACADAME, COM CAMINHAO BASCULANTE 6 M3, DESCARGA EM DISTRIBUIDOR</t>
  </si>
  <si>
    <t xml:space="preserve">3,08</t>
  </si>
  <si>
    <t xml:space="preserve">72894</t>
  </si>
  <si>
    <t xml:space="preserve">CARGA, MANOBRAS E DESCARGA DE MISTURAS DE SOLOS E AGREGADOS, COM CAMINHAO BASCULANTE 6 M3, DESCARGA EM DISTRIBUIDOR</t>
  </si>
  <si>
    <t xml:space="preserve">3,96</t>
  </si>
  <si>
    <t xml:space="preserve">72895</t>
  </si>
  <si>
    <t xml:space="preserve">CARGA, MANOBRAS E DESCARGA DE MATERIAIS DIVERSOS, COM CAMINHAO BASCULANTE 6M3 (CARGA E DESCARGA MANUAIS)</t>
  </si>
  <si>
    <t xml:space="preserve">20,47</t>
  </si>
  <si>
    <t xml:space="preserve">72897</t>
  </si>
  <si>
    <t xml:space="preserve">CARGA MANUAL DE ENTULHO EM CAMINHAO BASCULANTE 6 M3</t>
  </si>
  <si>
    <t xml:space="preserve">22,50</t>
  </si>
  <si>
    <t xml:space="preserve">24,70</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</si>
  <si>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</si>
  <si>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</si>
  <si>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</si>
  <si>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</si>
  <si>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5,39</t>
  </si>
  <si>
    <t xml:space="preserve">72900</t>
  </si>
  <si>
    <t xml:space="preserve">TRANSPORTE DE ENTULHO COM CAMINHAO BASCULANTE 6 M3, RODOVIA PAVIMENTADA, DMT 0,5 A 1,0 KM</t>
  </si>
  <si>
    <t xml:space="preserve">74010/1</t>
  </si>
  <si>
    <t xml:space="preserve">CARGA E DESCARGA MECANICA DE SOLO UTILIZANDO CAMINHAO BASCULANTE 6,0M3/16T E PA CARREGADEIRA SOBRE PNEUS 128 HP, CAPACIDADE DA CAÇAMBA 1,7 A 2,8 M3, PESO OPERACIONAL 11632 KG</t>
  </si>
  <si>
    <t xml:space="preserve">74241/1</t>
  </si>
  <si>
    <t xml:space="preserve">EMPILHAMENTO DE SOLO ORGANICO RETIRADO NA AREA DO ATERRO COM TRATOR SOBRE ESTEIRAS D6</t>
  </si>
  <si>
    <t xml:space="preserve">3,33</t>
  </si>
  <si>
    <t xml:space="preserve">83356</t>
  </si>
  <si>
    <t xml:space="preserve">TRANSPORTE COMERCIAL DE BRITA</t>
  </si>
  <si>
    <t xml:space="preserve">83358</t>
  </si>
  <si>
    <t xml:space="preserve">TRANSPORTE DE PAVIMENTACAO REMOVIDA (RODOVIAS NAO URBANAS)</t>
  </si>
  <si>
    <t xml:space="preserve">1,59</t>
  </si>
  <si>
    <t xml:space="preserve">1,62</t>
  </si>
  <si>
    <t xml:space="preserve">95285</t>
  </si>
  <si>
    <t xml:space="preserve">TRANSPORTE COM CAMINHÃO BASCULANTE 6 M3 EM RODOVIA COM LEITO NATURAL, DMT ATÉ 200 M</t>
  </si>
  <si>
    <t xml:space="preserve">3,69</t>
  </si>
  <si>
    <t xml:space="preserve">95286</t>
  </si>
  <si>
    <t xml:space="preserve">TRANSPORTE COM CAMINHÃO BASCULANTE 6 M3 EM RODOVIA COM LEITO NATURAL, DMT 200 A 400 M</t>
  </si>
  <si>
    <t xml:space="preserve">3,86</t>
  </si>
  <si>
    <t xml:space="preserve">95287</t>
  </si>
  <si>
    <t xml:space="preserve">TRANSPORTE COM CAMINHÃO BASCULANTE 6 M3 EM RODOVIA COM LEITO NATURAL, DMT 400 A 60</t>
  </si>
  <si>
    <t xml:space="preserve">95288</t>
  </si>
  <si>
    <t xml:space="preserve">TRANSPORTE COM CAMINHÃO BASCULANTE 6 M3 EM RODOVIA COM LEITO NATURAL, DMT 600 A 800 M</t>
  </si>
  <si>
    <t xml:space="preserve">95289</t>
  </si>
  <si>
    <t xml:space="preserve">TRANSPORTE COM CAMINHÃO BASCULANTE 6 M3 EM RODOVIA COM LEITO NATURAL, DMT 800 A 1.000 M</t>
  </si>
  <si>
    <t xml:space="preserve">95290</t>
  </si>
  <si>
    <t xml:space="preserve">TRANSPORTE COM CAMINHÃO BASCULANTE 6 M3 EM RODOVIA COM LEITO NATURAL</t>
  </si>
  <si>
    <t xml:space="preserve">1,79</t>
  </si>
  <si>
    <t xml:space="preserve">95291</t>
  </si>
  <si>
    <t xml:space="preserve">TRANSPORTE COM CAMINHÃO BASCULANTE 6 M3 EM RODOVIA COM REVESTIMENTO PRIMÁRIO, DMT ATÉ 200 M</t>
  </si>
  <si>
    <t xml:space="preserve">3,28</t>
  </si>
  <si>
    <t xml:space="preserve">3,35</t>
  </si>
  <si>
    <t xml:space="preserve">95292</t>
  </si>
  <si>
    <t xml:space="preserve">TRANSPORTE COM CAMINHÃO BASCULANTE 6 M3 EM RODOVIA COM REVESTIMENTO PRIMÁRIO, DMT 200 A 400 M</t>
  </si>
  <si>
    <t xml:space="preserve">3,36</t>
  </si>
  <si>
    <t xml:space="preserve">3,43</t>
  </si>
  <si>
    <t xml:space="preserve">95293</t>
  </si>
  <si>
    <t xml:space="preserve">TRANSPORTE COM CAMINHÃO BASCULANTE 6 M3 EM RODOVIA COM REVESTIMENTO PRIMÁRIO, DMT 400 A 600 M</t>
  </si>
  <si>
    <t xml:space="preserve">3,53</t>
  </si>
  <si>
    <t xml:space="preserve">95294</t>
  </si>
  <si>
    <t xml:space="preserve">TRANSPORTE COM CAMINHÃO BASCULANTE 6 M3 EM RODOVIA COM REVESTIMENTO PRIMÁRIO,  DMT 800 A 1.000 M</t>
  </si>
  <si>
    <t xml:space="preserve">3,65</t>
  </si>
  <si>
    <t xml:space="preserve">95295</t>
  </si>
  <si>
    <t xml:space="preserve">TRANSPORTE COM CAMINHÃO BASCULANTE 6 M3 EM RODOVIA COM REVESTIMENTO PRIMÁRIO,  DMT 600 A 800 M</t>
  </si>
  <si>
    <t xml:space="preserve">3,56</t>
  </si>
  <si>
    <t xml:space="preserve">95296</t>
  </si>
  <si>
    <t xml:space="preserve">TRANSPORTE COM CAMINHÃO BASCULANTE 6 M3 EM RODOVIA COM REVESTIMENTO PRIMÁRIO</t>
  </si>
  <si>
    <t xml:space="preserve">1,60</t>
  </si>
  <si>
    <t xml:space="preserve">1,63</t>
  </si>
  <si>
    <t xml:space="preserve">95297</t>
  </si>
  <si>
    <t xml:space="preserve">TRANSPORTE COM CAMINHÃO BASCULANTE 6 M3 EM RODOVIA PAVIMENTADA,  DMT ATÉ 200 M</t>
  </si>
  <si>
    <t xml:space="preserve">95298</t>
  </si>
  <si>
    <t xml:space="preserve">TRANSPORTE COM CAMINHÃO BASCULANTE 6 M3 EM RODOVIA PAVIMENTADA, DMT 200 A 400 M</t>
  </si>
  <si>
    <t xml:space="preserve">95299</t>
  </si>
  <si>
    <t xml:space="preserve">TRANSPORTE COM CAMINHÃO BASCULANTE 6 M3 EM RODOVIA PAVIMENTADA, DMT 400 A 600 M</t>
  </si>
  <si>
    <t xml:space="preserve">95300</t>
  </si>
  <si>
    <t xml:space="preserve">TRANSPORTE COM CAMINHÃO BASCULANTE 6 M3 EM RODOVIA PAVIMENTADA, DMT 600 A 800 M</t>
  </si>
  <si>
    <t xml:space="preserve">3,20</t>
  </si>
  <si>
    <t xml:space="preserve">95301</t>
  </si>
  <si>
    <t xml:space="preserve">TRANSPORTE COM CAMINHÃO BASCULANTE 6 M3 EM RODOVIA PAVIMENTADA, DMT 800 A 1.000 M</t>
  </si>
  <si>
    <t xml:space="preserve">95302</t>
  </si>
  <si>
    <t xml:space="preserve">TRANSPORTE COM CAMINHÃO BASCULANTE 6 M3 EM RODOVIA PAVIMENTADA ( PARA DISTÂNCIAS SUPERIORES A 4 KM)</t>
  </si>
  <si>
    <t xml:space="preserve">1,46</t>
  </si>
  <si>
    <t xml:space="preserve">95303</t>
  </si>
  <si>
    <t xml:space="preserve">TRANSPORTE COM CAMINHÃO BASCULANTE 10 M3 DE MASSA ASFALTICA PARA PAVIMENTAÇÃO URBANA</t>
  </si>
  <si>
    <t xml:space="preserve">1,00</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</si>
  <si>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</si>
  <si>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</si>
  <si>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</si>
  <si>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</si>
  <si>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1,67</t>
  </si>
  <si>
    <t xml:space="preserve">1,70</t>
  </si>
  <si>
    <t xml:space="preserve">97914</t>
  </si>
  <si>
    <t xml:space="preserve">TRANSPORTE COM CAMINHÃO BASCULANTE DE 6 M3, EM VIA URBANA PAVIMENTADA, DMT ATÉ 30 KM (UNIDADE: M3XKM). AF_01/2018</t>
  </si>
  <si>
    <t xml:space="preserve">1,56</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</si>
  <si>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</si>
  <si>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</si>
  <si>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</si>
  <si>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</si>
  <si>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</si>
  <si>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</si>
  <si>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</si>
  <si>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</si>
  <si>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1,03</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</si>
  <si>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</si>
  <si>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</si>
  <si>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</si>
  <si>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</si>
  <si>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</si>
  <si>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</si>
  <si>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</si>
  <si>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</si>
  <si>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2,90</t>
  </si>
  <si>
    <t xml:space="preserve">94100</t>
  </si>
  <si>
    <t xml:space="preserve">PREPARO DE FUNDO DE VALA  COM LARGURA MAIOR OU IGUAL A 1,5 M E MENOR QUE 2,5 M, EM LOCAL COM NÍVEL ALTO DE INTERFERÊNCIA. AF_06/2016</t>
  </si>
  <si>
    <t xml:space="preserve">3,67</t>
  </si>
  <si>
    <t xml:space="preserve">94102</t>
  </si>
  <si>
    <t xml:space="preserve">LASTRO DE VALA COM PREPARO DE FUNDO, LARGURA MENOR QUE 1,5 M, COM CAMADA DE AREIA, LANÇAMENTO MANUAL, EM LOCAL COM NÍVEL BAIXO DE INTERFERÊNCIA. AF_06/2016</t>
  </si>
  <si>
    <t xml:space="preserve">166,88</t>
  </si>
  <si>
    <t xml:space="preserve">94103</t>
  </si>
  <si>
    <t xml:space="preserve">LASTRO DE VALA COM PREPARO DE FUNDO, LARGURA MENOR QUE 1,5 M, COM CAMADA DE BRITA, LANÇAMENTO MANUAL, EM LOCAL COM NÍVEL BAIXO DE INTERFERÊNCIA. AF_06/2016</t>
  </si>
  <si>
    <t xml:space="preserve">189,90</t>
  </si>
  <si>
    <t xml:space="preserve">204,13</t>
  </si>
  <si>
    <t xml:space="preserve">94104</t>
  </si>
  <si>
    <t xml:space="preserve">LASTRO DE VALA COM PREPARO DE FUNDO, LARGURA MENOR QUE 1,5 M, COM CAMADA DE AREIA, LANÇAMENTO MANUAL, EM LOCAL COM NÍVEL ALTO DE INTERFERÊNCIA. AF_06/2016</t>
  </si>
  <si>
    <t xml:space="preserve">170,85</t>
  </si>
  <si>
    <t xml:space="preserve">182,92</t>
  </si>
  <si>
    <t xml:space="preserve">94105</t>
  </si>
  <si>
    <t xml:space="preserve">LASTRO DE VALA COM PREPARO DE FUNDO, LARGURA MENOR QUE 1,5 M, COM CAMADA DE BRITA, LANÇAMENTO MANUAL, EM LOCAL COM NÍVEL ALTO DE INTERFERÊNCIA. AF_06/2016</t>
  </si>
  <si>
    <t xml:space="preserve">193,89</t>
  </si>
  <si>
    <t xml:space="preserve">208,59</t>
  </si>
  <si>
    <t xml:space="preserve">94106</t>
  </si>
  <si>
    <t xml:space="preserve">LASTRO COM PREPARO DE FUNDO, LARGURA MAIOR OU IGUAL A 1,5 M, COM CAMADA DE AREIA, LANÇAMENTO MANUAL, EM LOCAL COM NÍVEL BAIXO DE INTERFERÊNCIA. AF_06/2016</t>
  </si>
  <si>
    <t xml:space="preserve">146,44</t>
  </si>
  <si>
    <t xml:space="preserve">155,68</t>
  </si>
  <si>
    <t xml:space="preserve">94107</t>
  </si>
  <si>
    <t xml:space="preserve">LASTRO COM PREPARO DE FUNDO, LARGURA MAIOR OU IGUAL A 1,5 M, COM CAMADA DE BRITA, LANÇAMENTO MANUAL, EM LOCAL COM NÍVEL BAIXO DE INTERFERÊNCIA. AF_06/2016</t>
  </si>
  <si>
    <t xml:space="preserve">169,48</t>
  </si>
  <si>
    <t xml:space="preserve">181,35</t>
  </si>
  <si>
    <t xml:space="preserve">94108</t>
  </si>
  <si>
    <t xml:space="preserve">LASTRO COM PREPARO DE FUNDO, LARGURA MAIOR OU IGUAL A 1,5 M, COM CAMADA DE AREIA, LANÇAMENTO MANUAL, EM LOCAL COM NÍVEL ALTO DE INTERFERÊNCIA. AF_06/2016</t>
  </si>
  <si>
    <t xml:space="preserve">150,43</t>
  </si>
  <si>
    <t xml:space="preserve">160,14</t>
  </si>
  <si>
    <t xml:space="preserve">94110</t>
  </si>
  <si>
    <t xml:space="preserve">LASTRO COM PREPARO DE FUNDO, LARGURA MAIOR OU IGUAL A 1,5 M, COM CAMADA DE BRITA, LANÇAMENTO MANUAL, EM LOCAL COM NÍVEL ALTO DE INTERFERÊNCIA. AF_06/2016</t>
  </si>
  <si>
    <t xml:space="preserve">173,45</t>
  </si>
  <si>
    <t xml:space="preserve">185,78</t>
  </si>
  <si>
    <t xml:space="preserve">94111</t>
  </si>
  <si>
    <t xml:space="preserve">LASTRO DE VALA COM PREPARO DE FUNDO, LARGURA MENOR QUE 1,5 M, COM CAMADA DE AREIA, LANÇAMENTO MECANIZADO, EM LOCAL COM NÍVEL BAIXO DE INTERFERÊNCIA. AF_06/2016</t>
  </si>
  <si>
    <t xml:space="preserve">141,14</t>
  </si>
  <si>
    <t xml:space="preserve">148,15</t>
  </si>
  <si>
    <t xml:space="preserve">94112</t>
  </si>
  <si>
    <t xml:space="preserve">LASTRO DE VALA COM PREPARO DE FUNDO, LARGURA MENOR QUE 1,5 M, COM CAMADA DE BRITA, LANÇAMENTO MECANIZADO, EM LOCAL COM NÍVEL BAIXO DE INTERFERÊNCIA. AF_06/2016</t>
  </si>
  <si>
    <t xml:space="preserve">158,16</t>
  </si>
  <si>
    <t xml:space="preserve">94113</t>
  </si>
  <si>
    <t xml:space="preserve">LASTRO DE VALA COM PREPARO DE FUNDO, LARGURA MENOR QUE 1,5 M, COM CAMADA DE AREIA, LANÇAMENTO MECANIZADO, EM LOCAL COM NÍVEL ALTO DE INTERFERÊNCIA. AF_06/2016</t>
  </si>
  <si>
    <t xml:space="preserve">147,66</t>
  </si>
  <si>
    <t xml:space="preserve">155,28</t>
  </si>
  <si>
    <t xml:space="preserve">94114</t>
  </si>
  <si>
    <t xml:space="preserve">LASTRO DE VALA COM PREPARO DE FUNDO, LARGURA MENOR QUE 1,5 M, COM CAMADA DE BRITA, LANÇAMENTO MECANIZADO, EM LOCAL COM NÍVEL ALTO DE INTERFERÊNCIA. AF_06/2016</t>
  </si>
  <si>
    <t xml:space="preserve">165,54</t>
  </si>
  <si>
    <t xml:space="preserve">174,76</t>
  </si>
  <si>
    <t xml:space="preserve">94115</t>
  </si>
  <si>
    <t xml:space="preserve">LASTRO COM PREPARO DE FUNDO, LARGURA MAIOR OU IGUAL A 1,5 M, COM CAMADA DE AREIA, LANÇAMENTO MECANIZADO, EM LOCAL COM NÍVEL BAIXO DE INTERFERÊNCIA. AF_06/2016</t>
  </si>
  <si>
    <t xml:space="preserve">110,19</t>
  </si>
  <si>
    <t xml:space="preserve">114,30</t>
  </si>
  <si>
    <t xml:space="preserve">94116</t>
  </si>
  <si>
    <t xml:space="preserve">LASTRO COM PREPARO DE FUNDO, LARGURA MAIOR OU IGUAL A 1,5 M, COM CAMADA DE BRITA, LANÇAMENTO MECANIZADO, EM LOCAL COM NÍVEL BAIXO DE INTERFERÊNCIA. AF_06/2016</t>
  </si>
  <si>
    <t xml:space="preserve">122,79</t>
  </si>
  <si>
    <t xml:space="preserve">94117</t>
  </si>
  <si>
    <t xml:space="preserve">LASTRO COM PREPARO DE FUNDO, LARGURA MAIOR OU IGUAL A 1,5 M, COM CAMADA DE AREIA, LANÇAMENTO MECANIZADO, EM LOCAL COM NÍVEL ALTO DE INTERFERÊNCIA. AF_06/2016</t>
  </si>
  <si>
    <t xml:space="preserve">116,26</t>
  </si>
  <si>
    <t xml:space="preserve">120,93</t>
  </si>
  <si>
    <t xml:space="preserve">94118</t>
  </si>
  <si>
    <t xml:space="preserve">LASTRO COM PREPARO DE FUNDO, LARGURA MAIOR OU IGUAL A 1,5 M, COM CAMADA DE BRITA, LANÇAMENTO MECANIZADO, EM LOCAL COM NÍVEL ALTO DE INTERFERÊNCIA. AF_06/2016</t>
  </si>
  <si>
    <t xml:space="preserve">129,92</t>
  </si>
  <si>
    <t xml:space="preserve">135,82</t>
  </si>
  <si>
    <t xml:space="preserve">6514</t>
  </si>
  <si>
    <t xml:space="preserve">FORNECIMENTO E LANCAMENTO DE BRITA N. 4</t>
  </si>
  <si>
    <t xml:space="preserve">93,34</t>
  </si>
  <si>
    <t xml:space="preserve">88549</t>
  </si>
  <si>
    <t xml:space="preserve">FORNECIMENTO E ASSENTAMENTO DE BRITA 2-DRENOS E FILTROS   MM</t>
  </si>
  <si>
    <t xml:space="preserve">67,24</t>
  </si>
  <si>
    <t xml:space="preserve">41721</t>
  </si>
  <si>
    <t xml:space="preserve">COMPACTACAO MECANICA A 95% DO PROCTOR NORMAL - PAVIMENTACAO URBANA</t>
  </si>
  <si>
    <t xml:space="preserve">41722</t>
  </si>
  <si>
    <t xml:space="preserve">COMPACTACAO MECANICA A 100% DO PROCTOR NORMAL - PAVIMENTACAO URBANA</t>
  </si>
  <si>
    <t xml:space="preserve">4,51</t>
  </si>
  <si>
    <t xml:space="preserve">74005/1</t>
  </si>
  <si>
    <t xml:space="preserve">COMPACTACAO MECANICA, SEM CONTROLE DO GC (C/COMPACTADOR PLACA 400 KG)</t>
  </si>
  <si>
    <t xml:space="preserve">4,94</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</si>
  <si>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</si>
  <si>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</si>
  <si>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</si>
  <si>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</si>
  <si>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83344</t>
  </si>
  <si>
    <t xml:space="preserve">ESPALHAMENTO DE MATERIAL EM BOTA FORA, COM UTILIZACAO DE TRATOR DE ESTEIRAS DE 165 HP</t>
  </si>
  <si>
    <t xml:space="preserve">95606</t>
  </si>
  <si>
    <t xml:space="preserve">UMIDIFICAÇÃO DE MATERIAL PARA VALAS COM CAMINHÃO PIPA 10000L. AF_11/2016</t>
  </si>
  <si>
    <t xml:space="preserve">72131</t>
  </si>
  <si>
    <t xml:space="preserve">ALVENARIA EM TIJOLO CERAMICO MACICO 5X10X20CM 1 VEZ (ESPESSURA 20CM), ASSENTADO COM ARGAMASSA TRACO 1:2:8 (CIMENTO, CAL E AREIA)</t>
  </si>
  <si>
    <t xml:space="preserve">124,13</t>
  </si>
  <si>
    <t xml:space="preserve">72132</t>
  </si>
  <si>
    <t xml:space="preserve">ALVENARIA EM TIJOLO CERAMICO MACICO 5X10X20CM 1/2 VEZ (ESPESSURA 10CM), ASSENTADO COM ARGAMASSA TRACO 1:2:8 (CIMENTO, CAL E AREIA)</t>
  </si>
  <si>
    <t xml:space="preserve">60,60</t>
  </si>
  <si>
    <t xml:space="preserve">64,71</t>
  </si>
  <si>
    <t xml:space="preserve">72133</t>
  </si>
  <si>
    <t xml:space="preserve">ALVENARIA EM TIJOLO CERAMICO MACICO 5X10X20CM 1 1/2 VEZ (ESPESSURA 30CM), ASSENTADO COM ARGAMASSA TRACO 1:2:8 (CIMENTO, CAL E AREIA)</t>
  </si>
  <si>
    <t xml:space="preserve">208,66</t>
  </si>
  <si>
    <t xml:space="preserve">223,26</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</si>
  <si>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</si>
  <si>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</si>
  <si>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39,22</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</si>
  <si>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</si>
  <si>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</si>
  <si>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38,11</t>
  </si>
  <si>
    <t xml:space="preserve">40,36</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</si>
  <si>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</si>
  <si>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</si>
  <si>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51,57</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</si>
  <si>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</si>
  <si>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</si>
  <si>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</si>
  <si>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</si>
  <si>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60,56</t>
  </si>
  <si>
    <t xml:space="preserve">64,12</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</si>
  <si>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</si>
  <si>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</si>
  <si>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65,63</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</si>
  <si>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</si>
  <si>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</si>
  <si>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</si>
  <si>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</si>
  <si>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</si>
  <si>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</si>
  <si>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</si>
  <si>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</si>
  <si>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48,40</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</si>
  <si>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</si>
  <si>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</si>
  <si>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56,24</t>
  </si>
  <si>
    <t xml:space="preserve">59,43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</si>
  <si>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</si>
  <si>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</si>
  <si>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57,60</t>
  </si>
  <si>
    <t xml:space="preserve">60,94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</si>
  <si>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</si>
  <si>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</si>
  <si>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</si>
  <si>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</si>
  <si>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44,27</t>
  </si>
  <si>
    <t xml:space="preserve">47,22</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</si>
  <si>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</si>
  <si>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</si>
  <si>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61,61</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</si>
  <si>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</si>
  <si>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</si>
  <si>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66,61</t>
  </si>
  <si>
    <t xml:space="preserve">70,83</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</si>
  <si>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</si>
  <si>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</si>
  <si>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67,97</t>
  </si>
  <si>
    <t xml:space="preserve">72,34</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</si>
  <si>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</si>
  <si>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</si>
  <si>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36,73</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</si>
  <si>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</si>
  <si>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</si>
  <si>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37,76</t>
  </si>
  <si>
    <t xml:space="preserve">40,01</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</si>
  <si>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</si>
  <si>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</si>
  <si>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50,85</t>
  </si>
  <si>
    <t xml:space="preserve">53,93</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</si>
  <si>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</si>
  <si>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</si>
  <si>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52,02</t>
  </si>
  <si>
    <t xml:space="preserve">55,23</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</si>
  <si>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</si>
  <si>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</si>
  <si>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59,94</t>
  </si>
  <si>
    <t xml:space="preserve">63,50</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</si>
  <si>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</si>
  <si>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</si>
  <si>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65,01</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</si>
  <si>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</si>
  <si>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</si>
  <si>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67,16</t>
  </si>
  <si>
    <t xml:space="preserve">73,08</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</si>
  <si>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</si>
  <si>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</si>
  <si>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68,13</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</si>
  <si>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</si>
  <si>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</si>
  <si>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63,66</t>
  </si>
  <si>
    <t xml:space="preserve">68,69</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</si>
  <si>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</si>
  <si>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</si>
  <si>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64,90</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</si>
  <si>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</si>
  <si>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</si>
  <si>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73,65</t>
  </si>
  <si>
    <t xml:space="preserve">80,40</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</si>
  <si>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</si>
  <si>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</si>
  <si>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81,56</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</si>
  <si>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</si>
  <si>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</si>
  <si>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114,57</t>
  </si>
  <si>
    <t xml:space="preserve">125,04</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</si>
  <si>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</si>
  <si>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</si>
  <si>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115,91</t>
  </si>
  <si>
    <t xml:space="preserve">126,53</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</si>
  <si>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</si>
  <si>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</si>
  <si>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57,11</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</si>
  <si>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</si>
  <si>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</si>
  <si>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</si>
  <si>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</si>
  <si>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53,68</t>
  </si>
  <si>
    <t xml:space="preserve">57,63</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</si>
  <si>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</si>
  <si>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</si>
  <si>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54,92</t>
  </si>
  <si>
    <t xml:space="preserve">59,01</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</si>
  <si>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</si>
  <si>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</si>
  <si>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60,36</t>
  </si>
  <si>
    <t xml:space="preserve">65,66</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</si>
  <si>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</si>
  <si>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</si>
  <si>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66,82</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</si>
  <si>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</si>
  <si>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</si>
  <si>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101,37</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</si>
  <si>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</si>
  <si>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</si>
  <si>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102,86</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</si>
  <si>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</si>
  <si>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</si>
  <si>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75,88</t>
  </si>
  <si>
    <t xml:space="preserve">82,80</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</si>
  <si>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</si>
  <si>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</si>
  <si>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76,85</t>
  </si>
  <si>
    <t xml:space="preserve">83,88</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</si>
  <si>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</si>
  <si>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</si>
  <si>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72,71</t>
  </si>
  <si>
    <t xml:space="preserve">78,76</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</si>
  <si>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</si>
  <si>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</si>
  <si>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</si>
  <si>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</si>
  <si>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85,78</t>
  </si>
  <si>
    <t xml:space="preserve">93,92</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</si>
  <si>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</si>
  <si>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</si>
  <si>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86,82</t>
  </si>
  <si>
    <t xml:space="preserve">95,08</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</si>
  <si>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</si>
  <si>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</si>
  <si>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146,10</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</si>
  <si>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</si>
  <si>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</si>
  <si>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134,80</t>
  </si>
  <si>
    <t xml:space="preserve">147,59</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</si>
  <si>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</si>
  <si>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</si>
  <si>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68,03</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</si>
  <si>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</si>
  <si>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</si>
  <si>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63,56</t>
  </si>
  <si>
    <t xml:space="preserve">69,11</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</si>
  <si>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</si>
  <si>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</si>
  <si>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59,19</t>
  </si>
  <si>
    <t xml:space="preserve">63,77</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</si>
  <si>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</si>
  <si>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</si>
  <si>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60,43</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</si>
  <si>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</si>
  <si>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</si>
  <si>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73,88</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</si>
  <si>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</si>
  <si>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</si>
  <si>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68,78</t>
  </si>
  <si>
    <t xml:space="preserve">75,04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</si>
  <si>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</si>
  <si>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</si>
  <si>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104,59</t>
  </si>
  <si>
    <t xml:space="preserve">114,11</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</si>
  <si>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</si>
  <si>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</si>
  <si>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105,93</t>
  </si>
  <si>
    <t xml:space="preserve">115,60</t>
  </si>
  <si>
    <t xml:space="preserve">89043</t>
  </si>
  <si>
    <t xml:space="preserve">(COMPOSIÇÃO REPRESENTATIVA) DO SERVIÇO DE ALVENARIA DE VEDAÇÃO DE BLOCOS VAZADOS DE CERÂMICA DE 9X19X19CM (ESPESSURA 9CM), PARA EDIFICAÇÃO HABITACIONAL MULTIFAMILIAR (PRÉDIO). AF_11/2014</t>
  </si>
  <si>
    <t xml:space="preserve">63,84</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</si>
  <si>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</si>
  <si>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</si>
  <si>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65,81</t>
  </si>
  <si>
    <t xml:space="preserve">71,60</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</si>
  <si>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</si>
  <si>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</si>
  <si>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111,72</t>
  </si>
  <si>
    <t xml:space="preserve">121,96</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</si>
  <si>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</si>
  <si>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</si>
  <si>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62,91</t>
  </si>
  <si>
    <t xml:space="preserve">95474</t>
  </si>
  <si>
    <t xml:space="preserve">ALVENARIA DE EMBASAMENTO EM TIJOLOS CERAMICOS MACICOS 5X10X20CM, ASSENTADO  COM ARGAMASSA TRACO 1:2:8 (CIMENTO, CAL E AREIA)</t>
  </si>
  <si>
    <t xml:space="preserve">626,11</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</si>
  <si>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</si>
  <si>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</si>
  <si>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46,51</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</si>
  <si>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</si>
  <si>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</si>
  <si>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</si>
  <si>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</si>
  <si>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44,10</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</si>
  <si>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</si>
  <si>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</si>
  <si>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44,34</t>
  </si>
  <si>
    <t xml:space="preserve">46,53</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</si>
  <si>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</si>
  <si>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</si>
  <si>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53,43</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</si>
  <si>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</si>
  <si>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</si>
  <si>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52,94</t>
  </si>
  <si>
    <t xml:space="preserve">55,86</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</si>
  <si>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</si>
  <si>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</si>
  <si>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44,66</t>
  </si>
  <si>
    <t xml:space="preserve">46,77</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</si>
  <si>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</si>
  <si>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</si>
  <si>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46,84</t>
  </si>
  <si>
    <t xml:space="preserve">49,20</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</si>
  <si>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</si>
  <si>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</si>
  <si>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55,25</t>
  </si>
  <si>
    <t xml:space="preserve">58,45</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</si>
  <si>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</si>
  <si>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</si>
  <si>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57,66</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</si>
  <si>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</si>
  <si>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</si>
  <si>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</si>
  <si>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</si>
  <si>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56,50</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</si>
  <si>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</si>
  <si>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</si>
  <si>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64,81</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</si>
  <si>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</si>
  <si>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</si>
  <si>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63,48</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</si>
  <si>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</si>
  <si>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</si>
  <si>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54,31</t>
  </si>
  <si>
    <t xml:space="preserve">57,44</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</si>
  <si>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</si>
  <si>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</si>
  <si>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56,72</t>
  </si>
  <si>
    <t xml:space="preserve">60,13</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</si>
  <si>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</si>
  <si>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</si>
  <si>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56,30</t>
  </si>
  <si>
    <t xml:space="preserve">59,60</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</si>
  <si>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</si>
  <si>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</si>
  <si>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59,38</t>
  </si>
  <si>
    <t xml:space="preserve">63,03</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</si>
  <si>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</si>
  <si>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</si>
  <si>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51,95</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</si>
  <si>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</si>
  <si>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</si>
  <si>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55,03</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</si>
  <si>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</si>
  <si>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</si>
  <si>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63,68</t>
  </si>
  <si>
    <t xml:space="preserve">67,70</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</si>
  <si>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</si>
  <si>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</si>
  <si>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71,13</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</si>
  <si>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</si>
  <si>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</si>
  <si>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56,39</t>
  </si>
  <si>
    <t xml:space="preserve">59,73</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</si>
  <si>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</si>
  <si>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</si>
  <si>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63,16</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</si>
  <si>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</si>
  <si>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</si>
  <si>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69,39</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</si>
  <si>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</si>
  <si>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</si>
  <si>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68,61</t>
  </si>
  <si>
    <t xml:space="preserve">73,20</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</si>
  <si>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</si>
  <si>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</si>
  <si>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60,92</t>
  </si>
  <si>
    <t xml:space="preserve">64,75</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</si>
  <si>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</si>
  <si>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</si>
  <si>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68,56</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</si>
  <si>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</si>
  <si>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</si>
  <si>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74,08</t>
  </si>
  <si>
    <t xml:space="preserve">79,19</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</si>
  <si>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</si>
  <si>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</si>
  <si>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77,50</t>
  </si>
  <si>
    <t xml:space="preserve">83,00</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</si>
  <si>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</si>
  <si>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</si>
  <si>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66,19</t>
  </si>
  <si>
    <t xml:space="preserve">70,56</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</si>
  <si>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</si>
  <si>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</si>
  <si>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69,61</t>
  </si>
  <si>
    <t xml:space="preserve">95465</t>
  </si>
  <si>
    <t xml:space="preserve">COBOGO CERAMICO (ELEMENTO VAZADO), 9X20X20CM, ASSENTADO COM ARGAMASSA TRACO 1:4 DE CIMENTO E AREIA</t>
  </si>
  <si>
    <t xml:space="preserve">120,11</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</si>
  <si>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</si>
  <si>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</si>
  <si>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47,03</t>
  </si>
  <si>
    <t xml:space="preserve">49,60</t>
  </si>
  <si>
    <t xml:space="preserve">87448</t>
  </si>
  <si>
    <t xml:space="preserve">ALVENARIA DE VEDAÇÃO DE BLOCOS VAZADOS DE CONCRETO DE 9X19X39CM (ESPESSURA 9CM) DE PAREDES COM ÁREA LÍQUIDA MENOR QUE 6M² SEM VÃOS E ARGAMASSA DE ASSENTAMENTO COM PREPARO MANUAL. AF_06/2014</t>
  </si>
  <si>
    <t xml:space="preserve">47,56</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</si>
  <si>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</si>
  <si>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</si>
  <si>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60,27</t>
  </si>
  <si>
    <t xml:space="preserve">87450</t>
  </si>
  <si>
    <t xml:space="preserve">ALVENARIA DE VEDAÇÃO DE BLOCOS VAZADOS DE CONCRETO DE 14X19X39CM (ESPESSURA 14CM) DE PAREDES COM ÁREA LÍQUIDA MENOR QUE 6M² SEM VÃOS E ARGAMASSA DE ASSENTAMENTO COM PREPARO MANUAL. AF_06/2014</t>
  </si>
  <si>
    <t xml:space="preserve">61,29</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</si>
  <si>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</si>
  <si>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</si>
  <si>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73,10</t>
  </si>
  <si>
    <t xml:space="preserve">77,24</t>
  </si>
  <si>
    <t xml:space="preserve">87452</t>
  </si>
  <si>
    <t xml:space="preserve">ALVENARIA DE VEDAÇÃO DE BLOCOS VAZADOS DE CONCRETO DE 19X19X39CM (ESPESSURA 19CM) DE PAREDES COM ÁREA LÍQUIDA MENOR QUE 6M² SEM VÃOS E ARGAMASSA DE ASSENTAMENTO COM PREPARO MANUAL. AF_06/2014</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</si>
  <si>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</si>
  <si>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</si>
  <si>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43,45</t>
  </si>
  <si>
    <t xml:space="preserve">45,68</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</si>
  <si>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</si>
  <si>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</si>
  <si>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44,32</t>
  </si>
  <si>
    <t xml:space="preserve">46,65</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</si>
  <si>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</si>
  <si>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</si>
  <si>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55,93</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</si>
  <si>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</si>
  <si>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</si>
  <si>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57,24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</si>
  <si>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</si>
  <si>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</si>
  <si>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71,46</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</si>
  <si>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</si>
  <si>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</si>
  <si>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69,08</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</si>
  <si>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</si>
  <si>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</si>
  <si>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56,34</t>
  </si>
  <si>
    <t xml:space="preserve">87460</t>
  </si>
  <si>
    <t xml:space="preserve">ALVENARIA DE VEDAÇÃO DE BLOCOS VAZADOS DE CONCRETO DE 9X19X39CM (ESPESSURA 9CM) DE PAREDES COM ÁREA LÍQUIDA MENOR QUE 6M² COM VÃOS E ARGAMASSA DE ASSENTAMENTO COM PREPARO MANUAL. AF_06/2014</t>
  </si>
  <si>
    <t xml:space="preserve">53,94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</si>
  <si>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</si>
  <si>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</si>
  <si>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66,33</t>
  </si>
  <si>
    <t xml:space="preserve">70,54</t>
  </si>
  <si>
    <t xml:space="preserve">87462</t>
  </si>
  <si>
    <t xml:space="preserve">ALVENARIA DE VEDAÇÃO DE BLOCOS VAZADOS DE CONCRETO DE 14X19X39CM (ESPESSURA 14CM) DE PAREDES COM ÁREA LÍQUIDA MENOR QUE 6M² COM VÃOS E ARGAMASSA DE ASSENTAMENTO COM PREPARO MANUAL. AF_06/2014</t>
  </si>
  <si>
    <t xml:space="preserve">67,35</t>
  </si>
  <si>
    <t xml:space="preserve">71,68</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</si>
  <si>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</si>
  <si>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</si>
  <si>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78,33</t>
  </si>
  <si>
    <t xml:space="preserve">83,01</t>
  </si>
  <si>
    <t xml:space="preserve">87464</t>
  </si>
  <si>
    <t xml:space="preserve">ALVENARIA DE VEDAÇÃO DE BLOCOS VAZADOS DE CONCRETO DE 19X19X39CM (ESPESSURA 19CM) DE PAREDES COM ÁREA LÍQUIDA MENOR QUE 6M² COM VÃOS E ARGAMASSA DE ASSENTAMENTO COM PREPARO MANUAL. AF_06/2014</t>
  </si>
  <si>
    <t xml:space="preserve">79,61</t>
  </si>
  <si>
    <t xml:space="preserve">84,43</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</si>
  <si>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</si>
  <si>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</si>
  <si>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</si>
  <si>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</si>
  <si>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</si>
  <si>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</si>
  <si>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</si>
  <si>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</si>
  <si>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</si>
  <si>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</si>
  <si>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71,65</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</si>
  <si>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</si>
  <si>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</si>
  <si>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72,93</t>
  </si>
  <si>
    <t xml:space="preserve">77,11</t>
  </si>
  <si>
    <t xml:space="preserve">89044</t>
  </si>
  <si>
    <t xml:space="preserve">(COMPOSIÇÃO REPRESENTATIVA) DO SERVIÇO DE ALVENARIA DE VEDAÇÃO DE BLOCOS VAZADOS DE CONCRETO DE 9X19X39CM (ESPESSURA 9CM), PARA EDIFICAÇÃO HABITACIONAL MULTIFAMILIAR (PRÉDIO). AF_11/2014</t>
  </si>
  <si>
    <t xml:space="preserve">46,93</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</si>
  <si>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</si>
  <si>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</si>
  <si>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50,40</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</si>
  <si>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</si>
  <si>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</si>
  <si>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64,30</t>
  </si>
  <si>
    <t xml:space="preserve">73937/1</t>
  </si>
  <si>
    <t xml:space="preserve">COBOGO DE CONCRETO (ELEMENTO VAZADO), 7X50X50CM, ASSENTADO COM ARGAMASSA TRACO 1:4 (CIMENTO E AREIA)</t>
  </si>
  <si>
    <t xml:space="preserve">106,39</t>
  </si>
  <si>
    <t xml:space="preserve">73937/3</t>
  </si>
  <si>
    <t xml:space="preserve">COBOGO DE CONCRETO (ELEMENTO VAZADO), 7X50X50CM, ASSENTADO COM ARGAMASSA TRACO 1:3 (CIMENTO E AREIA)</t>
  </si>
  <si>
    <t xml:space="preserve">110,35</t>
  </si>
  <si>
    <t xml:space="preserve">73937/5</t>
  </si>
  <si>
    <t xml:space="preserve">COBOGO DE CONCRETO (ELEMENTO VAZADO), 10X29X39CM ABERTURA COM VIDRO, ASSENTADO COM ARGAMASSA TRACO 1:4 (CIMENTO E AREIA MEDIA NAO PENEIRADA)</t>
  </si>
  <si>
    <t xml:space="preserve">183,13</t>
  </si>
  <si>
    <t xml:space="preserve">187,69</t>
  </si>
  <si>
    <t xml:space="preserve">89453</t>
  </si>
  <si>
    <t xml:space="preserve">ALVENARIA DE BLOCOS DE CONCRETO ESTRUTURAL 14X19X39 CM, (ESPESSURA 14 CM), FBK = 4,5 MPA, PARA PAREDES COM ÁREA LÍQUIDA MENOR QUE 6M², SEM VÃOS, UTILIZANDO PALHETA. AF_12/2014</t>
  </si>
  <si>
    <t xml:space="preserve">89454</t>
  </si>
  <si>
    <t xml:space="preserve">ALVENARIA DE BLOCOS DE CONCRETO ESTRUTURAL 14X19X39 CM, (ESPESSURA 14 CM), FBK = 4,5 MPA, PARA PAREDES COM ÁREA LÍQUIDA MAIOR OU IGUAL A 6M², SEM VÃOS, UTILIZANDO PALHETA. AF_12/2014</t>
  </si>
  <si>
    <t xml:space="preserve">50,04</t>
  </si>
  <si>
    <t xml:space="preserve">89455</t>
  </si>
  <si>
    <t xml:space="preserve">ALVENARIA DE BLOCOS DE CONCRETO ESTRUTURAL 14X19X39 CM, (ESPESSURA 14 CM) FBK = 14,0 MPA, PARA PAREDES COM ÁREA LÍQUIDA MENOR QUE 6M², SEM VÃOS, UTILIZANDO PALHETA. AF_12/2014</t>
  </si>
  <si>
    <t xml:space="preserve">64,73</t>
  </si>
  <si>
    <t xml:space="preserve">67,18</t>
  </si>
  <si>
    <t xml:space="preserve">89456</t>
  </si>
  <si>
    <t xml:space="preserve">ALVENARIA DE BLOCOS DE CONCRETO ESTRUTURAL 14X19X39 CM, (ESPESSURA 14 CM) FBK = 14,0 MPA, PARA PAREDES COM ÁREA LÍQUIDA MAIOR OU IGUAL A 6M², SEM VÃOS, UTILIZANDO PALHETA. AF_12/2014</t>
  </si>
  <si>
    <t xml:space="preserve">64,09</t>
  </si>
  <si>
    <t xml:space="preserve">89457</t>
  </si>
  <si>
    <t xml:space="preserve">ALVENARIA DE BLOCOS DE CONCRETO ESTRUTURAL 14X19X39 CM, (ESPESSURA 14 CM), FBK = 4,5 MPA, PARA PAREDES COM ÁREA LÍQUIDA MENOR QUE 6M², COM VÃOS, UTILIZANDO PALHETA. AF_12/2014</t>
  </si>
  <si>
    <t xml:space="preserve">56,17</t>
  </si>
  <si>
    <t xml:space="preserve">58,53</t>
  </si>
  <si>
    <t xml:space="preserve">89458</t>
  </si>
  <si>
    <t xml:space="preserve">ALVENARIA DE BLOCOS DE CONCRETO ESTRUTURAL 14X19X39 CM, (ESPESSURA 14 CM), FBK = 4,5 MPA, PARA PAREDES COM ÁREA LÍQUIDA MAIOR OU IGUAL A 6M², COM VÃOS, UTILIZANDO PALHETA. AF_12/2014</t>
  </si>
  <si>
    <t xml:space="preserve">89459</t>
  </si>
  <si>
    <t xml:space="preserve">ALVENARIA DE BLOCOS DE CONCRETO ESTRUTURAL 14X19X39 CM, (ESPESSURA 14 CM) FBK = 14,0 MPA, PARA PAREDES COM ÁREA LÍQUIDA MENOR QUE 6M², COM VÃOS, UTILIZANDO PALHETA. AF_12/2014</t>
  </si>
  <si>
    <t xml:space="preserve">72,59</t>
  </si>
  <si>
    <t xml:space="preserve">89460</t>
  </si>
  <si>
    <t xml:space="preserve">ALVENARIA DE BLOCOS DE CONCRETO ESTRUTURAL 14X19X39 CM, (ESPESSURA 14 CM) FBK = 14,0 MPA, PARA PAREDES COM ÁREA LÍQUIDA MAIOR OU IGUAL A 6M², COM VÃOS, UTILIZANDO PALHETA. AF_12/2014</t>
  </si>
  <si>
    <t xml:space="preserve">64,85</t>
  </si>
  <si>
    <t xml:space="preserve">67,36</t>
  </si>
  <si>
    <t xml:space="preserve">89462</t>
  </si>
  <si>
    <t xml:space="preserve">ALVENARIA DE BLOCOS DE CONCRETO ESTRUTURAL 14X19X29 CM, (ESPESSURA 14 CM), FBK = 4,5 MPA, PARA PAREDES COM ÁREA LÍQUIDA MENOR QUE 6M², SEM VÃOS, UTILIZANDO PALHETA. AF_12/2014</t>
  </si>
  <si>
    <t xml:space="preserve">60,68</t>
  </si>
  <si>
    <t xml:space="preserve">89463</t>
  </si>
  <si>
    <t xml:space="preserve">ALVENARIA DE BLOCOS DE CONCRETO ESTRUTURAL 14X19X29 CM, (ESPESSURA 14 CM), FBK = 4,5 MPA, PARA PAREDES COM ÁREA LÍQUIDA MAIOR OU IGUAL A 6M², SEM VÃOS, UTILIZANDO PALHETA. AF_12/2014</t>
  </si>
  <si>
    <t xml:space="preserve">58,54</t>
  </si>
  <si>
    <t xml:space="preserve">60,91</t>
  </si>
  <si>
    <t xml:space="preserve">89464</t>
  </si>
  <si>
    <t xml:space="preserve">ALVENARIA DE BLOCOS DE CONCRETO ESTRUTURAL 14X19X29 CM, (ESPESSURA 14 CM) FBK = 14,0 MPA, PARA PAREDES COM ÁREA LÍQUIDA MENOR QUE 6M², SEM VÃOS, UTILIZANDO PALHETA. AF_12/2014</t>
  </si>
  <si>
    <t xml:space="preserve">80,27</t>
  </si>
  <si>
    <t xml:space="preserve">89465</t>
  </si>
  <si>
    <t xml:space="preserve">ALVENARIA DE BLOCOS DE CONCRETO ESTRUTURAL 14X19X29 CM, (ESPESSURA 14 CM) FBK = 14,0 MPA, PARA PAREDES COM ÁREA LÍQUIDA MAIOR OU IGUAL A 6M², SEM VÃOS, UTILIZANDO PALHETA. AF_12/2014</t>
  </si>
  <si>
    <t xml:space="preserve">80,46</t>
  </si>
  <si>
    <t xml:space="preserve">89466</t>
  </si>
  <si>
    <t xml:space="preserve">ALVENARIA DE BLOCOS DE CONCRETO ESTRUTURAL 14X19X29 CM, (ESPESSURA 14 CM), FBK = 4,5 MPA, PARA PAREDES COM ÁREA LÍQUIDA MENOR QUE 6M², COM VÃOS, UTILIZANDO PALHETA. AF_12/2014</t>
  </si>
  <si>
    <t xml:space="preserve">67,63</t>
  </si>
  <si>
    <t xml:space="preserve">89467</t>
  </si>
  <si>
    <t xml:space="preserve">ALVENARIA DE BLOCOS DE CONCRETO ESTRUTURAL 14X19X29 CM, (ESPESSURA 14 CM), FBK = 4,5 MPA, PARA PAREDES COM ÁREA LÍQUIDA MAIOR OU IGUAL A 6M², COM VÃOS, UTILIZANDO PALHETA. AF_12/2014</t>
  </si>
  <si>
    <t xml:space="preserve">60,74</t>
  </si>
  <si>
    <t xml:space="preserve">63,34</t>
  </si>
  <si>
    <t xml:space="preserve">89468</t>
  </si>
  <si>
    <t xml:space="preserve">ALVENARIA DE BLOCOS DE CONCRETO ESTRUTURAL 14X19X29 CM, (ESPESSURA 14 CM) FBK = 14,0 MPA, PARA PAREDES COM ÁREA LÍQUIDA MENOR QUE 6M², COM VÃOS, UTILIZANDO PALHETA. AF_12/2014</t>
  </si>
  <si>
    <t xml:space="preserve">85,15</t>
  </si>
  <si>
    <t xml:space="preserve">89469</t>
  </si>
  <si>
    <t xml:space="preserve">ALVENARIA DE BLOCOS DE CONCRETO ESTRUTURAL 14X19X29 CM, (ESPESSURA 14 CM) FBK = 14,0 MPA, PARA PAREDES COM ÁREA LÍQUIDA MAIOR OU IGUAL A 6M², COM VÃOS, UTILIZANDO PALHETA. AF_12/2014</t>
  </si>
  <si>
    <t xml:space="preserve">80,37</t>
  </si>
  <si>
    <t xml:space="preserve">83,39</t>
  </si>
  <si>
    <t xml:space="preserve">89470</t>
  </si>
  <si>
    <t xml:space="preserve">ALVENARIA DE BLOCOS DE CONCRETO ESTRUTURAL 14X19X39 CM, (ESPESSURA 14 CM), FBK = 4,5 MPA, PARA PAREDES COM ÁREA LÍQUIDA MENOR QUE 6M², SEM VÃOS, UTILIZANDO COLHER DE PEDREIRO. AF_12/2014</t>
  </si>
  <si>
    <t xml:space="preserve">64,37</t>
  </si>
  <si>
    <t xml:space="preserve">67,65</t>
  </si>
  <si>
    <t xml:space="preserve">89471</t>
  </si>
  <si>
    <t xml:space="preserve">ALVENARIA DE BLOCOS DE CONCRETO ESTRUTURAL 14X19X39 CM, (ESPESSURA 14 CM), FBK = 4,5 MPA, PARA PAREDES COM ÁREA LÍQUIDA MAIOR OU IGUAL A 6M², SEM VÃOS, UTILIZANDO COLHER DE PEDREIRO. AF_12/2014</t>
  </si>
  <si>
    <t xml:space="preserve">65,17</t>
  </si>
  <si>
    <t xml:space="preserve">89472</t>
  </si>
  <si>
    <t xml:space="preserve">ALVENARIA DE BLOCOS DE CONCRETO ESTRUTURAL 14X19X39 CM, (ESPESSURA 14 CM) FBK = 14,0 MPA, PARA PAREDES COM ÁREA LÍQUIDA MENOR QUE 6M², SEM VÃOS, UTILIZANDO COLHER DE PEDREIRO. AF_12/2014</t>
  </si>
  <si>
    <t xml:space="preserve">76,39</t>
  </si>
  <si>
    <t xml:space="preserve">89473</t>
  </si>
  <si>
    <t xml:space="preserve">ALVENARIA DE BLOCOS DE CONCRETO ESTRUTURAL 14X19X39 CM, (ESPESSURA 14 CM) FBK = 14,0 MPA, PARA PAREDES COM ÁREA LÍQUIDA MAIOR OU IGUAL A 6M², SEM VÃOS, UTILIZANDO COLHER DE PEDREIRO. AF_12/2014</t>
  </si>
  <si>
    <t xml:space="preserve">77,17</t>
  </si>
  <si>
    <t xml:space="preserve">89474</t>
  </si>
  <si>
    <t xml:space="preserve">ALVENARIA DE BLOCOS DE CONCRETO ESTRUTURAL 14X19X39 CM, (ESPESSURA 14 CM), FBK = 4,5 MPA, PARA PAREDES COM ÁREA LÍQUIDA MENOR QUE 6M², COM VÃOS, UTILIZANDO COLHER DE PEDREIRO. AF_12/2014</t>
  </si>
  <si>
    <t xml:space="preserve">75,60</t>
  </si>
  <si>
    <t xml:space="preserve">89475</t>
  </si>
  <si>
    <t xml:space="preserve">ALVENARIA DE BLOCOS DE CONCRETO ESTRUTURAL 14X19X39 CM, (ESPESSURA 14 CM), FBK = 4,5 MPA, PARA PAREDES COM ÁREA LÍQUIDA MAIOR OU IGUAL A 6M², COM VÃOS, UTILIZANDO COLHER DE PEDREIRO. AF_12/2014</t>
  </si>
  <si>
    <t xml:space="preserve">66,02</t>
  </si>
  <si>
    <t xml:space="preserve">69,58</t>
  </si>
  <si>
    <t xml:space="preserve">89476</t>
  </si>
  <si>
    <t xml:space="preserve">ALVENARIA DE BLOCOS DE CONCRETO ESTRUTURAL 14X19X39 CM, (ESPESSURA 14 CM) FBK = 14,0 MPA, PARA PAREDES COM ÁREA LÍQUIDA MENOR QUE 6M², COM VÃOS, UTILIZANDO COLHER DE PEDREIRO. AF_12/2014</t>
  </si>
  <si>
    <t xml:space="preserve">85,11</t>
  </si>
  <si>
    <t xml:space="preserve">89,55</t>
  </si>
  <si>
    <t xml:space="preserve">89477</t>
  </si>
  <si>
    <t xml:space="preserve">ALVENARIA DE BLOCOS DE CONCRETO ESTRUTURAL 14X19X39 CM, (ESPESSURA 14 CM) FBK = 14,0 MPA, PARA PAREDES COM ÁREA LÍQUIDA MAIOR OU IGUAL A 6M², COM VÃOS, UTILIZANDO COLHER DE PEDREIRO. AF_12/2014</t>
  </si>
  <si>
    <t xml:space="preserve">78,82</t>
  </si>
  <si>
    <t xml:space="preserve">82,82</t>
  </si>
  <si>
    <t xml:space="preserve">89478</t>
  </si>
  <si>
    <t xml:space="preserve">ALVENARIA DE BLOCOS DE CONCRETO ESTRUTURAL 14X19X29 CM, (ESPESSURA 14 CM), FBK = 4,5 MPA, PARA PAREDES COM ÁREA LÍQUIDA MENOR QUE 6M², SEM VÃOS, UTILIZANDO COLHER DE PEDREIRO. AF_12/2014</t>
  </si>
  <si>
    <t xml:space="preserve">72,82</t>
  </si>
  <si>
    <t xml:space="preserve">76,56</t>
  </si>
  <si>
    <t xml:space="preserve">89479</t>
  </si>
  <si>
    <t xml:space="preserve">ALVENARIA DE BLOCOS DE CONCRETO ESTRUTURAL 14X19X29 CM, (ESPESSURA 14 CM), FBK = 4,5 MPA, PARA PAREDES COM ÁREA LÍQUIDA MAIOR OU IGUAL A 6M², SEM VÃOS, UTILIZANDO COLHER DE PEDREIRO. AF_12/2014</t>
  </si>
  <si>
    <t xml:space="preserve">70,68</t>
  </si>
  <si>
    <t xml:space="preserve">74,30</t>
  </si>
  <si>
    <t xml:space="preserve">89480</t>
  </si>
  <si>
    <t xml:space="preserve">ALVENARIA DE BLOCOS DE CONCRETO ESTRUTURAL 14X19X29 CM, (ESPESSURA 14 CM) FBK = 14,0 MPA, PARA PAREDES COM ÁREA LÍQUIDA MENOR QUE 6M², SEM VÃOS, UTILIZANDO COLHER DE PEDREIRO. AF_12/2014</t>
  </si>
  <si>
    <t xml:space="preserve">96,22</t>
  </si>
  <si>
    <t xml:space="preserve">89483</t>
  </si>
  <si>
    <t xml:space="preserve">ALVENARIA DE BLOCOS DE CONCRETO ESTRUTURAL 14X19X29 CM, (ESPESSURA 14 CM) FBK = 14,0 MPA, PARA PAREDES COM ÁREA LÍQUIDA MAIOR OU IGUAL A 6M², SEM VÃOS, UTILIZANDO COLHER DE PEDREIRO. AF_12/2014</t>
  </si>
  <si>
    <t xml:space="preserve">89,75</t>
  </si>
  <si>
    <t xml:space="preserve">93,74</t>
  </si>
  <si>
    <t xml:space="preserve">89484</t>
  </si>
  <si>
    <t xml:space="preserve">ALVENARIA DE BLOCOS DE CONCRETO ESTRUTURAL 14X19X29 CM, (ESPESSURA 14 CM), FBK = 4,5 MPA, PARA PAREDES COM ÁREA LÍQUIDA MENOR QUE 6M², COM VÃOS, UTILIZANDO COLHER DE PEDREIRO. AF_12/2014</t>
  </si>
  <si>
    <t xml:space="preserve">84,90</t>
  </si>
  <si>
    <t xml:space="preserve">89486</t>
  </si>
  <si>
    <t xml:space="preserve">ALVENARIA DE BLOCOS DE CONCRETO ESTRUTURAL 14X19X29 CM, (ESPESSURA 14 CM), FBK = 4,5 MPA, PARA PAREDES COM ÁREA LÍQUIDA MAIOR OU IGUAL A 6M², COM VÃOS, UTILIZANDO COLHER DE PEDREIRO. AF_12/2014</t>
  </si>
  <si>
    <t xml:space="preserve">75,00</t>
  </si>
  <si>
    <t xml:space="preserve">79,08</t>
  </si>
  <si>
    <t xml:space="preserve">89487</t>
  </si>
  <si>
    <t xml:space="preserve">ALVENARIA DE BLOCOS DE CONCRETO ESTRUTURAL 14X19X29 CM, (ESPESSURA 14 CM) FBK = 14,0 MPA, PARA PAREDES COM ÁREA LÍQUIDA MENOR QUE 6M², COM VÃOS, UTILIZANDO COLHER DE PEDREIRO. AF_12/2014</t>
  </si>
  <si>
    <t xml:space="preserve">100,66</t>
  </si>
  <si>
    <t xml:space="preserve">105,65</t>
  </si>
  <si>
    <t xml:space="preserve">89488</t>
  </si>
  <si>
    <t xml:space="preserve">ALVENARIA DE BLOCOS DE CONCRETO ESTRUTURAL 14X19X29 CM, (ESPESSURA 14 CM) FBK = 14,0 MPA, PARA PAREDES COM ÁREA LÍQUIDA MAIOR OU IGUAL A 6M², COM VÃOS, UTILIZANDO COLHER DE PEDREIRO. AF_12/2014</t>
  </si>
  <si>
    <t xml:space="preserve">94,54</t>
  </si>
  <si>
    <t xml:space="preserve">99,04</t>
  </si>
  <si>
    <t xml:space="preserve">91815</t>
  </si>
  <si>
    <t xml:space="preserve">(COMPOSIÇÃO REPRESENTATIVA) DE ALVENARIA DE BLOCOS DE CONCRETO ESTRUTURAL 14X19X39 CM, (ESPESSURA 14 CM), FBK = 4,5 MPA, UTILIZANDO PALHETA, PARA EDIFICAÇÃO HABITACIONAL. AF_10/2015</t>
  </si>
  <si>
    <t xml:space="preserve">54,64</t>
  </si>
  <si>
    <t xml:space="preserve">91816</t>
  </si>
  <si>
    <t xml:space="preserve">COMPOSIÇÃO REPRESENTATIVA DE SERVIÇOS DE ALVENARIA DE BLOCOS DE CONCRETO ESTRUTURAL 14X19X29 CM, (ESPESSURA 14 CM), FBK = 4,5 MPA, UTILIZANDO PALHETA, PARA EDIFICAÇÃO HABITACIONAL. AF_10/2015</t>
  </si>
  <si>
    <t xml:space="preserve">72139</t>
  </si>
  <si>
    <t xml:space="preserve">BLOCOS DE VIDRO TIPO CANELADO 19X19X8CM, ASSENTADO COM ARGAMASSA TRACO 1:3 (CIMENTO E AREIA GROSSA) PREPARO MECANICO, COM REJUNTAMENTO EM CIMENTO BRANCO E BARRAS DE ACO</t>
  </si>
  <si>
    <t xml:space="preserve">423,60</t>
  </si>
  <si>
    <t xml:space="preserve">441,48</t>
  </si>
  <si>
    <t xml:space="preserve">72175</t>
  </si>
  <si>
    <t xml:space="preserve">BLOCOS DE VIDRO TIPO XADREZ 20X20X10CM, ASSENTADO COM ARGAMASSA TRACO 1:3 (CIMENTO E AREIA GROSSA) PREPARO MECANICO, COM REJUNTAMENTO EM CIMENTO BRANCO E BARRAS DE ACO</t>
  </si>
  <si>
    <t xml:space="preserve">426,35</t>
  </si>
  <si>
    <t xml:space="preserve">444,24</t>
  </si>
  <si>
    <t xml:space="preserve">72176</t>
  </si>
  <si>
    <t xml:space="preserve">BLOCOS DE VIDRO TIPO XADREZ 20X10X8CM, ASSENTADO COM ARGAMASSA TRACO 1:3 (CIMENTO E AREIA GROSSA) PREPARO MECANICO, COM REJUNTAMENTO EM CIMENTO BRANCO E BARRAS DE ACO</t>
  </si>
  <si>
    <t xml:space="preserve">429,10</t>
  </si>
  <si>
    <t xml:space="preserve">446,99</t>
  </si>
  <si>
    <t xml:space="preserve">72178</t>
  </si>
  <si>
    <t xml:space="preserve">RETIRADA DE DIVISORIAS EM CHAPAS DE MADEIRA, COM MONTANTES METALICOS</t>
  </si>
  <si>
    <t xml:space="preserve">23,44</t>
  </si>
  <si>
    <t xml:space="preserve">72179</t>
  </si>
  <si>
    <t xml:space="preserve">RECOLOCACAO DE PLACAS DIVISORIAS DE GRANILITE, CONSIDERANDO REAPROVEITAMENTO DO MATERIAL</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</si>
  <si>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</si>
  <si>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</si>
  <si>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</si>
  <si>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</si>
  <si>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31,45</t>
  </si>
  <si>
    <t xml:space="preserve">73774/1</t>
  </si>
  <si>
    <t xml:space="preserve">DIVISORIA EM MARMORITE ESPESSURA 35MM, CHUMBAMENTO NO PISO E PAREDE COM ARGAMASSA DE CIMENTO E AREIA, POLIMENTO MANUAL, EXCLUSIVE FERRAGENS</t>
  </si>
  <si>
    <t xml:space="preserve">281,95</t>
  </si>
  <si>
    <t xml:space="preserve">308,40</t>
  </si>
  <si>
    <t xml:space="preserve">73909/1</t>
  </si>
  <si>
    <t xml:space="preserve">DIVISORIA EM MADEIRA COMPENSADA RESINADA ESPESSURA 6MM, ESTRUTURADA EM MADEIRA DE LEI 3"X3"</t>
  </si>
  <si>
    <t xml:space="preserve">190,10</t>
  </si>
  <si>
    <t xml:space="preserve">206,18</t>
  </si>
  <si>
    <t xml:space="preserve">74229/1</t>
  </si>
  <si>
    <t xml:space="preserve">DIVISORIA EM MARMORE BRANCO POLIDO, ESPESSURA 3 CM, ASSENTADO COM ARGAMASSA TRACO 1:4 (CIMENTO E AREIA), ARREMATE COM CIMENTO BRANCO, EXCLUSIVE FERRAGENS</t>
  </si>
  <si>
    <t xml:space="preserve">632,87</t>
  </si>
  <si>
    <t xml:space="preserve">648,52</t>
  </si>
  <si>
    <t xml:space="preserve">79627</t>
  </si>
  <si>
    <t xml:space="preserve">DIVISORIA EM GRANITO BRANCO POLIDO, ESP = 3CM, ASSENTADO COM ARGAMASSA TRACO 1:4, ARREMATE EM CIMENTO BRANCO, EXCLUSIVE FERRAGENS</t>
  </si>
  <si>
    <t xml:space="preserve">685,37</t>
  </si>
  <si>
    <t xml:space="preserve">701,02</t>
  </si>
  <si>
    <t xml:space="preserve">96358</t>
  </si>
  <si>
    <t xml:space="preserve">PAREDE COM PLACAS DE GESSO ACARTONADO (DRYWALL), PARA USO INTERNO, COM DUAS FACES SIMPLES E ESTRUTURA METÁLICA COM GUIAS SIMPLES, SEM VÃOS. AF_06/2017_P</t>
  </si>
  <si>
    <t xml:space="preserve">72,26</t>
  </si>
  <si>
    <t xml:space="preserve">73,98</t>
  </si>
  <si>
    <t xml:space="preserve">96359</t>
  </si>
  <si>
    <t xml:space="preserve">PAREDE COM PLACAS DE GESSO ACARTONADO (DRYWALL), PARA USO INTERNO, COM DUAS FACES SIMPLES E ESTRUTURA METÁLICA COM GUIAS SIMPLES, COM VÃOS AF_06/2017_P</t>
  </si>
  <si>
    <t xml:space="preserve">79,07</t>
  </si>
  <si>
    <t xml:space="preserve">81,06</t>
  </si>
  <si>
    <t xml:space="preserve">96360</t>
  </si>
  <si>
    <t xml:space="preserve">PAREDE COM PLACAS DE GESSO ACARTONADO (DRYWALL), PARA USO INTERNO, COM DUAS FACES SIMPLES E ESTRUTURA METÁLICA COM GUIAS DUPLAS, SEM VÃOS. AF_06/2017_P</t>
  </si>
  <si>
    <t xml:space="preserve">90,16</t>
  </si>
  <si>
    <t xml:space="preserve">92,33</t>
  </si>
  <si>
    <t xml:space="preserve">96361</t>
  </si>
  <si>
    <t xml:space="preserve">PAREDE COM PLACAS DE GESSO ACARTONADO (DRYWALL), PARA USO INTERNO, COM DUAS FACES SIMPLES E ESTRUTURA METÁLICA COM GUIAS DUPLAS, COM VÃOS. AF_06/2017_P</t>
  </si>
  <si>
    <t xml:space="preserve">105,87</t>
  </si>
  <si>
    <t xml:space="preserve">96362</t>
  </si>
  <si>
    <t xml:space="preserve">PAREDE COM PLACAS DE GESSO ACARTONADO (DRYWALL), PARA USO INTERNO, COM UMA FACE SIMPLES E OUTRA FACE DUPLA E ESTRUTURA METÁLICA COM GUIAS SIMPLES, SEM VÃOS. AF_06/2017_P</t>
  </si>
  <si>
    <t xml:space="preserve">95,25</t>
  </si>
  <si>
    <t xml:space="preserve">97,28</t>
  </si>
  <si>
    <t xml:space="preserve">96363</t>
  </si>
  <si>
    <t xml:space="preserve">PAREDE COM PLACAS DE GESSO ACARTONADO (DRYWALL), PARA USO INTERNO, COM UMA FACE SIMPLES E OUTRA FACE DUPLA E ESTRUTURA METÁLICA COM GUIAS SIMPLES, COM VÃOS. AF_06/2017_P</t>
  </si>
  <si>
    <t xml:space="preserve">104,78</t>
  </si>
  <si>
    <t xml:space="preserve">96364</t>
  </si>
  <si>
    <t xml:space="preserve">PAREDE COM PLACAS DE GESSO ACARTONADO (DRYWALL), PARA USO INTERNO COM UMA FACE SIMPLES E OUTRA FACE DUPLA E ESTRUTURA METÁLICA COM GUIAS DUPLAS, SEM VÃOS. AF_06/2017_P</t>
  </si>
  <si>
    <t xml:space="preserve">113,15</t>
  </si>
  <si>
    <t xml:space="preserve">115,63</t>
  </si>
  <si>
    <t xml:space="preserve">96365</t>
  </si>
  <si>
    <t xml:space="preserve">PAREDE COM PLACAS DE GESSO ACARTONADO (DRYWALL), PARA USO INTERNO, COM UMA FACE SIMPLES E OUTRA FACE DUPLA E   ESTRUTURA METÁLICA COM GUIAS DUPLAS, COM VÃOS. AF_06/2017_P</t>
  </si>
  <si>
    <t xml:space="preserve">126,58</t>
  </si>
  <si>
    <t xml:space="preserve">96366</t>
  </si>
  <si>
    <t xml:space="preserve">PAREDE COM PLACAS DE GESSO ACARTONADO (DRYWALL), PARA USO INTERNO, COM DUAS FACES DUPLAS E ESTRUTURA METÁLICA COM GUIAS SIMPLES, SEM VÃOS. AF_06/2017_P</t>
  </si>
  <si>
    <t xml:space="preserve">118,24</t>
  </si>
  <si>
    <t xml:space="preserve">120,57</t>
  </si>
  <si>
    <t xml:space="preserve">96367</t>
  </si>
  <si>
    <t xml:space="preserve">PAREDE COM PLACAS DE GESSO ACARTONADO (DRYWALL), PARA USO INTERNO, COM DUAS FACES DUPLAS E ESTRUTURA METÁLICA COM GUIAS SIMPLES, COM VÃOS. AF_06/2017_P</t>
  </si>
  <si>
    <t xml:space="preserve">125,78</t>
  </si>
  <si>
    <t xml:space="preserve">128,45</t>
  </si>
  <si>
    <t xml:space="preserve">96368</t>
  </si>
  <si>
    <t xml:space="preserve">PAREDE COM PLACAS DE GESSO ACARTONADO (DRYWALL), PARA USO INTERNO COM DUAS FACES DUPLAS E ESTRUTURA METÁLICA COM GUIAS DUPLAS, SEM VÃOS. AF_06/2017</t>
  </si>
  <si>
    <t xml:space="preserve">136,13</t>
  </si>
  <si>
    <t xml:space="preserve">138,92</t>
  </si>
  <si>
    <t xml:space="preserve">96369</t>
  </si>
  <si>
    <t xml:space="preserve">PAREDE COM PLACAS DE GESSO ACARTONADO (DRYWALL), PARA USO INTERNO, COM DUAS FACES DUPLAS E ESTRUTURA METÁLICA COM GUIAS DUPLAS, COM VÃOS. AF_06/2017_P</t>
  </si>
  <si>
    <t xml:space="preserve">149,94</t>
  </si>
  <si>
    <t xml:space="preserve">153,26</t>
  </si>
  <si>
    <t xml:space="preserve">96370</t>
  </si>
  <si>
    <t xml:space="preserve">PAREDE COM PLACAS DE GESSO ACARTONADO (DRYWALL), PARA USO INTERNO, COM UMA FACE SIMPLES E ESTRUTURA METÁLICA COM GUIAS SIMPLES, SEM VÃOS. AF_06/2017_P</t>
  </si>
  <si>
    <t xml:space="preserve">45,60</t>
  </si>
  <si>
    <t xml:space="preserve">96371</t>
  </si>
  <si>
    <t xml:space="preserve">PAREDE COM PLACAS DE GESSO ACARTONADO (DRYWALL), PARA USO INTERNO, COM UMA FACE SIMPLES E ESTRUTURA METÁLICA COM GUIAS SIMPLES, COM VÃOS. AF_06/2017_P</t>
  </si>
  <si>
    <t xml:space="preserve">96372</t>
  </si>
  <si>
    <t xml:space="preserve">INSTALAÇÃO DE ISOLAMENTO COM LÃ DE ROCHA EM PAREDES DRYWALL. AF_06/2017</t>
  </si>
  <si>
    <t xml:space="preserve">43,20</t>
  </si>
  <si>
    <t xml:space="preserve">96373</t>
  </si>
  <si>
    <t xml:space="preserve">INSTALAÇÃO DE REFORÇO METÁLICO EM PAREDE DRYWALL. AF_06/2017</t>
  </si>
  <si>
    <t xml:space="preserve">96374</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</si>
  <si>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</si>
  <si>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</si>
  <si>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</si>
  <si>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55,72</t>
  </si>
  <si>
    <t xml:space="preserve">56,76</t>
  </si>
  <si>
    <t xml:space="preserve">73863/2</t>
  </si>
  <si>
    <t xml:space="preserve">ALVENARIA COM BLOCOS DE CONCRETO CELULAR 20X30X60CM, ESPESSURA 20CM, ASSENTADOS COM ARGAMASSA TRACO 1:2:9 (CIMENTO, CAL E AREIA) PREPARO MANUAL</t>
  </si>
  <si>
    <t xml:space="preserve">113,90</t>
  </si>
  <si>
    <t xml:space="preserve">115,85</t>
  </si>
  <si>
    <t xml:space="preserve">73790/2</t>
  </si>
  <si>
    <t xml:space="preserve">REASSENTAMENTO DE PARALELEPIPEDO SOBRE COLCHAO DE PO DE PEDRA ESPESSURA 10CM, REJUNTADO COM BETUME E PEDRISCO, CONSIDERANDO APROVEITAMENTO DO PARALELEPIPEDO</t>
  </si>
  <si>
    <t xml:space="preserve">46,58</t>
  </si>
  <si>
    <t xml:space="preserve">50,16</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</si>
  <si>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</si>
  <si>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</si>
  <si>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</si>
  <si>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</si>
  <si>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</si>
  <si>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</si>
  <si>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20,54</t>
  </si>
  <si>
    <t xml:space="preserve">83771</t>
  </si>
  <si>
    <t xml:space="preserve">RECOMPOSICAO DE REVESTIMENTO PRIMARIO MEDIDO P/ VOLUME COMPACTADO</t>
  </si>
  <si>
    <t xml:space="preserve">7,85</t>
  </si>
  <si>
    <t xml:space="preserve">92970</t>
  </si>
  <si>
    <t xml:space="preserve">DEMOLIÇÃO DE PAVIMENTAÇÃO ASFÁLTICA COM UTILIZAÇÃO DE MARTELO PERFURADOR, ESPESSURA ATÉ 15 CM, EXCLUSIVE CARGA E TRANSPORTE</t>
  </si>
  <si>
    <t xml:space="preserve">12,62</t>
  </si>
  <si>
    <t xml:space="preserve">13,57</t>
  </si>
  <si>
    <t xml:space="preserve">41879</t>
  </si>
  <si>
    <t xml:space="preserve">CONFORMACAO GEOMETRICA DE PLATAFORMA PARA EXECUCAO DE REVESTIMENTO PRIMARIO EM RODOVIAS VICINAIS</t>
  </si>
  <si>
    <t xml:space="preserve">72916</t>
  </si>
  <si>
    <t xml:space="preserve">BASE DE SOLO CIMENTO 2% MISTURA EM USINA, COMPACTACAO 100% PROCTOR INTERMEDIARIO, EXCLUSIVE ESCAVACAO, CARGA E TRANSPORTE DO SOLO</t>
  </si>
  <si>
    <t xml:space="preserve">26,24</t>
  </si>
  <si>
    <t xml:space="preserve">72919</t>
  </si>
  <si>
    <t xml:space="preserve">BASE DE SOLO CIMENTO 4% MISTURA EM USINA, COMPACTACAO 100% PROCTOR NORMAL, EXCLUSIVE ESCAVACAO, CARGA E TRANSPORTE DO SOLO</t>
  </si>
  <si>
    <t xml:space="preserve">36,09</t>
  </si>
  <si>
    <t xml:space="preserve">36,57</t>
  </si>
  <si>
    <t xml:space="preserve">72922</t>
  </si>
  <si>
    <t xml:space="preserve">BASE DE SOLO CIMENTO 6% COM MISTURA EM USINA, COMPACTACAO 100% PROCTOR NORMAL, EXCLUSIVE ESCAVACAO, CARGA E TRANSPORTE DO SOLO</t>
  </si>
  <si>
    <t xml:space="preserve">48,67</t>
  </si>
  <si>
    <t xml:space="preserve">72923</t>
  </si>
  <si>
    <t xml:space="preserve">BASE DE SOLO - BRITA (40/60), MISTURA EM USINA, COMPACTACAO 100% PROCTOR MODIFICADO, EXCLUSIVE ESCAVACAO, CARGA E TRANSPORTE</t>
  </si>
  <si>
    <t xml:space="preserve">51,32</t>
  </si>
  <si>
    <t xml:space="preserve">72924</t>
  </si>
  <si>
    <t xml:space="preserve">BASE DE SOLO - BRITA (50/50), MISTURA EM USINA, COMPACTACAO 100% PROCTOR MODIFICADO, EXCLUSIVE ESCAVACAO, CARGA E TRANSPORTE</t>
  </si>
  <si>
    <t xml:space="preserve">44,83</t>
  </si>
  <si>
    <t xml:space="preserve">72961</t>
  </si>
  <si>
    <t xml:space="preserve">REGULARIZACAO E COMPACTACAO DE SUBLEITO ATE 20 CM DE ESPESSURA</t>
  </si>
  <si>
    <t xml:space="preserve">1,36</t>
  </si>
  <si>
    <t xml:space="preserve">96387</t>
  </si>
  <si>
    <t xml:space="preserve">EXECUÇÃO E COMPACTAÇÃO DE BASE E OU SUB BASE COM SOLO ESTABILIZADO GRANULOMETRICAMENTE - EXCLUSIVE ESCAVAÇÃO, CARGA E TRANSPORTE E SOLO. AF_09/2017</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</si>
  <si>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</si>
  <si>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</si>
  <si>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</si>
  <si>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</si>
  <si>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</si>
  <si>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</si>
  <si>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43,46</t>
  </si>
  <si>
    <t xml:space="preserve">96391</t>
  </si>
  <si>
    <t xml:space="preserve">EXECUÇÃO E COMPACTAÇÃO DE BASE E OU SUB BASE COM SOLO CIMENTO (TEOR DE CIMENTO IGUAL A 6%) - EXCLUSIVE ESCAVAÇÃO, CARGA E TRANSPORTE E SOLO. AF_09/2017</t>
  </si>
  <si>
    <t xml:space="preserve">96392</t>
  </si>
  <si>
    <t xml:space="preserve">EXECUÇÃO E COMPACTAÇÃO DE BASE E OU SUB BASE COM SOLO CIMENTO (TEOR DE CIMENTO IGUAL A 8%) - EXCLUSIVE ESCAVAÇÃO, CARGA E TRANSPORTE E SOLO. AF_09/2017</t>
  </si>
  <si>
    <t xml:space="preserve">79,50</t>
  </si>
  <si>
    <t xml:space="preserve">80,20</t>
  </si>
  <si>
    <t xml:space="preserve">96396</t>
  </si>
  <si>
    <t xml:space="preserve">EXECUÇÃO E COMPACTAÇÃO DE BASE E OU SUB BASE COM BRITA GRADUADA SIMPLES - EXCLUSIVE CARGA E TRANSPORTE. AF_09/2017</t>
  </si>
  <si>
    <t xml:space="preserve">86,13</t>
  </si>
  <si>
    <t xml:space="preserve">86,69</t>
  </si>
  <si>
    <t xml:space="preserve">96397</t>
  </si>
  <si>
    <t xml:space="preserve">EXECUÇÃO E COMPACTAÇÃO DE BASE E OU SUB BASE COM BRITA GRADUADA TRATADA COM CIMENTO - EXCLUSIVE CARGA E TRANSPORTE. AF_09/2017</t>
  </si>
  <si>
    <t xml:space="preserve">116,41</t>
  </si>
  <si>
    <t xml:space="preserve">117,02</t>
  </si>
  <si>
    <t xml:space="preserve">96398</t>
  </si>
  <si>
    <t xml:space="preserve">EXECUÇÃO E COMPACTAÇÃO DE BASE E OU SUB BASE COM CONCRETO COMPACTADO COM ROLO - EXCLUSIVE CARGA E TRANSPORTE. AF_09/2017</t>
  </si>
  <si>
    <t xml:space="preserve">128,13</t>
  </si>
  <si>
    <t xml:space="preserve">96399</t>
  </si>
  <si>
    <t xml:space="preserve">EXECUÇÃO E COMPACTAÇÃO DE BASE E OU SUB BASE COM PEDRA RACHÃO - EXCLUSIVE ESCAVAÇÃO, CARGA E TRANSPORTE. AF_09/2017</t>
  </si>
  <si>
    <t xml:space="preserve">70,26</t>
  </si>
  <si>
    <t xml:space="preserve">96400</t>
  </si>
  <si>
    <t xml:space="preserve">EXECUÇÃO E COMPACTAÇÃO DE BASE E OU SUB BASE COM MACADAME SECO - EXCLUSIVE ESCAVAÇÃO, CARGA E TRANSPORTE. AF_09/2017</t>
  </si>
  <si>
    <t xml:space="preserve">78,11</t>
  </si>
  <si>
    <t xml:space="preserve">96401</t>
  </si>
  <si>
    <t xml:space="preserve">EXECUÇÃO DE IMPRIMAÇÃO COM ASFALTO DILUÍDO CM-30. AF_09/2017</t>
  </si>
  <si>
    <t xml:space="preserve">96402</t>
  </si>
  <si>
    <t xml:space="preserve">EXECUÇÃO DE IMPRIMAÇÃO LIGANTE COM EMULSÃO ASFÁLTICA RR-2C. AF_09/2017</t>
  </si>
  <si>
    <t xml:space="preserve">2,52</t>
  </si>
  <si>
    <t xml:space="preserve">72799</t>
  </si>
  <si>
    <t xml:space="preserve">PAVIMENTO EM PARALELEPIPEDO SOBRE COLCHAO DE AREIA REJUNTADO COM ARGAMASSA DE CIMENTO E AREIA NO TRAÇO 1:3 (PEDRAS PEQUENAS 30 A 35 PECAS POR M2)</t>
  </si>
  <si>
    <t xml:space="preserve">78,77</t>
  </si>
  <si>
    <t xml:space="preserve">72942</t>
  </si>
  <si>
    <t xml:space="preserve">PINTURA DE LIGACAO COM EMULSAO RR-1C</t>
  </si>
  <si>
    <t xml:space="preserve">72943</t>
  </si>
  <si>
    <t xml:space="preserve">PINTURA DE LIGACAO COM EMULSAO RR-2C</t>
  </si>
  <si>
    <t xml:space="preserve">72972</t>
  </si>
  <si>
    <t xml:space="preserve">CONTENCAO LATERAL COM SOLO LOCAL PARA PAVIMENTO POLIEDRICO</t>
  </si>
  <si>
    <t xml:space="preserve">72973</t>
  </si>
  <si>
    <t xml:space="preserve">CORTE E PREPARO DE CORDAO DE PEDRA PARA PAVIMENTO POLIEDRICO</t>
  </si>
  <si>
    <t xml:space="preserve">1,76</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</si>
  <si>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</si>
  <si>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</si>
  <si>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</si>
  <si>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</si>
  <si>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</si>
  <si>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</si>
  <si>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</si>
  <si>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</si>
  <si>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</si>
  <si>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</si>
  <si>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3,09</t>
  </si>
  <si>
    <t xml:space="preserve">73849/1</t>
  </si>
  <si>
    <t xml:space="preserve">AREIA ASFALTO A QUENTE (AAUQ) COM CAP 50/70, INCLUSO USINAGEM E APLICACAO, EXCLUSIVE TRANSPORTE</t>
  </si>
  <si>
    <t xml:space="preserve">607,03</t>
  </si>
  <si>
    <t xml:space="preserve">611,74</t>
  </si>
  <si>
    <t xml:space="preserve">73849/2</t>
  </si>
  <si>
    <t xml:space="preserve">AREIA ASFALTO A FRIO (AAUF), COM EMULSAO RR-2C INCLUSO USINAGEM E APLICACAO, EXCLUSIVE TRANSPORTE</t>
  </si>
  <si>
    <t xml:space="preserve">487,86</t>
  </si>
  <si>
    <t xml:space="preserve">492,36</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</si>
  <si>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</si>
  <si>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</si>
  <si>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</si>
  <si>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</si>
  <si>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53,24</t>
  </si>
  <si>
    <t xml:space="preserve">53,74</t>
  </si>
  <si>
    <t xml:space="preserve">92393</t>
  </si>
  <si>
    <t xml:space="preserve">EXECUÇÃO DE PAVIMENTO EM PISO INTERTRAVADO, COM BLOCO SEXTAVADO DE 25 X 25 CM, ESPESSURA 6 CM. AF_12/2015</t>
  </si>
  <si>
    <t xml:space="preserve">45,82</t>
  </si>
  <si>
    <t xml:space="preserve">46,38</t>
  </si>
  <si>
    <t xml:space="preserve">92394</t>
  </si>
  <si>
    <t xml:space="preserve">EXECUÇÃO DE PAVIMENTO EM PISO INTERTRAVADO, COM BLOCO SEXTAVADO DE 25 X 25 CM, ESPESSURA 8 CM. AF_12/2015</t>
  </si>
  <si>
    <t xml:space="preserve">49,72</t>
  </si>
  <si>
    <t xml:space="preserve">50,55</t>
  </si>
  <si>
    <t xml:space="preserve">92395</t>
  </si>
  <si>
    <t xml:space="preserve">EXECUÇÃO DE PAVIMENTO EM PISO INTERTRAVADO, COM BLOCO SEXTAVADO DE 25 X 25 CM, ESPESSURA 10 CM. AF_12/2015</t>
  </si>
  <si>
    <t xml:space="preserve">63,32</t>
  </si>
  <si>
    <t xml:space="preserve">64,58</t>
  </si>
  <si>
    <t xml:space="preserve">92396</t>
  </si>
  <si>
    <t xml:space="preserve">EXECUÇÃO DE PASSEIO EM PISO INTERTRAVADO, COM BLOCO RETANGULAR COR NATURAL DE 20 X 10 CM, ESPESSURA 6 CM. AF_12/2015</t>
  </si>
  <si>
    <t xml:space="preserve">56,90</t>
  </si>
  <si>
    <t xml:space="preserve">58,68</t>
  </si>
  <si>
    <t xml:space="preserve">92397</t>
  </si>
  <si>
    <t xml:space="preserve">EXECUÇÃO DE PÁTIO/ESTACIONAMENTO EM PISO INTERTRAVADO, COM BLOCO RETANGULAR COR NATURAL DE 20 X 10 CM, ESPESSURA 6 CM. AF_12/2015</t>
  </si>
  <si>
    <t xml:space="preserve">92398</t>
  </si>
  <si>
    <t xml:space="preserve">EXECUÇÃO DE PÁTIO/ESTACIONAMENTO EM PISO INTERTRAVADO, COM BLOCO RETANGULAR COR NATURAL DE 20 X 10 CM, ESPESSURA 8 CM. AF_12/2015</t>
  </si>
  <si>
    <t xml:space="preserve">55,06</t>
  </si>
  <si>
    <t xml:space="preserve">92399</t>
  </si>
  <si>
    <t xml:space="preserve">EXECUÇÃO DE VIA EM PISO INTERTRAVADO, COM BLOCO RETANGULAR COR NATURAL DE 20 X 10 CM, ESPESSURA 8 CM. AF_12/2015</t>
  </si>
  <si>
    <t xml:space="preserve">55,09</t>
  </si>
  <si>
    <t xml:space="preserve">92400</t>
  </si>
  <si>
    <t xml:space="preserve">EXECUÇÃO DE PÁTIO/ESTACIONAMENTO EM PISO INTERTRAVADO, COM BLOCO RETANGULAR DE 20 X 10 CM, ESPESSURA 10 CM. AF_12/2015</t>
  </si>
  <si>
    <t xml:space="preserve">65,44</t>
  </si>
  <si>
    <t xml:space="preserve">92401</t>
  </si>
  <si>
    <t xml:space="preserve">EXECUÇÃO DE VIA EM PISO INTERTRAVADO, COM BLOCO RETANGULAR DE 20 X 10 CM, ESPESSURA 10 CM. AF_12/2015</t>
  </si>
  <si>
    <t xml:space="preserve">65,10</t>
  </si>
  <si>
    <t xml:space="preserve">66,73</t>
  </si>
  <si>
    <t xml:space="preserve">92402</t>
  </si>
  <si>
    <t xml:space="preserve">EXECUÇÃO DE PASSEIO EM PISO INTERTRAVADO, COM BLOCO 16 FACES DE 22 X 11 CM, ESPESSURA 6 CM. AF_12/2015</t>
  </si>
  <si>
    <t xml:space="preserve">56,85</t>
  </si>
  <si>
    <t xml:space="preserve">58,81</t>
  </si>
  <si>
    <t xml:space="preserve">92403</t>
  </si>
  <si>
    <t xml:space="preserve">EXECUÇÃO DE PÁTIO/ESTACIONAMENTO EM PISO INTERTRAVADO, COM BLOCO 16 FACES DE 22 X 11 CM, ESPESSURA 6 CM. AF_12/2015</t>
  </si>
  <si>
    <t xml:space="preserve">92404</t>
  </si>
  <si>
    <t xml:space="preserve">EXECUÇÃO DE PÁTIO/ESTACIONAMENTO EM PISO INTERTRAVADO, COM BLOCO 16 FACES DE 22 X 11 CM, ESPESSURA 8 CM. AF_12/2015</t>
  </si>
  <si>
    <t xml:space="preserve">54,71</t>
  </si>
  <si>
    <t xml:space="preserve">92405</t>
  </si>
  <si>
    <t xml:space="preserve">EXECUÇÃO DE VIA EM PISO INTERTRAVADO, COM BLOCO 16 FACES DE 22 X 11 CM, ESPESSURA 8 CM. AF_12/2015</t>
  </si>
  <si>
    <t xml:space="preserve">54,53</t>
  </si>
  <si>
    <t xml:space="preserve">92406</t>
  </si>
  <si>
    <t xml:space="preserve">EXECUÇÃO DE PÁTIO/ESTACIONAMENTO EM PISO INTERTRAVADO, COM BLOCO 16 FACES DE 22 X 11 CM, ESPESSURA 10 CM. AF_12/2015</t>
  </si>
  <si>
    <t xml:space="preserve">92407</t>
  </si>
  <si>
    <t xml:space="preserve">EXECUÇÃO DE VIA EM PISO INTERTRAVADO, COM BLOCO 16 FACES DE 22 X 11 CM, ESPESSURA 10 CM. AF_12/2015</t>
  </si>
  <si>
    <t xml:space="preserve">66,62</t>
  </si>
  <si>
    <t xml:space="preserve">68,42</t>
  </si>
  <si>
    <t xml:space="preserve">93679</t>
  </si>
  <si>
    <t xml:space="preserve">EXECUÇÃO DE PASSEIO EM PISO INTERTRAVADO, COM BLOCO RETANGULAR COLORIDO DE 20 X 10 CM, ESPESSURA 6 CM. AF_12/2015</t>
  </si>
  <si>
    <t xml:space="preserve">61,70</t>
  </si>
  <si>
    <t xml:space="preserve">93680</t>
  </si>
  <si>
    <t xml:space="preserve">EXECUÇÃO DE PÁTIO/ESTACIONAMENTO EM PISO INTERTRAVADO, COM BLOCO RETANGULAR COLORIDO DE 20 X 10 CM, ESPESSURA 6 CM. AF_12/2015</t>
  </si>
  <si>
    <t xml:space="preserve">50,86</t>
  </si>
  <si>
    <t xml:space="preserve">93681</t>
  </si>
  <si>
    <t xml:space="preserve">EXECUÇÃO DE PÁTIO/ESTACIONAMENTO EM PISO INTERTRAVADO, COM BLOCO RETANGULAR COLORIDO DE 20 X 10 CM, ESPESSURA 8 CM. AF_12/2015</t>
  </si>
  <si>
    <t xml:space="preserve">62,17</t>
  </si>
  <si>
    <t xml:space="preserve">93682</t>
  </si>
  <si>
    <t xml:space="preserve">EXECUÇÃO DE VIA EM PISO INTERTRAVADO, COM BLOCO RETANGULAR COLORIDO DE 20 X 10 CM, ESPESSURA 8 CM. AF_12/2015</t>
  </si>
  <si>
    <t xml:space="preserve">62,27</t>
  </si>
  <si>
    <t xml:space="preserve">63,49</t>
  </si>
  <si>
    <t xml:space="preserve">97114</t>
  </si>
  <si>
    <t xml:space="preserve">EXECUÇÃO DE JUNTAS DE CONTRAÇÃO PARA PAVIMENTOS DE CONCRETO. AF_11/2017</t>
  </si>
  <si>
    <t xml:space="preserve">0,38</t>
  </si>
  <si>
    <t xml:space="preserve">97115</t>
  </si>
  <si>
    <t xml:space="preserve">APLICAÇÃO DE GRAXA EM BARRAS DE TRANSFERÊNCIA PARA EXECUÇÃO DE PAVIMENTO DE CONCRETO. AF_11/2017</t>
  </si>
  <si>
    <t xml:space="preserve">31,69</t>
  </si>
  <si>
    <t xml:space="preserve">97120</t>
  </si>
  <si>
    <t xml:space="preserve">BARRAS DE LIGAÇÃO, AÇO CA-50 DE 10 MM, PARA EXECUÇÃO DE PAVIMENTO DE CONCRETO  FORNECIMENTO E INSTALAÇÃO. AF_11/2017</t>
  </si>
  <si>
    <t xml:space="preserve">5,69</t>
  </si>
  <si>
    <t xml:space="preserve">97802</t>
  </si>
  <si>
    <t xml:space="preserve">CONSTRUÇÃO DE PAVIMENTO COM TRATAMENTO SUPERFICIAL SIMPLES, COM EMULSÃO ASFÁLTICA RR-2C. AF_01/2018</t>
  </si>
  <si>
    <t xml:space="preserve">2,75</t>
  </si>
  <si>
    <t xml:space="preserve">97803</t>
  </si>
  <si>
    <t xml:space="preserve">CONSTRUÇÃO DE PAVIMENTO COM TRATAMENTO SUPERFICIAL SIMPLES, COM EMULSÃO ASFÁLTICA RR-2C, COM BANHO DILUÍDO. AF_01/2018</t>
  </si>
  <si>
    <t xml:space="preserve">3,32</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</si>
  <si>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</si>
  <si>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</si>
  <si>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</si>
  <si>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</si>
  <si>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</si>
  <si>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</si>
  <si>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</si>
  <si>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</si>
  <si>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</si>
  <si>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</si>
  <si>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</si>
  <si>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</si>
  <si>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</si>
  <si>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</si>
  <si>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</si>
  <si>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</si>
  <si>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3,45</t>
  </si>
  <si>
    <t xml:space="preserve">97816</t>
  </si>
  <si>
    <t xml:space="preserve">RECONSTRUÇÃO DE PAVIMENTO COM TRATAMENTO SUPERFICIAL DUPLO, COM EMULSÃO ASFÁLTICA RR-2C. AF_01/2018</t>
  </si>
  <si>
    <t xml:space="preserve">6,62</t>
  </si>
  <si>
    <t xml:space="preserve">6,73</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</si>
  <si>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</si>
  <si>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</si>
  <si>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</si>
  <si>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</si>
  <si>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</si>
  <si>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</si>
  <si>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97821</t>
  </si>
  <si>
    <t xml:space="preserve">RECONSTRUÇÃO DE PAVIMENTO COM TRATAMENTO SUPERFICIAL TRIPLO, COM EMULSÃO ASFÁLTICA RR-2C, COM BANHO DILUÍDO. AF_01/2018</t>
  </si>
  <si>
    <t xml:space="preserve">13,52</t>
  </si>
  <si>
    <t xml:space="preserve">97822</t>
  </si>
  <si>
    <t xml:space="preserve">RECONSTRUÇÃO DE PAVIMENTO COM TRATAMENTO SUPERFICIAL TRIPLO, COM EMULSÃO ASFÁLTICA RR-2C, COM CAPA SELANTE. AF_01/2018</t>
  </si>
  <si>
    <t xml:space="preserve">14,75</t>
  </si>
  <si>
    <t xml:space="preserve">72947</t>
  </si>
  <si>
    <t xml:space="preserve">SINALIZACAO HORIZONTAL COM TINTA RETRORREFLETIVA A BASE DE RESINA ACRILICA COM MICROESFERAS DE VIDRO</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</si>
  <si>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</si>
  <si>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</si>
  <si>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</si>
  <si>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</si>
  <si>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451,68</t>
  </si>
  <si>
    <t xml:space="preserve">472,36</t>
  </si>
  <si>
    <t xml:space="preserve">73770/2</t>
  </si>
  <si>
    <t xml:space="preserve">BARREIRA DUPLA PRE-MOL INTER CONCRETO ARMADO 0,15X0,65X0,77M FCK=25MPA ACO CA-50 INCL FERROS DE LIGACAO E MATERIAIS.</t>
  </si>
  <si>
    <t xml:space="preserve">393,46</t>
  </si>
  <si>
    <t xml:space="preserve">412,90</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</si>
  <si>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</si>
  <si>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</si>
  <si>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</si>
  <si>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</si>
  <si>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192,54</t>
  </si>
  <si>
    <t xml:space="preserve">192,91</t>
  </si>
  <si>
    <t xml:space="preserve">72963</t>
  </si>
  <si>
    <t xml:space="preserve">USINAGEM DE CBUQ COM CAP 50/70, PARA BINDER</t>
  </si>
  <si>
    <t xml:space="preserve">162,15</t>
  </si>
  <si>
    <t xml:space="preserve">162,52</t>
  </si>
  <si>
    <t xml:space="preserve">73759/2</t>
  </si>
  <si>
    <t xml:space="preserve">PRE-MISTURADO A FRIO COM EMULSAO RM-1C, INCLUSO USINAGEM E APLICACAO, EXCLUSIVE TRANSPORTE</t>
  </si>
  <si>
    <t xml:space="preserve">326,06</t>
  </si>
  <si>
    <t xml:space="preserve">95990</t>
  </si>
  <si>
    <t xml:space="preserve">CONSTRUÇÃO DE PAVIMENTO COM APLICAÇÃO DE CONCRETO BETUMINOSO USINADO A QUENTE (CBUQ), CAMADA DE ROLAMENTO, COM ESPESSURA DE 3,0 CM - EXCLUSIVE TRANSPORTE. AF_03/2017</t>
  </si>
  <si>
    <t xml:space="preserve">765,82</t>
  </si>
  <si>
    <t xml:space="preserve">773,26</t>
  </si>
  <si>
    <t xml:space="preserve">95992</t>
  </si>
  <si>
    <t xml:space="preserve">CONSTRUÇÃO DE PAVIMENTO COM APLICAÇÃO DE CONCRETO BETUMINOSO USINADO A QUENTE (CBUQ), BINDER, COM ESPESSURA DE 3,0 CM - EXCLUSIVE TRANSPORTE. AF_03/2017</t>
  </si>
  <si>
    <t xml:space="preserve">708,33</t>
  </si>
  <si>
    <t xml:space="preserve">713,66</t>
  </si>
  <si>
    <t xml:space="preserve">95993</t>
  </si>
  <si>
    <t xml:space="preserve">CONSTRUÇÃO DE PAVIMENTO COM APLICAÇÃO DE CONCRETO BETUMINOSO USINADO A QUENTE (CBUQ), CAMADA DE ROLAMENTO, COM ESPESSURA DE 4,0 CM - EXCLUSIVE TRANSPORTE. AF_03/2017</t>
  </si>
  <si>
    <t xml:space="preserve">733,49</t>
  </si>
  <si>
    <t xml:space="preserve">739,09</t>
  </si>
  <si>
    <t xml:space="preserve">95994</t>
  </si>
  <si>
    <t xml:space="preserve">CONSTRUÇÃO DE PAVIMENTO COM APLICAÇÃO DE CONCRETO BETUMINOSO USINADO A QUENTE (CBUQ), BINDER, COM ESPESSURA DE 4,0 CM - EXCLUSIVE TRANSPORTE. AF_03/2017</t>
  </si>
  <si>
    <t xml:space="preserve">685,05</t>
  </si>
  <si>
    <t xml:space="preserve">689,03</t>
  </si>
  <si>
    <t xml:space="preserve">95995</t>
  </si>
  <si>
    <t xml:space="preserve">CONSTRUÇÃO DE PAVIMENTO COM APLICAÇÃO DE CONCRETO BETUMINOSO USINADO A QUENTE (CBUQ), CAMADA DE ROLAMENTO, COM ESPESSURA DE 5,0 CM - EXCLUSIVE TRANSPORTE. AF_03/2017</t>
  </si>
  <si>
    <t xml:space="preserve">713,52</t>
  </si>
  <si>
    <t xml:space="preserve">718,00</t>
  </si>
  <si>
    <t xml:space="preserve">95996</t>
  </si>
  <si>
    <t xml:space="preserve">CONSTRUÇÃO DE PAVIMENTO COM APLICAÇÃO DE CONCRETO BETUMINOSO USINADO A QUENTE (CBUQ), BINDER, COM ESPESSURA DE 5,0 CM - EXCLUSIVE TRANSPORTE. AF_03/2017</t>
  </si>
  <si>
    <t xml:space="preserve">670,67</t>
  </si>
  <si>
    <t xml:space="preserve">673,85</t>
  </si>
  <si>
    <t xml:space="preserve">95997</t>
  </si>
  <si>
    <t xml:space="preserve">CONSTRUÇÃO DE PAVIMENTO COM APLICAÇÃO DE CONCRETO BETUMINOSO USINADO A QUENTE (CBUQ), CAMADA DE ROLAMENTO, COM ESPESSURA DE 6,0 CM - EXCLUSIVE TRANSPORTE. AF_03/2017</t>
  </si>
  <si>
    <t xml:space="preserve">701,10</t>
  </si>
  <si>
    <t xml:space="preserve">704,83</t>
  </si>
  <si>
    <t xml:space="preserve">95998</t>
  </si>
  <si>
    <t xml:space="preserve">CONSTRUÇÃO DE PAVIMENTO COM APLICAÇÃO DE CONCRETO BETUMINOSO USINADO A QUENTE (CBUQ), BINDER, COM ESPESSURA DE 6,0 CM - EXCLUSIVE TRANSPORTE. AF_03/2017</t>
  </si>
  <si>
    <t xml:space="preserve">661,74</t>
  </si>
  <si>
    <t xml:space="preserve">664,40</t>
  </si>
  <si>
    <t xml:space="preserve">95999</t>
  </si>
  <si>
    <t xml:space="preserve">CONSTRUÇÃO DE PAVIMENTO COM APLICAÇÃO DE CONCRETO BETUMINOSO USINADO A QUENTE (CBUQ), CAMADA DE ROLAMENTO, COM ESPESSURA DE 7,0 CM - EXCLUSIVE TRANSPORTE. AF_03/2017</t>
  </si>
  <si>
    <t xml:space="preserve">692,25</t>
  </si>
  <si>
    <t xml:space="preserve">695,43</t>
  </si>
  <si>
    <t xml:space="preserve">96000</t>
  </si>
  <si>
    <t xml:space="preserve">CONSTRUÇÃO DE PAVIMENTO COM APLICAÇÃO DE CONCRETO BETUMINOSO USINADO A QUENTE (CBUQ), BINDER, COM ESPESSURA DE 7,0 CM - EXCLUSIVE TRANSPORTE. AF_03/2017</t>
  </si>
  <si>
    <t xml:space="preserve">655,40</t>
  </si>
  <si>
    <t xml:space="preserve">657,67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</si>
  <si>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</si>
  <si>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</si>
  <si>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</si>
  <si>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</si>
  <si>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</si>
  <si>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</si>
  <si>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80,04</t>
  </si>
  <si>
    <t xml:space="preserve">96394</t>
  </si>
  <si>
    <t xml:space="preserve">USINAGEM DE BRITA GRADUADA TRATADA COM CIMENTO, UTILIZANDO BRITA COMERCIAL COM USINA 300 T/H. AF_06/2017</t>
  </si>
  <si>
    <t xml:space="preserve">109,33</t>
  </si>
  <si>
    <t xml:space="preserve">109,55</t>
  </si>
  <si>
    <t xml:space="preserve">96395</t>
  </si>
  <si>
    <t xml:space="preserve">USINAGEM DE CONCRETO PARA COMPACTAÇÃO COM ROLO, UTILIZANDO BRITA COMERCIAL. AF_06/2017</t>
  </si>
  <si>
    <t xml:space="preserve">122,03</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</si>
  <si>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</si>
  <si>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</si>
  <si>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</si>
  <si>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</si>
  <si>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</si>
  <si>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</si>
  <si>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15,65</t>
  </si>
  <si>
    <t xml:space="preserve">74133/2</t>
  </si>
  <si>
    <t xml:space="preserve">EMASSAMENTO COM MASSA A OLEO, DUAS DEMAOS</t>
  </si>
  <si>
    <t xml:space="preserve">19,54</t>
  </si>
  <si>
    <t xml:space="preserve">79462</t>
  </si>
  <si>
    <t xml:space="preserve">EMASSAMENTO COM MASSA EPOXI, 2 DEMAOS</t>
  </si>
  <si>
    <t xml:space="preserve">47,66</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</si>
  <si>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</si>
  <si>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</si>
  <si>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</si>
  <si>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</si>
  <si>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</si>
  <si>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</si>
  <si>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2,27</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</si>
  <si>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</si>
  <si>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</si>
  <si>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</si>
  <si>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</si>
  <si>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3,25</t>
  </si>
  <si>
    <t xml:space="preserve">88414</t>
  </si>
  <si>
    <t xml:space="preserve">APLICAÇÃO MANUAL DE FUNDO SELADOR ACRÍLICO EM SUPERFÍCIES INTERNAS DA SACADA DE EDIFÍCIOS DE MÚLTIPLOS PAVIMENTOS. AF_06/2014</t>
  </si>
  <si>
    <t xml:space="preserve">3,60</t>
  </si>
  <si>
    <t xml:space="preserve">3,91</t>
  </si>
  <si>
    <t xml:space="preserve">88415</t>
  </si>
  <si>
    <t xml:space="preserve">APLICAÇÃO MANUAL DE FUNDO SELADOR ACRÍLICO EM PAREDES EXTERNAS DE CASAS. AF_06/2014</t>
  </si>
  <si>
    <t xml:space="preserve">2,30</t>
  </si>
  <si>
    <t xml:space="preserve">88416</t>
  </si>
  <si>
    <t xml:space="preserve">APLICAÇÃO MANUAL DE PINTURA COM TINTA TEXTURIZADA ACRÍLICA EM PANOS COM PRESENÇA DE VÃOS DE EDIFÍCIOS DE MÚLTIPLOS PAVIMENTOS, UMA COR. AF_06/2014</t>
  </si>
  <si>
    <t xml:space="preserve">13,01</t>
  </si>
  <si>
    <t xml:space="preserve">88417</t>
  </si>
  <si>
    <t xml:space="preserve">APLICAÇÃO MANUAL DE PINTURA COM TINTA TEXTURIZADA ACRÍLICA EM PANOS CEGOS DE FACHADA (SEM PRESENÇA DE VÃOS) DE EDIFÍCIOS DE MÚLTIPLOS PAVIMENTOS, UMA COR. AF_06/2014</t>
  </si>
  <si>
    <t xml:space="preserve">11,02</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</si>
  <si>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</si>
  <si>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</si>
  <si>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</si>
  <si>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</si>
  <si>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18,25</t>
  </si>
  <si>
    <t xml:space="preserve">88423</t>
  </si>
  <si>
    <t xml:space="preserve">APLICAÇÃO MANUAL DE PINTURA COM TINTA TEXTURIZADA ACRÍLICA EM PAREDES EXTERNAS DE CASAS, UMA COR. AF_06/2014</t>
  </si>
  <si>
    <t xml:space="preserve">14,14</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</si>
  <si>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</si>
  <si>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</si>
  <si>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</si>
  <si>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</si>
  <si>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88428</t>
  </si>
  <si>
    <t xml:space="preserve">APLICAÇÃO MANUAL DE PINTURA COM TINTA TEXTURIZADA ACRÍLICA EM SUPERFÍCIES EXTERNAS DE SACADA DE EDIFÍCIOS DE MÚLTIPLOS PAVIMENTOS, DUAS CORES. AF_06/2014</t>
  </si>
  <si>
    <t xml:space="preserve">88429</t>
  </si>
  <si>
    <t xml:space="preserve">APLICAÇÃO MANUAL DE PINTURA COM TINTA TEXTURIZADA ACRÍLICA EM SUPERFÍCIES INTERNAS DA SACADA DE EDIFÍCIOS DE MÚLTIPLOS PAVIMENTOS, DUAS CORES. AF_06/2014</t>
  </si>
  <si>
    <t xml:space="preserve">24,79</t>
  </si>
  <si>
    <t xml:space="preserve">26,62</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</si>
  <si>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</si>
  <si>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</si>
  <si>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</si>
  <si>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</si>
  <si>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13,05</t>
  </si>
  <si>
    <t xml:space="preserve">88482</t>
  </si>
  <si>
    <t xml:space="preserve">APLICAÇÃO DE FUNDO SELADOR LÁTEX PVA EM TETO, UMA DEMÃO. AF_06/2014</t>
  </si>
  <si>
    <t xml:space="preserve">2,91</t>
  </si>
  <si>
    <t xml:space="preserve">88483</t>
  </si>
  <si>
    <t xml:space="preserve">APLICAÇÃO DE FUNDO SELADOR LÁTEX PVA EM PAREDES, UMA DEMÃO. AF_06/2014</t>
  </si>
  <si>
    <t xml:space="preserve">2,65</t>
  </si>
  <si>
    <t xml:space="preserve">88484</t>
  </si>
  <si>
    <t xml:space="preserve">APLICAÇÃO DE FUNDO SELADOR ACRÍLICO EM TETO, UMA DEMÃO. AF_06/2014</t>
  </si>
  <si>
    <t xml:space="preserve">88485</t>
  </si>
  <si>
    <t xml:space="preserve">APLICAÇÃO DE FUNDO SELADOR ACRÍLICO EM PAREDES, UMA DEMÃO. AF_06/2014</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</si>
  <si>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</si>
  <si>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</si>
  <si>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</si>
  <si>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</si>
  <si>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</si>
  <si>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</si>
  <si>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11,68</t>
  </si>
  <si>
    <t xml:space="preserve">12,45</t>
  </si>
  <si>
    <t xml:space="preserve">88489</t>
  </si>
  <si>
    <t xml:space="preserve">APLICAÇÃO MANUAL DE PINTURA COM TINTA LÁTEX ACRÍLICA EM PAREDES, DUAS DEMÃOS. AF_06/2014</t>
  </si>
  <si>
    <t xml:space="preserve">10,75</t>
  </si>
  <si>
    <t xml:space="preserve">88490</t>
  </si>
  <si>
    <t xml:space="preserve">APLICAÇÃO MECÂNICA DE PINTURA COM TINTA LÁTEX PVA EM TETO, DUAS DEMÃOS. AF_06/2014</t>
  </si>
  <si>
    <t xml:space="preserve">6,08</t>
  </si>
  <si>
    <t xml:space="preserve">88491</t>
  </si>
  <si>
    <t xml:space="preserve">APLICAÇÃO MECÂNICA DE PINTURA COM TINTA LÁTEX PVA EM PAREDES, DUAS DEMÃOS. AF_06/2014</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</si>
  <si>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</si>
  <si>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</si>
  <si>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</si>
  <si>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</si>
  <si>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88494</t>
  </si>
  <si>
    <t xml:space="preserve">APLICAÇÃO E LIXAMENTO DE MASSA LÁTEX EM TETO, UMA DEMÃO. AF_06/2014</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</si>
  <si>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</si>
  <si>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</si>
  <si>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</si>
  <si>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</si>
  <si>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</si>
  <si>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</si>
  <si>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</si>
  <si>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</si>
  <si>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10,50</t>
  </si>
  <si>
    <t xml:space="preserve">11,10</t>
  </si>
  <si>
    <t xml:space="preserve">95306</t>
  </si>
  <si>
    <t xml:space="preserve">TEXTURA ACRÍLICA, APLICAÇÃO MANUAL EM TETO, UMA DEMÃO. AF_09/2016</t>
  </si>
  <si>
    <t xml:space="preserve">95622</t>
  </si>
  <si>
    <t xml:space="preserve">APLICAÇÃO MANUAL DE TINTA LÁTEX ACRÍLICA EM PANOS COM PRESENÇA DE VÃOS DE EDIFÍCIOS DE MÚLTIPLOS PAVIMENTOS, DUAS DEMÃOS. AF_11/2016</t>
  </si>
  <si>
    <t xml:space="preserve">11,70</t>
  </si>
  <si>
    <t xml:space="preserve">95623</t>
  </si>
  <si>
    <t xml:space="preserve">APLICAÇÃO MANUAL DE TINTA LÁTEX ACRÍLICA EM PANOS SEM PRESENÇA DE VÃOS DE EDIFÍCIOS DE MÚLTIPLOS PAVIMENTOS, DUAS DEMÃOS. AF_11/2016</t>
  </si>
  <si>
    <t xml:space="preserve">8,10</t>
  </si>
  <si>
    <t xml:space="preserve">95624</t>
  </si>
  <si>
    <t xml:space="preserve">APLICAÇÃO MANUAL DE TINTA LÁTEX ACRÍLICA EM SUPERFÍCIES EXTERNAS DE SACADA DE EDIFÍCIOS DE MÚLTIPLOS PAVIMENTOS, DUAS DEMÃOS. AF_11/2016</t>
  </si>
  <si>
    <t xml:space="preserve">17,83</t>
  </si>
  <si>
    <t xml:space="preserve">95625</t>
  </si>
  <si>
    <t xml:space="preserve">APLICAÇÃO MANUAL DE TINTA LÁTEX ACRÍLICA EM SUPERFÍCIES INTERNAS DE SACADA DE EDIFÍCIOS DE MÚLTIPLOS PAVIMENTOS, DUAS DEMÃOS. AF_11/2016</t>
  </si>
  <si>
    <t xml:space="preserve">18,01</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</si>
  <si>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</si>
  <si>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</si>
  <si>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</si>
  <si>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</si>
  <si>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96127</t>
  </si>
  <si>
    <t xml:space="preserve">APLICAÇÃO MANUAL DE MASSA ACRÍLICA EM PANOS DE FACHADA SEM PRESENÇA DE VÃOS, DE EDIFÍCIOS DE MÚLTIPLOS PAVIMENTOS, UMA DEMÃO. AF_05/2017</t>
  </si>
  <si>
    <t xml:space="preserve">96128</t>
  </si>
  <si>
    <t xml:space="preserve">APLICAÇÃO MANUAL DE MASSA ACRÍLICA EM SUPERFÍCIES EXTERNAS DE SACADA DE EDIFÍCIOS DE MÚLTIPLOS PAVIMENTOS, UMA DEMÃO. AF_05/2017</t>
  </si>
  <si>
    <t xml:space="preserve">22,56</t>
  </si>
  <si>
    <t xml:space="preserve">96129</t>
  </si>
  <si>
    <t xml:space="preserve">APLICAÇÃO MANUAL DE MASSA ACRÍLICA EM SUPERFÍCIES INTERNAS DE SACADA DE EDIFÍCIOS DE MÚLTIPLOS PAVIMENTOS, UMA DEMÃO. AF_05/2017</t>
  </si>
  <si>
    <t xml:space="preserve">22,80</t>
  </si>
  <si>
    <t xml:space="preserve">24,99</t>
  </si>
  <si>
    <t xml:space="preserve">96130</t>
  </si>
  <si>
    <t xml:space="preserve">APLICAÇÃO MANUAL DE MASSA ACRÍLICA EM PAREDES EXTERNAS DE CASAS, UMA DEMÃO. AF_05/2017</t>
  </si>
  <si>
    <t xml:space="preserve">96131</t>
  </si>
  <si>
    <t xml:space="preserve">APLICAÇÃO MANUAL DE MASSA ACRÍLICA EM PANOS DE FACHADA COM PRESENÇA DE VÃOS, DE EDIFÍCIOS DE MÚLTIPLOS PAVIMENTOS, DUAS DEMÃOS. AF_05/2017</t>
  </si>
  <si>
    <t xml:space="preserve">20,52</t>
  </si>
  <si>
    <t xml:space="preserve">96132</t>
  </si>
  <si>
    <t xml:space="preserve">APLICAÇÃO MANUAL DE MASSA ACRÍLICA EM PANOS DE FACHADA SEM PRESENÇA DE VÃOS, DE EDIFÍCIOS DE MÚLTIPLOS PAVIMENTOS, DUAS DEMÃOS. AF_05/2017</t>
  </si>
  <si>
    <t xml:space="preserve">14,52</t>
  </si>
  <si>
    <t xml:space="preserve">96133</t>
  </si>
  <si>
    <t xml:space="preserve">APLICAÇÃO MANUAL DE MASSA ACRÍLICA EM SUPERFÍCIES EXTERNAS DE SACADA DE EDIFÍCIOS DE MÚLTIPLOS PAVIMENTOS, DUAS DEMÃOS. AF_05/2017</t>
  </si>
  <si>
    <t xml:space="preserve">30,67</t>
  </si>
  <si>
    <t xml:space="preserve">96134</t>
  </si>
  <si>
    <t xml:space="preserve">APLICAÇÃO MANUAL DE MASSA ACRÍLICA EM SUPERFÍCIES INTERNAS DE SACADA DE EDIFÍCIOS DE MÚLTIPLOS PAVIMENTOS, DUAS DEMÃOS. AF_05/2017</t>
  </si>
  <si>
    <t xml:space="preserve">30,99</t>
  </si>
  <si>
    <t xml:space="preserve">96135</t>
  </si>
  <si>
    <t xml:space="preserve">APLICAÇÃO MANUAL DE MASSA ACRÍLICA EM PAREDES EXTERNAS DE CASAS, DUAS DEMÃOS. AF_05/2017</t>
  </si>
  <si>
    <t xml:space="preserve">79460</t>
  </si>
  <si>
    <t xml:space="preserve">PINTURA EPOXI, DUAS DEMAOS</t>
  </si>
  <si>
    <t xml:space="preserve">79465</t>
  </si>
  <si>
    <t xml:space="preserve">PINTURA COM TINTA A BASE DE BORRACHA CLORADA, 2 DEMAOS</t>
  </si>
  <si>
    <t xml:space="preserve">38,31</t>
  </si>
  <si>
    <t xml:space="preserve">40,32</t>
  </si>
  <si>
    <t xml:space="preserve">79514/1</t>
  </si>
  <si>
    <t xml:space="preserve">PINTURA EPOXI, TRES DEMAOS</t>
  </si>
  <si>
    <t xml:space="preserve">54,56</t>
  </si>
  <si>
    <t xml:space="preserve">84647</t>
  </si>
  <si>
    <t xml:space="preserve">PINTURA EPOXI INCLUSO EMASSAMENTO E FUNDO PREPARADOR</t>
  </si>
  <si>
    <t xml:space="preserve">127,36</t>
  </si>
  <si>
    <t xml:space="preserve">135,76</t>
  </si>
  <si>
    <t xml:space="preserve">84656</t>
  </si>
  <si>
    <t xml:space="preserve">TRATAMENTO EM  CONCRETO COM ESTUQUE E LIXAMENTO</t>
  </si>
  <si>
    <t xml:space="preserve">84677</t>
  </si>
  <si>
    <t xml:space="preserve">VERNIZ SINTETICO BRILHANTE EM CONCRETO OU TIJOLO, DUAS DEMAOS</t>
  </si>
  <si>
    <t xml:space="preserve">11,91</t>
  </si>
  <si>
    <t xml:space="preserve">84678</t>
  </si>
  <si>
    <t xml:space="preserve">VERNIZ POLIURETANO BRILHANTE EM CONCRETO OU TIJOLO, TRES DEMAOS</t>
  </si>
  <si>
    <t xml:space="preserve">19,43</t>
  </si>
  <si>
    <t xml:space="preserve">6082</t>
  </si>
  <si>
    <t xml:space="preserve">PINTURA EM VERNIZ SINTETICO BRILHANTE EM MADEIRA, TRES DEMAOS</t>
  </si>
  <si>
    <t xml:space="preserve">16,29</t>
  </si>
  <si>
    <t xml:space="preserve">40905</t>
  </si>
  <si>
    <t xml:space="preserve">VERNIZ SINTETICO EM MADEIRA, DUAS DEMAOS</t>
  </si>
  <si>
    <t xml:space="preserve">21,76</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</si>
  <si>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</si>
  <si>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</si>
  <si>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</si>
  <si>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</si>
  <si>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</si>
  <si>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</si>
  <si>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23,55</t>
  </si>
  <si>
    <t xml:space="preserve">74065/3</t>
  </si>
  <si>
    <t xml:space="preserve">PINTURA ESMALTE BRILHANTE PARA MADEIRA, DUAS DEMAOS, SOBRE FUNDO NIVELADOR BRANCO</t>
  </si>
  <si>
    <t xml:space="preserve">79463</t>
  </si>
  <si>
    <t xml:space="preserve">PINTURA A OLEO, 1 DEMAO</t>
  </si>
  <si>
    <t xml:space="preserve">79464</t>
  </si>
  <si>
    <t xml:space="preserve">PINTURA A OLEO, 2 DEMAOS</t>
  </si>
  <si>
    <t xml:space="preserve">18,20</t>
  </si>
  <si>
    <t xml:space="preserve">19,86</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</si>
  <si>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</si>
  <si>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</si>
  <si>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</si>
  <si>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</si>
  <si>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</si>
  <si>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</si>
  <si>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</si>
  <si>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</si>
  <si>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</si>
  <si>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</si>
  <si>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</si>
  <si>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</si>
  <si>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20,10</t>
  </si>
  <si>
    <t xml:space="preserve">95464</t>
  </si>
  <si>
    <t xml:space="preserve">PINTURA VERNIZ POLIURETANO BRILHANTE EM MADEIRA, TRES DEMAOS</t>
  </si>
  <si>
    <t xml:space="preserve">20,27</t>
  </si>
  <si>
    <t xml:space="preserve">73656</t>
  </si>
  <si>
    <t xml:space="preserve">JATEAMENTO COM AREIA EM ESTRUTURA METALICA</t>
  </si>
  <si>
    <t xml:space="preserve">15,33</t>
  </si>
  <si>
    <t xml:space="preserve">73794/1</t>
  </si>
  <si>
    <t xml:space="preserve">PINTURA COM TINTA PROTETORA ACABAMENTO GRAFITE ESMALTE SOBRE SUPERFICIE METALICA, 2 DEMAOS</t>
  </si>
  <si>
    <t xml:space="preserve">37,91</t>
  </si>
  <si>
    <t xml:space="preserve">73865/1</t>
  </si>
  <si>
    <t xml:space="preserve">FUNDO PREPARADOR PRIMER A BASE DE EPOXI, PARA ESTRUTURA METALICA, UMA DEMAO, ESPESSURA DE 25 MICRA.</t>
  </si>
  <si>
    <t xml:space="preserve">8,39</t>
  </si>
  <si>
    <t xml:space="preserve">73924/1</t>
  </si>
  <si>
    <t xml:space="preserve">PINTURA ESMALTE ALTO BRILHO, DUAS DEMAOS, SOBRE SUPERFICIE METALICA</t>
  </si>
  <si>
    <t xml:space="preserve">26,69</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</si>
  <si>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</si>
  <si>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</si>
  <si>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</si>
  <si>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</si>
  <si>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</si>
  <si>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</si>
  <si>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18,63</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</si>
  <si>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</si>
  <si>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</si>
  <si>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</si>
  <si>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</si>
  <si>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15,67</t>
  </si>
  <si>
    <t xml:space="preserve">79498/1</t>
  </si>
  <si>
    <t xml:space="preserve">PINTURA A OLEO BRILHANTE SOBRE SUPERFICIE METALICA, UMA DEMAO INCLUSO UMA DEMAO DE FUNDO ANTICORROSIVO</t>
  </si>
  <si>
    <t xml:space="preserve">15,01</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</si>
  <si>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</si>
  <si>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</si>
  <si>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</si>
  <si>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</si>
  <si>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31,24</t>
  </si>
  <si>
    <t xml:space="preserve">84660</t>
  </si>
  <si>
    <t xml:space="preserve">FUNDO PREPARADOR PRIMER SINTETICO, PARA ESTRUTURA METALICA, UMA DEMÃO, ESPESSURA DE 25 MICRA</t>
  </si>
  <si>
    <t xml:space="preserve">84661</t>
  </si>
  <si>
    <t xml:space="preserve">PINTURA COM TINTA PROTETORA ACABAMENTO ALUMINIO, UMA DEMAO SOBRE SUPERFCIE METALICA</t>
  </si>
  <si>
    <t xml:space="preserve">17,06</t>
  </si>
  <si>
    <t xml:space="preserve">84662</t>
  </si>
  <si>
    <t xml:space="preserve">PINTURA COM TINTA PROTETORA ACABAMENTO ALUMINIO, DUAS DEMAOS SOBRE SUPERFICIE METALICA</t>
  </si>
  <si>
    <t xml:space="preserve">27,23</t>
  </si>
  <si>
    <t xml:space="preserve">95468</t>
  </si>
  <si>
    <t xml:space="preserve">PINTURA ESMALTE BRILHANTE (2 DEMAOS) SOBRE SUPERFICIE METALICA, INCLUSIVE PROTECAO COM ZARCAO (1 DEMAO)</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</si>
  <si>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</si>
  <si>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</si>
  <si>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</si>
  <si>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</si>
  <si>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17,11</t>
  </si>
  <si>
    <t xml:space="preserve">18,43</t>
  </si>
  <si>
    <t xml:space="preserve">74245/1</t>
  </si>
  <si>
    <t xml:space="preserve">PINTURA ACRILICA EM PISO CIMENTADO DUAS DEMAOS</t>
  </si>
  <si>
    <t xml:space="preserve">13,35</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</si>
  <si>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</si>
  <si>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</si>
  <si>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</si>
  <si>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</si>
  <si>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</si>
  <si>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20,25</t>
  </si>
  <si>
    <t xml:space="preserve">84663</t>
  </si>
  <si>
    <t xml:space="preserve">APLICACAO DE VERNIZ POLIURETANO FOSCO SOBRE PISO DE PEDRAS DECORATIVAS, 3 DEMAOS</t>
  </si>
  <si>
    <t xml:space="preserve">20,31</t>
  </si>
  <si>
    <t xml:space="preserve">84665</t>
  </si>
  <si>
    <t xml:space="preserve">PINTURA ACRILICA PARA SINALIZAÇÃO HORIZONTAL EM PISO CIMENTADO</t>
  </si>
  <si>
    <t xml:space="preserve">19,96</t>
  </si>
  <si>
    <t xml:space="preserve">84666</t>
  </si>
  <si>
    <t xml:space="preserve">POLIMENTO E ENCERAMENTO DE PISO EM MADEIRA</t>
  </si>
  <si>
    <t xml:space="preserve">22,17</t>
  </si>
  <si>
    <t xml:space="preserve">75889</t>
  </si>
  <si>
    <t xml:space="preserve">PINTURA PARA TELHAS DE ALUMINIO COM TINTA ESMALTE AUTOMOTIVA</t>
  </si>
  <si>
    <t xml:space="preserve">73465</t>
  </si>
  <si>
    <t xml:space="preserve">PISO CIMENTADO E=1,5CM C/ARGAMASSA 1:3 CIMENTO AREIA ALISADO COLHER   SOBRE BASE EXISTENTE E ARGAMASSA EM PREPARO MECANIZADO</t>
  </si>
  <si>
    <t xml:space="preserve">35,17</t>
  </si>
  <si>
    <t xml:space="preserve">38,85</t>
  </si>
  <si>
    <t xml:space="preserve">73676</t>
  </si>
  <si>
    <t xml:space="preserve">PISO CIMENTADO TRAÇO 1:3 (CIMENTO E AREIA) ACABAMENTO LISO PIGMENTADO ESPESSURA 1,5CM COM JUNTAS PLASTICAS DE DILATACAO E ARGAMASSA EM PREPARO MANUAL</t>
  </si>
  <si>
    <t xml:space="preserve">53,98</t>
  </si>
  <si>
    <t xml:space="preserve">58,97</t>
  </si>
  <si>
    <t xml:space="preserve">73922/1</t>
  </si>
  <si>
    <t xml:space="preserve">PISO CIMENTADO TRACO 1:3 (CIMENTO E AREIA) ACABAMENTO LISO ESPESSURA 3,5CM, PREPARO MANUAL DA ARGAMASSA</t>
  </si>
  <si>
    <t xml:space="preserve">51,63</t>
  </si>
  <si>
    <t xml:space="preserve">73922/2</t>
  </si>
  <si>
    <t xml:space="preserve">PISO CIMENTADO TRACO 1:4 (CIMENTO E AREIA) ACABAMENTO LISO ESPESSURA 2,5CM PREPARO MANUAL DA ARGAMASSA</t>
  </si>
  <si>
    <t xml:space="preserve">47,18</t>
  </si>
  <si>
    <t xml:space="preserve">73922/3</t>
  </si>
  <si>
    <t xml:space="preserve">PISO CIMENTADO TRACO 1:3 (CIMENTO E AREIA) ACABAMENTO LISO ESPESSURA 2,0CM, PREPARO MANUAL DA ARGAMASSA</t>
  </si>
  <si>
    <t xml:space="preserve">45,90</t>
  </si>
  <si>
    <t xml:space="preserve">50,67</t>
  </si>
  <si>
    <t xml:space="preserve">73922/4</t>
  </si>
  <si>
    <t xml:space="preserve">PISO CIMENTADO TRACO 1:4 (CIMENTO E AREIA) ACABAMENTO LISO ESPESSURA 2,0CM, PREPARO MANUAL DA ARGAMASSA</t>
  </si>
  <si>
    <t xml:space="preserve">45,40</t>
  </si>
  <si>
    <t xml:space="preserve">50,17</t>
  </si>
  <si>
    <t xml:space="preserve">73922/5</t>
  </si>
  <si>
    <t xml:space="preserve">PISO CIMENTADO TRACO 1:3 (CIMENTO E AREIA) ACABAMENTO LISO ESPESSURA 3,0CM, PREPARO MANUAL DA ARGAMASSA</t>
  </si>
  <si>
    <t xml:space="preserve">54,66</t>
  </si>
  <si>
    <t xml:space="preserve">73923/1</t>
  </si>
  <si>
    <t xml:space="preserve">PISO CIMENTADO TRACO 1:4 (CIMENTO E AREIA) ACABAMENTO RUSTICO ESPESSURA 2CM, ARGAMASSA COM PREPARO MANUAL</t>
  </si>
  <si>
    <t xml:space="preserve">39,65</t>
  </si>
  <si>
    <t xml:space="preserve">43,75</t>
  </si>
  <si>
    <t xml:space="preserve">73923/2</t>
  </si>
  <si>
    <t xml:space="preserve">PISO CIMENTADO TRACO 1:4 (CIMENTO E AREIA), COM ACABAMENTO RUSTICO ESPESSURA 3CM, PREPARO MANUAL</t>
  </si>
  <si>
    <t xml:space="preserve">56,84</t>
  </si>
  <si>
    <t xml:space="preserve">73923/3</t>
  </si>
  <si>
    <t xml:space="preserve">PISO CIMENTADO TRACO 1:3 (CIMENTO E AREIA), COM ACABAMENTO RUSTICO E FRISADO ESPESSURA 2CM, PREPARO MANUAL</t>
  </si>
  <si>
    <t xml:space="preserve">73974/1</t>
  </si>
  <si>
    <t xml:space="preserve">PISO CIMENTADO TRACO 1:3 (CIMENTO E AREIA) ACABAMENTO RUSTICO ESPESSURA 2CM, PREPARO MECANICO DA ARGAMASSA</t>
  </si>
  <si>
    <t xml:space="preserve">42,46</t>
  </si>
  <si>
    <t xml:space="preserve">73991/1</t>
  </si>
  <si>
    <t xml:space="preserve">PISO CIMENTADO TRACO 1:4 (CIMENTO E AREIA) COM ACABAMENTO LISO ESPESSURA 1,5CM, PREPARO MANUAL DA ARGAMASSA  INCLUSO ADITIVO IMPERMEABILIZANTE</t>
  </si>
  <si>
    <t xml:space="preserve">49,82</t>
  </si>
  <si>
    <t xml:space="preserve">73991/2</t>
  </si>
  <si>
    <t xml:space="preserve">PISO CIMENTADO TRACO 1:3 (CIMENTO E AREIA) COM ACABAMENTO LISO ESPESSURA 1,5CM PREPARO MANUAL DA ARGAMASSA</t>
  </si>
  <si>
    <t xml:space="preserve">48,68</t>
  </si>
  <si>
    <t xml:space="preserve">73991/3</t>
  </si>
  <si>
    <t xml:space="preserve">PISO CIMENTADO TRACO 1:3 (CIMENTO E AREIA) COM ACABAMENTO LISO ESPESSURA 3CM PREPARO MECANICO ARGAMASSA  INCLUSO ADITIVO IMPERMEABILIZANTE</t>
  </si>
  <si>
    <t xml:space="preserve">54,86</t>
  </si>
  <si>
    <t xml:space="preserve">73991/4</t>
  </si>
  <si>
    <t xml:space="preserve">PISO CIMENTADO TRACO 1:3 (CIMENTO E AREIA) COM ACABAMENTO LISO ESPESSURA 1,5CM, PREPARO MANUAL DA ARGAMASSA INCLUSO ADITIVO IMPERMEABILIZANTE</t>
  </si>
  <si>
    <t xml:space="preserve">45,43</t>
  </si>
  <si>
    <t xml:space="preserve">50,12</t>
  </si>
  <si>
    <t xml:space="preserve">74079/1</t>
  </si>
  <si>
    <t xml:space="preserve">PISO CIMENTADO TRACO 1:4 (CIMENTO E AREIA) COM ACABAMENTO LISO  ESPESSURA 2,0CM COM JUNTAS PLASTICAS DE DILATACAO E PREPARO MANUAL DA ARGAMASSA</t>
  </si>
  <si>
    <t xml:space="preserve">59,97</t>
  </si>
  <si>
    <t xml:space="preserve">66,28</t>
  </si>
  <si>
    <t xml:space="preserve">76447/1</t>
  </si>
  <si>
    <t xml:space="preserve">PISO CIMENTADO TRACO 1:3 (CIMENTO E AREIA) ACABAMENTO LISO ESPESSURA 2,5 CM PREPARO MECANICO DA ARGAMASSA</t>
  </si>
  <si>
    <t xml:space="preserve">45,80</t>
  </si>
  <si>
    <t xml:space="preserve">76448/1</t>
  </si>
  <si>
    <t xml:space="preserve">PISO CIMENTADO TRACO 1:4 (CIMENTO E AREIA) ACABAMENTO RUSTICO ESPESSURA 1,5 CM PREPARO MANUAL DA ARGAMASSA</t>
  </si>
  <si>
    <t xml:space="preserve">37,87</t>
  </si>
  <si>
    <t xml:space="preserve">41,88</t>
  </si>
  <si>
    <t xml:space="preserve">76448/2</t>
  </si>
  <si>
    <t xml:space="preserve">PISO CIMENTADO TRAÇO 1:4 (CIMENTO E AREIA) ACABAMENTO RUSTICO ESPESSURA 3,5 CM PREPARO MANUAL DA ARGAMASSA</t>
  </si>
  <si>
    <t xml:space="preserve">45,00</t>
  </si>
  <si>
    <t xml:space="preserve">76448/3</t>
  </si>
  <si>
    <t xml:space="preserve">PISO CIMENTADO TRAÇO 1:4 (CIMENTO E AREIA) ACABAMENTO RUSTICO ESPESSURA 2,5 CM PREPARO MANUAL DA ARGAMASSA</t>
  </si>
  <si>
    <t xml:space="preserve">45,62</t>
  </si>
  <si>
    <t xml:space="preserve">84172</t>
  </si>
  <si>
    <t xml:space="preserve">PISO CIMENTADO TRACO 1:3 (CIMENTO E AREIA) ACABAMENTO RUSTICO ESPESSURA 2 CM COM JUNTAS PLASTICAS DE DILATACAO, PREPARO MANUAL DA ARGAMASSA</t>
  </si>
  <si>
    <t xml:space="preserve">60,59</t>
  </si>
  <si>
    <t xml:space="preserve">84173</t>
  </si>
  <si>
    <t xml:space="preserve">PISO CIMENTADO TRACO 1:3 (CIMENTO/AREIA) ACABAMENTO LISO ESPESSURA 2,0 CM PREPARO MANUAL DA ARGAMASSA INCLUSO ADITIVO IMPERMEABILIZANTE</t>
  </si>
  <si>
    <t xml:space="preserve">47,93</t>
  </si>
  <si>
    <t xml:space="preserve">52,70</t>
  </si>
  <si>
    <t xml:space="preserve">84174</t>
  </si>
  <si>
    <t xml:space="preserve">PISO CIMENTADO TRACO 1:3 (CIMENTO E AREIA) COM ACABAMENTO LISO ESPESSURA 3CM COM JUNTAS DE MADEIRA, PREPARO MANUAL DA ARGAMASSA INCLUSO ADITIVO IMPERMEABILIZANTE</t>
  </si>
  <si>
    <t xml:space="preserve">68,20</t>
  </si>
  <si>
    <t xml:space="preserve">74,68</t>
  </si>
  <si>
    <t xml:space="preserve">72191</t>
  </si>
  <si>
    <t xml:space="preserve">RECOLOCACAO DE TACOS DE MADEIRA COM REAPROVEITAMENTO DE MATERIAL E ASSENTAMENTO COM ARGAMASSA 1:4 (CIMENTO E AREIA)</t>
  </si>
  <si>
    <t xml:space="preserve">89,17</t>
  </si>
  <si>
    <t xml:space="preserve">72192</t>
  </si>
  <si>
    <t xml:space="preserve">RECOLOCACAO DE PISO DE TABUAS DE MADEIRA, CONSIDERANDO REAPROVEITAMENTO DO MATERIAL, EXCLUSIVE VIGAMENTO</t>
  </si>
  <si>
    <t xml:space="preserve">22,94</t>
  </si>
  <si>
    <t xml:space="preserve">72193</t>
  </si>
  <si>
    <t xml:space="preserve">RECOLOCACAO DE PISO DE TABUAS DE MADEIRA, CONSIDERANDO REAPROVEITAMENTO DO MATERIAL, INCLUSIVE VIGAMENTO</t>
  </si>
  <si>
    <t xml:space="preserve">57,99</t>
  </si>
  <si>
    <t xml:space="preserve">64,38</t>
  </si>
  <si>
    <t xml:space="preserve">73655</t>
  </si>
  <si>
    <t xml:space="preserve">PISO EM TABUA CORRIDA DE MADEIRA ESPESSURA 2,5CM FIXADO EM PECAS DE MADEIRA E ASSENTADO EM ARGAMASSA TRACO 1:4 (CIMENTO/AREIA)</t>
  </si>
  <si>
    <t xml:space="preserve">143,32</t>
  </si>
  <si>
    <t xml:space="preserve">151,26</t>
  </si>
  <si>
    <t xml:space="preserve">73734/1</t>
  </si>
  <si>
    <t xml:space="preserve">PISO EM TACO DE MADEIRA 7X21CM, ASSENTADO COM ARGAMASSA TRACO 1:4 (CIMENTO E AREIA MEDIA)</t>
  </si>
  <si>
    <t xml:space="preserve">160,49</t>
  </si>
  <si>
    <t xml:space="preserve">165,43</t>
  </si>
  <si>
    <t xml:space="preserve">84181</t>
  </si>
  <si>
    <t xml:space="preserve">PISO EM TACO DE MADEIRA 7X21CM, FIXADO COM COLA BASE DE PVA</t>
  </si>
  <si>
    <t xml:space="preserve">131,40</t>
  </si>
  <si>
    <t xml:space="preserve">133,09</t>
  </si>
  <si>
    <t xml:space="preserve">87246</t>
  </si>
  <si>
    <t xml:space="preserve">REVESTIMENTO CERÂMICO PARA PISO COM PLACAS TIPO ESMALTADA EXTRA DE DIMENSÕES 35X35 CM APLICADA EM AMBIENTES DE ÁREA MENOR QUE 5 M2. AF_06/2014</t>
  </si>
  <si>
    <t xml:space="preserve">46,31</t>
  </si>
  <si>
    <t xml:space="preserve">48,25</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</si>
  <si>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</si>
  <si>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</si>
  <si>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</si>
  <si>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</si>
  <si>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36,22</t>
  </si>
  <si>
    <t xml:space="preserve">37,06</t>
  </si>
  <si>
    <t xml:space="preserve">87249</t>
  </si>
  <si>
    <t xml:space="preserve">REVESTIMENTO CERÂMICO PARA PISO COM PLACAS TIPO ESMALTADA EXTRA DE DIMENSÕES 45X45 CM APLICADA EM AMBIENTES DE ÁREA MENOR QUE 5 M2. AF_06/2014</t>
  </si>
  <si>
    <t xml:space="preserve">51,52</t>
  </si>
  <si>
    <t xml:space="preserve">87250</t>
  </si>
  <si>
    <t xml:space="preserve">REVESTIMENTO CERÂMICO PARA PISO COM PLACAS TIPO ESMALTADA EXTRA DE DIMENSÕES 45X45 CM APLICADA EM AMBIENTES DE ÁREA ENTRE 5 M2 E 10 M2. AF_06/2014</t>
  </si>
  <si>
    <t xml:space="preserve">42,70</t>
  </si>
  <si>
    <t xml:space="preserve">87251</t>
  </si>
  <si>
    <t xml:space="preserve">REVESTIMENTO CERÂMICO PARA PISO COM PLACAS TIPO ESMALTADA EXTRA DE DIMENSÕES 45X45 CM APLICADA EM AMBIENTES DE ÁREA MAIOR QUE 10 M2. AF_06/2014</t>
  </si>
  <si>
    <t xml:space="preserve">37,00</t>
  </si>
  <si>
    <t xml:space="preserve">87255</t>
  </si>
  <si>
    <t xml:space="preserve">REVESTIMENTO CERÂMICO PARA PISO COM PLACAS TIPO ESMALTADA EXTRA DE DIMENSÕES 60X60 CM APLICADA EM AMBIENTES DE ÁREA MENOR QUE 5 M2. AF_06/2014</t>
  </si>
  <si>
    <t xml:space="preserve">84,51</t>
  </si>
  <si>
    <t xml:space="preserve">87256</t>
  </si>
  <si>
    <t xml:space="preserve">REVESTIMENTO CERÂMICO PARA PISO COM PLACAS TIPO ESMALTADA EXTRA DE DIMENSÕES 60X60 CM APLICADA EM AMBIENTES DE ÁREA ENTRE 5 M2 E 10 M2. AF_06/2014</t>
  </si>
  <si>
    <t xml:space="preserve">73,83</t>
  </si>
  <si>
    <t xml:space="preserve">75,57</t>
  </si>
  <si>
    <t xml:space="preserve">87257</t>
  </si>
  <si>
    <t xml:space="preserve">REVESTIMENTO CERÂMICO PARA PISO COM PLACAS TIPO ESMALTADA EXTRA DE DIMENSÕES 60X60 CM APLICADA EM AMBIENTES DE ÁREA MAIOR QUE 10 M2. AF_06/2014</t>
  </si>
  <si>
    <t xml:space="preserve">67,11</t>
  </si>
  <si>
    <t xml:space="preserve">68,14</t>
  </si>
  <si>
    <t xml:space="preserve">87258</t>
  </si>
  <si>
    <t xml:space="preserve">REVESTIMENTO CERÂMICO PARA PISO COM PLACAS TIPO PORCELANATO DE DIMENSÕES 45X45 CM APLICADA EM AMBIENTES DE ÁREA MENOR QUE 5 M². AF_06/2014</t>
  </si>
  <si>
    <t xml:space="preserve">109,95</t>
  </si>
  <si>
    <t xml:space="preserve">112,74</t>
  </si>
  <si>
    <t xml:space="preserve">87259</t>
  </si>
  <si>
    <t xml:space="preserve">REVESTIMENTO CERÂMICO PARA PISO COM PLACAS TIPO PORCELANATO DE DIMENSÕES 45X45 CM APLICADA EM AMBIENTES DE ÁREA ENTRE 5 M² E 10 M². AF_06/2014</t>
  </si>
  <si>
    <t xml:space="preserve">99,84</t>
  </si>
  <si>
    <t xml:space="preserve">101,68</t>
  </si>
  <si>
    <t xml:space="preserve">87260</t>
  </si>
  <si>
    <t xml:space="preserve">REVESTIMENTO CERÂMICO PARA PISO COM PLACAS TIPO PORCELANATO DE DIMENSÕES 45X45 CM APLICADA EM AMBIENTES DE ÁREA MAIOR QUE 10 M². AF_06/2014</t>
  </si>
  <si>
    <t xml:space="preserve">93,89</t>
  </si>
  <si>
    <t xml:space="preserve">95,13</t>
  </si>
  <si>
    <t xml:space="preserve">87261</t>
  </si>
  <si>
    <t xml:space="preserve">REVESTIMENTO CERÂMICO PARA PISO COM PLACAS TIPO PORCELANATO DE DIMENSÕES 60X60 CM APLICADA EM AMBIENTES DE ÁREA MENOR QUE 5 M². AF_06/2014</t>
  </si>
  <si>
    <t xml:space="preserve">127,39</t>
  </si>
  <si>
    <t xml:space="preserve">130,48</t>
  </si>
  <si>
    <t xml:space="preserve">87262</t>
  </si>
  <si>
    <t xml:space="preserve">REVESTIMENTO CERÂMICO PARA PISO COM PLACAS TIPO PORCELANATO DE DIMENSÕES 60X60 CM APLICADA EM AMBIENTES DE ÁREA ENTRE 5 M² E 10 M². AF_06/2014</t>
  </si>
  <si>
    <t xml:space="preserve">115,56</t>
  </si>
  <si>
    <t xml:space="preserve">87263</t>
  </si>
  <si>
    <t xml:space="preserve">REVESTIMENTO CERÂMICO PARA PISO COM PLACAS TIPO PORCELANATO DE DIMENSÕES 60X60 CM APLICADA EM AMBIENTES DE ÁREA MAIOR QUE 10 M². AF_06/2014</t>
  </si>
  <si>
    <t xml:space="preserve">108,55</t>
  </si>
  <si>
    <t xml:space="preserve">109,92</t>
  </si>
  <si>
    <t xml:space="preserve">89046</t>
  </si>
  <si>
    <t xml:space="preserve">(COMPOSIÇÃO REPRESENTATIVA) DO SERVIÇO DE REVESTIMENTO CERÂMICO PARA PISO COM PLACAS TIPO GRÉS DE DIMENSÕES 35X35 CM, PARA EDIFICAÇÃO HABITACIONAL MULTIFAMILIAR (PRÉDIO). AF_11/2014</t>
  </si>
  <si>
    <t xml:space="preserve">40,50</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</si>
  <si>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</si>
  <si>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</si>
  <si>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39,35</t>
  </si>
  <si>
    <t xml:space="preserve">93389</t>
  </si>
  <si>
    <t xml:space="preserve">REVESTIMENTO CERÂMICO PARA PISO COM PLACAS TIPO ESMALTADA PADRÃO POPULAR DE DIMENSÕES 35X35 CM APLICADA EM AMBIENTES DE ÁREA MENOR QUE 5 M2. AF_06/2014</t>
  </si>
  <si>
    <t xml:space="preserve">93390</t>
  </si>
  <si>
    <t xml:space="preserve">REVESTIMENTO CERÂMICO PARA PISO COM PLACAS TIPO ESMALTADA PADRÃO POPULAR DE DIMENSÕES 35X35 CM APLICADA EM AMBIENTES DE ÁREA ENTRE 5 M2 E 10 M2. AF_06/2014</t>
  </si>
  <si>
    <t xml:space="preserve">36,23</t>
  </si>
  <si>
    <t xml:space="preserve">37,58</t>
  </si>
  <si>
    <t xml:space="preserve">93391</t>
  </si>
  <si>
    <t xml:space="preserve">REVESTIMENTO CERÂMICO PARA PISO COM PLACAS TIPO ESMALTADA PADRÃO POPULAR DE DIMENSÕES 35X35 CM APLICADA EM AMBIENTES DE ÁREA MAIOR QUE 10 M2. AF_06/2014</t>
  </si>
  <si>
    <t xml:space="preserve">31,71</t>
  </si>
  <si>
    <t xml:space="preserve">32,55</t>
  </si>
  <si>
    <t xml:space="preserve">73743/1</t>
  </si>
  <si>
    <t xml:space="preserve">PISO EM PEDRA SÃO TOME ASSENTADO SOBRE ARGAMASSA 1:3 (CIMENTO E AREIA) REJUNTADO COM CIMENTO BRANCO</t>
  </si>
  <si>
    <t xml:space="preserve">143,07</t>
  </si>
  <si>
    <t xml:space="preserve">146,33</t>
  </si>
  <si>
    <t xml:space="preserve">73921/2</t>
  </si>
  <si>
    <t xml:space="preserve">PISO EM PEDRA ARDOSIA ASSENTADO SOBRE ARGAMASSA COLANTE REJUNTADO COM CIMENTO COMUM</t>
  </si>
  <si>
    <t xml:space="preserve">84183</t>
  </si>
  <si>
    <t xml:space="preserve">PISO EM PEDRA PORTUGUESA ASSENTADO SOBRE BASE DE AREIA, REJUNTADO COM CIMENTO COMUM</t>
  </si>
  <si>
    <t xml:space="preserve">114,66</t>
  </si>
  <si>
    <t xml:space="preserve">72185</t>
  </si>
  <si>
    <t xml:space="preserve">PISO VINILICO SEMIFLEXIVEL PADRAO LISO, ESPESSURA 2MM, FIXADO COM COLA</t>
  </si>
  <si>
    <t xml:space="preserve">61,76</t>
  </si>
  <si>
    <t xml:space="preserve">72186</t>
  </si>
  <si>
    <t xml:space="preserve">PISO VINILICO SEMIFLEXIVEL PADRAO LISO, ESPESSURA 3,2MM, FIXADO COM COLA</t>
  </si>
  <si>
    <t xml:space="preserve">95,35</t>
  </si>
  <si>
    <t xml:space="preserve">96,11</t>
  </si>
  <si>
    <t xml:space="preserve">72187</t>
  </si>
  <si>
    <t xml:space="preserve">PISO DE BORRACHA FRISADO, ESPESSURA 7MM, ASSENTADO COM ARGAMASSA TRACO 1:3 (CIMENTO E AREIA)</t>
  </si>
  <si>
    <t xml:space="preserve">133,50</t>
  </si>
  <si>
    <t xml:space="preserve">135,67</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</si>
  <si>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</si>
  <si>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</si>
  <si>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</si>
  <si>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</si>
  <si>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119,83</t>
  </si>
  <si>
    <t xml:space="preserve">120,59</t>
  </si>
  <si>
    <t xml:space="preserve">84186</t>
  </si>
  <si>
    <t xml:space="preserve">PISO DE BORRACHA CANELADA, ESPESSURA 3,5MM, FIXADO COM COLA</t>
  </si>
  <si>
    <t xml:space="preserve">55,32</t>
  </si>
  <si>
    <t xml:space="preserve">84187</t>
  </si>
  <si>
    <t xml:space="preserve">ASSENTAMENTO DE PISO DE BORRACHA PASTILHADA FIXADO COM COLA</t>
  </si>
  <si>
    <t xml:space="preserve">84188</t>
  </si>
  <si>
    <t xml:space="preserve">TESTEIRA OU RODAPE VINILICO 6CM FIXADO COM COLA</t>
  </si>
  <si>
    <t xml:space="preserve">72136</t>
  </si>
  <si>
    <t xml:space="preserve">PISO INDUSTRIAL DE ALTA RESISTENCIA, ESPESSURA 8MM, INCLUSO JUNTAS DE DILATACAO PLASTICAS E POLIMENTO MECANIZADO</t>
  </si>
  <si>
    <t xml:space="preserve">90,57</t>
  </si>
  <si>
    <t xml:space="preserve">72137</t>
  </si>
  <si>
    <t xml:space="preserve">PISO INDUSTRIAL ALTA RESISTENCIA, ESPESSURA 12MM, INCLUSO JUNTAS DE DILATACAO PLASTICAS E POLIMENTO MECANIZADO</t>
  </si>
  <si>
    <t xml:space="preserve">97,89</t>
  </si>
  <si>
    <t xml:space="preserve">106,27</t>
  </si>
  <si>
    <t xml:space="preserve">72815</t>
  </si>
  <si>
    <t xml:space="preserve">APLICACAO DE TINTA A BASE DE EPOXI SOBRE PISO</t>
  </si>
  <si>
    <t xml:space="preserve">84191</t>
  </si>
  <si>
    <t xml:space="preserve">PISO EM GRANILITE, MARMORITE OU GRANITINA ESPESSURA 8 MM, INCLUSO JUNTAS DE DILATACAO PLASTICAS</t>
  </si>
  <si>
    <t xml:space="preserve">108,61</t>
  </si>
  <si>
    <t xml:space="preserve">111,12</t>
  </si>
  <si>
    <t xml:space="preserve">72138</t>
  </si>
  <si>
    <t xml:space="preserve">PISO EM GRANITO BRANCO 50X50CM LEVIGADO ESPESSURA 2CM, ASSENTADO COM ARGAMASSA COLANTE DUPLA COLAGEM, COM REJUNTAMENTO EM CIMENTO BRANCO</t>
  </si>
  <si>
    <t xml:space="preserve">353,97</t>
  </si>
  <si>
    <t xml:space="preserve">356,11</t>
  </si>
  <si>
    <t xml:space="preserve">84190</t>
  </si>
  <si>
    <t xml:space="preserve">PISO GRANITO ASSENTADO SOBRE ARGAMASSA CIMENTO / CAL / AREIA TRACO 1:0,25:3 INCLUSIVE REJUNTE EM CIMENTO</t>
  </si>
  <si>
    <t xml:space="preserve">287,06</t>
  </si>
  <si>
    <t xml:space="preserve">290,66</t>
  </si>
  <si>
    <t xml:space="preserve">84195</t>
  </si>
  <si>
    <t xml:space="preserve">PISO MARMORE BRANCO ASSENTADO SOBRE ARGAMASSA TRACO 1:4 (CIMENTO/AREIA)</t>
  </si>
  <si>
    <t xml:space="preserve">360,13</t>
  </si>
  <si>
    <t xml:space="preserve">362,72</t>
  </si>
  <si>
    <t xml:space="preserve">74111/1</t>
  </si>
  <si>
    <t xml:space="preserve">SOLEIRA / TABEIRA EM MARMORE BRANCO COMUM, POLIDO, LARGURA 5 CM, ESPESSURA 2 CM, ASSENTADA COM ARGAMASSA COLANTE</t>
  </si>
  <si>
    <t xml:space="preserve">36,52</t>
  </si>
  <si>
    <t xml:space="preserve">37,09</t>
  </si>
  <si>
    <t xml:space="preserve">84161</t>
  </si>
  <si>
    <t xml:space="preserve">SOLEIRA DE MARMORE BRANCO, LARGURA 15CM, ESPESSURA 3CM, ASSENTADA SOBRE ARGAMASSA TRACO 1:4 (CIMENTO E AREIA)</t>
  </si>
  <si>
    <t xml:space="preserve">70,48</t>
  </si>
  <si>
    <t xml:space="preserve">71,87</t>
  </si>
  <si>
    <t xml:space="preserve">73886/1</t>
  </si>
  <si>
    <t xml:space="preserve">RODAPE EM MADEIRA, ALTURA 7CM, FIXADO EM PECAS DE MADEIRA</t>
  </si>
  <si>
    <t xml:space="preserve">17,23</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</si>
  <si>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</si>
  <si>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</si>
  <si>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</si>
  <si>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</si>
  <si>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</si>
  <si>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</si>
  <si>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</si>
  <si>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</si>
  <si>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</si>
  <si>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</si>
  <si>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5,08</t>
  </si>
  <si>
    <t xml:space="preserve">73850/1</t>
  </si>
  <si>
    <t xml:space="preserve">RODAPE EM MARMORITE, ALTURA 10CM</t>
  </si>
  <si>
    <t xml:space="preserve">27,85</t>
  </si>
  <si>
    <t xml:space="preserve">84167</t>
  </si>
  <si>
    <t xml:space="preserve">RODAPE EM MARMORE BRANCO ASSENTADO COM ARGAMASSA TRACO 1:4 (CIMENTO E AREIA) ALTURA 7CM</t>
  </si>
  <si>
    <t xml:space="preserve">50,52</t>
  </si>
  <si>
    <t xml:space="preserve">84168</t>
  </si>
  <si>
    <t xml:space="preserve">RODAPE EM ARDOSIA ASSENTADO COM ARGAMASSA TRACO 1:4 (CIMENTO E AREIA) ALTURA 10CM</t>
  </si>
  <si>
    <t xml:space="preserve">15,55</t>
  </si>
  <si>
    <t xml:space="preserve">16,41</t>
  </si>
  <si>
    <t xml:space="preserve">68325</t>
  </si>
  <si>
    <t xml:space="preserve">PISO EM CONCRETO 20 MPA PREPARO MECANICO, ESPESSURA 7CM, INCLUSO SELANTE ELASTICO A BASE DE POLIURETANO</t>
  </si>
  <si>
    <t xml:space="preserve">44,70</t>
  </si>
  <si>
    <t xml:space="preserve">68333</t>
  </si>
  <si>
    <t xml:space="preserve">PISO EM CONCRETO 20 MPA PREPARO MECANICO, ESPESSURA 7CM, INCLUSO JUNTAS DE DILATACAO EM MADEIRA</t>
  </si>
  <si>
    <t xml:space="preserve">42,86</t>
  </si>
  <si>
    <t xml:space="preserve">72183</t>
  </si>
  <si>
    <t xml:space="preserve">PISO EM CONCRETO 20MPA PREPARO MECANICO, ESPESSURA 7 CM, COM ARMACAO EM TELA SOLDADA</t>
  </si>
  <si>
    <t xml:space="preserve">73,93</t>
  </si>
  <si>
    <t xml:space="preserve">78,96</t>
  </si>
  <si>
    <t xml:space="preserve">84175</t>
  </si>
  <si>
    <t xml:space="preserve">JUNTA 5X5CM COM ARGAMASSA TRACO 1:3 (CIMENTO E AREIA) PARA PISO EM PLACAS</t>
  </si>
  <si>
    <t xml:space="preserve">84176</t>
  </si>
  <si>
    <t xml:space="preserve">JUNTA 2,5X2,5CM COM ARGAMASSA 1:1:3 IMPERMEABILIZANTE DE HIDRO-ASFALTO CIMENTO E AREIA PARA PISO EM PLACAS</t>
  </si>
  <si>
    <t xml:space="preserve">24,39</t>
  </si>
  <si>
    <t xml:space="preserve">84177</t>
  </si>
  <si>
    <t xml:space="preserve">JUNTA GRAMADA 5CM DE LARGURA</t>
  </si>
  <si>
    <t xml:space="preserve">94990</t>
  </si>
  <si>
    <t xml:space="preserve">EXECUÇÃO DE PASSEIO (CALÇADA) OU PISO DE CONCRETO COM CONCRETO MOLDADO IN LOCO, FEITO EM OBRA, ACABAMENTO CONVENCIONAL, NÃO ARMADO. AF_07/2016</t>
  </si>
  <si>
    <t xml:space="preserve">506,16</t>
  </si>
  <si>
    <t xml:space="preserve">535,33</t>
  </si>
  <si>
    <t xml:space="preserve">94991</t>
  </si>
  <si>
    <t xml:space="preserve">EXECUÇÃO DE PASSEIO (CALÇADA) OU PISO DE CONCRETO COM CONCRETO MOLDADO IN LOCO, USINADO, ACABAMENTO CONVENCIONAL, NÃO ARMADO. AF_07/2016</t>
  </si>
  <si>
    <t xml:space="preserve">372,32</t>
  </si>
  <si>
    <t xml:space="preserve">383,15</t>
  </si>
  <si>
    <t xml:space="preserve">94992</t>
  </si>
  <si>
    <t xml:space="preserve">EXECUÇÃO DE PASSEIO (CALÇADA) OU PISO DE CONCRETO COM CONCRETO MOLDADO IN LOCO, FEITO EM OBRA, ACABAMENTO CONVENCIONAL, ESPESSURA 6 CM, ARMADO. AF_07/2016</t>
  </si>
  <si>
    <t xml:space="preserve">53,85</t>
  </si>
  <si>
    <t xml:space="preserve">94993</t>
  </si>
  <si>
    <t xml:space="preserve">EXECUÇÃO DE PASSEIO (CALÇADA) OU PISO DE CONCRETO COM CONCRETO MOLDADO IN LOCO, USINADO, ACABAMENTO CONVENCIONAL, ESPESSURA 6 CM, ARMADO. AF_07/2016</t>
  </si>
  <si>
    <t xml:space="preserve">43,62</t>
  </si>
  <si>
    <t xml:space="preserve">94994</t>
  </si>
  <si>
    <t xml:space="preserve">EXECUÇÃO DE PASSEIO (CALÇADA) OU PISO DE CONCRETO COM CONCRETO MOLDADO IN LOCO, FEITO EM OBRA, ACABAMENTO CONVENCIONAL, ESPESSURA 8 CM, ARMADO. AF_07/2016</t>
  </si>
  <si>
    <t xml:space="preserve">63,19</t>
  </si>
  <si>
    <t xml:space="preserve">66,05</t>
  </si>
  <si>
    <t xml:space="preserve">94995</t>
  </si>
  <si>
    <t xml:space="preserve">EXECUÇÃO DE PASSEIO (CALÇADA) OU PISO DE CONCRETO COM CONCRETO MOLDADO IN LOCO, USINADO, ACABAMENTO CONVENCIONAL, ESPESSURA 8 CM, ARMADO. AF_07/2016</t>
  </si>
  <si>
    <t xml:space="preserve">52,49</t>
  </si>
  <si>
    <t xml:space="preserve">53,87</t>
  </si>
  <si>
    <t xml:space="preserve">94996</t>
  </si>
  <si>
    <t xml:space="preserve">EXECUÇÃO DE PASSEIO (CALÇADA) OU PISO DE CONCRETO COM CONCRETO MOLDADO IN LOCO, FEITO EM OBRA, ACABAMENTO CONVENCIONAL, ESPESSURA 10 CM, ARMADO. AF_07/2016</t>
  </si>
  <si>
    <t xml:space="preserve">73,59</t>
  </si>
  <si>
    <t xml:space="preserve">77,09</t>
  </si>
  <si>
    <t xml:space="preserve">94997</t>
  </si>
  <si>
    <t xml:space="preserve">EXECUÇÃO DE PASSEIO (CALÇADA) OU PISO DE CONCRETO COM CONCRETO MOLDADO IN LOCO, USINADO, ACABAMENTO CONVENCIONAL, ESPESSURA 10 CM, ARMADO. AF_07/2016</t>
  </si>
  <si>
    <t xml:space="preserve">60,20</t>
  </si>
  <si>
    <t xml:space="preserve">94998</t>
  </si>
  <si>
    <t xml:space="preserve">EXECUÇÃO DE PASSEIO (CALÇADA) OU PISO DE CONCRETO COM CONCRETO MOLDADO IN LOCO, FEITO EM OBRA, ACABAMENTO CONVENCIONAL, ESPESSURA 12 CM, ARMADO. AF_07/2016</t>
  </si>
  <si>
    <t xml:space="preserve">83,51</t>
  </si>
  <si>
    <t xml:space="preserve">94999</t>
  </si>
  <si>
    <t xml:space="preserve">EXECUÇÃO DE PASSEIO (CALÇADA) OU PISO DE CONCRETO COM CONCRETO MOLDADO IN LOCO, USINADO, ACABAMENTO CONVENCIONAL, ESPESSURA 12 CM, ARMADO. AF_07/2016</t>
  </si>
  <si>
    <t xml:space="preserve">67,45</t>
  </si>
  <si>
    <t xml:space="preserve">87620</t>
  </si>
  <si>
    <t xml:space="preserve">CONTRAPISO EM ARGAMASSA TRAÇO 1:4 (CIMENTO E AREIA), PREPARO MECÂNICO COM BETONEIRA 400 L, APLICADO EM ÁREAS SECAS SOBRE LAJE, ADERIDO, ESPESSURA 2CM. AF_06/2014</t>
  </si>
  <si>
    <t xml:space="preserve">23,72</t>
  </si>
  <si>
    <t xml:space="preserve">25,09</t>
  </si>
  <si>
    <t xml:space="preserve">87622</t>
  </si>
  <si>
    <t xml:space="preserve">CONTRAPISO EM ARGAMASSA TRAÇO 1:4 (CIMENTO E AREIA), PREPARO MANUAL, APLICADO EM ÁREAS SECAS SOBRE LAJE, ADERIDO, ESPESSURA 2CM. AF_06/2014</t>
  </si>
  <si>
    <t xml:space="preserve">28,42</t>
  </si>
  <si>
    <t xml:space="preserve">87623</t>
  </si>
  <si>
    <t xml:space="preserve">CONTRAPISO EM ARGAMASSA PRONTA, PREPARO MECÂNICO COM MISTURADOR 300 KG, APLICADO EM ÁREAS SECAS SOBRE LAJE, ADERIDO, ESPESSURA 2CM. AF_06/2014</t>
  </si>
  <si>
    <t xml:space="preserve">87624</t>
  </si>
  <si>
    <t xml:space="preserve">CONTRAPISO EM ARGAMASSA PRONTA, PREPARO MANUAL, APLICADO EM ÁREAS SECAS SOBRE LAJE, ADERIDO, ESPESSURA 2CM. AF_06/2014</t>
  </si>
  <si>
    <t xml:space="preserve">51,53</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</si>
  <si>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</si>
  <si>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</si>
  <si>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</si>
  <si>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</si>
  <si>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35,50</t>
  </si>
  <si>
    <t xml:space="preserve">87633</t>
  </si>
  <si>
    <t xml:space="preserve">CONTRAPISO EM ARGAMASSA PRONTA, PREPARO MECÂNICO COM MISTURADOR 300 KG, APLICADO EM ÁREAS SECAS SOBRE LAJE, ADERIDO, ESPESSURA 3CM. AF_06/2014</t>
  </si>
  <si>
    <t xml:space="preserve">61,58</t>
  </si>
  <si>
    <t xml:space="preserve">87634</t>
  </si>
  <si>
    <t xml:space="preserve">CONTRAPISO EM ARGAMASSA PRONTA, PREPARO MANUAL, APLICADO EM ÁREAS SECAS SOBRE LAJE, ADERIDO, ESPESSURA 3CM. AF_06/2014</t>
  </si>
  <si>
    <t xml:space="preserve">67,89</t>
  </si>
  <si>
    <t xml:space="preserve">70,28</t>
  </si>
  <si>
    <t xml:space="preserve">87640</t>
  </si>
  <si>
    <t xml:space="preserve">CONTRAPISO EM ARGAMASSA TRAÇO 1:4 (CIMENTO E AREIA), PREPARO MECÂNICO COM BETONEIRA 400 L, APLICADO EM ÁREAS SECAS SOBRE LAJE, ADERIDO, ESPESSURA 4CM. AF_06/2014</t>
  </si>
  <si>
    <t xml:space="preserve">33,64</t>
  </si>
  <si>
    <t xml:space="preserve">87642</t>
  </si>
  <si>
    <t xml:space="preserve">CONTRAPISO EM ARGAMASSA TRAÇO 1:4 (CIMENTO E AREIA), PREPARO MANUAL, APLICADO EM ÁREAS SECAS SOBRE LAJE, ADERIDO, ESPESSURA 4CM. AF_06/2014</t>
  </si>
  <si>
    <t xml:space="preserve">38,77</t>
  </si>
  <si>
    <t xml:space="preserve">41,22</t>
  </si>
  <si>
    <t xml:space="preserve">87643</t>
  </si>
  <si>
    <t xml:space="preserve">CONTRAPISO EM ARGAMASSA PRONTA, PREPARO MECÂNICO COM MISTURADOR 300 KG, APLICADO EM ÁREAS SECAS SOBRE LAJE, ADERIDO, ESPESSURA 4CM. AF_06/2014</t>
  </si>
  <si>
    <t xml:space="preserve">73,28</t>
  </si>
  <si>
    <t xml:space="preserve">87644</t>
  </si>
  <si>
    <t xml:space="preserve">CONTRAPISO EM ARGAMASSA PRONTA, PREPARO MANUAL, APLICADO EM ÁREAS SECAS SOBRE LAJE, ADERIDO, ESPESSURA 4CM. AF_06/2014</t>
  </si>
  <si>
    <t xml:space="preserve">81,19</t>
  </si>
  <si>
    <t xml:space="preserve">83,98</t>
  </si>
  <si>
    <t xml:space="preserve">87680</t>
  </si>
  <si>
    <t xml:space="preserve">CONTRAPISO EM ARGAMASSA TRAÇO 1:4 (CIMENTO E AREIA), PREPARO MECÂNICO COM BETONEIRA 400 L, APLICADO EM ÁREAS SECAS SOBRE LAJE, NÃO ADERIDO, ESPESSURA 4CM. AF_06/2014</t>
  </si>
  <si>
    <t xml:space="preserve">27,47</t>
  </si>
  <si>
    <t xml:space="preserve">29,11</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</si>
  <si>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</si>
  <si>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</si>
  <si>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</si>
  <si>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</si>
  <si>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66,87</t>
  </si>
  <si>
    <t xml:space="preserve">87684</t>
  </si>
  <si>
    <t xml:space="preserve">CONTRAPISO EM ARGAMASSA PRONTA, PREPARO MANUAL, APLICADO EM ÁREAS SECAS SOBRE LAJE, NÃO ADERIDO, ESPESSURA 4CM. AF_06/2014</t>
  </si>
  <si>
    <t xml:space="preserve">75,02</t>
  </si>
  <si>
    <t xml:space="preserve">87690</t>
  </si>
  <si>
    <t xml:space="preserve">CONTRAPISO EM ARGAMASSA TRAÇO 1:4 (CIMENTO E AREIA), PREPARO MECÂNICO COM BETONEIRA 400 L, APLICADO EM ÁREAS SECAS SOBRE LAJE, NÃO ADERIDO, ESPESSURA 5CM. AF_06/2014</t>
  </si>
  <si>
    <t xml:space="preserve">87692</t>
  </si>
  <si>
    <t xml:space="preserve">CONTRAPISO EM ARGAMASSA TRAÇO 1:4 (CIMENTO E AREIA), PREPARO MANUAL, APLICADO EM ÁREAS SECAS SOBRE LAJE, NÃO ADERIDO, ESPESSURA 5CM. AF_06/2014</t>
  </si>
  <si>
    <t xml:space="preserve">40,45</t>
  </si>
  <si>
    <t xml:space="preserve">87693</t>
  </si>
  <si>
    <t xml:space="preserve">CONTRAPISO EM ARGAMASSA PRONTA, PREPARO MECÂNICO COM MISTURADOR 300 KG, APLICADO EM ÁREAS SECAS SOBRE LAJE, NÃO ADERIDO, ESPESSURA 5CM. AF_06/2014</t>
  </si>
  <si>
    <t xml:space="preserve">75,34</t>
  </si>
  <si>
    <t xml:space="preserve">87694</t>
  </si>
  <si>
    <t xml:space="preserve">CONTRAPISO EM ARGAMASSA PRONTA, PREPARO MANUAL, APLICADO EM ÁREAS SECAS SOBRE LAJE, NÃO ADERIDO, ESPESSURA 5CM. AF_06/2014</t>
  </si>
  <si>
    <t xml:space="preserve">86,45</t>
  </si>
  <si>
    <t xml:space="preserve">89,43</t>
  </si>
  <si>
    <t xml:space="preserve">87700</t>
  </si>
  <si>
    <t xml:space="preserve">CONTRAPISO EM ARGAMASSA TRAÇO 1:4 (CIMENTO E AREIA), PREPARO MECÂNICO COM BETONEIRA 400 L, APLICADO EM ÁREAS SECAS SOBRE LAJE, NÃO ADERIDO, ESPESSURA 6CM. AF_06/2014</t>
  </si>
  <si>
    <t xml:space="preserve">87702</t>
  </si>
  <si>
    <t xml:space="preserve">CONTRAPISO EM ARGAMASSA TRAÇO 1:4 (CIMENTO E AREIA), PREPARO MANUAL, APLICADO EM ÁREAS SECAS SOBRE LAJE, NÃO ADERIDO, ESPESSURA 6CM. AF_06/2014</t>
  </si>
  <si>
    <t xml:space="preserve">43,67</t>
  </si>
  <si>
    <t xml:space="preserve">87703</t>
  </si>
  <si>
    <t xml:space="preserve">CONTRAPISO EM ARGAMASSA PRONTA, PREPARO MECÂNICO COM MISTURADOR 300 KG, APLICADO EM ÁREAS SECAS SOBRE LAJE, NÃO ADERIDO, ESPESSURA 6CM. AF_06/2014</t>
  </si>
  <si>
    <t xml:space="preserve">81,72</t>
  </si>
  <si>
    <t xml:space="preserve">83,67</t>
  </si>
  <si>
    <t xml:space="preserve">87704</t>
  </si>
  <si>
    <t xml:space="preserve">CONTRAPISO EM ARGAMASSA PRONTA, PREPARO MANUAL, APLICADO EM ÁREAS SECAS SOBRE LAJE, NÃO ADERIDO, ESPESSURA 6CM. AF_06/2014</t>
  </si>
  <si>
    <t xml:space="preserve">97,01</t>
  </si>
  <si>
    <t xml:space="preserve">87735</t>
  </si>
  <si>
    <t xml:space="preserve">CONTRAPISO EM ARGAMASSA TRAÇO 1:4 (CIMENTO E AREIA), PREPARO MECÂNICO COM BETONEIRA 400 L, APLICADO EM ÁREAS MOLHADAS SOBRE LAJE, ADERIDO, ESPESSURA 2CM. AF_06/2014</t>
  </si>
  <si>
    <t xml:space="preserve">32,56</t>
  </si>
  <si>
    <t xml:space="preserve">87737</t>
  </si>
  <si>
    <t xml:space="preserve">CONTRAPISO EM ARGAMASSA TRAÇO 1:4 (CIMENTO E AREIA), PREPARO MANUAL, APLICADO EM ÁREAS MOLHADAS SOBRE LAJE, ADERIDO, ESPESSURA 2CM. AF_06/2014</t>
  </si>
  <si>
    <t xml:space="preserve">35,56</t>
  </si>
  <si>
    <t xml:space="preserve">38,28</t>
  </si>
  <si>
    <t xml:space="preserve">87738</t>
  </si>
  <si>
    <t xml:space="preserve">CONTRAPISO EM ARGAMASSA PRONTA, PREPARO MECÂNICO COM MISTURADOR 300 KG, APLICADO EM ÁREAS MOLHADAS SOBRE LAJE, ADERIDO, ESPESSURA 2CM. AF_06/2014</t>
  </si>
  <si>
    <t xml:space="preserve">54,70</t>
  </si>
  <si>
    <t xml:space="preserve">57,04</t>
  </si>
  <si>
    <t xml:space="preserve">87739</t>
  </si>
  <si>
    <t xml:space="preserve">CONTRAPISO EM ARGAMASSA PRONTA, PREPARO MANUAL, APLICADO EM ÁREAS MOLHADAS SOBRE LAJE, ADERIDO, ESPESSURA 2CM. AF_06/2014</t>
  </si>
  <si>
    <t xml:space="preserve">60,37</t>
  </si>
  <si>
    <t xml:space="preserve">87745</t>
  </si>
  <si>
    <t xml:space="preserve">CONTRAPISO EM ARGAMASSA TRAÇO 1:4 (CIMENTO E AREIA), PREPARO MECÂNICO COM BETONEIRA 400 L, APLICADO EM ÁREAS MOLHADAS SOBRE LAJE, ADERIDO, ESPESSURA 3CM. AF_06/2014</t>
  </si>
  <si>
    <t xml:space="preserve">40,75</t>
  </si>
  <si>
    <t xml:space="preserve">87747</t>
  </si>
  <si>
    <t xml:space="preserve">CONTRAPISO EM ARGAMASSA TRAÇO 1:4 (CIMENTO E AREIA), PREPARO MANUAL, APLICADO EM ÁREAS MOLHADAS SOBRE LAJE, ADERIDO, ESPESSURA 3CM. AF_06/2014</t>
  </si>
  <si>
    <t xml:space="preserve">42,22</t>
  </si>
  <si>
    <t xml:space="preserve">45,38</t>
  </si>
  <si>
    <t xml:space="preserve">87748</t>
  </si>
  <si>
    <t xml:space="preserve">CONTRAPISO EM ARGAMASSA PRONTA, PREPARO MECÂNICO COM MISTURADOR 300 KG, APLICADO EM ÁREAS MOLHADAS SOBRE LAJE, ADERIDO, ESPESSURA 3CM. AF_06/2014</t>
  </si>
  <si>
    <t xml:space="preserve">87749</t>
  </si>
  <si>
    <t xml:space="preserve">CONTRAPISO EM ARGAMASSA PRONTA, PREPARO MANUAL, APLICADO EM ÁREAS MOLHADAS SOBRE LAJE, ADERIDO, ESPESSURA 3CM. AF_06/2014</t>
  </si>
  <si>
    <t xml:space="preserve">76,72</t>
  </si>
  <si>
    <t xml:space="preserve">80,16</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</si>
  <si>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</si>
  <si>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</si>
  <si>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</si>
  <si>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</si>
  <si>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39,18</t>
  </si>
  <si>
    <t xml:space="preserve">42,43</t>
  </si>
  <si>
    <t xml:space="preserve">87758</t>
  </si>
  <si>
    <t xml:space="preserve">CONTRAPISO EM ARGAMASSA PRONTA, PREPARO MECÂNICO COM MISTURADOR 300 KG, APLICADO EM ÁREAS MOLHADAS SOBRE IMPERMEABILIZAÇÃO, ESPESSURA 3CM. AF_06/2014</t>
  </si>
  <si>
    <t xml:space="preserve">68,51</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</si>
  <si>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</si>
  <si>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</si>
  <si>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</si>
  <si>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</si>
  <si>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39,43</t>
  </si>
  <si>
    <t xml:space="preserve">42,44</t>
  </si>
  <si>
    <t xml:space="preserve">87767</t>
  </si>
  <si>
    <t xml:space="preserve">CONTRAPISO EM ARGAMASSA TRAÇO 1:4 (CIMENTO E AREIA), PREPARO MANUAL, APLICADO EM ÁREAS MOLHADAS SOBRE IMPERMEABILIZAÇÃO, ESPESSURA 4CM. AF_06/2014</t>
  </si>
  <si>
    <t xml:space="preserve">44,56</t>
  </si>
  <si>
    <t xml:space="preserve">48,14</t>
  </si>
  <si>
    <t xml:space="preserve">87768</t>
  </si>
  <si>
    <t xml:space="preserve">CONTRAPISO EM ARGAMASSA PRONTA, PREPARO MECÂNICO COM MISTURADOR 300 KG, APLICADO EM ÁREAS MOLHADAS SOBRE IMPERMEABILIZAÇÃO, ESPESSURA 4CM. AF_06/2014</t>
  </si>
  <si>
    <t xml:space="preserve">77,28</t>
  </si>
  <si>
    <t xml:space="preserve">87769</t>
  </si>
  <si>
    <t xml:space="preserve">CONTRAPISO EM ARGAMASSA PRONTA, PREPARO MANUAL, APLICADO EM ÁREAS MOLHADAS SOBRE IMPERMEABILIZAÇÃO, ESPESSURA 4CM. AF_06/2014</t>
  </si>
  <si>
    <t xml:space="preserve">86,98</t>
  </si>
  <si>
    <t xml:space="preserve">90,90</t>
  </si>
  <si>
    <t xml:space="preserve">88470</t>
  </si>
  <si>
    <t xml:space="preserve">CONTRAPISO AUTONIVELANTE, APLICADO SOBRE LAJE, NÃO ADERIDO, ESPESSURA 3CM. AF_06/2014</t>
  </si>
  <si>
    <t xml:space="preserve">16,88</t>
  </si>
  <si>
    <t xml:space="preserve">88471</t>
  </si>
  <si>
    <t xml:space="preserve">CONTRAPISO AUTONIVELANTE, APLICADO SOBRE LAJE, NÃO ADERIDO, ESPESSURA 4CM. AF_06/2014</t>
  </si>
  <si>
    <t xml:space="preserve">20,91</t>
  </si>
  <si>
    <t xml:space="preserve">88472</t>
  </si>
  <si>
    <t xml:space="preserve">CONTRAPISO AUTONIVELANTE, APLICADO SOBRE LAJE, NÃO ADERIDO, ESPESSURA 5CM. AF_06/2014</t>
  </si>
  <si>
    <t xml:space="preserve">88476</t>
  </si>
  <si>
    <t xml:space="preserve">CONTRAPISO AUTONIVELANTE, APLICADO SOBRE LAJE, ADERIDO, ESPESSURA 2CM. AF_06/2014</t>
  </si>
  <si>
    <t xml:space="preserve">14,01</t>
  </si>
  <si>
    <t xml:space="preserve">88477</t>
  </si>
  <si>
    <t xml:space="preserve">CONTRAPISO AUTONIVELANTE, APLICADO SOBRE LAJE, ADERIDO, ESPESSURA 3CM. AF_06/2014</t>
  </si>
  <si>
    <t xml:space="preserve">19,25</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</si>
  <si>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</si>
  <si>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</si>
  <si>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</si>
  <si>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</si>
  <si>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56,54</t>
  </si>
  <si>
    <t xml:space="preserve">90902</t>
  </si>
  <si>
    <t xml:space="preserve">CONTRAPISO ACÚSTICO EM ARGAMASSA TRAÇO 1:4 (CIMENTO E AREIA), PREPARO MANUAL, APLICADO EM ÁREAS SECAS MENORES QUE 15M2, ESPESSURA 5CM. AF_10/2014</t>
  </si>
  <si>
    <t xml:space="preserve">62,41</t>
  </si>
  <si>
    <t xml:space="preserve">65,95</t>
  </si>
  <si>
    <t xml:space="preserve">90903</t>
  </si>
  <si>
    <t xml:space="preserve">CONTRAPISO ACÚSTICO EM ARGAMASSA PRONTA, PREPARO MECÂNICO COM MISTURADOR 300 KG, APLICADO EM ÁREAS SECAS MENORES QUE 15M2, ESPESSURA 5CM. AF_10/2014</t>
  </si>
  <si>
    <t xml:space="preserve">99,88</t>
  </si>
  <si>
    <t xml:space="preserve">102,67</t>
  </si>
  <si>
    <t xml:space="preserve">90904</t>
  </si>
  <si>
    <t xml:space="preserve">CONTRAPISO ACÚSTICO EM ARGAMASSA PRONTA, PREPARO MANUAL, APLICADO EM ÁREAS SECAS MENORES QUE 15M2, ESPESSURA 5CM. AF_10/2014</t>
  </si>
  <si>
    <t xml:space="preserve">114,93</t>
  </si>
  <si>
    <t xml:space="preserve">90910</t>
  </si>
  <si>
    <t xml:space="preserve">CONTRAPISO ACÚSTICO EM ARGAMASSA TRAÇO 1:4 (CIMENTO E AREIA), PREPARO MECÂNICO COM BETONEIRA 400L, APLICADO EM ÁREAS SECAS MENORES QUE 15M2, ESPESSURA 6CM. AF_10/2014</t>
  </si>
  <si>
    <t xml:space="preserve">59,85</t>
  </si>
  <si>
    <t xml:space="preserve">90912</t>
  </si>
  <si>
    <t xml:space="preserve">CONTRAPISO ACÚSTICO EM ARGAMASSA TRAÇO 1:4 (CIMENTO E AREIA), PREPARO MANUAL, APLICADO EM ÁREAS SECAS MENORES QUE 15M2, ESPESSURA 6CM. AF_10/2014</t>
  </si>
  <si>
    <t xml:space="preserve">66,24</t>
  </si>
  <si>
    <t xml:space="preserve">70,06</t>
  </si>
  <si>
    <t xml:space="preserve">90913</t>
  </si>
  <si>
    <t xml:space="preserve">CONTRAPISO ACÚSTICO EM ARGAMASSA PRONTA, PREPARO MECÂNICO COM MISTURADOR 300 KG, APLICADO EM ÁREAS SECAS MENORES QUE 15M2, ESPESSURA 6CM. AF_10/2014</t>
  </si>
  <si>
    <t xml:space="preserve">107,05</t>
  </si>
  <si>
    <t xml:space="preserve">110,06</t>
  </si>
  <si>
    <t xml:space="preserve">90914</t>
  </si>
  <si>
    <t xml:space="preserve">CONTRAPISO ACÚSTICO EM ARGAMASSA PRONTA, PREPARO MANUAL, APLICADO EM ÁREAS SECAS MENORES QUE 15M2, ESPESSURA 6CM. AF_10/2014</t>
  </si>
  <si>
    <t xml:space="preserve">119,14</t>
  </si>
  <si>
    <t xml:space="preserve">123,40</t>
  </si>
  <si>
    <t xml:space="preserve">90920</t>
  </si>
  <si>
    <t xml:space="preserve">CONTRAPISO ACÚSTICO EM ARGAMASSA TRAÇO 1:4 (CIMENTO E AREIA), PREPARO MECÂNICO COM BETONEIRA 400L, APLICADO EM ÁREAS SECAS MENORES QUE 15M2, ESPESSURA 7CM. AF_10/2014</t>
  </si>
  <si>
    <t xml:space="preserve">65,99</t>
  </si>
  <si>
    <t xml:space="preserve">69,51</t>
  </si>
  <si>
    <t xml:space="preserve">90922</t>
  </si>
  <si>
    <t xml:space="preserve">CONTRAPISO ACÚSTICO EM ARGAMASSA TRAÇO 1:4 (CIMENTO E AREIA), PREPARO MANUAL, APLICADO EM ÁREAS SECAS MENORES QUE 15M2, ESPESSURA 7CM. AF_10/2014</t>
  </si>
  <si>
    <t xml:space="preserve">77,68</t>
  </si>
  <si>
    <t xml:space="preserve">90923</t>
  </si>
  <si>
    <t xml:space="preserve">CONTRAPISO ACÚSTICO EM ARGAMASSA PRONTA, PREPARO MECÂNICO COM MISTURADOR 300 KG, APLICADO EM ÁREAS SECAS MENORES QUE 15M2, ESPESSURA 7CM. AF_10/2014</t>
  </si>
  <si>
    <t xml:space="preserve">123,66</t>
  </si>
  <si>
    <t xml:space="preserve">90924</t>
  </si>
  <si>
    <t xml:space="preserve">CONTRAPISO ACÚSTICO EM ARGAMASSA PRONTA, PREPARO MANUAL, APLICADO EM ÁREAS SECAS MENORES QUE 15M2, ESPESSURA 7CM. AF_10/2014</t>
  </si>
  <si>
    <t xml:space="preserve">134,16</t>
  </si>
  <si>
    <t xml:space="preserve">139,00</t>
  </si>
  <si>
    <t xml:space="preserve">90930</t>
  </si>
  <si>
    <t xml:space="preserve">CONTRAPISO ACÚSTICO EM ARGAMASSA TRAÇO 1:4 (CIMENTO E AREIA), PREPARO MECÂNICO COM BETONEIRA 400L, APLICADO EM ÁREAS SECAS MAIORES QUE 15M2, ESPESSURA 5CM. AF_10/2014</t>
  </si>
  <si>
    <t xml:space="preserve">90932</t>
  </si>
  <si>
    <t xml:space="preserve">CONTRAPISO ACÚSTICO EM ARGAMASSA TRAÇO 1:4 (CIMENTO E AREIA), PREPARO MANUAL, APLICADO EM ÁREAS SECAS MAIORES QUE 15M2, ESPESSURA 5CM. AF_10/2014</t>
  </si>
  <si>
    <t xml:space="preserve">56,83</t>
  </si>
  <si>
    <t xml:space="preserve">90933</t>
  </si>
  <si>
    <t xml:space="preserve">CONTRAPISO ACÚSTICO EM ARGAMASSA PRONTA, PREPARO MECÂNICO COM MISTURADOR 300 KG, APLICADO EM ÁREAS SECAS MAIORES QUE 15M2, ESPESSURA 5CM. AF_10/2014</t>
  </si>
  <si>
    <t xml:space="preserve">94,30</t>
  </si>
  <si>
    <t xml:space="preserve">90934</t>
  </si>
  <si>
    <t xml:space="preserve">CONTRAPISO ACÚSTICO EM ARGAMASSA PRONTA, PREPARO MANUAL, APLICADO EM ÁREAS SECAS MAIORES QUE 15M2, ESPESSURA 5CM. AF_10/2014</t>
  </si>
  <si>
    <t xml:space="preserve">105,41</t>
  </si>
  <si>
    <t xml:space="preserve">108,75</t>
  </si>
  <si>
    <t xml:space="preserve">90940</t>
  </si>
  <si>
    <t xml:space="preserve">CONTRAPISO ACÚSTICO EM ARGAMASSA TRAÇO 1:4 (CIMENTO E AREIA), PREPARO MECÂNICO COM BETONEIRA 400L, APLICADO EM ÁREAS SECAS MAIORES QUE 15M2, ESPESSURA 6CM. AF_10/2014</t>
  </si>
  <si>
    <t xml:space="preserve">54,30</t>
  </si>
  <si>
    <t xml:space="preserve">56,82</t>
  </si>
  <si>
    <t xml:space="preserve">90942</t>
  </si>
  <si>
    <t xml:space="preserve">CONTRAPISO ACÚSTICO EM ARGAMASSA TRAÇO 1:4 (CIMENTO E AREIA), PREPARO MANUAL, APLICADO EM ÁREAS SECAS MAIORES QUE 15M2, ESPESSURA 6CM. AF_10/2014</t>
  </si>
  <si>
    <t xml:space="preserve">60,69</t>
  </si>
  <si>
    <t xml:space="preserve">63,92</t>
  </si>
  <si>
    <t xml:space="preserve">90943</t>
  </si>
  <si>
    <t xml:space="preserve">CONTRAPISO ACÚSTICO EM ARGAMASSA PRONTA, PREPARO MECÂNICO COM MISTURADOR 300 KG, APLICADO EM ÁREAS SECAS MAIORES QUE 15M2, ESPESSURA 6CM. AF_10/2014</t>
  </si>
  <si>
    <t xml:space="preserve">101,50</t>
  </si>
  <si>
    <t xml:space="preserve">103,92</t>
  </si>
  <si>
    <t xml:space="preserve">90944</t>
  </si>
  <si>
    <t xml:space="preserve">CONTRAPISO ACÚSTICO EM ARGAMASSA PRONTA, PREPARO MANUAL, APLICADO EM ÁREAS SECAS MAIORES QUE 15M2, ESPESSURA 6CM. AF_10/2014</t>
  </si>
  <si>
    <t xml:space="preserve">113,59</t>
  </si>
  <si>
    <t xml:space="preserve">117,26</t>
  </si>
  <si>
    <t xml:space="preserve">90950</t>
  </si>
  <si>
    <t xml:space="preserve">CONTRAPISO ACÚSTICO EM ARGAMASSA TRAÇO 1:4 (CIMENTO E AREIA), PREPARO MECÂNICO COM BETONEIRA 400L, APLICADO EM ÁREAS SECAS MAIORES QUE 15M2, ESPESSURA 7CM. AF_10/2014</t>
  </si>
  <si>
    <t xml:space="preserve">90952</t>
  </si>
  <si>
    <t xml:space="preserve">CONTRAPISO ACÚSTICO EM ARGAMASSA TRAÇO 1:4 (CIMENTO E AREIA), PREPARO MANUAL, APLICADO EM ÁREAS SECAS MAIORES QUE 15M2, ESPESSURA 7CM. AF_10/2014</t>
  </si>
  <si>
    <t xml:space="preserve">67,76</t>
  </si>
  <si>
    <t xml:space="preserve">90953</t>
  </si>
  <si>
    <t xml:space="preserve">CONTRAPISO ACÚSTICO EM ARGAMASSA PRONTA, PREPARO MECÂNICO COM MISTURADOR 300 KG, APLICADO EM ÁREAS SECAS MAIORES QUE 15M2, ESPESSURA 7CM. AF_10/2014</t>
  </si>
  <si>
    <t xml:space="preserve">114,68</t>
  </si>
  <si>
    <t xml:space="preserve">117,49</t>
  </si>
  <si>
    <t xml:space="preserve">90954</t>
  </si>
  <si>
    <t xml:space="preserve">CONTRAPISO ACÚSTICO EM ARGAMASSA PRONTA, PREPARO MANUAL, APLICADO EM ÁREAS SECAS MAIORES QUE 15M2, ESPESSURA 7CM. AF_10/2014</t>
  </si>
  <si>
    <t xml:space="preserve">128,58</t>
  </si>
  <si>
    <t xml:space="preserve">132,83</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</si>
  <si>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</si>
  <si>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</si>
  <si>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33,95</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</si>
  <si>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</si>
  <si>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</si>
  <si>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</si>
  <si>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</si>
  <si>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</si>
  <si>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</si>
  <si>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72189</t>
  </si>
  <si>
    <t xml:space="preserve">RODAPE VINILICO ALTURA 5CM, ESPESSURA 1MM, FIXADO COM COLA</t>
  </si>
  <si>
    <t xml:space="preserve">22,10</t>
  </si>
  <si>
    <t xml:space="preserve">72190</t>
  </si>
  <si>
    <t xml:space="preserve">RODAPE BORRACHA LISO, ALTURA = 7CM, ESPESSURA = 2 MM, PARA ARGAMASSA</t>
  </si>
  <si>
    <t xml:space="preserve">25,53</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</si>
  <si>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</si>
  <si>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</si>
  <si>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</si>
  <si>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</si>
  <si>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12,77</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</si>
  <si>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</si>
  <si>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</si>
  <si>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</si>
  <si>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</si>
  <si>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</si>
  <si>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</si>
  <si>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</si>
  <si>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</si>
  <si>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</si>
  <si>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</si>
  <si>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</si>
  <si>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</si>
  <si>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</si>
  <si>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</si>
  <si>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</si>
  <si>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</si>
  <si>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</si>
  <si>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</si>
  <si>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</si>
  <si>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</si>
  <si>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</si>
  <si>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</si>
  <si>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19,61</t>
  </si>
  <si>
    <t xml:space="preserve">87887</t>
  </si>
  <si>
    <t xml:space="preserve">CHAPISCO APLICADO NO TETO, COM DESEMPENADEIRA DENTADA. ARGAMASSA INDUSTRIALIZADA COM PREPARO EM MISTURADOR 300 KG. AF_06/2014</t>
  </si>
  <si>
    <t xml:space="preserve">17,80</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</si>
  <si>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</si>
  <si>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</si>
  <si>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</si>
  <si>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</si>
  <si>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5,03</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</si>
  <si>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</si>
  <si>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</si>
  <si>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</si>
  <si>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</si>
  <si>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7,59</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</si>
  <si>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</si>
  <si>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</si>
  <si>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</si>
  <si>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</si>
  <si>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</si>
  <si>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</si>
  <si>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</si>
  <si>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</si>
  <si>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</si>
  <si>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</si>
  <si>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</si>
  <si>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</si>
  <si>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</si>
  <si>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</si>
  <si>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87903</t>
  </si>
  <si>
    <t xml:space="preserve">CHAPISCO APLICADO EM ALVENARIA (COM PRESENÇA DE VÃOS) E ESTRUTURAS DE CONCRETO DE FACHADA, COM ROLO PARA TEXTURA ACRÍLICA.  ARGAMASSA INDUSTRIALIZADA COM PREPARO EM MISTURADOR 300 KG. AF_06/2014</t>
  </si>
  <si>
    <t xml:space="preserve">8,63</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</si>
  <si>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</si>
  <si>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</si>
  <si>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</si>
  <si>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</si>
  <si>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</si>
  <si>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</si>
  <si>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</si>
  <si>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</si>
  <si>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</si>
  <si>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</si>
  <si>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</si>
  <si>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</si>
  <si>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</si>
  <si>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</si>
  <si>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47,04</t>
  </si>
  <si>
    <t xml:space="preserve">84023</t>
  </si>
  <si>
    <t xml:space="preserve">BARRA LISA TRACO 1:3 (CIMENTO E AREIA MEDIA), ESPESSURA 1,5CM, PREPARO MANUAL DA ARGAMASSA</t>
  </si>
  <si>
    <t xml:space="preserve">40,52</t>
  </si>
  <si>
    <t xml:space="preserve">84024</t>
  </si>
  <si>
    <t xml:space="preserve">BARRA LISA TRACO 1:3 (CIMENTO E AREIA MEDIA), ESPESSURA 1,0CM, PREPARO MANUAL DA ARGAMASSA</t>
  </si>
  <si>
    <t xml:space="preserve">38,61</t>
  </si>
  <si>
    <t xml:space="preserve">42,77</t>
  </si>
  <si>
    <t xml:space="preserve">84026</t>
  </si>
  <si>
    <t xml:space="preserve">BARRA LISA TRACO 1:4 (CIMENTO E AREIA MEDIA), ESPESSURA 2,0CM, PREPARO MANUAL DA ARGAMASSA</t>
  </si>
  <si>
    <t xml:space="preserve">52,60</t>
  </si>
  <si>
    <t xml:space="preserve">84027</t>
  </si>
  <si>
    <t xml:space="preserve">BARRA LISA TRACO 1:3 (CIMENTO E AREIA MEDIA), ESPESSURA 0,5CM, PREPARO MANUAL DA ARGAMASSA</t>
  </si>
  <si>
    <t xml:space="preserve">32,88</t>
  </si>
  <si>
    <t xml:space="preserve">36,51</t>
  </si>
  <si>
    <t xml:space="preserve">84028</t>
  </si>
  <si>
    <t xml:space="preserve">BARRA LISA TRACO 1:4 (CIMENTO E AREIA MEDIA), COM CORANTE AMARELO, ESPESSURA 2,0CM, PREPARO MANUAL DA ARGAMASSA</t>
  </si>
  <si>
    <t xml:space="preserve">52,78</t>
  </si>
  <si>
    <t xml:space="preserve">84072</t>
  </si>
  <si>
    <t xml:space="preserve">BARRA LISA TRACO 1:3 (CIMENTO E AREIA MEDIA NAO PENEIRADA), INCLUSO ADITIVO IMPERMEABILIZANTE, ESPESSURA 0,5CM, PREPARO MANUAL DA ARGAMASSA</t>
  </si>
  <si>
    <t xml:space="preserve">36,95</t>
  </si>
  <si>
    <t xml:space="preserve">87411</t>
  </si>
  <si>
    <t xml:space="preserve">APLICAÇÃO MANUAL DE GESSO DESEMPENADO (SEM TALISCAS) EM TETO DE AMBIENTES DE ÁREA MAIOR QUE 10M², ESPESSURA DE 0,5CM. AF_06/2014</t>
  </si>
  <si>
    <t xml:space="preserve">11,65</t>
  </si>
  <si>
    <t xml:space="preserve">12,41</t>
  </si>
  <si>
    <t xml:space="preserve">87412</t>
  </si>
  <si>
    <t xml:space="preserve">APLICAÇÃO MANUAL DE GESSO DESEMPENADO (SEM TALISCAS) EM TETO DE AMBIENTES DE ÁREA ENTRE 5M² E 10M², ESPESSURA DE 0,5CM. AF_06/2014</t>
  </si>
  <si>
    <t xml:space="preserve">18,17</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</si>
  <si>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</si>
  <si>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</si>
  <si>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</si>
  <si>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</si>
  <si>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</si>
  <si>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</si>
  <si>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</si>
  <si>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</si>
  <si>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25,33</t>
  </si>
  <si>
    <t xml:space="preserve">27,22</t>
  </si>
  <si>
    <t xml:space="preserve">87417</t>
  </si>
  <si>
    <t xml:space="preserve">APLICAÇÃO MANUAL DE GESSO DESEMPENADO (SEM TALISCAS) EM PAREDES DE AMBIENTES DE ÁREA MAIOR QUE 10M², ESPESSURA DE 0,5CM. AF_06/2014</t>
  </si>
  <si>
    <t xml:space="preserve">13,24</t>
  </si>
  <si>
    <t xml:space="preserve">87418</t>
  </si>
  <si>
    <t xml:space="preserve">APLICAÇÃO MANUAL DE GESSO DESEMPENADO (SEM TALISCAS) EM PAREDES DE AMBIENTES DE ÁREA ENTRE 5M² E 10M², ESPESSURA DE 0,5CM. AF_06/2014</t>
  </si>
  <si>
    <t xml:space="preserve">13,65</t>
  </si>
  <si>
    <t xml:space="preserve">87419</t>
  </si>
  <si>
    <t xml:space="preserve">APLICAÇÃO MANUAL DE GESSO DESEMPENADO (SEM TALISCAS) EM PAREDES DE AMBIENTES DE ÁREA MENOR QUE 5M², ESPESSURA DE 0,5CM. AF_06/2014</t>
  </si>
  <si>
    <t xml:space="preserve">14,88</t>
  </si>
  <si>
    <t xml:space="preserve">87420</t>
  </si>
  <si>
    <t xml:space="preserve">APLICAÇÃO MANUAL DE GESSO DESEMPENADO (SEM TALISCAS) EM PAREDES DE AMBIENTES DE ÁREA MAIOR QUE 10M², ESPESSURA DE 1,0CM. AF_06/2014</t>
  </si>
  <si>
    <t xml:space="preserve">87421</t>
  </si>
  <si>
    <t xml:space="preserve">APLICAÇÃO MANUAL DE GESSO DESEMPENADO (SEM TALISCAS) EM PAREDES DE AMBIENTES DE ÁREA ENTRE 5M² E 10M², ESPESSURA DE 1,0CM. AF_06/2014</t>
  </si>
  <si>
    <t xml:space="preserve">87422</t>
  </si>
  <si>
    <t xml:space="preserve">APLICAÇÃO MANUAL DE GESSO DESEMPENADO (SEM TALISCAS) EM PAREDES DE AMBIENTES DE ÁREA MENOR QUE 5M², ESPESSURA DE 1,0CM. AF_06/2014</t>
  </si>
  <si>
    <t xml:space="preserve">21,25</t>
  </si>
  <si>
    <t xml:space="preserve">87423</t>
  </si>
  <si>
    <t xml:space="preserve">APLICAÇÃO MANUAL DE GESSO SARRAFEADO (COM TALISCAS) EM PAREDES DE AMBIENTES DE ÁREA MAIOR QUE 10M², ESPESSURA DE 1,0CM. AF_06/2014</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</si>
  <si>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</si>
  <si>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</si>
  <si>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</si>
  <si>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</si>
  <si>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28,24</t>
  </si>
  <si>
    <t xml:space="preserve">87426</t>
  </si>
  <si>
    <t xml:space="preserve">APLICAÇÃO MANUAL DE GESSO SARRAFEADO (COM TALISCAS) EM PAREDES DE AMBIENTES DE ÁREA MAIOR QUE 10M², ESPESSURA DE 1,5CM. AF_06/2014</t>
  </si>
  <si>
    <t xml:space="preserve">29,01</t>
  </si>
  <si>
    <t xml:space="preserve">31,00</t>
  </si>
  <si>
    <t xml:space="preserve">87427</t>
  </si>
  <si>
    <t xml:space="preserve">APLICAÇÃO MANUAL DE GESSO SARRAFEADO (COM TALISCAS) EM PAREDES DE AMBIENTES DE ÁREA ENTRE 5M² E 10M², ESPESSURA DE 1,5CM. AF_06/2014</t>
  </si>
  <si>
    <t xml:space="preserve">31,62</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</si>
  <si>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</si>
  <si>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</si>
  <si>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</si>
  <si>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</si>
  <si>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15,27</t>
  </si>
  <si>
    <t xml:space="preserve">87430</t>
  </si>
  <si>
    <t xml:space="preserve">APLICAÇÃO DE GESSO PROJETADO COM EQUIPAMENTO DE PROJEÇÃO EM PAREDES DE AMBIENTES DE ÁREA ENTRE 5M² E 10M², DESEMPENADO (SEM TALISCAS), ESPESSURA DE 0,5CM. AF_06/2014</t>
  </si>
  <si>
    <t xml:space="preserve">15,68</t>
  </si>
  <si>
    <t xml:space="preserve">87431</t>
  </si>
  <si>
    <t xml:space="preserve">APLICAÇÃO DE GESSO PROJETADO COM EQUIPAMENTO DE PROJEÇÃO EM PAREDES DE AMBIENTES DE ÁREA MENOR QUE 5M², DESEMPENADO (SEM TALISCAS), ESPESSURA DE 0,5CM. AF_06/2014</t>
  </si>
  <si>
    <t xml:space="preserve">15,89</t>
  </si>
  <si>
    <t xml:space="preserve">87432</t>
  </si>
  <si>
    <t xml:space="preserve">APLICAÇÃO DE GESSO PROJETADO COM EQUIPAMENTO DE PROJEÇÃO EM PAREDES DE AMBIENTES DE ÁREA MAIOR QUE 10M², DESEMPENADO (SEM TALISCAS), ESPESSURA DE 1,0CM. AF_06/2014</t>
  </si>
  <si>
    <t xml:space="preserve">87433</t>
  </si>
  <si>
    <t xml:space="preserve">APLICAÇÃO DE GESSO PROJETADO COM EQUIPAMENTO DE PROJEÇÃO EM PAREDES DE AMBIENTES DE ÁREA ENTRE 5M² E 10M², DESEMPENADO (SEM TALISCAS), ESPESSURA DE 1,0CM. AF_06/2014</t>
  </si>
  <si>
    <t xml:space="preserve">21,30</t>
  </si>
  <si>
    <t xml:space="preserve">87434</t>
  </si>
  <si>
    <t xml:space="preserve">APLICAÇÃO DE GESSO PROJETADO COM EQUIPAMENTO DE PROJEÇÃO EM PAREDES DE AMBIENTES DE ÁREA MENOR QUE 5M², DESEMPENADO (SEM TALISCAS), ESPESSURA DE 1,0CM. AF_06/2014</t>
  </si>
  <si>
    <t xml:space="preserve">21,84</t>
  </si>
  <si>
    <t xml:space="preserve">23,19</t>
  </si>
  <si>
    <t xml:space="preserve">87435</t>
  </si>
  <si>
    <t xml:space="preserve">APLICAÇÃO DE GESSO PROJETADO COM EQUIPAMENTO DE PROJEÇÃO EM PAREDES DE AMBIENTES DE ÁREA MAIOR QUE 10M², SARRAFEADO (COM TALISCAS), ESPESSURA DE 1,0CM. AF_06/2014</t>
  </si>
  <si>
    <t xml:space="preserve">22,95</t>
  </si>
  <si>
    <t xml:space="preserve">87436</t>
  </si>
  <si>
    <t xml:space="preserve">APLICAÇÃO DE GESSO PROJETADO COM EQUIPAMENTO DE PROJEÇÃO EM PAREDES DE AMBIENTES DE ÁREA ENTRE 5M² E 10M², SARRAFEADO (COM TALISCAS), ESPESSURA DE 1,0CM. AF_06/2014</t>
  </si>
  <si>
    <t xml:space="preserve">87437</t>
  </si>
  <si>
    <t xml:space="preserve">APLICAÇÃO DE GESSO PROJETADO COM EQUIPAMENTO DE PROJEÇÃO EM PAREDES DE AMBIENTES DE ÁREA MENOR QUE 5M², SARRAFEADO (COM TALISCAS), ESPESSURA DE 1,0CM. AF_06/2014</t>
  </si>
  <si>
    <t xml:space="preserve">26,90</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</si>
  <si>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</si>
  <si>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</si>
  <si>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</si>
  <si>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</si>
  <si>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29,94</t>
  </si>
  <si>
    <t xml:space="preserve">31,85</t>
  </si>
  <si>
    <t xml:space="preserve">87440</t>
  </si>
  <si>
    <t xml:space="preserve">APLICAÇÃO DE GESSO PROJETADO COM EQUIPAMENTO DE PROJEÇÃO EM PAREDES DE AMBIENTES DE ÁREA MENOR QUE 5M², SARRAFEADO (COM TALISCAS), ESPESSURA DE 1,5CM. AF_06/2014</t>
  </si>
  <si>
    <t xml:space="preserve">32,69</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</si>
  <si>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</si>
  <si>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</si>
  <si>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</si>
  <si>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</si>
  <si>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31,77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</si>
  <si>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</si>
  <si>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</si>
  <si>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26,99</t>
  </si>
  <si>
    <t xml:space="preserve">87530</t>
  </si>
  <si>
    <t xml:space="preserve">MASSA ÚNICA, PARA RECEBIMENTO DE PINTURA, EM ARGAMASSA TRAÇO 1:2:8, PREPARO MANUAL, APLICADA MANUALMENTE EM FACES INTERNAS DE PAREDES, ESPESSURA DE 20MM, COM EXECUÇÃO DE TALISCAS. AF_06/2014</t>
  </si>
  <si>
    <t xml:space="preserve">28,79</t>
  </si>
  <si>
    <t xml:space="preserve">31,13</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</si>
  <si>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</si>
  <si>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</si>
  <si>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</si>
  <si>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</si>
  <si>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27,74</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</si>
  <si>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</si>
  <si>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</si>
  <si>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21,06</t>
  </si>
  <si>
    <t xml:space="preserve">22,49</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</si>
  <si>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</si>
  <si>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</si>
  <si>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</si>
  <si>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</si>
  <si>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41,36</t>
  </si>
  <si>
    <t xml:space="preserve">43,19</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</si>
  <si>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</si>
  <si>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</si>
  <si>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38,84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</si>
  <si>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</si>
  <si>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</si>
  <si>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37,94</t>
  </si>
  <si>
    <t xml:space="preserve">39,38</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</si>
  <si>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</si>
  <si>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</si>
  <si>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36,56</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</si>
  <si>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</si>
  <si>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</si>
  <si>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</si>
  <si>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</si>
  <si>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</si>
  <si>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</si>
  <si>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21,54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</si>
  <si>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</si>
  <si>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</si>
  <si>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87548</t>
  </si>
  <si>
    <t xml:space="preserve">MASSA ÚNICA, PARA RECEBIMENTO DE PINTURA, EM ARGAMASSA TRAÇO 1:2:8, PREPARO MANUAL, APLICADA MANUALMENTE EM FACES INTERNAS DE PAREDES, ESPESSURA DE 10MM, COM EXECUÇÃO DE TALISCAS. AF_06/2014</t>
  </si>
  <si>
    <t xml:space="preserve">20,17</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</si>
  <si>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</si>
  <si>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</si>
  <si>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</si>
  <si>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</si>
  <si>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17,52</t>
  </si>
  <si>
    <t xml:space="preserve">18,97</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</si>
  <si>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</si>
  <si>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</si>
  <si>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</si>
  <si>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</si>
  <si>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</si>
  <si>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</si>
  <si>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</si>
  <si>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</si>
  <si>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</si>
  <si>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</si>
  <si>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</si>
  <si>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</si>
  <si>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20,75</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</si>
  <si>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</si>
  <si>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</si>
  <si>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23,81</t>
  </si>
  <si>
    <t xml:space="preserve">87775</t>
  </si>
  <si>
    <t xml:space="preserve">EMBOÇO OU MASSA ÚNICA EM ARGAMASSA TRAÇO 1:2:8, PREPARO MECÂNICO COM BETONEIRA 400 L, APLICADA MANUALMENTE EM PANOS DE FACHADA COM PRESENÇA DE VÃOS, ESPESSURA DE 25 MM. AF_06/2014</t>
  </si>
  <si>
    <t xml:space="preserve">45,33</t>
  </si>
  <si>
    <t xml:space="preserve">87777</t>
  </si>
  <si>
    <t xml:space="preserve">EMBOÇO OU MASSA ÚNICA EM ARGAMASSA TRAÇO 1:2:8, PREPARO MANUAL, APLICADA MANUALMENTE EM PANOS DE FACHADA COM PRESENÇA DE VÃOS, ESPESSURA DE 25 MM. AF_06/2014</t>
  </si>
  <si>
    <t xml:space="preserve">48,79</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</si>
  <si>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</si>
  <si>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</si>
  <si>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53,66</t>
  </si>
  <si>
    <t xml:space="preserve">87779</t>
  </si>
  <si>
    <t xml:space="preserve">EMBOÇO OU MASSA ÚNICA EM ARGAMASSA TRAÇO 1:2:8, PREPARO MECÂNICO COM BETONEIRA 400 L, APLICADA MANUALMENTE EM PANOS DE FACHADA COM PRESENÇA DE VÃOS, ESPESSURA DE 35 MM. AF_06/2014</t>
  </si>
  <si>
    <t xml:space="preserve">48,11</t>
  </si>
  <si>
    <t xml:space="preserve">87781</t>
  </si>
  <si>
    <t xml:space="preserve">EMBOÇO OU MASSA ÚNICA EM ARGAMASSA TRAÇO 1:2:8, PREPARO MANUAL, APLICADA MANUALMENTE EM PANOS DE FACHADA COM PRESENÇA DE VÃOS, ESPESSURA DE 35 MM. AF_06/2014</t>
  </si>
  <si>
    <t xml:space="preserve">57,02</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</si>
  <si>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</si>
  <si>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</si>
  <si>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61,78</t>
  </si>
  <si>
    <t xml:space="preserve">87784</t>
  </si>
  <si>
    <t xml:space="preserve">EMBOÇO OU MASSA ÚNICA EM ARGAMASSA TRAÇO 1:2:8, PREPARO MECÂNICO COM BETONEIRA 400 L, APLICADA MANUALMENTE EM PANOS DE FACHADA COM PRESENÇA DE VÃOS, ESPESSURA DE 45 MM. AF_06/2014</t>
  </si>
  <si>
    <t xml:space="preserve">54,69</t>
  </si>
  <si>
    <t xml:space="preserve">59,45</t>
  </si>
  <si>
    <t xml:space="preserve">87786</t>
  </si>
  <si>
    <t xml:space="preserve">EMBOÇO OU MASSA ÚNICA EM ARGAMASSA TRAÇO 1:2:8, PREPARO MANUAL, APLICADA MANUALMENTE EM PANOS DE FACHADA COM PRESENÇA DE VÃOS, ESPESSURA DE 45 MM. AF_06/2014</t>
  </si>
  <si>
    <t xml:space="preserve">59,91</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</si>
  <si>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</si>
  <si>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</si>
  <si>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73,12</t>
  </si>
  <si>
    <t xml:space="preserve">87788</t>
  </si>
  <si>
    <t xml:space="preserve">EMBOÇO OU MASSA ÚNICA EM ARGAMASSA TRAÇO 1:2:8, PREPARO MECÂNICO COM BETONEIRA 400 L, APLICADA MANUALMENTE EM PANOS DE FACHADA COM PRESENÇA DE VÃOS, ESPESSURA MAIOR OU IGUAL A 50 MM. AF_06/2014</t>
  </si>
  <si>
    <t xml:space="preserve">71,36</t>
  </si>
  <si>
    <t xml:space="preserve">77,91</t>
  </si>
  <si>
    <t xml:space="preserve">87790</t>
  </si>
  <si>
    <t xml:space="preserve">EMBOÇO OU MASSA ÚNICA EM ARGAMASSA TRAÇO 1:2:8, PREPARO MANUAL, APLICADA MANUALMENTE EM PANOS DE FACHADA COM PRESENÇA DE VÃOS, ESPESSURA MAIOR OU IGUAL A 50 MM. AF_06/2014</t>
  </si>
  <si>
    <t xml:space="preserve">84,30</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</si>
  <si>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</si>
  <si>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</si>
  <si>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88,69</t>
  </si>
  <si>
    <t xml:space="preserve">94,19</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</si>
  <si>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</si>
  <si>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</si>
  <si>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</si>
  <si>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</si>
  <si>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29,36</t>
  </si>
  <si>
    <t xml:space="preserve">31,79</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</si>
  <si>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</si>
  <si>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</si>
  <si>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34,48</t>
  </si>
  <si>
    <t xml:space="preserve">35,97</t>
  </si>
  <si>
    <t xml:space="preserve">87797</t>
  </si>
  <si>
    <t xml:space="preserve">EMBOÇO OU MASSA ÚNICA EM ARGAMASSA TRAÇO 1:2:8, PREPARO MECÂNICO COM BETONEIRA 400 L, APLICADA MANUALMENTE EM PANOS CEGOS DE FACHADA (SEM PRESENÇA DE VÃOS), ESPESSURA DE 35 MM. AF_06/2014</t>
  </si>
  <si>
    <t xml:space="preserve">35,38</t>
  </si>
  <si>
    <t xml:space="preserve">87799</t>
  </si>
  <si>
    <t xml:space="preserve">EMBOÇO OU MASSA ÚNICA EM ARGAMASSA TRAÇO 1:2:8, PREPARO MANUAL, APLICADA MANUALMENTE EM PANOS CEGOS DE FACHADA (SEM PRESENÇA DE VÃOS), ESPESSURA DE 35 MM. AF_06/2014</t>
  </si>
  <si>
    <t xml:space="preserve">36,70</t>
  </si>
  <si>
    <t xml:space="preserve">39,71</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</si>
  <si>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</si>
  <si>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</si>
  <si>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45,27</t>
  </si>
  <si>
    <t xml:space="preserve">87801</t>
  </si>
  <si>
    <t xml:space="preserve">EMBOÇO OU MASSA ÚNICA EM ARGAMASSA TRAÇO 1:2:8, PREPARO MECÂNICO COM BETONEIRA 400 L, APLICADA MANUALMENTE EM PANOS CEGOS DE FACHADA (SEM PRESENÇA DE VÃOS), ESPESSURA DE 45 MM. AF_06/2014</t>
  </si>
  <si>
    <t xml:space="preserve">39,17</t>
  </si>
  <si>
    <t xml:space="preserve">87803</t>
  </si>
  <si>
    <t xml:space="preserve">EMBOÇO OU MASSA ÚNICA EM ARGAMASSA TRAÇO 1:2:8, PREPARO MANUAL, APLICADA MANUALMENTE EM PANOS CEGOS DE FACHADA (SEM PRESENÇA DE VÃOS), ESPESSURA DE 45 MM. AF_06/2014</t>
  </si>
  <si>
    <t xml:space="preserve">44,04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</si>
  <si>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</si>
  <si>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</si>
  <si>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56,05</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</si>
  <si>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</si>
  <si>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</si>
  <si>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49,04</t>
  </si>
  <si>
    <t xml:space="preserve">87807</t>
  </si>
  <si>
    <t xml:space="preserve">EMBOÇO OU MASSA ÚNICA EM ARGAMASSA TRAÇO 1:2:8, PREPARO MANUAL, APLICADA MANUALMENTE EM PANOS CEGOS DE FACHADA (SEM PRESENÇA DE VÃOS), ESPESSURA MAIOR OU IGUAL A 50 MM. AF_06/2014</t>
  </si>
  <si>
    <t xml:space="preserve">55,02</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</si>
  <si>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</si>
  <si>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</si>
  <si>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61,05</t>
  </si>
  <si>
    <t xml:space="preserve">63,65</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</si>
  <si>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</si>
  <si>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</si>
  <si>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76,16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</si>
  <si>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</si>
  <si>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</si>
  <si>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71,85</t>
  </si>
  <si>
    <t xml:space="preserve">79,38</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</si>
  <si>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</si>
  <si>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</si>
  <si>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76,58</t>
  </si>
  <si>
    <t xml:space="preserve">83,13</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</si>
  <si>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</si>
  <si>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</si>
  <si>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75,31</t>
  </si>
  <si>
    <t xml:space="preserve">82,98</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</si>
  <si>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</si>
  <si>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</si>
  <si>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</si>
  <si>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</si>
  <si>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87,37</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</si>
  <si>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</si>
  <si>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</si>
  <si>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81,28</t>
  </si>
  <si>
    <t xml:space="preserve">89,37</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</si>
  <si>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</si>
  <si>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</si>
  <si>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86,15</t>
  </si>
  <si>
    <t xml:space="preserve">94,79</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</si>
  <si>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</si>
  <si>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</si>
  <si>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98,15</t>
  </si>
  <si>
    <t xml:space="preserve">105,61</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</si>
  <si>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</si>
  <si>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</si>
  <si>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118,52</t>
  </si>
  <si>
    <t xml:space="preserve">130,79</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</si>
  <si>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</si>
  <si>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</si>
  <si>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123,88</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</si>
  <si>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</si>
  <si>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</si>
  <si>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144,97</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</si>
  <si>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</si>
  <si>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</si>
  <si>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58,75</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</si>
  <si>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</si>
  <si>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</si>
  <si>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62,70</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</si>
  <si>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</si>
  <si>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</si>
  <si>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69,07</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</si>
  <si>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</si>
  <si>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</si>
  <si>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</si>
  <si>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</si>
  <si>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65,35</t>
  </si>
  <si>
    <t xml:space="preserve">71,62</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</si>
  <si>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</si>
  <si>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</si>
  <si>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76,94</t>
  </si>
  <si>
    <t xml:space="preserve">82,04</t>
  </si>
  <si>
    <t xml:space="preserve">87834</t>
  </si>
  <si>
    <t xml:space="preserve">REVESTIMENTO DECORATIVO MONOCAMADA APLICADO MANUALMENTE EM PANOS CEGOS DA FACHADA DE UM EDIFÍCIO DE ESTRUTURA CONVENCIONAL, COM ACABAMENTO RASPADO. AF_06/2014</t>
  </si>
  <si>
    <t xml:space="preserve">112,54</t>
  </si>
  <si>
    <t xml:space="preserve">114,74</t>
  </si>
  <si>
    <t xml:space="preserve">87835</t>
  </si>
  <si>
    <t xml:space="preserve">REVESTIMENTO DECORATIVO MONOCAMADA APLICADO MANUALMENTE EM PANOS CEGOS DA FACHADA DE UM EDIFÍCIO DE ALVENARIA ESTRUTURAL, COM ACABAMENTO RASPADO. AF_06/2014</t>
  </si>
  <si>
    <t xml:space="preserve">76,74</t>
  </si>
  <si>
    <t xml:space="preserve">78,52</t>
  </si>
  <si>
    <t xml:space="preserve">87836</t>
  </si>
  <si>
    <t xml:space="preserve">REVESTIMENTO DECORATIVO MONOCAMADA APLICADO COM EQUIPAMENTO DE PROJEÇÃO EM PANOS CEGOS DA FACHADA DE UM EDIFÍCIO DE ESTRUTURA CONVENCIONAL, COM ACABAMENTO RASPADO. AF_06/2014</t>
  </si>
  <si>
    <t xml:space="preserve">105,67</t>
  </si>
  <si>
    <t xml:space="preserve">87837</t>
  </si>
  <si>
    <t xml:space="preserve">REVESTIMENTO DECORATIVO MONOCAMADA APLICADO COM EQUIPAMENTO DE PROJEÇÃO EM PANOS CEGOS DA FACHADA DE UM EDIFÍCIO DE ALVENARIA ESTRUTURAL, COM ACABAMENTO RASPADO. AF_06/2014</t>
  </si>
  <si>
    <t xml:space="preserve">70,66</t>
  </si>
  <si>
    <t xml:space="preserve">87838</t>
  </si>
  <si>
    <t xml:space="preserve">REVESTIMENTO DECORATIVO MONOCAMADA APLICADO MANUALMENTE EM PANOS DA FACHADA COM PRESENÇA DE VÃOS, DE UM EDIFÍCIO DE ESTRUTURA CONVENCIONAL E ACABAMENTO RASPADO. AF_06/2014</t>
  </si>
  <si>
    <t xml:space="preserve">119,43</t>
  </si>
  <si>
    <t xml:space="preserve">122,10</t>
  </si>
  <si>
    <t xml:space="preserve">87839</t>
  </si>
  <si>
    <t xml:space="preserve">REVESTIMENTO DECORATIVO MONOCAMADA APLICADO MANUALMENTE EM PANOS DA FACHADA COM PRESENÇA DE VÃOS, DE UM EDIFÍCIO DE ALVENARIA ESTRUTURAL E ACABAMENTO RASPADO. AF_06/2014</t>
  </si>
  <si>
    <t xml:space="preserve">81,51</t>
  </si>
  <si>
    <t xml:space="preserve">83,79</t>
  </si>
  <si>
    <t xml:space="preserve">87840</t>
  </si>
  <si>
    <t xml:space="preserve">REVESTIMENTO DECORATIVO MONOCAMADA APLICADO COM EQUIPAMENTO DE PROJEÇÃO EM PANOS DA FACHADA COM PRESENÇA DE VÃOS, DE UM EDIFÍCIO DE ESTRUTURA CONVENCIONAL E ACABAMENTO RASPADO. AF_06/2014</t>
  </si>
  <si>
    <t xml:space="preserve">110,93</t>
  </si>
  <si>
    <t xml:space="preserve">87841</t>
  </si>
  <si>
    <t xml:space="preserve">REVESTIMENTO DECORATIVO MONOCAMADA APLICADO COM EQUIPAMENTO DE PROJEÇÃO EM PANOS DA FACHADA COM PRESENÇA DE VÃOS, DE UM EDIFÍCIO DE ALVENARIA ESTRUTURAL E ACABAMENTO RASPADO. AF_06/2014</t>
  </si>
  <si>
    <t xml:space="preserve">73,80</t>
  </si>
  <si>
    <t xml:space="preserve">75,22</t>
  </si>
  <si>
    <t xml:space="preserve">87842</t>
  </si>
  <si>
    <t xml:space="preserve">REVESTIMENTO DECORATIVO MONOCAMADA APLICADO MANUALMENTE EM SUPERFÍCIES EXTERNAS DA SACADA DE UM EDIFÍCIO DE ESTRUTURA CONVENCIONAL E ACABAMENTO RASPADO. AF_06/2014</t>
  </si>
  <si>
    <t xml:space="preserve">122,18</t>
  </si>
  <si>
    <t xml:space="preserve">87843</t>
  </si>
  <si>
    <t xml:space="preserve">REVESTIMENTO DECORATIVO MONOCAMADA APLICADO MANUALMENTE EM SUPERFÍCIES EXTERNAS DA SACADA DE UM EDIFÍCIO DE ALVENARIA ESTRUTURAL E ACABAMENTO RASPADO. AF_06/2014</t>
  </si>
  <si>
    <t xml:space="preserve">89,18</t>
  </si>
  <si>
    <t xml:space="preserve">92,73</t>
  </si>
  <si>
    <t xml:space="preserve">87844</t>
  </si>
  <si>
    <t xml:space="preserve">REVESTIMENTO DECORATIVO MONOCAMADA APLICADO COM EQUIPAMENTO DE PROJEÇÃO EM SUPERFÍCIES EXTERNAS DA SACADA DE UM EDIFÍCIO DE ESTRUTURA CONVENCIONAL E ACABAMENTO RASPADO. AF_06/2014</t>
  </si>
  <si>
    <t xml:space="preserve">105,45</t>
  </si>
  <si>
    <t xml:space="preserve">108,01</t>
  </si>
  <si>
    <t xml:space="preserve">87845</t>
  </si>
  <si>
    <t xml:space="preserve">REVESTIMENTO DECORATIVO MONOCAMADA APLICADO COM EQUIPAMENTO DE PROJEÇÃO EM SUPERFÍCIES EXTERNAS DA SACADA DE UM EDIFÍCIO DE ALVENARIA ESTRUTURAL E ACABAMENTO RASPADO. AF_06/2014</t>
  </si>
  <si>
    <t xml:space="preserve">79,42</t>
  </si>
  <si>
    <t xml:space="preserve">87846</t>
  </si>
  <si>
    <t xml:space="preserve">REVESTIMENTO DECORATIVO MONOCAMADA APLICADO MANUALMENTE EM PANOS CEGOS DA FACHADA DE UM EDIFÍCIO DE ESTRUTURA CONVENCIONAL, COM ACABAMENTO TRAVERTINO. AF_06/2014</t>
  </si>
  <si>
    <t xml:space="preserve">122,54</t>
  </si>
  <si>
    <t xml:space="preserve">125,22</t>
  </si>
  <si>
    <t xml:space="preserve">87847</t>
  </si>
  <si>
    <t xml:space="preserve">REVESTIMENTO DECORATIVO MONOCAMADA APLICADO MANUALMENTE EM PANOS CEGOS DA FACHADA DE UM EDIFÍCIO DE ALVENARIA ESTRUTURAL, COM ACABAMENTO TRAVERTINO. AF_06/2014</t>
  </si>
  <si>
    <t xml:space="preserve">86,73</t>
  </si>
  <si>
    <t xml:space="preserve">87848</t>
  </si>
  <si>
    <t xml:space="preserve">REVESTIMENTO DECORATIVO MONOCAMADA APLICADO COM EQUIPAMENTO DE PROJEÇÃO EM PANOS CEGOS DA FACHADA DE UM EDIFÍCIO DE ESTRUTURA CONVENCIONAL, COM ACABAMENTO TRAVERTINO. AF_06/2014</t>
  </si>
  <si>
    <t xml:space="preserve">114,37</t>
  </si>
  <si>
    <t xml:space="preserve">116,16</t>
  </si>
  <si>
    <t xml:space="preserve">87849</t>
  </si>
  <si>
    <t xml:space="preserve">REVESTIMENTO DECORATIVO MONOCAMADA APLICADO COM EQUIPAMENTO DE PROJEÇÃO EM PANOS CEGOS DA FACHADA DE UM EDIFÍCIO DE ALVENARIA ESTRUTURAL, COM ACABAMENTO TRAVERTINO. AF_06/2014</t>
  </si>
  <si>
    <t xml:space="preserve">79,36</t>
  </si>
  <si>
    <t xml:space="preserve">80,80</t>
  </si>
  <si>
    <t xml:space="preserve">87850</t>
  </si>
  <si>
    <t xml:space="preserve">REVESTIMENTO DECORATIVO MONOCAMADA APLICADO MANUALMENTE EM PANOS DA FACHADA COM PRESENÇA DE VÃOS, DE UM EDIFÍCIO DE ESTRUTURA CONVENCIONAL E ACABAMENTO TRAVERTINO. AF_06/2014</t>
  </si>
  <si>
    <t xml:space="preserve">132,60</t>
  </si>
  <si>
    <t xml:space="preserve">87851</t>
  </si>
  <si>
    <t xml:space="preserve">REVESTIMENTO DECORATIVO MONOCAMADA APLICADO MANUALMENTE EM PANOS DA FACHADA COM PRESENÇA DE VÃOS, DE UM EDIFÍCIO DE ALVENARIA ESTRUTURAL E ACABAMENTO TRAVERTINO. AF_06/2014</t>
  </si>
  <si>
    <t xml:space="preserve">91,53</t>
  </si>
  <si>
    <t xml:space="preserve">94,28</t>
  </si>
  <si>
    <t xml:space="preserve">87852</t>
  </si>
  <si>
    <t xml:space="preserve">REVESTIMENTO DECORATIVO MONOCAMADA APLICADO COM EQUIPAMENTO DE PROJEÇÃO EM PANOS DA FACHADA COM PRESENÇA DE VÃOS, DE UM EDIFÍCIO DE ESTRUTURA CONVENCIONAL E ACABAMENTO TRAVERTINO. AF_06/2014</t>
  </si>
  <si>
    <t xml:space="preserve">119,60</t>
  </si>
  <si>
    <t xml:space="preserve">121,70</t>
  </si>
  <si>
    <t xml:space="preserve">87853</t>
  </si>
  <si>
    <t xml:space="preserve">REVESTIMENTO DECORATIVO MONOCAMADA APLICADO COM EQUIPAMENTO DE PROJEÇÃO EM PANOS DA FACHADA COM PRESENÇA DE VÃOS, DE UM EDIFÍCIO DE ALVENARIA ESTRUTURAL E ACABAMENTO TRAVERTINO. AF_06/2014</t>
  </si>
  <si>
    <t xml:space="preserve">84,22</t>
  </si>
  <si>
    <t xml:space="preserve">87854</t>
  </si>
  <si>
    <t xml:space="preserve">REVESTIMENTO DECORATIVO MONOCAMADA APLICADO MANUALMENTE EM SUPERFÍCIES EXTERNAS DA SACADA DE UM EDIFÍCIO DE ESTRUTURA CONVENCIONAL E ACABAMENTO TRAVERTINO. AF_06/2014</t>
  </si>
  <si>
    <t xml:space="preserve">132,66</t>
  </si>
  <si>
    <t xml:space="preserve">87855</t>
  </si>
  <si>
    <t xml:space="preserve">REVESTIMENTO DECORATIVO MONOCAMADA APLICADO MANUALMENTE EM SUPERFÍCIES EXTERNAS DA SACADA DE UM EDIFÍCIO DE ALVENARIA ESTRUTURAL E ACABAMENTO TRAVERTINO. AF_06/2014</t>
  </si>
  <si>
    <t xml:space="preserve">99,19</t>
  </si>
  <si>
    <t xml:space="preserve">103,21</t>
  </si>
  <si>
    <t xml:space="preserve">87856</t>
  </si>
  <si>
    <t xml:space="preserve">REVESTIMENTO DECORATIVO MONOCAMADA APLICADO COM EQUIPAMENTO DE PROJEÇÃO EM SUPERFÍCIES EXTERNAS DA SACADA DE UM EDIFÍCIO DE ESTRUTURA CONVENCIONAL E ACABAMENTO TRAVERTINO. AF_06/2014</t>
  </si>
  <si>
    <t xml:space="preserve">114,15</t>
  </si>
  <si>
    <t xml:space="preserve">117,03</t>
  </si>
  <si>
    <t xml:space="preserve">87857</t>
  </si>
  <si>
    <t xml:space="preserve">REVESTIMENTO DECORATIVO MONOCAMADA APLICADO COM EQUIPAMENTO DE PROJEÇÃO EM SUPERFÍCIES EXTERNAS DA SACADA DE UM EDIFÍCIO DE ALVENARIA ESTRUTURAL E ACABAMENTO TRAVERTINO. AF_06/2014</t>
  </si>
  <si>
    <t xml:space="preserve">85,89</t>
  </si>
  <si>
    <t xml:space="preserve">88,42</t>
  </si>
  <si>
    <t xml:space="preserve">87858</t>
  </si>
  <si>
    <t xml:space="preserve">REVESTIMENTO DECORATIVO MONOCAMADA APLICADO MANUALMENTE NAS PAREDES INTERNAS DA SACADA COM ACABAMENTO RASPADO. AF_06/2014</t>
  </si>
  <si>
    <t xml:space="preserve">84,92</t>
  </si>
  <si>
    <t xml:space="preserve">87859</t>
  </si>
  <si>
    <t xml:space="preserve">REVESTIMENTO DECORATIVO MONOCAMADA APLICADO MANUALMENTE NAS PAREDES INTERNAS DA SACADA COM ACABAMENTO TRAVERTINO. AF_06/2014</t>
  </si>
  <si>
    <t xml:space="preserve">99,89</t>
  </si>
  <si>
    <t xml:space="preserve">103,85</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</si>
  <si>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</si>
  <si>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</si>
  <si>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27,70</t>
  </si>
  <si>
    <t xml:space="preserve">89049</t>
  </si>
  <si>
    <t xml:space="preserve">(COMPOSIÇÃO REPRESENTATIVA) DO SERVIÇO DE APLICAÇÃO MANUAL DE GESSO DESEMPENADO (SEM TALISCAS) EM TETO, ESPESSURA 0,5 CM, PARA EDIFICAÇÃO HABITACIONAL MULTIFAMILIAR (PRÉDIO). AF_11/2014</t>
  </si>
  <si>
    <t xml:space="preserve">17,67</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</si>
  <si>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</si>
  <si>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</si>
  <si>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25,24</t>
  </si>
  <si>
    <t xml:space="preserve">90406</t>
  </si>
  <si>
    <t xml:space="preserve">MASSA ÚNICA, PARA RECEBIMENTO DE PINTURA, EM ARGAMASSA TRAÇO 1:2:8, PREPARO MECÂNICO COM BETONEIRA 400L, APLICADA MANUALMENTE EM TETO, ESPESSURA DE 20MM, COM EXECUÇÃO DE TALISCAS. AF_03/2015</t>
  </si>
  <si>
    <t xml:space="preserve">33,76</t>
  </si>
  <si>
    <t xml:space="preserve">90407</t>
  </si>
  <si>
    <t xml:space="preserve">MASSA ÚNICA, PARA RECEBIMENTO DE PINTURA, EM ARGAMASSA TRAÇO 1:2:8, PREPARO MANUAL, APLICADA MANUALMENTE EM TETO, ESPESSURA DE 20MM, COM EXECUÇÃO DE TALISCAS. AF_03/2015</t>
  </si>
  <si>
    <t xml:space="preserve">40,84</t>
  </si>
  <si>
    <t xml:space="preserve">90408</t>
  </si>
  <si>
    <t xml:space="preserve">MASSA ÚNICA, PARA RECEBIMENTO DE PINTURA, EM ARGAMASSA TRAÇO 1:2:8, PREPARO MECÂNICO COM BETONEIRA 400L, APLICADA MANUALMENTE EM TETO, ESPESSURA DE 10MM, COM EXECUÇÃO DE TALISCAS. AF_03/2015</t>
  </si>
  <si>
    <t xml:space="preserve">27,24</t>
  </si>
  <si>
    <t xml:space="preserve">90409</t>
  </si>
  <si>
    <t xml:space="preserve">MASSA ÚNICA, PARA RECEBIMENTO DE PINTURA, EM ARGAMASSA TRAÇO 1:2:8, PREPARO MANUAL, APLICADA MANUALMENTE EM TETO, ESPESSURA DE 10MM, COM EXECUÇÃO DE TALISCAS. AF_03/2015</t>
  </si>
  <si>
    <t xml:space="preserve">29,58</t>
  </si>
  <si>
    <t xml:space="preserve">5998</t>
  </si>
  <si>
    <t xml:space="preserve">PASTA DE CIMENTO PORTLAND, ESPESSURA 1MM</t>
  </si>
  <si>
    <t xml:space="preserve">84084</t>
  </si>
  <si>
    <t xml:space="preserve">APICOAMENTO MANUAL DE SUPERFICIE DE CONCRETO</t>
  </si>
  <si>
    <t xml:space="preserve">7,05</t>
  </si>
  <si>
    <t xml:space="preserve">87242</t>
  </si>
  <si>
    <t xml:space="preserve">REVESTIMENTO CERÂMICO PARA PAREDES EXTERNAS EM PASTILHAS DE PORCELANA 5 X 5 CM (PLACAS DE 30 X 30 CM), ALINHADAS A PRUMO, APLICADO EM PANOS COM VÃOS. AF_06/2014</t>
  </si>
  <si>
    <t xml:space="preserve">137,47</t>
  </si>
  <si>
    <t xml:space="preserve">141,62</t>
  </si>
  <si>
    <t xml:space="preserve">87243</t>
  </si>
  <si>
    <t xml:space="preserve">REVESTIMENTO CERÂMICO PARA PAREDES EXTERNAS EM PASTILHAS DE PORCELANA 5 X 5 CM (PLACAS DE 30 X 30 CM), ALINHADAS A PRUMO, APLICADO EM PANOS SEM VÃOS. AF_06/2014</t>
  </si>
  <si>
    <t xml:space="preserve">128,08</t>
  </si>
  <si>
    <t xml:space="preserve">87244</t>
  </si>
  <si>
    <t xml:space="preserve">REVESTIMENTO CERÂMICO PARA PAREDES EXTERNAS EM PASTILHAS DE PORCELANA 5 X 5 CM (PLACAS DE 30 X 30 CM), ALINHADAS A PRUMO, APLICADO EM SUPERFÍCIES EXTERNAS DA SACADA. AF_06/2014</t>
  </si>
  <si>
    <t xml:space="preserve">134,65</t>
  </si>
  <si>
    <t xml:space="preserve">139,07</t>
  </si>
  <si>
    <t xml:space="preserve">87245</t>
  </si>
  <si>
    <t xml:space="preserve">REVESTIMENTO CERÂMICO PARA PAREDES EXTERNAS EM PASTILHAS DE PORCELANA 5 X 5 CM (PLACAS DE 30 X 30 CM), ALINHADAS A PRUMO, APLICADO EM SUPERFÍCIES INTERNAS DA SACADA. AF_06/2014</t>
  </si>
  <si>
    <t xml:space="preserve">161,60</t>
  </si>
  <si>
    <t xml:space="preserve">167,05</t>
  </si>
  <si>
    <t xml:space="preserve">87264</t>
  </si>
  <si>
    <t xml:space="preserve">REVESTIMENTO CERÂMICO PARA PAREDES INTERNAS COM PLACAS TIPO ESMALTADA EXTRA DE DIMENSÕES 20X20 CM APLICADAS EM AMBIENTES DE ÁREA MENOR QUE 5 M² NA ALTURA INTEIRA DAS PAREDES. AF_06/2014</t>
  </si>
  <si>
    <t xml:space="preserve">53,11</t>
  </si>
  <si>
    <t xml:space="preserve">55,46</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</si>
  <si>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</si>
  <si>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</si>
  <si>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</si>
  <si>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</si>
  <si>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55,34</t>
  </si>
  <si>
    <t xml:space="preserve">57,96</t>
  </si>
  <si>
    <t xml:space="preserve">87267</t>
  </si>
  <si>
    <t xml:space="preserve">REVESTIMENTO CERÂMICO PARA PAREDES INTERNAS COM PLACAS TIPO ESMALTADA EXTRA DE DIMENSÕES 20X20 CM APLICADAS EM AMBIENTES DE ÁREA MAIOR QUE 5 M² A MEIA ALTURA DAS PAREDES. AF_06/2014</t>
  </si>
  <si>
    <t xml:space="preserve">52,55</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</si>
  <si>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</si>
  <si>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</si>
  <si>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</si>
  <si>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</si>
  <si>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50,24</t>
  </si>
  <si>
    <t xml:space="preserve">87270</t>
  </si>
  <si>
    <t xml:space="preserve">REVESTIMENTO CERÂMICO PARA PAREDES INTERNAS COM PLACAS TIPO ESMALTADA EXTRA DE DIMENSÕES 25X35 CM APLICADAS EM AMBIENTES DE ÁREA MENOR QUE 5 M² A MEIA ALTURA DAS PAREDES. AF_06/2014</t>
  </si>
  <si>
    <t xml:space="preserve">58,94</t>
  </si>
  <si>
    <t xml:space="preserve">61,93</t>
  </si>
  <si>
    <t xml:space="preserve">87271</t>
  </si>
  <si>
    <t xml:space="preserve">REVESTIMENTO CERÂMICO PARA PAREDES INTERNAS COM PLACAS TIPO ESMALTADA EXTRA DE DIMENSÕES 25X35 CM APLICADAS EM AMBIENTES DE ÁREA MAIOR QUE 5 M² A MEIA ALTURA DAS PAREDES. AF_06/2014</t>
  </si>
  <si>
    <t xml:space="preserve">55,66</t>
  </si>
  <si>
    <t xml:space="preserve">87272</t>
  </si>
  <si>
    <t xml:space="preserve">REVESTIMENTO CERÂMICO PARA PAREDES INTERNAS COM PLACAS TIPO ESMALTADA EXTRA  DE DIMENSÕES 33X45 CM APLICADAS EM AMBIENTES DE ÁREA MENOR QUE 5 M² NA ALTURA INTEIRA DAS PAREDES. AF_06/2014</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</si>
  <si>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</si>
  <si>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</si>
  <si>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</si>
  <si>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</si>
  <si>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</si>
  <si>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</si>
  <si>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</si>
  <si>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</si>
  <si>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151,84</t>
  </si>
  <si>
    <t xml:space="preserve">88787</t>
  </si>
  <si>
    <t xml:space="preserve">REVESTIMENTO CERÂMICO PARA PAREDES EXTERNAS EM PASTILHAS DE PORCELANA 2,5 X 2,5 CM (PLACAS DE 30 X 30 CM), ALINHADAS A PRUMO, APLICADO EM PANOS SEM VÃOS. AF_10/2014</t>
  </si>
  <si>
    <t xml:space="preserve">138,52</t>
  </si>
  <si>
    <t xml:space="preserve">88788</t>
  </si>
  <si>
    <t xml:space="preserve">REVESTIMENTO CERÂMICO PARA PAREDES EXTERNAS EM PASTILHAS DE PORCELANA 2,5 X 2,5 CM (PLACAS DE 30 X 30 CM), ALINHADAS A PRUMO, APLICADO EM SUPERFÍCIES EXTERNAS DA SACADA. AF_10/2014</t>
  </si>
  <si>
    <t xml:space="preserve">148,39</t>
  </si>
  <si>
    <t xml:space="preserve">152,81</t>
  </si>
  <si>
    <t xml:space="preserve">88789</t>
  </si>
  <si>
    <t xml:space="preserve">REVESTIMENTO CERÂMICO PARA PAREDES EXTERNAS EM PASTILHAS DE PORCELANA 2,5 X 2,5 CM (PLACAS DE 30 X 30 CM), ALINHADAS A PRUMO, APLICADO EM SUPERFÍCIES INTERNAS DA SACADA. AF_10/2014</t>
  </si>
  <si>
    <t xml:space="preserve">177,49</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</si>
  <si>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</si>
  <si>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</si>
  <si>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52,95</t>
  </si>
  <si>
    <t xml:space="preserve">55,29</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</si>
  <si>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</si>
  <si>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</si>
  <si>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51,37</t>
  </si>
  <si>
    <t xml:space="preserve">53,53</t>
  </si>
  <si>
    <t xml:space="preserve">93392</t>
  </si>
  <si>
    <t xml:space="preserve">REVESTIMENTO CERÂMICO PARA PAREDES INTERNAS COM PLACAS TIPO ESMALTADA PADRÃO POPULAR DE DIMENSÕES 20X20 CM APLICADAS EM AMBIENTES DE ÁREA MENOR QUE 5 M2 NA ALTURA INTEIRA DAS PAREDES. AF_06/2014</t>
  </si>
  <si>
    <t xml:space="preserve">93393</t>
  </si>
  <si>
    <t xml:space="preserve">REVESTIMENTO CERÂMICO PARA PAREDES INTERNAS COM PLACAS TIPO ESMALTADA PADRÃO POPULAR DE DIMENSÕES 20X20 CM APLICADAS EM AMBIENTES DE ÁREA MAIOR QUE 5 M2 NA ALTURA INTEIRA DAS PAREDES. AF_06/2014</t>
  </si>
  <si>
    <t xml:space="preserve">34,83</t>
  </si>
  <si>
    <t xml:space="preserve">93394</t>
  </si>
  <si>
    <t xml:space="preserve">REVESTIMENTO CERÂMICO PARA PAREDES INTERNAS COM PLACAS TIPO ESMALTADA PADRÃO POPULAR DE DIMENSÕES 20X20 CM APLICADAS EM AMBIENTES DE ÁREA MENOR QUE 5 M2 A MEIA ALTURA DAS PAREDES. AF_06/2014</t>
  </si>
  <si>
    <t xml:space="preserve">43,21</t>
  </si>
  <si>
    <t xml:space="preserve">45,83</t>
  </si>
  <si>
    <t xml:space="preserve">93395</t>
  </si>
  <si>
    <t xml:space="preserve">REVESTIMENTO CERÂMICO PARA PAREDES INTERNAS COM PLACAS TIPO ESMALTADA PADRÃO POPULAR DE DIMENSÕES 20X20 CM APLICADAS EM AMBIENTES DE ÁREA MAIOR QUE 5 M2 A MEIA ALTURA DAS PAREDES. AF_06/2014</t>
  </si>
  <si>
    <t xml:space="preserve">40,42</t>
  </si>
  <si>
    <t xml:space="preserve">84088</t>
  </si>
  <si>
    <t xml:space="preserve">PEITORIL EM MARMORE BRANCO, LARGURA DE 15CM, ASSENTADO COM ARGAMASSA TRACO 1:4 (CIMENTO E AREIA MEDIA), PREPARO MANUAL DA ARGAMASSA</t>
  </si>
  <si>
    <t xml:space="preserve">98,49</t>
  </si>
  <si>
    <t xml:space="preserve">100,25</t>
  </si>
  <si>
    <t xml:space="preserve">84089</t>
  </si>
  <si>
    <t xml:space="preserve">PEITORIL EM MARMORE BRANCO, LARGURA DE 25CM, ASSENTADO COM ARGAMASSA TRACO 1:3 (CIMENTO E AREIA MEDIA), PREPARO MANUAL DA ARGAMASSA</t>
  </si>
  <si>
    <t xml:space="preserve">141,34</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</si>
  <si>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</si>
  <si>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</si>
  <si>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</si>
  <si>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</si>
  <si>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</si>
  <si>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</si>
  <si>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90,54</t>
  </si>
  <si>
    <t xml:space="preserve">96,40</t>
  </si>
  <si>
    <t xml:space="preserve">96117</t>
  </si>
  <si>
    <t xml:space="preserve">FORRO EM MADEIRA PINUS, PARA AMBIENTES COMERCIAIS, INCLUSIVE ESTRUTURA DE FIXAÇÃO. AF_05/2017</t>
  </si>
  <si>
    <t xml:space="preserve">99,45</t>
  </si>
  <si>
    <t xml:space="preserve">104,10</t>
  </si>
  <si>
    <t xml:space="preserve">96122</t>
  </si>
  <si>
    <t xml:space="preserve">ACABAMENTOS PARA FORRO (RODA-FORRO EM MADEIRA PINUS). AF_05/2017</t>
  </si>
  <si>
    <t xml:space="preserve">21,65</t>
  </si>
  <si>
    <t xml:space="preserve">22,66</t>
  </si>
  <si>
    <t xml:space="preserve">96109</t>
  </si>
  <si>
    <t xml:space="preserve">FORRO EM PLACAS DE GESSO, PARA AMBIENTES RESIDENCIAIS. AF_05/2017_P</t>
  </si>
  <si>
    <t xml:space="preserve">35,51</t>
  </si>
  <si>
    <t xml:space="preserve">38,01</t>
  </si>
  <si>
    <t xml:space="preserve">96110</t>
  </si>
  <si>
    <t xml:space="preserve">FORRO EM DRYWALL, PARA AMBIENTES RESIDENCIAIS, INCLUSIVE ESTRUTURA DE FIXAÇÃO. AF_05/2017_P</t>
  </si>
  <si>
    <t xml:space="preserve">53,12</t>
  </si>
  <si>
    <t xml:space="preserve">96113</t>
  </si>
  <si>
    <t xml:space="preserve">FORRO EM PLACAS DE GESSO, PARA AMBIENTES COMERCIAIS. AF_05/2017_P</t>
  </si>
  <si>
    <t xml:space="preserve">33,47</t>
  </si>
  <si>
    <t xml:space="preserve">96114</t>
  </si>
  <si>
    <t xml:space="preserve">FORRO EM DRYWALL, PARA AMBIENTES COMERCIAIS, INCLUSIVE ESTRUTURA DE FIXAÇÃO. AF_05/2017_P</t>
  </si>
  <si>
    <t xml:space="preserve">52,81</t>
  </si>
  <si>
    <t xml:space="preserve">54,50</t>
  </si>
  <si>
    <t xml:space="preserve">96120</t>
  </si>
  <si>
    <t xml:space="preserve">ACABAMENTOS PARA FORRO (MOLDURA DE GESSO). AF_05/2017</t>
  </si>
  <si>
    <t xml:space="preserve">96123</t>
  </si>
  <si>
    <t xml:space="preserve">ACABAMENTOS PARA FORRO (MOLDURA EM DRYWALL, COM LARGURA DE 15 CM). AF_05/2017_P</t>
  </si>
  <si>
    <t xml:space="preserve">22,14</t>
  </si>
  <si>
    <t xml:space="preserve">96124</t>
  </si>
  <si>
    <t xml:space="preserve">ACABAMENTOS PARA FORRO (SANCA DE GESSO, COM ALTURA DE 15 CM, MONTADA NA OBRA). AF_05/2017_P</t>
  </si>
  <si>
    <t xml:space="preserve">36,66</t>
  </si>
  <si>
    <t xml:space="preserve">96115</t>
  </si>
  <si>
    <t xml:space="preserve">FORRO DE FIBRA MINERAL, PARA AMBIENTES COMERCIAIS, INCLUSIVE ESTRUTURA DE FIXAÇÃO. AF_05/2017_P</t>
  </si>
  <si>
    <t xml:space="preserve">69,42</t>
  </si>
  <si>
    <t xml:space="preserve">70,85</t>
  </si>
  <si>
    <t xml:space="preserve">72200</t>
  </si>
  <si>
    <t xml:space="preserve">REVESTIMENTO EM LAMINADO MELAMINICO TEXTURIZADO, ESPESSURA 0,8 MM, FIXADO COM COLA</t>
  </si>
  <si>
    <t xml:space="preserve">91,73</t>
  </si>
  <si>
    <t xml:space="preserve">73807/1</t>
  </si>
  <si>
    <t xml:space="preserve">CORRIMAO EM MARMORITE, LARGURA 15CM</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</si>
  <si>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</si>
  <si>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</si>
  <si>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</si>
  <si>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</si>
  <si>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</si>
  <si>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</si>
  <si>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39,96</t>
  </si>
  <si>
    <t xml:space="preserve">41,29</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</si>
  <si>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</si>
  <si>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</si>
  <si>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</si>
  <si>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</si>
  <si>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43,52</t>
  </si>
  <si>
    <t xml:space="preserve">96486</t>
  </si>
  <si>
    <t xml:space="preserve">FORRO DE PVC, LISO, PARA AMBIENTES COMERCIAIS, INCLUSIVE ESTRUTURA DE FIXAÇÃO. AF_05/2017_P</t>
  </si>
  <si>
    <t xml:space="preserve">46,16</t>
  </si>
  <si>
    <t xml:space="preserve">47,49</t>
  </si>
  <si>
    <t xml:space="preserve">72198</t>
  </si>
  <si>
    <t xml:space="preserve">ISOLAMENTO TERMICO COM ARGAMASSA TRACO 1:3 (CIMENTO E AREIA GROSSA NAO PENEIRADA), COM ADICAO DE PEROLAS DE ISOPOR, ESPESSURA 6CM, PREPARO MANUAL DA ARGAMASSA</t>
  </si>
  <si>
    <t xml:space="preserve">111,86</t>
  </si>
  <si>
    <t xml:space="preserve">119,12</t>
  </si>
  <si>
    <t xml:space="preserve">73833/1</t>
  </si>
  <si>
    <t xml:space="preserve">ISOLAMENTO TERMICO COM MANTA DE LA DE VIDRO, ESPESSURA 2,5CM</t>
  </si>
  <si>
    <t xml:space="preserve">61,84</t>
  </si>
  <si>
    <t xml:space="preserve">83730</t>
  </si>
  <si>
    <t xml:space="preserve">REPARO ESTRUTURAL DE ESTRUTURAS DE CONCRETO COM ARGAMASSA POLIMERICA DE ALTO DESEMPENHO, E=2 CM</t>
  </si>
  <si>
    <t xml:space="preserve">195,95</t>
  </si>
  <si>
    <t xml:space="preserve">199,49</t>
  </si>
  <si>
    <t xml:space="preserve">83736</t>
  </si>
  <si>
    <t xml:space="preserve">REPARO/COLAGEM DE ESTRUTURAS DE CONCRETO COM ADESIVO ESTRUTURAL A BASE DE EPOXI, E=2 MM</t>
  </si>
  <si>
    <t xml:space="preserve">181,25</t>
  </si>
  <si>
    <t xml:space="preserve">185,98</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</si>
  <si>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</si>
  <si>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</si>
  <si>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</si>
  <si>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</si>
  <si>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</si>
  <si>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</si>
  <si>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</si>
  <si>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</si>
  <si>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91519</t>
  </si>
  <si>
    <t xml:space="preserve">ESTUCAMENTO DE PANOS DE FACHADA COM VÃOS DO SISTEMA DE PAREDES DE CONCRETO EM EDIFICAÇÕES DE PAVIMENTO ÚNICO. AF_06/2015</t>
  </si>
  <si>
    <t xml:space="preserve">15,08</t>
  </si>
  <si>
    <t xml:space="preserve">91520</t>
  </si>
  <si>
    <t xml:space="preserve">ESTUCAMENTO DE DENSIDADE BAIXA NAS FACES INTERNAS DE PAREDES DO SISTEMA DE PAREDES DE CONCRETO. AF_06/2015</t>
  </si>
  <si>
    <t xml:space="preserve">1,94</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</si>
  <si>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</si>
  <si>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</si>
  <si>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</si>
  <si>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</si>
  <si>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4,20</t>
  </si>
  <si>
    <t xml:space="preserve">73548</t>
  </si>
  <si>
    <t xml:space="preserve">ARGAMASSA TRACO 1:3 (CIMENTO E AREIA), PREPARO MANUAL, INCLUSO ADITIVO IMPERMEABILIZANTE</t>
  </si>
  <si>
    <t xml:space="preserve">469,95</t>
  </si>
  <si>
    <t xml:space="preserve">486,74</t>
  </si>
  <si>
    <t xml:space="preserve">73549</t>
  </si>
  <si>
    <t xml:space="preserve">ARGAMASSA TRACO 1:4 (CIMENTO E AREIA), PREPARO MANUAL, INCLUSO ADITIVO IMPERMEABILIZANTE</t>
  </si>
  <si>
    <t xml:space="preserve">458,48</t>
  </si>
  <si>
    <t xml:space="preserve">475,49</t>
  </si>
  <si>
    <t xml:space="preserve">87280</t>
  </si>
  <si>
    <t xml:space="preserve">ARGAMASSA TRAÇO 1:7 (CIMENTO E AREIA MÉDIA) COM ADIÇÃO DE PLASTIFICANTE PARA EMBOÇO/MASSA ÚNICA/ASSENTAMENTO DE ALVENARIA DE VEDAÇÃO, PREPARO MECÂNICO COM BETONEIRA 400 L. AF_06/2014</t>
  </si>
  <si>
    <t xml:space="preserve">277,93</t>
  </si>
  <si>
    <t xml:space="preserve">289,40</t>
  </si>
  <si>
    <t xml:space="preserve">87281</t>
  </si>
  <si>
    <t xml:space="preserve">ARGAMASSA TRAÇO 1:7 (CIMENTO E AREIA MÉDIA) COM ADIÇÃO DE PLASTIFICANTE PARA EMBOÇO/MASSA ÚNICA/ASSENTAMENTO DE ALVENARIA DE VEDAÇÃO, PREPARO MECÂNICO COM BETONEIRA 600 L. AF_06/2014</t>
  </si>
  <si>
    <t xml:space="preserve">271,02</t>
  </si>
  <si>
    <t xml:space="preserve">281,04</t>
  </si>
  <si>
    <t xml:space="preserve">87283</t>
  </si>
  <si>
    <t xml:space="preserve">ARGAMASSA TRAÇO 1:6 (CIMENTO E AREIA MÉDIA) COM ADIÇÃO DE PLASTIFICANTE PARA EMBOÇO/MASSA ÚNICA/ASSENTAMENTO DE ALVENARIA DE VEDAÇÃO, PREPARO MECÂNICO COM BETONEIRA 400 L. AF_06/2014</t>
  </si>
  <si>
    <t xml:space="preserve">298,08</t>
  </si>
  <si>
    <t xml:space="preserve">310,61</t>
  </si>
  <si>
    <t xml:space="preserve">87284</t>
  </si>
  <si>
    <t xml:space="preserve">ARGAMASSA TRAÇO 1:6 (CIMENTO E AREIA MÉDIA) COM ADIÇÃO DE PLASTIFICANTE PARA EMBOÇO/MASSA ÚNICA/ASSENTAMENTO DE ALVENARIA DE VEDAÇÃO, PREPARO MECÂNICO COM BETONEIRA 600 L. AF_06/2014</t>
  </si>
  <si>
    <t xml:space="preserve">273,72</t>
  </si>
  <si>
    <t xml:space="preserve">282,70</t>
  </si>
  <si>
    <t xml:space="preserve">87286</t>
  </si>
  <si>
    <t xml:space="preserve">ARGAMASSA TRAÇO 1:1:6 (CIMENTO, CAL E AREIA MÉDIA) PARA EMBOÇO/MASSA ÚNICA/ASSENTAMENTO DE ALVENARIA DE VEDAÇÃO, PREPARO MECÂNICO COM BETONEIRA 400 L. AF_06/2014</t>
  </si>
  <si>
    <t xml:space="preserve">251,13</t>
  </si>
  <si>
    <t xml:space="preserve">253,52</t>
  </si>
  <si>
    <t xml:space="preserve">87287</t>
  </si>
  <si>
    <t xml:space="preserve">ARGAMASSA TRAÇO 1:1:6 (CIMENTO, CAL E AREIA MÉDIA) PARA EMBOÇO/MASSA ÚNICA/ASSENTAMENTO DE ALVENARIA DE VEDAÇÃO, PREPARO MECÂNICO COM BETONEIRA 600 L. AF_06/2014</t>
  </si>
  <si>
    <t xml:space="preserve">325,59</t>
  </si>
  <si>
    <t xml:space="preserve">336,27</t>
  </si>
  <si>
    <t xml:space="preserve">87289</t>
  </si>
  <si>
    <t xml:space="preserve">ARGAMASSA TRAÇO 1:1,5:7,5 (CIMENTO, CAL E AREIA MÉDIA) PARA EMBOÇO/MASSA ÚNICA/ASSENTAMENTO DE ALVENARIA DE VEDAÇÃO, PREPARO MECÂNICO COM BETONEIRA 400 L. AF_06/2014</t>
  </si>
  <si>
    <t xml:space="preserve">318,70</t>
  </si>
  <si>
    <t xml:space="preserve">330,07</t>
  </si>
  <si>
    <t xml:space="preserve">87290</t>
  </si>
  <si>
    <t xml:space="preserve">ARGAMASSA TRAÇO 1:1,5:7,5 (CIMENTO, CAL E AREIA MÉDIA) PARA EMBOÇO/MASSA ÚNICA/ASSENTAMENTO DE ALVENARIA DE VEDAÇÃO, PREPARO MECÂNICO COM BETONEIRA 600 L. AF_06/2014</t>
  </si>
  <si>
    <t xml:space="preserve">310,97</t>
  </si>
  <si>
    <t xml:space="preserve">320,80</t>
  </si>
  <si>
    <t xml:space="preserve">87292</t>
  </si>
  <si>
    <t xml:space="preserve">ARGAMASSA TRAÇO 1:2:8 (CIMENTO, CAL E AREIA MÉDIA) PARA EMBOÇO/MASSA ÚNICA/ASSENTAMENTO DE ALVENARIA DE VEDAÇÃO, PREPARO MECÂNICO COM BETONEIRA 400 L. AF_06/2014</t>
  </si>
  <si>
    <t xml:space="preserve">329,29</t>
  </si>
  <si>
    <t xml:space="preserve">340,64</t>
  </si>
  <si>
    <t xml:space="preserve">87294</t>
  </si>
  <si>
    <t xml:space="preserve">ARGAMASSA TRAÇO 1:2:9 (CIMENTO, CAL E AREIA MÉDIA) PARA EMBOÇO/MASSA ÚNICA/ASSENTAMENTO DE ALVENARIA DE VEDAÇÃO, PREPARO MECÂNICO COM BETONEIRA 600 L. AF_06/2014</t>
  </si>
  <si>
    <t xml:space="preserve">314,55</t>
  </si>
  <si>
    <t xml:space="preserve">325,27</t>
  </si>
  <si>
    <t xml:space="preserve">87295</t>
  </si>
  <si>
    <t xml:space="preserve">ARGAMASSA TRAÇO 1:3:12 (CIMENTO, CAL E AREIA MÉDIA) PARA EMBOÇO/MASSA ÚNICA/ASSENTAMENTO DE ALVENARIA DE VEDAÇÃO, PREPARO MECÂNICO COM BETONEIRA 400 L. AF_06/2014</t>
  </si>
  <si>
    <t xml:space="preserve">327,18</t>
  </si>
  <si>
    <t xml:space="preserve">340,37</t>
  </si>
  <si>
    <t xml:space="preserve">87296</t>
  </si>
  <si>
    <t xml:space="preserve">ARGAMASSA TRAÇO 1:3:12 (CIMENTO, CAL E AREIA MÉDIA) PARA EMBOÇO/MASSA ÚNICA/ASSENTAMENTO DE ALVENARIA DE VEDAÇÃO, PREPARO MECÂNICO COM BETONEIRA 600 L. AF_06/2014</t>
  </si>
  <si>
    <t xml:space="preserve">302,23</t>
  </si>
  <si>
    <t xml:space="preserve">311,68</t>
  </si>
  <si>
    <t xml:space="preserve">87298</t>
  </si>
  <si>
    <t xml:space="preserve">ARGAMASSA TRAÇO 1:3 (CIMENTO E AREIA MÉDIA) PARA CONTRAPISO, PREPARO MECÂNICO COM BETONEIRA 400 L. AF_06/2014</t>
  </si>
  <si>
    <t xml:space="preserve">393,05</t>
  </si>
  <si>
    <t xml:space="preserve">405,21</t>
  </si>
  <si>
    <t xml:space="preserve">87299</t>
  </si>
  <si>
    <t xml:space="preserve">ARGAMASSA TRAÇO 1:3 (CIMENTO E AREIA MÉDIA) PARA CONTRAPISO, PREPARO MECÂNICO COM BETONEIRA 600 L. AF_06/2014</t>
  </si>
  <si>
    <t xml:space="preserve">374,84</t>
  </si>
  <si>
    <t xml:space="preserve">384,34</t>
  </si>
  <si>
    <t xml:space="preserve">87301</t>
  </si>
  <si>
    <t xml:space="preserve">ARGAMASSA TRAÇO 1:4 (CIMENTO E AREIA MÉDIA) PARA CONTRAPISO, PREPARO MECÂNICO COM BETONEIRA 400 L. AF_06/2014</t>
  </si>
  <si>
    <t xml:space="preserve">357,53</t>
  </si>
  <si>
    <t xml:space="preserve">369,53</t>
  </si>
  <si>
    <t xml:space="preserve">87302</t>
  </si>
  <si>
    <t xml:space="preserve">ARGAMASSA TRAÇO 1:4 (CIMENTO E AREIA MÉDIA) PARA CONTRAPISO, PREPARO MECÂNICO COM BETONEIRA 600 L. AF_06/2014</t>
  </si>
  <si>
    <t xml:space="preserve">342,53</t>
  </si>
  <si>
    <t xml:space="preserve">352,27</t>
  </si>
  <si>
    <t xml:space="preserve">87304</t>
  </si>
  <si>
    <t xml:space="preserve">ARGAMASSA TRAÇO 1:5 (CIMENTO E AREIA MÉDIA) PARA CONTRAPISO, PREPARO MECÂNICO COM BETONEIRA 400 L. AF_06/2014</t>
  </si>
  <si>
    <t xml:space="preserve">339,09</t>
  </si>
  <si>
    <t xml:space="preserve">351,71</t>
  </si>
  <si>
    <t xml:space="preserve">87305</t>
  </si>
  <si>
    <t xml:space="preserve">ARGAMASSA TRAÇO 1:5 (CIMENTO E AREIA MÉDIA) PARA CONTRAPISO, PREPARO MECÂNICO COM BETONEIRA 600 L. AF_06/2014</t>
  </si>
  <si>
    <t xml:space="preserve">323,00</t>
  </si>
  <si>
    <t xml:space="preserve">333,04</t>
  </si>
  <si>
    <t xml:space="preserve">87307</t>
  </si>
  <si>
    <t xml:space="preserve">ARGAMASSA TRAÇO 1:6 (CIMENTO E AREIA MÉDIA) PARA CONTRAPISO, PREPARO MECÂNICO COM BETONEIRA 400 L. AF_06/2014</t>
  </si>
  <si>
    <t xml:space="preserve">318,57</t>
  </si>
  <si>
    <t xml:space="preserve">330,52</t>
  </si>
  <si>
    <t xml:space="preserve">87308</t>
  </si>
  <si>
    <t xml:space="preserve">ARGAMASSA TRAÇO 1:6 (CIMENTO E AREIA MÉDIA) PARA CONTRAPISO, PREPARO MECÂNICO COM BETONEIRA 600 L. AF_06/2014</t>
  </si>
  <si>
    <t xml:space="preserve">305,68</t>
  </si>
  <si>
    <t xml:space="preserve">315,68</t>
  </si>
  <si>
    <t xml:space="preserve">87310</t>
  </si>
  <si>
    <t xml:space="preserve">ARGAMASSA TRAÇO 1:5 (CIMENTO E AREIA GROSSA) PARA CHAPISCO CONVENCIONAL, PREPARO MECÂNICO COM BETONEIRA 400 L. AF_06/2014</t>
  </si>
  <si>
    <t xml:space="preserve">264,56</t>
  </si>
  <si>
    <t xml:space="preserve">274,64</t>
  </si>
  <si>
    <t xml:space="preserve">87311</t>
  </si>
  <si>
    <t xml:space="preserve">ARGAMASSA TRAÇO 1:5 (CIMENTO E AREIA GROSSA) PARA CHAPISCO CONVENCIONAL, PREPARO MECÂNICO COM BETONEIRA 600 L. AF_06/2014</t>
  </si>
  <si>
    <t xml:space="preserve">255,30</t>
  </si>
  <si>
    <t xml:space="preserve">263,91</t>
  </si>
  <si>
    <t xml:space="preserve">87313</t>
  </si>
  <si>
    <t xml:space="preserve">ARGAMASSA TRAÇO 1:3 (CIMENTO E AREIA GROSSA) PARA CHAPISCO CONVENCIONAL, PREPARO MECÂNICO COM BETONEIRA 400 L. AF_06/2014</t>
  </si>
  <si>
    <t xml:space="preserve">306,17</t>
  </si>
  <si>
    <t xml:space="preserve">316,40</t>
  </si>
  <si>
    <t xml:space="preserve">87314</t>
  </si>
  <si>
    <t xml:space="preserve">ARGAMASSA TRAÇO 1:3 (CIMENTO E AREIA GROSSA) PARA CHAPISCO CONVENCIONAL, PREPARO MECÂNICO COM BETONEIRA 600 L. AF_06/2014</t>
  </si>
  <si>
    <t xml:space="preserve">297,42</t>
  </si>
  <si>
    <t xml:space="preserve">306,12</t>
  </si>
  <si>
    <t xml:space="preserve">87316</t>
  </si>
  <si>
    <t xml:space="preserve">ARGAMASSA TRAÇO 1:4 (CIMENTO E AREIA GROSSA) PARA CHAPISCO CONVENCIONAL, PREPARO MECÂNICO COM BETONEIRA 400 L. AF_06/2014</t>
  </si>
  <si>
    <t xml:space="preserve">286,96</t>
  </si>
  <si>
    <t xml:space="preserve">297,88</t>
  </si>
  <si>
    <t xml:space="preserve">87317</t>
  </si>
  <si>
    <t xml:space="preserve">ARGAMASSA TRAÇO 1:4 (CIMENTO E AREIA GROSSA) PARA CHAPISCO CONVENCIONAL, PREPARO MECÂNICO COM BETONEIRA 600 L. AF_06/2014</t>
  </si>
  <si>
    <t xml:space="preserve">272,63</t>
  </si>
  <si>
    <t xml:space="preserve">281,27</t>
  </si>
  <si>
    <t xml:space="preserve">87319</t>
  </si>
  <si>
    <t xml:space="preserve">ARGAMASSA TRAÇO 1:5 (CIMENTO E AREIA GROSSA) COM ADIÇÃO DE EMULSÃO POLIMÉRICA PARA CHAPISCO ROLADO, PREPARO MECÂNICO COM BETONEIRA 400 L. AF_06/2014</t>
  </si>
  <si>
    <t xml:space="preserve">1.913,55</t>
  </si>
  <si>
    <t xml:space="preserve">1.923,73</t>
  </si>
  <si>
    <t xml:space="preserve">87320</t>
  </si>
  <si>
    <t xml:space="preserve">ARGAMASSA TRAÇO 1:5 (CIMENTO E AREIA GROSSA) COM ADIÇÃO DE EMULSÃO POLIMÉRICA PARA CHAPISCO ROLADO, PREPARO MECÂNICO COM BETONEIRA 600 L. AF_06/2014</t>
  </si>
  <si>
    <t xml:space="preserve">1.911,59</t>
  </si>
  <si>
    <t xml:space="preserve">1.920,21</t>
  </si>
  <si>
    <t xml:space="preserve">87322</t>
  </si>
  <si>
    <t xml:space="preserve">ARGAMASSA TRAÇO 1:3 (CIMENTO E AREIA GROSSA) COM ADIÇÃO DE EMULSÃO POLIMÉRICA PARA CHAPISCO ROLADO, PREPARO MECÂNICO COM BETONEIRA 400 L. AF_06/2014</t>
  </si>
  <si>
    <t xml:space="preserve">1.962,08</t>
  </si>
  <si>
    <t xml:space="preserve">1.972,42</t>
  </si>
  <si>
    <t xml:space="preserve">87323</t>
  </si>
  <si>
    <t xml:space="preserve">ARGAMASSA TRAÇO 1:3 (CIMENTO E AREIA GROSSA) COM ADIÇÃO DE EMULSÃO POLIMÉRICA PARA CHAPISCO ROLADO, PREPARO MECÂNICO COM BETONEIRA 600 L. AF_06/2014</t>
  </si>
  <si>
    <t xml:space="preserve">1.947,07</t>
  </si>
  <si>
    <t xml:space="preserve">1.955,77</t>
  </si>
  <si>
    <t xml:space="preserve">87325</t>
  </si>
  <si>
    <t xml:space="preserve">ARGAMASSA TRAÇO 1:4 (CIMENTO E AREIA GROSSA) COM ADIÇÃO DE EMULSÃO POLIMÉRICA PARA CHAPISCO ROLADO, PREPARO MECÂNICO COM BETONEIRA 400 L. AF_06/2014</t>
  </si>
  <si>
    <t xml:space="preserve">1.935,00</t>
  </si>
  <si>
    <t xml:space="preserve">1.946,40</t>
  </si>
  <si>
    <t xml:space="preserve">87326</t>
  </si>
  <si>
    <t xml:space="preserve">ARGAMASSA TRAÇO 1:4 (CIMENTO E AREIA GROSSA) COM ADIÇÃO DE EMULSÃO POLIMÉRICA PARA CHAPISCO ROLADO, PREPARO MECÂNICO COM BETONEIRA 600 L. AF_06/2014</t>
  </si>
  <si>
    <t xml:space="preserve">1.925,47</t>
  </si>
  <si>
    <t xml:space="preserve">1.934,79</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</si>
  <si>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</si>
  <si>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</si>
  <si>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298,96</t>
  </si>
  <si>
    <t xml:space="preserve">312,92</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</si>
  <si>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</si>
  <si>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</si>
  <si>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256,89</t>
  </si>
  <si>
    <t xml:space="preserve">265,79</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</si>
  <si>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</si>
  <si>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</si>
  <si>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320,63</t>
  </si>
  <si>
    <t xml:space="preserve">335,81</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</si>
  <si>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</si>
  <si>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</si>
  <si>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275,30</t>
  </si>
  <si>
    <t xml:space="preserve">285,08</t>
  </si>
  <si>
    <t xml:space="preserve">87331</t>
  </si>
  <si>
    <t xml:space="preserve">ARGAMASSA TRAÇO 1:1:6 (CIMENTO, CAL E AREIA MÉDIA) PARA EMBOÇO/MASSA ÚNICA/ASSENTAMENTO DE ALVENARIA DE VEDAÇÃO, PREPARO MECÂNICO COM MISTURADOR DE EIXO HORIZONTAL DE 300 KG. AF_06/2014</t>
  </si>
  <si>
    <t xml:space="preserve">353,46</t>
  </si>
  <si>
    <t xml:space="preserve">368,18</t>
  </si>
  <si>
    <t xml:space="preserve">87332</t>
  </si>
  <si>
    <t xml:space="preserve">ARGAMASSA TRAÇO 1:1:6 (CIMENTO, CAL E AREIA MÉDIA) PARA EMBOÇO/MASSA ÚNICA/ASSENTAMENTO DE ALVENARIA DE VEDAÇÃO, PREPARO MECÂNICO COM MISTURADOR DE EIXO HORIZONTAL DE 600 KG. AF_06/2014</t>
  </si>
  <si>
    <t xml:space="preserve">317,96</t>
  </si>
  <si>
    <t xml:space="preserve">87333</t>
  </si>
  <si>
    <t xml:space="preserve">ARGAMASSA TRAÇO 1:1,5:7,5 (CIMENTO, CAL E AREIA MÉDIA) PARA EMBOÇO/MASSA ÚNICA/ASSENTAMENTO DE ALVENARIA DE VEDAÇÃO, PREPARO MECÂNICO COM MISTURADOR DE EIXO HORIZONTAL DE 300 KG. AF_06/2014</t>
  </si>
  <si>
    <t xml:space="preserve">326,99</t>
  </si>
  <si>
    <t xml:space="preserve">339,64</t>
  </si>
  <si>
    <t xml:space="preserve">87334</t>
  </si>
  <si>
    <t xml:space="preserve">ARGAMASSA TRAÇO 1:1,5:7,5 (CIMENTO, CAL E AREIA MÉDIA) PARA EMBOÇO/MASSA ÚNICA/ASSENTAMENTO DE ALVENARIA DE VEDAÇÃO, PREPARO MECÂNICO COM MISTURADOR DE EIXO HORIZONTAL DE 600 KG. AF_06/2014</t>
  </si>
  <si>
    <t xml:space="preserve">293,58</t>
  </si>
  <si>
    <t xml:space="preserve">302,17</t>
  </si>
  <si>
    <t xml:space="preserve">87335</t>
  </si>
  <si>
    <t xml:space="preserve">ARGAMASSA TRAÇO 1:2:8 (CIMENTO, CAL E AREIA MÉDIA) PARA EMBOÇO/MASSA ÚNICA/ASSENTAMENTO DE ALVENARIA DE VEDAÇÃO, PREPARO MECÂNICO COM MISTURADOR DE EIXO HORIZONTAL DE 300 KG. AF_06/2014</t>
  </si>
  <si>
    <t xml:space="preserve">327,50</t>
  </si>
  <si>
    <t xml:space="preserve">339,16</t>
  </si>
  <si>
    <t xml:space="preserve">87336</t>
  </si>
  <si>
    <t xml:space="preserve">ARGAMASSA TRAÇO 1:2:8 (CIMENTO, CAL E AREIA MÉDIA) PARA EMBOÇO/MASSA ÚNICA/ASSENTAMENTO DE ALVENARIA DE VEDAÇÃO, PREPARO MECÂNICO COM MISTURADOR DE EIXO HORIZONTAL DE 600 KG. AF_06/2014</t>
  </si>
  <si>
    <t xml:space="preserve">302,13</t>
  </si>
  <si>
    <t xml:space="preserve">310,56</t>
  </si>
  <si>
    <t xml:space="preserve">87337</t>
  </si>
  <si>
    <t xml:space="preserve">ARGAMASSA TRAÇO 1:2:9 (CIMENTO, CAL E AREIA MÉDIA) PARA EMBOÇO/MASSA ÚNICA/ASSENTAMENTO DE ALVENARIA DE VEDAÇÃO, PREPARO MECÂNICO COM MISTURADOR DE EIXO HORIZONTAL DE 300 KG. AF_06/2014</t>
  </si>
  <si>
    <t xml:space="preserve">314,44</t>
  </si>
  <si>
    <t xml:space="preserve">325,89</t>
  </si>
  <si>
    <t xml:space="preserve">87338</t>
  </si>
  <si>
    <t xml:space="preserve">ARGAMASSA TRAÇO 1:3:12 (CIMENTO, CAL E AREIA MÉDIA) PARA EMBOÇO/MASSA ÚNICA/ASSENTAMENTO DE ALVENARIA DE VEDAÇÃO, PREPARO MECÂNICO COM MISTURADOR DE EIXO HORIZONTAL DE 600 KG. AF_06/2014</t>
  </si>
  <si>
    <t xml:space="preserve">300,97</t>
  </si>
  <si>
    <t xml:space="preserve">311,04</t>
  </si>
  <si>
    <t xml:space="preserve">87339</t>
  </si>
  <si>
    <t xml:space="preserve">ARGAMASSA TRAÇO 1:3 (CIMENTO E AREIA MÉDIA) PARA CONTRAPISO, PREPARO MECÂNICO COM MISTURADOR DE EIXO HORIZONTAL DE 160 KG. AF_06/2014</t>
  </si>
  <si>
    <t xml:space="preserve">484,48</t>
  </si>
  <si>
    <t xml:space="preserve">508,21</t>
  </si>
  <si>
    <t xml:space="preserve">87340</t>
  </si>
  <si>
    <t xml:space="preserve">ARGAMASSA TRAÇO 1:3 (CIMENTO E AREIA MÉDIA) PARA CONTRAPISO, PREPARO MECÂNICO COM MISTURADOR DE EIXO HORIZONTAL DE 300 KG. AF_06/2014</t>
  </si>
  <si>
    <t xml:space="preserve">394,11</t>
  </si>
  <si>
    <t xml:space="preserve">87341</t>
  </si>
  <si>
    <t xml:space="preserve">ARGAMASSA TRAÇO 1:3 (CIMENTO E AREIA MÉDIA) PARA CONTRAPISO, PREPARO MECÂNICO COM MISTURADOR DE EIXO HORIZONTAL DE 600 KG. AF_06/2014</t>
  </si>
  <si>
    <t xml:space="preserve">362,81</t>
  </si>
  <si>
    <t xml:space="preserve">371,81</t>
  </si>
  <si>
    <t xml:space="preserve">87342</t>
  </si>
  <si>
    <t xml:space="preserve">ARGAMASSA TRAÇO 1:4 (CIMENTO E AREIA MÉDIA) PARA CONTRAPISO, PREPARO MECÂNICO COM MISTURADOR DE EIXO HORIZONTAL DE 160 KG. AF_06/2014</t>
  </si>
  <si>
    <t xml:space="preserve">422,74</t>
  </si>
  <si>
    <t xml:space="preserve">443,05</t>
  </si>
  <si>
    <t xml:space="preserve">87343</t>
  </si>
  <si>
    <t xml:space="preserve">ARGAMASSA TRAÇO 1:4 (CIMENTO E AREIA MÉDIA) PARA CONTRAPISO, PREPARO MECÂNICO COM MISTURADOR DE EIXO HORIZONTAL DE 300 KG. AF_06/2014</t>
  </si>
  <si>
    <t xml:space="preserve">357,20</t>
  </si>
  <si>
    <t xml:space="preserve">369,67</t>
  </si>
  <si>
    <t xml:space="preserve">87344</t>
  </si>
  <si>
    <t xml:space="preserve">ARGAMASSA TRAÇO 1:4 (CIMENTO E AREIA MÉDIA) PARA CONTRAPISO, PREPARO MECÂNICO COM MISTURADOR DE EIXO HORIZONTAL DE 600 KG. AF_06/2014</t>
  </si>
  <si>
    <t xml:space="preserve">329,43</t>
  </si>
  <si>
    <t xml:space="preserve">338,38</t>
  </si>
  <si>
    <t xml:space="preserve">87345</t>
  </si>
  <si>
    <t xml:space="preserve">ARGAMASSA TRAÇO 1:5 (CIMENTO E AREIA MÉDIA) PARA CONTRAPISO, PREPARO MECÂNICO COM MISTURADOR DE EIXO HORIZONTAL DE 160 KG. AF_06/2014</t>
  </si>
  <si>
    <t xml:space="preserve">389,29</t>
  </si>
  <si>
    <t xml:space="preserve">87346</t>
  </si>
  <si>
    <t xml:space="preserve">ARGAMASSA TRAÇO 1:5 (CIMENTO E AREIA MÉDIA) PARA CONTRAPISO, PREPARO MECÂNICO COM MISTURADOR DE EIXO HORIZONTAL DE 300 KG. AF_06/2014</t>
  </si>
  <si>
    <t xml:space="preserve">326,86</t>
  </si>
  <si>
    <t xml:space="preserve">87347</t>
  </si>
  <si>
    <t xml:space="preserve">ARGAMASSA TRAÇO 1:5 (CIMENTO E AREIA MÉDIA) PARA CONTRAPISO, PREPARO MECÂNICO COM MISTURADOR DE EIXO HORIZONTAL DE 600 KG. AF_06/2014</t>
  </si>
  <si>
    <t xml:space="preserve">311,35</t>
  </si>
  <si>
    <t xml:space="preserve">320,79</t>
  </si>
  <si>
    <t xml:space="preserve">87348</t>
  </si>
  <si>
    <t xml:space="preserve">ARGAMASSA TRAÇO 1:6 (CIMENTO E AREIA MÉDIA) PARA CONTRAPISO, PREPARO MECÂNICO COM MISTURADOR DE EIXO HORIZONTAL DE 160 KG. AF_06/2014</t>
  </si>
  <si>
    <t xml:space="preserve">349,81</t>
  </si>
  <si>
    <t xml:space="preserve">365,96</t>
  </si>
  <si>
    <t xml:space="preserve">87349</t>
  </si>
  <si>
    <t xml:space="preserve">ARGAMASSA TRAÇO 1:6 (CIMENTO E AREIA MÉDIA) PARA CONTRAPISO, PREPARO MECÂNICO COM MISTURADOR DE EIXO HORIZONTAL DE 600 KG. AF_06/2014</t>
  </si>
  <si>
    <t xml:space="preserve">291,09</t>
  </si>
  <si>
    <t xml:space="preserve">299,97</t>
  </si>
  <si>
    <t xml:space="preserve">87350</t>
  </si>
  <si>
    <t xml:space="preserve">ARGAMASSA TRAÇO 1:5 (CIMENTO E AREIA GROSSA) PARA CHAPISCO CONVENCIONAL, PREPARO MECÂNICO COM MISTURADOR DE EIXO HORIZONTAL DE 300 KG. AF_06/2014</t>
  </si>
  <si>
    <t xml:space="preserve">299,71</t>
  </si>
  <si>
    <t xml:space="preserve">314,17</t>
  </si>
  <si>
    <t xml:space="preserve">87351</t>
  </si>
  <si>
    <t xml:space="preserve">ARGAMASSA TRAÇO 1:5 (CIMENTO E AREIA GROSSA) PARA CHAPISCO CONVENCIONAL, PREPARO MECÂNICO COM MISTURADOR DE EIXO HORIZONTAL DE 600 KG. AF_06/2014</t>
  </si>
  <si>
    <t xml:space="preserve">257,40</t>
  </si>
  <si>
    <t xml:space="preserve">87352</t>
  </si>
  <si>
    <t xml:space="preserve">ARGAMASSA TRAÇO 1:3 (CIMENTO E AREIA GROSSA) PARA CHAPISCO CONVENCIONAL, PREPARO MECÂNICO COM MISTURADOR DE EIXO HORIZONTAL DE 160 KG. AF_06/2014</t>
  </si>
  <si>
    <t xml:space="preserve">372,29</t>
  </si>
  <si>
    <t xml:space="preserve">390,74</t>
  </si>
  <si>
    <t xml:space="preserve">87353</t>
  </si>
  <si>
    <t xml:space="preserve">ARGAMASSA TRAÇO 1:3 (CIMENTO E AREIA GROSSA) PARA CHAPISCO CONVENCIONAL, PREPARO MECÂNICO COM MISTURADOR DE EIXO HORIZONTAL DE 300 KG. AF_06/2014</t>
  </si>
  <si>
    <t xml:space="preserve">313,07</t>
  </si>
  <si>
    <t xml:space="preserve">324,42</t>
  </si>
  <si>
    <t xml:space="preserve">87354</t>
  </si>
  <si>
    <t xml:space="preserve">ARGAMASSA TRAÇO 1:3 (CIMENTO E AREIA GROSSA) PARA CHAPISCO CONVENCIONAL, PREPARO MECÂNICO COM MISTURADOR DE EIXO HORIZONTAL DE 600 KG. AF_06/2014</t>
  </si>
  <si>
    <t xml:space="preserve">285,26</t>
  </si>
  <si>
    <t xml:space="preserve">293,13</t>
  </si>
  <si>
    <t xml:space="preserve">87355</t>
  </si>
  <si>
    <t xml:space="preserve">ARGAMASSA TRAÇO 1:4 (CIMENTO E AREIA GROSSA) PARA CHAPISCO CONVENCIONAL, PREPARO MECÂNICO COM MISTURADOR DE EIXO HORIZONTAL DE 160 KG. AF_06/2014</t>
  </si>
  <si>
    <t xml:space="preserve">325,36</t>
  </si>
  <si>
    <t xml:space="preserve">341,09</t>
  </si>
  <si>
    <t xml:space="preserve">87356</t>
  </si>
  <si>
    <t xml:space="preserve">ARGAMASSA TRAÇO 1:4 (CIMENTO E AREIA GROSSA) PARA CHAPISCO CONVENCIONAL, PREPARO MECÂNICO COM MISTURADOR DE EIXO HORIZONTAL DE 300 KG. AF_06/2014</t>
  </si>
  <si>
    <t xml:space="preserve">277,21</t>
  </si>
  <si>
    <t xml:space="preserve">287,13</t>
  </si>
  <si>
    <t xml:space="preserve">87357</t>
  </si>
  <si>
    <t xml:space="preserve">ARGAMASSA TRAÇO 1:4 (CIMENTO E AREIA GROSSA) PARA CHAPISCO CONVENCIONAL, PREPARO MECÂNICO COM MISTURADOR DE EIXO HORIZONTAL DE 600 KG. AF_06/2014</t>
  </si>
  <si>
    <t xml:space="preserve">265,51</t>
  </si>
  <si>
    <t xml:space="preserve">273,92</t>
  </si>
  <si>
    <t xml:space="preserve">87358</t>
  </si>
  <si>
    <t xml:space="preserve">ARGAMASSA TRAÇO 1:5 (CIMENTO E AREIA GROSSA) COM ADIÇÃO DE EMULSÃO POLIMÉRICA PARA CHAPISCO ROLADO, PREPARO MECÂNICO COM MISTURADOR DE EIXO HORIZONTAL DE 300 KG. AF_06/2014</t>
  </si>
  <si>
    <t xml:space="preserve">1.891,50</t>
  </si>
  <si>
    <t xml:space="preserve">1.903,60</t>
  </si>
  <si>
    <t xml:space="preserve">87359</t>
  </si>
  <si>
    <t xml:space="preserve">ARGAMASSA TRAÇO 1:5 (CIMENTO E AREIA GROSSA) COM ADIÇÃO DE EMULSÃO POLIMÉRICA PARA CHAPISCO ROLADO, PREPARO MECÂNICO COM MISTURADOR DE EIXO HORIZONTAL DE 600 KG. AF_06/2014</t>
  </si>
  <si>
    <t xml:space="preserve">1.868,43</t>
  </si>
  <si>
    <t xml:space="preserve">1.876,59</t>
  </si>
  <si>
    <t xml:space="preserve">87360</t>
  </si>
  <si>
    <t xml:space="preserve">ARGAMASSA TRAÇO 1:3 (CIMENTO E AREIA GROSSA) COM ADIÇÃO DE EMULSÃO POLIMÉRICA PARA CHAPISCO ROLADO, PREPARO MECÂNICO COM MISTURADOR DE EIXO HORIZONTAL DE 160 KG. AF_06/2014</t>
  </si>
  <si>
    <t xml:space="preserve">1.956,98</t>
  </si>
  <si>
    <t xml:space="preserve">1.972,61</t>
  </si>
  <si>
    <t xml:space="preserve">87361</t>
  </si>
  <si>
    <t xml:space="preserve">ARGAMASSA TRAÇO 1:3 (CIMENTO E AREIA GROSSA) COM ADIÇÃO DE EMULSÃO POLIMÉRICA PARA CHAPISCO ROLADO, PREPARO MECÂNICO COM MISTURADOR DE EIXO HORIZONTAL DE 300 KG. AF_06/2014</t>
  </si>
  <si>
    <t xml:space="preserve">1.920,41</t>
  </si>
  <si>
    <t xml:space="preserve">1.930,21</t>
  </si>
  <si>
    <t xml:space="preserve">87362</t>
  </si>
  <si>
    <t xml:space="preserve">ARGAMASSA TRAÇO 1:3 (CIMENTO E AREIA GROSSA) COM ADIÇÃO DE EMULSÃO POLIMÉRICA PARA CHAPISCO ROLADO, PREPARO MECÂNICO COM MISTURADOR DE EIXO HORIZONTAL DE 600 KG. AF_06/2014</t>
  </si>
  <si>
    <t xml:space="preserve">1.912,51</t>
  </si>
  <si>
    <t xml:space="preserve">1.920,70</t>
  </si>
  <si>
    <t xml:space="preserve">87363</t>
  </si>
  <si>
    <t xml:space="preserve">ARGAMASSA TRAÇO 1:4 (CIMENTO E AREIA GROSSA) COM ADIÇÃO DE EMULSÃO POLIMÉRICA PARA CHAPISCO ROLADO, PREPARO MECÂNICO COM MISTURADOR DE EIXO HORIZONTAL DE 300 KG. AF_06/2014</t>
  </si>
  <si>
    <t xml:space="preserve">1.930,35</t>
  </si>
  <si>
    <t xml:space="preserve">1.944,84</t>
  </si>
  <si>
    <t xml:space="preserve">87364</t>
  </si>
  <si>
    <t xml:space="preserve">ARGAMASSA TRAÇO 1:4 (CIMENTO E AREIA GROSSA) COM ADIÇÃO DE EMULSÃO POLIMÉRICA PARA CHAPISCO ROLADO, PREPARO MECÂNICO COM MISTURADOR DE EIXO HORIZONTAL DE 600 KG. AF_06/2014</t>
  </si>
  <si>
    <t xml:space="preserve">1.886,34</t>
  </si>
  <si>
    <t xml:space="preserve">1.895,20</t>
  </si>
  <si>
    <t xml:space="preserve">87365</t>
  </si>
  <si>
    <t xml:space="preserve">ARGAMASSA TRAÇO 1:7 (CIMENTO E AREIA MÉDIA) COM ADIÇÃO DE PLASTIFICANTE PARA EMBOÇO/MASSA ÚNICA/ASSENTAMENTO DE ALVENARIA DE VEDAÇÃO, PREPARO MANUAL. AF_06/2014</t>
  </si>
  <si>
    <t xml:space="preserve">373,45</t>
  </si>
  <si>
    <t xml:space="preserve">395,23</t>
  </si>
  <si>
    <t xml:space="preserve">87366</t>
  </si>
  <si>
    <t xml:space="preserve">ARGAMASSA TRAÇO 1:6 (CIMENTO E AREIA MÉDIA) COM ADIÇÃO DE PLASTIFICANTE PARA EMBOÇO/MASSA ÚNICA/ASSENTAMENTO DE ALVENARIA DE VEDAÇÃO, PREPARO MANUAL. AF_06/2014</t>
  </si>
  <si>
    <t xml:space="preserve">384,99</t>
  </si>
  <si>
    <t xml:space="preserve">406,79</t>
  </si>
  <si>
    <t xml:space="preserve">87367</t>
  </si>
  <si>
    <t xml:space="preserve">ARGAMASSA TRAÇO 1:1:6 (CIMENTO, CAL E AREIA MÉDIA) PARA EMBOÇO/MASSA ÚNICA/ASSENTAMENTO DE ALVENARIA DE VEDAÇÃO, PREPARO MANUAL. AF_06/2014</t>
  </si>
  <si>
    <t xml:space="preserve">422,49</t>
  </si>
  <si>
    <t xml:space="preserve">444,41</t>
  </si>
  <si>
    <t xml:space="preserve">87368</t>
  </si>
  <si>
    <t xml:space="preserve">ARGAMASSA TRAÇO 1:1,5:7,5 (CIMENTO, CAL E AREIA MÉDIA) PARA EMBOÇO/MASSA ÚNICA/ASSENTAMENTO DE ALVENARIA DE VEDAÇÃO, PREPARO MANUAL. AF_06/2014</t>
  </si>
  <si>
    <t xml:space="preserve">421,30</t>
  </si>
  <si>
    <t xml:space="preserve">444,07</t>
  </si>
  <si>
    <t xml:space="preserve">87369</t>
  </si>
  <si>
    <t xml:space="preserve">ARGAMASSA TRAÇO 1:2:8 (CIMENTO, CAL E AREIA MÉDIA) PARA EMBOÇO/MASSA ÚNICA/ASSENTAMENTO DE ALVENARIA DE VEDAÇÃO, PREPARO MANUAL. AF_06/2014</t>
  </si>
  <si>
    <t xml:space="preserve">428,17</t>
  </si>
  <si>
    <t xml:space="preserve">450,68</t>
  </si>
  <si>
    <t xml:space="preserve">87370</t>
  </si>
  <si>
    <t xml:space="preserve">ARGAMASSA TRAÇO 1:2:9 (CIMENTO, CAL E AREIA MÉDIA) PARA EMBOÇO/MASSA ÚNICA/ASSENTAMENTO DE ALVENARIA DE VEDAÇÃO, PREPARO MANUAL. AF_06/2014</t>
  </si>
  <si>
    <t xml:space="preserve">439,57</t>
  </si>
  <si>
    <t xml:space="preserve">87371</t>
  </si>
  <si>
    <t xml:space="preserve">ARGAMASSA TRAÇO 1:3:12 (CIMENTO, CAL E AREIA MÉDIA) PARA EMBOÇO/MASSA ÚNICA/ASSENTAMENTO DE ALVENARIA DE VEDAÇÃO, PREPARO MANUAL. AF_06/2014</t>
  </si>
  <si>
    <t xml:space="preserve">411,56</t>
  </si>
  <si>
    <t xml:space="preserve">433,83</t>
  </si>
  <si>
    <t xml:space="preserve">87372</t>
  </si>
  <si>
    <t xml:space="preserve">ARGAMASSA TRAÇO 1:3 (CIMENTO E AREIA MÉDIA) PARA CONTRAPISO, PREPARO MANUAL. AF_06/2014</t>
  </si>
  <si>
    <t xml:space="preserve">487,97</t>
  </si>
  <si>
    <t xml:space="preserve">510,78</t>
  </si>
  <si>
    <t xml:space="preserve">87373</t>
  </si>
  <si>
    <t xml:space="preserve">ARGAMASSA TRAÇO 1:4 (CIMENTO E AREIA MÉDIA) PARA CONTRAPISO, PREPARO MANUAL. AF_06/2014</t>
  </si>
  <si>
    <t xml:space="preserve">454,24</t>
  </si>
  <si>
    <t xml:space="preserve">476,99</t>
  </si>
  <si>
    <t xml:space="preserve">87374</t>
  </si>
  <si>
    <t xml:space="preserve">ARGAMASSA TRAÇO 1:5 (CIMENTO E AREIA MÉDIA) PARA CONTRAPISO, PREPARO MANUAL. AF_06/2014</t>
  </si>
  <si>
    <t xml:space="preserve">431,54</t>
  </si>
  <si>
    <t xml:space="preserve">454,23</t>
  </si>
  <si>
    <t xml:space="preserve">87375</t>
  </si>
  <si>
    <t xml:space="preserve">ARGAMASSA TRAÇO 1:6 (CIMENTO E AREIA MÉDIA) PARA CONTRAPISO, PREPARO MANUAL. AF_06/2014</t>
  </si>
  <si>
    <t xml:space="preserve">410,48</t>
  </si>
  <si>
    <t xml:space="preserve">432,60</t>
  </si>
  <si>
    <t xml:space="preserve">87376</t>
  </si>
  <si>
    <t xml:space="preserve">ARGAMASSA TRAÇO 1:5 (CIMENTO E AREIA GROSSA) PARA CHAPISCO CONVENCIONAL, PREPARO MANUAL. AF_06/2014</t>
  </si>
  <si>
    <t xml:space="preserve">370,53</t>
  </si>
  <si>
    <t xml:space="preserve">392,35</t>
  </si>
  <si>
    <t xml:space="preserve">87377</t>
  </si>
  <si>
    <t xml:space="preserve">ARGAMASSA TRAÇO 1:3 (CIMENTO E AREIA GROSSA) PARA CHAPISCO CONVENCIONAL, PREPARO MANUAL. AF_06/2014</t>
  </si>
  <si>
    <t xml:space="preserve">409,33</t>
  </si>
  <si>
    <t xml:space="preserve">430,90</t>
  </si>
  <si>
    <t xml:space="preserve">87378</t>
  </si>
  <si>
    <t xml:space="preserve">ARGAMASSA TRAÇO 1:4 (CIMENTO E AREIA GROSSA) PARA CHAPISCO CONVENCIONAL, PREPARO MANUAL. AF_06/2014</t>
  </si>
  <si>
    <t xml:space="preserve">386,02</t>
  </si>
  <si>
    <t xml:space="preserve">407,74</t>
  </si>
  <si>
    <t xml:space="preserve">87379</t>
  </si>
  <si>
    <t xml:space="preserve">ARGAMASSA TRAÇO 1:5 (CIMENTO E AREIA GROSSA) COM ADIÇÃO DE EMULSÃO POLIMÉRICA PARA CHAPISCO ROLADO, PREPARO MANUAL. AF_06/2014</t>
  </si>
  <si>
    <t xml:space="preserve">2.001,93</t>
  </si>
  <si>
    <t xml:space="preserve">2.023,31</t>
  </si>
  <si>
    <t xml:space="preserve">87380</t>
  </si>
  <si>
    <t xml:space="preserve">ARGAMASSA TRAÇO 1:3 (CIMENTO E AREIA GROSSA) COM ADIÇÃO DE EMULSÃO POLIMÉRICA PARA CHAPISCO ROLADO, PREPARO MANUAL. AF_06/2014</t>
  </si>
  <si>
    <t xml:space="preserve">2.044,58</t>
  </si>
  <si>
    <t xml:space="preserve">2.065,84</t>
  </si>
  <si>
    <t xml:space="preserve">87381</t>
  </si>
  <si>
    <t xml:space="preserve">ARGAMASSA TRAÇO 1:4 (CIMENTO E AREIA GROSSA) COM ADIÇÃO DE EMULSÃO POLIMÉRICA PARA CHAPISCO ROLADO, PREPARO MANUAL. AF_06/2014</t>
  </si>
  <si>
    <t xml:space="preserve">2.019,96</t>
  </si>
  <si>
    <t xml:space="preserve">2.041,40</t>
  </si>
  <si>
    <t xml:space="preserve">87382</t>
  </si>
  <si>
    <t xml:space="preserve">ARGAMASSA INDUSTRIALIZADA MULTIUSO PARA REVESTIMENTOS E ASSENTAMENTO DA ALVENARIA, PREPARO COM MISTURADOR DE EIXO HORIZONTAL DE 160 KG. AF_06/2014</t>
  </si>
  <si>
    <t xml:space="preserve">765,43</t>
  </si>
  <si>
    <t xml:space="preserve">777,12</t>
  </si>
  <si>
    <t xml:space="preserve">87383</t>
  </si>
  <si>
    <t xml:space="preserve">ARGAMASSA INDUSTRIALIZADA MULTIUSO PARA REVESTIMENTOS E ASSENTAMENTO DA ALVENARIA, PREPARO COM MISTURADOR DE EIXO HORIZONTAL DE 300 KG. AF_06/2014</t>
  </si>
  <si>
    <t xml:space="preserve">753,44</t>
  </si>
  <si>
    <t xml:space="preserve">762,81</t>
  </si>
  <si>
    <t xml:space="preserve">87384</t>
  </si>
  <si>
    <t xml:space="preserve">ARGAMASSA INDUSTRIALIZADA MULTIUSO PARA REVESTIMENTOS E ASSENTAMENTO DA ALVENARIA, PREPARO COM MISTURADOR DE EIXO HORIZONTAL DE 600 KG. AF_06/2014</t>
  </si>
  <si>
    <t xml:space="preserve">742,95</t>
  </si>
  <si>
    <t xml:space="preserve">750,64</t>
  </si>
  <si>
    <t xml:space="preserve">87385</t>
  </si>
  <si>
    <t xml:space="preserve">ARGAMASSA PRONTA PARA CONTRAPISO, PREPARO COM MISTURADOR DE EIXO HORIZONTAL DE 160 KG. AF_06/2014</t>
  </si>
  <si>
    <t xml:space="preserve">1.086,45</t>
  </si>
  <si>
    <t xml:space="preserve">1.099,85</t>
  </si>
  <si>
    <t xml:space="preserve">87386</t>
  </si>
  <si>
    <t xml:space="preserve">ARGAMASSA PRONTA PARA CONTRAPISO, PREPARO COM MISTURADOR DE EIXO HORIZONTAL DE 300 KG. AF_06/2014</t>
  </si>
  <si>
    <t xml:space="preserve">1.071,66</t>
  </si>
  <si>
    <t xml:space="preserve">1.082,00</t>
  </si>
  <si>
    <t xml:space="preserve">87387</t>
  </si>
  <si>
    <t xml:space="preserve">ARGAMASSA PRONTA PARA CONTRAPISO, PREPARO COM MISTURADOR DE EIXO HORIZONTAL DE 600 KG. AF_06/2014</t>
  </si>
  <si>
    <t xml:space="preserve">1.063,18</t>
  </si>
  <si>
    <t xml:space="preserve">1.071,77</t>
  </si>
  <si>
    <t xml:space="preserve">87388</t>
  </si>
  <si>
    <t xml:space="preserve">ARGAMASSA PARA REVESTIMENTO DECORATIVO MONOCAMADA (MONOCAPA), PREPARO COM MISTURADOR DE EIXO HORIZONTAL DE 160 KG. AF_06/2014</t>
  </si>
  <si>
    <t xml:space="preserve">2.507,85</t>
  </si>
  <si>
    <t xml:space="preserve">2.519,85</t>
  </si>
  <si>
    <t xml:space="preserve">87389</t>
  </si>
  <si>
    <t xml:space="preserve">ARGAMASSA PARA REVESTIMENTO DECORATIVO MONOCAMADA (MONOCAPA), PREPARO COM MISTURADOR DE EIXO HORIZONTAL DE 300 KG. AF_06/2014</t>
  </si>
  <si>
    <t xml:space="preserve">2.508,98</t>
  </si>
  <si>
    <t xml:space="preserve">2.518,35</t>
  </si>
  <si>
    <t xml:space="preserve">87390</t>
  </si>
  <si>
    <t xml:space="preserve">ARGAMASSA PARA REVESTIMENTO DECORATIVO MONOCAMADA (MONOCAPA), PREPARO COM MISTURADOR DE EIXO HORIZONTAL DE 600 KG. AF_06/2014</t>
  </si>
  <si>
    <t xml:space="preserve">2.508,28</t>
  </si>
  <si>
    <t xml:space="preserve">2.515,76</t>
  </si>
  <si>
    <t xml:space="preserve">87391</t>
  </si>
  <si>
    <t xml:space="preserve">ARGAMASSA INDUSTRIALIZADA PARA CHAPISCO ROLADO, PREPARO COM MISTURADOR DE EIXO HORIZONTAL DE 160 KG. AF_06/2014</t>
  </si>
  <si>
    <t xml:space="preserve">3.610,25</t>
  </si>
  <si>
    <t xml:space="preserve">3.626,02</t>
  </si>
  <si>
    <t xml:space="preserve">87393</t>
  </si>
  <si>
    <t xml:space="preserve">ARGAMASSA INDUSTRIALIZADA PARA CHAPISCO ROLADO, PREPARO COM MISTURADOR DE EIXO HORIZONTAL DE 300 KG. AF_06/2014</t>
  </si>
  <si>
    <t xml:space="preserve">3.642,10</t>
  </si>
  <si>
    <t xml:space="preserve">3.655,08</t>
  </si>
  <si>
    <t xml:space="preserve">87394</t>
  </si>
  <si>
    <t xml:space="preserve">ARGAMASSA INDUSTRIALIZADA PARA CHAPISCO ROLADO, PREPARO COM MISTURADOR DE EIXO HORIZONTAL DE 600 KG. AF_06/2014</t>
  </si>
  <si>
    <t xml:space="preserve">3.650,64</t>
  </si>
  <si>
    <t xml:space="preserve">3.661,38</t>
  </si>
  <si>
    <t xml:space="preserve">87395</t>
  </si>
  <si>
    <t xml:space="preserve">ARGAMASSA INDUSTRIALIZADA PARA CHAPISCO COLANTE, PREPARO COM MISTURADOR DE EIXO HORIZONTAL DE 160 KG. AF_06/2014</t>
  </si>
  <si>
    <t xml:space="preserve">2.855,73</t>
  </si>
  <si>
    <t xml:space="preserve">2.870,89</t>
  </si>
  <si>
    <t xml:space="preserve">87396</t>
  </si>
  <si>
    <t xml:space="preserve">ARGAMASSA INDUSTRIALIZADA PARA CHAPISCO COLANTE, PREPARO COM MISTURADOR DE EIXO HORIZONTAL DE 300 KG. AF_06/2014</t>
  </si>
  <si>
    <t xml:space="preserve">2.878,17</t>
  </si>
  <si>
    <t xml:space="preserve">2.890,82</t>
  </si>
  <si>
    <t xml:space="preserve">87397</t>
  </si>
  <si>
    <t xml:space="preserve">ARGAMASSA INDUSTRIALIZADA PARA CHAPISCO COLANTE, PREPARO COM MISTURADOR DE EIXO HORIZONTAL DE 600 KG. AF_06/2014</t>
  </si>
  <si>
    <t xml:space="preserve">2.879,24</t>
  </si>
  <si>
    <t xml:space="preserve">2.889,60</t>
  </si>
  <si>
    <t xml:space="preserve">87398</t>
  </si>
  <si>
    <t xml:space="preserve">ARGAMASSA INDUSTRIALIZADA MULTIUSO PARA REVESTIMENTOS E ASSENTAMENTO DA ALVENARIA, PREPARO MANUAL. AF_06/2014</t>
  </si>
  <si>
    <t xml:space="preserve">921,00</t>
  </si>
  <si>
    <t xml:space="preserve">948,01</t>
  </si>
  <si>
    <t xml:space="preserve">87399</t>
  </si>
  <si>
    <t xml:space="preserve">ARGAMASSA PRONTA PARA CONTRAPISO, PREPARO MANUAL. AF_06/2014</t>
  </si>
  <si>
    <t xml:space="preserve">1.254,54</t>
  </si>
  <si>
    <t xml:space="preserve">1.283,87</t>
  </si>
  <si>
    <t xml:space="preserve">87401</t>
  </si>
  <si>
    <t xml:space="preserve">ARGAMASSA INDUSTRIALIZADA PARA CHAPISCO ROLADO, PREPARO MANUAL. AF_06/2014</t>
  </si>
  <si>
    <t xml:space="preserve">3.848,49</t>
  </si>
  <si>
    <t xml:space="preserve">3.884,11</t>
  </si>
  <si>
    <t xml:space="preserve">87402</t>
  </si>
  <si>
    <t xml:space="preserve">ARGAMASSA INDUSTRIALIZADA PARA CHAPISCO COLANTE, PREPARO MANUAL. AF_06/2014</t>
  </si>
  <si>
    <t xml:space="preserve">3.090,39</t>
  </si>
  <si>
    <t xml:space="preserve">3.126,01</t>
  </si>
  <si>
    <t xml:space="preserve">87404</t>
  </si>
  <si>
    <t xml:space="preserve">ARGAMASSA PARA REVESTIMENTO DECORATIVO MONOCAMADA (MONOCAPA), MISTURA E PROJEÇÃO DE 1,5 M3/H DE ARGAMASSA. AF_06/2014</t>
  </si>
  <si>
    <t xml:space="preserve">2.608,59</t>
  </si>
  <si>
    <t xml:space="preserve">2.623,60</t>
  </si>
  <si>
    <t xml:space="preserve">87405</t>
  </si>
  <si>
    <t xml:space="preserve">ARGAMASSA PARA REVESTIMENTO DECORATIVO MONOCAMADA (MONOCAPA), MISTURA E PROJEÇÃO DE 2 M3/H DE ARGAMASSA. AF_06/2014</t>
  </si>
  <si>
    <t xml:space="preserve">2.599,44</t>
  </si>
  <si>
    <t xml:space="preserve">2.610,69</t>
  </si>
  <si>
    <t xml:space="preserve">87407</t>
  </si>
  <si>
    <t xml:space="preserve">ARGAMASSA INDUSTRIALIZADA PARA REVESTIMENTOS, MISTURA E PROJEÇÃO DE 1,5 M³/H DE ARGAMASSA. AF_06/2014</t>
  </si>
  <si>
    <t xml:space="preserve">772,55</t>
  </si>
  <si>
    <t xml:space="preserve">782,69</t>
  </si>
  <si>
    <t xml:space="preserve">87408</t>
  </si>
  <si>
    <t xml:space="preserve">ARGAMASSA INDUSTRIALIZADA PARA REVESTIMENTOS, MISTURA E PROJEÇÃO DE 2 M³/H DE ARGAMASSA. AF_06/2014</t>
  </si>
  <si>
    <t xml:space="preserve">755,22</t>
  </si>
  <si>
    <t xml:space="preserve">762,82</t>
  </si>
  <si>
    <t xml:space="preserve">87410</t>
  </si>
  <si>
    <t xml:space="preserve">ARGAMASSA À BASE DE GESSO, MISTURA E PROJEÇÃO DE 1,5 M³/H DE ARGAMASSA. AF_06/2014</t>
  </si>
  <si>
    <t xml:space="preserve">712,66</t>
  </si>
  <si>
    <t xml:space="preserve">726,79</t>
  </si>
  <si>
    <t xml:space="preserve">88626</t>
  </si>
  <si>
    <t xml:space="preserve">ARGAMASSA TRAÇO 1:0,5:4,5 (CIMENTO, CAL E AREIA MÉDIA), PREPARO MECÂNICO COM BETONEIRA 400 L. AF_08/2014</t>
  </si>
  <si>
    <t xml:space="preserve">299,33</t>
  </si>
  <si>
    <t xml:space="preserve">308,48</t>
  </si>
  <si>
    <t xml:space="preserve">88627</t>
  </si>
  <si>
    <t xml:space="preserve">ARGAMASSA TRAÇO 1:0,5:4,5 (CIMENTO, CAL E AREIA MÉDIA) PARA ASSENTAMENTO DE ALVENARIA, PREPARO MANUAL. AF_08/2014</t>
  </si>
  <si>
    <t xml:space="preserve">374,81</t>
  </si>
  <si>
    <t xml:space="preserve">391,98</t>
  </si>
  <si>
    <t xml:space="preserve">88628</t>
  </si>
  <si>
    <t xml:space="preserve">ARGAMASSA TRAÇO 1:3 (CIMENTO E AREIA MÉDIA), PREPARO MECÂNICO COM BETONEIRA 400 L. AF_08/2014</t>
  </si>
  <si>
    <t xml:space="preserve">301,30</t>
  </si>
  <si>
    <t xml:space="preserve">309,45</t>
  </si>
  <si>
    <t xml:space="preserve">88629</t>
  </si>
  <si>
    <t xml:space="preserve">ARGAMASSA TRAÇO 1:3 (CIMENTO E AREIA MÉDIA), PREPARO MANUAL. AF_08/2014</t>
  </si>
  <si>
    <t xml:space="preserve">381,93</t>
  </si>
  <si>
    <t xml:space="preserve">398,72</t>
  </si>
  <si>
    <t xml:space="preserve">88630</t>
  </si>
  <si>
    <t xml:space="preserve">ARGAMASSA TRAÇO 1:4 (CIMENTO E AREIA MÉDIA), PREPARO MECÂNICO COM BETONEIRA 400 L. AF_08/2014</t>
  </si>
  <si>
    <t xml:space="preserve">273,10</t>
  </si>
  <si>
    <t xml:space="preserve">281,13</t>
  </si>
  <si>
    <t xml:space="preserve">88631</t>
  </si>
  <si>
    <t xml:space="preserve">ARGAMASSA TRAÇO 1:4 (CIMENTO E AREIA MÉDIA), PREPARO MANUAL. AF_08/2014</t>
  </si>
  <si>
    <t xml:space="preserve">356,68</t>
  </si>
  <si>
    <t xml:space="preserve">373,69</t>
  </si>
  <si>
    <t xml:space="preserve">88715</t>
  </si>
  <si>
    <t xml:space="preserve">ARGAMASSA TRAÇO 1:2:9 (CIMENTO, CAL E AREIA MÉDIA) PARA EMBOÇO/MASSA ÚNICA/ASSENTAMENTO DE ALVENARIA DE VEDAÇÃO, PREPARO MECÂNICO COM BETONEIRA 400 L. AF_09/2014</t>
  </si>
  <si>
    <t xml:space="preserve">314,11</t>
  </si>
  <si>
    <t xml:space="preserve">324,96</t>
  </si>
  <si>
    <t xml:space="preserve">95563</t>
  </si>
  <si>
    <t xml:space="preserve">ARGAMASSA TRAÇO 1:1,65 (CIMENTO E AREIA MÉDIA), FCK 20 MPA, PREPARO MECÂNICO COM MISTURADOR DUPLO HORIZONTAL DE ALTA TURBULÊNCIA. AF_11/2016</t>
  </si>
  <si>
    <t xml:space="preserve">501,20</t>
  </si>
  <si>
    <t xml:space="preserve">96920</t>
  </si>
  <si>
    <t xml:space="preserve">ARGAMASSA TRAÇO 1:3 (CIMENTO E AREIA), PREPARO MECANICO , INCLUSO ADITIVO IMPERMEABILIZANTE</t>
  </si>
  <si>
    <t xml:space="preserve">389,32</t>
  </si>
  <si>
    <t xml:space="preserve">397,47</t>
  </si>
  <si>
    <t xml:space="preserve">88036</t>
  </si>
  <si>
    <t xml:space="preserve">TRANSPORTE HORIZONTAL, MASSA/GRANEL, JERICA 90L, 30M. AF_06/2014</t>
  </si>
  <si>
    <t xml:space="preserve">34,03</t>
  </si>
  <si>
    <t xml:space="preserve">88037</t>
  </si>
  <si>
    <t xml:space="preserve">TRANSPORTE HORIZONTAL, MASSA/GRANEL, JERICA 90L, 50M. AF_06/2014</t>
  </si>
  <si>
    <t xml:space="preserve">47,68</t>
  </si>
  <si>
    <t xml:space="preserve">88038</t>
  </si>
  <si>
    <t xml:space="preserve">TRANSPORTE HORIZONTAL, MASSA/GRANEL, JERICA 90L, 75M. AF_06/2014</t>
  </si>
  <si>
    <t xml:space="preserve">58,20</t>
  </si>
  <si>
    <t xml:space="preserve">88039</t>
  </si>
  <si>
    <t xml:space="preserve">TRANSPORTE HORIZONTAL, MASSA/GRANEL, JERICA 90L, 100M. AF_06/2014</t>
  </si>
  <si>
    <t xml:space="preserve">73,54</t>
  </si>
  <si>
    <t xml:space="preserve">81,79</t>
  </si>
  <si>
    <t xml:space="preserve">88040</t>
  </si>
  <si>
    <t xml:space="preserve">TRANSPORTE HORIZONTAL, MASSA/GRANEL, MINICARREGADEIRA, 30M. AF_06/2014</t>
  </si>
  <si>
    <t xml:space="preserve">9,72</t>
  </si>
  <si>
    <t xml:space="preserve">88041</t>
  </si>
  <si>
    <t xml:space="preserve">TRANSPORTE HORIZONTAL, MASSA/GRANEL, MINICARREGADEIRA, 50M. AF_06/2014</t>
  </si>
  <si>
    <t xml:space="preserve">88042</t>
  </si>
  <si>
    <t xml:space="preserve">TRANSPORTE HORIZONTAL, MASSA/GRANEL, MINICARREGADEIRA, 75M. AF_06/2014</t>
  </si>
  <si>
    <t xml:space="preserve">23,32</t>
  </si>
  <si>
    <t xml:space="preserve">88043</t>
  </si>
  <si>
    <t xml:space="preserve">TRANSPORTE HORIZONTAL, MASSA/GRANEL, MINICARREGADEIRA, 100M. AF_06/2014</t>
  </si>
  <si>
    <t xml:space="preserve">28,44</t>
  </si>
  <si>
    <t xml:space="preserve">88044</t>
  </si>
  <si>
    <t xml:space="preserve">TRANSPORTE HORIZONTAL, BLOCOS VAZADOS DE CONCRETO OU CERÂMICO 19X19X39 CM, MANUAL, 30M. AF_06/2014</t>
  </si>
  <si>
    <t xml:space="preserve">88045</t>
  </si>
  <si>
    <t xml:space="preserve">TRANSPORTE HORIZONTAL, BLOCOS CERÂMICOS FURADOS NA HORIZONTAL 9X19X19 CM, MANUAL, 30M. AF_06/2014</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</si>
  <si>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</si>
  <si>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</si>
  <si>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</si>
  <si>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</si>
  <si>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</si>
  <si>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</si>
  <si>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0,36</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</si>
  <si>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</si>
  <si>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</si>
  <si>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</si>
  <si>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</si>
  <si>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0,47</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</si>
  <si>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</si>
  <si>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</si>
  <si>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</si>
  <si>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</si>
  <si>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</si>
  <si>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</si>
  <si>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</si>
  <si>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</si>
  <si>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</si>
  <si>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</si>
  <si>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</si>
  <si>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</si>
  <si>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</si>
  <si>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</si>
  <si>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</si>
  <si>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</si>
  <si>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</si>
  <si>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</si>
  <si>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</si>
  <si>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</si>
  <si>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</si>
  <si>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</si>
  <si>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</si>
  <si>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</si>
  <si>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</si>
  <si>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</si>
  <si>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</si>
  <si>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</si>
  <si>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</si>
  <si>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</si>
  <si>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</si>
  <si>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</si>
  <si>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</si>
  <si>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</si>
  <si>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</si>
  <si>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</si>
  <si>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</si>
  <si>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</si>
  <si>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</si>
  <si>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</si>
  <si>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</si>
  <si>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</si>
  <si>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</si>
  <si>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</si>
  <si>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</si>
  <si>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</si>
  <si>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</si>
  <si>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</si>
  <si>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</si>
  <si>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</si>
  <si>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</si>
  <si>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</si>
  <si>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</si>
  <si>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</si>
  <si>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</si>
  <si>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</si>
  <si>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</si>
  <si>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</si>
  <si>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</si>
  <si>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</si>
  <si>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</si>
  <si>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</si>
  <si>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8,82</t>
  </si>
  <si>
    <t xml:space="preserve">89177</t>
  </si>
  <si>
    <t xml:space="preserve">TRANSPORTE HORIZONTAL, SACOS 30 KG, CARRINHO PLATAFORMA, 30M. AF_06/2014</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</si>
  <si>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</si>
  <si>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</si>
  <si>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</si>
  <si>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</si>
  <si>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</si>
  <si>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</si>
  <si>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17,65</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</si>
  <si>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</si>
  <si>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</si>
  <si>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</si>
  <si>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</si>
  <si>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</si>
  <si>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</si>
  <si>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21,16</t>
  </si>
  <si>
    <t xml:space="preserve">23,54</t>
  </si>
  <si>
    <t xml:space="preserve">89184</t>
  </si>
  <si>
    <t xml:space="preserve">TRANSPORTE HORIZONTAL, SACOS 20 KG, CARRINHO PLATAFORMA, 75M. AF_06/2014</t>
  </si>
  <si>
    <t xml:space="preserve">27,46</t>
  </si>
  <si>
    <t xml:space="preserve">89185</t>
  </si>
  <si>
    <t xml:space="preserve">TRANSPORTE HORIZONTAL, SACOS 50 KG, CARRINHO PLATAFORMA, 100M. AF_06/2014</t>
  </si>
  <si>
    <t xml:space="preserve">89186</t>
  </si>
  <si>
    <t xml:space="preserve">TRANSPORTE HORIZONTAL, SACOS 30 KG, CARRINHO PLATAFORMA, 100M. AF_06/2014</t>
  </si>
  <si>
    <t xml:space="preserve">29,43</t>
  </si>
  <si>
    <t xml:space="preserve">89187</t>
  </si>
  <si>
    <t xml:space="preserve">TRANSPORTE HORIZONTAL, SACOS 20 KG, CARRINHO PLATAFORMA, 100M. AF_06/2014</t>
  </si>
  <si>
    <t xml:space="preserve">29,98</t>
  </si>
  <si>
    <t xml:space="preserve">33,35</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</si>
  <si>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</si>
  <si>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</si>
  <si>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</si>
  <si>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</si>
  <si>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</si>
  <si>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</si>
  <si>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</si>
  <si>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89191</t>
  </si>
  <si>
    <t xml:space="preserve">TRANSPORTE HORIZONTAL, LATA DE 18 L, CARRINHO PLATAFORMA, 100M. AF_06/2014</t>
  </si>
  <si>
    <t xml:space="preserve">0,92</t>
  </si>
  <si>
    <t xml:space="preserve">1,02</t>
  </si>
  <si>
    <t xml:space="preserve">89192</t>
  </si>
  <si>
    <t xml:space="preserve">TRANSPORTE HORIZONTAL, SACOS 50 KG, MANUAL, 30M. AF_06/2014</t>
  </si>
  <si>
    <t xml:space="preserve">89193</t>
  </si>
  <si>
    <t xml:space="preserve">TRANSPORTE HORIZONTAL, SACOS 30 KG, MANUAL, 30M. AF_06/2014</t>
  </si>
  <si>
    <t xml:space="preserve">49,05</t>
  </si>
  <si>
    <t xml:space="preserve">89194</t>
  </si>
  <si>
    <t xml:space="preserve">TRANSPORTE HORIZONTAL, SACOS 20 KG, MANUAL, 30M. AF_06/2014</t>
  </si>
  <si>
    <t xml:space="preserve">89195</t>
  </si>
  <si>
    <t xml:space="preserve">TRANSPORTE VERTICAL, SACOS 50 KG, MANUAL, 1 PAVIMENTO. AF_06/2014</t>
  </si>
  <si>
    <t xml:space="preserve">11,77</t>
  </si>
  <si>
    <t xml:space="preserve">89196</t>
  </si>
  <si>
    <t xml:space="preserve">TRANSPORTE VERTICAL, SACOS 30 KG, MANUAL, 1 PAVIMENTO. AF_06/2014</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</si>
  <si>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</si>
  <si>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</si>
  <si>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</si>
  <si>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</si>
  <si>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</si>
  <si>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</si>
  <si>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</si>
  <si>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</si>
  <si>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</si>
  <si>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</si>
  <si>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</si>
  <si>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</si>
  <si>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</si>
  <si>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</si>
  <si>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</si>
  <si>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</si>
  <si>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</si>
  <si>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</si>
  <si>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</si>
  <si>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</si>
  <si>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</si>
  <si>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</si>
  <si>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</si>
  <si>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</si>
  <si>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</si>
  <si>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</si>
  <si>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</si>
  <si>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</si>
  <si>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</si>
  <si>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</si>
  <si>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</si>
  <si>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</si>
  <si>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</si>
  <si>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</si>
  <si>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0,32</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</si>
  <si>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</si>
  <si>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</si>
  <si>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</si>
  <si>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</si>
  <si>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</si>
  <si>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</si>
  <si>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1,26</t>
  </si>
  <si>
    <t xml:space="preserve">91123</t>
  </si>
  <si>
    <t xml:space="preserve">TRANSPORTE HORIZONTAL, TUBOS DE AÇO CARBONO LEVE OU MÉDIO, PRETO OU GALVANIZADO, COM DIÂMETRO MAIOR QUE 125 MM E MENOR OU IGUAL A 150 MM, MANUAL, 30M. AF_06/2015</t>
  </si>
  <si>
    <t xml:space="preserve">91124</t>
  </si>
  <si>
    <t xml:space="preserve">TRANSPORTE HORIZONTAL, MADEIRA, MANUAL, 30M. AF_06/2015</t>
  </si>
  <si>
    <t xml:space="preserve">74,97</t>
  </si>
  <si>
    <t xml:space="preserve">83,38</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</si>
  <si>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</si>
  <si>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</si>
  <si>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</si>
  <si>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</si>
  <si>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</si>
  <si>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</si>
  <si>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</si>
  <si>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</si>
  <si>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</si>
  <si>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</si>
  <si>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0,42</t>
  </si>
  <si>
    <t xml:space="preserve">91134</t>
  </si>
  <si>
    <t xml:space="preserve">TRANSPORTE HORIZONTAL, PÁLETE DE SACOS, MANIPULADOR TELESCÓPICO, 30M. AF_06/2014</t>
  </si>
  <si>
    <t xml:space="preserve">2,53</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</si>
  <si>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</si>
  <si>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</si>
  <si>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</si>
  <si>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</si>
  <si>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</si>
  <si>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</si>
  <si>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8,85</t>
  </si>
  <si>
    <t xml:space="preserve">91138</t>
  </si>
  <si>
    <t xml:space="preserve">TRANSPORTE HORIZONTAL, BLOCOS VAZADOS DE CONCRETO 19X19X39 CM, MANIPULADOR TELESCÓPICO, 30M. AF_06/2014</t>
  </si>
  <si>
    <t xml:space="preserve">MIL</t>
  </si>
  <si>
    <t xml:space="preserve">84,53</t>
  </si>
  <si>
    <t xml:space="preserve">88,56</t>
  </si>
  <si>
    <t xml:space="preserve">91139</t>
  </si>
  <si>
    <t xml:space="preserve">TRANSPORTE HORIZONTAL, BLOCOS CERÂMICOS FURADOS NA VERTICAL 19X19X39 CM, MANIPULADOR TELESCÓPICO, 30M. AF_06/2014</t>
  </si>
  <si>
    <t xml:space="preserve">47,33</t>
  </si>
  <si>
    <t xml:space="preserve">91140</t>
  </si>
  <si>
    <t xml:space="preserve">TRANSPORTE HORIZONTAL, BLOCOS CERÂMICOS FURADOS NA HORIZONTAL 9X19X19 CM, MANIPULADOR TELESCÓPICO, 30M. AF_06/2014</t>
  </si>
  <si>
    <t xml:space="preserve">20,60</t>
  </si>
  <si>
    <t xml:space="preserve">91141</t>
  </si>
  <si>
    <t xml:space="preserve">TRANSPORTE HORIZONTAL, BLOCOS VAZADOS DE CONCRETO 19X19X39 CM, MANIPULADOR TELESCÓPICO, 50M. AF_06/2014</t>
  </si>
  <si>
    <t xml:space="preserve">129,68</t>
  </si>
  <si>
    <t xml:space="preserve">135,91</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</si>
  <si>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</si>
  <si>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</si>
  <si>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</si>
  <si>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</si>
  <si>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</si>
  <si>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</si>
  <si>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174,84</t>
  </si>
  <si>
    <t xml:space="preserve">183,26</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</si>
  <si>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</si>
  <si>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</si>
  <si>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</si>
  <si>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</si>
  <si>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91147</t>
  </si>
  <si>
    <t xml:space="preserve">TRANSPORTE HORIZONTAL, BLOCOS VAZADOS DE CONCRETO 19X19X39 CM, MANIPULADOR TELESCÓPICO, 100M. AF_06/2014</t>
  </si>
  <si>
    <t xml:space="preserve">239,68</t>
  </si>
  <si>
    <t xml:space="preserve">251,22</t>
  </si>
  <si>
    <t xml:space="preserve">91148</t>
  </si>
  <si>
    <t xml:space="preserve">TRANSPORTE HORIZONTAL, BLOCOS CERÂMICOS FURADOS NA VERTICAL 19X19X39 CM, MANIPULADOR TELESCÓPICO, 100M. AF_06/2014</t>
  </si>
  <si>
    <t xml:space="preserve">155,14</t>
  </si>
  <si>
    <t xml:space="preserve">162,65</t>
  </si>
  <si>
    <t xml:space="preserve">91149</t>
  </si>
  <si>
    <t xml:space="preserve">TRANSPORTE HORIZONTAL, BLOCOS CERÂMICOS FURADOS NA HORIZONTAL 9X19X19 CM, MANIPULADOR TELESCÓPICO, 100M. AF_06/2014</t>
  </si>
  <si>
    <t xml:space="preserve">39,37</t>
  </si>
  <si>
    <t xml:space="preserve">92121</t>
  </si>
  <si>
    <t xml:space="preserve">PENEIRAMENTO DE AREIA COM PENEIRA ELÉTRICA. AF_11/2015</t>
  </si>
  <si>
    <t xml:space="preserve">27,19</t>
  </si>
  <si>
    <t xml:space="preserve">92122</t>
  </si>
  <si>
    <t xml:space="preserve">PENEIRAMENTO DE AREIA COM PENEIRA MANUAL. AF_11/2015</t>
  </si>
  <si>
    <t xml:space="preserve">92123</t>
  </si>
  <si>
    <t xml:space="preserve">ENSACAMENTO DE AREIA. AF_11/2015</t>
  </si>
  <si>
    <t xml:space="preserve">38,42</t>
  </si>
  <si>
    <t xml:space="preserve">41,47</t>
  </si>
  <si>
    <t xml:space="preserve">94926</t>
  </si>
  <si>
    <t xml:space="preserve">TRANSPORTE HORIZONTAL MANUAL, DE 30 M, DE JANELAS. AF_07/2016</t>
  </si>
  <si>
    <t xml:space="preserve">1,42</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</si>
  <si>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</si>
  <si>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</si>
  <si>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</si>
  <si>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</si>
  <si>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2,01</t>
  </si>
  <si>
    <t xml:space="preserve">2,24</t>
  </si>
  <si>
    <t xml:space="preserve">94929</t>
  </si>
  <si>
    <t xml:space="preserve">TRANSPORTE HORIZONTAL MANUAL, DE 30 M, DE KIT PORTA-PRONTA OU PORTA DE MADEIRA FOLHA PESADA OU SUPERPESADA E PORTA CORTA-FOGO. AF_07/2016</t>
  </si>
  <si>
    <t xml:space="preserve">3,55</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</si>
  <si>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</si>
  <si>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</si>
  <si>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</si>
  <si>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</si>
  <si>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1,84</t>
  </si>
  <si>
    <t xml:space="preserve">2,05</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</si>
  <si>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</si>
  <si>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</si>
  <si>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</si>
  <si>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</si>
  <si>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94935</t>
  </si>
  <si>
    <t xml:space="preserve">TRANSPORTE HORIZONTAL DE 30 M COM CARRINHO PLATAFORMA COM BANCADA DE MÁRMORE OU GRANITO PARA COZINHA/LAVATÓRIO OU MÁRMORE SINTÉTICO COM CUBA INTEGRADA. AF_07/2016</t>
  </si>
  <si>
    <t xml:space="preserve">2,26</t>
  </si>
  <si>
    <t xml:space="preserve">94936</t>
  </si>
  <si>
    <t xml:space="preserve">TRANSPORTE HORIZONTAL DE 50 M COM CARRINHO PLATAFORMA COM BANCADA DE MÁRMORE OU GRANITO PARA COZINHA/LAVATÓRIO OU MÁRMORE SINTÉTICO COM CUBA INTEGRADA. AF_07/2016</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</si>
  <si>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</si>
  <si>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</si>
  <si>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</si>
  <si>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</si>
  <si>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6,36</t>
  </si>
  <si>
    <t xml:space="preserve">94939</t>
  </si>
  <si>
    <t xml:space="preserve">TRANSPORTE HORIZONTAL MANUAL, DE 30 M, DE VIDRO. AF_07/2016</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</si>
  <si>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</si>
  <si>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</si>
  <si>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</si>
  <si>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</si>
  <si>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</si>
  <si>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</si>
  <si>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</si>
  <si>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</si>
  <si>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</si>
  <si>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</si>
  <si>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</si>
  <si>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</si>
  <si>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</si>
  <si>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</si>
  <si>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1,25</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</si>
  <si>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</si>
  <si>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</si>
  <si>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</si>
  <si>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</si>
  <si>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</si>
  <si>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</si>
  <si>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</si>
  <si>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</si>
  <si>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</si>
  <si>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</si>
  <si>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1,87</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</si>
  <si>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</si>
  <si>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</si>
  <si>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</si>
  <si>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</si>
  <si>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</si>
  <si>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</si>
  <si>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0,83</t>
  </si>
  <si>
    <t xml:space="preserve">94955</t>
  </si>
  <si>
    <t xml:space="preserve">TRANSPORTE HORIZONTAL DE 50 M COM CARRINHO PLATAFORMA COM TELHA DE CONCRETO OU CERÂMICA. AF_07/2016</t>
  </si>
  <si>
    <t xml:space="preserve">1,24</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</si>
  <si>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</si>
  <si>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</si>
  <si>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</si>
  <si>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</si>
  <si>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</si>
  <si>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</si>
  <si>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</si>
  <si>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</si>
  <si>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1,41</t>
  </si>
  <si>
    <t xml:space="preserve">94960</t>
  </si>
  <si>
    <t xml:space="preserve">TRANSPORTE HORIZONTAL DE 100 M COM CARRINHO PLATAFORMA COM BARRAMENTO BLINDADO. AF_07/2016</t>
  </si>
  <si>
    <t xml:space="preserve">94961</t>
  </si>
  <si>
    <t xml:space="preserve">TRANSPORTE HORIZONTAL MANUAL, DE 30 M, DE CALHA. AF_07/2016</t>
  </si>
  <si>
    <t xml:space="preserve">9537</t>
  </si>
  <si>
    <t xml:space="preserve">LIMPEZA FINAL DA OBRA</t>
  </si>
  <si>
    <t xml:space="preserve">2,61</t>
  </si>
  <si>
    <t xml:space="preserve">2,89</t>
  </si>
  <si>
    <t xml:space="preserve">73806/1</t>
  </si>
  <si>
    <t xml:space="preserve">LIMPEZA DE SUPERFICIES COM JATO DE ALTA PRESSAO DE AR E AGUA</t>
  </si>
  <si>
    <t xml:space="preserve">1,80</t>
  </si>
  <si>
    <t xml:space="preserve">73948/2</t>
  </si>
  <si>
    <t xml:space="preserve">LIMPEZA/PREPARO SUPERFICIE CONCRETO P/PINTURA</t>
  </si>
  <si>
    <t xml:space="preserve">73948/3</t>
  </si>
  <si>
    <t xml:space="preserve">LIMPEZA AZULEJO</t>
  </si>
  <si>
    <t xml:space="preserve">73948/8</t>
  </si>
  <si>
    <t xml:space="preserve">LIMPEZA VIDRO COMUM</t>
  </si>
  <si>
    <t xml:space="preserve">12,88</t>
  </si>
  <si>
    <t xml:space="preserve">73948/9</t>
  </si>
  <si>
    <t xml:space="preserve">LIMPEZA FORRO</t>
  </si>
  <si>
    <t xml:space="preserve">30,04</t>
  </si>
  <si>
    <t xml:space="preserve">73948/11</t>
  </si>
  <si>
    <t xml:space="preserve">LIMPEZA PISO CERAMICO</t>
  </si>
  <si>
    <t xml:space="preserve">23,04</t>
  </si>
  <si>
    <t xml:space="preserve">25,42</t>
  </si>
  <si>
    <t xml:space="preserve">73948/15</t>
  </si>
  <si>
    <t xml:space="preserve">LIMPEZA PISO MARMORITE/GRANILITE</t>
  </si>
  <si>
    <t xml:space="preserve">73948/16</t>
  </si>
  <si>
    <t xml:space="preserve">LIMPEZA MANUAL DO TERRENO (C/ RASPAGEM SUPERFICIAL)</t>
  </si>
  <si>
    <t xml:space="preserve">4,90</t>
  </si>
  <si>
    <t xml:space="preserve">74086/1</t>
  </si>
  <si>
    <t xml:space="preserve">LIMPEZA LOUCAS E METAIS</t>
  </si>
  <si>
    <t xml:space="preserve">30,56</t>
  </si>
  <si>
    <t xml:space="preserve">84117</t>
  </si>
  <si>
    <t xml:space="preserve">RASPAGEM / CALAFETACAO TACOS MADEIRA 1 DEMAO CERA</t>
  </si>
  <si>
    <t xml:space="preserve">21,59</t>
  </si>
  <si>
    <t xml:space="preserve">84120</t>
  </si>
  <si>
    <t xml:space="preserve">ENCERAMENTO MANUAL EM MADEIRA - 3 DEMAOS</t>
  </si>
  <si>
    <t xml:space="preserve">13,67</t>
  </si>
  <si>
    <t xml:space="preserve">84123</t>
  </si>
  <si>
    <t xml:space="preserve">LIXAMENTO MAN C/ LIXA CALAFATE DE CONCR APARENTE ANTIGO</t>
  </si>
  <si>
    <t xml:space="preserve">84125</t>
  </si>
  <si>
    <t xml:space="preserve">LIMPEZA DE REVESTIMENTO EM PAREDE C/ SOLUCAO DE ACIDO MURIATICO/AMONIA</t>
  </si>
  <si>
    <t xml:space="preserve">74163/1</t>
  </si>
  <si>
    <t xml:space="preserve">PERFURACAO DE POCO COM PERFURATRIZ PNEUMATICA</t>
  </si>
  <si>
    <t xml:space="preserve">46,30</t>
  </si>
  <si>
    <t xml:space="preserve">49,97</t>
  </si>
  <si>
    <t xml:space="preserve">74163/2</t>
  </si>
  <si>
    <t xml:space="preserve">PERFURACAO DE POCO COM PERFURATRIZ A PERCUSSAO</t>
  </si>
  <si>
    <t xml:space="preserve">91,26</t>
  </si>
  <si>
    <t xml:space="preserve">101,80</t>
  </si>
  <si>
    <t xml:space="preserve">84127</t>
  </si>
  <si>
    <t xml:space="preserve">REVESTIMENTO DE POCOS C/ TUBOS DE CONCRETO</t>
  </si>
  <si>
    <t xml:space="preserve">279,43</t>
  </si>
  <si>
    <t xml:space="preserve">288,40</t>
  </si>
  <si>
    <t xml:space="preserve">40841</t>
  </si>
  <si>
    <t xml:space="preserve">ABRACADEIRA P/POCOS PROFUNDOS</t>
  </si>
  <si>
    <t xml:space="preserve">123,12</t>
  </si>
  <si>
    <t xml:space="preserve">6391</t>
  </si>
  <si>
    <t xml:space="preserve">SOLDA TOPO DESCENDENTE CHANFRADA ESPESSURA=1/4" CHAPA/PERFIL/TUBO ACO COM CONVERSOR DIESEL.</t>
  </si>
  <si>
    <t xml:space="preserve">175,87</t>
  </si>
  <si>
    <t xml:space="preserve">192,79</t>
  </si>
  <si>
    <t xml:space="preserve">84132</t>
  </si>
  <si>
    <t xml:space="preserve">SOLDA DE TOPO DESCENDENTE, EM CHAPA ACO CHANFR 5/16" ESP (P/ ASSENT TUBULACAO OU PECA DE ACO) UTILIZANDO CONVERSOR DIESEL.</t>
  </si>
  <si>
    <t xml:space="preserve">261,53</t>
  </si>
  <si>
    <t xml:space="preserve">282,31</t>
  </si>
  <si>
    <t xml:space="preserve">84133</t>
  </si>
  <si>
    <t xml:space="preserve">SOLDA DE TOPO DESCENDENTE, EM CHAPA ACO CHANFR 3/8" ESP (P/ ASSENT TUBULACAO OU PECA DE ACO) UTILIZANDO CONVERSOR DIESEL</t>
  </si>
  <si>
    <t xml:space="preserve">383,29</t>
  </si>
  <si>
    <t xml:space="preserve">419,65</t>
  </si>
  <si>
    <t xml:space="preserve">71516</t>
  </si>
  <si>
    <t xml:space="preserve">CONJUNTO DE MANGUEIRA PARA COMBATE A INCENDIO EM FIBRA DE POLIESTER PURA, COM 1.1/2", REVESTIDA INTERNAMENTE, COM 2 LANCES DE 15M CADA</t>
  </si>
  <si>
    <t xml:space="preserve">360,00</t>
  </si>
  <si>
    <t xml:space="preserve">73361</t>
  </si>
  <si>
    <t xml:space="preserve">CONCRETO CICLOPICO FCK=10MPA 30% PEDRA DE MAO INCLUSIVE LANCAMENTO</t>
  </si>
  <si>
    <t xml:space="preserve">357,02</t>
  </si>
  <si>
    <t xml:space="preserve">381,92</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</si>
  <si>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</si>
  <si>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</si>
  <si>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1.329,39</t>
  </si>
  <si>
    <t xml:space="preserve">1.406,16</t>
  </si>
  <si>
    <t xml:space="preserve">86957</t>
  </si>
  <si>
    <t xml:space="preserve">MÃO FRANCESA EM BARRA DE FERRO CHATO RETANGULAR 2" X 1/4", REFORÇADA, 40 X 30 CM</t>
  </si>
  <si>
    <t xml:space="preserve">32,26</t>
  </si>
  <si>
    <t xml:space="preserve">86958</t>
  </si>
  <si>
    <t xml:space="preserve">MÃO FRANCESA EM BARRA DE FERRO CHATO RETANGULAR 2" X 1/4", REFORÇADA, 30 X 25 CM</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</si>
  <si>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</si>
  <si>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</si>
  <si>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</si>
  <si>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</si>
  <si>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26,56</t>
  </si>
  <si>
    <t xml:space="preserve">28,02</t>
  </si>
  <si>
    <t xml:space="preserve">97012</t>
  </si>
  <si>
    <t xml:space="preserve">GUARDA-CORPO FIXADO EM FÔRMA DE MADEIRA COM TRAVESSÕES EM MADEIRA PREGADA E FECHAMENTO EM TELA DE POLIPROPILENO PARA EDIFICAÇÕES COM ALTURA IGUAL OU SUPERIOR A 4 PAVIMENTOS. AF_11/2017</t>
  </si>
  <si>
    <t xml:space="preserve">24,88</t>
  </si>
  <si>
    <t xml:space="preserve">97013</t>
  </si>
  <si>
    <t xml:space="preserve">GUARDA-CORPO FIXADO EM FÔRMA DE MADEIRA COM TRAVESSÕES EM MADEIRA PREGADA E FECHAMENTO EM PAINEL COMPENSADO PARA EDIFICAÇÕES COM ATÉ 2 PAVIMENTOS. AF_11/2017</t>
  </si>
  <si>
    <t xml:space="preserve">97014</t>
  </si>
  <si>
    <t xml:space="preserve">GUARDA-CORPO FIXADO EM FÔRMA DE MADEIRA COM TRAVESSÕES EM MADEIRA PREGADA E FECHAMENTO EM PAINEL COMPENSADO PARA EDIFICAÇÕES COM 3 PAVIMENTOS. AF_11/2017</t>
  </si>
  <si>
    <t xml:space="preserve">32,03</t>
  </si>
  <si>
    <t xml:space="preserve">33,58</t>
  </si>
  <si>
    <t xml:space="preserve">97015</t>
  </si>
  <si>
    <t xml:space="preserve">GUARDA-CORPO FIXADO EM FÔRMA DE MADEIRA COM TRAVESSÕES EM MADEIRA PREGADA E FECHAMENTO EM PAINEL COMPENSADO PARA EDIFICAÇÕES COM ALTURA IGUAL OU SUPERIOR A 4 PAVIMENTOS. AF_11/2017</t>
  </si>
  <si>
    <t xml:space="preserve">27,61</t>
  </si>
  <si>
    <t xml:space="preserve">97016</t>
  </si>
  <si>
    <t xml:space="preserve">GUARDA-CORPO FIXADO EM FÔRMA DE MADEIRA COM TRAVESSÕES EM MADEIRA PREGADA PRÉ-MONTADA E ENCAIXE NA FÔRMA. PARA EDIFICAÇÕES COM ATÉ 2 PAVIMENTOS. AF_11/2017</t>
  </si>
  <si>
    <t xml:space="preserve">28,55</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</si>
  <si>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</si>
  <si>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</si>
  <si>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</si>
  <si>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</si>
  <si>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19,46</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</si>
  <si>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</si>
  <si>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</si>
  <si>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53,27</t>
  </si>
  <si>
    <t xml:space="preserve">54,76</t>
  </si>
  <si>
    <t xml:space="preserve">97032</t>
  </si>
  <si>
    <t xml:space="preserve">GUARDA-CORPO EM LAJE PÓS-DESFÔRMA, PARA ESTRUTURAS EM CONCRETO, COM ESCORAS DE MADEIRA ESTRONCADAS NA ESTRUTURA, TRAVESSÕES DE MADEIRA PREGADOS E FECHAMENTO EM TELA DE POLIPROPILENO PARA EDIFICAÇÕES ACIMA DE 4 PAVIMENTOS (2 MONTAGENS POR OBRA). AF_11/2017</t>
  </si>
  <si>
    <t xml:space="preserve">34,13</t>
  </si>
  <si>
    <t xml:space="preserve">35,62</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</si>
  <si>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</si>
  <si>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</si>
  <si>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</si>
  <si>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</si>
  <si>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10,37</t>
  </si>
  <si>
    <t xml:space="preserve">97041</t>
  </si>
  <si>
    <t xml:space="preserve">FECHAMENTO REMOVÍVEL DE ABERTURA NO PISO, EM MADEIRA  1 MONTAGEM EM OBRA. AF_11/2017</t>
  </si>
  <si>
    <t xml:space="preserve">89,36</t>
  </si>
  <si>
    <t xml:space="preserve">97051</t>
  </si>
  <si>
    <t xml:space="preserve">SINALIZAÇÃO COM FITA FIXADA NA ESTRUTURA. AF_11/2017</t>
  </si>
  <si>
    <t xml:space="preserve">97053</t>
  </si>
  <si>
    <t xml:space="preserve">SINALIZAÇÃO COM FITA FIXADA EM CONE PLÁSTICO, INCLUINDO CONE. AF_11/2017</t>
  </si>
  <si>
    <t xml:space="preserve">23,34</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</si>
  <si>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</si>
  <si>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</si>
  <si>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</si>
  <si>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</si>
  <si>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</si>
  <si>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</si>
  <si>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19,14</t>
  </si>
  <si>
    <t xml:space="preserve">97065</t>
  </si>
  <si>
    <t xml:space="preserve">MONTAGEM E DESMONTAGEM DE ANDAIME MULTIDIRECIONAL (EXCLUSIVE ANDAIME E LIMPEZA). AF_11/2017</t>
  </si>
  <si>
    <t xml:space="preserve">97066</t>
  </si>
  <si>
    <t xml:space="preserve">COBERTURA PARA PROTEÇÃO DE PEDESTRES COM ESTRUTURA DE ANDAIME, INCLUSIVE MONTAGEM E DESMONTAGEM. AF_11/2017</t>
  </si>
  <si>
    <t xml:space="preserve">191,39</t>
  </si>
  <si>
    <t xml:space="preserve">210,96</t>
  </si>
  <si>
    <t xml:space="preserve">97067</t>
  </si>
  <si>
    <t xml:space="preserve">PLATAFORMA DE PROTEÇÃO PRINCIPAL PARA ALVENARIA ESTRUTURAL PARA SER APOIADA EM ANDAIME, INCLUSIVE MONTAGEM E DESMONTAGEM. AF_11/2017</t>
  </si>
  <si>
    <t xml:space="preserve">411,39</t>
  </si>
  <si>
    <t xml:space="preserve">434,94</t>
  </si>
  <si>
    <t xml:space="preserve">73916/2</t>
  </si>
  <si>
    <t xml:space="preserve">PLACA ESMALTADA PARA IDENTIFICAÇÃO NR DE RUA, DIMENSÕES 45X25CM</t>
  </si>
  <si>
    <t xml:space="preserve">89,44</t>
  </si>
  <si>
    <t xml:space="preserve">90,23</t>
  </si>
  <si>
    <t xml:space="preserve">73672</t>
  </si>
  <si>
    <t xml:space="preserve">DESMATAMENTO E LIMPEZA MECANIZADA DE TERRENO COM ARVORES ATE Ø 15CM, UTILIZANDO TRATOR DE ESTEIRAS</t>
  </si>
  <si>
    <t xml:space="preserve">73822/2</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</si>
  <si>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</si>
  <si>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</si>
  <si>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</si>
  <si>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</si>
  <si>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</si>
  <si>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</si>
  <si>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</si>
  <si>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1,51</t>
  </si>
  <si>
    <t xml:space="preserve">85422</t>
  </si>
  <si>
    <t xml:space="preserve">PREPARO MANUAL DE TERRENO S/ RASPAGEM SUPERFICIAL</t>
  </si>
  <si>
    <t xml:space="preserve">74220/1</t>
  </si>
  <si>
    <t xml:space="preserve">TAPUME DE CHAPA DE MADEIRA COMPENSADA, E= 6MM, COM PINTURA A CAL E REAPROVEITAMENTO DE 2X</t>
  </si>
  <si>
    <t xml:space="preserve">54,84</t>
  </si>
  <si>
    <t xml:space="preserve">59,30</t>
  </si>
  <si>
    <t xml:space="preserve">74221/1</t>
  </si>
  <si>
    <t xml:space="preserve">SINALIZACAO DE TRANSITO - NOTURNA</t>
  </si>
  <si>
    <t xml:space="preserve">2,81</t>
  </si>
  <si>
    <t xml:space="preserve">74219/1</t>
  </si>
  <si>
    <t xml:space="preserve">PASSADICOS COM TABUAS DE MADEIRA PARA PEDESTRES</t>
  </si>
  <si>
    <t xml:space="preserve">54,14</t>
  </si>
  <si>
    <t xml:space="preserve">58,27</t>
  </si>
  <si>
    <t xml:space="preserve">74219/2</t>
  </si>
  <si>
    <t xml:space="preserve">PASSADICOS COM TABUAS DE MADEIRA PARA VEICULOS</t>
  </si>
  <si>
    <t xml:space="preserve">50,68</t>
  </si>
  <si>
    <t xml:space="preserve">84126</t>
  </si>
  <si>
    <t xml:space="preserve">CHAPA DE ACO CARBONO 3/8 (COLOC/ USO/ RETIR) P/ PASS VEICULO SOBRE VALA MEDIDA P/ AREA CHAPA EM CADA APLICACAO</t>
  </si>
  <si>
    <t xml:space="preserve">37,90</t>
  </si>
  <si>
    <t xml:space="preserve">40,87</t>
  </si>
  <si>
    <t xml:space="preserve">85421</t>
  </si>
  <si>
    <t xml:space="preserve">REMOCAO DE VIDRO COMUM</t>
  </si>
  <si>
    <t xml:space="preserve">97621</t>
  </si>
  <si>
    <t xml:space="preserve">DEMOLIÇÃO DE ALVENARIA DE BLOCO FURADO, DE FORMA MANUAL, COM REAPROVEITAMENTO. AF_12/2017</t>
  </si>
  <si>
    <t xml:space="preserve">93,65</t>
  </si>
  <si>
    <t xml:space="preserve">104,23</t>
  </si>
  <si>
    <t xml:space="preserve">97622</t>
  </si>
  <si>
    <t xml:space="preserve">DEMOLIÇÃO DE ALVENARIA DE BLOCO FURADO, DE FORMA MANUAL, SEM REAPROVEITAMENTO. AF_12/2017</t>
  </si>
  <si>
    <t xml:space="preserve">45,64</t>
  </si>
  <si>
    <t xml:space="preserve">50,80</t>
  </si>
  <si>
    <t xml:space="preserve">97623</t>
  </si>
  <si>
    <t xml:space="preserve">DEMOLIÇÃO DE ALVENARIA DE TIJOLO MACIÇO, DE FORMA MANUAL, COM REAPROVEITAMENTO. AF_12/2017</t>
  </si>
  <si>
    <t xml:space="preserve">139,82</t>
  </si>
  <si>
    <t xml:space="preserve">155,61</t>
  </si>
  <si>
    <t xml:space="preserve">97624</t>
  </si>
  <si>
    <t xml:space="preserve">DEMOLIÇÃO DE ALVENARIA DE TIJOLO MACIÇO, DE FORMA MANUAL, SEM REAPROVEITAMENTO. AF_12/2017</t>
  </si>
  <si>
    <t xml:space="preserve">85,81</t>
  </si>
  <si>
    <t xml:space="preserve">95,51</t>
  </si>
  <si>
    <t xml:space="preserve">97625</t>
  </si>
  <si>
    <t xml:space="preserve">DEMOLIÇÃO DE ALVENARIA PARA QUALQUER TIPO DE BLOCO, DE FORMA MECANIZADA, SEM REAPROVEITAMENTO. AF_12/2017</t>
  </si>
  <si>
    <t xml:space="preserve">39,13</t>
  </si>
  <si>
    <t xml:space="preserve">40,49</t>
  </si>
  <si>
    <t xml:space="preserve">97626</t>
  </si>
  <si>
    <t xml:space="preserve">DEMOLIÇÃO DE PILARES E VIGAS EM CONCRETO ARMADO, DE FORMA MANUAL, SEM REAPROVEITAMENTO. AF_12/2017</t>
  </si>
  <si>
    <t xml:space="preserve">472,61</t>
  </si>
  <si>
    <t xml:space="preserve">525,75</t>
  </si>
  <si>
    <t xml:space="preserve">97627</t>
  </si>
  <si>
    <t xml:space="preserve">DEMOLIÇÃO DE PILARES E VIGAS EM CONCRETO ARMADO, DE FORMA MECANIZADA COM MARTELETE, SEM REAPROVEITAMENTO. AF_12/2017</t>
  </si>
  <si>
    <t xml:space="preserve">223,33</t>
  </si>
  <si>
    <t xml:space="preserve">248,34</t>
  </si>
  <si>
    <t xml:space="preserve">97628</t>
  </si>
  <si>
    <t xml:space="preserve">DEMOLIÇÃO DE LAJES, DE FORMA MANUAL, SEM REAPROVEITAMENTO. AF_12/2017</t>
  </si>
  <si>
    <t xml:space="preserve">225,58</t>
  </si>
  <si>
    <t xml:space="preserve">251,05</t>
  </si>
  <si>
    <t xml:space="preserve">97629</t>
  </si>
  <si>
    <t xml:space="preserve">DEMOLIÇÃO DE LAJES, DE FORMA MECANIZADA COM MARTELETE, SEM REAPROVEITAMENTO. AF_12/2017</t>
  </si>
  <si>
    <t xml:space="preserve">106,09</t>
  </si>
  <si>
    <t xml:space="preserve">118,08</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</si>
  <si>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</si>
  <si>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</si>
  <si>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</si>
  <si>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</si>
  <si>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</si>
  <si>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</si>
  <si>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97634</t>
  </si>
  <si>
    <t xml:space="preserve">DEMOLIÇÃO DE REVESTIMENTO CERÂMICO, DE FORMA MECANIZADA COM MARTELETE, SEM REAPROVEITAMENTO. AF_12/2017</t>
  </si>
  <si>
    <t xml:space="preserve">9,84</t>
  </si>
  <si>
    <t xml:space="preserve">97635</t>
  </si>
  <si>
    <t xml:space="preserve">DEMOLIÇÃO DE PAVIMENTO INTERTRAVADO, DE FORMA MANUAL, COM REAPROVEITAMENTO. AF_12/2017</t>
  </si>
  <si>
    <t xml:space="preserve">13,92</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</si>
  <si>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</si>
  <si>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</si>
  <si>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</si>
  <si>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</si>
  <si>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</si>
  <si>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</si>
  <si>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</si>
  <si>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</si>
  <si>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15,71</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</si>
  <si>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</si>
  <si>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</si>
  <si>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</si>
  <si>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</si>
  <si>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</si>
  <si>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</si>
  <si>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</si>
  <si>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</si>
  <si>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21,21</t>
  </si>
  <si>
    <t xml:space="preserve">97644</t>
  </si>
  <si>
    <t xml:space="preserve">REMOÇÃO DE PORTAS, DE FORMA MANUAL, SEM REAPROVEITAMENTO. AF_12/2017</t>
  </si>
  <si>
    <t xml:space="preserve">97645</t>
  </si>
  <si>
    <t xml:space="preserve">REMOÇÃO DE JANELAS, DE FORMA MANUAL, SEM REAPROVEITAMENTO. AF_12/2017</t>
  </si>
  <si>
    <t xml:space="preserve">97647</t>
  </si>
  <si>
    <t xml:space="preserve">REMOÇÃO DE TELHAS, DE FIBROCIMENTO, METÁLICA E CERÂMICA, DE FORMA MANUAL, SEM REAPROVEITAMENTO. AF_12/2017</t>
  </si>
  <si>
    <t xml:space="preserve">97648</t>
  </si>
  <si>
    <t xml:space="preserve">REMOÇÃO DE PROTEÇÃO TÉRMICA PARA COBERTURA EM EPS, DE FORMA MANUAL, SEM REAPROVEITAMENTO. AF_12/2017</t>
  </si>
  <si>
    <t xml:space="preserve">97649</t>
  </si>
  <si>
    <t xml:space="preserve">REMOÇÃO DE TELHAS DE FIBROCIMENTO, METÁLICA E CERÂMICA, DE FORMA MECANIZADA, COM USO DE GUINDASTE, SEM REAPROVEITAMENTO. AF_12/2017</t>
  </si>
  <si>
    <t xml:space="preserve">3,18</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</si>
  <si>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</si>
  <si>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</si>
  <si>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</si>
  <si>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</si>
  <si>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61,49</t>
  </si>
  <si>
    <t xml:space="preserve">97652</t>
  </si>
  <si>
    <t xml:space="preserve">REMOÇÃO DE TESOURAS DE MADEIRA, COM VÃO MAIOR OU IGUAL A 8M, DE FORMA MANUAL, SEM REAPROVEITAMENTO. AF_12/2017</t>
  </si>
  <si>
    <t xml:space="preserve">139,39</t>
  </si>
  <si>
    <t xml:space="preserve">97653</t>
  </si>
  <si>
    <t xml:space="preserve">REMOÇÃO DE TESOURAS DE MADEIRA, COM VÃO MENOR QUE 8M, DE FORMA MECANIZADA, COM REAPROVEITAMENTO. AF_12/2017</t>
  </si>
  <si>
    <t xml:space="preserve">85,99</t>
  </si>
  <si>
    <t xml:space="preserve">90,41</t>
  </si>
  <si>
    <t xml:space="preserve">97654</t>
  </si>
  <si>
    <t xml:space="preserve">REMOÇÃO DE TESOURAS DE MADEIRA, COM VÃO MAIOR OU IGUAL A 8M, DE FORMA MECANIZADA, COM REAPROVEITAMENTO. AF_12/2017</t>
  </si>
  <si>
    <t xml:space="preserve">107,32</t>
  </si>
  <si>
    <t xml:space="preserve">114,14</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</si>
  <si>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</si>
  <si>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</si>
  <si>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</si>
  <si>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</si>
  <si>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155,97</t>
  </si>
  <si>
    <t xml:space="preserve">170,91</t>
  </si>
  <si>
    <t xml:space="preserve">97657</t>
  </si>
  <si>
    <t xml:space="preserve">REMOÇÃO DE TESOURAS METÁLICAS, COM VÃO MAIOR OU IGUAL A 8M, DE FORMA MANUAL, SEM REAPROVEITAMENTO. AF_12/2017</t>
  </si>
  <si>
    <t xml:space="preserve">309,14</t>
  </si>
  <si>
    <t xml:space="preserve">338,78</t>
  </si>
  <si>
    <t xml:space="preserve">97658</t>
  </si>
  <si>
    <t xml:space="preserve">REMOÇÃO DE TESOURAS METÁLICAS, COM VÃO MENOR QUE 8M, DE FORMA MECANIZADA, COM REAPROVEITAMENTO. AF_12/2017</t>
  </si>
  <si>
    <t xml:space="preserve">123,79</t>
  </si>
  <si>
    <t xml:space="preserve">131,81</t>
  </si>
  <si>
    <t xml:space="preserve">97659</t>
  </si>
  <si>
    <t xml:space="preserve">REMOÇÃO DE TESOURAS METÁLICAS, COM VÃO MAIOR OU IGUAL A 8M, DE FORMA MECANIZADA, COM REAPROVEITAMENTO. AF_12/2017</t>
  </si>
  <si>
    <t xml:space="preserve">168,12</t>
  </si>
  <si>
    <t xml:space="preserve">180,61</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</si>
  <si>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</si>
  <si>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</si>
  <si>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</si>
  <si>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</si>
  <si>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</si>
  <si>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</si>
  <si>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</si>
  <si>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</si>
  <si>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</si>
  <si>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</si>
  <si>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</si>
  <si>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</si>
  <si>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</si>
  <si>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</si>
  <si>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</si>
  <si>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</si>
  <si>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</si>
  <si>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</si>
  <si>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20,49</t>
  </si>
  <si>
    <t xml:space="preserve">72742</t>
  </si>
  <si>
    <t xml:space="preserve">ENSAIO DE RECEBIMENTO E ACEITACAO DE CIMENTO PORTLAND</t>
  </si>
  <si>
    <t xml:space="preserve">508,40</t>
  </si>
  <si>
    <t xml:space="preserve">569,36</t>
  </si>
  <si>
    <t xml:space="preserve">72743</t>
  </si>
  <si>
    <t xml:space="preserve">ENSAIO DE RECEBIMENTO E ACEITACAO DE AGREGADO GRAUDO</t>
  </si>
  <si>
    <t xml:space="preserve">254,20</t>
  </si>
  <si>
    <t xml:space="preserve">284,68</t>
  </si>
  <si>
    <t xml:space="preserve">73900/11</t>
  </si>
  <si>
    <t xml:space="preserve">ENSAIOS DE AREIA ASFALTO A QUENTE</t>
  </si>
  <si>
    <t xml:space="preserve">32,06</t>
  </si>
  <si>
    <t xml:space="preserve">73900/12</t>
  </si>
  <si>
    <t xml:space="preserve">ENSAIOS DE CONCRETO ASFALTICO</t>
  </si>
  <si>
    <t xml:space="preserve">44,74</t>
  </si>
  <si>
    <t xml:space="preserve">74020/1</t>
  </si>
  <si>
    <t xml:space="preserve">ENSAIO DE PAVIMENTO DE CONCRETO</t>
  </si>
  <si>
    <t xml:space="preserve">74020/2</t>
  </si>
  <si>
    <t xml:space="preserve">ENSAIOS DE PAVIMENTO DE CONCRETO COMPACTADO COM ROLO</t>
  </si>
  <si>
    <t xml:space="preserve">74021/2</t>
  </si>
  <si>
    <t xml:space="preserve">ENSAIO DE TERRAPLENAGEM - CAMADA FINAL DO ATERRO</t>
  </si>
  <si>
    <t xml:space="preserve">74021/3</t>
  </si>
  <si>
    <t xml:space="preserve">ENSAIOS DE REGULARIZACAO DO SUBLEITO</t>
  </si>
  <si>
    <t xml:space="preserve">74021/4</t>
  </si>
  <si>
    <t xml:space="preserve">ENSAIOS DE REFORCO DO SUBLEITO</t>
  </si>
  <si>
    <t xml:space="preserve">74021/5</t>
  </si>
  <si>
    <t xml:space="preserve">ENSAIOS DE SUB BASE DE SOLO MELHORADO COM CIMENTO</t>
  </si>
  <si>
    <t xml:space="preserve">74021/6</t>
  </si>
  <si>
    <t xml:space="preserve">ENSAIOS DE BASE ESTABILIZADA GRANULOMETRICAMENTE</t>
  </si>
  <si>
    <t xml:space="preserve">74021/7</t>
  </si>
  <si>
    <t xml:space="preserve">ENSAIO DE BASE DE SOLO MELHORADO COM CIMENTO</t>
  </si>
  <si>
    <t xml:space="preserve">74021/8</t>
  </si>
  <si>
    <t xml:space="preserve">ENSAIOS DE BASE DE SOLO CIMENTO</t>
  </si>
  <si>
    <t xml:space="preserve">1,53</t>
  </si>
  <si>
    <t xml:space="preserve">74022/1</t>
  </si>
  <si>
    <t xml:space="preserve">ENSAIO DE PENETRACAO - MATERIAL BETUMINOSO</t>
  </si>
  <si>
    <t xml:space="preserve">108,03</t>
  </si>
  <si>
    <t xml:space="preserve">120,98</t>
  </si>
  <si>
    <t xml:space="preserve">74022/2</t>
  </si>
  <si>
    <t xml:space="preserve">ENSAIO DE VISCOSIDADE SAYBOLT - FUROL - MATERIAL BETUMINOSO</t>
  </si>
  <si>
    <t xml:space="preserve">139,80</t>
  </si>
  <si>
    <t xml:space="preserve">74022/3</t>
  </si>
  <si>
    <t xml:space="preserve">ENSAIO DE DETERMINACAO DA PENEIRACAO - EMULSAO ASFALTICA</t>
  </si>
  <si>
    <t xml:space="preserve">127,10</t>
  </si>
  <si>
    <t xml:space="preserve">142,34</t>
  </si>
  <si>
    <t xml:space="preserve">74022/4</t>
  </si>
  <si>
    <t xml:space="preserve">ENSAIO DE DETERMINACAO DA SEDIMENTACAO - EMULSAO ASFALTICA</t>
  </si>
  <si>
    <t xml:space="preserve">74022/5</t>
  </si>
  <si>
    <t xml:space="preserve">ENSAIO DE DETERMINACAO DO TEOR DE BETUME - CIMENTO ASFALTICO DE PETROLEO</t>
  </si>
  <si>
    <t xml:space="preserve">111,21</t>
  </si>
  <si>
    <t xml:space="preserve">124,54</t>
  </si>
  <si>
    <t xml:space="preserve">74022/6</t>
  </si>
  <si>
    <t xml:space="preserve">ENSAIO DE GRANULOMETRIA POR PENEIRAMENTO - SOLOS</t>
  </si>
  <si>
    <t xml:space="preserve">113,87</t>
  </si>
  <si>
    <t xml:space="preserve">74022/7</t>
  </si>
  <si>
    <t xml:space="preserve">ENSAIO DE GRANULOMETRIA POR PENEIRAMENTO E SEDIMENTACAO - SOLOS</t>
  </si>
  <si>
    <t xml:space="preserve">120,74</t>
  </si>
  <si>
    <t xml:space="preserve">135,21</t>
  </si>
  <si>
    <t xml:space="preserve">74022/8</t>
  </si>
  <si>
    <t xml:space="preserve">ENSAIO DE LIMITE DE LIQUIDEZ - SOLOS</t>
  </si>
  <si>
    <t xml:space="preserve">63,55</t>
  </si>
  <si>
    <t xml:space="preserve">71,17</t>
  </si>
  <si>
    <t xml:space="preserve">74022/9</t>
  </si>
  <si>
    <t xml:space="preserve">ENSAIO DE LIMITE DE PLASTICIDADE - SOLOS</t>
  </si>
  <si>
    <t xml:space="preserve">57,19</t>
  </si>
  <si>
    <t xml:space="preserve">64,04</t>
  </si>
  <si>
    <t xml:space="preserve">74022/10</t>
  </si>
  <si>
    <t xml:space="preserve">ENSAIO DE COMPACTACAO - AMOSTRAS NAO TRABALHADAS - ENERGIA NORMAL - SOLOS</t>
  </si>
  <si>
    <t xml:space="preserve">74022/11</t>
  </si>
  <si>
    <t xml:space="preserve">ENSAIO DE COMPACTACAO - AMOSTRAS NAO TRABALHADAS - ENERGIA INTERMEDIARIA - SOLOS</t>
  </si>
  <si>
    <t xml:space="preserve">184,29</t>
  </si>
  <si>
    <t xml:space="preserve">206,38</t>
  </si>
  <si>
    <t xml:space="preserve">74022/12</t>
  </si>
  <si>
    <t xml:space="preserve">ENSAIO DE COMPACTACAO - AMOSTRAS NAO TRABALHADAS - ENERGIA MODIFICADA - SOLOS</t>
  </si>
  <si>
    <t xml:space="preserve">241,48</t>
  </si>
  <si>
    <t xml:space="preserve">270,44</t>
  </si>
  <si>
    <t xml:space="preserve">74022/13</t>
  </si>
  <si>
    <t xml:space="preserve">ENSAIO DE COMPACTACAO - AMOSTRAS TRABALHADAS - SOLOS</t>
  </si>
  <si>
    <t xml:space="preserve">74022/14</t>
  </si>
  <si>
    <t xml:space="preserve">ENSAIO DE MASSA ESPECIFICA - IN SITU - METODO FRASCO DE AREIA - SOLOS</t>
  </si>
  <si>
    <t xml:space="preserve">49,81</t>
  </si>
  <si>
    <t xml:space="preserve">74022/15</t>
  </si>
  <si>
    <t xml:space="preserve">ENSAIO DE MASSA ESPECIFICA - IN SITU - METODO BALAO DE BORRACHA - SOLOS</t>
  </si>
  <si>
    <t xml:space="preserve">50,83</t>
  </si>
  <si>
    <t xml:space="preserve">56,93</t>
  </si>
  <si>
    <t xml:space="preserve">74022/16</t>
  </si>
  <si>
    <t xml:space="preserve">ENSAIO DE DENSIDADE REAL - SOLOS</t>
  </si>
  <si>
    <t xml:space="preserve">74022/17</t>
  </si>
  <si>
    <t xml:space="preserve">ENSAIO DE ABRASAO LOS ANGELES - AGREGADOS</t>
  </si>
  <si>
    <t xml:space="preserve">266,90</t>
  </si>
  <si>
    <t xml:space="preserve">298,91</t>
  </si>
  <si>
    <t xml:space="preserve">74022/18</t>
  </si>
  <si>
    <t xml:space="preserve">ENSAIO DE MASSA ESPECIFICA - IN SITU - EMPREGO DO OLEO - SOLOS</t>
  </si>
  <si>
    <t xml:space="preserve">69,89</t>
  </si>
  <si>
    <t xml:space="preserve">78,28</t>
  </si>
  <si>
    <t xml:space="preserve">74022/19</t>
  </si>
  <si>
    <t xml:space="preserve">ENSAIO DE INDICE DE SUPORTE CALIFORNIA - AMOSTRAS NAO TRABALHADAS - ENERGIA NORMAL - SOLOS</t>
  </si>
  <si>
    <t xml:space="preserve">146,15</t>
  </si>
  <si>
    <t xml:space="preserve">163,68</t>
  </si>
  <si>
    <t xml:space="preserve">74022/20</t>
  </si>
  <si>
    <t xml:space="preserve">ENSAIO DE INDICE DE SUPORTE CALIFORNIA - AMOSTRAS NAO TRABALHADAS - ENERGIA INTERMEDIARIA - SOLOS</t>
  </si>
  <si>
    <t xml:space="preserve">165,22</t>
  </si>
  <si>
    <t xml:space="preserve">185,04</t>
  </si>
  <si>
    <t xml:space="preserve">74022/21</t>
  </si>
  <si>
    <t xml:space="preserve">ENSAIO DE INDICE DE SUPORTE CALIFORNIA- AMOSTRAS NAO TRABALHADAS - ENERGIA MODIFICADA- SOLOS</t>
  </si>
  <si>
    <t xml:space="preserve">177,93</t>
  </si>
  <si>
    <t xml:space="preserve">199,27</t>
  </si>
  <si>
    <t xml:space="preserve">74022/22</t>
  </si>
  <si>
    <t xml:space="preserve">ENSAIO DE TEOR DE UMIDADE - METODO EXPEDITO DO ALCOOL - SOLOS</t>
  </si>
  <si>
    <t xml:space="preserve">74022/23</t>
  </si>
  <si>
    <t xml:space="preserve">ENSAIO DE TEOR DE UMIDADE - PROCESSO SPEEDY - SOLOS E AGREGADOS MIUDOS</t>
  </si>
  <si>
    <t xml:space="preserve">74022/24</t>
  </si>
  <si>
    <t xml:space="preserve">ENSAIO DE TEOR DE UMIDADE - EM LABORATORIO - SOLOS</t>
  </si>
  <si>
    <t xml:space="preserve">74022/25</t>
  </si>
  <si>
    <t xml:space="preserve">ENSAIO DE PONTO DE FULGOR - MATERIAL BETUMINOSO</t>
  </si>
  <si>
    <t xml:space="preserve">74022/26</t>
  </si>
  <si>
    <t xml:space="preserve">ENSAIO DE DESTILACAO - ASFALTO DILUIDO</t>
  </si>
  <si>
    <t xml:space="preserve">74022/27</t>
  </si>
  <si>
    <t xml:space="preserve">ENSAIO DE CONTROLE DE TAXA DE APLICACAO DE LIGANTE BETUMINOSO</t>
  </si>
  <si>
    <t xml:space="preserve">74022/28</t>
  </si>
  <si>
    <t xml:space="preserve">ENSAIO DE SUSCEPTIBILIDADE TERMICA - INDICE PFEIFFER - MATERIAL ASFALTICO</t>
  </si>
  <si>
    <t xml:space="preserve">158,87</t>
  </si>
  <si>
    <t xml:space="preserve">177,92</t>
  </si>
  <si>
    <t xml:space="preserve">74022/29</t>
  </si>
  <si>
    <t xml:space="preserve">ENSAIO DE ESPUMA - MATERIAL ASFALTICO</t>
  </si>
  <si>
    <t xml:space="preserve">114,38</t>
  </si>
  <si>
    <t xml:space="preserve">128,10</t>
  </si>
  <si>
    <t xml:space="preserve">74022/30</t>
  </si>
  <si>
    <t xml:space="preserve">ENSAIO DE RESISTENCIA A COMPRESSAO SIMPLES - CONCRETO</t>
  </si>
  <si>
    <t xml:space="preserve">74022/31</t>
  </si>
  <si>
    <t xml:space="preserve">ENSAIO DE RESISTENCIA A TRACAO POR COMPRESSAO DIAMETRAL - CONCRETO</t>
  </si>
  <si>
    <t xml:space="preserve">74022/32</t>
  </si>
  <si>
    <t xml:space="preserve">ENSAIO DE RESISTENCIA A TRACAO NA FLEXAO DE CONCRETO</t>
  </si>
  <si>
    <t xml:space="preserve">74022/33</t>
  </si>
  <si>
    <t xml:space="preserve">ENSAIO DE RESILIENCIA - SOLOS</t>
  </si>
  <si>
    <t xml:space="preserve">819,79</t>
  </si>
  <si>
    <t xml:space="preserve">918,08</t>
  </si>
  <si>
    <t xml:space="preserve">74022/34</t>
  </si>
  <si>
    <t xml:space="preserve">ENSAIO DE RESILIENCIA - MISTURAS BETUMINOSAS</t>
  </si>
  <si>
    <t xml:space="preserve">171,58</t>
  </si>
  <si>
    <t xml:space="preserve">192,15</t>
  </si>
  <si>
    <t xml:space="preserve">74022/35</t>
  </si>
  <si>
    <t xml:space="preserve">ENSAIO DE PERCENTAGEM DE BETUME - MISTURAS BETUMINOSAS</t>
  </si>
  <si>
    <t xml:space="preserve">74022/36</t>
  </si>
  <si>
    <t xml:space="preserve">ENSAIO DE ADESIVIDADE - RESISTENCIA A AGUA - EMULSAO ASFALTICA</t>
  </si>
  <si>
    <t xml:space="preserve">85,40</t>
  </si>
  <si>
    <t xml:space="preserve">74022/37</t>
  </si>
  <si>
    <t xml:space="preserve">ENSAIO DE ADESIVIDADE A LIGANTE BETUMINOSO - AGREGADO GRAUDO</t>
  </si>
  <si>
    <t xml:space="preserve">74022/38</t>
  </si>
  <si>
    <t xml:space="preserve">ENSAIO DE EXPANSIBILIDADE - SOLOS</t>
  </si>
  <si>
    <t xml:space="preserve">92,14</t>
  </si>
  <si>
    <t xml:space="preserve">103,18</t>
  </si>
  <si>
    <t xml:space="preserve">74022/39</t>
  </si>
  <si>
    <t xml:space="preserve">PREPARACAO DE AMOSTRAS PARA ENSAIO DE CARACTERIZACAO - SOLOS</t>
  </si>
  <si>
    <t xml:space="preserve">74022/40</t>
  </si>
  <si>
    <t xml:space="preserve">ENSAIO MARSHALL - MISTURA BETUMINOSA A QUENTE</t>
  </si>
  <si>
    <t xml:space="preserve">222,42</t>
  </si>
  <si>
    <t xml:space="preserve">249,09</t>
  </si>
  <si>
    <t xml:space="preserve">74022/41</t>
  </si>
  <si>
    <t xml:space="preserve">ENSAIO DE DETERMINACAO DO INDICE DE FORMA - AGREGADOS</t>
  </si>
  <si>
    <t xml:space="preserve">74022/42</t>
  </si>
  <si>
    <t xml:space="preserve">ENSAIO DE EQUIVALENTE EM AREIA - SOLOS</t>
  </si>
  <si>
    <t xml:space="preserve">74022/43</t>
  </si>
  <si>
    <t xml:space="preserve">ENSAIO DE MOLDAGEM E CURA DE SOLO CIMENTO</t>
  </si>
  <si>
    <t xml:space="preserve">74022/44</t>
  </si>
  <si>
    <t xml:space="preserve">ENSAIO DE COMPRESSAO AXIAL DE SOLO CIMENTO</t>
  </si>
  <si>
    <t xml:space="preserve">74022/45</t>
  </si>
  <si>
    <t xml:space="preserve">ENSAIO DE VISCOSIDADE CINEMATICA - ASFALTO</t>
  </si>
  <si>
    <t xml:space="preserve">74022/47</t>
  </si>
  <si>
    <t xml:space="preserve">ENSAIO DE RESIDUO POR EVAPORACAO - EMULSAO ASFALTICA</t>
  </si>
  <si>
    <t xml:space="preserve">74022/48</t>
  </si>
  <si>
    <t xml:space="preserve">ENSAIO DE CARGA DA PARTICULA - EMULSAO ASFALTICA</t>
  </si>
  <si>
    <t xml:space="preserve">53,37</t>
  </si>
  <si>
    <t xml:space="preserve">74022/49</t>
  </si>
  <si>
    <t xml:space="preserve">ENSAIO DE DESEMULSIBILIDADE - EMULSAO ASFALTICA</t>
  </si>
  <si>
    <t xml:space="preserve">74022/50</t>
  </si>
  <si>
    <t xml:space="preserve">ENSAIO DE DETERMINACAO DA TAXA DE ESPALHAMENTO DO AGREGADO</t>
  </si>
  <si>
    <t xml:space="preserve">74022/51</t>
  </si>
  <si>
    <t xml:space="preserve">ENSAIO DE ADESIVIDADE A LIGANTE BETUMINOSO - AGREGADO</t>
  </si>
  <si>
    <t xml:space="preserve">74022/52</t>
  </si>
  <si>
    <t xml:space="preserve">ENSAIO DE GRANULOMETRIA DO AGREGADO</t>
  </si>
  <si>
    <t xml:space="preserve">74022/53</t>
  </si>
  <si>
    <t xml:space="preserve">ENSAIO DE CONTROLE DO GRAU DE COMPACTACAO DA MISTURA ASFALTICA</t>
  </si>
  <si>
    <t xml:space="preserve">74022/54</t>
  </si>
  <si>
    <t xml:space="preserve">ENSAIO DE GRANULOMETRIA DO FILLER</t>
  </si>
  <si>
    <t xml:space="preserve">74022/55</t>
  </si>
  <si>
    <t xml:space="preserve">ENSAIO DE TRACAO POR COMPRESSAO DIAMETRAL - MISTURAS BETUMINOSAS</t>
  </si>
  <si>
    <t xml:space="preserve">74022/56</t>
  </si>
  <si>
    <t xml:space="preserve">ENSAIO DE DENSIDADE DO MATERIAL BETUMINOSO</t>
  </si>
  <si>
    <t xml:space="preserve">48,87</t>
  </si>
  <si>
    <t xml:space="preserve">74022/57</t>
  </si>
  <si>
    <t xml:space="preserve">ENSAIO DE CONSISTENCIA DO CONCRETO CCR - INDICE VEBE</t>
  </si>
  <si>
    <t xml:space="preserve">74022/58</t>
  </si>
  <si>
    <t xml:space="preserve">ENSAIO DE ABATIMENTO DO TRONCO DE CONE</t>
  </si>
  <si>
    <t xml:space="preserve">95967</t>
  </si>
  <si>
    <t xml:space="preserve">SERVIÇOS TÉCNICOS ESPECIALIZADOS PARA ACOMPANHAMENTO DE EXECUÇÃO DE FUNDAÇÕES PROFUNDAS E ESTRUTURAS DE CONTENÇÃO</t>
  </si>
  <si>
    <t xml:space="preserve">116,87</t>
  </si>
  <si>
    <t xml:space="preserve">72733</t>
  </si>
  <si>
    <t xml:space="preserve">MOBILIZACAO E INSTALACAO DE 01  EQUIPAMENTO DE SONDAGEM, DISTANCIA ACIMA DE 20KM</t>
  </si>
  <si>
    <t xml:space="preserve">768,27</t>
  </si>
  <si>
    <t xml:space="preserve">825,24</t>
  </si>
  <si>
    <t xml:space="preserve">72871</t>
  </si>
  <si>
    <t xml:space="preserve">MOBILIZACAO E INSTALACAO DE 01 EQUIPAMENTO DE SONDAGEM, DISTANCIA ATE 10KM</t>
  </si>
  <si>
    <t xml:space="preserve">356,73</t>
  </si>
  <si>
    <t xml:space="preserve">388,32</t>
  </si>
  <si>
    <t xml:space="preserve">72872</t>
  </si>
  <si>
    <t xml:space="preserve">MOBILIZACAO E INSTALACAO DE 01 EQUIPAMENTO DE SONDAGEM, DISTANCIA DE 10KM ATE 20KM</t>
  </si>
  <si>
    <t xml:space="preserve">562,50</t>
  </si>
  <si>
    <t xml:space="preserve">606,78</t>
  </si>
  <si>
    <t xml:space="preserve">73610</t>
  </si>
  <si>
    <t xml:space="preserve">LOCAÇÃO DE REDES DE ÁGUA OU DE ESGOTO</t>
  </si>
  <si>
    <t xml:space="preserve">1,12</t>
  </si>
  <si>
    <t xml:space="preserve">73679</t>
  </si>
  <si>
    <t xml:space="preserve">LOCAÇÃO DE ADUTORAS, COLETORES TRONCO E INTERCEPTORES - ATÉ DN 500 MM</t>
  </si>
  <si>
    <t xml:space="preserve">73686</t>
  </si>
  <si>
    <t xml:space="preserve">LOCACAO DA OBRA, COM USO DE EQUIPAMENTOS TOPOGRAFICOS, INCLUSIVE NIVELADOR</t>
  </si>
  <si>
    <t xml:space="preserve">73992/1</t>
  </si>
  <si>
    <t xml:space="preserve">LOCACAO CONVENCIONAL DE OBRA, ATRAVÉS DE GABARITO DE TABUAS CORRIDAS PONTALETADAS A CADA 1,50M, SEM REAPROVEITAMENTO</t>
  </si>
  <si>
    <t xml:space="preserve">9,80</t>
  </si>
  <si>
    <t xml:space="preserve">74077/2</t>
  </si>
  <si>
    <t xml:space="preserve">LOCACAO CONVENCIONAL DE OBRA, ATRAVÉS DE GABARITO DE TABUAS CORRIDAS PONTALETADAS, COM REAPROVEITAMENTO DE 10 VEZES.</t>
  </si>
  <si>
    <t xml:space="preserve">4,37</t>
  </si>
  <si>
    <t xml:space="preserve">74077/3</t>
  </si>
  <si>
    <t xml:space="preserve">LOCACAO CONVENCIONAL DE OBRA, ATRAVÉS DE GABARITO DE TABUAS CORRIDAS PONTALETADAS, COM REAPROVEITAMENTO DE 3 VEZES.</t>
  </si>
  <si>
    <t xml:space="preserve">85323</t>
  </si>
  <si>
    <t xml:space="preserve">LOCACAO E NIVELAMENTO DE EMISSARIO/REDE COLETORA COM AUXILIO DE EQUIPAMENTO TOPOGRAFICO</t>
  </si>
  <si>
    <t xml:space="preserve">73758/1</t>
  </si>
  <si>
    <t xml:space="preserve">LEVANTAMENTO SECAO TRANSVERSAL C/NIVEL TERRENO NAO ACIDENTADO VEGETAÇÃO DENSA INCLUSIVE DESENHO ESC 1:200 EM PAPEL VEGETAL MILIMETRADO (MEDIDO P/M SECAO), INCLUSIVE NIVELADOR, AUXILIAR DE CALCULO TOPOGRAFICO E DESENHISTA.</t>
  </si>
  <si>
    <t xml:space="preserve">1,77</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</si>
  <si>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</si>
  <si>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</si>
  <si>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</si>
  <si>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</si>
  <si>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</si>
  <si>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</si>
  <si>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1,20</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</si>
  <si>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</si>
  <si>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</si>
  <si>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</si>
  <si>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</si>
  <si>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</si>
  <si>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</si>
  <si>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</si>
  <si>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</si>
  <si>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</si>
  <si>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</si>
  <si>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</si>
  <si>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</si>
  <si>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</si>
  <si>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</si>
  <si>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</si>
  <si>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</si>
  <si>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</si>
  <si>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</si>
  <si>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</si>
  <si>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</si>
  <si>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</si>
  <si>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</si>
  <si>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</si>
  <si>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</si>
  <si>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</si>
  <si>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</si>
  <si>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</si>
  <si>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</si>
  <si>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</si>
  <si>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</si>
  <si>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</si>
  <si>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</si>
  <si>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</si>
  <si>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</si>
  <si>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</si>
  <si>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</si>
  <si>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0,97</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</si>
  <si>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</si>
  <si>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</si>
  <si>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</si>
  <si>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</si>
  <si>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</si>
  <si>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</si>
  <si>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</si>
  <si>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</si>
  <si>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</si>
  <si>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</si>
  <si>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</si>
  <si>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</si>
  <si>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</si>
  <si>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</si>
  <si>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</si>
  <si>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</si>
  <si>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</si>
  <si>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</si>
  <si>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29,69</t>
  </si>
  <si>
    <t xml:space="preserve">74039/1</t>
  </si>
  <si>
    <t xml:space="preserve">CERCA COM MOUROES DE MADEIRA ROLICA, DIAMETRO 11CM, ESPACAMENTO DE 2M, ALTURA LIVRE DE 1M, CRAVADOS 0,5M, COM 5 FIOS DE ARAME FARPADO Nº 14 CLASSE 250</t>
  </si>
  <si>
    <t xml:space="preserve">74118/1</t>
  </si>
  <si>
    <t xml:space="preserve">PLANTIO DE CERCA VIVA COM ARBUSTOS DE ALTURA 50 A 100CM, COM 4UN/M</t>
  </si>
  <si>
    <t xml:space="preserve">179,42</t>
  </si>
  <si>
    <t xml:space="preserve">180,09</t>
  </si>
  <si>
    <t xml:space="preserve">74142/1</t>
  </si>
  <si>
    <t xml:space="preserve">CERCA COM MOUROES DE CONCRETO, RETO, ESPACAMENTO DE 3M, CRAVADOS 0,5M, COM 4 FIOS DE ARAME FARPADO Nº 14 CLASSE 250</t>
  </si>
  <si>
    <t xml:space="preserve">43,57</t>
  </si>
  <si>
    <t xml:space="preserve">74142/2</t>
  </si>
  <si>
    <t xml:space="preserve">CERCA COM MOUROES DE MADEIRA, 7,5X7,5CM, ESPACAMENTO DE 2M, ALTURA LIVRE DE 2M, CRAVADOS 0,5M, COM 4 FIOS DE ARAME FARPADO Nº 14 CLASSE 250</t>
  </si>
  <si>
    <t xml:space="preserve">74142/3</t>
  </si>
  <si>
    <t xml:space="preserve">CERCA COM MOUROES DE MADEIRA, 7,5X7,5CM, ESPACAMENTO DE 2M, ALTURA LIVRE DE 2M, CRAVADOS 0,5M, COM 8 FIOS DE ARAME FARPADO Nº 14 CLASSE 250</t>
  </si>
  <si>
    <t xml:space="preserve">30,30</t>
  </si>
  <si>
    <t xml:space="preserve">74142/4</t>
  </si>
  <si>
    <t xml:space="preserve">CERCA COM MOUROES DE CONCRETO, SECAO "T" PONTA INCLINADA, 10X10CM, ESPACAMENTO DE 3M, CRAVADOS 0,5M, COM 11 FIOS DE ARAME FARPADO Nº 16</t>
  </si>
  <si>
    <t xml:space="preserve">48,52</t>
  </si>
  <si>
    <t xml:space="preserve">74143/1</t>
  </si>
  <si>
    <t xml:space="preserve">CERCA COM MOUROES DE CONCRETO, RETO, 15X15CM, ESPACAMENTO DE 3M, CRAVADOS 0,5M, ESCORAS DE 10X10CM NOS CANTOS, COM 12 FIOS DE ARAME DE ACO OVALADO 15X17</t>
  </si>
  <si>
    <t xml:space="preserve">74143/2</t>
  </si>
  <si>
    <t xml:space="preserve">CERCA COM MOUROES DE CONCRETO, RETO, 15X15CM, ESPACAMENTO DE 3M, CRAVADOS 0,5M, ESCORAS DE 10X10CM NOS CANTOS, COM 9 FIOS DE ARAME DE ACO OVALADO 15X17</t>
  </si>
  <si>
    <t xml:space="preserve">46,81</t>
  </si>
  <si>
    <t xml:space="preserve">85171</t>
  </si>
  <si>
    <t xml:space="preserve">RECOMPOSICAO PARCIAL DO ARAME FARPADO Nº 14 CLASSE 250, FIXADO EM CERCA COM MOURÕES DE CONCRETO, RETO, 15X15CM</t>
  </si>
  <si>
    <t xml:space="preserve">4,13</t>
  </si>
  <si>
    <t xml:space="preserve">73787/1</t>
  </si>
  <si>
    <t xml:space="preserve">ALAMBRADO EM TUBOS DE ACO GALVANIZADO, COM COSTURA, DIN 2440, DIAMETRO 2", ALTURA 3M, FIXADOS A CADA 2M EM BLOCOS DE CONCRETO, COM TELA DE ARAME GALVANIZADO REVESTIDO COM PVC, FIO 12 BWG E MALHA 7,5X7,5CM</t>
  </si>
  <si>
    <t xml:space="preserve">187,06</t>
  </si>
  <si>
    <t xml:space="preserve">199,70</t>
  </si>
  <si>
    <t xml:space="preserve">74244/1</t>
  </si>
  <si>
    <t xml:space="preserve">ALAMBRADO PARA QUADRA POLIESPORTIVA, ESTRUTURADO POR TUBOS DE ACO GALVANIZADO, COM COSTURA, DIN 2440, DIAMETRO 2", COM TELA DE ARAME GALVANIZADO, FIO 14 BWG E MALHA QUADRADA 5X5CM</t>
  </si>
  <si>
    <t xml:space="preserve">106,80</t>
  </si>
  <si>
    <t xml:space="preserve">109,87</t>
  </si>
  <si>
    <t xml:space="preserve">85172</t>
  </si>
  <si>
    <t xml:space="preserve">ALAMBRADO EM MOUROES DE CONCRETO "T", ALTURA LIVRE 2M, ESPACADOS A CADA 2M, COM TELA DE ARAME GALVANIZADO, FIO 14 BWG E MALHA QUADRADA 5X5CM</t>
  </si>
  <si>
    <t xml:space="preserve">96,14</t>
  </si>
  <si>
    <t xml:space="preserve">101,86</t>
  </si>
  <si>
    <t xml:space="preserve">73788/2</t>
  </si>
  <si>
    <t xml:space="preserve">GRADE EM MADEIRA PARA PROTECAO DE MUDAS DE ARVORES</t>
  </si>
  <si>
    <t xml:space="preserve">111,89</t>
  </si>
  <si>
    <t xml:space="preserve">116,45</t>
  </si>
  <si>
    <t xml:space="preserve">73967/1</t>
  </si>
  <si>
    <t xml:space="preserve">PLANTIO DE ARVORE, ALTURA DE 1,00M, EM CAVAS DE 80X80X80CM</t>
  </si>
  <si>
    <t xml:space="preserve">98,50</t>
  </si>
  <si>
    <t xml:space="preserve">101,26</t>
  </si>
  <si>
    <t xml:space="preserve">73967/2</t>
  </si>
  <si>
    <t xml:space="preserve">PLANTIO DE ARVORE REGIONAL, ALTURA MAIOR QUE 2,00M, EM CAVAS DE 80X80X80CM</t>
  </si>
  <si>
    <t xml:space="preserve">128,53</t>
  </si>
  <si>
    <t xml:space="preserve">131,29</t>
  </si>
  <si>
    <t xml:space="preserve">73967/4</t>
  </si>
  <si>
    <t xml:space="preserve">IRRIGAÇÃO DE ÁRVORE COM CARRO PIPA</t>
  </si>
  <si>
    <t xml:space="preserve">85178</t>
  </si>
  <si>
    <t xml:space="preserve">PLANTIO DE ARBUSTO COM ALTURA 50 A 100CM, EM CAVA DE 60X60X60CM</t>
  </si>
  <si>
    <t xml:space="preserve">53,59</t>
  </si>
  <si>
    <t xml:space="preserve">74236/1</t>
  </si>
  <si>
    <t xml:space="preserve">PLANTIO DE GRAMA BATATAIS EM PLACAS</t>
  </si>
  <si>
    <t xml:space="preserve">85179</t>
  </si>
  <si>
    <t xml:space="preserve">PLANTIO DE GRAMA SAO CARLOS EM LEIVAS</t>
  </si>
  <si>
    <t xml:space="preserve">11,93</t>
  </si>
  <si>
    <t xml:space="preserve">85180</t>
  </si>
  <si>
    <t xml:space="preserve">PLANTIO DE GRAMA ESMERALDA EM ROLO</t>
  </si>
  <si>
    <t xml:space="preserve">85182</t>
  </si>
  <si>
    <t xml:space="preserve">REVOLVIMENTO E DESTORROAMENTO MANUAL DE SUPERFÍCIE GRAMADA COM PROFUNDIDADE ATÉ 20CM</t>
  </si>
  <si>
    <t xml:space="preserve">85183</t>
  </si>
  <si>
    <t xml:space="preserve">REVOLVIMENTO MANUAL DE SOLO, PROFUNDIDADE ATÉ 20CM</t>
  </si>
  <si>
    <t xml:space="preserve">85184</t>
  </si>
  <si>
    <t xml:space="preserve">RETIRADA DE GRAMA EM PLACAS</t>
  </si>
  <si>
    <t xml:space="preserve">85185</t>
  </si>
  <si>
    <t xml:space="preserve">PODA E LIMPEZA DE ARBUSTO TIPO CERCA VIVA</t>
  </si>
  <si>
    <t xml:space="preserve">85186</t>
  </si>
  <si>
    <t xml:space="preserve">PODA DE ARVORES, COM LIMPEZA DE GALHOS SECOS E RETIRADA DE PARASITAS, INCLUINDO REMOCAO DE ENTULHO</t>
  </si>
  <si>
    <t xml:space="preserve">87,23</t>
  </si>
  <si>
    <t xml:space="preserve">96,48</t>
  </si>
  <si>
    <t xml:space="preserve">88236</t>
  </si>
  <si>
    <t xml:space="preserve">FERRAMENTAS (ENCARGOS COMPLEMENTARES) - HORISTA</t>
  </si>
  <si>
    <t xml:space="preserve">88237</t>
  </si>
  <si>
    <t xml:space="preserve">EPI (ENCARGOS COMPLEMENTARES) - HORISTA</t>
  </si>
  <si>
    <t xml:space="preserve">88238</t>
  </si>
  <si>
    <t xml:space="preserve">AJUDANTE DE ARMADOR COM ENCARGOS COMPLEMENTARES</t>
  </si>
  <si>
    <t xml:space="preserve">88239</t>
  </si>
  <si>
    <t xml:space="preserve">AJUDANTE DE CARPINTEIRO COM ENCARGOS COMPLEMENTARES</t>
  </si>
  <si>
    <t xml:space="preserve">17,79</t>
  </si>
  <si>
    <t xml:space="preserve">88240</t>
  </si>
  <si>
    <t xml:space="preserve">AJUDANTE DE ESTRUTURA METÁLICA COM ENCARGOS COMPLEMENTARES</t>
  </si>
  <si>
    <t xml:space="preserve">17,34</t>
  </si>
  <si>
    <t xml:space="preserve">88241</t>
  </si>
  <si>
    <t xml:space="preserve">AJUDANTE DE OPERAÇÃO EM GERAL COM ENCARGOS COMPLEMENTARES</t>
  </si>
  <si>
    <t xml:space="preserve">88242</t>
  </si>
  <si>
    <t xml:space="preserve">AJUDANTE DE PEDREIRO COM ENCARGOS COMPLEMENTARES</t>
  </si>
  <si>
    <t xml:space="preserve">16,26</t>
  </si>
  <si>
    <t xml:space="preserve">18,03</t>
  </si>
  <si>
    <t xml:space="preserve">88243</t>
  </si>
  <si>
    <t xml:space="preserve">AJUDANTE ESPECIALIZADO COM ENCARGOS COMPLEMENTARES</t>
  </si>
  <si>
    <t xml:space="preserve">88245</t>
  </si>
  <si>
    <t xml:space="preserve">ARMADOR COM ENCARGOS COMPLEMENTARES</t>
  </si>
  <si>
    <t xml:space="preserve">22,04</t>
  </si>
  <si>
    <t xml:space="preserve">88246</t>
  </si>
  <si>
    <t xml:space="preserve">ASSENTADOR DE TUBOS COM ENCARGOS COMPLEMENTARES</t>
  </si>
  <si>
    <t xml:space="preserve">26,92</t>
  </si>
  <si>
    <t xml:space="preserve">88247</t>
  </si>
  <si>
    <t xml:space="preserve">AUXILIAR DE ELETRICISTA COM ENCARGOS COMPLEMENTARES</t>
  </si>
  <si>
    <t xml:space="preserve">88248</t>
  </si>
  <si>
    <t xml:space="preserve">AUXILIAR DE ENCANADOR OU BOMBEIRO HIDRÁULICO COM ENCARGOS COMPLEMENTARES</t>
  </si>
  <si>
    <t xml:space="preserve">19,83</t>
  </si>
  <si>
    <t xml:space="preserve">88249</t>
  </si>
  <si>
    <t xml:space="preserve">AUXILIAR DE LABORATÓRIO COM ENCARGOS COMPLEMENTARES</t>
  </si>
  <si>
    <t xml:space="preserve">88250</t>
  </si>
  <si>
    <t xml:space="preserve">AUXILIAR DE MECÂNICO COM ENCARGOS COMPLEMENTARES</t>
  </si>
  <si>
    <t xml:space="preserve">21,74</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</si>
  <si>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</si>
  <si>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</si>
  <si>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</si>
  <si>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</si>
  <si>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</si>
  <si>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</si>
  <si>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88255</t>
  </si>
  <si>
    <t xml:space="preserve">AUXILIAR TÉCNICO DE ENGENHARIA COM ENCARGOS COMPLEMENTARES</t>
  </si>
  <si>
    <t xml:space="preserve">31,20</t>
  </si>
  <si>
    <t xml:space="preserve">88256</t>
  </si>
  <si>
    <t xml:space="preserve">AZULEJISTA OU LADRILHISTA COM ENCARGOS COMPLEMENTARES</t>
  </si>
  <si>
    <t xml:space="preserve">19,12</t>
  </si>
  <si>
    <t xml:space="preserve">88257</t>
  </si>
  <si>
    <t xml:space="preserve">BLASTER, DINAMITADOR OU CABO DE FOGO COM ENCARGOS COMPLEMENTARES</t>
  </si>
  <si>
    <t xml:space="preserve">24,09</t>
  </si>
  <si>
    <t xml:space="preserve">88258</t>
  </si>
  <si>
    <t xml:space="preserve">CADASTRISTA DE REDES DE AGUA E ESGOTO COM ENCARGOS COMPLEMENTARES</t>
  </si>
  <si>
    <t xml:space="preserve">24,31</t>
  </si>
  <si>
    <t xml:space="preserve">88259</t>
  </si>
  <si>
    <t xml:space="preserve">CALAFETADOR/CALAFATE COM ENCARGOS COMPLEMENTARES</t>
  </si>
  <si>
    <t xml:space="preserve">88260</t>
  </si>
  <si>
    <t xml:space="preserve">CALCETEIRO COM ENCARGOS COMPLEMENTARES</t>
  </si>
  <si>
    <t xml:space="preserve">23,58</t>
  </si>
  <si>
    <t xml:space="preserve">88261</t>
  </si>
  <si>
    <t xml:space="preserve">CARPINTEIRO DE ESQUADRIA COM ENCARGOS COMPLEMENTARES</t>
  </si>
  <si>
    <t xml:space="preserve">88262</t>
  </si>
  <si>
    <t xml:space="preserve">CARPINTEIRO DE FORMAS COM ENCARGOS COMPLEMENTARES</t>
  </si>
  <si>
    <t xml:space="preserve">88263</t>
  </si>
  <si>
    <t xml:space="preserve">CAVOUQUEIRO OU OPERADOR PERFURATRIZ/ROMPEDOR COM ENCARGOS COMPLEMENTARES</t>
  </si>
  <si>
    <t xml:space="preserve">88264</t>
  </si>
  <si>
    <t xml:space="preserve">ELETRICISTA COM ENCARGOS COMPLEMENTARES</t>
  </si>
  <si>
    <t xml:space="preserve">22,08</t>
  </si>
  <si>
    <t xml:space="preserve">24,75</t>
  </si>
  <si>
    <t xml:space="preserve">88265</t>
  </si>
  <si>
    <t xml:space="preserve">ELETRICISTA INDUSTRIAL COM ENCARGOS COMPLEMENTARES</t>
  </si>
  <si>
    <t xml:space="preserve">88266</t>
  </si>
  <si>
    <t xml:space="preserve">ELETROTÉCNICO COM ENCARGOS COMPLEMENTARES</t>
  </si>
  <si>
    <t xml:space="preserve">35,23</t>
  </si>
  <si>
    <t xml:space="preserve">88267</t>
  </si>
  <si>
    <t xml:space="preserve">ENCANADOR OU BOMBEIRO HIDRÁULICO COM ENCARGOS COMPLEMENTARES</t>
  </si>
  <si>
    <t xml:space="preserve">24,80</t>
  </si>
  <si>
    <t xml:space="preserve">88268</t>
  </si>
  <si>
    <t xml:space="preserve">ESTUCADOR COM ENCARGOS COMPLEMENTARES</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</si>
  <si>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</si>
  <si>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</si>
  <si>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</si>
  <si>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</si>
  <si>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</si>
  <si>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</si>
  <si>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41,85</t>
  </si>
  <si>
    <t xml:space="preserve">88273</t>
  </si>
  <si>
    <t xml:space="preserve">MARCENEIRO COM ENCARGOS COMPLEMENTARES</t>
  </si>
  <si>
    <t xml:space="preserve">18,24</t>
  </si>
  <si>
    <t xml:space="preserve">20,32</t>
  </si>
  <si>
    <t xml:space="preserve">88274</t>
  </si>
  <si>
    <t xml:space="preserve">MARMORISTA/GRANITEIRO COM ENCARGOS COMPLEMENTARES</t>
  </si>
  <si>
    <t xml:space="preserve">21,93</t>
  </si>
  <si>
    <t xml:space="preserve">88275</t>
  </si>
  <si>
    <t xml:space="preserve">MECÃNICO DE EQUIPAMENTOS PESADOS COM ENCARGOS COMPLEMENTARES</t>
  </si>
  <si>
    <t xml:space="preserve">41,57</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</si>
  <si>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</si>
  <si>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</si>
  <si>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</si>
  <si>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</si>
  <si>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</si>
  <si>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</si>
  <si>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31,86</t>
  </si>
  <si>
    <t xml:space="preserve">88281</t>
  </si>
  <si>
    <t xml:space="preserve">MOTORISTA DE BASCULANTE COM ENCARGOS COMPLEMENTARES</t>
  </si>
  <si>
    <t xml:space="preserve">24,33</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</si>
  <si>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</si>
  <si>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</si>
  <si>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</si>
  <si>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</si>
  <si>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</si>
  <si>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</si>
  <si>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22,73</t>
  </si>
  <si>
    <t xml:space="preserve">25,74</t>
  </si>
  <si>
    <t xml:space="preserve">88285</t>
  </si>
  <si>
    <t xml:space="preserve">MOTORISTA DE VEÍCULO PESADO COM ENCARGOS COMPLEMENTARES</t>
  </si>
  <si>
    <t xml:space="preserve">88286</t>
  </si>
  <si>
    <t xml:space="preserve">MOTORISTA OPERADOR DE MUNCK COM ENCARGOS COMPLEMENTARES</t>
  </si>
  <si>
    <t xml:space="preserve">26,53</t>
  </si>
  <si>
    <t xml:space="preserve">30,11</t>
  </si>
  <si>
    <t xml:space="preserve">88288</t>
  </si>
  <si>
    <t xml:space="preserve">NIVELADOR COM ENCARGOS COMPLEMENTARES</t>
  </si>
  <si>
    <t xml:space="preserve">18,75</t>
  </si>
  <si>
    <t xml:space="preserve">88290</t>
  </si>
  <si>
    <t xml:space="preserve">OPERADOR DE ACABADORA COM ENCARGOS COMPLEMENTARES</t>
  </si>
  <si>
    <t xml:space="preserve">28,62</t>
  </si>
  <si>
    <t xml:space="preserve">88291</t>
  </si>
  <si>
    <t xml:space="preserve">OPERADOR DE BETONEIRA (CAMINHÃO) COM ENCARGOS COMPLEMENTARES</t>
  </si>
  <si>
    <t xml:space="preserve">26,55</t>
  </si>
  <si>
    <t xml:space="preserve">88292</t>
  </si>
  <si>
    <t xml:space="preserve">OPERADOR DE COMPRESSOR OU COMPRESSORISTA COM ENCARGOS COMPLEMENTARES</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</si>
  <si>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</si>
  <si>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</si>
  <si>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</si>
  <si>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</si>
  <si>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</si>
  <si>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</si>
  <si>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88296</t>
  </si>
  <si>
    <t xml:space="preserve">OPERADOR DE GUINDASTE COM ENCARGOS COMPLEMENTARES</t>
  </si>
  <si>
    <t xml:space="preserve">33,27</t>
  </si>
  <si>
    <t xml:space="preserve">37,75</t>
  </si>
  <si>
    <t xml:space="preserve">88297</t>
  </si>
  <si>
    <t xml:space="preserve">OPERADOR DE MÁQUINAS E EQUIPAMENTOS COM ENCARGOS COMPLEMENTARES</t>
  </si>
  <si>
    <t xml:space="preserve">25,21</t>
  </si>
  <si>
    <t xml:space="preserve">88298</t>
  </si>
  <si>
    <t xml:space="preserve">OPERADOR DE MARTELETE OU MARTELETEIRO COM ENCARGOS COMPLEMENTARES</t>
  </si>
  <si>
    <t xml:space="preserve">20,46</t>
  </si>
  <si>
    <t xml:space="preserve">22,96</t>
  </si>
  <si>
    <t xml:space="preserve">88299</t>
  </si>
  <si>
    <t xml:space="preserve">OPERADOR DE MOTO-ESCREIPER COM ENCARGOS COMPLEMENTARES</t>
  </si>
  <si>
    <t xml:space="preserve">36,90</t>
  </si>
  <si>
    <t xml:space="preserve">41,94</t>
  </si>
  <si>
    <t xml:space="preserve">88300</t>
  </si>
  <si>
    <t xml:space="preserve">OPERADOR DE MOTONIVELADORA COM ENCARGOS COMPLEMENTARES</t>
  </si>
  <si>
    <t xml:space="preserve">88301</t>
  </si>
  <si>
    <t xml:space="preserve">OPERADOR DE PÁ CARREGADEIRA COM ENCARGOS COMPLEMENTARES</t>
  </si>
  <si>
    <t xml:space="preserve">88302</t>
  </si>
  <si>
    <t xml:space="preserve">OPERADOR DE PAVIMENTADORA COM ENCARGOS COMPLEMENTARES</t>
  </si>
  <si>
    <t xml:space="preserve">88303</t>
  </si>
  <si>
    <t xml:space="preserve">OPERADOR DE ROLO COMPACTADOR COM ENCARGOS COMPLEMENTARES</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</si>
  <si>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</si>
  <si>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</si>
  <si>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</si>
  <si>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</si>
  <si>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24,26</t>
  </si>
  <si>
    <t xml:space="preserve">88307</t>
  </si>
  <si>
    <t xml:space="preserve">OPERADOR PARA BATE ESTACAS COM ENCARGOS COMPLEMENTARES</t>
  </si>
  <si>
    <t xml:space="preserve">88308</t>
  </si>
  <si>
    <t xml:space="preserve">PASTILHEIRO COM ENCARGOS COMPLEMENTARES</t>
  </si>
  <si>
    <t xml:space="preserve">26,73</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</si>
  <si>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</si>
  <si>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</si>
  <si>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</si>
  <si>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</si>
  <si>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</si>
  <si>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</si>
  <si>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</si>
  <si>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</si>
  <si>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26,45</t>
  </si>
  <si>
    <t xml:space="preserve">88313</t>
  </si>
  <si>
    <t xml:space="preserve">POCEIRO COM ENCARGOS COMPLEMENTARES</t>
  </si>
  <si>
    <t xml:space="preserve">24,06</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</si>
  <si>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</si>
  <si>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</si>
  <si>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</si>
  <si>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</si>
  <si>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</si>
  <si>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</si>
  <si>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</si>
  <si>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</si>
  <si>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</si>
  <si>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</si>
  <si>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</si>
  <si>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</si>
  <si>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19,69</t>
  </si>
  <si>
    <t xml:space="preserve">88321</t>
  </si>
  <si>
    <t xml:space="preserve">TÉCNICO DE LABORATÓRIO COM ENCARGOS COMPLEMENTARES</t>
  </si>
  <si>
    <t xml:space="preserve">34,19</t>
  </si>
  <si>
    <t xml:space="preserve">88322</t>
  </si>
  <si>
    <t xml:space="preserve">TÉCNICO DE SONDAGEM COM ENCARGOS COMPLEMENTARES</t>
  </si>
  <si>
    <t xml:space="preserve">45,69</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</si>
  <si>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</si>
  <si>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</si>
  <si>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</si>
  <si>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</si>
  <si>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</si>
  <si>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</si>
  <si>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18,37</t>
  </si>
  <si>
    <t xml:space="preserve">20,48</t>
  </si>
  <si>
    <t xml:space="preserve">88326</t>
  </si>
  <si>
    <t xml:space="preserve">VIGIA NOTURNO COM ENCARGOS COMPLEMENTARES</t>
  </si>
  <si>
    <t xml:space="preserve">88377</t>
  </si>
  <si>
    <t xml:space="preserve">OPERADOR DE BETONEIRA ESTACIONÁRIA/MISTURADOR COM ENCARGOS COMPLEMENTARES</t>
  </si>
  <si>
    <t xml:space="preserve">19,82</t>
  </si>
  <si>
    <t xml:space="preserve">22,21</t>
  </si>
  <si>
    <t xml:space="preserve">88441</t>
  </si>
  <si>
    <t xml:space="preserve">JARDINEIRO COM ENCARGOS COMPLEMENTARES</t>
  </si>
  <si>
    <t xml:space="preserve">16,64</t>
  </si>
  <si>
    <t xml:space="preserve">88597</t>
  </si>
  <si>
    <t xml:space="preserve">DESENHISTA DETALHISTA COM ENCARGOS COMPLEMENTARES</t>
  </si>
  <si>
    <t xml:space="preserve">28,91</t>
  </si>
  <si>
    <t xml:space="preserve">90766</t>
  </si>
  <si>
    <t xml:space="preserve">ALMOXARIFE COM ENCARGOS COMPLEMENTARES</t>
  </si>
  <si>
    <t xml:space="preserve">25,61</t>
  </si>
  <si>
    <t xml:space="preserve">90767</t>
  </si>
  <si>
    <t xml:space="preserve">APONTADOR OU APROPRIADOR COM ENCARGOS COMPLEMENTARES</t>
  </si>
  <si>
    <t xml:space="preserve">21,80</t>
  </si>
  <si>
    <t xml:space="preserve">90768</t>
  </si>
  <si>
    <t xml:space="preserve">ARQUITETO DE OBRA JUNIOR COM ENCARGOS COMPLEMENTARES</t>
  </si>
  <si>
    <t xml:space="preserve">67,26</t>
  </si>
  <si>
    <t xml:space="preserve">77,64</t>
  </si>
  <si>
    <t xml:space="preserve">90769</t>
  </si>
  <si>
    <t xml:space="preserve">ARQUITETO DE OBRA PLENO COM ENCARGOS COMPLEMENTARES</t>
  </si>
  <si>
    <t xml:space="preserve">77,13</t>
  </si>
  <si>
    <t xml:space="preserve">90770</t>
  </si>
  <si>
    <t xml:space="preserve">ARQUITETO DE OBRA SENIOR COM ENCARGOS COMPLEMENTARES</t>
  </si>
  <si>
    <t xml:space="preserve">91,29</t>
  </si>
  <si>
    <t xml:space="preserve">105,39</t>
  </si>
  <si>
    <t xml:space="preserve">90771</t>
  </si>
  <si>
    <t xml:space="preserve">AUXILIAR DE DESENHISTA COM ENCARGOS COMPLEMENTARES</t>
  </si>
  <si>
    <t xml:space="preserve">27,31</t>
  </si>
  <si>
    <t xml:space="preserve">90772</t>
  </si>
  <si>
    <t xml:space="preserve">AUXILIAR DE ESCRITORIO COM ENCARGOS COMPLEMENTARES</t>
  </si>
  <si>
    <t xml:space="preserve">17,86</t>
  </si>
  <si>
    <t xml:space="preserve">90773</t>
  </si>
  <si>
    <t xml:space="preserve">DESENHISTA COPISTA COM ENCARGOS COMPLEMENTARES</t>
  </si>
  <si>
    <t xml:space="preserve">24,36</t>
  </si>
  <si>
    <t xml:space="preserve">90775</t>
  </si>
  <si>
    <t xml:space="preserve">DESENHISTA PROJETISTA COM ENCARGOS COMPLEMENTARES</t>
  </si>
  <si>
    <t xml:space="preserve">90776</t>
  </si>
  <si>
    <t xml:space="preserve">ENCARREGADO GERAL COM ENCARGOS COMPLEMENTARES</t>
  </si>
  <si>
    <t xml:space="preserve">90777</t>
  </si>
  <si>
    <t xml:space="preserve">ENGENHEIRO CIVIL DE OBRA JUNIOR COM ENCARGOS COMPLEMENTARES</t>
  </si>
  <si>
    <t xml:space="preserve">71,52</t>
  </si>
  <si>
    <t xml:space="preserve">82,55</t>
  </si>
  <si>
    <t xml:space="preserve">90778</t>
  </si>
  <si>
    <t xml:space="preserve">ENGENHEIRO CIVIL DE OBRA PLENO COM ENCARGOS COMPLEMENTARES</t>
  </si>
  <si>
    <t xml:space="preserve">89,95</t>
  </si>
  <si>
    <t xml:space="preserve">103,84</t>
  </si>
  <si>
    <t xml:space="preserve">90779</t>
  </si>
  <si>
    <t xml:space="preserve">ENGENHEIRO CIVIL DE OBRA SENIOR COM ENCARGOS COMPLEMENTARES</t>
  </si>
  <si>
    <t xml:space="preserve">118,05</t>
  </si>
  <si>
    <t xml:space="preserve">136,30</t>
  </si>
  <si>
    <t xml:space="preserve">90780</t>
  </si>
  <si>
    <t xml:space="preserve">MESTRE DE OBRAS COM ENCARGOS COMPLEMENTARES</t>
  </si>
  <si>
    <t xml:space="preserve">39,51</t>
  </si>
  <si>
    <t xml:space="preserve">45,58</t>
  </si>
  <si>
    <t xml:space="preserve">90781</t>
  </si>
  <si>
    <t xml:space="preserve">TOPOGRAFO COM ENCARGOS COMPLEMENTARES</t>
  </si>
  <si>
    <t xml:space="preserve">20,62</t>
  </si>
  <si>
    <t xml:space="preserve">91677</t>
  </si>
  <si>
    <t xml:space="preserve">ENGENHEIRO ELETRICISTA COM ENCARGOS COMPLEMENTARES</t>
  </si>
  <si>
    <t xml:space="preserve">83,78</t>
  </si>
  <si>
    <t xml:space="preserve">96,71</t>
  </si>
  <si>
    <t xml:space="preserve">91678</t>
  </si>
  <si>
    <t xml:space="preserve">ENGENHEIRO SANITARISTA COM ENCARGOS COMPLEMENTARES</t>
  </si>
  <si>
    <t xml:space="preserve">70,67</t>
  </si>
  <si>
    <t xml:space="preserve">81,57</t>
  </si>
  <si>
    <t xml:space="preserve">93556</t>
  </si>
  <si>
    <t xml:space="preserve">FERRAMENTAS (ENCARGOS COMPLEMENTARES) - MENSALISTA</t>
  </si>
  <si>
    <t xml:space="preserve">96,83</t>
  </si>
  <si>
    <t xml:space="preserve">93557</t>
  </si>
  <si>
    <t xml:space="preserve">EPI (ENCARGOS COMPLEMENTARES) - MENSALISTA</t>
  </si>
  <si>
    <t xml:space="preserve">190,68</t>
  </si>
  <si>
    <t xml:space="preserve">93558</t>
  </si>
  <si>
    <t xml:space="preserve">MOTORISTA DE CAMINHAO COM ENCARGOS COMPLEMENTARES</t>
  </si>
  <si>
    <t xml:space="preserve">4.310,32</t>
  </si>
  <si>
    <t xml:space="preserve">4.881,43</t>
  </si>
  <si>
    <t xml:space="preserve">93559</t>
  </si>
  <si>
    <t xml:space="preserve">5.109,20</t>
  </si>
  <si>
    <t xml:space="preserve">5.804,79</t>
  </si>
  <si>
    <t xml:space="preserve">93560</t>
  </si>
  <si>
    <t xml:space="preserve">4.315,57</t>
  </si>
  <si>
    <t xml:space="preserve">4.887,49</t>
  </si>
  <si>
    <t xml:space="preserve">93561</t>
  </si>
  <si>
    <t xml:space="preserve">7.214,20</t>
  </si>
  <si>
    <t xml:space="preserve">8.253,96</t>
  </si>
  <si>
    <t xml:space="preserve">93562</t>
  </si>
  <si>
    <t xml:space="preserve">4.270,14</t>
  </si>
  <si>
    <t xml:space="preserve">4.834,97</t>
  </si>
  <si>
    <t xml:space="preserve">93563</t>
  </si>
  <si>
    <t xml:space="preserve">4.011,86</t>
  </si>
  <si>
    <t xml:space="preserve">4.534,98</t>
  </si>
  <si>
    <t xml:space="preserve">93564</t>
  </si>
  <si>
    <t xml:space="preserve">3.857,69</t>
  </si>
  <si>
    <t xml:space="preserve">4.356,77</t>
  </si>
  <si>
    <t xml:space="preserve">93565</t>
  </si>
  <si>
    <t xml:space="preserve">12.507,78</t>
  </si>
  <si>
    <t xml:space="preserve">14.443,90</t>
  </si>
  <si>
    <t xml:space="preserve">93566</t>
  </si>
  <si>
    <t xml:space="preserve">2.838,63</t>
  </si>
  <si>
    <t xml:space="preserve">3.180,41</t>
  </si>
  <si>
    <t xml:space="preserve">93567</t>
  </si>
  <si>
    <t xml:space="preserve">15.731,50</t>
  </si>
  <si>
    <t xml:space="preserve">18.169,94</t>
  </si>
  <si>
    <t xml:space="preserve">93568</t>
  </si>
  <si>
    <t xml:space="preserve">20.639,45</t>
  </si>
  <si>
    <t xml:space="preserve">23.842,67</t>
  </si>
  <si>
    <t xml:space="preserve">93569</t>
  </si>
  <si>
    <t xml:space="preserve">ARQUITETO JUNIOR COM ENCARGOS COMPLEMENTARES</t>
  </si>
  <si>
    <t xml:space="preserve">11.779,57</t>
  </si>
  <si>
    <t xml:space="preserve">13.602,21</t>
  </si>
  <si>
    <t xml:space="preserve">93570</t>
  </si>
  <si>
    <t xml:space="preserve">ARQUITETO PLENO COM ENCARGOS COMPLEMENTARES</t>
  </si>
  <si>
    <t xml:space="preserve">13.505,17</t>
  </si>
  <si>
    <t xml:space="preserve">15.596,70</t>
  </si>
  <si>
    <t xml:space="preserve">93571</t>
  </si>
  <si>
    <t xml:space="preserve">ARQUITETO SENIOR COM ENCARGOS COMPLEMENTARES</t>
  </si>
  <si>
    <t xml:space="preserve">15.984,92</t>
  </si>
  <si>
    <t xml:space="preserve">18.462,87</t>
  </si>
  <si>
    <t xml:space="preserve">93572</t>
  </si>
  <si>
    <t xml:space="preserve">ENCARREGADO GERAL DE OBRAS COM ENCARGOS COMPLEMENTARES</t>
  </si>
  <si>
    <t xml:space="preserve">4.751,14</t>
  </si>
  <si>
    <t xml:space="preserve">5.389,46</t>
  </si>
  <si>
    <t xml:space="preserve">94295</t>
  </si>
  <si>
    <t xml:space="preserve">6.909,93</t>
  </si>
  <si>
    <t xml:space="preserve">7.973,77</t>
  </si>
  <si>
    <t xml:space="preserve">94296</t>
  </si>
  <si>
    <t xml:space="preserve">3.254,82</t>
  </si>
  <si>
    <t xml:space="preserve">3.659,96</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</si>
  <si>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</si>
  <si>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</si>
  <si>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</si>
  <si>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</si>
  <si>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</si>
  <si>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</si>
  <si>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</si>
  <si>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</si>
  <si>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</si>
  <si>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</si>
  <si>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</si>
  <si>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</si>
  <si>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</si>
  <si>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</si>
  <si>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</si>
  <si>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</si>
  <si>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</si>
  <si>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</si>
  <si>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0,37</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</si>
  <si>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</si>
  <si>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</si>
  <si>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</si>
  <si>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</si>
  <si>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</si>
  <si>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</si>
  <si>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</si>
  <si>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</si>
  <si>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</si>
  <si>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</si>
  <si>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</si>
  <si>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</si>
  <si>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</si>
  <si>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</si>
  <si>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</si>
  <si>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</si>
  <si>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</si>
  <si>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</si>
  <si>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</si>
  <si>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</si>
  <si>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</si>
  <si>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</si>
  <si>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</si>
  <si>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</si>
  <si>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</si>
  <si>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</si>
  <si>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</si>
  <si>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</si>
  <si>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</si>
  <si>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</si>
  <si>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</si>
  <si>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</si>
  <si>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</si>
  <si>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</si>
  <si>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</si>
  <si>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</si>
  <si>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</si>
  <si>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</si>
  <si>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</si>
  <si>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</si>
  <si>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</si>
  <si>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</si>
  <si>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</si>
  <si>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</si>
  <si>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</si>
  <si>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</si>
  <si>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</si>
  <si>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</si>
  <si>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</si>
  <si>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</si>
  <si>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</si>
  <si>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</si>
  <si>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</si>
  <si>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</si>
  <si>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</si>
  <si>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</si>
  <si>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</si>
  <si>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</si>
  <si>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</si>
  <si>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</si>
  <si>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</si>
  <si>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</si>
  <si>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</si>
  <si>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</si>
  <si>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</si>
  <si>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</si>
  <si>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</si>
  <si>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</si>
  <si>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</si>
  <si>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</si>
  <si>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</si>
  <si>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</si>
  <si>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95353</t>
  </si>
  <si>
    <t xml:space="preserve">CURSO DE CAPACITAÇÃO PARA OPERADOR DE ACABADORA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</si>
  <si>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</si>
  <si>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</si>
  <si>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</si>
  <si>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</si>
  <si>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</si>
  <si>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</si>
  <si>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</si>
  <si>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</si>
  <si>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</si>
  <si>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</si>
  <si>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</si>
  <si>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</si>
  <si>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</si>
  <si>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</si>
  <si>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</si>
  <si>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</si>
  <si>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</si>
  <si>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</si>
  <si>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</si>
  <si>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</si>
  <si>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</si>
  <si>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</si>
  <si>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</si>
  <si>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</si>
  <si>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</si>
  <si>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</si>
  <si>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</si>
  <si>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</si>
  <si>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</si>
  <si>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</si>
  <si>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</si>
  <si>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</si>
  <si>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</si>
  <si>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</si>
  <si>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</si>
  <si>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</si>
  <si>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</si>
  <si>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</si>
  <si>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</si>
  <si>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</si>
  <si>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</si>
  <si>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</si>
  <si>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</si>
  <si>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</si>
  <si>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</si>
  <si>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</si>
  <si>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</si>
  <si>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</si>
  <si>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</si>
  <si>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</si>
  <si>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</si>
  <si>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</si>
  <si>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</si>
  <si>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</si>
  <si>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</si>
  <si>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</si>
  <si>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</si>
  <si>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</si>
  <si>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</si>
  <si>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</si>
  <si>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</si>
  <si>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</si>
  <si>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</si>
  <si>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</si>
  <si>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</si>
  <si>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</si>
  <si>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</si>
  <si>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</si>
  <si>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</si>
  <si>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</si>
  <si>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</si>
  <si>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</si>
  <si>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</si>
  <si>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</si>
  <si>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</si>
  <si>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</si>
  <si>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</si>
  <si>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</si>
  <si>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</si>
  <si>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</si>
  <si>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</si>
  <si>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</si>
  <si>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</si>
  <si>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</si>
  <si>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</si>
  <si>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</si>
  <si>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</si>
  <si>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</si>
  <si>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</si>
  <si>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</si>
  <si>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</si>
  <si>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</si>
  <si>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</si>
  <si>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</si>
  <si>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</si>
  <si>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</si>
  <si>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</si>
  <si>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</si>
  <si>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0,96</t>
  </si>
  <si>
    <t xml:space="preserve">95403</t>
  </si>
  <si>
    <t xml:space="preserve">CURSO DE CAPACITAÇÃO PARA ENGENHEIRO CIVIL DE OBRA PLENO (ENCARGOS COMPLEMENTARES) - HORISTA</t>
  </si>
  <si>
    <t xml:space="preserve">1,05</t>
  </si>
  <si>
    <t xml:space="preserve">1,21</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</si>
  <si>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</si>
  <si>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</si>
  <si>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</si>
  <si>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</si>
  <si>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</si>
  <si>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</si>
  <si>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</si>
  <si>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</si>
  <si>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</si>
  <si>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</si>
  <si>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</si>
  <si>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</si>
  <si>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</si>
  <si>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</si>
  <si>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</si>
  <si>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</si>
  <si>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</si>
  <si>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</si>
  <si>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</si>
  <si>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</si>
  <si>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</si>
  <si>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</si>
  <si>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41,10</t>
  </si>
  <si>
    <t xml:space="preserve">47,50</t>
  </si>
  <si>
    <t xml:space="preserve">95415</t>
  </si>
  <si>
    <t xml:space="preserve">CURSO DE CAPACITAÇÃO PARA ENGENHEIRO CIVIL DE OBRA JÚNIOR (ENCARGOS COMPLEMENTARES) - MENSALISTA</t>
  </si>
  <si>
    <t xml:space="preserve">129,50</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</si>
  <si>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</si>
  <si>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</si>
  <si>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</si>
  <si>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</si>
  <si>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141,11</t>
  </si>
  <si>
    <t xml:space="preserve">163,10</t>
  </si>
  <si>
    <t xml:space="preserve">95418</t>
  </si>
  <si>
    <t xml:space="preserve">CURSO DE CAPACITAÇÃO PARA ENGENHEIRO CIVIL DE OBRA SÊNIOR (ENCARGOS COMPLEMENTARES) - MENSALISTA</t>
  </si>
  <si>
    <t xml:space="preserve">185,37</t>
  </si>
  <si>
    <t xml:space="preserve">214,26</t>
  </si>
  <si>
    <t xml:space="preserve">95419</t>
  </si>
  <si>
    <t xml:space="preserve">CURSO DE CAPACITAÇÃO PARA ARQUITETO JÚNIOR (ENCARGOS COMPLEMENTARES) - MENSALISTA</t>
  </si>
  <si>
    <t xml:space="preserve">59,35</t>
  </si>
  <si>
    <t xml:space="preserve">68,59</t>
  </si>
  <si>
    <t xml:space="preserve">95420</t>
  </si>
  <si>
    <t xml:space="preserve">CURSO DE CAPACITAÇÃO PARA ARQUITETO PLENO (ENCARGOS COMPLEMENTARES) - MENSALISTA</t>
  </si>
  <si>
    <t xml:space="preserve">78,71</t>
  </si>
  <si>
    <t xml:space="preserve">95421</t>
  </si>
  <si>
    <t xml:space="preserve">CURSO DE CAPACITAÇÃO PARA ARQUITETO SÊNIOR (ENCARGOS COMPLEMENTARES) - MENSALISTA</t>
  </si>
  <si>
    <t xml:space="preserve">80,68</t>
  </si>
  <si>
    <t xml:space="preserve">93,26</t>
  </si>
  <si>
    <t xml:space="preserve">95422</t>
  </si>
  <si>
    <t xml:space="preserve">CURSO DE CAPACITAÇÃO PARA ENCARREGADO GERAL DE OBRAS (ENCARGOS COMPLEMENTARES) - MENSALISTA</t>
  </si>
  <si>
    <t xml:space="preserve">95423</t>
  </si>
  <si>
    <t xml:space="preserve">CURSO DE CAPACITAÇÃO PARA MESTRE DE OBRAS (ENCARGOS COMPLEMENTARES) - MENSALISTA</t>
  </si>
  <si>
    <t xml:space="preserve">87,61</t>
  </si>
  <si>
    <t xml:space="preserve">95424</t>
  </si>
  <si>
    <t xml:space="preserve">CURSO DE CAPACITAÇÃO PARA TOPÓGRAFO (ENCARGOS COMPLEMENTARES) - MENSALISTA</t>
  </si>
  <si>
    <t xml:space="preserve">13,19</t>
  </si>
  <si>
    <t xml:space="preserve">SINAPI-I</t>
  </si>
  <si>
    <t xml:space="preserve">!EM PROCESSO DE DESATIVACAO!  VEICULO TIPO  MINI FURGAO COM MOTOR ENTRE *1.4 A 1.6* FLEX, 2 PORTAS</t>
  </si>
  <si>
    <t xml:space="preserve">UN    </t>
  </si>
  <si>
    <t xml:space="preserve">50.619,25</t>
  </si>
  <si>
    <t xml:space="preserve">!EM PROCESSO DE DESATIVACAO! ASFALTADOR</t>
  </si>
  <si>
    <t xml:space="preserve">H     </t>
  </si>
  <si>
    <t xml:space="preserve">20,51</t>
  </si>
  <si>
    <t xml:space="preserve">!EM PROCESSO DE DESATIVACAO! CAIXA P/ MEDICAO DE DEMANDA E ENERGIA REATIVA EM CHAPA 18 ESTAMPADA , PADRAO DE CONCESSIONARIA LOCAL</t>
  </si>
  <si>
    <t xml:space="preserve">426,04</t>
  </si>
  <si>
    <t xml:space="preserve">!EM PROCESSO DE DESATIVACAO! CAMINHONETE CABINE SIMPLES COM MOTOR 1.6 FLEX, CAMBIO  MANUAL, POTENCIA 101/104 CV, 2 PORTAS</t>
  </si>
  <si>
    <t xml:space="preserve">46.194,01</t>
  </si>
  <si>
    <t xml:space="preserve">!EM PROCESSO DE DESATIVACAO! CAMINHONETE COM MOTOR A DIESEL, POTENCIA 180 CV, CABINE DUPLA, 4X4</t>
  </si>
  <si>
    <t xml:space="preserve">151.472,44</t>
  </si>
  <si>
    <t xml:space="preserve">!EM PROCESSO DE DESATIVACAO! DIVISORIA COLMEIA CEGA COM MONTANTE E RODAPE DE ALUMINIO ANODIZADO SIMPLES (SEM COLOCACAO)</t>
  </si>
  <si>
    <t xml:space="preserve">M2    </t>
  </si>
  <si>
    <t xml:space="preserve">80,00</t>
  </si>
  <si>
    <t xml:space="preserve">!EM PROCESSO DE DESATIVACAO! ESCAVADEIRA DRAGA DE ARRASTE, CAP. 3/4 JC 140HP (INCL MANUTENCAO/OPERACAO)</t>
  </si>
  <si>
    <t xml:space="preserve">164,64</t>
  </si>
  <si>
    <t xml:space="preserve">!EM PROCESSO DE DESATIVACAO! ESCAVADEIRA HIDRAULICA SOBRE ESTEIRAS DE 99 HP, PESO OPERACIONAL DE *16* T E CAPACIDADE DE 0,85 A 1,00 M3 (LOCACAO COM OPERADOR, COMBUSTIVEL E MANUTENCAO)</t>
  </si>
  <si>
    <t xml:space="preserve">139,50</t>
  </si>
  <si>
    <t xml:space="preserve">!EM PROCESSO DE DESATIVACAO! LUMINARIA FECHADA P/ ILUMINACAO PUBLICA, TIPO ABL 50/F OU EQUIV, P/ LAMPADA A VAPOR DE MERCURIO 400W</t>
  </si>
  <si>
    <t xml:space="preserve">164,94</t>
  </si>
  <si>
    <t xml:space="preserve">!EM PROCESSO DE DESATIVACAO! MADEIRA DE 1A. QUALIDADE (MADEIRA BRANCA), SERRADA E NAO APARELHADA, PARA FORMAS DE CONCRETO ARMADO</t>
  </si>
  <si>
    <t xml:space="preserve">M3    </t>
  </si>
  <si>
    <t xml:space="preserve">1.287,34</t>
  </si>
  <si>
    <t xml:space="preserve">!EM PROCESSO DE DESATIVACAO! TERMINAL DE PORCELANA (MUFLA) UNIPOLAR, USO EXTERNO, TENSAO 3,6/6 KV, PARA CABO DE 10/16 MM2, COM ISOLAMENTO EPR</t>
  </si>
  <si>
    <t xml:space="preserve">167,11</t>
  </si>
  <si>
    <t xml:space="preserve">!EM PROCESSO DE DESATIVACAO! VEICULO DE PASSEIO COM MOTOR 1.0 FLEX, POTENCIA 72/85 CV, 5 PORTAS, COR SOLIDA, BASICO</t>
  </si>
  <si>
    <t xml:space="preserve">42.990,00</t>
  </si>
  <si>
    <t xml:space="preserve">!EM PROCESSO DE DESATIVACAO! VEICULO DE PASSEIO COM MOTOR 1.6 FLEX, POTENCIA 101/104 CV, 4 PORTAS</t>
  </si>
  <si>
    <t xml:space="preserve">46.543,91</t>
  </si>
  <si>
    <t xml:space="preserve">ABERTURA PARA ENCAIXE DE CUBA OU LAVATORIO EM BANCADA DE MARMORE/ GRANITO OU OUTRO TIPO DE PEDRA NATURAL</t>
  </si>
  <si>
    <t xml:space="preserve">115,50</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</si>
  <si>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</si>
  <si>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</si>
  <si>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</si>
  <si>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</si>
  <si>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</si>
  <si>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</si>
  <si>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</si>
  <si>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</si>
  <si>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</si>
  <si>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</si>
  <si>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</si>
  <si>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</si>
  <si>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</si>
  <si>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</si>
  <si>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</si>
  <si>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</si>
  <si>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2,09</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</si>
  <si>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</si>
  <si>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</si>
  <si>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</si>
  <si>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</si>
  <si>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</si>
  <si>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</si>
  <si>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</si>
  <si>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</si>
  <si>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4" E CUNHA DE FIXACAO</t>
  </si>
  <si>
    <t xml:space="preserve">3,41</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</si>
  <si>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</si>
  <si>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</si>
  <si>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</si>
  <si>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</si>
  <si>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</si>
  <si>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</si>
  <si>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</si>
  <si>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</si>
  <si>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</si>
  <si>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</si>
  <si>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</si>
  <si>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</si>
  <si>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2,32</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</si>
  <si>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</si>
  <si>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</si>
  <si>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</si>
  <si>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</si>
  <si>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CROMADO PARA REGISTRO PEQUENO, 1/2 " OU 3/4 "</t>
  </si>
  <si>
    <t xml:space="preserve">16,70</t>
  </si>
  <si>
    <t xml:space="preserve">ACABAMENTO SIMPLES/CONVENCIONAL PARA FORRO PVC, TIPO "U" OU "C", COR BRANCA, COMPRIMENTO 6 M</t>
  </si>
  <si>
    <t xml:space="preserve">M     </t>
  </si>
  <si>
    <t xml:space="preserve">2,41</t>
  </si>
  <si>
    <t xml:space="preserve">ACESSORIO DE LIGACAO NAO ELETRICO PARA CARGAS EXPLOSIVAS, TUBO DE 6 M</t>
  </si>
  <si>
    <t xml:space="preserve">47,99</t>
  </si>
  <si>
    <t xml:space="preserve">ACESSORIO INICIADOR NAO ELETRICO, TUBO DE 6 M, TEMPO DE RETARDO DE *160* MS</t>
  </si>
  <si>
    <t xml:space="preserve">ACETILENO (RECARGA PARA CILINDRO DE CONJUNTO OXICORTE GRANDE)</t>
  </si>
  <si>
    <t xml:space="preserve">KG    </t>
  </si>
  <si>
    <t xml:space="preserve">38,00</t>
  </si>
  <si>
    <t xml:space="preserve">ACIDO MURIATICO, DILUICAO 10% A 12% PARA USO EM LIMPEZA</t>
  </si>
  <si>
    <t xml:space="preserve">L     </t>
  </si>
  <si>
    <t xml:space="preserve">ACO CA-25, 10,0 MM, VERGALHAO</t>
  </si>
  <si>
    <t xml:space="preserve">ACO CA-25, 12,5 MM, VERGALHAO</t>
  </si>
  <si>
    <t xml:space="preserve">ACO CA-25, 16,0 MM, VERGALHAO</t>
  </si>
  <si>
    <t xml:space="preserve">ACO CA-25, 20,0 MM, VERGALHAO</t>
  </si>
  <si>
    <t xml:space="preserve">ACO CA-25, 25,0 MM, VERGALHAO</t>
  </si>
  <si>
    <t xml:space="preserve">ACO CA-25, 32,0 MM, VERGALHAO</t>
  </si>
  <si>
    <t xml:space="preserve">ACO CA-25, 6,3 MM, VERGALHAO</t>
  </si>
  <si>
    <t xml:space="preserve">ACO CA-25, 8,0 MM, VERGALHAO</t>
  </si>
  <si>
    <t xml:space="preserve">ACO CA-50, 10,0 MM, DOBRADO E CORTADO</t>
  </si>
  <si>
    <t xml:space="preserve">ACO CA-50, 10,0 MM, VERGALHAO</t>
  </si>
  <si>
    <t xml:space="preserve">4,03</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</si>
  <si>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</si>
  <si>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</si>
  <si>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</si>
  <si>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</si>
  <si>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</si>
  <si>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</si>
  <si>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</si>
  <si>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</si>
  <si>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</si>
  <si>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ACO CA-50, 8,0 MM, VERGALHAO</t>
  </si>
  <si>
    <t xml:space="preserve">ACO CA-60, VERGALHAO, 9,5 MM</t>
  </si>
  <si>
    <t xml:space="preserve">ACO CA-60, 4,2 MM, DOBRADO E CORTADO</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</si>
  <si>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</si>
  <si>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</si>
  <si>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</si>
  <si>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</si>
  <si>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</si>
  <si>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4,08</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</si>
  <si>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</si>
  <si>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</si>
  <si>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</si>
  <si>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</si>
  <si>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</si>
  <si>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</si>
  <si>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</si>
  <si>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EMFERRO FUNDIDO PARA SISTEMA DE TUBULACAO RANHURADA, DN 80 MM (3")</t>
  </si>
  <si>
    <t xml:space="preserve">ADAPTADOR DE COBRE PARA TUBULACAO PEX, DN 16 X 15 MM</t>
  </si>
  <si>
    <t xml:space="preserve">ADAPTADOR DE COBRE PARA TUBULACAO PEX, DN 20 X 22 MM</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</si>
  <si>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</si>
  <si>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</si>
  <si>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2,95</t>
  </si>
  <si>
    <t xml:space="preserve">ADAPTADOR DE COMPRESSAO EM POLIPROPILENO (PP), PARA TUBO EM PEAD, 32 MM X 1", PARA LIGACAO PREDIAL DE AGUA (NTS 179)</t>
  </si>
  <si>
    <t xml:space="preserve">ADAPTADOR PVC PARA SIFAO METALICO, SOLDAVEL, COM ANEL BORRACHA (JE), 40 MM X 1 1/2"</t>
  </si>
  <si>
    <t xml:space="preserve">3,92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</si>
  <si>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</si>
  <si>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</si>
  <si>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</si>
  <si>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</si>
  <si>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</si>
  <si>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</si>
  <si>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</si>
  <si>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</si>
  <si>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1,58</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</si>
  <si>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</si>
  <si>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</si>
  <si>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</si>
  <si>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</si>
  <si>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</si>
  <si>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</si>
  <si>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</si>
  <si>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</si>
  <si>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</si>
  <si>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12,68</t>
  </si>
  <si>
    <t xml:space="preserve">ADAPTADOR PVC SOLDAVEL, COM FLANGE E ANEL DE VEDACAO, 32 MM X 1", PARA CAIXA D'AGUA</t>
  </si>
  <si>
    <t xml:space="preserve">15,97</t>
  </si>
  <si>
    <t xml:space="preserve">ADAPTADOR PVC SOLDAVEL, COM FLANGE E ANEL DE VEDACAO, 40 MM X 1 1/4", PARA CAIXA D'AGUA</t>
  </si>
  <si>
    <t xml:space="preserve">25,90</t>
  </si>
  <si>
    <t xml:space="preserve">ADAPTADOR PVC SOLDAVEL, COM FLANGE E ANEL DE VEDACAO, 50 MM X 1 1/2", PARA CAIXA D'AGUA</t>
  </si>
  <si>
    <t xml:space="preserve">ADAPTADOR PVC SOLDAVEL, COM FLANGES E ANEL DE VEDACAO, 60 MM X 2", PARA CAIXA D' AGUA</t>
  </si>
  <si>
    <t xml:space="preserve">ADAPTADOR PVC SOLDAVEL, COM FLANGES LIVRES, 110 MM X 4", PARA CAIXA D' AGUA</t>
  </si>
  <si>
    <t xml:space="preserve">272,45</t>
  </si>
  <si>
    <t xml:space="preserve">ADAPTADOR PVC SOLDAVEL, COM FLANGES LIVRES, 25 MM X 3/4", PARA CAIXA D' AGUA</t>
  </si>
  <si>
    <t xml:space="preserve">ADAPTADOR PVC SOLDAVEL, COM FLANGES LIVRES, 32 MM X 1", PARA CAIXA D' AGUA</t>
  </si>
  <si>
    <t xml:space="preserve">14,41</t>
  </si>
  <si>
    <t xml:space="preserve">ADAPTADOR PVC SOLDAVEL, COM FLANGES LIVRES, 40 MM X 1  1/4", PARA CAIXA D' AGUA</t>
  </si>
  <si>
    <t xml:space="preserve">21,35</t>
  </si>
  <si>
    <t xml:space="preserve">ADAPTADOR PVC SOLDAVEL, COM FLANGES LIVRES, 50 MM X 1  1/2", PARA CAIXA D' AGUA</t>
  </si>
  <si>
    <t xml:space="preserve">ADAPTADOR PVC SOLDAVEL, COM FLANGES LIVRES, 60 MM X 2", PARA CAIXA D' AGUA</t>
  </si>
  <si>
    <t xml:space="preserve">ADAPTADOR PVC SOLDAVEL, COM FLANGES LIVRES, 75 MM X 2  1/2", PARA CAIXA D' AGUA</t>
  </si>
  <si>
    <t xml:space="preserve">141,33</t>
  </si>
  <si>
    <t xml:space="preserve">ADAPTADOR PVC SOLDAVEL, COM FLANGES LIVRES, 85 MM X 3", PARA CAIXA D' AGUA</t>
  </si>
  <si>
    <t xml:space="preserve">ADAPTADOR PVC SOLDAVEL, LONGO, COM FLANGE LIVRE,  110 MM X 4", PARA CAIXA D' AGUA</t>
  </si>
  <si>
    <t xml:space="preserve">389,20</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</si>
  <si>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</si>
  <si>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</si>
  <si>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</si>
  <si>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</si>
  <si>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32,80</t>
  </si>
  <si>
    <t xml:space="preserve">ADAPTADOR PVC SOLDAVEL, LONGO, COM FLANGE LIVRE,  60 MM X 2", PARA CAIXA D' AGUA</t>
  </si>
  <si>
    <t xml:space="preserve">ADAPTADOR PVC SOLDAVEL, LONGO, COM FLANGE LIVRE,  75 MM X 2 1/2", PARA CAIXA D' AGUA</t>
  </si>
  <si>
    <t xml:space="preserve">189,44</t>
  </si>
  <si>
    <t xml:space="preserve">ADAPTADOR PVC SOLDAVEL, LONGO, COM FLANGE LIVRE,  85 MM X 3", PARA CAIXA D' AGUA</t>
  </si>
  <si>
    <t xml:space="preserve">255,18</t>
  </si>
  <si>
    <t xml:space="preserve">ADAPTADOR PVC, COM REGISTRO, PARA PEAD, 20 MM X 3/4", PARA LIGACAO PREDIAL DE AGUA</t>
  </si>
  <si>
    <t xml:space="preserve">ADAPTADOR PVC, ROSCAVEL, COM FLANGES E ANEL DE VEDACAO, 1 1/2", PARA CAIXA D'AGUA</t>
  </si>
  <si>
    <t xml:space="preserve">25,26</t>
  </si>
  <si>
    <t xml:space="preserve">ADAPTADOR PVC, ROSCAVEL, COM FLANGES E ANEL DE VEDACAO, 1 1/4", PARA CAIXA D' AGUA</t>
  </si>
  <si>
    <t xml:space="preserve">ADAPTADOR PVC, ROSCAVEL, COM FLANGES E ANEL DE VEDACAO, 2", PARA CAIXA D' AGUA</t>
  </si>
  <si>
    <t xml:space="preserve">36,80</t>
  </si>
  <si>
    <t xml:space="preserve">ADAPTADOR PVC, ROSCAVEL, PARA VALVULA PIA OU LAVATORIO, 40 MM</t>
  </si>
  <si>
    <t xml:space="preserve">1,40</t>
  </si>
  <si>
    <t xml:space="preserve">ADAPTADOR, CPVC, SOLDAVEL, 15 MM, PARA AGUA QUENTE</t>
  </si>
  <si>
    <t xml:space="preserve">ADAPTADOR, CPVC, SOLDAVEL, 22 MM, PARA AGUA QUENTE</t>
  </si>
  <si>
    <t xml:space="preserve">ADAPTADOR, EM LATAO, ENGATE RAPIDO 2 1/2" X ROSCA INTERNA 5 FIOS 2 1/2",  PARA INSTALACAO PREDIAL DE COMBATE A INCENDIO</t>
  </si>
  <si>
    <t xml:space="preserve">39,61</t>
  </si>
  <si>
    <t xml:space="preserve">ADAPTADOR, EM LATAO, ENGATE RAPIDO1 1/2" X ROSCA INTERNA 5 FIOS 2 1/2",  PARA INSTALACAO PREDIAL DE COMBATE A INCENDIO</t>
  </si>
  <si>
    <t xml:space="preserve">ADAPTADOR, PVC PBA,  BOLSA/ROSCA, JE, DN 75 / DE  85 MM</t>
  </si>
  <si>
    <t xml:space="preserve">ADAPTADOR, PVC PBA, A BOLSA DEFOFO, JE, DN 100 / DE 110 MM</t>
  </si>
  <si>
    <t xml:space="preserve">41,76</t>
  </si>
  <si>
    <t xml:space="preserve">ADAPTADOR, PVC PBA, A BOLSA DEFOFO, JE, DN 50 / DE 60 MM</t>
  </si>
  <si>
    <t xml:space="preserve">ADAPTADOR, PVC PBA, A BOLSA DEFOFO, JE, DN 75 / DE  85 MM</t>
  </si>
  <si>
    <t xml:space="preserve">ADAPTADOR, PVC PBA, BOLSA/ROSCA, JE, DN 100 / DE 110 MM</t>
  </si>
  <si>
    <t xml:space="preserve">ADAPTADOR, PVC PBA, BOLSA/ROSCA, JE, DN 50 / DE 60 MM</t>
  </si>
  <si>
    <t xml:space="preserve">ADAPTADOR, PVC PBA, PONTA/ROSCA, JE, DN 50 / DE  60 MM</t>
  </si>
  <si>
    <t xml:space="preserve">ADAPTADOR, PVC PBA, PONTA/ROSCA, JE, DN 75 / DE  85 MM</t>
  </si>
  <si>
    <t xml:space="preserve">ADESIVO ACRILICO/COLA DE CONTATO</t>
  </si>
  <si>
    <t xml:space="preserve">19,51</t>
  </si>
  <si>
    <t xml:space="preserve">ADESIVO ESTRUTURAL A BASE DE RESINA EPOXI PARA INJECAO EM TRINCAS, BICOMPONENTE, BAIXA VISCOSIDADE</t>
  </si>
  <si>
    <t xml:space="preserve">98,85</t>
  </si>
  <si>
    <t xml:space="preserve">ADESIVO ESTRUTURAL A BASE DE RESINA EPOXI, BICOMPONENTE, FLUIDO</t>
  </si>
  <si>
    <t xml:space="preserve">44,12</t>
  </si>
  <si>
    <t xml:space="preserve">ADESIVO ESTRUTURAL A BASE DE RESINA EPOXI, BICOMPONENTE, PASTOSO (TIXOTROPICO)</t>
  </si>
  <si>
    <t xml:space="preserve">42,36</t>
  </si>
  <si>
    <t xml:space="preserve">ADESIVO LIQUIDO A BASE DE RESINAS PARA COLAGEM DE ESPUMA DE ISOLAMENTO TERMICO FLEXIVEL</t>
  </si>
  <si>
    <t xml:space="preserve">ADESIVO PARA TUBOS CPVC, *75* G</t>
  </si>
  <si>
    <t xml:space="preserve">ADESIVO PLASTICO PARA PVC, BISNAGA COM 75 GR</t>
  </si>
  <si>
    <t xml:space="preserve">ADESIVO PLASTICO PARA PVC, FRASCO COM 175 GR</t>
  </si>
  <si>
    <t xml:space="preserve">ADESIVO PLASTICO PARA PVC, FRASCO COM 850 GR</t>
  </si>
  <si>
    <t xml:space="preserve">40,56</t>
  </si>
  <si>
    <t xml:space="preserve">ADESIVO/COLA PARA EPS (ISOPOR) E OUTROS MATERIAIS</t>
  </si>
  <si>
    <t xml:space="preserve">ADITIVO ACELERADOR DE PEGA E ENDURECIMENTO PARA ARGAMASSAS E CONCRETOS</t>
  </si>
  <si>
    <t xml:space="preserve">11,00</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</si>
  <si>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</si>
  <si>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</si>
  <si>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</si>
  <si>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</si>
  <si>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11,48</t>
  </si>
  <si>
    <t xml:space="preserve">ADITIVO LIQUIDO INCORPORADOR DE AR PARA CONCRETO E ARGAMASSA</t>
  </si>
  <si>
    <t xml:space="preserve">ADITIVO PLASTIFICANTE E ESTABILIZADOR PARA ARGAMASSAS DE ASSENTAMENTO E REBOCO</t>
  </si>
  <si>
    <t xml:space="preserve">18L   </t>
  </si>
  <si>
    <t xml:space="preserve">122,43</t>
  </si>
  <si>
    <t xml:space="preserve">ADITIVO PLASTIFICANTE RETARDADOR DE PEGA E REDUTOR DE AGUA PARA CONCRETO</t>
  </si>
  <si>
    <t xml:space="preserve">ADITIVO SUPERPLASTIFICANTE DE PEGA NORMAL PARA CONCRETO (TAMBOR 200 KG)</t>
  </si>
  <si>
    <t xml:space="preserve">200KG </t>
  </si>
  <si>
    <t xml:space="preserve">1.928,70</t>
  </si>
  <si>
    <t xml:space="preserve">ADUELA/GALERIA DE CONCRETO ARMADO, SECAO RETANGULAR 1.50 X 1.50 M (L X A), C = 1.00 M, E = 20 CM</t>
  </si>
  <si>
    <t xml:space="preserve">1.266,11</t>
  </si>
  <si>
    <t xml:space="preserve">ADUELA/GALERIA DE CONCRETO ARMADO, SECAO RETANGULAR 2.00 X 2.00 M (L X A), C = 1.00 M, E = 20 CM</t>
  </si>
  <si>
    <t xml:space="preserve">1.791,21</t>
  </si>
  <si>
    <t xml:space="preserve">ADUELA/GALERIA DE CONCRETO ARMADO, SECAO RETANGULAR 2.50 X 2.50 M (L X A), C = 1.00 M, E = 20 CM</t>
  </si>
  <si>
    <t xml:space="preserve">2.191,80</t>
  </si>
  <si>
    <t xml:space="preserve">ADUELA/GALERIA DE CONCRETO ARMADO, SECAO RETANGULAR 3.00 X 3.00 M (L X A), C = 1.00 M, E = 20 CM</t>
  </si>
  <si>
    <t xml:space="preserve">2.740,60</t>
  </si>
  <si>
    <t xml:space="preserve">AFASTADOR PARA TELHA DE FIBROCIMENTO CANALETE 90 OU KALHETAO</t>
  </si>
  <si>
    <t xml:space="preserve">AGREGADO RECICLADO (RCD), CLASSE A, CINZA, TIPO RACHAO RECICLADO</t>
  </si>
  <si>
    <t xml:space="preserve">AGUA SANITARIA</t>
  </si>
  <si>
    <t xml:space="preserve">AJUDANTE DE ARMADOR</t>
  </si>
  <si>
    <t xml:space="preserve">12,80</t>
  </si>
  <si>
    <t xml:space="preserve">AJUDANTE DE ARMADOR (MENSALISTA)</t>
  </si>
  <si>
    <t xml:space="preserve">MES   </t>
  </si>
  <si>
    <t xml:space="preserve">1.943,53</t>
  </si>
  <si>
    <t xml:space="preserve">2.246,37</t>
  </si>
  <si>
    <t xml:space="preserve">AJUDANTE DE ELETRICISTA</t>
  </si>
  <si>
    <t xml:space="preserve">AJUDANTE DE ELETRICISTA (MENSALISTA)</t>
  </si>
  <si>
    <t xml:space="preserve">2.102,18</t>
  </si>
  <si>
    <t xml:space="preserve">2.429,75</t>
  </si>
  <si>
    <t xml:space="preserve">AJUDANTE DE ESTRUTURA METALICA</t>
  </si>
  <si>
    <t xml:space="preserve">AJUDANTE DE ESTRUTURAS METALICAS (MENSALISTA)</t>
  </si>
  <si>
    <t xml:space="preserve">1.880,27</t>
  </si>
  <si>
    <t xml:space="preserve">2.173,26</t>
  </si>
  <si>
    <t xml:space="preserve">AJUDANTE DE OPERACAO EM GERAL</t>
  </si>
  <si>
    <t xml:space="preserve">AJUDANTE DE OPERACAO EM GERAL (MENSALISTA)</t>
  </si>
  <si>
    <t xml:space="preserve">2.401,38</t>
  </si>
  <si>
    <t xml:space="preserve">2.775,57</t>
  </si>
  <si>
    <t xml:space="preserve">AJUDANTE DE PEDREIRO</t>
  </si>
  <si>
    <t xml:space="preserve">AJUDANTE DE PINTOR</t>
  </si>
  <si>
    <t xml:space="preserve">AJUDANTE DE PINTOR (MENSALISTA)</t>
  </si>
  <si>
    <t xml:space="preserve">2.050,03</t>
  </si>
  <si>
    <t xml:space="preserve">2.369,47</t>
  </si>
  <si>
    <t xml:space="preserve">AJUDANTE DE SERRALHEIRO</t>
  </si>
  <si>
    <t xml:space="preserve">AJUDANTE DE SERRALHEIRO (MENSALISTA)</t>
  </si>
  <si>
    <t xml:space="preserve">1.838,39</t>
  </si>
  <si>
    <t xml:space="preserve">2.124,86</t>
  </si>
  <si>
    <t xml:space="preserve">AJUDANTE ESPECIALIZADO</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</si>
  <si>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</si>
  <si>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</si>
  <si>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</si>
  <si>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</si>
  <si>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6,82</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</si>
  <si>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</si>
  <si>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</si>
  <si>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</si>
  <si>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</si>
  <si>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ALICATE DE CRIMPAR RJ11, RJ12 E RJ45</t>
  </si>
  <si>
    <t xml:space="preserve">ALICATE DE PRESSAO PARA SOLDA DE CHAPA 18 "</t>
  </si>
  <si>
    <t xml:space="preserve">82,01</t>
  </si>
  <si>
    <t xml:space="preserve">ALICATE DE PRESSAO 11 " PARA SOLDA, TIPO C</t>
  </si>
  <si>
    <t xml:space="preserve">46,14</t>
  </si>
  <si>
    <t xml:space="preserve">ALICATE DE PRESSAO 11 " PARA SOLDA, TIPO U</t>
  </si>
  <si>
    <t xml:space="preserve">50,78</t>
  </si>
  <si>
    <t xml:space="preserve">ALICATE PARA ANEIS DE PISTAO, CAPACIDADE 50 A 100 MM</t>
  </si>
  <si>
    <t xml:space="preserve">ALIMENTACAO - HORISTA (ENCARGOS COMPLEMENTARES) (COLETADO CAIXA)</t>
  </si>
  <si>
    <t xml:space="preserve">ALIMENTACAO - MENSALISTA (ENCARGOS COMPLEMENTARES) (COLETADO CAIXA)</t>
  </si>
  <si>
    <t xml:space="preserve">468,34</t>
  </si>
  <si>
    <t xml:space="preserve">ALISADORA DE CONCRETO COM MOTOR A GASOLINA DE 5,5 HP, PESO COM MOTOR DE 78 KG, 4 PAS</t>
  </si>
  <si>
    <t xml:space="preserve">6.900,00</t>
  </si>
  <si>
    <t xml:space="preserve">ALMOXARIFE</t>
  </si>
  <si>
    <t xml:space="preserve">ALMOXARIFE (MENSALISTA)</t>
  </si>
  <si>
    <t xml:space="preserve">3.346,68</t>
  </si>
  <si>
    <t xml:space="preserve">3.868,18</t>
  </si>
  <si>
    <t xml:space="preserve">ALUMINIO ANODIZADO</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</si>
  <si>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</si>
  <si>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</si>
  <si>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</si>
  <si>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ANEL BORRACHA PARA TUBO ESGOTO PREDIAL DN 50 MM (NBR 5688)</t>
  </si>
  <si>
    <t xml:space="preserve">ANEL BORRACHA PARA TUBO ESGOTO PREDIAL DN 75 MM (NBR 5688)</t>
  </si>
  <si>
    <t xml:space="preserve">1,34</t>
  </si>
  <si>
    <t xml:space="preserve">ANEL BORRACHA PARA TUBO ESGOTO PREDIAL, DN 100 MM (NBR 5688)</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</si>
  <si>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</si>
  <si>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</si>
  <si>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</si>
  <si>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</si>
  <si>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</si>
  <si>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9,62</t>
  </si>
  <si>
    <t xml:space="preserve">ANEL BORRACHA, PARA TUBO PVC DEFOFO, DN 200 MM (NBR 7665)</t>
  </si>
  <si>
    <t xml:space="preserve">18,18</t>
  </si>
  <si>
    <t xml:space="preserve">ANEL BORRACHA, PARA TUBO PVC DEFOFO, DN 250 MM (NBR 7665)</t>
  </si>
  <si>
    <t xml:space="preserve">57,79</t>
  </si>
  <si>
    <t xml:space="preserve">ANEL BORRACHA, PARA TUBO PVC DEFOFO, DN 300 MM (NBR 7665)</t>
  </si>
  <si>
    <t xml:space="preserve">88,76</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</si>
  <si>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</si>
  <si>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</si>
  <si>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</si>
  <si>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</si>
  <si>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</si>
  <si>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</si>
  <si>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</si>
  <si>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37,04</t>
  </si>
  <si>
    <t xml:space="preserve">ANEL BORRACHA, PARA TUBO/CONEXAO PVC PBA, DN 100 MM, PARA REDE AGUA</t>
  </si>
  <si>
    <t xml:space="preserve">4,42</t>
  </si>
  <si>
    <t xml:space="preserve">ANEL BORRACHA, PARA TUBO/CONEXAO PVC PBA, DN 50 MM, PARA REDE AGUA</t>
  </si>
  <si>
    <t xml:space="preserve">ANEL BORRACHA, PARA TUBO/CONEXAO PVC PBA, DN 60 MM, PARA REDE AGUA</t>
  </si>
  <si>
    <t xml:space="preserve">4,59</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</si>
  <si>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</si>
  <si>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</si>
  <si>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</si>
  <si>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</si>
  <si>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</si>
  <si>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</si>
  <si>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</si>
  <si>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</si>
  <si>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ANEL DE CONCRETO ARMADO, D = 0,60 M, H = 0,10 M</t>
  </si>
  <si>
    <t xml:space="preserve">ANEL DE CONCRETO ARMADO, D = 0,60 M, H = 0,15 M</t>
  </si>
  <si>
    <t xml:space="preserve">ANEL DE CONCRETO ARMADO, D = 0,60 M, H = 0,30 M</t>
  </si>
  <si>
    <t xml:space="preserve">38,49</t>
  </si>
  <si>
    <t xml:space="preserve">ANEL DE CONCRETO ARMADO, D = 0,60 M, H = 0,40 M</t>
  </si>
  <si>
    <t xml:space="preserve">43,06</t>
  </si>
  <si>
    <t xml:space="preserve">ANEL DE CONCRETO ARMADO, D = 0,60 M, H = 0,50 M</t>
  </si>
  <si>
    <t xml:space="preserve">ANEL DE CONCRETO ARMADO, D = 0,80 M, H = 0,30 M</t>
  </si>
  <si>
    <t xml:space="preserve">62,81</t>
  </si>
  <si>
    <t xml:space="preserve">ANEL DE CONCRETO ARMADO, D = 0,80 M, H = 0,50 M</t>
  </si>
  <si>
    <t xml:space="preserve">ANEL DE CONCRETO ARMADO, D = 1,00 M, H = 0,40 M</t>
  </si>
  <si>
    <t xml:space="preserve">79,43</t>
  </si>
  <si>
    <t xml:space="preserve">ANEL DE CONCRETO ARMADO, D = 1,00 M, H = 0,50 M</t>
  </si>
  <si>
    <t xml:space="preserve">92,37</t>
  </si>
  <si>
    <t xml:space="preserve">ANEL DE CONCRETO ARMADO, D = 1,20 M, H = 0,50 M</t>
  </si>
  <si>
    <t xml:space="preserve">100,58</t>
  </si>
  <si>
    <t xml:space="preserve">ANEL DE CONCRETO ARMADO, D = 1,50 M, H = 0,50 M</t>
  </si>
  <si>
    <t xml:space="preserve">157,98</t>
  </si>
  <si>
    <t xml:space="preserve">ANEL DE CONCRETO ARMADO, D = 2,00 M, H = 0,50 M</t>
  </si>
  <si>
    <t xml:space="preserve">248,60</t>
  </si>
  <si>
    <t xml:space="preserve">ANEL DE CONCRETO ARMADO, D = 2,50 M, H = 0,50 M</t>
  </si>
  <si>
    <t xml:space="preserve">323,48</t>
  </si>
  <si>
    <t xml:space="preserve">ANEL DE CONCRETO ARMADO, D = 3,00 M, H = 0,50 M</t>
  </si>
  <si>
    <t xml:space="preserve">534,12</t>
  </si>
  <si>
    <t xml:space="preserve">ANEL DE DISTRIBUICAO EM ACO GALVANIZADO PARA FIO FE-160</t>
  </si>
  <si>
    <t xml:space="preserve">0,62</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</si>
  <si>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</si>
  <si>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</si>
  <si>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VEDACAO/JUNTA ELASTICA, H = *16* MM, PARA TUBO DE CONCRETO DN 300 MM</t>
  </si>
  <si>
    <t xml:space="preserve">44,75</t>
  </si>
  <si>
    <t xml:space="preserve">ANEL DE VEDACAO/JUNTA ELASTICA, H = *16* MM, PARA TUBO DE CONCRETO DN 400 MM</t>
  </si>
  <si>
    <t xml:space="preserve">52,99</t>
  </si>
  <si>
    <t xml:space="preserve">ANEL DE VEDACAO/JUNTA ELASTICA, H = *16* MM, PARA TUBO DE CONCRETO DN 500 MM</t>
  </si>
  <si>
    <t xml:space="preserve">ANEL DE VEDACAO/JUNTA ELASTICA, H = *16* MM, PARA TUBO DE CONCRETO DN 600 MM</t>
  </si>
  <si>
    <t xml:space="preserve">82,42</t>
  </si>
  <si>
    <t xml:space="preserve">ANEL DE VEDACAO/JUNTA ELASTICA, H = *18* MM, PARA TUBO DE CONCRETO DN 700 MM</t>
  </si>
  <si>
    <t xml:space="preserve">87,14</t>
  </si>
  <si>
    <t xml:space="preserve">ANEL DE VEDACAO/JUNTA ELASTICA, H = *19* MM, PARA TUBO DE CONCRETO DN 800 MM</t>
  </si>
  <si>
    <t xml:space="preserve">108,80</t>
  </si>
  <si>
    <t xml:space="preserve">ANEL DE VEDACAO/JUNTA ELASTICA, H = *19* MM, PARA TUBO DE CONCRETO DN 900 MM</t>
  </si>
  <si>
    <t xml:space="preserve">102,35</t>
  </si>
  <si>
    <t xml:space="preserve">ANEL DE VEDACAO/JUNTA ELASTICA, H = *21* MM, PARA TUBO DE CONCRETO DN 1000 MM</t>
  </si>
  <si>
    <t xml:space="preserve">126,55</t>
  </si>
  <si>
    <t xml:space="preserve">ANEL DESLIZANTE / TRADICIONAL, METALICO, PARA TUBO PEX, DN 16 MM</t>
  </si>
  <si>
    <t xml:space="preserve">ANEL DESLIZANTE / TRADICIONAL, METALICO, PARA TUBO PEX, DN 20 MM</t>
  </si>
  <si>
    <t xml:space="preserve">ANEL DESLIZANTE / TRADICIONAL, METALICO, PARA TUBO PEX, DN 25 MM</t>
  </si>
  <si>
    <t xml:space="preserve">3,89</t>
  </si>
  <si>
    <t xml:space="preserve">ANEL DESLIZANTE / TRADICIONAL, METALICO, PARA TUBO PEX, DN 32 MM</t>
  </si>
  <si>
    <t xml:space="preserve">APARELHO CORTE OXI-ACETILENO PARA SOLDA E CORTE CONTENDO MACARICO SOLDA, BICO DE CORTE, CILINDROS, REGULADORES, MANGUEIRAS E CARRINHO</t>
  </si>
  <si>
    <t xml:space="preserve">2.350,00</t>
  </si>
  <si>
    <t xml:space="preserve">APARELHO DE APOIO DE NEOPRENE FRETADO, 60 X 45 X 7,6 CM, COM FRETAGEM DE ACO DE 4 MM INTERCALADAS COM ELASTOMERO DE 11 MM E REVESTIMENTO FINAL COM ELASTOMERO DE 6 MM</t>
  </si>
  <si>
    <t xml:space="preserve">DM3   </t>
  </si>
  <si>
    <t xml:space="preserve">99,54</t>
  </si>
  <si>
    <t xml:space="preserve">APARELHO DE APOIO DE NEOPRENE SIMPLES/ NAO FRETADO, 100 X 100 CM, ESPESSURA 6,3 MM</t>
  </si>
  <si>
    <t xml:space="preserve">65,00</t>
  </si>
  <si>
    <t xml:space="preserve">APARELHO SINALIZADOR LUMINOSO COM LED, PARA SAIDA GARAGEM, COM 2 LENTES EM POLICARBONATO, BIVOLT (INCLUI SUPORTE DE FIXACAO)</t>
  </si>
  <si>
    <t xml:space="preserve">105,88</t>
  </si>
  <si>
    <t xml:space="preserve">APOIO DO PORTA DENTE PARA FRESADORA DE ASFALTO</t>
  </si>
  <si>
    <t xml:space="preserve">1.229,86</t>
  </si>
  <si>
    <t xml:space="preserve">APONTADOR OU APROPRIADOR</t>
  </si>
  <si>
    <t xml:space="preserve">20,84</t>
  </si>
  <si>
    <t xml:space="preserve">APONTADOR OU APROPRIADOR (MENSALISTA)</t>
  </si>
  <si>
    <t xml:space="preserve">3.161,78</t>
  </si>
  <si>
    <t xml:space="preserve">3.654,46</t>
  </si>
  <si>
    <t xml:space="preserve">AQUECEDOR DE AGUA A GAS GLP/GN COM CAPACIDADE DE ARMAZENAMENTO DE 50 A 80 L</t>
  </si>
  <si>
    <t xml:space="preserve">2.544,59</t>
  </si>
  <si>
    <t xml:space="preserve">AQUECEDOR DE AGUA ELETRICO  RESERVATORIO DE 100 L CILINDRICO EM COBRE, REFORCADO COM ACO CARBONO, MONOFASICO, TENSAO NOMINAL 220 V</t>
  </si>
  <si>
    <t xml:space="preserve">2.713,28</t>
  </si>
  <si>
    <t xml:space="preserve">AQUECEDOR DE AGUA ELETRICO  RESERVATORIO DE 500 L CILINDRICO EM COBRE, REFORCADO COM ACO CARBONO, MONOFASICO, TENSAO NOMINAL 220 V</t>
  </si>
  <si>
    <t xml:space="preserve">5.906,13</t>
  </si>
  <si>
    <t xml:space="preserve">AQUECEDOR DE AGUA ELETRICO  RESERVATORIO DE 500 L CILINDRICO EM COBRE, REFORCADO COM ACO CARBONO, TRIFASICO, TENSAO NOMINAL 220/380/400 V, POTENCIA 24 KW</t>
  </si>
  <si>
    <t xml:space="preserve">7.415,94</t>
  </si>
  <si>
    <t xml:space="preserve">AQUECEDOR DE AGUA ELETRICO  RESERVATORIO DE 700 L CILINDRICO EM COBRE, REFORCADO COM ACO CARBONO, MONOFASICO, TENSAO NOMINAL 220 V</t>
  </si>
  <si>
    <t xml:space="preserve">9.606,53</t>
  </si>
  <si>
    <t xml:space="preserve">AQUECEDOR DE AGUA ELETRICO HORIZONTAL, RESERVATORIO DE 200 L CILINDRICO EM COBRE, REFORCADO COM ACO CARBONO, MONOFASICO, TENSAO NOMINAL 220 V</t>
  </si>
  <si>
    <t xml:space="preserve">3.673,17</t>
  </si>
  <si>
    <t xml:space="preserve">AQUECEDOR DE OLEO BPF (FLUIDO) TERMICO, CAPACIDADE DE 300.000 KCAL/H</t>
  </si>
  <si>
    <t xml:space="preserve">178.304,23</t>
  </si>
  <si>
    <t xml:space="preserve">AQUECEDOR SOLAR  CAPACIDADE DO RESERVATORIO 800 L, INCLUI 8 PLACAS COLETORAS DE 1,42 M2</t>
  </si>
  <si>
    <t xml:space="preserve">4.885,22</t>
  </si>
  <si>
    <t xml:space="preserve">AQUECEDOR SOLAR CAPACIDADE DO RESERVATORIO 1000 L, INCLUI 10 PLACAS COLETORAS DE 1,42 M2</t>
  </si>
  <si>
    <t xml:space="preserve">7.556,83</t>
  </si>
  <si>
    <t xml:space="preserve">AQUECEDOR SOLAR CAPACIDADE DO RESERVATORIO 200 L, INCLUI 2 PLACAS COLETORAS DE 1,42 M2</t>
  </si>
  <si>
    <t xml:space="preserve">2.325,00</t>
  </si>
  <si>
    <t xml:space="preserve">AQUECEDOR SOLAR CAPACIDADE DO RESERVATORIO 400L, INCLUI 4 PLACAS COLETORAS DE 1,42 M2</t>
  </si>
  <si>
    <t xml:space="preserve">3.941,20</t>
  </si>
  <si>
    <t xml:space="preserve">AQUECEDOR SOLAR CAPACIDADE DO RESERVATORIO 600 L, INCLUI 6 PLACAS COLETORAS DE 1,42 M2</t>
  </si>
  <si>
    <t xml:space="preserve">5.230,74</t>
  </si>
  <si>
    <t xml:space="preserve">AR-CONDICIONADO FRIO SPLIT HI-WALL (PAREDE) 12000 BTU/H</t>
  </si>
  <si>
    <t xml:space="preserve">1.315,52</t>
  </si>
  <si>
    <t xml:space="preserve">AR-CONDICIONADO FRIO SPLIT HI-WALL (PAREDE) 18000 BTU/H</t>
  </si>
  <si>
    <t xml:space="preserve">1.941,45</t>
  </si>
  <si>
    <t xml:space="preserve">AR-CONDICIONADO FRIO SPLIT HI-WALL (PAREDE) 7000 BTU/H</t>
  </si>
  <si>
    <t xml:space="preserve">1.123,69</t>
  </si>
  <si>
    <t xml:space="preserve">AR-CONDICIONADO FRIO SPLIT HI-WALL (PAREDE) 9000 BTU/H</t>
  </si>
  <si>
    <t xml:space="preserve">1.186,18</t>
  </si>
  <si>
    <t xml:space="preserve">AR-CONDICIONADO FRIO SPLIT PISO-TETO 18000 BTU/H</t>
  </si>
  <si>
    <t xml:space="preserve">3.287,70</t>
  </si>
  <si>
    <t xml:space="preserve">AR-CONDICIONADO FRIO SPLIT PISO-TETO 24000 BTU/H</t>
  </si>
  <si>
    <t xml:space="preserve">3.434,91</t>
  </si>
  <si>
    <t xml:space="preserve">AR-CONDICIONADO FRIO SPLIT PISO-TETO 30000 BTU/H</t>
  </si>
  <si>
    <t xml:space="preserve">4.377,30</t>
  </si>
  <si>
    <t xml:space="preserve">AR-CONDICIONADO FRIO SPLIT PISO-TETO 36000 BTU/H</t>
  </si>
  <si>
    <t xml:space="preserve">4.654,47</t>
  </si>
  <si>
    <t xml:space="preserve">AR-CONDICIONADO FRIO SPLIT PISO-TETO 48000 BTU/H</t>
  </si>
  <si>
    <t xml:space="preserve">5.912,92</t>
  </si>
  <si>
    <t xml:space="preserve">AR-CONDICIONADO FRIO SPLIT PISO-TETO 60000 BTU/H</t>
  </si>
  <si>
    <t xml:space="preserve">6.527,20</t>
  </si>
  <si>
    <t xml:space="preserve">AR-CONDICIONADO FRIO SPLITAO INVERTER 30 TR</t>
  </si>
  <si>
    <t xml:space="preserve">56.437,53</t>
  </si>
  <si>
    <t xml:space="preserve">AR-CONDICIONADO FRIO SPLITAO MODULAR 10 TR</t>
  </si>
  <si>
    <t xml:space="preserve">24.289,49</t>
  </si>
  <si>
    <t xml:space="preserve">AR-CONDICIONADO FRIO SPLITAO MODULAR 15 TR</t>
  </si>
  <si>
    <t xml:space="preserve">29.368,43</t>
  </si>
  <si>
    <t xml:space="preserve">AR-CONDICIONADO FRIO SPLITAO MODULAR 20 TR</t>
  </si>
  <si>
    <t xml:space="preserve">36.506,83</t>
  </si>
  <si>
    <t xml:space="preserve">AR-CONDICIONADO QUENTE/FRIO SPLIT CASSETE (TETO)  4 VIAS 24000 BTU/H</t>
  </si>
  <si>
    <t xml:space="preserve">5.242,10</t>
  </si>
  <si>
    <t xml:space="preserve">AR-CONDICIONADO QUENTE/FRIO SPLIT CASSETE (TETO)  4 VIAS 30000 BTU/H</t>
  </si>
  <si>
    <t xml:space="preserve">5.276,15</t>
  </si>
  <si>
    <t xml:space="preserve">AR-CONDICIONADO QUENTE/FRIO SPLIT CASSETE (TETO)  4 VIAS 36000 BTU/H</t>
  </si>
  <si>
    <t xml:space="preserve">5.475,22</t>
  </si>
  <si>
    <t xml:space="preserve">AR-CONDICIONADO QUENTE/FRIO SPLIT CASSETE (TETO)  4 VIAS 48000 BTU/H</t>
  </si>
  <si>
    <t xml:space="preserve">6.296,24</t>
  </si>
  <si>
    <t xml:space="preserve">AR-CONDICIONADO QUENTE/FRIO SPLIT CASSETE (TETO)  4 VIAS 60000 BTU/H</t>
  </si>
  <si>
    <t xml:space="preserve">7.312,23</t>
  </si>
  <si>
    <t xml:space="preserve">AR-CONDICIONADO QUENTE/FRIO SPLIT CASSETE (TETO) 4 VIAS 18000 BTU/H</t>
  </si>
  <si>
    <t xml:space="preserve">4.828,85</t>
  </si>
  <si>
    <t xml:space="preserve">AR-CONDICIONADO QUENTE/FRIO SPLIT HI-WALL (PAREDE) 12000 BTU/H</t>
  </si>
  <si>
    <t xml:space="preserve">1.514,11</t>
  </si>
  <si>
    <t xml:space="preserve">AR-CONDICIONADO QUENTE/FRIO SPLIT HI-WALL (PAREDE) 18000 BTU/H</t>
  </si>
  <si>
    <t xml:space="preserve">2.190,07</t>
  </si>
  <si>
    <t xml:space="preserve">AR-CONDICIONADO QUENTE/FRIO SPLIT HI-WALL (PAREDE) 24000 BTU/H</t>
  </si>
  <si>
    <t xml:space="preserve">2.718,41</t>
  </si>
  <si>
    <t xml:space="preserve">AR-CONDICIONADO QUENTE/FRIO SPLIT HI-WALL (PAREDE) 7000 BTU/H</t>
  </si>
  <si>
    <t xml:space="preserve">1.060,12</t>
  </si>
  <si>
    <t xml:space="preserve">AR-CONDICIONADO QUENTE/FRIO SPLIT HI-WALL (PAREDE) 9000 BTU/H</t>
  </si>
  <si>
    <t xml:space="preserve">1.327,54</t>
  </si>
  <si>
    <t xml:space="preserve">AR-CONDICIONADO QUENTE/FRIO SPLIT PISO-TETO 24000 BTU/H</t>
  </si>
  <si>
    <t xml:space="preserve">3.592,50</t>
  </si>
  <si>
    <t xml:space="preserve">ARADO REVERSIVEL COM 3 DISCOS DE 26" X 6MM REBOCAVEL</t>
  </si>
  <si>
    <t xml:space="preserve">10.594,97</t>
  </si>
  <si>
    <t xml:space="preserve">ARAME DE ACO OVALADO 15 X 17 ( 45,7 KG, 700 KGF), ROLO 1000 M</t>
  </si>
  <si>
    <t xml:space="preserve">ARAME DE AMARRACAO PARA GABIAO GALVANIZADO, DIAMETRO 2,2 MM</t>
  </si>
  <si>
    <t xml:space="preserve">17,17</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</si>
  <si>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</si>
  <si>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</si>
  <si>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</si>
  <si>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</si>
  <si>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ARAME GALVANIZADO 10 BWG, 3,40 MM (0,0713 KG/M)</t>
  </si>
  <si>
    <t xml:space="preserve">ARAME GALVANIZADO 12 BWG, 2,76 MM (0,048 KG/M)</t>
  </si>
  <si>
    <t xml:space="preserve">ARAME GALVANIZADO 14 BWG, D = 2,11 MM (0,026 KG/M)</t>
  </si>
  <si>
    <t xml:space="preserve">9,21</t>
  </si>
  <si>
    <t xml:space="preserve">ARAME GALVANIZADO 14 BWG, 2,10MM (0,0272 KG/M)</t>
  </si>
  <si>
    <t xml:space="preserve">ARAME GALVANIZADO 16 BWG, 1,65MM (0,0166 KG/M)</t>
  </si>
  <si>
    <t xml:space="preserve">ARAME GALVANIZADO 18 BWG, 1,24MM (0,009 KG/M)</t>
  </si>
  <si>
    <t xml:space="preserve">ARAME GALVANIZADO 6 BWG, 5,16 MM (0,157 KG/M)</t>
  </si>
  <si>
    <t xml:space="preserve">ARAME PROTEGIDO COM PVC PARA GABIAO, DIAMETRO 2,2 MM</t>
  </si>
  <si>
    <t xml:space="preserve">ARAME RECOZIDO 16 BWG, 1,60 MM (0,016 KG/M)</t>
  </si>
  <si>
    <t xml:space="preserve">8,60</t>
  </si>
  <si>
    <t xml:space="preserve">ARAME RECOZIDO 18 BWG, 1,25 MM (0,01 KG/M)</t>
  </si>
  <si>
    <t xml:space="preserve">AREIA AMARELA, AREIA BARRADA OU ARENOSO (RETIRADA NO AREAL, SEM TRANSPORTE)</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</si>
  <si>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</si>
  <si>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</si>
  <si>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</si>
  <si>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</si>
  <si>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49,17</t>
  </si>
  <si>
    <t xml:space="preserve">AREIA PARA LEITO FILTRANTE (0,42 A 1,68 MM) - POSTO JAZIDA/FORNECEDOR (RETIRADO NA JAZIDA, SEM TRANSPORTE)</t>
  </si>
  <si>
    <t xml:space="preserve">1.073,70</t>
  </si>
  <si>
    <t xml:space="preserve">AREIA PRETA PARA EMBOCO - POSTO JAZIDA/FORNECEDOR (RETIRADO NA JAZIDA, SEM TRANSPORTE)</t>
  </si>
  <si>
    <t xml:space="preserve">81,96</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</si>
  <si>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</si>
  <si>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</si>
  <si>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</si>
  <si>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</si>
  <si>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</si>
  <si>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</si>
  <si>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</si>
  <si>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</si>
  <si>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</si>
  <si>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</si>
  <si>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</si>
  <si>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</si>
  <si>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</si>
  <si>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</si>
  <si>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296,53</t>
  </si>
  <si>
    <t xml:space="preserve">ARGILA EXPANDIDA, GRANULOMETRIA 2215</t>
  </si>
  <si>
    <t xml:space="preserve">168,75</t>
  </si>
  <si>
    <t xml:space="preserve">ARGILA OU BARRO PARA ATERRO/REATERRO (COM TRANSPORTE ATE 10 KM)</t>
  </si>
  <si>
    <t xml:space="preserve">ARGILA OU BARRO PARA ATERRO/REATERRO (RETIRADO NA JAZIDA, SEM TRANSPORTE)</t>
  </si>
  <si>
    <t xml:space="preserve">13,78</t>
  </si>
  <si>
    <t xml:space="preserve">ARGILA, ARGILA VERMELHA OU ARGILA ARENOSA (RETIRADA NA JAZIDA, SEM TRANSPORTE)</t>
  </si>
  <si>
    <t xml:space="preserve">ARMACAO VERTICAL COM HASTE E CONTRA-PINO, EM CHAPA DE ACO GALVANIZADO 3/16", COM 1 ESTRIBO E 1 ISOLADOR</t>
  </si>
  <si>
    <t xml:space="preserve">18,58</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</si>
  <si>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</si>
  <si>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</si>
  <si>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</si>
  <si>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21,37</t>
  </si>
  <si>
    <t xml:space="preserve">ARMACAO VERTICAL COM HASTE E CONTRA-PINO, EM CHAPA DE ACO GALVANIZADO 3/16", COM 3 ESTRIBOS E 3 ISOLADORES</t>
  </si>
  <si>
    <t xml:space="preserve">49,90</t>
  </si>
  <si>
    <t xml:space="preserve">ARMACAO VERTICAL COM HASTE E CONTRA-PINO, EM CHAPA DE ACO GALVANIZADO 3/16", COM 3 ESTRIBOS, SEM ISOLADOR</t>
  </si>
  <si>
    <t xml:space="preserve">35,73</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</si>
  <si>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</si>
  <si>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</si>
  <si>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t>
  </si>
  <si>
    <t xml:space="preserve">ARMADOR (MENSALISTA)</t>
  </si>
  <si>
    <t xml:space="preserve">2.586,82</t>
  </si>
  <si>
    <t xml:space="preserve">2.989,91</t>
  </si>
  <si>
    <t xml:space="preserve">ARQUITETO JUNIOR</t>
  </si>
  <si>
    <t xml:space="preserve">76,70</t>
  </si>
  <si>
    <t xml:space="preserve">ARQUITETO JUNIOR (MENSALISTA)</t>
  </si>
  <si>
    <t xml:space="preserve">11.637,51</t>
  </si>
  <si>
    <t xml:space="preserve">13.450,91</t>
  </si>
  <si>
    <t xml:space="preserve">ARQUITETO PAISAGISTA</t>
  </si>
  <si>
    <t xml:space="preserve">ARQUITETO PAISAGISTA (MENSALISTA)</t>
  </si>
  <si>
    <t xml:space="preserve">ARQUITETO PLENO</t>
  </si>
  <si>
    <t xml:space="preserve">76,19</t>
  </si>
  <si>
    <t xml:space="preserve">88,02</t>
  </si>
  <si>
    <t xml:space="preserve">ARQUITETO PLENO (MENSALISTA)</t>
  </si>
  <si>
    <t xml:space="preserve">13.354,36</t>
  </si>
  <si>
    <t xml:space="preserve">15.435,28</t>
  </si>
  <si>
    <t xml:space="preserve">ARQUITETO SENIOR</t>
  </si>
  <si>
    <t xml:space="preserve">90,26</t>
  </si>
  <si>
    <t xml:space="preserve">104,27</t>
  </si>
  <si>
    <t xml:space="preserve">ARQUITETO SENIOR (MENSALISTA)</t>
  </si>
  <si>
    <t xml:space="preserve">15.821,53</t>
  </si>
  <si>
    <t xml:space="preserve">18.286,90</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</si>
  <si>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</si>
  <si>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</si>
  <si>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</si>
  <si>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</si>
  <si>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</si>
  <si>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</si>
  <si>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</si>
  <si>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</si>
  <si>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</si>
  <si>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</si>
  <si>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</si>
  <si>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</si>
  <si>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</si>
  <si>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</si>
  <si>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</si>
  <si>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</si>
  <si>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</si>
  <si>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TUBOS</t>
  </si>
  <si>
    <t xml:space="preserve">ASSENTADOR DE TUBOS (MENSALISTA)</t>
  </si>
  <si>
    <t xml:space="preserve">3.830,58</t>
  </si>
  <si>
    <t xml:space="preserve">4.427,47</t>
  </si>
  <si>
    <t xml:space="preserve">ASSENTO  VASO SANITARIO INFANTIL EM PLASTICO BRANCO</t>
  </si>
  <si>
    <t xml:space="preserve">49,75</t>
  </si>
  <si>
    <t xml:space="preserve">ASSENTO SANITARIO DE PLASTICO, TIPO CONVENCIONAL</t>
  </si>
  <si>
    <t xml:space="preserve">AUTOMATICO DE BOIA SUPERIOR / INFERIOR, *15* A / 250 V</t>
  </si>
  <si>
    <t xml:space="preserve">AUXILIAR  DE ALMOXARIFE</t>
  </si>
  <si>
    <t xml:space="preserve">AUXILIAR DE ALMOXARIFE (MENSALISTA)</t>
  </si>
  <si>
    <t xml:space="preserve">2.514,41</t>
  </si>
  <si>
    <t xml:space="preserve">2.906,22</t>
  </si>
  <si>
    <t xml:space="preserve">AUXILIAR DE AZULEJISTA</t>
  </si>
  <si>
    <t xml:space="preserve">AUXILIAR DE AZULEJISTA (MENSALISTA)</t>
  </si>
  <si>
    <t xml:space="preserve">1.859,78</t>
  </si>
  <si>
    <t xml:space="preserve">2.149,57</t>
  </si>
  <si>
    <t xml:space="preserve">AUXILIAR DE CARPINTEIRO</t>
  </si>
  <si>
    <t xml:space="preserve">AUXILIAR DE DESENHISTA</t>
  </si>
  <si>
    <t xml:space="preserve">23,80</t>
  </si>
  <si>
    <t xml:space="preserve">AUXILIAR DE ENCANADOR OU BOMBEIRO HIDRAULICO</t>
  </si>
  <si>
    <t xml:space="preserve">14,78</t>
  </si>
  <si>
    <t xml:space="preserve">AUXILIAR DE ENCANADOR OU BOMBEIRO HIDRAULICO (MENSALISTA)</t>
  </si>
  <si>
    <t xml:space="preserve">2.243,85</t>
  </si>
  <si>
    <t xml:space="preserve">2.593,50</t>
  </si>
  <si>
    <t xml:space="preserve">AUXILIAR DE ESCRITORIO</t>
  </si>
  <si>
    <t xml:space="preserve">AUXILIAR DE ESCRITORIO (MENSALISTA)</t>
  </si>
  <si>
    <t xml:space="preserve">2.186,58</t>
  </si>
  <si>
    <t xml:space="preserve">2.527,30</t>
  </si>
  <si>
    <t xml:space="preserve">AUXILIAR DE LABORATORISTA DE SOLOS E CONCRETO</t>
  </si>
  <si>
    <t xml:space="preserve">AUXILIAR DE LABORATORISTA DE SOLOS E DE CONCRETO (MENSALISTA)</t>
  </si>
  <si>
    <t xml:space="preserve">1.720,10</t>
  </si>
  <si>
    <t xml:space="preserve">1.988,14</t>
  </si>
  <si>
    <t xml:space="preserve">AUXILIAR DE MECANICO</t>
  </si>
  <si>
    <t xml:space="preserve">19,36</t>
  </si>
  <si>
    <t xml:space="preserve">AUXILIAR DE MECANICO (MENSALISTA)</t>
  </si>
  <si>
    <t xml:space="preserve">2.938,09</t>
  </si>
  <si>
    <t xml:space="preserve">3.395,91</t>
  </si>
  <si>
    <t xml:space="preserve">AUXILIAR DE PEDREIRO (MENSALISTA)</t>
  </si>
  <si>
    <t xml:space="preserve">1.981,80</t>
  </si>
  <si>
    <t xml:space="preserve">2.290,62</t>
  </si>
  <si>
    <t xml:space="preserve">AUXILIAR DE SERVICOS GERAIS</t>
  </si>
  <si>
    <t xml:space="preserve">AUXILIAR DE SERVICOS GERAIS (MENSALISTA)</t>
  </si>
  <si>
    <t xml:space="preserve">1.984,06</t>
  </si>
  <si>
    <t xml:space="preserve">2.293,22</t>
  </si>
  <si>
    <t xml:space="preserve">AUXILIAR DE TOPOGRAFO</t>
  </si>
  <si>
    <t xml:space="preserve">AUXILIAR DE TOPOGRAFO (MENSALISTA)</t>
  </si>
  <si>
    <t xml:space="preserve">1.943,51</t>
  </si>
  <si>
    <t xml:space="preserve">2.246,36</t>
  </si>
  <si>
    <t xml:space="preserve">AUXILIAR TECNICO / ASSISTENTE DE ENGENHARIA</t>
  </si>
  <si>
    <t xml:space="preserve">22,67</t>
  </si>
  <si>
    <t xml:space="preserve">26,19</t>
  </si>
  <si>
    <t xml:space="preserve">AUXILIAR TECNICO / ASSISTENTE DE ENGENHARIA (MENSALISTA)</t>
  </si>
  <si>
    <t xml:space="preserve">3.976,17</t>
  </si>
  <si>
    <t xml:space="preserve">4.595,75</t>
  </si>
  <si>
    <t xml:space="preserve">AVENTAL DE SEGURANCA DE RASPA DE COURO 1,00 X 0,60 M</t>
  </si>
  <si>
    <t xml:space="preserve">AZULEJISTA OU LADRILHEIRO (MENSALISTA)</t>
  </si>
  <si>
    <t xml:space="preserve">2.475,35</t>
  </si>
  <si>
    <t xml:space="preserve">2.861,07</t>
  </si>
  <si>
    <t xml:space="preserve">AZULEJISTA OU LADRILHISTA</t>
  </si>
  <si>
    <t xml:space="preserve">BACIA SANITARIA (VASO) COM CAIXA ACOPLADA, DE LOUCA BRANCA</t>
  </si>
  <si>
    <t xml:space="preserve">314,54</t>
  </si>
  <si>
    <t xml:space="preserve">BACIA SANITARIA (VASO) CONVENCIONAL DE LOUCA BRANCA</t>
  </si>
  <si>
    <t xml:space="preserve">117,97</t>
  </si>
  <si>
    <t xml:space="preserve">BACIA SANITARIA (VASO) CONVENCIONAL DE LOUCA COR</t>
  </si>
  <si>
    <t xml:space="preserve">157,88</t>
  </si>
  <si>
    <t xml:space="preserve">BACIA SANITARIA (VASO) CONVENCIONAL PARA PCD SEM FURO FRONTAL, DE LOUCA BRANCA, SEM ASSENTO</t>
  </si>
  <si>
    <t xml:space="preserve">587,74</t>
  </si>
  <si>
    <t xml:space="preserve">BACIA SANITARIA (VASO) CONVENCIONAL PARA USO ESPECIFICO (HOSPITAIS, CLINICAS), COM FURO FRONTAL, DE LOUCA BRANCA, COM ASSENTO</t>
  </si>
  <si>
    <t xml:space="preserve">820,59</t>
  </si>
  <si>
    <t xml:space="preserve">BACIA SANITARIA TURCA DE LOUCA BRANCA</t>
  </si>
  <si>
    <t xml:space="preserve">441,42</t>
  </si>
  <si>
    <t xml:space="preserve">BALDE PLASTICO CAPACIDADE *10* L</t>
  </si>
  <si>
    <t xml:space="preserve">10,81</t>
  </si>
  <si>
    <t xml:space="preserve">BALDE VERMELHO PARA SINALIZACAO DE VIAS</t>
  </si>
  <si>
    <t xml:space="preserve">BANCADA DE MARMORE SINTETICO COM UMA CUBA, 120 X *60* CM</t>
  </si>
  <si>
    <t xml:space="preserve">120,58</t>
  </si>
  <si>
    <t xml:space="preserve">BANCADA DE MARMORE SINTETICO COM UMA CUBA, 150 X *60* CM</t>
  </si>
  <si>
    <t xml:space="preserve">151,14</t>
  </si>
  <si>
    <t xml:space="preserve">BANCADA DE MARMORE SINTETICO COM UMA CUBA, 200 X *60* CM</t>
  </si>
  <si>
    <t xml:space="preserve">340,61</t>
  </si>
  <si>
    <t xml:space="preserve">BANCADA/ BANCA EM GRANITO, POLIDO, TIPO ANDORINHA/ QUARTZ/ CASTELO/ CORUMBA OU OUTROS EQUIVALENTES DA REGIAO, COM CUBA INOX, FORMATO *120 X 60* CM, E=  *2* CM</t>
  </si>
  <si>
    <t xml:space="preserve">686,58</t>
  </si>
  <si>
    <t xml:space="preserve">BANCADA/ BANCA EM MARMORE, POLIDO, BRANCO COMUM, E=  *3* CM</t>
  </si>
  <si>
    <t xml:space="preserve">390,92</t>
  </si>
  <si>
    <t xml:space="preserve">BANCADA/BANCA/PIA DE ACO INOXIDAVEL (AISI 430) COM 1 CUBA CENTRAL, COM VALVULA, ESCORREDOR DUPLO, DE *0,55 X 1,20* M</t>
  </si>
  <si>
    <t xml:space="preserve">169,00</t>
  </si>
  <si>
    <t xml:space="preserve">BANCADA/BANCA/PIA DE ACO INOXIDAVEL (AISI 430) COM 1 CUBA CENTRAL, COM VALVULA, ESCORREDOR DUPLO, DE *0,55 X 1,40* M</t>
  </si>
  <si>
    <t xml:space="preserve">224,73</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</si>
  <si>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</si>
  <si>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</si>
  <si>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165,19</t>
  </si>
  <si>
    <t xml:space="preserve">BANCADA/BANCA/PIA DE ACO INOXIDAVEL (AISI 430) COM 1 CUBA CENTRAL, SEM VALVULA, ESCORREDOR DUPLO, DE *0,55 X 1,60* M</t>
  </si>
  <si>
    <t xml:space="preserve">196,44</t>
  </si>
  <si>
    <t xml:space="preserve">BANCADA/BANCA/PIA DE ACO INOXIDAVEL (AISI 430) COM 2 CUBAS, COM VALVULAS, ESCORREDOR DUPLO, DE *0,55 X 2,00* M</t>
  </si>
  <si>
    <t xml:space="preserve">459,05</t>
  </si>
  <si>
    <t xml:space="preserve">BANCADA/TAMPO ACO INOX (AISI 304), LARGURA 60 CM, COM RODABANCA (NAO INCLUI PES DE APOIO)</t>
  </si>
  <si>
    <t xml:space="preserve">731,41</t>
  </si>
  <si>
    <t xml:space="preserve">BANCADA/TAMPO ACO INOX (AISI 304), LARGURA 70 CM, COM RODABANCA (NAO INCLUI PES DE APOIO)</t>
  </si>
  <si>
    <t xml:space="preserve">916,42</t>
  </si>
  <si>
    <t xml:space="preserve">BANCADA/TAMPO LISO (SEM CUBA) EM MARMORE SINTETICO</t>
  </si>
  <si>
    <t xml:space="preserve">133,69</t>
  </si>
  <si>
    <t xml:space="preserve">BANCO ARTICULADO PARA BANHO, EM ACO INOX POLIDO, 70* CM X 45* CM</t>
  </si>
  <si>
    <t xml:space="preserve">BANDEJA DE PINTURA PARA ROLO 23 CM</t>
  </si>
  <si>
    <t xml:space="preserve">BARRA ANTIPANICO DUPLA, CEGA LADO OPOSTO, COR CINZA</t>
  </si>
  <si>
    <t xml:space="preserve">PAR   </t>
  </si>
  <si>
    <t xml:space="preserve">1.452,89</t>
  </si>
  <si>
    <t xml:space="preserve">BARRA ANTIPANICO DUPLA, PARA PORTA DE VIDRO, COR CINZA</t>
  </si>
  <si>
    <t xml:space="preserve">1.470,24</t>
  </si>
  <si>
    <t xml:space="preserve">BARRA ANTIPANICO SIMPLES, CEGA LADO OPOSTO, COR CINZA</t>
  </si>
  <si>
    <t xml:space="preserve">506,88</t>
  </si>
  <si>
    <t xml:space="preserve">BARRA ANTIPANICO SIMPLES, COM FECHADURA LADO OPOSTO, COR CINZA</t>
  </si>
  <si>
    <t xml:space="preserve">774,87</t>
  </si>
  <si>
    <t xml:space="preserve">BARRA ANTIPANICO SIMPLES, PARA PORTA DE VIDRO, COR CINZA</t>
  </si>
  <si>
    <t xml:space="preserve">750,34</t>
  </si>
  <si>
    <t xml:space="preserve">BARRA DE APOIO ANGULAR, 60 CM, EM ACO INOX POLIDO, DIAMETRO MINIMO 3 CM</t>
  </si>
  <si>
    <t xml:space="preserve">230,09</t>
  </si>
  <si>
    <t xml:space="preserve">BARRA DE APOIO EM "L", EM ACO INOX POLIDO 70 X 70 CM, DIAMETRO MINIMO 3 CM</t>
  </si>
  <si>
    <t xml:space="preserve">316,29</t>
  </si>
  <si>
    <t xml:space="preserve">BARRA DE APOIO EM "L", EM ACO INOX POLIDO 80 X 80 CM, DIAMETRO MINIMO 3 CM</t>
  </si>
  <si>
    <t xml:space="preserve">362,99</t>
  </si>
  <si>
    <t xml:space="preserve">BARRA DE APOIO LATERAL ARTICULADA, COM TRAVA, EM ACO INOX POLIDO, 70 CM, DIAMETRO MINIMO 3 CM</t>
  </si>
  <si>
    <t xml:space="preserve">392,75</t>
  </si>
  <si>
    <t xml:space="preserve">BARRA DE APOIO LAVATORIO DE CANTO, EM ACO INOX POLIDO, DIAMETRO MINIMO 3 CM.</t>
  </si>
  <si>
    <t xml:space="preserve">387,19</t>
  </si>
  <si>
    <t xml:space="preserve">BARRA DE APOIO LAVATORIO, EM ACO INOX POLIDO, *40 X 50* CM,  DIAMETRO MINIMO 3 CM</t>
  </si>
  <si>
    <t xml:space="preserve">364,18</t>
  </si>
  <si>
    <t xml:space="preserve">BARRA DE APOIO RETA, EM ACO INOX POLIDO, COMPRIMENTO 60CM, DIAMETRO MINIMO 3 CM</t>
  </si>
  <si>
    <t xml:space="preserve">139,25</t>
  </si>
  <si>
    <t xml:space="preserve">BARRA DE APOIO RETA, EM ACO INOX POLIDO, COMPRIMENTO 70CM, DIAMETRO MINIMO 3 CM</t>
  </si>
  <si>
    <t xml:space="preserve">154,65</t>
  </si>
  <si>
    <t xml:space="preserve">BARRA DE APOIO RETA, EM ACO INOX POLIDO, COMPRIMENTO 80CM, DIAMETRO MINIMO 3 CM</t>
  </si>
  <si>
    <t xml:space="preserve">BARRA DE APOIO RETA, EM ACO INOX POLIDO, COMPRIMENTO 90 CM, DIAMETRO MINIMO 3 CM</t>
  </si>
  <si>
    <t xml:space="preserve">172,76</t>
  </si>
  <si>
    <t xml:space="preserve">BARRA DE APOIO RETA, EM ALUMINIO, COMPRIMENTO 60CM, DIAMETRO MINIMO 3 CM</t>
  </si>
  <si>
    <t xml:space="preserve">109,57</t>
  </si>
  <si>
    <t xml:space="preserve">BARRA DE APOIO RETA, EM ALUMINIO, COMPRIMENTO 70CM, DIAMETRO MINIMO 3 CM</t>
  </si>
  <si>
    <t xml:space="preserve">125,64</t>
  </si>
  <si>
    <t xml:space="preserve">BARRA DE APOIO RETA, EM ALUMINIO, COMPRIMENTO 80 CM, DIAMETRO MINIMO 3 CM</t>
  </si>
  <si>
    <t xml:space="preserve">135,90</t>
  </si>
  <si>
    <t xml:space="preserve">BARRA DE APOIO RETA, EM ALUMINIO, COMPRIMENTO 90 CM, DIAMETRO MINIMO 3 CM</t>
  </si>
  <si>
    <t xml:space="preserve">142,31</t>
  </si>
  <si>
    <t xml:space="preserve">BARRA DE FERRO RETANGULAR, BARRA CHATA (QUALQUER DIMENSAO)</t>
  </si>
  <si>
    <t xml:space="preserve">BARRA DE FERRO RETANGULAR, BARRA CHATA, 1 1/2"  X 1/2" (L X E), 3,79 KG/M</t>
  </si>
  <si>
    <t xml:space="preserve">17,96</t>
  </si>
  <si>
    <t xml:space="preserve">BARRA DE FERRO RETANGULAR, BARRA CHATA, 1 1/2" X 1/4" (L X E), 1,89 KG/M</t>
  </si>
  <si>
    <t xml:space="preserve">8,84</t>
  </si>
  <si>
    <t xml:space="preserve">BARRA DE FERRO RETANGULAR, BARRA CHATA, 1" X 1/4" (L X E), 1,2265 KG/M</t>
  </si>
  <si>
    <t xml:space="preserve">BARRA DE FERRO RETANGULAR, BARRA CHATA, 1" X 3/16" (L X E), 1,73 KG/M</t>
  </si>
  <si>
    <t xml:space="preserve">BARRA DE FERRO RETANGULAR, BARRA CHATA, 2" X 1/2" (L X E), 5,06 KG/M</t>
  </si>
  <si>
    <t xml:space="preserve">BARRA DE FERRO RETANGULAR, BARRA CHATA, 2" X 1/4" (L X E), 2,53 KG/M</t>
  </si>
  <si>
    <t xml:space="preserve">BARRA DE FERRO RETANGULAR, BARRA CHATA, 2" X 1" (L X E), 10,12 KG/M</t>
  </si>
  <si>
    <t xml:space="preserve">46,26</t>
  </si>
  <si>
    <t xml:space="preserve">BARRA DE FERRO RETANGULAR, BARRA CHATA, 2" X 3/8" (L X E), 3,79KG/M</t>
  </si>
  <si>
    <t xml:space="preserve">17,73</t>
  </si>
  <si>
    <t xml:space="preserve">BARRA DE FERRO RETANGULAR, BARRA CHATA, 2" X 5/16" (L X E), 3,162 KG/M</t>
  </si>
  <si>
    <t xml:space="preserve">14,98</t>
  </si>
  <si>
    <t xml:space="preserve">BARRA DE FERRO RETANGULAR, BARRA CHATA, 3/4" X 1/8" (L X E), 0,47 KG/M</t>
  </si>
  <si>
    <t xml:space="preserve">BARRA DE FERRO RETANGULAR, BARRA CHATA, 3/8" X 1 1/2" (L X E), 2,84 KG/M</t>
  </si>
  <si>
    <t xml:space="preserve">BASE DE MISTURADOR MONOCOMANDO PARA CHUVEIRO</t>
  </si>
  <si>
    <t xml:space="preserve">292,66</t>
  </si>
  <si>
    <t xml:space="preserve">BASE PARA MASTRO DE PARA-RAIOS DIAMETRO NOMINAL 1 1/2"</t>
  </si>
  <si>
    <t xml:space="preserve">55,94</t>
  </si>
  <si>
    <t xml:space="preserve">BASE PARA MASTRO DE PARA-RAIOS DIAMETRO NOMINAL 2"</t>
  </si>
  <si>
    <t xml:space="preserve">58,11</t>
  </si>
  <si>
    <t xml:space="preserve">BASE PARA RELE COM SUPORTE METALICO</t>
  </si>
  <si>
    <t xml:space="preserve">BASE UNIPOLAR PARA FUSIVEL NH1, CORRENTE NOMINAL DE 250 A, SEM CAPA</t>
  </si>
  <si>
    <t xml:space="preserve">79,41</t>
  </si>
  <si>
    <t xml:space="preserve">BATE-ESTACAS POR GRAVIDADE, POTENCIA160 HP, PESO DO MARTELO ATE 3 TONELADAS</t>
  </si>
  <si>
    <t xml:space="preserve">290.000,00</t>
  </si>
  <si>
    <t xml:space="preserve">BATENTE/ PORTAL/ ADUELA/ MARCO MACICO, E= *3 CM, L= *13 CM, *60 CM A 120* CM X *210 CM,  EM CEDRINHO/ ANGELIM COMERCIAL/ EUCALIPTO/ CURUPIXA/ PEROBA/ CUMARU OU EQUIVALENTE DA REGIAO (NAO INCLUI ALIZARES)</t>
  </si>
  <si>
    <t xml:space="preserve">JG    </t>
  </si>
  <si>
    <t xml:space="preserve">96,19</t>
  </si>
  <si>
    <t xml:space="preserve">BATENTE/ PORTAL/ ADUELA/ MARCO MACICO, E= *3* CM, L= *13* CM, *60 CM A 120* CM X *210* CM, EM PINUS/ TAUARI/ VIROLA OU EQUIVALENTE DA REGIAO (NAO INCLUI ALIZARES)</t>
  </si>
  <si>
    <t xml:space="preserve">63,57</t>
  </si>
  <si>
    <t xml:space="preserve">BATENTE/ PORTAL/ ADUELA/ MARCO MACICO, E= *3* CM, L= *7* CM, *60 CM A 120* CM X *210* CM,  EM CEDRINHO/ ANGELIM COMERCIAL/ EUCALIPTO/ CURUPIXA/ PEROBA/ CUMARU OU EQUIVALENTE DA REGIAO (NAO INCLUI ALIZARES)</t>
  </si>
  <si>
    <t xml:space="preserve">78,14</t>
  </si>
  <si>
    <t xml:space="preserve">BATENTE/ PORTAL/ ADUELA/ MARCO MACICO, E= *3* CM, L= *7* CM, *60 CM A 120* CM X *210* CM, EM PINUS/ TAUARI/ VIROLA OU EQUIVALENTE DA REGIAO (NAO INCLUI ALIZARES)</t>
  </si>
  <si>
    <t xml:space="preserve">42,47</t>
  </si>
  <si>
    <t xml:space="preserve">BATENTE/ PORTAL/ ADUELA/MARCO MACICO, E= *3* CM, L= *15* CM, *60 CM A 120* CM  X *210* CM, EM PINUS/ TAUARI/ VIROLA OU EQUIVALENTE DA REGIAO</t>
  </si>
  <si>
    <t xml:space="preserve">77,86</t>
  </si>
  <si>
    <t xml:space="preserve">BATENTE/ PORTAL/ADUELA/ MARCO MACICO, E= *3* CM, L= *15* CM, *60 CM A 120* CM  X *210* CM,  EM CEDRINHO/ ANGELIM COMERCIAL/  EUCALIPTO/ CURUPIXA/ PEROBA/ CUMARU OU EQUIVALENTE DA REGIAO (NAO INCLUI ALIZARES)</t>
  </si>
  <si>
    <t xml:space="preserve">BATENTE/PORTAL/ADUELA/MARCO, EM MDF/PVC WOOD/POLIESTIRENO OU MADEIRA LAMINADA, L = *9,0* CM COM GUARNICAO REGULAVEL 2 FACES = *35* MM, PRIMER</t>
  </si>
  <si>
    <t xml:space="preserve">138,33</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</si>
  <si>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</si>
  <si>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</si>
  <si>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</si>
  <si>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</si>
  <si>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</si>
  <si>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</si>
  <si>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</si>
  <si>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</si>
  <si>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</si>
  <si>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</si>
  <si>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</si>
  <si>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</si>
  <si>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</si>
  <si>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</si>
  <si>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</si>
  <si>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BLASTER, DINAMITADOR OU CABO DE FOGO (MENSALISTA)</t>
  </si>
  <si>
    <t xml:space="preserve">3.329,55</t>
  </si>
  <si>
    <t xml:space="preserve">3.848,37</t>
  </si>
  <si>
    <t xml:space="preserve">BLOCO CERAMICO (ALVENARIA DE VEDACAO), DE 9 X 19 X 19 CM</t>
  </si>
  <si>
    <t xml:space="preserve">MIL   </t>
  </si>
  <si>
    <t xml:space="preserve">460,00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</si>
  <si>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</si>
  <si>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</si>
  <si>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</si>
  <si>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</si>
  <si>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</si>
  <si>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</si>
  <si>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</si>
  <si>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</si>
  <si>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</si>
  <si>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</si>
  <si>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</si>
  <si>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</si>
  <si>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</si>
  <si>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</si>
  <si>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</si>
  <si>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</si>
  <si>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BLOCO CONCRETO ESTRUTURAL 14 X 19 X 34 CM, FBK 4,5 MPA (NBR 6136)</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</si>
  <si>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</si>
  <si>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</si>
  <si>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</si>
  <si>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</si>
  <si>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2,96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</si>
  <si>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</si>
  <si>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</si>
  <si>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</si>
  <si>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2,44</t>
  </si>
  <si>
    <t xml:space="preserve">BLOCO CONCRETO ESTRUTURAL 14 X 19 X 39, FCK 16 MPA - NBR 6136/2007</t>
  </si>
  <si>
    <t xml:space="preserve">BLOCO CONCRETO ESTRUTURAL 19 X 19 X 39 CM, FBK 10 MPA (NBR 6136)</t>
  </si>
  <si>
    <t xml:space="preserve">3,37</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</si>
  <si>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</si>
  <si>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</si>
  <si>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</si>
  <si>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</si>
  <si>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</si>
  <si>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</si>
  <si>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</si>
  <si>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BLOCO DE GESSO COMPACTO, BRANCO, E = 10 CM, *67 X 50* CM</t>
  </si>
  <si>
    <t xml:space="preserve">59,05</t>
  </si>
  <si>
    <t xml:space="preserve">BLOCO DE GESSO VAZADO BRANCO, E = *7* CM, *67 X 50* CM</t>
  </si>
  <si>
    <t xml:space="preserve">BLOCO DE POLIETILENO ALTA DENSIDADE, *27* X *30* X *100* CM, ACOMPANHADOS PLACAS  TERMINAIS  E LONGARINAS, PARA FUNDO DE FILTRO</t>
  </si>
  <si>
    <t xml:space="preserve">450,14</t>
  </si>
  <si>
    <t xml:space="preserve">BLOCO DE VIDRO INCOLOR XADREZ, DE *20 X 20 X 10* CM</t>
  </si>
  <si>
    <t xml:space="preserve">BLOCO DE VIDRO INCOLOR, CANELADO, DE *19 X 19 X 8* CM</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</si>
  <si>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</si>
  <si>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</si>
  <si>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</si>
  <si>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</si>
  <si>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</si>
  <si>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</si>
  <si>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</si>
  <si>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</si>
  <si>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</si>
  <si>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</si>
  <si>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1,93</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</si>
  <si>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</si>
  <si>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</si>
  <si>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</si>
  <si>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</si>
  <si>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71,94</t>
  </si>
  <si>
    <t xml:space="preserve">BLOCO VEDACAO CONCRETO CELULAR AUTOCLAVADO 20 X 30 X 60 CM</t>
  </si>
  <si>
    <t xml:space="preserve">BLOCO VEDACAO CONCRETO 14 X 19 X 29 CM (CLASSE C - NBR 6136)</t>
  </si>
  <si>
    <t xml:space="preserve">BLOCO VEDACAO CONCRETO 14 X 19 X 39 CM (CLASSE C - NBR 6136)</t>
  </si>
  <si>
    <t xml:space="preserve">1,88</t>
  </si>
  <si>
    <t xml:space="preserve">BLOCO VEDACAO CONCRETO 19 X 19 X 39 CM (CLASSE C - NBR 6136)</t>
  </si>
  <si>
    <t xml:space="preserve">BLOCO VEDACAO CONCRETO 9 X 19 X 39 CM (CLASSE C - NBR 6136)</t>
  </si>
  <si>
    <t xml:space="preserve">BLOQUETE/PISO DE CONCRETO - MODELO BLOCO PISOGRAMA/CONCREGRAMA 2 FUROS, *35  CM X 15* CM, E =  *6* CM, COR NATURAL</t>
  </si>
  <si>
    <t xml:space="preserve">43,13</t>
  </si>
  <si>
    <t xml:space="preserve">BLOQUETE/PISO DE CONCRETO - MODELO BLOCO PISOGRAMA/CONCREGRAMA 2 FUROS, *35  CM X 15* CM, E =  *8* CM, COR NATURAL</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</si>
  <si>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</si>
  <si>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</si>
  <si>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BLOQUETE/PISO INTERTRAVADO DE CONCRETO - MODELO ONDA/16 FACES/UNISTEIN/PAVIS, *22 CM X *11 CM, E = 10 CM, RESISTENCIA DE 35 MPA (NBR 9781), COR NATURAL</t>
  </si>
  <si>
    <t xml:space="preserve">BLOQUETE/PISO INTERTRAVADO DE CONCRETO - MODELO ONDA/16 FACES/UNISTEIN/PAVIS, *22 CM X *11 CM, E = 10 CM, RESISTENCIA DE 50 MPA (NBR 9781), COR NATURAL</t>
  </si>
  <si>
    <t xml:space="preserve">BLOQUETE/PISO INTERTRAVADO DE CONCRETO - MODELO RAQUETE, *22 CM X 13,5* CM, E = 6 CM, RESISTENCIA DE 35 MPA (NBR 9781), COR NATURAL</t>
  </si>
  <si>
    <t xml:space="preserve">34,84</t>
  </si>
  <si>
    <t xml:space="preserve">BLOQUETE/PISO INTERTRAVADO DE CONCRETO - MODELO RETANGULAR/TIJOLINHO/PAVER/HOLANDES/PARALELEPIPEDO, 20 CM X 10 CM, E = 10 CM, RESISTENCIA DE 35 MPA (NBR 9781), COR NATURAL</t>
  </si>
  <si>
    <t xml:space="preserve">BLOQUETE/PISO INTERTRAVADO DE CONCRETO - MODELO RETANGULAR/TIJOLINHO/PAVER/HOLANDES/PARALELEPIPEDO, 20 CM X 10 CM, E = 6 CM, RESISTENCIA DE 35 MPA (NBR 9781), COLORIDO</t>
  </si>
  <si>
    <t xml:space="preserve">BLOQUETE/PISO INTERTRAVADO DE CONCRETO - MODELO RETANGULAR/TIJOLINHO/PAVER/HOLANDES/PARALELEPIPEDO, 20 CM X 10 CM, E = 6 CM, RESISTENCIA DE 35 MPA (NBR 9781), COR NATURAL</t>
  </si>
  <si>
    <t xml:space="preserve">35,48</t>
  </si>
  <si>
    <t xml:space="preserve">BLOQUETE/PISO INTERTRAVADO DE CONCRETO - MODELO RETANGULAR/TIJOLINHO/PAVER/HOLANDES/PARALELEPIPEDO, 20 CM X 10 CM, E = 8 CM, RESISTENCIA DE 35 MPA (NBR 9781), COLORIDO</t>
  </si>
  <si>
    <t xml:space="preserve">47,14</t>
  </si>
  <si>
    <t xml:space="preserve">BLOQUETE/PISO INTERTRAVADO DE CONCRETO - MODELO RETANGULAR/TIJOLINHO/PAVER/HOLANDES/PARALELEPIPEDO, 20 CM X 10 CM, E = 8 CM, RESISTENCIA DE 35 MPA (NBR 9781), COR NATURAL</t>
  </si>
  <si>
    <t xml:space="preserve">BLOQUETE/PISO INTERTRAVADO DE CONCRETO - MODELO SEXTAVADO, 25 CM X 25 CM, E = 10 CM, RESISTENCIA DE 35 MPA (NBR 9781), COR NATURAL</t>
  </si>
  <si>
    <t xml:space="preserve">47,75</t>
  </si>
  <si>
    <t xml:space="preserve">BLOQUETE/PISO INTERTRAVADO DE CONCRETO - MODELO SEXTAVADO, 25 CM X 25 CM, E = 6 CM, RESISTENCIA DE 35 MPA (NBR 9781), COR NATURAL</t>
  </si>
  <si>
    <t xml:space="preserve">BLOQUETE/PISO INTERTRAVADO DE CONCRETO - MODELO SEXTAVADO, 25 CM X 25 CM, E = 8 CM, RESISTENCIA DE 35 MPA (NBR 9781), COR NATURAL</t>
  </si>
  <si>
    <t xml:space="preserve">BLOQUETE/PISO INTERTRAVADO DE CONCRETO - ONDA/16 FACES/UNISTEIN/PAVIS, *22 CM X 11* CM, E = 6 CM, RESISTENCIA DE 35 MPA (NBR 9781), COLORIDO</t>
  </si>
  <si>
    <t xml:space="preserve">BLOQUETE/PISO INTERTRAVADO DE CONCRETO - ONDA/16 FACES/UNISTEIN/PAVIS, *22 CM X 11* CM, E = 6 CM, RESISTENCIA DE 35 MPA (NBR 9781), COR NATURAL</t>
  </si>
  <si>
    <t xml:space="preserve">BLOQUETE/PISO INTERTRAVADO DE CONCRETO - ONDA/16 FACES/UNISTEIN/PAVIS, *22 CM X 11* CM, E = 8 CM, RESISTENCIA DE 35 MPA (NBR 9781), COLORIDO</t>
  </si>
  <si>
    <t xml:space="preserve">44,49</t>
  </si>
  <si>
    <t xml:space="preserve">BLOQUETE/PISO INTERTRAVADO DE CONCRETO - ONDA/16 FACES/UNISTEIN/PAVIS, *22 CM X 11* CM, E = 8 CM, RESISTENCIA DE 35 MPA (NBR 9781), COR NATURAL</t>
  </si>
  <si>
    <t xml:space="preserve">BOCAL PVC, PARA CALHA PLUVIAL, DIAMETRO DA SAIDA ENTRE 80 E 100 MM, PARA DRENAGEM PREDIAL</t>
  </si>
  <si>
    <t xml:space="preserve">BOLSA DE LIGACAO EM PVC FLEXIVEL PARA VASO SANITARIO 1.1/2 " (40 MM)</t>
  </si>
  <si>
    <t xml:space="preserve">2,51</t>
  </si>
  <si>
    <t xml:space="preserve">BOLSA DE LONA PARA FERRAMENTAS *50 X 35 X 25* CM</t>
  </si>
  <si>
    <t xml:space="preserve">129,69</t>
  </si>
  <si>
    <t xml:space="preserve">BOMBA CENTRIFUGA  MOTOR ELETRICO TRIFASICO 1,48HP  DIAMETRO DE SUCCAO X ELEVACAO 1" X 1", 4 ESTAGIOS, DIAMETRO DOS ROTORES 3 X 107 MM + 1 X 100 MM, HM/Q: 10 M / 5,3 M3/H A 70 M / 1,8 M3/H</t>
  </si>
  <si>
    <t xml:space="preserve">1.441,93</t>
  </si>
  <si>
    <t xml:space="preserve">BOMBA CENTRIFUGA  MOTOR ELETRICO TRIFASICO 2,96HP, DIAMETRO DE SUCCAO X ELEVACAO 1 1/2" X 1 1/4", DIAMETRO DO ROTOR 148 MM, HM/Q: 34 M / 14,80 M3/H A 40 M / 8,60 M3/H</t>
  </si>
  <si>
    <t xml:space="preserve">1.212,41</t>
  </si>
  <si>
    <t xml:space="preserve">BOMBA CENTRIFUGA COM MOTOR ELETRICO MONOFASICO, POTENCIA 0,33 HP,  BOCAIS 1" X 3/4", DIAMETRO DO ROTOR 99 MM, HM/Q = 4 MCA / 8,5 M3/H A 18 MCA / 0,90 M3/H</t>
  </si>
  <si>
    <t xml:space="preserve">494,07</t>
  </si>
  <si>
    <t xml:space="preserve">BOMBA CENTRIFUGA MONOESTAGIO COM MOTOR ELETRICO MONOFASICO, POTENCIA 15 HP,  DIAMETRO DO ROTOR *173* MM, HM/Q = *30* MCA / *90* M3/H A *45* MCA / *55* M3/H</t>
  </si>
  <si>
    <t xml:space="preserve">7.139,26</t>
  </si>
  <si>
    <t xml:space="preserve">BOMBA CENTRIFUGA MOTOR ELETRICO MONOFASICO 0,49 HP  BOCAIS 1" X 3/4", DIAMETRO DO ROTOR 110 MM, HM/Q: 6 M / 8,3 M3/H A 20 M / 1,2 M3/H</t>
  </si>
  <si>
    <t xml:space="preserve">480,85</t>
  </si>
  <si>
    <t xml:space="preserve">BOMBA CENTRIFUGA MOTOR ELETRICO MONOFASICO 0,50 CV DIAMETRO DE SUCCAO X ELEVACAO 3/4" X 3/4", MONOESTAGIO, DIAMETRO DOS ROTORES 114 MM, HM/Q: 2 M / 2,99 M3/H A 24 M / 0,71 M3/H</t>
  </si>
  <si>
    <t xml:space="preserve">750,40</t>
  </si>
  <si>
    <t xml:space="preserve">BOMBA CENTRIFUGA MOTOR ELETRICO MONOFASICO 0,74HP  DIAMETRO DE SUCCAO X ELEVACAO 1 1/4" X 1", DIAMETRO DO ROTOR 120 MM, HM/Q: 8 M / 7,70 M3/H A 24 M / 2,80 M3/H</t>
  </si>
  <si>
    <t xml:space="preserve">821,60</t>
  </si>
  <si>
    <t xml:space="preserve">BOMBA CENTRIFUGA MOTOR ELETRICO TRIFASICO 0,99HP  DIAMETRO DE SUCCAO X ELEVACAO 1" X 1", DIAMETRO DO ROTOR 145 MM, HM/Q: 14 M / 8,4 M3/H A 40 M / 0,60 M3/H</t>
  </si>
  <si>
    <t xml:space="preserve">810,55</t>
  </si>
  <si>
    <t xml:space="preserve">BOMBA CENTRIFUGA MOTOR ELETRICO TRIFASICO 14,8 HP, DIAMETRO DE SUCCAO X ELEVACAO 2 1/2" X 2", DIAMETRO DO ROTOR 195 MM, HM/Q: 62 M / 55,5 M3/H A 80 M / 31,50 M3/H</t>
  </si>
  <si>
    <t xml:space="preserve">4.545,36</t>
  </si>
  <si>
    <t xml:space="preserve">BOMBA CENTRIFUGA MOTOR ELETRICO TRIFASICO 5HP, DIAMETRO DE SUCCAO X ELEVACAO 2" X 1 1/2", DIAMETRO DO ROTOR 155 MM, HM/Q: 40 M / 20,40 M3/H A 46 M / 9,20 M3/H</t>
  </si>
  <si>
    <t xml:space="preserve">2.107,65</t>
  </si>
  <si>
    <t xml:space="preserve">BOMBA CENTRIFUGA MOTOR ELETRICO TRIFASICO 9,86 DIAMETRO DE SUCCAO X ELEVACAO 1" X 1", 4 ESTAGIOS, DIAMETRO DOS ROTORES 4 X 146 MM, HM/Q: 85 M / 14,9 M3/H A 140 M / 4,2 M3/H</t>
  </si>
  <si>
    <t xml:space="preserve">4.275,99</t>
  </si>
  <si>
    <t xml:space="preserve">BOMBA CENTRIFUGA,  MOTOR ELETRICO TRIFASICO 1,48HP  DIAMETRO DE SUCCAO X ELEVACAO 1 1/2" X 1", DIAMETRO DO ROTOR 117 MM, HM/Q: 10 M / 21,9 M3/H A 24 M / 6,1 M3/H</t>
  </si>
  <si>
    <t xml:space="preserve">868,91</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</si>
  <si>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</si>
  <si>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</si>
  <si>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</si>
  <si>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</si>
  <si>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</si>
  <si>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2.383,32</t>
  </si>
  <si>
    <t xml:space="preserve">BOMBA SUBMERSA PARA POCOS TUBULARES PROFUNDOS DIAMETRO DE 4 POLEGADAS, ELETRICA, TRIFASICA, POTENCIA 1,97 HP, 20 ESTAGIOS, BOCAL DE DESCARGA DIAMETRO DE UMA POLEGADA E MEIA, HM/Q = 18 M / 5,40 M3/H A 164 M / 0,80 M3/H</t>
  </si>
  <si>
    <t xml:space="preserve">3.426,75</t>
  </si>
  <si>
    <t xml:space="preserve">BOMBA SUBMERSA PARA POCOS TUBULARES PROFUNDOS DIAMETRO DE 4 POLEGADAS, ELETRICA, TRIFASICA, POTENCIA 5,42 HP, 15 ESTAGIOS, BOCAL DE DESCARGA DIAMETRO DE 2 POLEGADAS, HM/Q = 18 M / 18,10 M3/H A 121 M / 2,90 M3/H</t>
  </si>
  <si>
    <t xml:space="preserve">5.808,63</t>
  </si>
  <si>
    <t xml:space="preserve">BOMBA SUBMERSA PARA POCOS TUBULARES PROFUNDOS DIAMETRO DE 4 POLEGADAS, ELETRICA, TRIFASICA, POTENCIA 5,42 HP, 29 ESTAGIOS, BOCAL DE DESCARGA DE UMA POLEGADA E MEIA, HM/Q = 18 M / 8,10 M3/H A 201 M / 3,2 M3/H</t>
  </si>
  <si>
    <t xml:space="preserve">5.514,83</t>
  </si>
  <si>
    <t xml:space="preserve">BOMBA SUBMERSA PARA POCOS TUBULARES PROFUNDOS DIAMETRO DE 6 POLEGADAS, ELETRICA, TRIFASICA, POTENCIA 27,12 HP, 7 ESTAGIOS, BOCAL DE DESCARGA DIAMETRO DE 4 POLEGADAS, HM/Q = 13,9 M / 90 M3/H A 44,0 M / 25,0 M3/H</t>
  </si>
  <si>
    <t xml:space="preserve">22.630,21</t>
  </si>
  <si>
    <t xml:space="preserve">BOMBA SUBMERSA PARA POCOS TUBULARES PROFUNDOS DIAMETRO DE 6 POLEGADAS, ELETRICA, TRIFASICA, POTENCIA 3,45 HP, 5 ESTAGIOS, BOCAL DE DESCARGA DIAMETRO DE 2 POLEGADAS, HM/Q = 68,5 M / 6,12 M3/H A 39,5 M / 14,04 M3/H</t>
  </si>
  <si>
    <t xml:space="preserve">8.322,97</t>
  </si>
  <si>
    <t xml:space="preserve">BOMBA SUBMERSA PARA POCOS TUBULARES PROFUNDOS DIAMETRO DE 6 POLEGADAS, ELETRICA, TRIFASICA, POTENCIA 32 HP, 9 ESTAGIOS, BOCAL DE DESCARGA DIAMETRO DE 4 POLEGADAS, HM/Q = 114,0 M / 13,9 M3/H A 57,0 M / 25,0 M3/H</t>
  </si>
  <si>
    <t xml:space="preserve">24.681,27</t>
  </si>
  <si>
    <t xml:space="preserve">BOMBA SUBMERSIVEL,  ELETRICA, TRIFASICA, POTENCIA 6 HP, DIAMETRO DO ROTOR 127 MM, BOCAL DE SAIDA DIAMETRO DE 3 POLEGADAS, HM/Q = 7 M / 66,90 M3/H A 26 M / 2,88 M3/H</t>
  </si>
  <si>
    <t xml:space="preserve">11.206,87</t>
  </si>
  <si>
    <t xml:space="preserve">BOMBA SUBMERSIVEL, ELETRICA, TRIFASICA, POTENCIA 0,98 HP, DIAMETRO DO ROTOR 142 MM SEMIABERTO, BOCAL DE SAIDA DIAMETRO DE 2 POLEGADAS, HM/Q = 2 M / 32 M3/H A 8 M / 16 M3/H</t>
  </si>
  <si>
    <t xml:space="preserve">2.474,19</t>
  </si>
  <si>
    <t xml:space="preserve">BOMBA SUBMERSIVEL, ELETRICA, TRIFASICA, POTENCIA 0,99 HP, DIAMETRO ROTOR 98 MM SEMIABERTO, BOCAL DE SAIDA DIAMETRO 2 POLEGADAS, HM/Q = 2 M / 28,90 M3/H A 14 M / 7 M3/H</t>
  </si>
  <si>
    <t xml:space="preserve">2.988,50</t>
  </si>
  <si>
    <t xml:space="preserve">BOMBA SUBMERSIVEL, ELETRICA, TRIFASICA, POTENCIA 1,97 HP, DIAMETRO DO ROTOR 144 MM SEMIABERTO, BOCAL DE SAIDA DIAMETRO DE 2 POLEGADAS, HM/Q = 2 M / 26,8 M3/H A 28 M / 4,6 M3/H</t>
  </si>
  <si>
    <t xml:space="preserve">4.014,86</t>
  </si>
  <si>
    <t xml:space="preserve">BOMBA SUBMERSIVEL, ELETRICA, TRIFASICA, POTENCIA 13 HP, DIAMETRO DO ROTOR 170 MM, BOCAL DE SAIDA DIAMETRO DE 3 POLEGADAS, HM/Q = 11 M / 68,40 M3/H A 72 M / 3,6 M3/H</t>
  </si>
  <si>
    <t xml:space="preserve">22.413,75</t>
  </si>
  <si>
    <t xml:space="preserve">BOMBA SUBMERSIVEL, ELETRICA, TRIFASICA, POTENCIA 2,96 HP, DIAMETRO DO ROTOR 144 MM SEMIABERTO, BOCAL DE SAIDA DIAMETRO DE DUAS POLEGADAS, HM/Q = 2 M / 38,8 M3/H A 28 M / 5 M3/H</t>
  </si>
  <si>
    <t xml:space="preserve">3.530,16</t>
  </si>
  <si>
    <t xml:space="preserve">BOMBA SUBMERSIVEL, ELETRICA, TRIFASICA, POTENCIA 3,75 HP, DIAMETRO DO ROTOR 90 MM SEMIABERTO, BOCAL DE SAIDA DIAMETRO DE 2 POLEGADAS, HM/Q = 5 M / 61,2 M3/H A 25,5 M / 3,6 M3/H</t>
  </si>
  <si>
    <t xml:space="preserve">5.603,43</t>
  </si>
  <si>
    <t xml:space="preserve">BOMBA TRIPLEX COM MOTOR A DIESEL, NACIONAL, DIAMETRO DE SUCCAO DE 2 1/2''</t>
  </si>
  <si>
    <t xml:space="preserve">122.825,58</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</si>
  <si>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</si>
  <si>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</si>
  <si>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</si>
  <si>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BORBOLETA EM ZAMAC CROMADO, PARA TRAVAR JANELA TIPO GUILHOTINA</t>
  </si>
  <si>
    <t xml:space="preserve">BOTA DE PVC PRETA, CANO MEDIO, SEM FORRO</t>
  </si>
  <si>
    <t xml:space="preserve">34,56</t>
  </si>
  <si>
    <t xml:space="preserve">BOTA DE SEGURANCA COM BIQUEIRA DE ACO E COLARINHO ACOLCHOADO</t>
  </si>
  <si>
    <t xml:space="preserve">BRACO / CANO PARA CHUVEIRO ELETRICO, EM ALUMINIO, 30 CM X 1/2 "</t>
  </si>
  <si>
    <t xml:space="preserve">BRACO OU HASTE COM CANOPLA PLASTICA, 1/2 ", PARA CHUVEIRO ELETRICO</t>
  </si>
  <si>
    <t xml:space="preserve">6,06</t>
  </si>
  <si>
    <t xml:space="preserve">BRACO OU HASTE COM CANOPLA PLASTICA, 1/2 ", PARA CHUVEIRO SIMPLES</t>
  </si>
  <si>
    <t xml:space="preserve">BRACO P/ LUMINARIA PUBLICA 1 X 1,50M ROMAGNOLE OU EQUIV</t>
  </si>
  <si>
    <t xml:space="preserve">BUCHA DE NYLON SEM ABA S10</t>
  </si>
  <si>
    <t xml:space="preserve">0,33</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</si>
  <si>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</si>
  <si>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</si>
  <si>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</si>
  <si>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</si>
  <si>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</si>
  <si>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</si>
  <si>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</si>
  <si>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</si>
  <si>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</si>
  <si>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</si>
  <si>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</si>
  <si>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</si>
  <si>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</si>
  <si>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</si>
  <si>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</si>
  <si>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60,90</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</si>
  <si>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</si>
  <si>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</si>
  <si>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</si>
  <si>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</si>
  <si>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</si>
  <si>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</si>
  <si>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</si>
  <si>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</si>
  <si>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</si>
  <si>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</si>
  <si>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</si>
  <si>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</si>
  <si>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</si>
  <si>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</si>
  <si>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</si>
  <si>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</si>
  <si>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15,35</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</si>
  <si>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</si>
  <si>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</si>
  <si>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</si>
  <si>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</si>
  <si>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36,41</t>
  </si>
  <si>
    <t xml:space="preserve">BUCHA DE REDUCAO DE FERRO GALVANIZADO, COM ROSCA BSP, DE 3" X 1 1/4"</t>
  </si>
  <si>
    <t xml:space="preserve">35,40</t>
  </si>
  <si>
    <t xml:space="preserve">BUCHA DE REDUCAO DE FERRO GALVANIZADO, COM ROSCA BSP, DE 3" X 2 1/2"</t>
  </si>
  <si>
    <t xml:space="preserve">35,57</t>
  </si>
  <si>
    <t xml:space="preserve">BUCHA DE REDUCAO DE FERRO GALVANIZADO, COM ROSCA BSP, DE 3" X 2"</t>
  </si>
  <si>
    <t xml:space="preserve">BUCHA DE REDUCAO DE FERRO GALVANIZADO, COM ROSCA BSP, DE 4" X 2 1/2"</t>
  </si>
  <si>
    <t xml:space="preserve">67,28</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</si>
  <si>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</si>
  <si>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</si>
  <si>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</si>
  <si>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184,14</t>
  </si>
  <si>
    <t xml:space="preserve">BUCHA DE REDUCAO DE FERRO GALVANIZADO, COM ROSCA BSP, DE 6" X 4"</t>
  </si>
  <si>
    <t xml:space="preserve">194,56</t>
  </si>
  <si>
    <t xml:space="preserve">BUCHA DE REDUCAO DE FERRO GALVANIZADO, COM ROSCA BSP, DE 6" X 5"</t>
  </si>
  <si>
    <t xml:space="preserve">208,72</t>
  </si>
  <si>
    <t xml:space="preserve">BUCHA DE REDUCAO DE PVC, SOLDAVEL, CURTA, COM 110 X 85 MM, PARA AGUA FRIA PREDIAL</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</si>
  <si>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</si>
  <si>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</si>
  <si>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</si>
  <si>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</si>
  <si>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</si>
  <si>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</si>
  <si>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</si>
  <si>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</si>
  <si>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30,52</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</si>
  <si>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</si>
  <si>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</si>
  <si>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</si>
  <si>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</si>
  <si>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</si>
  <si>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</si>
  <si>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</si>
  <si>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</si>
  <si>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</si>
  <si>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</si>
  <si>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</si>
  <si>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BUCHA DE REDUCAO DE PVC, SOLDAVEL, LONGA, COM 75 X 50 MM, PARA AGUA FRIA PREDIAL</t>
  </si>
  <si>
    <t xml:space="preserve">11,53</t>
  </si>
  <si>
    <t xml:space="preserve">BUCHA DE REDUCAO DE PVC, SOLDAVEL, LONGA, COM 85 X 60 MM, PARA AGUA FRIA PREDIAL</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</si>
  <si>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</si>
  <si>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</si>
  <si>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</si>
  <si>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12,58</t>
  </si>
  <si>
    <t xml:space="preserve">BUCHA DE REDUCAO EM ALUMINIO, COM ROSCA, DE 1 1/2" X 3/4", PARA ELETRODUTO</t>
  </si>
  <si>
    <t xml:space="preserve">13,32</t>
  </si>
  <si>
    <t xml:space="preserve">BUCHA DE REDUCAO EM ALUMINIO, COM ROSCA, DE 1 1/4" X 1/2", PARA ELETRODUTO</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</si>
  <si>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</si>
  <si>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</si>
  <si>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</si>
  <si>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</si>
  <si>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</si>
  <si>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39,52</t>
  </si>
  <si>
    <t xml:space="preserve">BUCHA DE REDUCAO EM ALUMINIO, COM ROSCA, DE 2 1/2" X 1 1/4", PARA ELETRODUTO</t>
  </si>
  <si>
    <t xml:space="preserve">BUCHA DE REDUCAO EM ALUMINIO, COM ROSCA, DE 2 1/2" X 1", PARA ELETRODUTO</t>
  </si>
  <si>
    <t xml:space="preserve">42,58</t>
  </si>
  <si>
    <t xml:space="preserve">BUCHA DE REDUCAO EM ALUMINIO, COM ROSCA, DE 2 1/2" X 2", PARA ELETRODUTO</t>
  </si>
  <si>
    <t xml:space="preserve">38,03</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</si>
  <si>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</si>
  <si>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</si>
  <si>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</si>
  <si>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</si>
  <si>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</si>
  <si>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</si>
  <si>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47,25</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</si>
  <si>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</si>
  <si>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</si>
  <si>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</si>
  <si>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4" X 2 1/2", PARA ELETRODUTO</t>
  </si>
  <si>
    <t xml:space="preserve">75,38</t>
  </si>
  <si>
    <t xml:space="preserve">BUCHA DE REDUCAO EM ALUMINIO, COM ROSCA, DE 4" X 2", PARA ELETRODUTO</t>
  </si>
  <si>
    <t xml:space="preserve">77,20</t>
  </si>
  <si>
    <t xml:space="preserve">BUCHA DE REDUCAO EM ALUMINIO, COM ROSCA, DE 4" X 3", PARA ELETRODUTO</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</si>
  <si>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</si>
  <si>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</si>
  <si>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</si>
  <si>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</si>
  <si>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</si>
  <si>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</si>
  <si>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</si>
  <si>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</si>
  <si>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</si>
  <si>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</si>
  <si>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</si>
  <si>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</si>
  <si>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</si>
  <si>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</si>
  <si>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</si>
  <si>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</si>
  <si>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</si>
  <si>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</si>
  <si>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</si>
  <si>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</si>
  <si>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</si>
  <si>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</si>
  <si>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</si>
  <si>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</si>
  <si>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</si>
  <si>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</si>
  <si>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</si>
  <si>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</si>
  <si>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BUCHA EM ALUMINIO, COM ROSCA, DE 4", PARA ELETRODUTO</t>
  </si>
  <si>
    <t xml:space="preserve">6,67</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</si>
  <si>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</si>
  <si>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</si>
  <si>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</si>
  <si>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</si>
  <si>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1,72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</si>
  <si>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</si>
  <si>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</si>
  <si>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</si>
  <si>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</si>
  <si>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36,71</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</si>
  <si>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</si>
  <si>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</si>
  <si>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</si>
  <si>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</si>
  <si>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DE ACO GALVANIZADO, DIAMETRO 12,7 MM (1/2"), COM ALMA DE ACO CABO INDEPENDENTE 6 X 25 F (COLETADO CAIXA)</t>
  </si>
  <si>
    <t xml:space="preserve">CABO DE ACO GALVANIZADO, DIAMETRO 12,7 MM (1/2"), COM ALMA DE FIBRA 6 X 25 F (COLETADO CAIXA)</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</si>
  <si>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</si>
  <si>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</si>
  <si>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</si>
  <si>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</si>
  <si>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</si>
  <si>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</si>
  <si>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21,63</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</si>
  <si>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</si>
  <si>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</si>
  <si>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</si>
  <si>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</si>
  <si>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</si>
  <si>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48,28</t>
  </si>
  <si>
    <t xml:space="preserve">CABO DE COBRE NU 150 MM2 MEIO-DURO</t>
  </si>
  <si>
    <t xml:space="preserve">CABO DE COBRE NU 16 MM2 MEIO-DURO</t>
  </si>
  <si>
    <t xml:space="preserve">CABO DE COBRE NU 185 MM2 MEIO-DURO</t>
  </si>
  <si>
    <t xml:space="preserve">73,82</t>
  </si>
  <si>
    <t xml:space="preserve">CABO DE COBRE NU 25 MM2 MEIO-DURO</t>
  </si>
  <si>
    <t xml:space="preserve">9,65</t>
  </si>
  <si>
    <t xml:space="preserve">CABO DE COBRE NU 300 MM2 MEIO-DURO</t>
  </si>
  <si>
    <t xml:space="preserve">127,21</t>
  </si>
  <si>
    <t xml:space="preserve">CABO DE COBRE NU 35 MM2 MEIO-DURO</t>
  </si>
  <si>
    <t xml:space="preserve">CABO DE COBRE NU 50 MM2 MEIO-DURO</t>
  </si>
  <si>
    <t xml:space="preserve">18,57</t>
  </si>
  <si>
    <t xml:space="preserve">CABO DE COBRE NU 500 MM2 MEIO-DURO</t>
  </si>
  <si>
    <t xml:space="preserve">213,64</t>
  </si>
  <si>
    <t xml:space="preserve">CABO DE COBRE NU 70 MM2 MEIO-DURO</t>
  </si>
  <si>
    <t xml:space="preserve">CABO DE COBRE NU 95 MM2 MEIO-DURO</t>
  </si>
  <si>
    <t xml:space="preserve">36,85</t>
  </si>
  <si>
    <t xml:space="preserve">CABO DE COBRE RIGIDO, CLASSE 2, ISOLACAO EM PVC, ANTI-CHAMA BWF-B, 1 CONDUTOR, 450/750 V, DIAMETRO 120 MM2</t>
  </si>
  <si>
    <t xml:space="preserve">53,20</t>
  </si>
  <si>
    <t xml:space="preserve">CABO DE COBRE UNIPOLAR 10 MM2, BLINDADO, ISOLACAO 3,6/6 KV EPR, COBERTURA EM PVC</t>
  </si>
  <si>
    <t xml:space="preserve">CABO DE COBRE UNIPOLAR 16 MM2, BLINDADO, ISOLACAO 3,6/6 KV EPR, COBERTURA EM PVC</t>
  </si>
  <si>
    <t xml:space="preserve">24,18</t>
  </si>
  <si>
    <t xml:space="preserve">CABO DE COBRE UNIPOLAR 16 MM2, BLINDADO, ISOLACAO 6/10 KV EPR, COBERTURA EM PVC</t>
  </si>
  <si>
    <t xml:space="preserve">CABO DE COBRE UNIPOLAR 25 MM2, BLINDADO, ISOLACAO 3,6/6 KV EPR, COBERTURA EM PVC</t>
  </si>
  <si>
    <t xml:space="preserve">32,51</t>
  </si>
  <si>
    <t xml:space="preserve">CABO DE COBRE UNIPOLAR 25MM2, BLINDADO, ISOLACAO 6/10 KV EPR, COBERTURA EM PVC</t>
  </si>
  <si>
    <t xml:space="preserve">35,91</t>
  </si>
  <si>
    <t xml:space="preserve">CABO DE COBRE UNIPOLAR 35 MM2, BLINDADO, ISOLACAO 12/20 KV EPR, COBERTURA EM PVC</t>
  </si>
  <si>
    <t xml:space="preserve">CABO DE COBRE UNIPOLAR 35 MM2, BLINDADO, ISOLACAO 3,6/6 KV EPR, COBERTURA EM PVC</t>
  </si>
  <si>
    <t xml:space="preserve">40,62</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</si>
  <si>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</si>
  <si>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</si>
  <si>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</si>
  <si>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CABO DE COBRE UNIPOLAR 50 MM2, BLINDADO, ISOLACAO 6/10 KV EPR, COBERTURA EM PVC</t>
  </si>
  <si>
    <t xml:space="preserve">49,91</t>
  </si>
  <si>
    <t xml:space="preserve">CABO DE COBRE UNIPOLAR 70 MM2, BLINDADO, ISOLACAO 12/20 KV EPR, COBERTURA EM PVC</t>
  </si>
  <si>
    <t xml:space="preserve">CABO DE COBRE UNIPOLAR 70 MM2, BLINDADO, ISOLACAO 3,6/6 KV EPR, COBERTURA EM PVC</t>
  </si>
  <si>
    <t xml:space="preserve">CABO DE COBRE UNIPOLAR 70 MM2, BLINDADO, ISOLACAO 6/10 KV EPR, COBERTURA EM PVC</t>
  </si>
  <si>
    <t xml:space="preserve">65,64</t>
  </si>
  <si>
    <t xml:space="preserve">CABO DE COBRE UNIPOLAR 95 MM2, BLINDADO, ISOLACAO 12/20 KV EPR, COBERTURA EM PVC</t>
  </si>
  <si>
    <t xml:space="preserve">74,29</t>
  </si>
  <si>
    <t xml:space="preserve">CABO DE COBRE UNIPOLAR 95 MM2, BLINDADO, ISOLACAO 3,6/6 KV EPR, COBERTURA EM PVC</t>
  </si>
  <si>
    <t xml:space="preserve">78,58</t>
  </si>
  <si>
    <t xml:space="preserve">CABO DE COBRE UNIPOLAR 95 MM2, BLINDADO, ISOLACAO 6/10 KV EPR, COBERTURA EM PVC</t>
  </si>
  <si>
    <t xml:space="preserve">80,50</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</si>
  <si>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</si>
  <si>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</si>
  <si>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</si>
  <si>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</si>
  <si>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67,91</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</si>
  <si>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</si>
  <si>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</si>
  <si>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83,25</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</si>
  <si>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</si>
  <si>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</si>
  <si>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109,63</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</si>
  <si>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</si>
  <si>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</si>
  <si>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137,19</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</si>
  <si>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</si>
  <si>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</si>
  <si>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</si>
  <si>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178,97</t>
  </si>
  <si>
    <t xml:space="preserve">CABO DE COBRE, FLEXIVEL, CLASSE 4 OU 5, ISOLACAO EM PVC/A, ANTICHAMA BWF-B, COBERTURA PVC-ST1, ANTICHAMA BWF-B, 1 CONDUTOR, 0,6/1 KV, SECAO NOMINAL 50 MM2</t>
  </si>
  <si>
    <t xml:space="preserve">22,88</t>
  </si>
  <si>
    <t xml:space="preserve">CABO DE COBRE, FLEXIVEL, CLASSE 4 OU 5, ISOLACAO EM PVC/A, ANTICHAMA BWF-B, COBERTURA PVC-ST1, ANTICHAMA BWF-B, 1 CONDUTOR, 0,6/1 KV, SECAO NOMINAL 500 MM2</t>
  </si>
  <si>
    <t xml:space="preserve">229,90</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</si>
  <si>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</si>
  <si>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</si>
  <si>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31,70</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</si>
  <si>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</si>
  <si>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</si>
  <si>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</si>
  <si>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</si>
  <si>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</si>
  <si>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</si>
  <si>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4,57</t>
  </si>
  <si>
    <t xml:space="preserve">CABO DE COBRE, FLEXIVEL, CLASSE 4 OU 5, ISOLACAO EM PVC/A, ANTICHAMA BWF-B, 1 CONDUTOR, 450/750 V, SECAO NOMINAL 120 MM2</t>
  </si>
  <si>
    <t xml:space="preserve">54,24</t>
  </si>
  <si>
    <t xml:space="preserve">CABO DE COBRE, FLEXIVEL, CLASSE 4 OU 5, ISOLACAO EM PVC/A, ANTICHAMA BWF-B, 1 CONDUTOR, 450/750 V, SECAO NOMINAL 150 MM2</t>
  </si>
  <si>
    <t xml:space="preserve">67,71</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</si>
  <si>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</si>
  <si>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</si>
  <si>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</si>
  <si>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</si>
  <si>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108,92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</si>
  <si>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</si>
  <si>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</si>
  <si>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</si>
  <si>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1,91</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</si>
  <si>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</si>
  <si>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</si>
  <si>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</si>
  <si>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</si>
  <si>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42,07</t>
  </si>
  <si>
    <t xml:space="preserve">CABO DE COBRE, RIGIDO, CLASSE 2, COMPACTADO, BLINDADO, ISOLACAO EM EPR OU XLPE, COBERTURA ANTICHAMA EM PVC, PEAD OU HFFR, 1 CONDUTOR, 20/35 KV, SECAO NOMINAL 120 MM2</t>
  </si>
  <si>
    <t xml:space="preserve">108,62</t>
  </si>
  <si>
    <t xml:space="preserve">CABO DE COBRE, RIGIDO, CLASSE 2, COMPACTADO, BLINDADO, ISOLACAO EM EPR OU XLPE, COBERTURA ANTICHAMA EM PVC, PEAD OU HFFR, 1 CONDUTOR, 20/35 KV, SECAO NOMINAL 150 MM2</t>
  </si>
  <si>
    <t xml:space="preserve">127,69</t>
  </si>
  <si>
    <t xml:space="preserve">CABO DE COBRE, RIGIDO, CLASSE 2, COMPACTADO, BLINDADO, ISOLACAO EM EPR OU XLPE, COBERTURA ANTICHAMA EM PVC, PEAD OU HFFR, 1 CONDUTOR, 20/35 KV, SECAO NOMINAL 185 MM2</t>
  </si>
  <si>
    <t xml:space="preserve">139,14</t>
  </si>
  <si>
    <t xml:space="preserve">CABO DE COBRE, RIGIDO, CLASSE 2, COMPACTADO, BLINDADO, ISOLACAO EM EPR OU XLPE, COBERTURA ANTICHAMA EM PVC, PEAD OU HFFR, 1 CONDUTOR, 20/35 KV, SECAO NOMINAL 240 MM2</t>
  </si>
  <si>
    <t xml:space="preserve">172,98</t>
  </si>
  <si>
    <t xml:space="preserve">CABO DE COBRE, RIGIDO, CLASSE 2, COMPACTADO, BLINDADO, ISOLACAO EM EPR OU XLPE, COBERTURA ANTICHAMA EM PVC, PEAD OU HFFR, 1 CONDUTOR, 20/35 KV, SECAO NOMINAL 300 MM2</t>
  </si>
  <si>
    <t xml:space="preserve">203,89</t>
  </si>
  <si>
    <t xml:space="preserve">CABO DE COBRE, RIGIDO, CLASSE 2, COMPACTADO, BLINDADO, ISOLACAO EM EPR OU XLPE, COBERTURA ANTICHAMA EM PVC, PEAD OU HFFR, 1 CONDUTOR, 20/35 KV, SECAO NOMINAL 400 MM2</t>
  </si>
  <si>
    <t xml:space="preserve">239,90</t>
  </si>
  <si>
    <t xml:space="preserve">CABO DE COBRE, RIGIDO, CLASSE 2, COMPACTADO, BLINDADO, ISOLACAO EM EPR OU XLPE, COBERTURA ANTICHAMA EM PVC, PEAD OU HFFR, 1 CONDUTOR, 20/35 KV, SECAO NOMINAL 50 MM2</t>
  </si>
  <si>
    <t xml:space="preserve">72,94</t>
  </si>
  <si>
    <t xml:space="preserve">CABO DE COBRE, RIGIDO, CLASSE 2, COMPACTADO, BLINDADO, ISOLACAO EM EPR OU XLPE, COBERTURA ANTICHAMA EM PVC, PEAD OU HFFR, 1 CONDUTOR, 20/35 KV, SECAO NOMINAL 500 MM2</t>
  </si>
  <si>
    <t xml:space="preserve">327,90</t>
  </si>
  <si>
    <t xml:space="preserve">CABO DE COBRE, RIGIDO, CLASSE 2, COMPACTADO, BLINDADO, ISOLACAO EM EPR OU XLPE, COBERTURA ANTICHAMA EM PVC, PEAD OU HFFR, 1 CONDUTOR, 20/35 KV, SECAO NOMINAL 70 MM2</t>
  </si>
  <si>
    <t xml:space="preserve">86,57</t>
  </si>
  <si>
    <t xml:space="preserve">CABO DE COBRE, RIGIDO, CLASSE 2, COMPACTADO, BLINDADO, ISOLACAO EM EPR OU XLPE, COBERTURA ANTICHAMA EM PVC, PEAD OU HFFR, 1 CONDUTOR, 20/35 KV, SECAO NOMINAL 95 MM2</t>
  </si>
  <si>
    <t xml:space="preserve">103,28</t>
  </si>
  <si>
    <t xml:space="preserve">CABO DE COBRE, RIGIDO, CLASSE 2, ISOLACAO EM PVC/A, ANTICHAMA BWF-B, 1 CONDUTOR, 450/750 V, SECAO NOMINAL 1,5 MM2</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</si>
  <si>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</si>
  <si>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</si>
  <si>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</si>
  <si>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</si>
  <si>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81,49</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</si>
  <si>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</si>
  <si>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</si>
  <si>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107,68</t>
  </si>
  <si>
    <t xml:space="preserve">CABO DE COBRE, RIGIDO, CLASSE 2, ISOLACAO EM PVC/A, ANTICHAMA BWF-B, 1 CONDUTOR, 450/750 V, SECAO NOMINAL 25 MM2</t>
  </si>
  <si>
    <t xml:space="preserve">11,60</t>
  </si>
  <si>
    <t xml:space="preserve">CABO DE COBRE, RIGIDO, CLASSE 2, ISOLACAO EM PVC/A, ANTICHAMA BWF-B, 1 CONDUTOR, 450/750 V, SECAO NOMINAL 300 MM2</t>
  </si>
  <si>
    <t xml:space="preserve">133,27</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</si>
  <si>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</si>
  <si>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</si>
  <si>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</si>
  <si>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172,43</t>
  </si>
  <si>
    <t xml:space="preserve">CABO DE COBRE, RIGIDO, CLASSE 2, ISOLACAO EM PVC/A, ANTICHAMA BWF-B, 1 CONDUTOR, 450/750 V, SECAO NOMINAL 50 MM2</t>
  </si>
  <si>
    <t xml:space="preserve">CABO DE COBRE, RIGIDO, CLASSE 2, ISOLACAO EM PVC/A, ANTICHAMA BWF-B, 1 CONDUTOR, 450/750 V, SECAO NOMINAL 500 MM2</t>
  </si>
  <si>
    <t xml:space="preserve">213,65</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</si>
  <si>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</si>
  <si>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</si>
  <si>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30,89</t>
  </si>
  <si>
    <t xml:space="preserve">CABO DE COBRE, RIGIDO, CLASSE 2, ISOLACAO EM PVC/A, ANTICHAMA BWF-B, 1 CONDUTOR, 450/750 V, SECAO NOMINAL 95 MM2</t>
  </si>
  <si>
    <t xml:space="preserve">41,84</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</si>
  <si>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</si>
  <si>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</si>
  <si>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</si>
  <si>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</si>
  <si>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10,77</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</si>
  <si>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</si>
  <si>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</si>
  <si>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</si>
  <si>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10,0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</si>
  <si>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</si>
  <si>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</si>
  <si>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</si>
  <si>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</si>
  <si>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</si>
  <si>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</si>
  <si>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</si>
  <si>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</si>
  <si>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</si>
  <si>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179,58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</si>
  <si>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</si>
  <si>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</si>
  <si>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</si>
  <si>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</si>
  <si>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50,98</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</si>
  <si>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</si>
  <si>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</si>
  <si>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75,11</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</si>
  <si>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</si>
  <si>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</si>
  <si>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</si>
  <si>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138,14</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</si>
  <si>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</si>
  <si>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</si>
  <si>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</si>
  <si>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</si>
  <si>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</si>
  <si>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</si>
  <si>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</si>
  <si>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</si>
  <si>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8,07</t>
  </si>
  <si>
    <t xml:space="preserve">CABO TELEFONICO CI 50, 200 PARES, USO INTERNO</t>
  </si>
  <si>
    <t xml:space="preserve">78,49</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</si>
  <si>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</si>
  <si>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</si>
  <si>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</si>
  <si>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</si>
  <si>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</si>
  <si>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39,26</t>
  </si>
  <si>
    <t xml:space="preserve">CABO TELEFONICO CTP - APL - 50, 20 PARES, USO EXTERNO</t>
  </si>
  <si>
    <t xml:space="preserve">9,41</t>
  </si>
  <si>
    <t xml:space="preserve">CABO TELEFONICO CTP - APL - 50, 30 PARES, USO EXTERNO</t>
  </si>
  <si>
    <t xml:space="preserve">CACAMBA METALICA BASCULANTE COM CAPACIDADE DE 10 M3 (INCLUI MONTAGEM, NAO INCLUI CAMINHAO)</t>
  </si>
  <si>
    <t xml:space="preserve">36.466,78</t>
  </si>
  <si>
    <t xml:space="preserve">CACAMBA METALICA BASCULANTE COM CAPACIDADE DE 12 M3 (INCLUI MONTAGEM, NAO INCLUI CAMINHAO)</t>
  </si>
  <si>
    <t xml:space="preserve">41.410,25</t>
  </si>
  <si>
    <t xml:space="preserve">CACAMBA METALICA BASCULANTE COM CAPACIDADE DE 6 M3 (INCLUI MONTAGEM, NAO INCLUI CAMINHAO)</t>
  </si>
  <si>
    <t xml:space="preserve">27.342,65</t>
  </si>
  <si>
    <t xml:space="preserve">CACAMBA METALICA BASCULANTE COM CAPACIDADE DE 8 M3 (INCLUI MONTAGEM, NAO INCLUI CAMINHAO)</t>
  </si>
  <si>
    <t xml:space="preserve">32.947,90</t>
  </si>
  <si>
    <t xml:space="preserve">CADASTRISTA DE REDES  DE AGUA  E ESGOTO</t>
  </si>
  <si>
    <t xml:space="preserve">CADEADO EM ACO INOX, LARGURA DE *50* MM, COM HASTE EM ACO TEMPERADO, SEM MOLA - CHAVES INCLUIDAS</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</si>
  <si>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</si>
  <si>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</si>
  <si>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</si>
  <si>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</si>
  <si>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</si>
  <si>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CAIBRO DE MADEIRA NAO APARELHADA *5 X 6* CM, MACARANDUBA, ANGELIM OU EQUIVALENTE DA REGIAO</t>
  </si>
  <si>
    <t xml:space="preserve">CAIBRO DE MADEIRA NAO APARELHADA *6 X 8* CM, MACARANDUBA, ANGELIM OU EQUIVALENTE DA REGIAO</t>
  </si>
  <si>
    <t xml:space="preserve">CAIBRO DE MADEIRA NATIVA/REGIONAL 5 X 5 CM NAO APARELHADA (P/FORMA)</t>
  </si>
  <si>
    <t xml:space="preserve">CAIXA D'AGUA DE FIBRA DE VIDRO, PARA 500 LITROS, COM TAMPA</t>
  </si>
  <si>
    <t xml:space="preserve">195,30</t>
  </si>
  <si>
    <t xml:space="preserve">CAIXA D'AGUA EM POLIETILENO 1000 LITROS, COM TAMPA</t>
  </si>
  <si>
    <t xml:space="preserve">308,18</t>
  </si>
  <si>
    <t xml:space="preserve">CAIXA D'AGUA EM POLIETILENO 1500 LITROS, COM TAMPA</t>
  </si>
  <si>
    <t xml:space="preserve">625,91</t>
  </si>
  <si>
    <t xml:space="preserve">CAIXA D'AGUA EM POLIETILENO 2000 LITROS, COM TAMPA</t>
  </si>
  <si>
    <t xml:space="preserve">703,06</t>
  </si>
  <si>
    <t xml:space="preserve">CAIXA D'AGUA EM POLIETILENO 500 LITROS, COM TAMPA</t>
  </si>
  <si>
    <t xml:space="preserve">176,94</t>
  </si>
  <si>
    <t xml:space="preserve">CAIXA D'AGUA EM POLIETILENO 750 LITROS, COM TAMPA</t>
  </si>
  <si>
    <t xml:space="preserve">303,43</t>
  </si>
  <si>
    <t xml:space="preserve">CAIXA D'AGUA FIBRA DE VIDRO PARA 1000 LITROS, COM TAMPA</t>
  </si>
  <si>
    <t xml:space="preserve">CAIXA D'AGUA FIBRA DE VIDRO PARA 10000 LITROS, COM TAMPA</t>
  </si>
  <si>
    <t xml:space="preserve">2.592,56</t>
  </si>
  <si>
    <t xml:space="preserve">CAIXA D'AGUA FIBRA DE VIDRO PARA 1500 LITROS, COM TAMPA</t>
  </si>
  <si>
    <t xml:space="preserve">435,49</t>
  </si>
  <si>
    <t xml:space="preserve">CAIXA D'AGUA FIBRA DE VIDRO PARA 2000 LITROS, COM TAMPA</t>
  </si>
  <si>
    <t xml:space="preserve">561,38</t>
  </si>
  <si>
    <t xml:space="preserve">CAIXA D'AGUA FIBRA DE VIDRO PARA 5000 LITROS, COM TAMPA</t>
  </si>
  <si>
    <t xml:space="preserve">1.250,28</t>
  </si>
  <si>
    <t xml:space="preserve">CAIXA DE CONCRETO PRE-MOLDADO PARA AR-CONDICIONADO DE JANELA, DE *80 X 54 X 76,5* CM (L X A X P)</t>
  </si>
  <si>
    <t xml:space="preserve">99,87</t>
  </si>
  <si>
    <t xml:space="preserve">CAIXA DE DESCARGA DE PLASTICO EXTERNA, DE *9* L, PUXADOR FIO DE NYLON, NAO INCLUSO CANO, BOLSA, ENGATE</t>
  </si>
  <si>
    <t xml:space="preserve">CAIXA DE DESCARGA PLASTICA DE EMBUTIR COMPLETA, COM ESPELHO PLASTICO, CAPACIDADE 6 A 10 L, ACESSORIOS INCLUSOS</t>
  </si>
  <si>
    <t xml:space="preserve">638,84</t>
  </si>
  <si>
    <t xml:space="preserve">CAIXA DE GORDURA EM PVC, DIAMETRO MINIMO 300 MM, DIAMETRO DE SAIDA 100 MM, CAPACIDADE  APROXIMADA 18 LITROS, COM TAMPA</t>
  </si>
  <si>
    <t xml:space="preserve">352,80</t>
  </si>
  <si>
    <t xml:space="preserve">CAIXA DE INCENDIO/ABRIGO PARA MANGUEIRA, DE EMBUTIR/INTERNA, COM 75 X 45 X 17 CM, EM CHAPA DE ACO, PORTA COM VENTILACAO, VISOR COM A INSCRICAO "INCENDIO", SUPORTE/CESTA INTERNA PARA A MANGUEIRA, PINTURA ELETROSTATICA VERMELHA</t>
  </si>
  <si>
    <t xml:space="preserve">159,17</t>
  </si>
  <si>
    <t xml:space="preserve">CAIXA DE INCENDIO/ABRIGO PARA MANGUEIRA, DE EMBUTIR/INTERNA, COM 90 X 60 X 17 CM, EM CHAPA DE ACO, PORTA COM VENTILACAO, VISOR COM A INSCRICAO "INCENDIO", SUPORTE/CESTA INTERNA PARA A MANGUEIRA, PINTURA ELETROSTATICA VERMELHA</t>
  </si>
  <si>
    <t xml:space="preserve">201,33</t>
  </si>
  <si>
    <t xml:space="preserve">CAIXA DE INCENDIO/ABRIGO PARA MANGUEIRA, DE SOBREPOR/EXTERNA, COM 75 X 45 X 17 CM, EM CHAPA DE ACO, PORTA COM VENTILACAO, VISOR COM A INSCRICAO "INCENDIO", SUPORTE/CESTA INTERNA PARA A MANGUEIRA, PINTURA ELETROSTATICA VERMELHA</t>
  </si>
  <si>
    <t xml:space="preserve">166,75</t>
  </si>
  <si>
    <t xml:space="preserve">CAIXA DE INCENDIO/ABRIGO PARA MANGUEIRA, DE SOBREPOR/EXTERNA, COM 90 X 60 X 17 CM, EM CHAPA DE ACO, PORTA COM VENTILACAO, VISOR COM A INSCRICAO "INCENDIO", SUPORTE/CESTA INTERNA PARA A MANGUEIRA, PINTURA ELETROSTATICA VERMELHA</t>
  </si>
  <si>
    <t xml:space="preserve">203,70</t>
  </si>
  <si>
    <t xml:space="preserve">CAIXA DE LUZ "3 X 3" EM ACO ESMALTADA</t>
  </si>
  <si>
    <t xml:space="preserve">CAIXA DE LUZ "4 X 2" EM ACO ESMALTADA</t>
  </si>
  <si>
    <t xml:space="preserve">CAIXA DE LUZ "4 X 4" EM ACO ESMALTADA</t>
  </si>
  <si>
    <t xml:space="preserve">CAIXA DE PASSAGEM DE PAREDE, DE EMBUTIR, EM PVC, DIMENSOES *120 X 120 X 75* MM</t>
  </si>
  <si>
    <t xml:space="preserve">CAIXA DE PASSAGEM DE PAREDE, DE EMBUTIR, EM PVC, DIMENSOES *150 X 150 X 75* MM</t>
  </si>
  <si>
    <t xml:space="preserve">15,51</t>
  </si>
  <si>
    <t xml:space="preserve">CAIXA DE PASSAGEM DE PAREDE, DE EMBUTIR, EM PVC, DIMENSOES *200 X 200 X 90* MM</t>
  </si>
  <si>
    <t xml:space="preserve">23,65</t>
  </si>
  <si>
    <t xml:space="preserve">CAIXA DE PASSAGEM METALICA DE SOBREPOR COM TAMPA PARAFUSADA, DIMENSOES 15 X 15 X 10 CM</t>
  </si>
  <si>
    <t xml:space="preserve">CAIXA DE PASSAGEM METALICA DE SOBREPOR COM TAMPA PARAFUSADA, DIMENSOES 20 X 20 X 10 CM</t>
  </si>
  <si>
    <t xml:space="preserve">CAIXA DE PASSAGEM METALICA DE SOBREPOR COM TAMPA PARAFUSADA, DIMENSOES 25 X 25 X 10 CM</t>
  </si>
  <si>
    <t xml:space="preserve">CAIXA DE PASSAGEM METALICA DE SOBREPOR COM TAMPA PARAFUSADA, DIMENSOES 30 X 30 X 10 CM</t>
  </si>
  <si>
    <t xml:space="preserve">52,40</t>
  </si>
  <si>
    <t xml:space="preserve">CAIXA DE PASSAGEM METALICA DE SOBREPOR COM TAMPA PARAFUSADA, DIMENSOES 35 X 35 X 12 CM</t>
  </si>
  <si>
    <t xml:space="preserve">91,36</t>
  </si>
  <si>
    <t xml:space="preserve">CAIXA DE PASSAGEM METALICA DE SOBREPOR COM TAMPA PARAFUSADA, DIMENSOES 40 X 40 X 15 CM</t>
  </si>
  <si>
    <t xml:space="preserve">94,89</t>
  </si>
  <si>
    <t xml:space="preserve">CAIXA DE PASSAGEM METALICA DE SOBREPOR COM TAMPA PARAFUSADA, DIMENSOES 50 X 50 X 15 CM</t>
  </si>
  <si>
    <t xml:space="preserve">123,30</t>
  </si>
  <si>
    <t xml:space="preserve">CAIXA DE PASSAGEM METALICA DE SOBREPOR COM TAMPA PARAFUSADA, DIMENSOES 60 X 60 X 20 CM</t>
  </si>
  <si>
    <t xml:space="preserve">215,94</t>
  </si>
  <si>
    <t xml:space="preserve">CAIXA DE PASSAGEM METALICA DE SOBREPOR COM TAMPA PARAFUSADA, DIMENSOES 70 X 70 X 20 CM</t>
  </si>
  <si>
    <t xml:space="preserve">265,77</t>
  </si>
  <si>
    <t xml:space="preserve">CAIXA DE PASSAGEM METALICA DE SOBREPOR COM TAMPA PARAFUSADA, DIMENSOES 80 X 80 X 20 CM</t>
  </si>
  <si>
    <t xml:space="preserve">318,93</t>
  </si>
  <si>
    <t xml:space="preserve">CAIXA DE PASSAGEM N 2, DE EMBUTIR, PADRAO TELEBRAS, DIMENSOES 20 X 20 X 12 CM, EM CHAPA DE ACO GALVANIZADO</t>
  </si>
  <si>
    <t xml:space="preserve">CAIXA DE PASSAGEM N 2, DE SOBREPOR, PADRAO TELEBRAS, DIMENSOES 20 X 20 X *12* CM, EM CHAPA DE ACO GALVANIZADO</t>
  </si>
  <si>
    <t xml:space="preserve">57,80</t>
  </si>
  <si>
    <t xml:space="preserve">CAIXA DE PASSAGEM N 3, DE EMBUTIR, PADRAO TELEBRAS, DIMENSOES 40 X 40 X 12 CM, EM CHAPA DE ACO GALVANIZADO</t>
  </si>
  <si>
    <t xml:space="preserve">CAIXA DE PASSAGEM N 3, DE SOBREPOR, PADRAO TELEBRAS, DIMENSOES 40 X 40 X *12* CM, EM CHAPA DE ACO GALVANIZADO</t>
  </si>
  <si>
    <t xml:space="preserve">131,22</t>
  </si>
  <si>
    <t xml:space="preserve">CAIXA DE PASSAGEM N 4, DE EMBUTIR, PADRAO TELEBRAS, DIMENSOES 60 X 60 X 12 CM, EM CHAPA DE ACO GALVANIZADO</t>
  </si>
  <si>
    <t xml:space="preserve">196,01</t>
  </si>
  <si>
    <t xml:space="preserve">CAIXA DE PASSAGEM N 4, DE SOBREPOR, PADRAO TELEBRAS, DIMENSOES 60 X 60 X *12* CM, EM CHAPA DE ACO GALVANIZADO</t>
  </si>
  <si>
    <t xml:space="preserve">210,58</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</si>
  <si>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</si>
  <si>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</si>
  <si>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364,96</t>
  </si>
  <si>
    <t xml:space="preserve">CAIXA DE PASSAGEM N 6, DE EMBUTIR, PADRAO TELEBRAS, DIMENSOES 120 X 120 X 12 CM, EM CHAPA DE ACO GALVANIZADO</t>
  </si>
  <si>
    <t xml:space="preserve">647,43</t>
  </si>
  <si>
    <t xml:space="preserve">CAIXA DE PASSAGEM N 6, DE SOBREPOR, PADRAO TELEBRAS, DIMENSOES 120 X 120 X *12* CM, EM CHAPA DE ACO GALVANIZADO</t>
  </si>
  <si>
    <t xml:space="preserve">690,82</t>
  </si>
  <si>
    <t xml:space="preserve">CAIXA DE PASSAGEM N 7, DE EMBUTIR, PADRAO TELEBRAS, DIMENSOES 150 X 150 X 15 CM, EM CHAPA DE ACO GALVANIZADO</t>
  </si>
  <si>
    <t xml:space="preserve">927,52</t>
  </si>
  <si>
    <t xml:space="preserve">CAIXA DE PASSAGEM N 7, DE SOBREPOR, PADRAO TELEBRAS, DIMENSOES 150 X 150 X *15* CM, EM CHAPA DE ACO GALVANIZADO</t>
  </si>
  <si>
    <t xml:space="preserve">1.124,43</t>
  </si>
  <si>
    <t xml:space="preserve">CAIXA DE PASSAGEM N 8, DE EMBUTIR, PADRAO TELEBRAS, DIMENSOES 200 X 200 X 20 CM, EM CHAPA DE ACO GALVANIZADO</t>
  </si>
  <si>
    <t xml:space="preserve">3.031,72</t>
  </si>
  <si>
    <t xml:space="preserve">CAIXA DE PASSAGEM N 8, DE SOBREPOR, PADRAO TELEBRAS, DIMENSOES 200 X 200 X *20* CM, EM CHAPA DE ACO GALVANIZADO</t>
  </si>
  <si>
    <t xml:space="preserve">3.942,14</t>
  </si>
  <si>
    <t xml:space="preserve">CAIXA DE PASSAGEM OCTOGONAL 4 X4, EM ACO ESMALTADA, COM FUNDO MOVEL SIMPLES</t>
  </si>
  <si>
    <t xml:space="preserve">2,88</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</si>
  <si>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</si>
  <si>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</si>
  <si>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</si>
  <si>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1.730,08</t>
  </si>
  <si>
    <t xml:space="preserve">CAIXA DE PROTECAO PARA TRANSFORMADOR CORRENTE, EM CHAPA DE ACO 18 USG (PADRAO DA CONCESSIONARIA LOCAL)</t>
  </si>
  <si>
    <t xml:space="preserve">291,23</t>
  </si>
  <si>
    <t xml:space="preserve">CAIXA DE PROTECAO PARA 1 MEDIDOR BIFASICO, EM CHAPA DE ACO 20 USG (PADRAO DA CONCESSIONARIA LOCAL)</t>
  </si>
  <si>
    <t xml:space="preserve">164,45</t>
  </si>
  <si>
    <t xml:space="preserve">CAIXA DE PROTECAO PARA 1 MEDIDOR MONOFASICO, EM CHAPA DE ACO 20 USG (PADRAO DA CONCESSIONARIA LOCAL)</t>
  </si>
  <si>
    <t xml:space="preserve">84,71</t>
  </si>
  <si>
    <t xml:space="preserve">CAIXA DE PROTECAO PARA 1 MEDIDOR TRIFASICO, EM CHAPA DE ACO 20 USG (PADRAO DA CONCESSIONARIA LOCAL)</t>
  </si>
  <si>
    <t xml:space="preserve">166,11</t>
  </si>
  <si>
    <t xml:space="preserve">CAIXA EXTERNA DE MEDICAO PARA 1 MEDIDOR TRIFASICO, COM VISOR, EM CHAPA DE ACO 18 USG (PADRAO DA CONCESSIONARIA LOCAL)</t>
  </si>
  <si>
    <t xml:space="preserve">140,92</t>
  </si>
  <si>
    <t xml:space="preserve">CAIXA EXTERNA DE MEDICAO PARA 4 MEDIDORES MONOFASICOS, COM VISOR, EM CHAPA DE ACO 18 USG (PADRAO DA CONCESSIONARIA LOCAL)</t>
  </si>
  <si>
    <t xml:space="preserve">265,64</t>
  </si>
  <si>
    <t xml:space="preserve">CAIXA GORDURA DUPLA, CONCRETO PRE MOLDADO, CIRCULAR, COM TAMPA, D = 60* CM</t>
  </si>
  <si>
    <t xml:space="preserve">100,43</t>
  </si>
  <si>
    <t xml:space="preserve">CAIXA GORDURA, SIMPLES, CONCRETO PRE MOLDADO, CIRCULAR, COM TAMPA, D = 40 CM</t>
  </si>
  <si>
    <t xml:space="preserve">CAIXA INSPECAO EM CONCRETO PARA ATERRAMENTO E PARA RAIOS DIAMETRO = 300 MM</t>
  </si>
  <si>
    <t xml:space="preserve">37,61</t>
  </si>
  <si>
    <t xml:space="preserve">CAIXA INSPECAO EM POLIETILENO PARA ATERRAMENTO E PARA RAIOS DIAMETRO = 300 MM</t>
  </si>
  <si>
    <t xml:space="preserve">CAIXA INSPECAO, CONCRETO PRE MOLDADO, CIRCULAR, COM TAMPA, D = 40* CM</t>
  </si>
  <si>
    <t xml:space="preserve">CAIXA INSPECAO, CONCRETO PRE MOLDADO, CIRCULAR, COM TAMPA, D = 60* CM, H= 60* CM</t>
  </si>
  <si>
    <t xml:space="preserve">86,88</t>
  </si>
  <si>
    <t xml:space="preserve">CAIXA INTERNA DE MEDICAO PARA 1 MEDIDOR TRIFASICO, COM VISOR, EM CHAPA DE ACO 18 USG (PADRAO DA CONCESSIONARIA LOCAL)</t>
  </si>
  <si>
    <t xml:space="preserve">149,50</t>
  </si>
  <si>
    <t xml:space="preserve">CAIXA INTERNA DE MEDICAO PARA 4 MEDIDORES MONOFASICOS, COM VISOR, EM CHAPA DE ACO 18 USG (PADRAO DA CONCESSIONARIA LOCAL)</t>
  </si>
  <si>
    <t xml:space="preserve">255,01</t>
  </si>
  <si>
    <t xml:space="preserve">CAIXA INTERNA/EXTERNA DE MEDICAO PARA 1 MEDIDOR MONOFASICO, COM VISOR, EM CHAPA DE ACO 18 USG (PADRAO DA CONCESSIONARIA LOCAL)</t>
  </si>
  <si>
    <t xml:space="preserve">51,85</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</si>
  <si>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</si>
  <si>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</si>
  <si>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</si>
  <si>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</si>
  <si>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3.322,22</t>
  </si>
  <si>
    <t xml:space="preserve">CAIXA PARA MEDICAO COLETIVA TIPO K, PADRAO BIFASICO OU TRIFASICO, PARA ATE 2 MEDIDORES (PADRAO DA CONCESSIONARIA LOCAL)</t>
  </si>
  <si>
    <t xml:space="preserve">480,06</t>
  </si>
  <si>
    <t xml:space="preserve">CAIXA PARA MEDICAO COLETIVA TIPO L, PADRAO BIFASICO OU TRIFASICO, PARA ATE 4 MEDIDORES (PADRAO DA CONCESSIONARIA LOCAL)</t>
  </si>
  <si>
    <t xml:space="preserve">2.004,96</t>
  </si>
  <si>
    <t xml:space="preserve">CAIXA PARA MEDICAO COLETIVA TIPO M, PADRAO BIFASICO OU TRIFASICO, PARA ATE 8 MEDIDORES (PADRAO DA CONCESSIONARIA LOCAL)</t>
  </si>
  <si>
    <t xml:space="preserve">4.509,91</t>
  </si>
  <si>
    <t xml:space="preserve">CAIXA PARA MEDICAO COLETIVA TIPO N, PADRAO BIFASICO OU TRIFASICO, PARA ATE 12 MEDIDORES (PADRAO DA CONCESSIONARIA LOCAL)</t>
  </si>
  <si>
    <t xml:space="preserve">5.041,47</t>
  </si>
  <si>
    <t xml:space="preserve">CAIXA PARA MEDIDOR MONOFASICO, EM POLICARBONATO (TERMOPLASTICO), COM DISJUNTOR</t>
  </si>
  <si>
    <t xml:space="preserve">45,20</t>
  </si>
  <si>
    <t xml:space="preserve">CAIXA PARA MEDIDOR POLIFASICO, EM POLICARBONATO (TERMOPLASTICO), COM DISJUNTOR</t>
  </si>
  <si>
    <t xml:space="preserve">124,77</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</si>
  <si>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</si>
  <si>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</si>
  <si>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</si>
  <si>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</si>
  <si>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CAIXA SIFONADA PVC, 150 X 150 X 50 MM, COM GRELHA REDONDA BRANCA</t>
  </si>
  <si>
    <t xml:space="preserve">CAIXA SIFONADA PVC, 150 X 185 X 75 MM, COM GRELHA QUADRADA BRANCA</t>
  </si>
  <si>
    <t xml:space="preserve">33,78</t>
  </si>
  <si>
    <t xml:space="preserve">CAIXA SIFONADA PVC, 150 X 185 X 75 MM, COM TAMPA CEGA QUADRADA BRANCA</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</si>
  <si>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</si>
  <si>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</si>
  <si>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</si>
  <si>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</si>
  <si>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</si>
  <si>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</si>
  <si>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2.550,44</t>
  </si>
  <si>
    <t xml:space="preserve">2.947,86</t>
  </si>
  <si>
    <t xml:space="preserve">CALCARIO DOLOMITICO A (POSTO PEDREIRA/FORNECEDOR, SEM FRETE)</t>
  </si>
  <si>
    <t xml:space="preserve">CALCETEIRO</t>
  </si>
  <si>
    <t xml:space="preserve">CALCETEIRO  (MENSALISTA)</t>
  </si>
  <si>
    <t xml:space="preserve">2.507,05</t>
  </si>
  <si>
    <t xml:space="preserve">2.897,71</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</si>
  <si>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</si>
  <si>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</si>
  <si>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</si>
  <si>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</si>
  <si>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</si>
  <si>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</si>
  <si>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</si>
  <si>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</si>
  <si>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</si>
  <si>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</si>
  <si>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14,80</t>
  </si>
  <si>
    <t xml:space="preserve">CALHA/CANALETA DE CONCRETO SIMPLES, TIPO MEIA CANA, D = 20 CM, PARA AGUA PLUVIAL</t>
  </si>
  <si>
    <t xml:space="preserve">CALHA/CANALETA DE CONCRETO SIMPLES, TIPO MEIA CANA, D = 30 CM, PARA AGUA PLUVIAL</t>
  </si>
  <si>
    <t xml:space="preserve">17,95</t>
  </si>
  <si>
    <t xml:space="preserve">CALHA/CANALETA DE CONCRETO SIMPLES, TIPO MEIA CANA, D = 50 CM, PARA AGUA PLUVIAL</t>
  </si>
  <si>
    <t xml:space="preserve">CALHA/CANALETA DE CONCRETO SIMPLES, TIPO MEIA CANA, D = 60 CM, PARA AGUA PLUVIAL</t>
  </si>
  <si>
    <t xml:space="preserve">41,90</t>
  </si>
  <si>
    <t xml:space="preserve">CALHA/CANALETA DE CONCRETO SIMPLES, TIPO MEIA CANA, D = 80 CM, PARA AGUA PLUVIAL</t>
  </si>
  <si>
    <t xml:space="preserve">64,26</t>
  </si>
  <si>
    <t xml:space="preserve">CALHA/CANALETA DE CONCRETO SIMPLES, TIPO MEIA CANA, D= 40 CM, PARA AGUA PLUVIAL</t>
  </si>
  <si>
    <t xml:space="preserve">24,74</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</si>
  <si>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</si>
  <si>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</si>
  <si>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221.748,00</t>
  </si>
  <si>
    <t xml:space="preserve">CAMINHAO TOCO, PESO BRUTO TOTAL 14300 KG, CARGA UTIL MAXIMA 9590 KG, DISTANCIA ENTRE EIXOS 4,76 M, POTENCIA 185 CV (INCLUI CABINE E CHASSI, NAO INCLUI CARROCERIA)</t>
  </si>
  <si>
    <t xml:space="preserve">231.572,27</t>
  </si>
  <si>
    <t xml:space="preserve">CAMINHAO TOCO, PESO BRUTO TOTAL 14300 KG, CARGA UTIL MAXIMA 9710 KG, DISTANCIA ENTRE EIXOS 3,56 M, POTENCIA 185 CV (INCLUI CABINE E CHASSI, NAO INCLUI CARROCERIA)</t>
  </si>
  <si>
    <t xml:space="preserve">235.747,59</t>
  </si>
  <si>
    <t xml:space="preserve">CAMINHAO TOCO, PESO BRUTO TOTAL 16000 KG, CARGA UTIL MAXIMA DE 10685 KG, DISTANCIA ENTRE EIXOS 4,8M, POTENCIA 189 CV (INCLUI CABINE E CHASSI, NAO INCLUI CARROCERIA)</t>
  </si>
  <si>
    <t xml:space="preserve">195.082,09</t>
  </si>
  <si>
    <t xml:space="preserve">CAMINHAO TOCO, PESO BRUTO TOTAL 16000 KG, CARGA UTIL MAXIMA 10600 KG, DISTANCIA ENTRE EIXOS 4,80 M, POTENCIA 275 CV (INCLUI CABINE E CHASSI, NAO INCLUI CARROCERIA)</t>
  </si>
  <si>
    <t xml:space="preserve">271.571,11</t>
  </si>
  <si>
    <t xml:space="preserve">CAMINHAO TOCO, PESO BRUTO TOTAL 16000 KG, CARGA UTIL MAXIMA 10780 KG, DISTANCIA ENTRE EIXOS 3,56 M, POTENCIA 275 CV (INCLUI CABINE E CHASSI, NAO INCLUI CARROCERIA)</t>
  </si>
  <si>
    <t xml:space="preserve">272.623,73</t>
  </si>
  <si>
    <t xml:space="preserve">CAMINHAO TOCO, PESO BRUTO TOTAL 16000 KG, CARGA UTIL MAXIMA 11030 KG, DISTANCIA ENTRE EIXOS 3,56M, POTENCIA 186 CV (INCLUI CABINE E CHASSI, NAO INCLUI CARROCERIA)</t>
  </si>
  <si>
    <t xml:space="preserve">272.623,71</t>
  </si>
  <si>
    <t xml:space="preserve">CAMINHAO TOCO, PESO BRUTO TOTAL 16000 KG, CARGA UTIL MAXIMA 11130 KG, DISTANCIA ENTRE EIXOS 5,36 M, POTENCIA 185 CV (INCLUI CABINE E CHASSI, NAO INCLUI CARROCERIA)</t>
  </si>
  <si>
    <t xml:space="preserve">247.220,94</t>
  </si>
  <si>
    <t xml:space="preserve">CAMINHAO TOCO, PESO BRUTO TOTAL 16000 KG, CARGA UTIL MAXIMA 13071 KG, DISTANCIA ENTRE EIXOS 4,80 M, POTENCIA 230 CV (INCLUI CABINE E CHASSI, NAO INCLUI CARROCERIA)</t>
  </si>
  <si>
    <t xml:space="preserve">260.343,37</t>
  </si>
  <si>
    <t xml:space="preserve">CAMINHAO TOCO, PESO BRUTO TOTAL 8250 KG, CARGA UTIL MAXIMA 5110 KG, DISTANCIA ENTRE EIXOS 4,30 M, POTENCIA 162 CV (INCLUI CABINE E CHASSI, NAO INCLUI CARROCERIA)</t>
  </si>
  <si>
    <t xml:space="preserve">181.749,16</t>
  </si>
  <si>
    <t xml:space="preserve">CAMINHAO TOCO, PESO BRUTO TOTAL 9000 KG, CARGA UTIL MAXIMA 5940 KG, DISTANCIA ENTRE EIXOS 3,69 M, POTENCIA 177 CV (INCLUI CABINE E CHASSI, NAO INCLUI CARROCERIA)</t>
  </si>
  <si>
    <t xml:space="preserve">199.257,40</t>
  </si>
  <si>
    <t xml:space="preserve">CAMINHAO TOCO, PESO BRUTO TOTAL 9600 KG, CARGA UTIL MAXIMA 6110 KG, DISTANCIA ENTRE EIXOS 3,70 M, POTENCIA 156 CV (INCLUI CABINE E CHASSI, NAO INCLUI CARROCERIA)</t>
  </si>
  <si>
    <t xml:space="preserve">198.555,68</t>
  </si>
  <si>
    <t xml:space="preserve">CAMINHAO TOCO, PESO BRUTO TOTAL 9600 KG, CARGA UTIL MAXIMA 6200 KG, DISTANCIA ENTRE EIXOS 3,10 M, POTENCIA 156 CV (INCLUI CABINE E CHASSI, NAO INCLUI CARROCERIA)</t>
  </si>
  <si>
    <t xml:space="preserve">197.853,94</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</si>
  <si>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</si>
  <si>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</si>
  <si>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283.500,60</t>
  </si>
  <si>
    <t xml:space="preserve">CAMINHAO TRUCADO, PESO BRUTO TOTAL 23000 KG, CARGA UTIL MAXIMA 15378 KG, DISTANCIA ENTRE EIXOS 4,80 M, POTENCIA 326 CV (INCLUI CABINE E CHASSI, NAO INCLUI CARROCERIA)</t>
  </si>
  <si>
    <t xml:space="preserve">319.990,79</t>
  </si>
  <si>
    <t xml:space="preserve">CAMINHAO TRUCADO, PESO BRUTO TOTAL 23000 KG, CARGA UTIL MAXIMA 15935 KG, DISTANCIA ENTRE EIXOS 4,80 M, POTENCIA 230 CV (INCLUI CABINE E CHASSI, NAO INCLUI CARROCERIA)</t>
  </si>
  <si>
    <t xml:space="preserve">287.921,52</t>
  </si>
  <si>
    <t xml:space="preserve">CAMINHAO TRUCADO, PESO BRUTO TOTAL 23000 KG, CARGA UTIL MAXIMA 15940 KG, DISTANCIA ENTRE EIXOS 3,60 M, POTENCIA 286 CV (INCLUI CABINE E CHASSI, NAO INCLUI CARROCERIA)</t>
  </si>
  <si>
    <t xml:space="preserve">303.850,90</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</si>
  <si>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</si>
  <si>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</si>
  <si>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300.342,23</t>
  </si>
  <si>
    <t xml:space="preserve">CAMPAINHA ALTA POTENCIA 110V / 220V, DIAMETRO 150 MM</t>
  </si>
  <si>
    <t xml:space="preserve">132,13</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</si>
  <si>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</si>
  <si>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</si>
  <si>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</si>
  <si>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</si>
  <si>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</si>
  <si>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</si>
  <si>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</si>
  <si>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</si>
  <si>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</si>
  <si>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</si>
  <si>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</si>
  <si>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</si>
  <si>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CANALETA ESTRUTURAL CERAMICA, 14 X 19 X 39 CM, 4,0 MPA (NBR 15270)</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</si>
  <si>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</si>
  <si>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</si>
  <si>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</si>
  <si>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16,23</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</si>
  <si>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</si>
  <si>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</si>
  <si>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</si>
  <si>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</si>
  <si>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</si>
  <si>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10,23</t>
  </si>
  <si>
    <t xml:space="preserve">CANTONEIRA ALUMINIO ABAS IGUAIS 1 1/2 ", E = 3/16 "</t>
  </si>
  <si>
    <t xml:space="preserve">CANTONEIRA ALUMINIO ABAS IGUAIS 1 1/4 ", E = 3/16 "</t>
  </si>
  <si>
    <t xml:space="preserve">16,18</t>
  </si>
  <si>
    <t xml:space="preserve">CANTONEIRA ALUMINIO ABAS IGUAIS 2 ", E = 1/4 "</t>
  </si>
  <si>
    <t xml:space="preserve">CANTONEIRA ALUMINIO ABAS IGUAIS 2 ", E = 1/8 "</t>
  </si>
  <si>
    <t xml:space="preserve">CANTONEIRA DE ACO 3 "  X  3 "  X  1/4 "</t>
  </si>
  <si>
    <t xml:space="preserve">CANTONEIRA FERRO GALVANIZADO DE ABAS IGUAIS, 1 1/2" X 1/4" (L X E), 3,40 KG/M</t>
  </si>
  <si>
    <t xml:space="preserve">CANTONEIRA FERRO GALVANIZADO DE ABAS IGUAIS, 1" X 1/8" (L X E) , 1,20KG/M</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</si>
  <si>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</si>
  <si>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</si>
  <si>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</si>
  <si>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10,60</t>
  </si>
  <si>
    <t xml:space="preserve">CAP OU TAMPAO DE FERRO GALVANIZADO, COM ROSCA BSP, DE 1 1/4"</t>
  </si>
  <si>
    <t xml:space="preserve">CAP OU TAMPAO DE FERRO GALVANIZADO, COM ROSCA BSP, DE 1/2"</t>
  </si>
  <si>
    <t xml:space="preserve">2,98</t>
  </si>
  <si>
    <t xml:space="preserve">CAP OU TAMPAO DE FERRO GALVANIZADO, COM ROSCA BSP, DE 1/4"</t>
  </si>
  <si>
    <t xml:space="preserve">CAP OU TAMPAO DE FERRO GALVANIZADO, COM ROSCA BSP, DE 1"</t>
  </si>
  <si>
    <t xml:space="preserve">CAP OU TAMPAO DE FERRO GALVANIZADO, COM ROSCA BSP, DE 2 1/2"</t>
  </si>
  <si>
    <t xml:space="preserve">27,62</t>
  </si>
  <si>
    <t xml:space="preserve">CAP OU TAMPAO DE FERRO GALVANIZADO, COM ROSCA BSP, DE 2"</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</si>
  <si>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</si>
  <si>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</si>
  <si>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</si>
  <si>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</si>
  <si>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65,87</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</si>
  <si>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</si>
  <si>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</si>
  <si>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</si>
  <si>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</si>
  <si>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</si>
  <si>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</si>
  <si>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</si>
  <si>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CAP PVC, ROSCAVEL, 2",  AGUA FRIA PREDIAL</t>
  </si>
  <si>
    <t xml:space="preserve">CAP PVC, ROSCAVEL, 3/4",  PARA AGUA FRIA PREDIAL</t>
  </si>
  <si>
    <t xml:space="preserve">CAP PVC, ROSCAVEL, 3",  AGUA FRIA PREDIAL</t>
  </si>
  <si>
    <t xml:space="preserve">CAP PVC, SERIE R, DN 100 MM, PARA ESGOTO PREDIAL</t>
  </si>
  <si>
    <t xml:space="preserve">8,65</t>
  </si>
  <si>
    <t xml:space="preserve">CAP PVC, SERIE R, DN 150 MM, PARA ESGOTO PREDIAL</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</si>
  <si>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</si>
  <si>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</si>
  <si>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</si>
  <si>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</si>
  <si>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</si>
  <si>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</si>
  <si>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</si>
  <si>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</si>
  <si>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</si>
  <si>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</si>
  <si>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</si>
  <si>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</si>
  <si>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85 MM, PARA AGUA FRIA PREDIAL</t>
  </si>
  <si>
    <t xml:space="preserve">30,59</t>
  </si>
  <si>
    <t xml:space="preserve">CAP, PVC PBA, JE, DN 100 / DE 110 MM,  PARA REDE DE AGUA (NBR 10351)</t>
  </si>
  <si>
    <t xml:space="preserve">23,20</t>
  </si>
  <si>
    <t xml:space="preserve">CAP, PVC PBA, JE, DN 50 / DE 60 MM,  PARA REDE DE AGUA (NBR 10351)</t>
  </si>
  <si>
    <t xml:space="preserve">CAP, PVC PBA, JE, DN 75 / DE 85 MM,  PARA REDE DE AGUA (NBR 10351)</t>
  </si>
  <si>
    <t xml:space="preserve">CAP, PVC, JE, DN 150 MM, PARA REDE COLETORA DE ESGOTO</t>
  </si>
  <si>
    <t xml:space="preserve">CAP, PVC, JE, DN 200 MM, PARA REDE COLETORA DE ESGOTO</t>
  </si>
  <si>
    <t xml:space="preserve">149,03</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</si>
  <si>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</si>
  <si>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</si>
  <si>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</si>
  <si>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115,77</t>
  </si>
  <si>
    <t xml:space="preserve">CAPACITOR TRIFASICO, POTENCIA 5 KVAR, TENSAO 220 V, FORNECIDO COM CAPA PROTETORA, RESISTOR INTERNO A UNIDADE CAPACITIVA</t>
  </si>
  <si>
    <t xml:space="preserve">196,69</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</si>
  <si>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</si>
  <si>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</si>
  <si>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20,07</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</si>
  <si>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</si>
  <si>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</si>
  <si>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CARPETE DE NYLON EM MANTA PARA TRAFEGO COMERCIAL PESADO, E = 9 A 10 MM (INSTALADO)</t>
  </si>
  <si>
    <t xml:space="preserve">82,83</t>
  </si>
  <si>
    <t xml:space="preserve">CARPETE DE NYLON EM PLACAS 50 X 50 CM PARA TRAFEGO COMERCIAL PESADO, E = 6,5 MM (INSTALADO)</t>
  </si>
  <si>
    <t xml:space="preserve">84,58</t>
  </si>
  <si>
    <t xml:space="preserve">CARPETE DE POLIESTER EM MANTA PARA TRAFEGO COMERCIAL PESADO, E = 4 A 5 MM (INSTALADO)</t>
  </si>
  <si>
    <t xml:space="preserve">26,10</t>
  </si>
  <si>
    <t xml:space="preserve">CARPETE DE POLIPROPILENO EM MANTA PARA TRAFEGO COMERCIAL MEDIO, E = 5 A 6 MM (INSTALADO)</t>
  </si>
  <si>
    <t xml:space="preserve">44,43</t>
  </si>
  <si>
    <t xml:space="preserve">CARPINTEIRO AUXILIAR (MENSALISTA)</t>
  </si>
  <si>
    <t xml:space="preserve">1.590,76</t>
  </si>
  <si>
    <t xml:space="preserve">1.838,64</t>
  </si>
  <si>
    <t xml:space="preserve">CARPINTEIRO DE ESQUADRIAS</t>
  </si>
  <si>
    <t xml:space="preserve">CARPINTEIRO DE ESQUADRIAS (MENSALISTA)</t>
  </si>
  <si>
    <t xml:space="preserve">2.548,95</t>
  </si>
  <si>
    <t xml:space="preserve">2.946,14</t>
  </si>
  <si>
    <t xml:space="preserve">CARPINTEIRO DE FORMAS</t>
  </si>
  <si>
    <t xml:space="preserve">CARPINTEIRO DE FORMAS (MENSALISTA)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</si>
  <si>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</si>
  <si>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</si>
  <si>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3.272,36</t>
  </si>
  <si>
    <t xml:space="preserve">CARRINHO DE MAO DE ACO CAPACIDADE 50 A 60 L, PNEU COM CAMARA</t>
  </si>
  <si>
    <t xml:space="preserve">104,95</t>
  </si>
  <si>
    <t xml:space="preserve">CARROCERIA FIXA ABERTA DE MADEIRA PARA TRANSPORTE GERAL DE CARGA SECA DIMENSOES APROXIMADAS 2,25 X 4,10 X 0,50 M (INCLUI MONTAGEM, NAO INCLUI CAMINHAO)</t>
  </si>
  <si>
    <t xml:space="preserve">8.500,00</t>
  </si>
  <si>
    <t xml:space="preserve">CARROCERIA FIXA ABERTA DE MADEIRA PARA TRANSPORTE GERAL DE CARGA SECA DIMENSOES APROXIMADAS 2,5 X 5,5 X 0,50 M (INCLUI MONTAGEM, NAO INCLUI CAMINHAO)</t>
  </si>
  <si>
    <t xml:space="preserve">11.531,46</t>
  </si>
  <si>
    <t xml:space="preserve">CARROCERIA FIXA ABERTA DE MADEIRA PARA TRANSPORTE GERAL DE CARGA SECA DIMENSOES APROXIMADAS 2,5 X 6,00 X 0,50 M (INCLUI MONTAGEM, NAO INCLUI CAMINHAO)</t>
  </si>
  <si>
    <t xml:space="preserve">12.482,51</t>
  </si>
  <si>
    <t xml:space="preserve">CARROCERIA FIXA ABERTA DE MADEIRA PARA TRANSPORTE GERAL DE CARGA SECA DIMENSOES APROXIMADAS 2,5 X 6,5 X 0,50 M (INCLUI MONTAGEM, NAO INCLUI CAMINHAO)</t>
  </si>
  <si>
    <t xml:space="preserve">13.433,56</t>
  </si>
  <si>
    <t xml:space="preserve">CARROCERIA FIXA ABERTA DE MADEIRA PARA TRANSPORTE GERAL DE CARGA SECA DIMENSOES APROXIMADAS 2,5 X 7,00 X 0,50 M (INCLUI MONTAGEM, NAO INCLUI CAMINHAO)</t>
  </si>
  <si>
    <t xml:space="preserve">14.384,61</t>
  </si>
  <si>
    <t xml:space="preserve">CARROCERIA FIXA ABERTA DE MADEIRA PARA TRANSPORTE GERAL DE CARGA SECA DIMENSOES APROXIMADAS 2,5 X 7,5 X 0,50 M (INCLUI MONTAGEM, NAO INCLUI CAMINHAO)</t>
  </si>
  <si>
    <t xml:space="preserve">16.405,59</t>
  </si>
  <si>
    <t xml:space="preserve">CARVAO ANTRACITO PARA FILTRO, GRAO VARIANDO DE 0,8 ATE 1,1 MM, COEFICIENTE DE UNIFORMIDADE MENOR QUE 1,7 MM</t>
  </si>
  <si>
    <t xml:space="preserve">T     </t>
  </si>
  <si>
    <t xml:space="preserve">1.262,94</t>
  </si>
  <si>
    <t xml:space="preserve">CARVAO ANTRACITO PARA FILTRO, GRAO VARIANDO DE 0,8 ATE 1,1 MM, COEFICIENTE DE UNIFORMIDADE MENOR QUE 1,7 MM (DISTRIBUIDOR)</t>
  </si>
  <si>
    <t xml:space="preserve">CASCALHO DE CAVA</t>
  </si>
  <si>
    <t xml:space="preserve">21,90</t>
  </si>
  <si>
    <t xml:space="preserve">CASCALHO DE RIO</t>
  </si>
  <si>
    <t xml:space="preserve">CASCALHO LAVADO</t>
  </si>
  <si>
    <t xml:space="preserve">38,35</t>
  </si>
  <si>
    <t xml:space="preserve">CAVALETE PARA TALHA COM ESTRUTURA EM TUBO METALICO ALTURA MINIMA 3,2 M EQUIPADO COM RODAS DE BORRACHA PARA MOVIMENTACAO DE TUBOS DE CONCRETO NA CENTRAL DE PREMOLDADOS COM CAPACIDADE DE CARGA DE 3 TONELADAS</t>
  </si>
  <si>
    <t xml:space="preserve">8.308,46</t>
  </si>
  <si>
    <t xml:space="preserve">CAVALO MECANICO TRACAO 4X2, PESO BRUTO TOTAL COMBINADO 49000 KG, CAPACIDADE MAXIMA DE TRACAO *66000* KG, POTENCIA *360* CV (INCLUI CABINE E CHASSI, NAO INCLUI SEMIRREBOQUE)</t>
  </si>
  <si>
    <t xml:space="preserve">404.662,71</t>
  </si>
  <si>
    <t xml:space="preserve">CAVALO MECANICO TRACAO 4X2, PESO BRUTO TOTAL 16000 KG, CAPACIDADE MAXIMA DE TRACAO *36000* KG, DISTANCIA ENTRE EIXOS *3,56* M, POTENCIA *286* CV (INCLUI CABINE E CHASSI, NAO INCLUI SEMIRREBOQUE)</t>
  </si>
  <si>
    <t xml:space="preserve">347.054,55</t>
  </si>
  <si>
    <t xml:space="preserve">CAVALO MECANICO TRACAO 4X2, PESO BRUTO TOTAL 16000 KG, CAPACIDADE MAXIMA DE TRACAO *45000* KG, DISTANCIA ENTRE EIXOS *3,56* M, POTENCIA *330* CV (INCLUI CABINE E CHASSI, NAO INCLUI SEMIRREBOQUE)</t>
  </si>
  <si>
    <t xml:space="preserve">351.269,73</t>
  </si>
  <si>
    <t xml:space="preserve">CAVALO MECANICO TRACAO 4X2, PESO BRUTO TOTAL 16000 KG, CAPACIDADE MAXIMA DE TRACAO *80000* KG, POTENCIA *380* CV (INCLUI CABINE E CHASSI, NAO INCLUI SEMIRREBOQUE)</t>
  </si>
  <si>
    <t xml:space="preserve">399.323,48</t>
  </si>
  <si>
    <t xml:space="preserve">CAVALO MECANICO TRACAO 6X2, PESO BRUTO TOTAL COMBINADO 56000 KG, CAPACIDADE MAXIMA DE TRACAO *66000* KG, POTENCIA *360* CV (INCLUI CABINE E CHASSI, NAO INCLUI SEMIRREBOQUE)</t>
  </si>
  <si>
    <t xml:space="preserve">489.670,01</t>
  </si>
  <si>
    <t xml:space="preserve">CAVOUQUEIRO OU OPERADOR DE PERFURATRIZ / ROMPEDOR</t>
  </si>
  <si>
    <t xml:space="preserve">20,68</t>
  </si>
  <si>
    <t xml:space="preserve">CAVOUQUEIRO OU OPERADOR DE PERFURATRIZ / ROMPEDOR (MENSALISTA)</t>
  </si>
  <si>
    <t xml:space="preserve">3.141,42</t>
  </si>
  <si>
    <t xml:space="preserve">3.630,92</t>
  </si>
  <si>
    <t xml:space="preserve">CENTRALIZADOR DE BARRA DE ACO (CHUMBADOR TIPO CARAMBOLA), PARA ACO ATE 20 MM</t>
  </si>
  <si>
    <t xml:space="preserve">CERA  LIQUIDA</t>
  </si>
  <si>
    <t xml:space="preserve">CHAPA ACO INOX AISI 304 NUMERO 4 (E = 6 MM), ACABAMENTO NUMERO 1 (LAMINADO A QUENTE, FOSCO)</t>
  </si>
  <si>
    <t xml:space="preserve">982,73</t>
  </si>
  <si>
    <t xml:space="preserve">CHAPA ACO INOX AISI 304 NUMERO 9 (E = 4 MM), ACABAMENTO NUMERO 1 (LAMINADO A QUENTE, FOSCO)</t>
  </si>
  <si>
    <t xml:space="preserve">655,14</t>
  </si>
  <si>
    <t xml:space="preserve">CHAPA DE ACO CARBONO LAMINADO A QUENTE, QUALIDADE ESTRUTURAL, BITOLA 3/16", E =4,75 MM (37,29 KG/M2)</t>
  </si>
  <si>
    <t xml:space="preserve">4,76</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</si>
  <si>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</si>
  <si>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</si>
  <si>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</si>
  <si>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</si>
  <si>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</si>
  <si>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</si>
  <si>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</si>
  <si>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</si>
  <si>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</si>
  <si>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</si>
  <si>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</si>
  <si>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</si>
  <si>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</si>
  <si>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51,78</t>
  </si>
  <si>
    <t xml:space="preserve">CHAPA DE ACO GALVANIZADA BITOLA GSG 22, E = 0,80 MM (6,40 KG/M2)</t>
  </si>
  <si>
    <t xml:space="preserve">CHAPA DE ACO GALVANIZADA BITOLA GSG 24, E = 0,65 MM (5,20 KG/M2)</t>
  </si>
  <si>
    <t xml:space="preserve">36,13</t>
  </si>
  <si>
    <t xml:space="preserve">CHAPA DE ACO GALVANIZADA BITOLA GSG 26, E = 0,50 MM (4,00 KG/M2)</t>
  </si>
  <si>
    <t xml:space="preserve">CHAPA DE ACO GALVANIZADA BITOLA GSG 30, E = 0,35 MM (2,80 KG/M2)</t>
  </si>
  <si>
    <t xml:space="preserve">CHAPA DE ACO GROSSA, ASTM A36, E = 1 " (25,40 MM) 199,18 KG/M2</t>
  </si>
  <si>
    <t xml:space="preserve">1.381,67</t>
  </si>
  <si>
    <t xml:space="preserve">CHAPA DE ACO GROSSA, ASTM A36, E = 1/2 " (12,70 MM) 99,59 KG/M2</t>
  </si>
  <si>
    <t xml:space="preserve">5,37</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</si>
  <si>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</si>
  <si>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</si>
  <si>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</si>
  <si>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</si>
  <si>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</si>
  <si>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CHAPA DE ACO GROSSA, SAE 1020, BITOLA 1/4", E = 6,35 MM (49,85 KG/M2)</t>
  </si>
  <si>
    <t xml:space="preserve">CHAPA DE ACO XADREZ PARA PISOS, E = 1/4 " (6,30 MM) 54,53 KG/M2</t>
  </si>
  <si>
    <t xml:space="preserve">CHAPA DE ALUMINIO, E = 3 MM, L = 1000 MM - 8,10 KG/M2 (LIGA 1200 - H14)</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</si>
  <si>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</si>
  <si>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</si>
  <si>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</si>
  <si>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25,98</t>
  </si>
  <si>
    <t xml:space="preserve">CHAPA DE GESSO ACARTONADO, RESISTENTE A UMIDADE (RU), COR VERDE, E = 12,5 MM, 1200 X 2400 MM (L X C)</t>
  </si>
  <si>
    <t xml:space="preserve">CHAPA DE GESSO ACARTONADO, RESISTENTE AO FOGO (RF), COR ROSA, E = 12,5 MM, 1200 X 1800 MM (L X C)</t>
  </si>
  <si>
    <t xml:space="preserve">24,40</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</si>
  <si>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</si>
  <si>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</si>
  <si>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</si>
  <si>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</si>
  <si>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CHAPA DE LAMINADO MELAMINICO, LISO FOSCO, DE *1,25 X 3,08* M, E = 0,8 MM</t>
  </si>
  <si>
    <t xml:space="preserve">27,26</t>
  </si>
  <si>
    <t xml:space="preserve">CHAPA DE LAMINADO MELAMINICO, TEXTURIZADO, DE *1,25 X 3,08* M, E = 0,8 MM</t>
  </si>
  <si>
    <t xml:space="preserve">CHAPA DE MADEIRA COMPENSADA DE PINUS, VIROLA OU EQUIVALENTE, DE *2,2 X 1,6* M, E = 10 MM</t>
  </si>
  <si>
    <t xml:space="preserve">CHAPA DE MADEIRA COMPENSADA DE PINUS, VIROLA OU EQUIVALENTE, DE *2,2 X 1,6* M, E = 12 MM</t>
  </si>
  <si>
    <t xml:space="preserve">93,79</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</si>
  <si>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</si>
  <si>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</si>
  <si>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</si>
  <si>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47,37</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</si>
  <si>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</si>
  <si>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</si>
  <si>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</si>
  <si>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27,77</t>
  </si>
  <si>
    <t xml:space="preserve">CHAPA DE MADEIRA COMPENSADA NAVAL (COM COLA FENOLICA), E = 12 MM, DE *1,60 X 2,20* M</t>
  </si>
  <si>
    <t xml:space="preserve">CHAPA DE MADEIRA COMPENSADA NAVAL (COM COLA FENOLICA), E = 15 MM, DE *1,60 X 2,20* M</t>
  </si>
  <si>
    <t xml:space="preserve">CHAPA DE MADEIRA COMPENSADA NAVAL (COM COLA FENOLICA), E = 18 MM, DE *1,60 X 2,20* M</t>
  </si>
  <si>
    <t xml:space="preserve">CHAPA DE MADEIRA COMPENSADA NAVAL (COM COLA FENOLICA), E = 20 MM, DE *1,60 X 2,20* M</t>
  </si>
  <si>
    <t xml:space="preserve">51,98</t>
  </si>
  <si>
    <t xml:space="preserve">CHAPA DE MADEIRA COMPENSADA NAVAL (COM COLA FENOLICA), E = 25 MM, DE *1,60 X 2,20* M</t>
  </si>
  <si>
    <t xml:space="preserve">59,24</t>
  </si>
  <si>
    <t xml:space="preserve">CHAPA DE MADEIRA COMPENSADA NAVAL (COM COLA FENOLICA), E = 4 MM, DE *1,60 X 2,20* M</t>
  </si>
  <si>
    <t xml:space="preserve">15,25</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</si>
  <si>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</si>
  <si>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</si>
  <si>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</si>
  <si>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CHAPA DE MADEIRA COMPENSADA PLASTIFICADA PARA FORMA DE CONCRETO, DE 2,20 x 1,10 M, E = 6 MM</t>
  </si>
  <si>
    <t xml:space="preserve">CHAPA DE MADEIRA COMPENSADA PLASTIFICADA PARA FORMA DE CONCRETO, DE 2,20 X 1,10 m, E = 14 MM</t>
  </si>
  <si>
    <t xml:space="preserve">54,80</t>
  </si>
  <si>
    <t xml:space="preserve">CHAPA DE MADEIRA COMPENSADA PLASTIFICADA PARA FORMA DE CONCRETO, DE 2,20 X 1,10 M, E = 12 MM</t>
  </si>
  <si>
    <t xml:space="preserve">21,26</t>
  </si>
  <si>
    <t xml:space="preserve">CHAPA DE MADEIRA COMPENSADA PLASTIFICADA PARA FORMA DE CONCRETO, DE 2,20 X 1,10 M, E = 20 MM</t>
  </si>
  <si>
    <t xml:space="preserve">78,15</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</si>
  <si>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</si>
  <si>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</si>
  <si>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</si>
  <si>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CHAPA DE MADEIRA COMPENSADA RESINADA PARA FORMA DE CONCRETO, DE *2,2 X 1,1* M, E = 17 MM</t>
  </si>
  <si>
    <t xml:space="preserve">19,52</t>
  </si>
  <si>
    <t xml:space="preserve">CHAPA DE MADEIRA COMPENSADA RESINADA PARA FORMA DE CONCRETO, DE *2,2 X 1,1* M, E = 20 MM</t>
  </si>
  <si>
    <t xml:space="preserve">56,58</t>
  </si>
  <si>
    <t xml:space="preserve">CHAPA DE MADEIRA COMPENSADA RESINADA PARA FORMA DE CONCRETO, DE *2,2 X 1,1* M, E = 6 MM</t>
  </si>
  <si>
    <t xml:space="preserve">CHAPA DE MDF BRANCO LISO 1 FACE, E = 12 MM, DE *2,75 X 1,85* M</t>
  </si>
  <si>
    <t xml:space="preserve">19,67</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</si>
  <si>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</si>
  <si>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</si>
  <si>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</si>
  <si>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</si>
  <si>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</si>
  <si>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18,79</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</si>
  <si>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</si>
  <si>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</si>
  <si>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</si>
  <si>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</si>
  <si>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</si>
  <si>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</si>
  <si>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</si>
  <si>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</si>
  <si>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</si>
  <si>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20,38</t>
  </si>
  <si>
    <t xml:space="preserve">CHAPA DE MDF CRU, E = 20 MM, DE *2,75 X 1,85* M</t>
  </si>
  <si>
    <t xml:space="preserve">27,09</t>
  </si>
  <si>
    <t xml:space="preserve">CHAPA DE MDF CRU, E = 25 MM, DE *2,75 X 1,85* M</t>
  </si>
  <si>
    <t xml:space="preserve">33,03</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</si>
  <si>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</si>
  <si>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</si>
  <si>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</si>
  <si>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30,19</t>
  </si>
  <si>
    <t xml:space="preserve">CHAPA RIGIDA DE FIBRAS DE MADEIRA PRENSADA A QUENTE, LISA, DE *1,22 X 2,44* M,  E = 2,5 MM</t>
  </si>
  <si>
    <t xml:space="preserve">74,48</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</si>
  <si>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</si>
  <si>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</si>
  <si>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</si>
  <si>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</si>
  <si>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</si>
  <si>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561,29</t>
  </si>
  <si>
    <t xml:space="preserve">CHAVE BLINDADA TRIPOLAR PARA MOTORES, DO TIPO FACA, COM PORTA FUSIVEL DO TIPO CARTUCHO, CORRENTE NOMINAL DE 30 A, TENSAO NOMINAL DE 250 V</t>
  </si>
  <si>
    <t xml:space="preserve">189,81</t>
  </si>
  <si>
    <t xml:space="preserve">CHAVE BLINDADA TRIPOLAR PARA MOTORES, DO TIPO FACA, COM PORTA FUSIVEL DO TIPO CARTUCHO, CORRENTE NOMINAL DE 60 A, TENSAO NOMINAL DE 250 V</t>
  </si>
  <si>
    <t xml:space="preserve">298,31</t>
  </si>
  <si>
    <t xml:space="preserve">CHAVE DE PARTIDA DIRETA TRIFASICA, COM CAIXA TERMOPLASTICA, COM FUSIVEL DE 25 A, PARA MOTOR COM POTENCIA DE 7,5 CV E TENSAO DE 380 V</t>
  </si>
  <si>
    <t xml:space="preserve">445,53</t>
  </si>
  <si>
    <t xml:space="preserve">CHAVE DE PARTIDA DIRETA TRIFASICA, COM CAIXA TERMOPLASTICA, COM FUSIVEL DE 35 A, PARA MOTOR COM POTENCIA DE 5 CV E TENSAO DE 220 V</t>
  </si>
  <si>
    <t xml:space="preserve">248,75</t>
  </si>
  <si>
    <t xml:space="preserve">CHAVE DE PARTIDA DIRETA TRIFASICA, COM CAIXA TERMOPLASTICA, COM FUSIVEL DE 63 A, PARA MOTOR COM POTENCIA DE 10 CV E TENSAO DE 220 V</t>
  </si>
  <si>
    <t xml:space="preserve">392,39</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</si>
  <si>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</si>
  <si>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</si>
  <si>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267,34</t>
  </si>
  <si>
    <t xml:space="preserve">CHAVE SECCIONADORA-FUSIVEL BLINDADA TRIPOLAR, ABERTURA COM CARGA, PARA FUSIVEL NH00, CORRENTE NOMINAL DE 160 A, TENSAO DE 500 V</t>
  </si>
  <si>
    <t xml:space="preserve">289,99</t>
  </si>
  <si>
    <t xml:space="preserve">CHAVE SECCIONADORA-FUSIVEL BLINDADA TRIPOLAR, ABERTURA COM CARGA, PARA FUSIVEL NH01, CORRENTE NOMINAL DE 250 A, TENSAO DE 500 V</t>
  </si>
  <si>
    <t xml:space="preserve">402,00</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</si>
  <si>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</si>
  <si>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</si>
  <si>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</si>
  <si>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</si>
  <si>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157,10</t>
  </si>
  <si>
    <t xml:space="preserve">CHUMBADOR, DIAMETRO 1/4" COM PARAFUSO 1/4" X 40 MM</t>
  </si>
  <si>
    <t xml:space="preserve">CHUVEIRO COMUM EM PLASTICO BRANCO, COM CANO, 3 TEMPERATURAS, 5500 W (110/220 V)</t>
  </si>
  <si>
    <t xml:space="preserve">CHUVEIRO COMUM EM PLASTICO CROMADO, COM CANO, 4 TEMPERATURAS (110/220 V)</t>
  </si>
  <si>
    <t xml:space="preserve">161,41</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</si>
  <si>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</si>
  <si>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</si>
  <si>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</si>
  <si>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1.966,69</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</si>
  <si>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</si>
  <si>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</si>
  <si>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</si>
  <si>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</si>
  <si>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</si>
  <si>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</si>
  <si>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</si>
  <si>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</si>
  <si>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</si>
  <si>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</si>
  <si>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</si>
  <si>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</si>
  <si>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</si>
  <si>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</si>
  <si>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23,64</t>
  </si>
  <si>
    <t xml:space="preserve">COLA BRANCA BASE PVA</t>
  </si>
  <si>
    <t xml:space="preserve">13,40</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</si>
  <si>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</si>
  <si>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</si>
  <si>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</si>
  <si>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</si>
  <si>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9,68</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</si>
  <si>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</si>
  <si>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</si>
  <si>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</si>
  <si>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</si>
  <si>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</si>
  <si>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</si>
  <si>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27,86</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</si>
  <si>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</si>
  <si>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</si>
  <si>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23,07</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</si>
  <si>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</si>
  <si>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</si>
  <si>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9.661,00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</si>
  <si>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</si>
  <si>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5.411,82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</si>
  <si>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</si>
  <si>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95.688,49</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</si>
  <si>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</si>
  <si>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8.110,33</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</si>
  <si>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</si>
  <si>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7.000,72</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</si>
  <si>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</si>
  <si>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12.598,02</t>
  </si>
  <si>
    <t xml:space="preserve">COMPACTADOR DE SOLOS DE PERCURSAO (SOQUETE) COM MOTOR A GASOLINA 4 TEMPOS DE 4 HP (4 CV)</t>
  </si>
  <si>
    <t xml:space="preserve">11.971,23</t>
  </si>
  <si>
    <t xml:space="preserve">COMPRESSOR DE AR ESTACIONARIO, VAZAO 620 PCM, PRESSAO EFETIVA DE TRABALHO 109 PSI, MOTOR ELETRICO, POTENCIA 127 CV</t>
  </si>
  <si>
    <t xml:space="preserve">71.134,19</t>
  </si>
  <si>
    <t xml:space="preserve">COMPRESSOR DE AR REBOCAVEL VAZAO 400 PCM, PRESSAO EFETIVA DE TRABALHO 102 PSI, MOTOR DIESEL, POTENCIA 110 CV</t>
  </si>
  <si>
    <t xml:space="preserve">57.322,82</t>
  </si>
  <si>
    <t xml:space="preserve">COMPRESSOR DE AR REBOCAVEL VAZAO 748 PCM, PRESSAO EFETIVA DE TRABALHO 102 PSI, MOTOR DIESEL, POTENCIA 210 CV</t>
  </si>
  <si>
    <t xml:space="preserve">122.720,43</t>
  </si>
  <si>
    <t xml:space="preserve">COMPRESSOR DE AR REBOCAVEL VAZAO 860 PCM, PRESSAO EFETIVA DE TRABALHO 102 PSI, MOTOR DIESEL, POTENCIA 250 CV</t>
  </si>
  <si>
    <t xml:space="preserve">133.299,67</t>
  </si>
  <si>
    <t xml:space="preserve">COMPRESSOR DE AR REBOCAVEL, VAZAO *89* PCM, PRESSAO EFETIVA DE TRABALHO *102* PSI, MOTOR DIESEL, POTENCIA *20* CV</t>
  </si>
  <si>
    <t xml:space="preserve">48.200,00</t>
  </si>
  <si>
    <t xml:space="preserve">COMPRESSOR DE AR REBOCAVEL, VAZAO 152 PCM, PRESSAO EFETIVA DE TRABALHO 102 PSI, MOTOR DIESEL, POTENCIA 31,5 KW</t>
  </si>
  <si>
    <t xml:space="preserve">31.035,58</t>
  </si>
  <si>
    <t xml:space="preserve">COMPRESSOR DE AR REBOCAVEL, VAZAO 189 PCM, PRESSAO EFETIVA DE TRABALHO 102 PSI, MOTOR DIESEL, POTENCIA 63 CV</t>
  </si>
  <si>
    <t xml:space="preserve">36.094,01</t>
  </si>
  <si>
    <t xml:space="preserve">COMPRESSOR DE AR REBOCAVEL, VAZAO 250 PCM, PRESSAO EFETIVA DE TRABALHO 102 PSI, MOTOR DIESEL, POTENCIA 81 CV</t>
  </si>
  <si>
    <t xml:space="preserve">48.338,31</t>
  </si>
  <si>
    <t xml:space="preserve">COMPRESSOR DE AR, VAZAO DE 10 PCM, RESERVATORIO 100 L, PRESSAO DE TRABALHO ENTRE 6,9 E 9,7 BAR,  POTENCIA 2 HP, TENSAO 110/220 V (COLETADO CAIXA)</t>
  </si>
  <si>
    <t xml:space="preserve">1.786,17</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</si>
  <si>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</si>
  <si>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</si>
  <si>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INCLUI SERVICO DE BOMBEAMENTO (NBR 15823)</t>
  </si>
  <si>
    <t xml:space="preserve">237,64</t>
  </si>
  <si>
    <t xml:space="preserve">CONCRETO AUTOADENSAVEL (CAA) CLASSE DE RESISTENCIA C20, ESPALHAMENTO SF2, INCLUI SERVICO DE BOMBEAMENTO (NBR 15823)</t>
  </si>
  <si>
    <t xml:space="preserve">246,44</t>
  </si>
  <si>
    <t xml:space="preserve">CONCRETO AUTOADENSAVEL (CAA) CLASSE DE RESISTENCIA C25, ESPALHAMENTO SF2, INCLUI SERVICO DE BOMBEAMENTO (NBR 15823)</t>
  </si>
  <si>
    <t xml:space="preserve">255,25</t>
  </si>
  <si>
    <t xml:space="preserve">CONCRETO AUTOADENSAVEL (CAA) CLASSE DE RESISTENCIA C30, ESPALHAMENTO SF2, INCLUI SERVICO DE BOMBEAMENTO (NBR 15823)</t>
  </si>
  <si>
    <t xml:space="preserve">260,41</t>
  </si>
  <si>
    <t xml:space="preserve">CONCRETO BETUMINOSO USINADO A QUENTE (CBUQ) PARA PAVIMENTACAO ASFALTICA, PADRAO DNIT, FAIXA C, COM CAP 30/45 - AQUISICAO POSTO USINA</t>
  </si>
  <si>
    <t xml:space="preserve">228,87</t>
  </si>
  <si>
    <t xml:space="preserve">CONCRETO BETUMINOSO USINADO A QUENTE (CBUQ) PARA PAVIMENTACAO ASFALTICA, PADRAO DNIT, FAIXA C, COM CAP 50/70 - AQUISICAO POSTO USINA</t>
  </si>
  <si>
    <t xml:space="preserve">247,00</t>
  </si>
  <si>
    <t xml:space="preserve">CONCRETO BETUMINOSO USINADO A QUENTE (CBUQ) PARA PAVIMENTACAO ASFALTICA, PADRAO DNIT, PARA BINDER, COM CAP 50/70 - AQUISICAO POSTO USINA</t>
  </si>
  <si>
    <t xml:space="preserve">239,29</t>
  </si>
  <si>
    <t xml:space="preserve">CONCRETO USINADO BOMBEAVEL, CLASSE DE RESISTENCIA C20, COM BRITA 0 E 1, SLUMP = 100 +/- 20 MM, EXCLUI SERVICO DE BOMBEAMENTO (NBR 8953)</t>
  </si>
  <si>
    <t xml:space="preserve">215,64</t>
  </si>
  <si>
    <t xml:space="preserve">CONCRETO USINADO BOMBEAVEL, CLASSE DE RESISTENCIA C20, COM BRITA 0 E 1, SLUMP = 100 +/- 20 MM, INCLUI SERVICO DE BOMBEAMENTO (NBR 8953)</t>
  </si>
  <si>
    <t xml:space="preserve">250,85</t>
  </si>
  <si>
    <t xml:space="preserve">CONCRETO USINADO BOMBEAVEL, CLASSE DE RESISTENCIA C20, COM BRITA 0 E 1, SLUMP = 130 +/- 20 MM, EXCLUI SERVICO DE BOMBEAMENTO (NBR 8953)</t>
  </si>
  <si>
    <t xml:space="preserve">264,76</t>
  </si>
  <si>
    <t xml:space="preserve">CONCRETO USINADO BOMBEAVEL, CLASSE DE RESISTENCIA C20, COM BRITA 0 E 1, SLUMP = 190 +/- 20 MM, INCLUI SERVICO DE BOMBEAMENTO (NBR 8953)</t>
  </si>
  <si>
    <t xml:space="preserve">264,19</t>
  </si>
  <si>
    <t xml:space="preserve">CONCRETO USINADO BOMBEAVEL, CLASSE DE RESISTENCIA C20, COM BRITA 0, SLUMP = 220 +/- 20 MM, INCLUI SERVICO DE BOMBEAMENTO (NBR 8953)</t>
  </si>
  <si>
    <t xml:space="preserve">319,83</t>
  </si>
  <si>
    <t xml:space="preserve">CONCRETO USINADO BOMBEAVEL, CLASSE DE RESISTENCIA C25, COM BRITA 0 E 1, SLUMP = 100 +/- 20 MM, EXCLUI SERVICO DE BOMBEAMENTO (NBR 8953)</t>
  </si>
  <si>
    <t xml:space="preserve">224,00</t>
  </si>
  <si>
    <t xml:space="preserve">CONCRETO USINADO BOMBEAVEL, CLASSE DE RESISTENCIA C25, COM BRITA 0 E 1, SLUMP = 100 +/- 20 MM, INCLUI SERVICO DE BOMBEAMENTO (NBR 8953)</t>
  </si>
  <si>
    <t xml:space="preserve">261,41</t>
  </si>
  <si>
    <t xml:space="preserve">CONCRETO USINADO BOMBEAVEL, CLASSE DE RESISTENCIA C25, COM BRITA 0 E 1, SLUMP = 130 +/- 20 MM, EXCLUI SERVICO DE BOMBEAMENTO (NBR 8953)</t>
  </si>
  <si>
    <t xml:space="preserve">280,65</t>
  </si>
  <si>
    <t xml:space="preserve">CONCRETO USINADO BOMBEAVEL, CLASSE DE RESISTENCIA C25, COM BRITA 0 E 1, SLUMP = 190 +/- 20 MM, EXCLUI SERVICO DE BOMBEAMENTO (NBR 8953)</t>
  </si>
  <si>
    <t xml:space="preserve">291,83</t>
  </si>
  <si>
    <t xml:space="preserve">CONCRETO USINADO BOMBEAVEL, CLASSE DE RESISTENCIA C30, COM BRITA 0 E 1, SLUMP = 100 +/- 20 MM, EXCLUI SERVICO DE BOMBEAMENTO (NBR 8953)</t>
  </si>
  <si>
    <t xml:space="preserve">233,95</t>
  </si>
  <si>
    <t xml:space="preserve">CONCRETO USINADO BOMBEAVEL, CLASSE DE RESISTENCIA C30, COM BRITA 0 E 1, SLUMP = 100 +/- 20 MM, INCLUI SERVICO DE BOMBEAMENTO (NBR 8953)</t>
  </si>
  <si>
    <t xml:space="preserve">270,21</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</si>
  <si>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</si>
  <si>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</si>
  <si>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314,57</t>
  </si>
  <si>
    <t xml:space="preserve">CONCRETO USINADO BOMBEAVEL, CLASSE DE RESISTENCIA C35, COM BRITA 0 E 1, SLUMP = 100 +/- 20 MM, EXCLUI SERVICO DE BOMBEAMENTO (NBR 8953)</t>
  </si>
  <si>
    <t xml:space="preserve">243,94</t>
  </si>
  <si>
    <t xml:space="preserve">CONCRETO USINADO BOMBEAVEL, CLASSE DE RESISTENCIA C35, COM BRITA 0 E 1, SLUMP = 100 +/- 20 MM, INCLUI SERVICO DE BOMBEAMENTO (NBR 8953)</t>
  </si>
  <si>
    <t xml:space="preserve">279,89</t>
  </si>
  <si>
    <t xml:space="preserve">CONCRETO USINADO BOMBEAVEL, CLASSE DE RESISTENCIA C40, COM BRITA 0 E 1, SLUMP = 100 +/- 20 MM, EXCLUI SERVICO DE BOMBEAMENTO (NBR 8953)</t>
  </si>
  <si>
    <t xml:space="preserve">254,81</t>
  </si>
  <si>
    <t xml:space="preserve">CONCRETO USINADO BOMBEAVEL, CLASSE DE RESISTENCIA C40, COM BRITA 0 E 1, SLUMP = 100 +/- 20 MM, INCLUI SERVICO DE BOMBEAMENTO (NBR 8953)</t>
  </si>
  <si>
    <t xml:space="preserve">290,45</t>
  </si>
  <si>
    <t xml:space="preserve">CONCRETO USINADO BOMBEAVEL, CLASSE DE RESISTENCIA C45, COM BRITA 0 E 1, SLUMP = 100 +/- 20 MM, INCLUI SERVICO DE BOMBEAMENTO (NBR 8953)</t>
  </si>
  <si>
    <t xml:space="preserve">326,54</t>
  </si>
  <si>
    <t xml:space="preserve">CONCRETO USINADO BOMBEAVEL, CLASSE DE RESISTENCIA C50, COM BRITA 0 E 1, SLUMP = 100 +/- 20 MM, INCLUI SERVICO DE BOMBEAMENTO (NBR 8953)</t>
  </si>
  <si>
    <t xml:space="preserve">387,27</t>
  </si>
  <si>
    <t xml:space="preserve">CONCRETO USINADO BOMBEAVEL, CLASSE DE RESISTENCIA C60, COM BRITA 0 E 1, SLUMP = 100 +/- 20 MM, INCLUI SERVICO DE BOMBEAMENTO (NBR 8953)</t>
  </si>
  <si>
    <t xml:space="preserve">497,29</t>
  </si>
  <si>
    <t xml:space="preserve">CONCRETO USINADO BOMBEAVEL, CLASSE DE RESISTENCIA C80, COM BRITA 0 E 1, SLUMP = 100 +/- 20 MM, EXCLUI SERVICO DE BOMBEAMENTO (NBR 8953)</t>
  </si>
  <si>
    <t xml:space="preserve">686,53</t>
  </si>
  <si>
    <t xml:space="preserve">CONCRETO USINADO CONVENCIONAL (NAO BOMBEAVEL) CLASSE DE RESISTENCIA C10, COM BRITA 1 E 2, SLUMP = 80 MM +/- 10 MM (NBR 8953)</t>
  </si>
  <si>
    <t xml:space="preserve">215,16</t>
  </si>
  <si>
    <t xml:space="preserve">CONCRETO USINADO CONVENCIONAL (NAO BOMBEAVEL) CLASSE DE RESISTENCIA C15, COM BRITA 1 E 2, SLUMP = 80 MM +/- 10 MM (NBR 8953)</t>
  </si>
  <si>
    <t xml:space="preserve">217,22</t>
  </si>
  <si>
    <t xml:space="preserve">CONDULETE DE ALUMINIO TIPO B, PARA ELETRODUTO ROSCAVEL DE 1/2", COM TAMPA CEGA</t>
  </si>
  <si>
    <t xml:space="preserve">7,71</t>
  </si>
  <si>
    <t xml:space="preserve">CONDULETE DE ALUMINIO TIPO B, PARA ELETRODUTO ROSCAVEL DE 1", COM TAMPA CEGA</t>
  </si>
  <si>
    <t xml:space="preserve">CONDULETE DE ALUMINIO TIPO B, PARA ELETRODUTO ROSCAVEL DE 3/4", COM TAMPA CEGA</t>
  </si>
  <si>
    <t xml:space="preserve">CONDULETE DE ALUMINIO TIPO C, PARA ELETRODUTO ROSCAVEL DE 1/2", COM TAMPA CEGA</t>
  </si>
  <si>
    <t xml:space="preserve">CONDULETE DE ALUMINIO TIPO C, PARA ELETRODUTO ROSCAVEL DE 1", COM TAMPA CEGA</t>
  </si>
  <si>
    <t xml:space="preserve">10,38</t>
  </si>
  <si>
    <t xml:space="preserve">CONDULETE DE ALUMINIO TIPO C, PARA ELETRODUTO ROSCAVEL DE 3/4", COM TAMPA CEGA</t>
  </si>
  <si>
    <t xml:space="preserve">CONDULETE DE ALUMINIO TIPO C, PARA ELETRODUTO ROSCAVEL DE 4", COM TAMPA CEGA</t>
  </si>
  <si>
    <t xml:space="preserve">137,59</t>
  </si>
  <si>
    <t xml:space="preserve">CONDULETE DE ALUMINIO TIPO E, PARA ELETRODUTO ROSCAVEL DE 1  1/4", COM TAMPA CEGA</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</si>
  <si>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</si>
  <si>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</si>
  <si>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</si>
  <si>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</si>
  <si>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</si>
  <si>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</si>
  <si>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74,96</t>
  </si>
  <si>
    <t xml:space="preserve">CONDULETE DE ALUMINIO TIPO E, PARA ELETRODUTO ROSCAVEL DE 4", COM TAMPA CEGA</t>
  </si>
  <si>
    <t xml:space="preserve">124,89</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</si>
  <si>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</si>
  <si>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</si>
  <si>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</si>
  <si>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</si>
  <si>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</si>
  <si>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</si>
  <si>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6,94</t>
  </si>
  <si>
    <t xml:space="preserve">CONDULETE DE ALUMINIO TIPO LR, PARA ELETRODUTO ROSCAVEL DE 3", COM TAMPA CEGA</t>
  </si>
  <si>
    <t xml:space="preserve">95,86</t>
  </si>
  <si>
    <t xml:space="preserve">CONDULETE DE ALUMINIO TIPO LR, PARA ELETRODUTO ROSCAVEL DE 4", COM TAMPA CEGA</t>
  </si>
  <si>
    <t xml:space="preserve">149,57</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</si>
  <si>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</si>
  <si>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</si>
  <si>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</si>
  <si>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</si>
  <si>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12,90</t>
  </si>
  <si>
    <t xml:space="preserve">CONDULETE DE ALUMINIO TIPO T, PARA ELETRODUTO ROSCAVEL DE 2", COM TAMPA CEGA</t>
  </si>
  <si>
    <t xml:space="preserve">34,55</t>
  </si>
  <si>
    <t xml:space="preserve">CONDULETE DE ALUMINIO TIPO T, PARA ELETRODUTO ROSCAVEL DE 3/4", COM TAMPA CEGA</t>
  </si>
  <si>
    <t xml:space="preserve">CONDULETE DE ALUMINIO TIPO T, PARA ELETRODUTO ROSCAVEL DE 3", COM TAMPA CEGA</t>
  </si>
  <si>
    <t xml:space="preserve">107,87</t>
  </si>
  <si>
    <t xml:space="preserve">CONDULETE DE ALUMINIO TIPO T, PARA ELETRODUTO ROSCAVEL DE 4", COM TAMPA CEGA</t>
  </si>
  <si>
    <t xml:space="preserve">148,02</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</si>
  <si>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</si>
  <si>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</si>
  <si>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</si>
  <si>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1/2", COM TAMPA CEGA</t>
  </si>
  <si>
    <t xml:space="preserve">CONDULETE DE ALUMINIO TIPO X, PARA ELETRODUTO ROSCAVEL DE 1", COM TAMPA CEGA</t>
  </si>
  <si>
    <t xml:space="preserve">CONDULETE DE ALUMINIO TIPO X, PARA ELETRODUTO ROSCAVEL DE 2", COM TAMPA CEGA</t>
  </si>
  <si>
    <t xml:space="preserve">CONDULETE DE ALUMINIO TIPO X, PARA ELETRODUTO ROSCAVEL DE 3/4", COM TAMPA CEGA</t>
  </si>
  <si>
    <t xml:space="preserve">CONDULETE DE ALUMINIO TIPO X, PARA ELETRODUTO ROSCAVEL DE 3", COM TAMPA CEGA</t>
  </si>
  <si>
    <t xml:space="preserve">88,82</t>
  </si>
  <si>
    <t xml:space="preserve">CONDULETE DE ALUMINIO TIPO X, PARA ELETRODUTO ROSCAVEL DE 4", COM TAMPA CEGA</t>
  </si>
  <si>
    <t xml:space="preserve">147,87</t>
  </si>
  <si>
    <t xml:space="preserve">CONDULETE EM PVC, TIPO "B", SEM TAMPA, DE 1/2" OU 3/4"</t>
  </si>
  <si>
    <t xml:space="preserve">CONDULETE EM PVC, TIPO "B", SEM TAMPA, DE 1"</t>
  </si>
  <si>
    <t xml:space="preserve">CONDULETE EM PVC, TIPO "C", SEM TAMPA, DE 1/2"</t>
  </si>
  <si>
    <t xml:space="preserve">9,82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</si>
  <si>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</si>
  <si>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</si>
  <si>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</si>
  <si>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</si>
  <si>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</si>
  <si>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</si>
  <si>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</si>
  <si>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</si>
  <si>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</si>
  <si>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</si>
  <si>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</si>
  <si>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</si>
  <si>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</si>
  <si>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</si>
  <si>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</si>
  <si>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</si>
  <si>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</si>
  <si>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</si>
  <si>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CONDULETE EM PVC, TIPO "X", SEM TAMPA, DE 3/4"</t>
  </si>
  <si>
    <t xml:space="preserve">CONDUTOR PLUVIAL, PVC, CIRCULAR, DIAMETRO ENTRE 80 E 100 MM, PARA DRENAGEM PREDIAL</t>
  </si>
  <si>
    <t xml:space="preserve">CONE DE SINALIZACAO EM PVC FLEXIVEL, H = 70 / 76 CM (NBR 15071)</t>
  </si>
  <si>
    <t xml:space="preserve">101,91</t>
  </si>
  <si>
    <t xml:space="preserve">CONE DE SINALIZACAO EM PVC RIGIDO COM FAIXA REFLETIVA, H = 70 / 76 CM</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</si>
  <si>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</si>
  <si>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</si>
  <si>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</si>
  <si>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</si>
  <si>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15,90</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</si>
  <si>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</si>
  <si>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</si>
  <si>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</si>
  <si>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</si>
  <si>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</si>
  <si>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14,73</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</si>
  <si>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</si>
  <si>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</si>
  <si>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</si>
  <si>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</si>
  <si>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70,13</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</si>
  <si>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</si>
  <si>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</si>
  <si>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</si>
  <si>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84,56</t>
  </si>
  <si>
    <t xml:space="preserve">CONECTOR CURVO 90 GRAUS DE ALUMINIO, BITOLA 4", PARA ADAPTAR ENTRADA DE ELETRODUTO METALICO FLEXIVEL EM QUADROS</t>
  </si>
  <si>
    <t xml:space="preserve">155,63</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</si>
  <si>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</si>
  <si>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</si>
  <si>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</si>
  <si>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</si>
  <si>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</si>
  <si>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41,41</t>
  </si>
  <si>
    <t xml:space="preserve">CONECTOR DE ALUMINIO TIPO PRENSA CABO, BITOLA 3/4", PARA CABOS DE DIAMETRO DE 17,5 A 20 MM</t>
  </si>
  <si>
    <t xml:space="preserve">CONECTOR DE ALUMINIO TIPO PRENSA CABO, BITOLA 3/8", PARA CABOS DE DIAMETRO DE 9 A 10 MM</t>
  </si>
  <si>
    <t xml:space="preserve">CONECTOR FEMEA RJ - 45, CATEGORIA 5 E</t>
  </si>
  <si>
    <t xml:space="preserve">CONECTOR FEMEA RJ - 45, CATEGORIA 6</t>
  </si>
  <si>
    <t xml:space="preserve">14,62</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</si>
  <si>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</si>
  <si>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</si>
  <si>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</si>
  <si>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</si>
  <si>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</si>
  <si>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</si>
  <si>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</si>
  <si>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</si>
  <si>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</si>
  <si>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</si>
  <si>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32,52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</si>
  <si>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</si>
  <si>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</si>
  <si>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</si>
  <si>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</si>
  <si>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</si>
  <si>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11,87</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</si>
  <si>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</si>
  <si>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</si>
  <si>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</si>
  <si>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</si>
  <si>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</si>
  <si>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</si>
  <si>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</si>
  <si>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</si>
  <si>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1,35</t>
  </si>
  <si>
    <t xml:space="preserve">CONECTOR RETO DE ALUMINIO PARA ELETRODUTO DE 3", PARA ADAPTAR ENTRADA DE ELETRODUTO METALICO FLEXIVEL EM QUADROS</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</si>
  <si>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</si>
  <si>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</si>
  <si>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</si>
  <si>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</si>
  <si>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</si>
  <si>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</si>
  <si>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</si>
  <si>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108,39</t>
  </si>
  <si>
    <t xml:space="preserve">CONEXAO FIXA, ROSCA FEMEA, EM PLASTICO, DN 16 MM X 1/2", PARA CONEXAO COM CRIMPAGEM EM TUBO PEX</t>
  </si>
  <si>
    <t xml:space="preserve">CONEXAO FIXA, ROSCA FEMEA, EM PLASTICO, DN 16 MM X 3/4", PARA CONEXAO COM CRIMPAGEM EM TUBO PEX</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</si>
  <si>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</si>
  <si>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</si>
  <si>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</si>
  <si>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</si>
  <si>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</si>
  <si>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</si>
  <si>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</si>
  <si>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CONEXAO FIXA, ROSCA FEMEA, METALICA, COM ANEL DESLIZANTE, DN 20 MM X 3/4", PARA TUBO PEX</t>
  </si>
  <si>
    <t xml:space="preserve">8,77</t>
  </si>
  <si>
    <t xml:space="preserve">CONEXAO FIXA, ROSCA FEMEA, METALICA, COM ANEL DESLIZANTE, DN 25 MM X 1", PARA TUBO PEX</t>
  </si>
  <si>
    <t xml:space="preserve">CONEXAO FIXA, ROSCA FEMEA, METALICA, COM ANEL DESLIZANTE, DN 25 MM X 3/4", PARA TUBO PEX</t>
  </si>
  <si>
    <t xml:space="preserve">10,20</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</si>
  <si>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</si>
  <si>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</si>
  <si>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</si>
  <si>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</si>
  <si>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</si>
  <si>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CONEXAO FIXA, ROSCA MACHO, METALICA, PARA TUBO PEX, DN 25 MM X 1/2"</t>
  </si>
  <si>
    <t xml:space="preserve">CONEXAO FIXA, ROSCA MACHO, METALICA, PARA TUBO PEX, DN 25 MM X 1"</t>
  </si>
  <si>
    <t xml:space="preserve">CONEXAO FIXA, ROSCA MACHO, METALICA, PARA TUBO PEX, DN 25 MM X 3/4"</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</si>
  <si>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</si>
  <si>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</si>
  <si>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</si>
  <si>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7,34</t>
  </si>
  <si>
    <t xml:space="preserve">CONEXAO MOVEL, ROSCA FEMEA, METALICA, COM ANEL DESLIZANTE, PARA TUBO PEX, DN 20 MM X 1/2"</t>
  </si>
  <si>
    <t xml:space="preserve">CONEXAO MOVEL, ROSCA FEMEA, METALICA, COM ANEL DESLIZANTE, PARA TUBO PEX, DN 20 MM X 3/4"</t>
  </si>
  <si>
    <t xml:space="preserve">8,75</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</si>
  <si>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</si>
  <si>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</si>
  <si>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</si>
  <si>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17,04</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</si>
  <si>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</si>
  <si>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</si>
  <si>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</si>
  <si>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</si>
  <si>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52,80</t>
  </si>
  <si>
    <t xml:space="preserve">CONJUNTO DE LIGACAO PARA BACIA SANITARIA AJUSTAVEL, EM PLASTICO BRANCO, COM TUBO, CANOPLA E ESPUDE</t>
  </si>
  <si>
    <t xml:space="preserve">5,46</t>
  </si>
  <si>
    <t xml:space="preserve">CONJUNTO DE LIGACAO PARA BACIA SANITARIA EM PLASTICO BRANCO COM TUBO, CANOPLA E ANEL DE EXPANSAO (TUBO 1.1/2 '' X 20 CM)</t>
  </si>
  <si>
    <t xml:space="preserve">CONJUNTO MONTADO ESTOPIM COM ESPOLETA COMUM NUMERO 8, COM CABECA ACENDEDORA, 1,5 M</t>
  </si>
  <si>
    <t xml:space="preserve">17,44</t>
  </si>
  <si>
    <t xml:space="preserve">CONJUNTO PARA FUTSAL COM TRAVES OFICIAIS DE 3,00 X 2,00 M EM TUBO DE ACO GALVANIZADO 3" COM REQUADRO EM TUBO DE 1", PINTURA EM PRIMER COM TINTA ESMALTE SINTETICO E REDES DE POLIETILENO FIO 4 MM</t>
  </si>
  <si>
    <t xml:space="preserve">3.974,34</t>
  </si>
  <si>
    <t xml:space="preserve">CONJUNTO PARA QUADRA DE  VOLEI COM POSTES EM TUBO DE ACO GALVANIZADO 3", H = *255* CM, PINTURA EM TINTA ESMALTE SINTETICO, REDE DE NYLON COM 2 MM, MALHA 10 X 10 CM E ANTENAS OFICIAIS EM FIBRA DE VIDRO</t>
  </si>
  <si>
    <t xml:space="preserve">2.412,77</t>
  </si>
  <si>
    <t xml:space="preserve">CONTAINER ALMOXARIFADO, DE *2,40* X *6,00* M, PADRAO SIMPLES, SEM REVESTIMENTO E SEM DIVISORIAS INTERNOS E SEM SANITARIO, PARA USO EM CANTEIRO DE OBRAS</t>
  </si>
  <si>
    <t xml:space="preserve">9.846,00</t>
  </si>
  <si>
    <t xml:space="preserve">CONTATOR TRIPOLAR, CORRENTE DE *110* A, TENSAO NOMINAL DE *500* V, CATEGORIA AC-2 E AC-3</t>
  </si>
  <si>
    <t xml:space="preserve">1.161,92</t>
  </si>
  <si>
    <t xml:space="preserve">CONTATOR TRIPOLAR, CORRENTE DE *185* A, TENSAO NOMINAL DE *500* V, CATEGORIA AC-2 E AC-3</t>
  </si>
  <si>
    <t xml:space="preserve">1.737,79</t>
  </si>
  <si>
    <t xml:space="preserve">CONTATOR TRIPOLAR, CORRENTE DE *22* A, TENSAO NOMINAL DE *500* V, CATEGORIA AC-2 E AC-3</t>
  </si>
  <si>
    <t xml:space="preserve">121,38</t>
  </si>
  <si>
    <t xml:space="preserve">CONTATOR TRIPOLAR, CORRENTE DE *265* A, TENSAO NOMINAL DE *500* V, CATEGORIA AC-2 E AC-3</t>
  </si>
  <si>
    <t xml:space="preserve">3.921,48</t>
  </si>
  <si>
    <t xml:space="preserve">CONTATOR TRIPOLAR, CORRENTE DE *38* A, TENSAO NOMINAL DE *500* V, CATEGORIA AC-2 E AC-3</t>
  </si>
  <si>
    <t xml:space="preserve">255,68</t>
  </si>
  <si>
    <t xml:space="preserve">CONTATOR TRIPOLAR, CORRENTE DE *500* A, TENSAO NOMINAL DE *500* V, CATEGORIA AC-2 E AC-3</t>
  </si>
  <si>
    <t xml:space="preserve">9.543,95</t>
  </si>
  <si>
    <t xml:space="preserve">CONTATOR TRIPOLAR, CORRENTE DE *65* A, TENSAO NOMINAL DE *500* V, CATEGORIA AC-2 E AC-3</t>
  </si>
  <si>
    <t xml:space="preserve">488,73</t>
  </si>
  <si>
    <t xml:space="preserve">CONTATOR TRIPOLAR, CORRENTE DE 12 A, TENSAO NOMINAL DE *500* V, CATEGORIA AC-2 E AC-3</t>
  </si>
  <si>
    <t xml:space="preserve">CONTATOR TRIPOLAR, CORRENTE DE 25 A, TENSAO NOMINAL DE *500* V, CATEGORIA AC-2 E AC-3</t>
  </si>
  <si>
    <t xml:space="preserve">136,16</t>
  </si>
  <si>
    <t xml:space="preserve">CONTATOR TRIPOLAR, CORRENTE DE 250 A, TENSAO NOMINAL DE *500* V, PARA ACIONAMENTO DE CAPACITORES</t>
  </si>
  <si>
    <t xml:space="preserve">2.998,05</t>
  </si>
  <si>
    <t xml:space="preserve">CONTATOR TRIPOLAR, CORRENTE DE 300 A, TENSAO NOMINAL DE *500* V, CATEGORIA AC-2 E AC-3</t>
  </si>
  <si>
    <t xml:space="preserve">4.611,06</t>
  </si>
  <si>
    <t xml:space="preserve">CONTATOR TRIPOLAR, CORRENTE DE 32 A, TENSAO NOMINAL DE *500* V, CATEGORIA AC-2 E AC-3</t>
  </si>
  <si>
    <t xml:space="preserve">210,74</t>
  </si>
  <si>
    <t xml:space="preserve">CONTATOR TRIPOLAR, CORRENTE DE 400 A, TENSAO NOMINAL DE *500* V, CATEGORIA AC-2 E AC-3</t>
  </si>
  <si>
    <t xml:space="preserve">5.504,60</t>
  </si>
  <si>
    <t xml:space="preserve">CONTATOR TRIPOLAR, CORRENTE DE 45 A, TENSAO NOMINAL DE *500* V, CATEGORIA AC-2 E AC-3</t>
  </si>
  <si>
    <t xml:space="preserve">376,90</t>
  </si>
  <si>
    <t xml:space="preserve">CONTATOR TRIPOLAR, CORRENTE DE 630 A, TENSAO NOMINAL DE *500* V, CATEGORIA AC-2 E AC-3</t>
  </si>
  <si>
    <t xml:space="preserve">13.530,58</t>
  </si>
  <si>
    <t xml:space="preserve">CONTATOR TRIPOLAR, CORRENTE DE 75 A, TENSAO NOMINAL DE *500* V, CATEGORIA AC-2 E AC-3</t>
  </si>
  <si>
    <t xml:space="preserve">CONTATOR TRIPOLAR, CORRENTE DE 9 A, TENSAO NOMINAL DE *500* V, CATEGORIA AC-2 E AC-3</t>
  </si>
  <si>
    <t xml:space="preserve">93,22</t>
  </si>
  <si>
    <t xml:space="preserve">CONTATOR TRIPOLAR, CORRENTE DE 95 A, TENSAO NOMINAL DE *500* V, CATEGORIA AC-2 E AC-3</t>
  </si>
  <si>
    <t xml:space="preserve">972,58</t>
  </si>
  <si>
    <t xml:space="preserve">CONTRA-PORCA SEXTAVADA, DIAMETRO NOMINAL 1 3/8", ALTURA 35 MM</t>
  </si>
  <si>
    <t xml:space="preserve">COORDENADOR / GERENTE DE OBRA (MENSALISTA)</t>
  </si>
  <si>
    <t xml:space="preserve">26.525,81</t>
  </si>
  <si>
    <t xml:space="preserve">30.659,16</t>
  </si>
  <si>
    <t xml:space="preserve">COORDENADOR/GERENTE DE OBRA</t>
  </si>
  <si>
    <t xml:space="preserve">151,36</t>
  </si>
  <si>
    <t xml:space="preserve">174,85</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</si>
  <si>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</si>
  <si>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</si>
  <si>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</si>
  <si>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</si>
  <si>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</si>
  <si>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</si>
  <si>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</si>
  <si>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</si>
  <si>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</si>
  <si>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</si>
  <si>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</si>
  <si>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</si>
  <si>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</si>
  <si>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21,86</t>
  </si>
  <si>
    <t xml:space="preserve">CORTADEIRA DE PISO DE CONCRETO E ASFALTO, PARA DISCO PADRAO DE DIAMETRO 350 MM (14") OU 450 MM (18") , MOTOR A GASOLINA, POTENCIA 13 HP, SEM DISCO</t>
  </si>
  <si>
    <t xml:space="preserve">7.446,58</t>
  </si>
  <si>
    <t xml:space="preserve">CORTADEIRA HIDRAULICA DE VERGALHAO, PARA ACO DE DIAMETRO ATE 50 MM, MOTOR ELETRICO TRIFASICO, POTENCIA DE 5,5 HP A 7,5 HP</t>
  </si>
  <si>
    <t xml:space="preserve">61.387,11</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</si>
  <si>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</si>
  <si>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</si>
  <si>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</si>
  <si>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</si>
  <si>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</si>
  <si>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</si>
  <si>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</si>
  <si>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</si>
  <si>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</si>
  <si>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COTOVELO DE COBRE 90 GRAUS (REF 607) SEM ANEL DE SOLDA, BOLSA X BOLSA, 54 MM</t>
  </si>
  <si>
    <t xml:space="preserve">38,20</t>
  </si>
  <si>
    <t xml:space="preserve">COTOVELO DE COBRE 90 GRAUS (REF 607) SEM ANEL DE SOLDA, BOLSA X BOLSA, 66 MM</t>
  </si>
  <si>
    <t xml:space="preserve">133,01</t>
  </si>
  <si>
    <t xml:space="preserve">COTOVELO DE COBRE 90 GRAUS (REF 607) SEM ANEL DE SOLDA, BOLSA X BOLSA, 79 MM</t>
  </si>
  <si>
    <t xml:space="preserve">127,55</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</si>
  <si>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</si>
  <si>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</si>
  <si>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</si>
  <si>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</si>
  <si>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</si>
  <si>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</si>
  <si>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59,56</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</si>
  <si>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</si>
  <si>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</si>
  <si>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</si>
  <si>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</si>
  <si>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</si>
  <si>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</si>
  <si>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</si>
  <si>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COTOVELO 45 GRAUS DE FERRO GALVANIZADO, COM ROSCA BSP, DE 2"</t>
  </si>
  <si>
    <t xml:space="preserve">COTOVELO 45 GRAUS DE FERRO GALVANIZADO, COM ROSCA BSP, DE 3/4"</t>
  </si>
  <si>
    <t xml:space="preserve">COTOVELO 45 GRAUS DE FERRO GALVANIZADO, COM ROSCA BSP, DE 3"</t>
  </si>
  <si>
    <t xml:space="preserve">81,50</t>
  </si>
  <si>
    <t xml:space="preserve">COTOVELO 45 GRAUS DE FERRO GALVANIZADO, COM ROSCA BSP, DE 4"</t>
  </si>
  <si>
    <t xml:space="preserve">142,80</t>
  </si>
  <si>
    <t xml:space="preserve">COTOVELO 45 GRAUS, PEAD PE 100, DE 125 MM, PARA ELETROFUSAO</t>
  </si>
  <si>
    <t xml:space="preserve">141,12</t>
  </si>
  <si>
    <t xml:space="preserve">COTOVELO 45 GRAUS, PEAD PE 100, DE 200 MM, PARA ELETROFUSAO</t>
  </si>
  <si>
    <t xml:space="preserve">922,67</t>
  </si>
  <si>
    <t xml:space="preserve">COTOVELO 45 GRAUS, PEAD PE 100, DE 32 MM, PARA ELETROFUSAO</t>
  </si>
  <si>
    <t xml:space="preserve">COTOVELO 45 GRAUS, PEAD PE 100, DE 40 MM, PARA ELETROFUSAO</t>
  </si>
  <si>
    <t xml:space="preserve">COTOVELO 45 GRAUS, PEAD PE 100, DE 63 MM, PARA ELETROFUSAO</t>
  </si>
  <si>
    <t xml:space="preserve">28,31</t>
  </si>
  <si>
    <t xml:space="preserve">COTOVELO 90 GRAUS DE FERRO GALVANIZADO, COM ROSCA BSP MACHO/FEMEA, DE 1 1/2"</t>
  </si>
  <si>
    <t xml:space="preserve">COTOVELO 90 GRAUS DE FERRO GALVANIZADO, COM ROSCA BSP MACHO/FEMEA, DE 1 1/4"</t>
  </si>
  <si>
    <t xml:space="preserve">18,48</t>
  </si>
  <si>
    <t xml:space="preserve">COTOVELO 90 GRAUS DE FERRO GALVANIZADO, COM ROSCA BSP MACHO/FEMEA, DE 1/2"</t>
  </si>
  <si>
    <t xml:space="preserve">COTOVELO 90 GRAUS DE FERRO GALVANIZADO, COM ROSCA BSP MACHO/FEMEA, DE 1"</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</si>
  <si>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</si>
  <si>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</si>
  <si>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</si>
  <si>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</si>
  <si>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COTOVELO 90 GRAUS DE FERRO GALVANIZADO, COM ROSCA BSP, DE 1 1/2"</t>
  </si>
  <si>
    <t xml:space="preserve">COTOVELO 90 GRAUS DE FERRO GALVANIZADO, COM ROSCA BSP, DE 1 1/4"</t>
  </si>
  <si>
    <t xml:space="preserve">13,49</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</si>
  <si>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</si>
  <si>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</si>
  <si>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</si>
  <si>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</si>
  <si>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</si>
  <si>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</si>
  <si>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70,78</t>
  </si>
  <si>
    <t xml:space="preserve">COTOVELO 90 GRAUS DE FERRO GALVANIZADO, COM ROSCA BSP, DE 4"</t>
  </si>
  <si>
    <t xml:space="preserve">134,62</t>
  </si>
  <si>
    <t xml:space="preserve">COTOVELO 90 GRAUS DE FERRO GALVANIZADO, COM ROSCA BSP, DE 5"</t>
  </si>
  <si>
    <t xml:space="preserve">196,43</t>
  </si>
  <si>
    <t xml:space="preserve">COTOVELO 90 GRAUS DE FERRO GALVANIZADO, COM ROSCA BSP, DE 6"</t>
  </si>
  <si>
    <t xml:space="preserve">502,06</t>
  </si>
  <si>
    <t xml:space="preserve">COTOVELO 90 GRAUS, PEAD PE 100, DE 125 MM, PARA ELETROFUSAO</t>
  </si>
  <si>
    <t xml:space="preserve">COTOVELO 90 GRAUS, PEAD PE 100, DE 20 MM, PARA ELETROFUSAO</t>
  </si>
  <si>
    <t xml:space="preserve">COTOVELO 90 GRAUS, PEAD PE 100, DE 200 MM, PARA ELETROFUSAO</t>
  </si>
  <si>
    <t xml:space="preserve">1.315,86</t>
  </si>
  <si>
    <t xml:space="preserve">COTOVELO 90 GRAUS, PEAD PE 100, DE 32 MM, PARA ELETROFUSAO</t>
  </si>
  <si>
    <t xml:space="preserve">COTOVELO 90 GRAUS, PEAD PE 100, DE 63 MM, PARA ELETROFUSAO</t>
  </si>
  <si>
    <t xml:space="preserve">44,25</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</si>
  <si>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</si>
  <si>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</si>
  <si>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</si>
  <si>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</si>
  <si>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</si>
  <si>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</si>
  <si>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44,16</t>
  </si>
  <si>
    <t xml:space="preserve">CREMONA COM CASTANHA BIPARTIDA, COM VARA DE 1.50 M, EM LATAO CROMADO, PARA PORTAS E JANELAS - COMPLETA</t>
  </si>
  <si>
    <t xml:space="preserve">50,88</t>
  </si>
  <si>
    <t xml:space="preserve">CREMONA LATAO CROMADO, COM CASTANHA BIPARTIDA E PRESILHAS, MEDIDAS APROXIMADAS DE 113 X 40 X 35 MM (NAO INCL VARA FERRO)</t>
  </si>
  <si>
    <t xml:space="preserve">CRUZETA DE CONCRETO LEVE, COMP. 2000 MM SECAO, 90 X 90 MM</t>
  </si>
  <si>
    <t xml:space="preserve">CRUZETA DE EUCALIPTO TRATADO, OU EQUIVALENTE DA REGIAO, *2,4* M, SECAO *9 X 11,5* CM</t>
  </si>
  <si>
    <t xml:space="preserve">65,62</t>
  </si>
  <si>
    <t xml:space="preserve">CRUZETA DE FERRO GALVANIZADO, COM ROSCA BSP, DE 1 1/2"</t>
  </si>
  <si>
    <t xml:space="preserve">CRUZETA DE FERRO GALVANIZADO, COM ROSCA BSP, DE 1 1/4"</t>
  </si>
  <si>
    <t xml:space="preserve">CRUZETA DE FERRO GALVANIZADO, COM ROSCA BSP, DE 1/2"</t>
  </si>
  <si>
    <t xml:space="preserve">11,89</t>
  </si>
  <si>
    <t xml:space="preserve">CRUZETA DE FERRO GALVANIZADO, COM ROSCA BSP, DE 1"</t>
  </si>
  <si>
    <t xml:space="preserve">CRUZETA DE FERRO GALVANIZADO, COM ROSCA BSP, DE 2 1/2"</t>
  </si>
  <si>
    <t xml:space="preserve">105,90</t>
  </si>
  <si>
    <t xml:space="preserve">CRUZETA DE FERRO GALVANIZADO, COM ROSCA BSP, DE 2"</t>
  </si>
  <si>
    <t xml:space="preserve">CRUZETA DE FERRO GALVANIZADO, COM ROSCA BSP, DE 3/4"</t>
  </si>
  <si>
    <t xml:space="preserve">CRUZETA DE FERRO GALVANIZADO, COM ROSCA BSP, DE 3"</t>
  </si>
  <si>
    <t xml:space="preserve">151,99</t>
  </si>
  <si>
    <t xml:space="preserve">CRUZETA DE REDUCAO PVC PBA, JE, BBBB, DN 75 X 50 / DE 85 X 60 MM (NBR 5647)</t>
  </si>
  <si>
    <t xml:space="preserve">CRUZETA PVC PBA, JE, BBBB, DN 100 / DE 110 MM (NBR 5647)</t>
  </si>
  <si>
    <t xml:space="preserve">CRUZETA PVC PBA, JE, BBBB, DN 50 / DE 60 MM (NBR 5647)</t>
  </si>
  <si>
    <t xml:space="preserve">CRUZETA PVC PBA, JE, BBBB, DN 75 / DE 85 MM (NBR 5647)</t>
  </si>
  <si>
    <t xml:space="preserve">45,19</t>
  </si>
  <si>
    <t xml:space="preserve">CUBA ACO INOX (AISI 304) DE EMBUTIR COM VALVULA DE 3 1/2 ", DE *56 X 33 X 12* CM</t>
  </si>
  <si>
    <t xml:space="preserve">CUBA ACO INOX (AISI 304) DE EMBUTIR COM VALVULA 3 1/2 ", DE *40 X 34 X 12* CM</t>
  </si>
  <si>
    <t xml:space="preserve">93,37</t>
  </si>
  <si>
    <t xml:space="preserve">CUBA ACO INOX (AISI 304) DE EMBUTIR COM VALVULA 3 1/2 ", DE *46 X 30 X 12* CM</t>
  </si>
  <si>
    <t xml:space="preserve">122,61</t>
  </si>
  <si>
    <t xml:space="preserve">CUMEEIRA ALUMINIO ONDULADA, COMPRIMENTO = *1,12* M, E = 0,8 MM</t>
  </si>
  <si>
    <t xml:space="preserve">35,14</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</si>
  <si>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</si>
  <si>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</si>
  <si>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</si>
  <si>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</si>
  <si>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</si>
  <si>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</si>
  <si>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83,69</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</si>
  <si>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</si>
  <si>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</si>
  <si>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</si>
  <si>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</si>
  <si>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</si>
  <si>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29,68</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</si>
  <si>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</si>
  <si>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</si>
  <si>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</si>
  <si>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</si>
  <si>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</si>
  <si>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</si>
  <si>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CURVA DE PVC 45 GRAUS, SOLDAVEL, 20 MM, PARA AGUA FRIA PREDIAL (NBR 5648)</t>
  </si>
  <si>
    <t xml:space="preserve">CURVA DE PVC 45 GRAUS, SOLDAVEL, 25 MM, PARA AGUA FRIA PREDIAL (NBR 5648)</t>
  </si>
  <si>
    <t xml:space="preserve">1,82</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</si>
  <si>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</si>
  <si>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</si>
  <si>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</si>
  <si>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CURVA DE PVC 45 GRAUS, SOLDAVEL, 60 MM, PARA AGUA FRIA PREDIAL (NBR 5648)</t>
  </si>
  <si>
    <t xml:space="preserve">CURVA DE PVC 45 GRAUS, SOLDAVEL, 75 MM, PARA AGUA FRIA PREDIAL (NBR 5648)</t>
  </si>
  <si>
    <t xml:space="preserve">CURVA DE PVC 45 GRAUS, SOLDAVEL, 85 MM, PARA AGUA FRIA PREDIAL (NBR 5648)</t>
  </si>
  <si>
    <t xml:space="preserve">CURVA DE PVC 90 GRAUS, SOLDAVEL, 110 MM, PARA AGUA FRIA PREDIAL (NBR 5648)</t>
  </si>
  <si>
    <t xml:space="preserve">92,95</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</si>
  <si>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</si>
  <si>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</si>
  <si>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</si>
  <si>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</si>
  <si>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</si>
  <si>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</si>
  <si>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</si>
  <si>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36,72</t>
  </si>
  <si>
    <t xml:space="preserve">CURVA DE PVC 90 GRAUS, SOLDAVEL, 85 MM, PARA AGUA FRIA PREDIAL (NBR 5648)</t>
  </si>
  <si>
    <t xml:space="preserve">44,09</t>
  </si>
  <si>
    <t xml:space="preserve">CURVA DE PVC, 45 GRAUS, SERIE R, DN 100 MM, PARA ESGOTO PREDIAL</t>
  </si>
  <si>
    <t xml:space="preserve">CURVA DE PVC, 45 GRAUS, SERIE R, DN 150 MM, PARA ESGOTO PREDIAL</t>
  </si>
  <si>
    <t xml:space="preserve">37,41</t>
  </si>
  <si>
    <t xml:space="preserve">CURVA DE PVC, 45 GRAUS, SERIE R, DN 75 MM, PARA ESGOTO PREDIAL</t>
  </si>
  <si>
    <t xml:space="preserve">CURVA DE PVC, 90 GRAUS, SERIE R, DN 100 MM, PARA ESGOTO PREDIAL</t>
  </si>
  <si>
    <t xml:space="preserve">31,21</t>
  </si>
  <si>
    <t xml:space="preserve">CURVA DE PVC, 90 GRAUS, SERIE R, DN 150 MM, PARA ESGOTO PREDIAL</t>
  </si>
  <si>
    <t xml:space="preserve">CURVA DE PVC, 90 GRAUS, SERIE R, DN 50 MM, PARA ESGOTO PREDIAL</t>
  </si>
  <si>
    <t xml:space="preserve">CURVA DE PVC, 90 GRAUS, SERIE R, DN 75 MM, PARA ESGOTO PREDIAL</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</si>
  <si>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</si>
  <si>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</si>
  <si>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</si>
  <si>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</si>
  <si>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</si>
  <si>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</si>
  <si>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</si>
  <si>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</si>
  <si>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</si>
  <si>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</si>
  <si>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CURVA LONGA PVC, PB, JE, 45 GRAUS, DN 250 MM, PARA REDE COLETORA ESGOTO (NBR 10569)</t>
  </si>
  <si>
    <t xml:space="preserve">316,62</t>
  </si>
  <si>
    <t xml:space="preserve">CURVA LONGA PVC, PB, JE, 45 GRAUS, DN 300 MM, PARA REDE COLETORA ESGOTO (NBR 10569)</t>
  </si>
  <si>
    <t xml:space="preserve">623,52</t>
  </si>
  <si>
    <t xml:space="preserve">CURVA LONGA PVC, PB, JE, 45 GRAUS, DN 400 MM, PARA REDE COLETORA ESGOTO (NBR 10569)</t>
  </si>
  <si>
    <t xml:space="preserve">1.001,78</t>
  </si>
  <si>
    <t xml:space="preserve">CURVA LONGA PVC, PB, JE, 90 GRAUS, DN 100 MM, PARA REDE COLETORA ESGOTO (NBR 10569)</t>
  </si>
  <si>
    <t xml:space="preserve">CURVA LONGA PVC, PB, JE, 90 GRAUS, DN 150 MM, PARA REDE COLETORA ESGOTO (NBR 10569)</t>
  </si>
  <si>
    <t xml:space="preserve">87,99</t>
  </si>
  <si>
    <t xml:space="preserve">CURVA LONGA PVC, PB, JE, 90 GRAUS, DN 200 MM, PARA REDE COLETORA ESGOTO (NBR 10569)</t>
  </si>
  <si>
    <t xml:space="preserve">240,72</t>
  </si>
  <si>
    <t xml:space="preserve">CURVA LONGA PVC, PB, JE, 90 GRAUS, DN 250 MM, PARA REDE COLETORA ESGOTO (NBR 10569)</t>
  </si>
  <si>
    <t xml:space="preserve">355,88</t>
  </si>
  <si>
    <t xml:space="preserve">CURVA LONGA PVC, PB, JE, 90 GRAUS, DN 300 MM, PARA REDE COLETORA ESGOTO (NBR 10569)</t>
  </si>
  <si>
    <t xml:space="preserve">787,84</t>
  </si>
  <si>
    <t xml:space="preserve">CURVA LONGA PVC, PB, JE, 90 GRAUS, DN 350 MM, PARA REDE COLETORA ESGOTO (NBR 10569)</t>
  </si>
  <si>
    <t xml:space="preserve">1.136,87</t>
  </si>
  <si>
    <t xml:space="preserve">CURVA LONGA PVC, PB, JE, 90 GRAUS, DN 400 MM, PARA REDE COLETORA ESGOTO (NBR 10569)</t>
  </si>
  <si>
    <t xml:space="preserve">1.487,92</t>
  </si>
  <si>
    <t xml:space="preserve">CURVA LONGA, PVC, PB, JE, 45 GRAUS, DN 200 MM, PARA REDE COLETORA ESGOTO (NBR 10569)</t>
  </si>
  <si>
    <t xml:space="preserve">192,48</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</si>
  <si>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</si>
  <si>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</si>
  <si>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</si>
  <si>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</si>
  <si>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</si>
  <si>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</si>
  <si>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</si>
  <si>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95,69</t>
  </si>
  <si>
    <t xml:space="preserve">CURVA PVC LEVE, 90 GRAUS, COM PONTA E BOLSA LISA, DN 250 MM</t>
  </si>
  <si>
    <t xml:space="preserve">363,68</t>
  </si>
  <si>
    <t xml:space="preserve">CURVA PVC LEVE, 90 GRAUS, COM PONTA E BOLSA LISA, DN 300 MM</t>
  </si>
  <si>
    <t xml:space="preserve">566,48</t>
  </si>
  <si>
    <t xml:space="preserve">CURVA PVC LONGA 45 GRAUS, 100 MM, PARA ESGOTO PREDIAL</t>
  </si>
  <si>
    <t xml:space="preserve">28,56</t>
  </si>
  <si>
    <t xml:space="preserve">CURVA PVC LONGA 45G, DN 50 MM, PARA ESGOTO PREDIAL</t>
  </si>
  <si>
    <t xml:space="preserve">CURVA PVC LONGA 45G, DN 75 MM, PARA ESGOTO PREDIAL</t>
  </si>
  <si>
    <t xml:space="preserve">19,88</t>
  </si>
  <si>
    <t xml:space="preserve">CURVA PVC LONGA 90 GRAUS, 100 MM, PARA ESGOTO PREDIAL</t>
  </si>
  <si>
    <t xml:space="preserve">CURVA PVC LONGA 90 GRAUS, 40 MM, PARA ESGOTO PREDIAL</t>
  </si>
  <si>
    <t xml:space="preserve">3,30</t>
  </si>
  <si>
    <t xml:space="preserve">CURVA PVC LONGA 90 GRAUS, 50 MM, PARA ESGOTO PREDIAL</t>
  </si>
  <si>
    <t xml:space="preserve">CURVA PVC LONGA 90 GRAUS, 75 MM, PARA ESGOTO PREDIAL</t>
  </si>
  <si>
    <t xml:space="preserve">22,37</t>
  </si>
  <si>
    <t xml:space="preserve">CURVA PVC PBA, JE, PB, 22 GRAUS, DN 100 / DE 110 MM, PARA REDE AGUA (NBR 10351)</t>
  </si>
  <si>
    <t xml:space="preserve">50,06</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</si>
  <si>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</si>
  <si>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</si>
  <si>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</si>
  <si>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51,51</t>
  </si>
  <si>
    <t xml:space="preserve">CURVA PVC PBA, JE, PB, 45 GRAUS, DN 50 / DE 60 MM, PARA REDE AGUA (NBR 10351)</t>
  </si>
  <si>
    <t xml:space="preserve">12,74</t>
  </si>
  <si>
    <t xml:space="preserve">CURVA PVC PBA, JE, PB, 45 GRAUS, DN 75 / DE 85 MM, PARA REDE AGUA (NBR 10351)</t>
  </si>
  <si>
    <t xml:space="preserve">CURVA PVC PBA, JE, PB, 90 GRAUS, DN 100 / DE 110 MM, PARA REDE AGUA (NBR 10351)</t>
  </si>
  <si>
    <t xml:space="preserve">58,36</t>
  </si>
  <si>
    <t xml:space="preserve">CURVA PVC PBA, JE, PB, 90 GRAUS, DN 50 / DE 60 MM, PARA REDE AGUA (NBR 10351)</t>
  </si>
  <si>
    <t xml:space="preserve">13,95</t>
  </si>
  <si>
    <t xml:space="preserve">CURVA PVC PBA, JE, PB, 90 GRAUS, DN 75 / DE 85 MM, PARA REDE AGUA (NBR 10351)</t>
  </si>
  <si>
    <t xml:space="preserve">CURVA PVC 90 GRAUS, ROSCAVEL, 1 1/2",  AGUA FRIA PREDIAL</t>
  </si>
  <si>
    <t xml:space="preserve">CURVA PVC 90 GRAUS, ROSCAVEL, 1 1/4",  AGUA FRIA PREDIAL</t>
  </si>
  <si>
    <t xml:space="preserve">CURVA PVC 90 GRAUS, ROSCAVEL, 1/2",  AGUA FRIA PREDIAL</t>
  </si>
  <si>
    <t xml:space="preserve">CURVA PVC 90 GRAUS, ROSCAVEL, 1",  AGUA FRIA PREDIAL</t>
  </si>
  <si>
    <t xml:space="preserve">CURVA PVC 90 GRAUS, ROSCAVEL, 2",  AGUA FRIA PREDIAL</t>
  </si>
  <si>
    <t xml:space="preserve">CURVA PVC 90 GRAUS, ROSCAVEL, 3/4",  AGUA FRIA PREDIAL</t>
  </si>
  <si>
    <t xml:space="preserve">CURVA PVC, SERIE R, 87.30 GRAUS, CURTA, 100 MM, PARA ESGOTO PREDIAL (PARA PE-DE-COLUNA)</t>
  </si>
  <si>
    <t xml:space="preserve">CURVA PVC, SERIE R, 87.30 GRAUS, CURTA, 150 MM, PARA ESGOTO PREDIAL (PARA PE-DE-COLUNA)</t>
  </si>
  <si>
    <t xml:space="preserve">213,43</t>
  </si>
  <si>
    <t xml:space="preserve">CURVA PVC, SERIE R, 87.30 GRAUS, CURTA, 75 MM, PARA ESGOTO PREDIAL (PARA PE-DE-COLUNA)</t>
  </si>
  <si>
    <t xml:space="preserve">CURVA PVC, 45 GRAUS, CURTA, PB, DN 100 MM, PARA ESGOTO PREDIAL</t>
  </si>
  <si>
    <t xml:space="preserve">21,77</t>
  </si>
  <si>
    <t xml:space="preserve">CURVA 135 GRAUS, DE PVC RIGIDO ROSCAVEL, DE 1", PARA ELETRODUTO</t>
  </si>
  <si>
    <t xml:space="preserve">CURVA 135 GRAUS, DE PVC RIGIDO ROSCAVEL, DE 3/4", PARA ELETRODUTO</t>
  </si>
  <si>
    <t xml:space="preserve">CURVA 135 GRAUS, PARA ELETRODUTO, EM ACO GALVANIZADO ELETROLITICO, DIAMETRO DE 100 MM (4")</t>
  </si>
  <si>
    <t xml:space="preserve">242,40</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</si>
  <si>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</si>
  <si>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</si>
  <si>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</si>
  <si>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CURVA 135 GRAUS, PARA ELETRODUTO, EM ACO GALVANIZADO ELETROLITICO, DIAMETRO DE 32 MM (1 1/4")</t>
  </si>
  <si>
    <t xml:space="preserve">23,26</t>
  </si>
  <si>
    <t xml:space="preserve">CURVA 135 GRAUS, PARA ELETRODUTO, EM ACO GALVANIZADO ELETROLITICO, DIAMETRO DE 40 MM (1 1/2")</t>
  </si>
  <si>
    <t xml:space="preserve">CURVA 135 GRAUS, PARA ELETRODUTO, EM ACO GALVANIZADO ELETROLITICO, DIAMETRO DE 50 MM (2")</t>
  </si>
  <si>
    <t xml:space="preserve">51,83</t>
  </si>
  <si>
    <t xml:space="preserve">CURVA 135 GRAUS, PARA ELETRODUTO, EM ACO GALVANIZADO ELETROLITICO, DIAMETRO DE 65 MM (2 1/2")</t>
  </si>
  <si>
    <t xml:space="preserve">91,30</t>
  </si>
  <si>
    <t xml:space="preserve">CURVA 135 GRAUS, PARA ELETRODUTO, EM ACO GALVANIZADO ELETROLITICO, DIAMETRO DE 80 MM (3")</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</si>
  <si>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</si>
  <si>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</si>
  <si>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</si>
  <si>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</si>
  <si>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</si>
  <si>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</si>
  <si>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</si>
  <si>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</si>
  <si>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</si>
  <si>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</si>
  <si>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</si>
  <si>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</si>
  <si>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CURVA 45 GRAUS DE COBRE (REF 606) SEM ANEL DE SOLDA, BOLSA X BOLSA, 66 MM</t>
  </si>
  <si>
    <t xml:space="preserve">107,93</t>
  </si>
  <si>
    <t xml:space="preserve">CURVA 45 GRAUS DE FERRO GALVANIZADO, COM ROSCA BSP FEMEA, DE 1 1/2"</t>
  </si>
  <si>
    <t xml:space="preserve">45,70</t>
  </si>
  <si>
    <t xml:space="preserve">CURVA 45 GRAUS DE FERRO GALVANIZADO, COM ROSCA BSP FEMEA, DE 1 1/4"</t>
  </si>
  <si>
    <t xml:space="preserve">33,25</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</si>
  <si>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</si>
  <si>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</si>
  <si>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</si>
  <si>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110,62</t>
  </si>
  <si>
    <t xml:space="preserve">CURVA 45 GRAUS DE FERRO GALVANIZADO, COM ROSCA BSP FEMEA, DE 2"</t>
  </si>
  <si>
    <t xml:space="preserve">73,43</t>
  </si>
  <si>
    <t xml:space="preserve">CURVA 45 GRAUS DE FERRO GALVANIZADO, COM ROSCA BSP FEMEA, DE 3/4"</t>
  </si>
  <si>
    <t xml:space="preserve">CURVA 45 GRAUS DE FERRO GALVANIZADO, COM ROSCA BSP FEMEA, DE 3"</t>
  </si>
  <si>
    <t xml:space="preserve">160,88</t>
  </si>
  <si>
    <t xml:space="preserve">CURVA 45 GRAUS DE FERRO GALVANIZADO, COM ROSCA BSP FEMEA, DE 4"</t>
  </si>
  <si>
    <t xml:space="preserve">331,65</t>
  </si>
  <si>
    <t xml:space="preserve">CURVA 45 GRAUS DE FERRO GALVANIZADO, COM ROSCA BSP MACHO/FEMEA, DE 1 1/2"</t>
  </si>
  <si>
    <t xml:space="preserve">CURVA 45 GRAUS DE FERRO GALVANIZADO, COM ROSCA BSP MACHO/FEMEA, DE 1 1/4"</t>
  </si>
  <si>
    <t xml:space="preserve">27,72</t>
  </si>
  <si>
    <t xml:space="preserve">CURVA 45 GRAUS DE FERRO GALVANIZADO, COM ROSCA BSP MACHO/FEMEA, DE 1/2"</t>
  </si>
  <si>
    <t xml:space="preserve">CURVA 45 GRAUS DE FERRO GALVANIZADO, COM ROSCA BSP MACHO/FEMEA, DE 1"</t>
  </si>
  <si>
    <t xml:space="preserve">18,06</t>
  </si>
  <si>
    <t xml:space="preserve">CURVA 45 GRAUS DE FERRO GALVANIZADO, COM ROSCA BSP MACHO/FEMEA, DE 2 1/2"</t>
  </si>
  <si>
    <t xml:space="preserve">CURVA 45 GRAUS DE FERRO GALVANIZADO, COM ROSCA BSP MACHO/FEMEA, DE 2"</t>
  </si>
  <si>
    <t xml:space="preserve">CURVA 45 GRAUS DE FERRO GALVANIZADO, COM ROSCA BSP MACHO/FEMEA, DE 3/4"</t>
  </si>
  <si>
    <t xml:space="preserve">11,88</t>
  </si>
  <si>
    <t xml:space="preserve">CURVA 45 GRAUS DE FERRO GALVANIZADO, COM ROSCA BSP MACHO/FEMEA, DE 3"</t>
  </si>
  <si>
    <t xml:space="preserve">138,64</t>
  </si>
  <si>
    <t xml:space="preserve">CURVA 45 GRAUS EM ACO PRETO, SOLDAVEL, PRESSAO 3.000 LBS, DN 15 MM (1/2")</t>
  </si>
  <si>
    <t xml:space="preserve">CURVA 45 GRAUS EM ACO PRETO, SOLDAVEL, PRESSAO 3.000 LBS, DN 20 MM (3/4")</t>
  </si>
  <si>
    <t xml:space="preserve">CURVA 45 GRAUS EM ACO PRETO, SOLDAVEL, PRESSAO 3.000 LBS, DN 25 MM (1")</t>
  </si>
  <si>
    <t xml:space="preserve">CURVA 45 GRAUS EM ACO PRETO, SOLDAVEL, PRESSAO 3.000 LBS, DN 32 MM (1 1/4")</t>
  </si>
  <si>
    <t xml:space="preserve">CURVA 45 GRAUS EM ACO PRETO, SOLDAVEL, PRESSAO 3.000 LBS, DN 40 MM (1 1/2")</t>
  </si>
  <si>
    <t xml:space="preserve">CURVA 45 GRAUS EM ACO PRETO, SOLDAVEL, PRESSAO 3.000 LBS, DN 50 MM (2")</t>
  </si>
  <si>
    <t xml:space="preserve">CURVA 45 GRAUS EM ACO PRETO, SOLDAVEL, PRESSAO 3.000 LBS, DN 65 MM (2 1/2")</t>
  </si>
  <si>
    <t xml:space="preserve">CURVA 45 GRAUS EM ACO PRETO, SOLDAVEL, PRESSAO 3.000 LBS, DN 80 MM (3")</t>
  </si>
  <si>
    <t xml:space="preserve">250,32</t>
  </si>
  <si>
    <t xml:space="preserve">CURVA 45 GRAUS RANHURADA EM FERRO FUNDIDO, DN 50 MM (2")</t>
  </si>
  <si>
    <t xml:space="preserve">CURVA 45 GRAUS RANHURADA EM FERRO FUNDIDO, DN 65 MM (2 1/2")</t>
  </si>
  <si>
    <t xml:space="preserve">CURVA 45 GRAUS RANHURADA EM FERRO FUNDIDO, DN 80 MM (3")</t>
  </si>
  <si>
    <t xml:space="preserve">CURVA 45 GRAUS, PARA ELETRODUTO, EM ACO GALVANIZADO ELETROLITICO, DIAMETRO DE 100 MM (4")</t>
  </si>
  <si>
    <t xml:space="preserve">161,02</t>
  </si>
  <si>
    <t xml:space="preserve">CURVA 45 GRAUS, PARA ELETRODUTO, EM ACO GALVANIZADO ELETROLITICO, DIAMETRO DE 15 MM (1/2")</t>
  </si>
  <si>
    <t xml:space="preserve">CURVA 45 GRAUS, PARA ELETRODUTO, EM ACO GALVANIZADO ELETROLITICO, DIAMETRO DE 20 MM (3/4")</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</si>
  <si>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</si>
  <si>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</si>
  <si>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</si>
  <si>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29,12</t>
  </si>
  <si>
    <t xml:space="preserve">CURVA 45 GRAUS, PARA ELETRODUTO, EM ACO GALVANIZADO ELETROLITICO, DIAMETRO DE 65 MM (2 1/2")</t>
  </si>
  <si>
    <t xml:space="preserve">CURVA 45 GRAUS, PARA ELETRODUTO, EM ACO GALVANIZADO ELETROLITICO, DIAMETRO DE 80 MM (3")</t>
  </si>
  <si>
    <t xml:space="preserve">97,73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</si>
  <si>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</si>
  <si>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</si>
  <si>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</si>
  <si>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35,16</t>
  </si>
  <si>
    <t xml:space="preserve">CURVA 90 GRAUS DE FERRO GALVANIZADO, COM ROSCA BSP FEMEA, DE 1/2"</t>
  </si>
  <si>
    <t xml:space="preserve">CURVA 90 GRAUS DE FERRO GALVANIZADO, COM ROSCA BSP FEMEA, DE 1"</t>
  </si>
  <si>
    <t xml:space="preserve">20,90</t>
  </si>
  <si>
    <t xml:space="preserve">CURVA 90 GRAUS DE FERRO GALVANIZADO, COM ROSCA BSP FEMEA, DE 2 1/2"</t>
  </si>
  <si>
    <t xml:space="preserve">126,76</t>
  </si>
  <si>
    <t xml:space="preserve">CURVA 90 GRAUS DE FERRO GALVANIZADO, COM ROSCA BSP FEMEA, DE 2"</t>
  </si>
  <si>
    <t xml:space="preserve">73,04</t>
  </si>
  <si>
    <t xml:space="preserve">CURVA 90 GRAUS DE FERRO GALVANIZADO, COM ROSCA BSP FEMEA, DE 3/4"</t>
  </si>
  <si>
    <t xml:space="preserve">CURVA 90 GRAUS DE FERRO GALVANIZADO, COM ROSCA BSP FEMEA, DE 3"</t>
  </si>
  <si>
    <t xml:space="preserve">171,11</t>
  </si>
  <si>
    <t xml:space="preserve">CURVA 90 GRAUS DE FERRO GALVANIZADO, COM ROSCA BSP FEMEA, DE 4"</t>
  </si>
  <si>
    <t xml:space="preserve">345,75</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</si>
  <si>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</si>
  <si>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</si>
  <si>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</si>
  <si>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</si>
  <si>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19,60</t>
  </si>
  <si>
    <t xml:space="preserve">CURVA 90 GRAUS DE FERRO GALVANIZADO, COM ROSCA BSP MACHO/FEMEA, DE 2 1/2"</t>
  </si>
  <si>
    <t xml:space="preserve">115,81</t>
  </si>
  <si>
    <t xml:space="preserve">CURVA 90 GRAUS DE FERRO GALVANIZADO, COM ROSCA BSP MACHO/FEMEA, DE 2"</t>
  </si>
  <si>
    <t xml:space="preserve">68,93</t>
  </si>
  <si>
    <t xml:space="preserve">CURVA 90 GRAUS DE FERRO GALVANIZADO, COM ROSCA BSP MACHO/FEMEA, DE 3/4"</t>
  </si>
  <si>
    <t xml:space="preserve">CURVA 90 GRAUS DE FERRO GALVANIZADO, COM ROSCA BSP MACHO/FEMEA, DE 3"</t>
  </si>
  <si>
    <t xml:space="preserve">165,63</t>
  </si>
  <si>
    <t xml:space="preserve">CURVA 90 GRAUS DE FERRO GALVANIZADO, COM ROSCA BSP MACHO/FEMEA, DE 4"</t>
  </si>
  <si>
    <t xml:space="preserve">332,06</t>
  </si>
  <si>
    <t xml:space="preserve">CURVA 90 GRAUS DE FERRO GALVANIZADO, COM ROSCA BSP MACHO, DE 1 1/2"</t>
  </si>
  <si>
    <t xml:space="preserve">49,80</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</si>
  <si>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</si>
  <si>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</si>
  <si>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</si>
  <si>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20,56</t>
  </si>
  <si>
    <t xml:space="preserve">CURVA 90 GRAUS DE FERRO GALVANIZADO, COM ROSCA BSP MACHO, DE 2 1/2"</t>
  </si>
  <si>
    <t xml:space="preserve">157,91</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</si>
  <si>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</si>
  <si>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</si>
  <si>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</si>
  <si>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205,66</t>
  </si>
  <si>
    <t xml:space="preserve">CURVA 90 GRAUS DE FERRO GALVANIZADO, COM ROSCA BSP MACHO, DE 4"</t>
  </si>
  <si>
    <t xml:space="preserve">392,65</t>
  </si>
  <si>
    <t xml:space="preserve">CURVA 90 GRAUS DE FERRO GALVANIZADO, COM ROSCA BSP MACHO, DE 6"</t>
  </si>
  <si>
    <t xml:space="preserve">982,17</t>
  </si>
  <si>
    <t xml:space="preserve">CURVA 90 GRAUS EM ACO PRETO, RAIO CURTO, SOLDAVEL, PRESSAO 3.000 LBS, DN 15 MM (1/2")</t>
  </si>
  <si>
    <t xml:space="preserve">CURVA 90 GRAUS EM ACO PRETO, RAIO CURTO, SOLDAVEL, PRESSAO 3.000 LBS, DN 20 MM (3/4")</t>
  </si>
  <si>
    <t xml:space="preserve">CURVA 90 GRAUS EM ACO PRETO, RAIO CURTO, SOLDAVEL, PRESSAO 3.000 LBS, DN 25 MM (1")</t>
  </si>
  <si>
    <t xml:space="preserve">CURVA 90 GRAUS EM ACO PRETO, RAIO CURTO, SOLDAVEL, PRESSAO 3.000 LBS, DN 32 MM (1 1/4")</t>
  </si>
  <si>
    <t xml:space="preserve">CURVA 90 GRAUS EM ACO PRETO, RAIO CURTO, SOLDAVEL, PRESSAO 3.000 LBS, DN 40 MM (1 1/2")</t>
  </si>
  <si>
    <t xml:space="preserve">CURVA 90 GRAUS EM ACO PRETO, RAIO CURTO, SOLDAVEL, PRESSAO 3.000 LBS, DN 50 MM (2")</t>
  </si>
  <si>
    <t xml:space="preserve">52,75</t>
  </si>
  <si>
    <t xml:space="preserve">CURVA 90 GRAUS EM ACO PRETO, RAIO CURTO, SOLDAVEL, PRESSAO 3.000 LBS, DN 65 MM (2 1/2")</t>
  </si>
  <si>
    <t xml:space="preserve">103,60</t>
  </si>
  <si>
    <t xml:space="preserve">CURVA 90 GRAUS EM ACO PRETO, RAIO CURTO, SOLDAVEL, PRESSAO 3.000 LBS, DN 80 MM (3")</t>
  </si>
  <si>
    <t xml:space="preserve">218,20</t>
  </si>
  <si>
    <t xml:space="preserve">CURVA 90 GRAUS RANHURADA EM FERRO FUNDIDO, DN 50 MM (2")</t>
  </si>
  <si>
    <t xml:space="preserve">CURVA 90 GRAUS RANHURADA EM FERRO FUNDIDO, DN 65 MM (2 1/2")</t>
  </si>
  <si>
    <t xml:space="preserve">CURVA 90 GRAUS RANHURADA EM FERRO FUNDIDO, DN 80 MM (3")</t>
  </si>
  <si>
    <t xml:space="preserve">25,85</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</si>
  <si>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</si>
  <si>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</si>
  <si>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</si>
  <si>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</si>
  <si>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</si>
  <si>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</si>
  <si>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</si>
  <si>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</si>
  <si>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CURVA 90 GRAUS, LONGA, DE PVC RIGIDO ROSCAVEL, DE 2", PARA ELETRODUTO</t>
  </si>
  <si>
    <t xml:space="preserve">CURVA 90 GRAUS, LONGA, DE PVC RIGIDO ROSCAVEL, DE 3/4", PARA ELETRODUTO</t>
  </si>
  <si>
    <t xml:space="preserve">2,46</t>
  </si>
  <si>
    <t xml:space="preserve">CURVA 90 GRAUS, LONGA, DE PVC RIGIDO ROSCAVEL, DE 3", PARA ELETRODUTO</t>
  </si>
  <si>
    <t xml:space="preserve">21,15</t>
  </si>
  <si>
    <t xml:space="preserve">CURVA 90 GRAUS, LONGA, DE PVC RIGIDO ROSCAVEL, DE 4", PARA ELETRODUTO</t>
  </si>
  <si>
    <t xml:space="preserve">CURVA 90 GRAUS, PARA ELETRODUTO, EM ACO GALVANIZADO ELETROLITICO, DIAMETRO DE 100 MM (4")</t>
  </si>
  <si>
    <t xml:space="preserve">171,26</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</si>
  <si>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</si>
  <si>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</si>
  <si>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</si>
  <si>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</si>
  <si>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</si>
  <si>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20,69</t>
  </si>
  <si>
    <t xml:space="preserve">CURVA 90 GRAUS, PARA ELETRODUTO, EM ACO GALVANIZADO ELETROLITICO, DIAMETRO DE 50 MM (2")</t>
  </si>
  <si>
    <t xml:space="preserve">CURVA 90 GRAUS, PARA ELETRODUTO, EM ACO GALVANIZADO ELETROLITICO, DIAMETRO DE 65 MM (2 1/2")</t>
  </si>
  <si>
    <t xml:space="preserve">76,92</t>
  </si>
  <si>
    <t xml:space="preserve">CURVA 90 GRAUS, PARA ELETRODUTO, EM ACO GALVANIZADO ELETROLITICO, DIAMETRO DE 80 MM (3")</t>
  </si>
  <si>
    <t xml:space="preserve">100,98</t>
  </si>
  <si>
    <t xml:space="preserve">DENTE PARA FRESADORA</t>
  </si>
  <si>
    <t xml:space="preserve">27,80</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</si>
  <si>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</si>
  <si>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</si>
  <si>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</si>
  <si>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</si>
  <si>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</si>
  <si>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3.658,95</t>
  </si>
  <si>
    <t xml:space="preserve">4.229,10</t>
  </si>
  <si>
    <t xml:space="preserve">DESENHISTA DETALHISTA</t>
  </si>
  <si>
    <t xml:space="preserve">25,39</t>
  </si>
  <si>
    <t xml:space="preserve">DESENHISTA DETALHISTA (MENSALISTA)</t>
  </si>
  <si>
    <t xml:space="preserve">4.450,13</t>
  </si>
  <si>
    <t xml:space="preserve">5.143,57</t>
  </si>
  <si>
    <t xml:space="preserve">DESENHISTA PROJETISTA</t>
  </si>
  <si>
    <t xml:space="preserve">43,83</t>
  </si>
  <si>
    <t xml:space="preserve">DESENHISTA PROJETISTA (MENSALISTA)</t>
  </si>
  <si>
    <t xml:space="preserve">6.652,06</t>
  </si>
  <si>
    <t xml:space="preserve">7.688,61</t>
  </si>
  <si>
    <t xml:space="preserve">DESENHISTA TECNICO AUXILIAR (MENSALISTA)</t>
  </si>
  <si>
    <t xml:space="preserve">3.613,66</t>
  </si>
  <si>
    <t xml:space="preserve">4.176,75</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</si>
  <si>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</si>
  <si>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</si>
  <si>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</si>
  <si>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</si>
  <si>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DISCO DE BORRACHA PARA LIXADEIRA RIGIDO 7 " COM ARRUELA CENTRAL</t>
  </si>
  <si>
    <t xml:space="preserve">36,20</t>
  </si>
  <si>
    <t xml:space="preserve">DISCO DE CORTE DIAMANTADO SEGMENTADO DIAMETRO DE 180 MM PARA ESMERILHADEIRA 7 "</t>
  </si>
  <si>
    <t xml:space="preserve">DISCO DE CORTE DIAMANTADO SEGMENTADO PARA CONCRETO, DIAMETRO DE 110 MM, FURO DE 20 MM</t>
  </si>
  <si>
    <t xml:space="preserve">27,90</t>
  </si>
  <si>
    <t xml:space="preserve">DISCO DE CORTE DIAMANTADO SEGMENTADO PARA CONCRETO, DIAMETRO DE 350 MM, FURO DE 1 " (14 X 1 ")</t>
  </si>
  <si>
    <t xml:space="preserve">660,55</t>
  </si>
  <si>
    <t xml:space="preserve">DISCO DE CORTE PARA METAL COM DUAS TELAS 12 X 1/8 X 3/4 " (300 X 3,2 X 19,05 MM)</t>
  </si>
  <si>
    <t xml:space="preserve">29,40</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</si>
  <si>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</si>
  <si>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</si>
  <si>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</si>
  <si>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1.137,39</t>
  </si>
  <si>
    <t xml:space="preserve">DISJUNTOR TERMICO E MAGNETICO AJUSTAVEIS, TRIPOLAR DE 100 ATE 250A, CAPACIDADE DE INTERRUPCAO DE 35KA</t>
  </si>
  <si>
    <t xml:space="preserve">894,74</t>
  </si>
  <si>
    <t xml:space="preserve">DISJUNTOR TERMICO E MAGNETICO AJUSTAVEIS, TRIPOLAR DE 300 ATE 400A, CAPACIDADE DE INTERRUPCAO DE 35KA</t>
  </si>
  <si>
    <t xml:space="preserve">1.385,34</t>
  </si>
  <si>
    <t xml:space="preserve">DISJUNTOR TERMICO E MAGNETICO AJUSTAVEIS, TRIPOLAR DE 450 ATE 600A, CAPACIDADE DE INTERRUPCAO DE 35KA</t>
  </si>
  <si>
    <t xml:space="preserve">3.236,58</t>
  </si>
  <si>
    <t xml:space="preserve">DISJUNTOR TERMOMAGNETICO TRIPOLAR 125A</t>
  </si>
  <si>
    <t xml:space="preserve">263,24</t>
  </si>
  <si>
    <t xml:space="preserve">DISJUNTOR TERMOMAGNETICO TRIPOLAR 150 A / 600 V, TIPO FXD / ICC - 35 KA</t>
  </si>
  <si>
    <t xml:space="preserve">298,64</t>
  </si>
  <si>
    <t xml:space="preserve">DISJUNTOR TERMOMAGNETICO TRIPOLAR 200 A / 600 V, TIPO FXD / ICC - 35 KA</t>
  </si>
  <si>
    <t xml:space="preserve">419,11</t>
  </si>
  <si>
    <t xml:space="preserve">DISJUNTOR TERMOMAGNETICO TRIPOLAR 250 A / 600 V, TIPO FXD</t>
  </si>
  <si>
    <t xml:space="preserve">701,85</t>
  </si>
  <si>
    <t xml:space="preserve">DISJUNTOR TERMOMAGNETICO TRIPOLAR 3  X 250 A/ICC - 25 KA</t>
  </si>
  <si>
    <t xml:space="preserve">613,87</t>
  </si>
  <si>
    <t xml:space="preserve">DISJUNTOR TERMOMAGNETICO TRIPOLAR 3 X 350 A/ICC - 25 KA</t>
  </si>
  <si>
    <t xml:space="preserve">1.137,51</t>
  </si>
  <si>
    <t xml:space="preserve">DISJUNTOR TERMOMAGNETICO TRIPOLAR 300 A / 600 V, TIPO JXD / ICC - 40 KA</t>
  </si>
  <si>
    <t xml:space="preserve">964,09</t>
  </si>
  <si>
    <t xml:space="preserve">DISJUNTOR TERMOMAGNETICO TRIPOLAR 400 A / 600 V, TIPO JXD / ICC - 40 KA</t>
  </si>
  <si>
    <t xml:space="preserve">DISJUNTOR TERMOMAGNETICO TRIPOLAR 600 A / 600 V, TIPO LXD / ICC - 40 KA</t>
  </si>
  <si>
    <t xml:space="preserve">1.587,85</t>
  </si>
  <si>
    <t xml:space="preserve">DISJUNTOR TERMOMAGNETICO TRIPOLAR 800 A / 600 V, TIPO LMXD</t>
  </si>
  <si>
    <t xml:space="preserve">3.394,53</t>
  </si>
  <si>
    <t xml:space="preserve">DISJUNTOR TIPO DIN / IEC, MONOPOLAR DE 40  ATE 50A</t>
  </si>
  <si>
    <t xml:space="preserve">DISJUNTOR TIPO DIN/IEC, BIPOLAR DE 6 ATE 32A</t>
  </si>
  <si>
    <t xml:space="preserve">DISJUNTOR TIPO DIN/IEC, BIPOLAR 40 ATE 50A</t>
  </si>
  <si>
    <t xml:space="preserve">DISJUNTOR TIPO DIN/IEC, BIPOLAR 63 A</t>
  </si>
  <si>
    <t xml:space="preserve">DISJUNTOR TIPO DIN/IEC, MONOPOLAR DE 6  ATE  32A</t>
  </si>
  <si>
    <t xml:space="preserve">DISJUNTOR TIPO DIN/IEC, MONOPOLAR DE 63 A</t>
  </si>
  <si>
    <t xml:space="preserve">DISJUNTOR TIPO DIN/IEC, TRIPOLAR DE 10 ATE 50A</t>
  </si>
  <si>
    <t xml:space="preserve">48,26</t>
  </si>
  <si>
    <t xml:space="preserve">DISJUNTOR TIPO DIN/IEC, TRIPOLAR 63 A</t>
  </si>
  <si>
    <t xml:space="preserve">57,64</t>
  </si>
  <si>
    <t xml:space="preserve">DISJUNTOR TIPO NEMA, BIPOLAR 10  ATE  50 A, TENSAO MAXIMA 415 V</t>
  </si>
  <si>
    <t xml:space="preserve">47,90</t>
  </si>
  <si>
    <t xml:space="preserve">DISJUNTOR TIPO NEMA, BIPOLAR 60 ATE 100A, TENSAO MAXIMA 415 V</t>
  </si>
  <si>
    <t xml:space="preserve">DISJUNTOR TIPO NEMA, MONOPOLAR DE 60 ATE 70A, TENSAO MAXIMA DE 240 V</t>
  </si>
  <si>
    <t xml:space="preserve">23,39</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</si>
  <si>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</si>
  <si>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</si>
  <si>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</si>
  <si>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59,74</t>
  </si>
  <si>
    <t xml:space="preserve">DISJUNTOR TIPO NEMA, TRIPOLAR 60 ATE 100 A, TENSAO MAXIMA DE 415 V</t>
  </si>
  <si>
    <t xml:space="preserve">DISPOSITIVO DPS CLASSE II, 1 POLO, TENSAO MAXIMA DE 175 V, CORRENTE MAXIMA DE *20* KA (TIPO AC)</t>
  </si>
  <si>
    <t xml:space="preserve">51,42</t>
  </si>
  <si>
    <t xml:space="preserve">DISPOSITIVO DPS CLASSE II, 1 POLO, TENSAO MAXIMA DE 175 V, CORRENTE MAXIMA DE *30* KA (TIPO AC)</t>
  </si>
  <si>
    <t xml:space="preserve">57,85</t>
  </si>
  <si>
    <t xml:space="preserve">DISPOSITIVO DPS CLASSE II, 1 POLO, TENSAO MAXIMA DE 175 V, CORRENTE MAXIMA DE *45* KA (TIPO AC)</t>
  </si>
  <si>
    <t xml:space="preserve">73,99</t>
  </si>
  <si>
    <t xml:space="preserve">DISPOSITIVO DPS CLASSE II, 1 POLO, TENSAO MAXIMA DE 175 V, CORRENTE MAXIMA DE *90* KA (TIPO AC)</t>
  </si>
  <si>
    <t xml:space="preserve">DISPOSITIVO DPS CLASSE II, 1 POLO, TENSAO MAXIMA DE 275 V, CORRENTE MAXIMA DE *20* KA (TIPO AC)</t>
  </si>
  <si>
    <t xml:space="preserve">53,57</t>
  </si>
  <si>
    <t xml:space="preserve">DISPOSITIVO DPS CLASSE II, 1 POLO, TENSAO MAXIMA DE 275 V, CORRENTE MAXIMA DE *30* KA (TIPO AC)</t>
  </si>
  <si>
    <t xml:space="preserve">65,83</t>
  </si>
  <si>
    <t xml:space="preserve">DISPOSITIVO DPS CLASSE II, 1 POLO, TENSAO MAXIMA DE 275 V, CORRENTE MAXIMA DE *45* KA (TIPO AC)</t>
  </si>
  <si>
    <t xml:space="preserve">79,11</t>
  </si>
  <si>
    <t xml:space="preserve">DISPOSITIVO DPS CLASSE II, 1 POLO, TENSAO MAXIMA DE 275 V, CORRENTE MAXIMA DE *90* KA (TIPO AC)</t>
  </si>
  <si>
    <t xml:space="preserve">137,45</t>
  </si>
  <si>
    <t xml:space="preserve">DISPOSITIVO DPS CLASSE II, 1 POLO, TENSAO MAXIMA DE 385 V, CORRENTE MAXIMA DE *20* KA (TIPO AC)</t>
  </si>
  <si>
    <t xml:space="preserve">88,79</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</si>
  <si>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</si>
  <si>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</si>
  <si>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</si>
  <si>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202,17</t>
  </si>
  <si>
    <t xml:space="preserve">DISPOSITIVO DPS CLASSE II, 1 POLO, TENSAO MAXIMA DE 460 V, CORRENTE MAXIMA DE *20* KA (TIPO AC)</t>
  </si>
  <si>
    <t xml:space="preserve">99,06</t>
  </si>
  <si>
    <t xml:space="preserve">DISPOSITIVO DPS CLASSE II, 1 POLO, TENSAO MAXIMA DE 460 V, CORRENTE MAXIMA DE *30* KA (TIPO AC)</t>
  </si>
  <si>
    <t xml:space="preserve">102,12</t>
  </si>
  <si>
    <t xml:space="preserve">DISPOSITIVO DPS CLASSE II, 1 POLO, TENSAO MAXIMA DE 460 V, CORRENTE MAXIMA DE *45* KA (TIPO AC)</t>
  </si>
  <si>
    <t xml:space="preserve">120,32</t>
  </si>
  <si>
    <t xml:space="preserve">DISPOSITIVO DPS CLASSE II, 1 POLO, TENSAO MAXIMA DE 460 V, CORRENTE MAXIMA DE *90* KA (TIPO AC)</t>
  </si>
  <si>
    <t xml:space="preserve">248,29</t>
  </si>
  <si>
    <t xml:space="preserve">DISPOSITIVO DR, 2 POLOS, SENSIBILIDADE DE 30 MA, CORRENTE DE 100 A, TIPO AC</t>
  </si>
  <si>
    <t xml:space="preserve">210,73</t>
  </si>
  <si>
    <t xml:space="preserve">DISPOSITIVO DR, 2 POLOS, SENSIBILIDADE DE 30 MA, CORRENTE DE 25 A, TIPO AC</t>
  </si>
  <si>
    <t xml:space="preserve">105,81</t>
  </si>
  <si>
    <t xml:space="preserve">DISPOSITIVO DR, 2 POLOS, SENSIBILIDADE DE 30 MA, CORRENTE DE 40 A, TIPO AC</t>
  </si>
  <si>
    <t xml:space="preserve">107,69</t>
  </si>
  <si>
    <t xml:space="preserve">DISPOSITIVO DR, 2 POLOS, SENSIBILIDADE DE 30 MA, CORRENTE DE 63 A, TIPO AC</t>
  </si>
  <si>
    <t xml:space="preserve">115,16</t>
  </si>
  <si>
    <t xml:space="preserve">DISPOSITIVO DR, 2 POLOS, SENSIBILIDADE DE 30 MA, CORRENTE DE 80 A, TIPO AC</t>
  </si>
  <si>
    <t xml:space="preserve">DISPOSITIVO DR, 2 POLOS, SENSIBILIDADE DE 300 MA, CORRENTE DE 25 A, TIPO AC</t>
  </si>
  <si>
    <t xml:space="preserve">119,81</t>
  </si>
  <si>
    <t xml:space="preserve">DISPOSITIVO DR, 2 POLOS, SENSIBILIDADE DE 300 MA, CORRENTE DE 40 A, TIPO AC</t>
  </si>
  <si>
    <t xml:space="preserve">130,68</t>
  </si>
  <si>
    <t xml:space="preserve">DISPOSITIVO DR, 2 POLOS, SENSIBILIDADE DE 300 MA, CORRENTE DE 63 A, TIPO AC</t>
  </si>
  <si>
    <t xml:space="preserve">131,46</t>
  </si>
  <si>
    <t xml:space="preserve">DISPOSITIVO DR, 2 POLOS, SENSIBILIDADE DE 300 MA, CORRENTE DE 80 A, TIPO  AC</t>
  </si>
  <si>
    <t xml:space="preserve">219,99</t>
  </si>
  <si>
    <t xml:space="preserve">DISPOSITIVO DR, 4 POLOS, SENSIBILIDADE DE 30 MA, CORRENTE DE 100 A, TIPO AC</t>
  </si>
  <si>
    <t xml:space="preserve">243,63</t>
  </si>
  <si>
    <t xml:space="preserve">DISPOSITIVO DR, 4 POLOS, SENSIBILIDADE DE 30 MA, CORRENTE DE 25 A, TIPO AC</t>
  </si>
  <si>
    <t xml:space="preserve">120,55</t>
  </si>
  <si>
    <t xml:space="preserve">DISPOSITIVO DR, 4 POLOS, SENSIBILIDADE DE 30 MA, CORRENTE DE 40 A, TIPO AC</t>
  </si>
  <si>
    <t xml:space="preserve">120,64</t>
  </si>
  <si>
    <t xml:space="preserve">DISPOSITIVO DR, 4 POLOS, SENSIBILIDADE DE 30 MA, CORRENTE DE 63 A, TIPO AC</t>
  </si>
  <si>
    <t xml:space="preserve">DISPOSITIVO DR, 4 POLOS, SENSIBILIDADE DE 30 MA, CORRENTE DE 80 A, TIPO AC</t>
  </si>
  <si>
    <t xml:space="preserve">245,42</t>
  </si>
  <si>
    <t xml:space="preserve">DISPOSITIVO DR, 4 POLOS, SENSIBILIDADE DE 300 MA, CORRENTE DE 100 A, TIPO AC</t>
  </si>
  <si>
    <t xml:space="preserve">394,66</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</si>
  <si>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</si>
  <si>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</si>
  <si>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</si>
  <si>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169,04</t>
  </si>
  <si>
    <t xml:space="preserve">DISPOSITIVO DR, 4 POLOS, SENSIBILIDADE DE 300 MA, CORRENTE DE 80 A, TIPO AC</t>
  </si>
  <si>
    <t xml:space="preserve">391,60</t>
  </si>
  <si>
    <t xml:space="preserve">DISTRIBUIDOR DE AGREGADOS AUTOPROPELIDO, CAP 3 M3, A DIESEL, 6 CC, 176 CV</t>
  </si>
  <si>
    <t xml:space="preserve">219.233,16</t>
  </si>
  <si>
    <t xml:space="preserve">DISTRIBUIDOR DE AGREGADOS REBOCAVEL, CAPACIDADE 1,9 M3, LARGURA DE TRABALHO 3,66 M</t>
  </si>
  <si>
    <t xml:space="preserve">50.426,05</t>
  </si>
  <si>
    <t xml:space="preserve">DISTRIBUIDOR METALICO, COM ROSCA, 2 SAIDAS, DN 1" X 1/2", PARA CONEXAO COM ANEL DESLIZANTE EM TUBO PEX</t>
  </si>
  <si>
    <t xml:space="preserve">DISTRIBUIDOR METALICO, COM ROSCA, 2 SAIDAS, DN 3/4" X 1/2", PARA CONEXAO COM ANEL DESLIZANTE EM TUBO PEX</t>
  </si>
  <si>
    <t xml:space="preserve">26,91</t>
  </si>
  <si>
    <t xml:space="preserve">DISTRIBUIDOR METALICO, COM ROSCA, 3 SAIDAS, DN 1" X 1/2", PARA CONEXAO COM ANEL DESLIZANTE EM TUBO PEX</t>
  </si>
  <si>
    <t xml:space="preserve">DISTRIBUIDOR METALICO, COM ROSCA, 3 SAIDAS, DN 3/4" X 1/2", PARA CONEXAO COM ANEL DESLIZANTE EM TUBO PEX</t>
  </si>
  <si>
    <t xml:space="preserve">DISTRIBUIDOR, PLASTICO, 2 SAIDAS, DN 32 X 16 MM, PARA CONEXAO COM CRIMPAGEM EM TUBO PEX</t>
  </si>
  <si>
    <t xml:space="preserve">104,42</t>
  </si>
  <si>
    <t xml:space="preserve">DISTRIBUIDOR, PLASTICO, 2 SAIDAS, DN 32 X 20 MM, PARA CONEXAO COM CRIMPAGEM EM TUBO PEX</t>
  </si>
  <si>
    <t xml:space="preserve">DISTRIBUIDOR, PLASTICO, 2 SAIDAS, DN 32 X 25 MM, PARA CONEXAO COM CRIMPAGEM EM TUBO PEX</t>
  </si>
  <si>
    <t xml:space="preserve">114,79</t>
  </si>
  <si>
    <t xml:space="preserve">DISTRIBUIDOR, PLASTICO, 3 SAIDAS, DN 32 X 16 MM, PARA CONEXAO COM CRIMPAGEM EM TUBO PEX</t>
  </si>
  <si>
    <t xml:space="preserve">112,28</t>
  </si>
  <si>
    <t xml:space="preserve">DISTRIBUIDOR, PLASTICO, 3 SAIDAS, DN 32 X 20 MM, PARA CONEXAO COM CRIMPAGEM EM TUBO PEX</t>
  </si>
  <si>
    <t xml:space="preserve">131,84</t>
  </si>
  <si>
    <t xml:space="preserve">DISTRIBUIDOR, PLASTICO, 3 SAIDAS, DN 32 X 25 MM, PARA CONEXAO COM CRIMPAGEM EM TUBO PEX</t>
  </si>
  <si>
    <t xml:space="preserve">140,71</t>
  </si>
  <si>
    <t xml:space="preserve">DIVISORIA (N2) PAINEL/VIDRO - PAINEL C/ MSO/COMEIA E=35MM - MONTANTE/RODAPE DUPLO ACO GALV PINTADO - COLOCADA</t>
  </si>
  <si>
    <t xml:space="preserve">90,28</t>
  </si>
  <si>
    <t xml:space="preserve">DIVISORIA (N2) PAINEL/VIDRO - PAINEL C/ MSO/COMEIA E=35MM - PERFIS SIMPLES ACO GALV PINTADO - COLOCADA</t>
  </si>
  <si>
    <t xml:space="preserve">86,85</t>
  </si>
  <si>
    <t xml:space="preserve">DIVISORIA (N2) PAINEL/VIDRO - PAINEL MSO/COMEIA E=35MM - MONTANTE/RODAPE DUPLO ALUMINIO ANOD NAT - COLOCADA</t>
  </si>
  <si>
    <t xml:space="preserve">DIVISORIA (N2) PAINEL/VIDRO - PAINEL MSO/COMEIA E=35MM - PERFIS SIMPLES ALUMINIO ANOD NAT - COLOCADA</t>
  </si>
  <si>
    <t xml:space="preserve">84,57</t>
  </si>
  <si>
    <t xml:space="preserve">DIVISORIA (N2) PAINEL/VIDRO - PAINEL VERMICULITA E=35MM - PERFIS SIMPLES ALUMINIO ANOD NATURAL - COLOCADA</t>
  </si>
  <si>
    <t xml:space="preserve">226,28</t>
  </si>
  <si>
    <t xml:space="preserve">DIVISORIA (N3) PAINEL/VIDRO/PAINEL MSO/COMEIA E=35MM - MONTANTE/RODAPE DUPLO ACO GALV PINTADO - COLOCADA</t>
  </si>
  <si>
    <t xml:space="preserve">DIVISORIA (N3) PAINEL/VIDRO/PAINEL MSO/COMEIA E=35MM - MONTANTE/RODAPE DUPLO ALUMINIO ANOD NAT - COLOCADA</t>
  </si>
  <si>
    <t xml:space="preserve">96,68</t>
  </si>
  <si>
    <t xml:space="preserve">DIVISORIA (N3) PAINEL/VIDRO/PAINEL MSO/COMEIA E=35MM - PERFIS SIMPLES ACO GALV PINTADO - COLOCADA</t>
  </si>
  <si>
    <t xml:space="preserve">DIVISORIA (N3) PAINEL/VIDRO/PAINEL MSO/COMEIA E=35MM - PERFIS SIMPLES ALUMINIO ANOD NAT - COLOCADA</t>
  </si>
  <si>
    <t xml:space="preserve">82,28</t>
  </si>
  <si>
    <t xml:space="preserve">DIVISORIA (N3) PAINEL/VIDRO/PAINEL VERMICULITA E=35MM - MONTANTE/RODAPE DUPLO ALUMINIO ANOD NATURAL - COLOCADA</t>
  </si>
  <si>
    <t xml:space="preserve">201,14</t>
  </si>
  <si>
    <t xml:space="preserve">DIVISORIA (N3) PAINEL/VIDRO/PAINEL VERMICULITA E=35MM - MONTANTE/RODAPE PERFIL DUPLO ACO GALV PINTADO - COLOCADA</t>
  </si>
  <si>
    <t xml:space="preserve">194,28</t>
  </si>
  <si>
    <t xml:space="preserve">DIVISORIA CEGA (N1) - PAINEL MSO/COMEIA E=35MM - MONTANTE/RODAPE DUPLO   ACO GALV PINTADO - COLOCADA</t>
  </si>
  <si>
    <t xml:space="preserve">85,71</t>
  </si>
  <si>
    <t xml:space="preserve">DIVISORIA CEGA (N1) - PAINEL MSO/COMEIA E=35MM - MONTANTE/RODAPE DUPLO ALUMINIO ANOD NAT - COLOCADA</t>
  </si>
  <si>
    <t xml:space="preserve">91,42</t>
  </si>
  <si>
    <t xml:space="preserve">DIVISORIA CEGA (N1) - PAINEL MSO/COMEIA E=35MM - PERFIS SIMPLES ACO GALV PINTADO   - COLOCADA</t>
  </si>
  <si>
    <t xml:space="preserve">73,14</t>
  </si>
  <si>
    <t xml:space="preserve">DIVISORIA CEGA (N1) - PAINEL MSO/COMEIA E=35MM - PERFIS SIMPLES ALUMINIO ANOD NAT - COLOCADA</t>
  </si>
  <si>
    <t xml:space="preserve">DIVISORIA CEGA (N1) - PAINEL VERMICULITA E=35MM - MONTANTE/RODAPE PERFIS SIMPLES ACO GALV PINTADO - COLOCADA</t>
  </si>
  <si>
    <t xml:space="preserve">178,28</t>
  </si>
  <si>
    <t xml:space="preserve">DIVISORIA CEGA (N1) - PAINEL VERMICULITA E=35MM - PERFIS SIMPLES ALUMINIO ANOD NATURAL - COLOCADA</t>
  </si>
  <si>
    <t xml:space="preserve">217,14</t>
  </si>
  <si>
    <t xml:space="preserve">DIVISORIA EM GRANITO, COM DUAS FACES POLIDAS, TIPO ANDORINHA/ QUARTZ/ CASTELO/ CORUMBA OU OUTROS EQUIVALENTES DA REGIAO, E=  *3,0* CM</t>
  </si>
  <si>
    <t xml:space="preserve">547,89</t>
  </si>
  <si>
    <t xml:space="preserve">DIVISORIA EM MARMORE, COM DUAS FACES POLIDAS, BRANCO COMUM, E=  *3,0* CM</t>
  </si>
  <si>
    <t xml:space="preserve">495,39</t>
  </si>
  <si>
    <t xml:space="preserve">DIVISORIA, PLACA  PRE-MOLDADA EM GRANILITE, MARMORITE OU GRANITINA,  E = *3 CM</t>
  </si>
  <si>
    <t xml:space="preserve">154,95</t>
  </si>
  <si>
    <t xml:space="preserve">DOBRADEIRA ELETROMECANICA DE VERGALHAO, PARA ACO DE DIAMETRO ATE 1 1/2 "Â, MOTOR ELETRICO TRIFASICO, POTENCIA DE 3 HP ATE 5 HP</t>
  </si>
  <si>
    <t xml:space="preserve">65.060,47</t>
  </si>
  <si>
    <t xml:space="preserve">DOBRADICA EM ACO/FERRO, 3 1/2" X  3", E= 1,9  A 2 MM, COM ANEL,  CROMADO OU ZINCADO, TAMPA BOLA, COM PARAFUSOS</t>
  </si>
  <si>
    <t xml:space="preserve">36,86</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</si>
  <si>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</si>
  <si>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</si>
  <si>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</si>
  <si>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21,45</t>
  </si>
  <si>
    <t xml:space="preserve">DOBRADICA EM ACO/FERRO, 4" X 3", E= 2,2 A 3,0 MM, COM ANEL, CROMADO OU ZINCADO,TAMPA BOLA, COM PARAFUSOS</t>
  </si>
  <si>
    <t xml:space="preserve">DOBRADICA EM LATAO, 3 " X 2 1/2 ", E= 1,9 A 2 MM, COM ANEL, CROMADO, TAMPA BOLA, COM PARAFUSOS</t>
  </si>
  <si>
    <t xml:space="preserve">DOBRADICA EM LATAO, 4" X 3", E= 2,2 A 3,0 MM, COM ANEL,  TAMPA BOLA, COM PARAFUSOS</t>
  </si>
  <si>
    <t xml:space="preserve">107,27</t>
  </si>
  <si>
    <t xml:space="preserve">DOBRADICA TIPO PIANO EM ACO/FERRO, 1'' X 3 M, GALVANIZADO, COM PARAFUSOS</t>
  </si>
  <si>
    <t xml:space="preserve">DOBRADICA TIPO VAI-E-VEM EM ACO/FERRO, TAMANHO 3'', GALVANIZADO, COM PARAFUSOS</t>
  </si>
  <si>
    <t xml:space="preserve">113,63</t>
  </si>
  <si>
    <t xml:space="preserve">DOMOS INDIVIDUAL EM ACRILICO BRANCO *95 X 95* CM, SEM INSTALACAO</t>
  </si>
  <si>
    <t xml:space="preserve">446,66</t>
  </si>
  <si>
    <t xml:space="preserve">DOSADOR DE AREIA, CAPACIDADE DE *26* LITROS</t>
  </si>
  <si>
    <t xml:space="preserve">993,92</t>
  </si>
  <si>
    <t xml:space="preserve">DUCHA HIGIENICA PLASTICA COM REGISTRO METALICO 1/2 "</t>
  </si>
  <si>
    <t xml:space="preserve">67,95</t>
  </si>
  <si>
    <t xml:space="preserve">DUCHA METALICA DE PAREDE, ARTICULAVEL, COM BRACO/CANO, SEM DESVIADOR</t>
  </si>
  <si>
    <t xml:space="preserve">143,59</t>
  </si>
  <si>
    <t xml:space="preserve">DUCHA METALICA DE PAREDE, ARTICULAVEL, COM DESVIADOR E DUCHA MANUAL</t>
  </si>
  <si>
    <t xml:space="preserve">322,91</t>
  </si>
  <si>
    <t xml:space="preserve">DUMPER COM CAPACIDADE DE CARGA DE 1700 KG, PARTIDA ELETRICA, MOTOR DIESEL COM POTENCIA DE 16 CV</t>
  </si>
  <si>
    <t xml:space="preserve">63.364,47</t>
  </si>
  <si>
    <t xml:space="preserve">ELEMENTO VAZADO CERAMICO 25 X 18 X 7 CM</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</si>
  <si>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</si>
  <si>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</si>
  <si>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</si>
  <si>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</si>
  <si>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3,49</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</si>
  <si>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</si>
  <si>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</si>
  <si>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</si>
  <si>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</si>
  <si>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9,63</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</si>
  <si>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</si>
  <si>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</si>
  <si>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</si>
  <si>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</si>
  <si>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</si>
  <si>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</si>
  <si>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ELETRICISTA (MENSALISTA)</t>
  </si>
  <si>
    <t xml:space="preserve">2.933,72</t>
  </si>
  <si>
    <t xml:space="preserve">3.390,86</t>
  </si>
  <si>
    <t xml:space="preserve">ELETRICISTA DE MANUTENCAO INDUSTRIAL (MENSALISTA)</t>
  </si>
  <si>
    <t xml:space="preserve">3.779,65</t>
  </si>
  <si>
    <t xml:space="preserve">4.368,61</t>
  </si>
  <si>
    <t xml:space="preserve">ELETRICISTA INDUSTRIAL</t>
  </si>
  <si>
    <t xml:space="preserve">21,56</t>
  </si>
  <si>
    <t xml:space="preserve">ELETRODO REVESTIDO AWS - E-6010, DIAMETRO IGUAL A 4,00 MM</t>
  </si>
  <si>
    <t xml:space="preserve">ELETRODO REVESTIDO AWS - E6013, DIAMETRO IGUAL A 2,50 MM</t>
  </si>
  <si>
    <t xml:space="preserve">ELETRODO REVESTIDO AWS - E6013, DIAMETRO IGUAL A 4,00 MM</t>
  </si>
  <si>
    <t xml:space="preserve">19,81</t>
  </si>
  <si>
    <t xml:space="preserve">ELETRODO REVESTIDO AWS - E7018, DIAMETRO IGUAL A 4,00 MM</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</si>
  <si>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</si>
  <si>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</si>
  <si>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</si>
  <si>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</si>
  <si>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</si>
  <si>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</si>
  <si>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11,67</t>
  </si>
  <si>
    <t xml:space="preserve">ELETRODUTO DE PVC RIGIDO ROSCAVEL DE 3 ", SEM LUVA</t>
  </si>
  <si>
    <t xml:space="preserve">14,64</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</si>
  <si>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</si>
  <si>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</si>
  <si>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</si>
  <si>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</si>
  <si>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</si>
  <si>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</si>
  <si>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</si>
  <si>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</si>
  <si>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1/2", PAREDE DE 0,90 MM</t>
  </si>
  <si>
    <t xml:space="preserve">ELETRODUTO EM ACO GALVANIZADO ELETROLITICO, LEVE, DIAMETRO 1", PAREDE DE 0,90 MM</t>
  </si>
  <si>
    <t xml:space="preserve">ELETRODUTO EM ACO GALVANIZADO ELETROLITICO, LEVE, DIAMETRO 3/4", PAREDE DE 0,90 MM</t>
  </si>
  <si>
    <t xml:space="preserve">11,22</t>
  </si>
  <si>
    <t xml:space="preserve">ELETRODUTO EM ACO GALVANIZADO ELETROLITICO, PESADO, DIAMETRO 4", PAREDE DE 2,25 MM</t>
  </si>
  <si>
    <t xml:space="preserve">ELETRODUTO EM ACO GALVANIZADO ELETROLITICO, SEMI-PESADO, DIAMETRO 1 1/2", PAREDE DE 1,20 MM</t>
  </si>
  <si>
    <t xml:space="preserve">ELETRODUTO EM ACO GALVANIZADO ELETROLITICO, SEMI-PESADO, DIAMETRO 1 1/4", PAREDE DE 1,20 MM</t>
  </si>
  <si>
    <t xml:space="preserve">ELETRODUTO EM ACO GALVANIZADO ELETROLITICO, SEMI-PESADO, DIAMETRO 2 1/2", PAREDE DE 1,52 MM</t>
  </si>
  <si>
    <t xml:space="preserve">69,37</t>
  </si>
  <si>
    <t xml:space="preserve">ELETRODUTO EM ACO GALVANIZADO ELETROLITICO, SEMI-PESADO, DIAMETRO 2", PAREDE DE 1,20 MM</t>
  </si>
  <si>
    <t xml:space="preserve">40,73</t>
  </si>
  <si>
    <t xml:space="preserve">ELETRODUTO EM ACO GALVANIZADO ELETROLITICO, SEMI-PESADO, DIAMETRO 3", PAREDE DE 1,52 MM</t>
  </si>
  <si>
    <t xml:space="preserve">81,42</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</si>
  <si>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</si>
  <si>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</si>
  <si>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</si>
  <si>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</si>
  <si>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</si>
  <si>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</si>
  <si>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</si>
  <si>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</si>
  <si>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42,23</t>
  </si>
  <si>
    <t xml:space="preserve">ELETRODUTO FLEXIVEL, EM ACO GALVANIZADO, REVESTIDO EXTERNAMENTE COM PVC PRETO, DIAMETRO EXTERNO DE 75 MM (2 1/2"), TIPO SEALTUBO</t>
  </si>
  <si>
    <t xml:space="preserve">ELETRODUTO FLEXIVEL, EM ACO, TIPO CONDUITE, DIAMETRO DE 1 1/2"</t>
  </si>
  <si>
    <t xml:space="preserve">26,59</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</si>
  <si>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</si>
  <si>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</si>
  <si>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</si>
  <si>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</si>
  <si>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58,69</t>
  </si>
  <si>
    <t xml:space="preserve">ELETRODUTO FLEXIVEL, EM ACO, TIPO CONDUITE, DIAMETRO DE 2"</t>
  </si>
  <si>
    <t xml:space="preserve">35,83</t>
  </si>
  <si>
    <t xml:space="preserve">ELETRODUTO FLEXIVEL, EM ACO, TIPO CONDUITE, DIAMETRO DE 3"</t>
  </si>
  <si>
    <t xml:space="preserve">66,08</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</si>
  <si>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</si>
  <si>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</si>
  <si>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</si>
  <si>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</si>
  <si>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</si>
  <si>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</si>
  <si>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</si>
  <si>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</si>
  <si>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</si>
  <si>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</si>
  <si>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</si>
  <si>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</si>
  <si>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</si>
  <si>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</si>
  <si>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</si>
  <si>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</si>
  <si>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</si>
  <si>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29,66</t>
  </si>
  <si>
    <t xml:space="preserve">ELETROTECNICO (MENSALISTA)</t>
  </si>
  <si>
    <t xml:space="preserve">4.500,62</t>
  </si>
  <si>
    <t xml:space="preserve">5.201,92</t>
  </si>
  <si>
    <t xml:space="preserve">ELEVADOR DE CARGA A CABO, CABINE SEMI FECHADA 2,0 X 1,5 X 2,0 M, CAPACIDADE DE CARGA 1000 KG, TORRE  2,38 X 2,21 X 15 M, GUINCHO DE EMBREAGEM, FREIO DE SEGURANCA, LIMITADOR DE VELOCIDADE E CANCELA</t>
  </si>
  <si>
    <t xml:space="preserve">32.144,24</t>
  </si>
  <si>
    <t xml:space="preserve">ELEVADOR DE CREMALHEIRA CABINE FECHADA 1,5 X 2,5 X 2,35 M (UMA POR TORRE), CAPACIDADE DE CARGA 1200 KG (15 PESSOAS), TORRE  24 M (16 MODULOS), FREIO DE SEGURANCA, LIMITADOR DE CARGA</t>
  </si>
  <si>
    <t xml:space="preserve">151.334,50</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</si>
  <si>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</si>
  <si>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</si>
  <si>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319.274,99</t>
  </si>
  <si>
    <t xml:space="preserve">EMPILHADEIRA SOBRE PNEUS COM TORRE DE TRES ESTAGIOS, 4,80M DE ELEVACAO, C/ DESLOCADOR LATERAL DOS GARFOS, MOTOR GLP 2.2L, CAPACIDADE NOMINAL DE CARGA DE 3T</t>
  </si>
  <si>
    <t xml:space="preserve">110.357,67</t>
  </si>
  <si>
    <t xml:space="preserve">EMPILHADEIRA SOBRE PNEUS COM TORRE DE TRES ESTAGIOS, 4,80M DE ELEVACAO, C/ DESLOCADOR LATERAL DOS GARFOS, MOTOR GLP 2.4L, CAPACIDADE NOMINAL DE CARGA DE 2,5T</t>
  </si>
  <si>
    <t xml:space="preserve">94.500,00</t>
  </si>
  <si>
    <t xml:space="preserve">EMPILHADEIRA SOBRE PNEUS COM TORRE DE TRES ESTAGIOS, 4,80M DE ELEVACAO, C/ DESLOCADOR LATERAL DOS GARFOS, MOTOR GLP 4.3L, CAPACIDADE NOMINAL DE CARGA DE 4T</t>
  </si>
  <si>
    <t xml:space="preserve">208.112,14</t>
  </si>
  <si>
    <t xml:space="preserve">EMPILHADEIRA SOBRE PNEUS COM TORRE DE TRES ESTAGIOS, 4,80M DE ELEVACAO, C/ DESLOCADOR LATERAL DOS GARFOS, MOTOR GLP 4.3L, CAPACIDADE NOMINAL DE CARGA DE 5T</t>
  </si>
  <si>
    <t xml:space="preserve">217.687,49</t>
  </si>
  <si>
    <t xml:space="preserve">EMULSAO ASFALTICA ANIONICA</t>
  </si>
  <si>
    <t xml:space="preserve">EMULSAO ASFALTICA CATIONICA RL-1C PARA USO EM PAVIMENTACAO ASFALTICA (COLETADO CAIXA NA ANP ACRESCIDO DE ICMS)</t>
  </si>
  <si>
    <t xml:space="preserve">1.520,55</t>
  </si>
  <si>
    <t xml:space="preserve">EMULSAO ASFALTICA CATIONICA RM-1C PARA USO EM PAVIMENTACAO ASFALTICA (COLETADO CAIXA NA ANP ACRESCIDO DE ICMS)</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</si>
  <si>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</si>
  <si>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</si>
  <si>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</si>
  <si>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</si>
  <si>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</si>
  <si>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</si>
  <si>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</si>
  <si>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</si>
  <si>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</si>
  <si>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</si>
  <si>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2.986,58</t>
  </si>
  <si>
    <t xml:space="preserve">3.451,96</t>
  </si>
  <si>
    <t xml:space="preserve">ENCARREGADO GERAL DE OBRAS</t>
  </si>
  <si>
    <t xml:space="preserve">ENCARREGADO GERAL DE OBRAS (MENSALISTA)</t>
  </si>
  <si>
    <t xml:space="preserve">4.043,77</t>
  </si>
  <si>
    <t xml:space="preserve">4.673,89</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</si>
  <si>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</si>
  <si>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</si>
  <si>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</si>
  <si>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</si>
  <si>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ENGATE / RABICHO FLEXIVEL INOX 1/2 " X 40 CM</t>
  </si>
  <si>
    <t xml:space="preserve">ENGATE/RABICHO FLEXIVEL PLASTICO (PVC OU ABS) BRANCO 1/2 " X 30 CM</t>
  </si>
  <si>
    <t xml:space="preserve">ENGATE/RABICHO FLEXIVEL PLASTICO (PVC OU ABS) BRANCO 1/2 " X 40 CM</t>
  </si>
  <si>
    <t xml:space="preserve">ENGENHEIRO CIVIL DE OBRA JUNIOR</t>
  </si>
  <si>
    <t xml:space="preserve">ENGENHEIRO CIVIL DE OBRA JUNIOR (MENSALISTA)</t>
  </si>
  <si>
    <t xml:space="preserve">12.313,03</t>
  </si>
  <si>
    <t xml:space="preserve">14.231,69</t>
  </si>
  <si>
    <t xml:space="preserve">ENGENHEIRO CIVIL DE OBRA PLENO</t>
  </si>
  <si>
    <t xml:space="preserve">88,47</t>
  </si>
  <si>
    <t xml:space="preserve">102,20</t>
  </si>
  <si>
    <t xml:space="preserve">ENGENHEIRO CIVIL DE OBRA PLENO (MENSALISTA)</t>
  </si>
  <si>
    <t xml:space="preserve">15.507,68</t>
  </si>
  <si>
    <t xml:space="preserve">17.924,13</t>
  </si>
  <si>
    <t xml:space="preserve">ENGENHEIRO CIVIL DE OBRA SENIOR</t>
  </si>
  <si>
    <t xml:space="preserve">116,24</t>
  </si>
  <si>
    <t xml:space="preserve">134,28</t>
  </si>
  <si>
    <t xml:space="preserve">ENGENHEIRO CIVIL DE OBRA SENIOR (MENSALISTA)</t>
  </si>
  <si>
    <t xml:space="preserve">20.371,37</t>
  </si>
  <si>
    <t xml:space="preserve">23.545,70</t>
  </si>
  <si>
    <t xml:space="preserve">ENGENHEIRO CIVIL JUNIOR</t>
  </si>
  <si>
    <t xml:space="preserve">ENGENHEIRO CIVIL JUNIOR (MENSALISTA)</t>
  </si>
  <si>
    <t xml:space="preserve">ENGENHEIRO CIVIL PLENO</t>
  </si>
  <si>
    <t xml:space="preserve">88,77</t>
  </si>
  <si>
    <t xml:space="preserve">102,55</t>
  </si>
  <si>
    <t xml:space="preserve">ENGENHEIRO CIVIL PLENO (MENSALISTA)</t>
  </si>
  <si>
    <t xml:space="preserve">15.559,65</t>
  </si>
  <si>
    <t xml:space="preserve">17.984,21</t>
  </si>
  <si>
    <t xml:space="preserve">ENGENHEIRO CIVIL SENIOR</t>
  </si>
  <si>
    <t xml:space="preserve">ENGENHEIRO CIVIL SENIOR (MENSALISTA)</t>
  </si>
  <si>
    <t xml:space="preserve">ENGENHEIRO ELETRICISTA</t>
  </si>
  <si>
    <t xml:space="preserve">81,12</t>
  </si>
  <si>
    <t xml:space="preserve">93,71</t>
  </si>
  <si>
    <t xml:space="preserve">ENGENHEIRO ELETRICISTA (MENSALISTA)</t>
  </si>
  <si>
    <t xml:space="preserve">14.219,01</t>
  </si>
  <si>
    <t xml:space="preserve">16.434,66</t>
  </si>
  <si>
    <t xml:space="preserve">ENGENHEIRO SANITARISTA</t>
  </si>
  <si>
    <t xml:space="preserve">70,24</t>
  </si>
  <si>
    <t xml:space="preserve">81,14</t>
  </si>
  <si>
    <t xml:space="preserve">ENGENHEIRO SANITARISTA (MENSALISTA)</t>
  </si>
  <si>
    <t xml:space="preserve">12.310,95</t>
  </si>
  <si>
    <t xml:space="preserve">14.229,28</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</si>
  <si>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</si>
  <si>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</si>
  <si>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134.097,39</t>
  </si>
  <si>
    <t xml:space="preserve">EQUIPAMENTO PARA DEMARCACAO DE FAIXAS DE TRAFEGO A FRIO, A SER MONTADO SOBRE CAMINHAO DE PBT MINIMO DE 9 T E DISTANCIA MINIMA ENTRE EIXOS DE 4,3 M, CAPACIDADE PARA 800 L DE TINTA (INCLUI MONTAGEM, NAO INCLUI CAMINHAO)</t>
  </si>
  <si>
    <t xml:space="preserve">869.921,87</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</si>
  <si>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</si>
  <si>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1.294.921,87</t>
  </si>
  <si>
    <t xml:space="preserve">ESCADA DUPLA DE ABRIR EM ALUMINIO, MODELO PINTOR, 8 DEGRAUS</t>
  </si>
  <si>
    <t xml:space="preserve">195,40</t>
  </si>
  <si>
    <t xml:space="preserve">ESCADA EXTENSIVEL EM ALUMINIO COM 6,00 M ESTENDIDA</t>
  </si>
  <si>
    <t xml:space="preserve">553,37</t>
  </si>
  <si>
    <t xml:space="preserve">ESCAVADEIRA HIDRAULICA SOBRE ESTEIRA, COM GARRA GIRATORIA DE MANDIBULAS, PESO OPERACIONAL ENTRE 22,00 E 25,50 TON, POTENCIA LIQUIDA ENTRE 150 E 160 HP</t>
  </si>
  <si>
    <t xml:space="preserve">481.874,65</t>
  </si>
  <si>
    <t xml:space="preserve">ESCAVADEIRA HIDRAULICA SOBRE ESTEIRAS CACAMBA 0,40 A 1,20 M3, PESO OPERACIONAL 21,19 T, POTENCIA LIQUIDA 173 HP</t>
  </si>
  <si>
    <t xml:space="preserve">436.655,62</t>
  </si>
  <si>
    <t xml:space="preserve">ESCAVADEIRA HIDRAULICA SOBRE ESTEIRAS COM CACAMBA DE 1,20 M3, PESO OPERACIONAL 21 T, POTENCIA BRUTA 155 HP</t>
  </si>
  <si>
    <t xml:space="preserve">457.204,12</t>
  </si>
  <si>
    <t xml:space="preserve">ESCAVADEIRA HIDRAULICA SOBRE ESTEIRAS, CACAMBA  0,80 M3, PESO OPERACIONAL 17,8 T, POTENCIA LIQUIDA 110 HP</t>
  </si>
  <si>
    <t xml:space="preserve">392.116,21</t>
  </si>
  <si>
    <t xml:space="preserve">ESCAVADEIRA HIDRAULICA SOBRE ESTEIRAS, CACAMBA 0,4 A 1,70 M3, PESO OPERACIONAL 23,2 T, POTENCIA BRUTA 183 HP</t>
  </si>
  <si>
    <t xml:space="preserve">468.505,80</t>
  </si>
  <si>
    <t xml:space="preserve">ESCAVADEIRA HIDRAULICA SOBRE ESTEIRAS, CACAMBA 0,62M3, PESO OPERACIONAL 12,61T, POTENCIA LIQUIDA 95HP</t>
  </si>
  <si>
    <t xml:space="preserve">359.598,75</t>
  </si>
  <si>
    <t xml:space="preserve">ESCAVADEIRA HIDRAULICA SOBRE ESTEIRAS, CACAMBA 0,80 A 1,30 M3, PESO OPERACIONAL 22,18 T, POTENCIA LIQUIDA 170 HP</t>
  </si>
  <si>
    <t xml:space="preserve">428.949,93</t>
  </si>
  <si>
    <t xml:space="preserve">ESCAVADEIRA HIDRAULICA SOBRE ESTEIRAS, CACAMBA 0,80M3, PESO OPERACIONAL 17T, POTENCIA BRUTA 111HP</t>
  </si>
  <si>
    <t xml:space="preserve">410.970,00</t>
  </si>
  <si>
    <t xml:space="preserve">ESCAVADEIRA HIDRAULICA SOBRE ESTEIRAS, CAPACIDADE DA CACAMBA ENTRE 1,20 E 1,50 M3, PESO OPERACIONAL ENTRE 20,00 E 22,00 TON, POTENCIA LIQUIDA ENTRE 150 E 155 HP, EQUIPADA COM CLAMSHELL</t>
  </si>
  <si>
    <t xml:space="preserve">463.894,71</t>
  </si>
  <si>
    <t xml:space="preserve">ESCORA PRE-MOLDADA EM CONCRETO, *10 X 10* CM, H = 2,30M</t>
  </si>
  <si>
    <t xml:space="preserve">ESCOVA CIRCULAR EM ACO LATONADO, 6 X 1 " (DIAMETRO X ESPESSURA), FURO DE 1 1/4 ", FIO ONDULADO *0,30* MM</t>
  </si>
  <si>
    <t xml:space="preserve">66,84</t>
  </si>
  <si>
    <t xml:space="preserve">ESCOVA DE ACO, COM CABO, *4  X 15* FILEIRAS DE CERDAS</t>
  </si>
  <si>
    <t xml:space="preserve">ESGUICHO JATO REGULAVEL, TIPO ELKHART, ENGATE RAPIDO 1 1/2", PARA COMBATE A INCENDIO</t>
  </si>
  <si>
    <t xml:space="preserve">106,19</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</si>
  <si>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</si>
  <si>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</si>
  <si>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</si>
  <si>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32,71</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</si>
  <si>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</si>
  <si>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</si>
  <si>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53,39</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</si>
  <si>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</si>
  <si>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</si>
  <si>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58,56</t>
  </si>
  <si>
    <t xml:space="preserve">ESMERILHADEIRA ANGULAR ELETRICA, DIAMETRO DO DISCO 7 '' (180 MM), ROTACAO 8500 RPM, POTENCIA 2400 W</t>
  </si>
  <si>
    <t xml:space="preserve">539,00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</si>
  <si>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</si>
  <si>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</si>
  <si>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</si>
  <si>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</si>
  <si>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</si>
  <si>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</si>
  <si>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</si>
  <si>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65.000,00</t>
  </si>
  <si>
    <t xml:space="preserve">ESPARGIDOR DE ASFALTO PRESSURIZADO, TANQUE 6 M3 COM ISOLACAO TERMICA, AQUECIDO COM 2 MACARICOS, COM BARRA ESPARGIDORA 3,60 M, A SER MONTADO SOBRE CAMINHAO</t>
  </si>
  <si>
    <t xml:space="preserve">137.983,16</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</si>
  <si>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</si>
  <si>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</si>
  <si>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</si>
  <si>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</si>
  <si>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</si>
  <si>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</si>
  <si>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</si>
  <si>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</si>
  <si>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</si>
  <si>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</si>
  <si>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</si>
  <si>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284,75</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</si>
  <si>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</si>
  <si>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</si>
  <si>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24,24</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</si>
  <si>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</si>
  <si>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</si>
  <si>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</si>
  <si>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</si>
  <si>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</si>
  <si>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</si>
  <si>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</si>
  <si>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104,55</t>
  </si>
  <si>
    <t xml:space="preserve">ESTICADOR FORJADO PARA CABO DE ACO DE DIAMETRO 12,7 MM (1/2"), TIPO GANCHO X OLHAL (DIN 1480) (COLETADO CAIXA)</t>
  </si>
  <si>
    <t xml:space="preserve">ESTICADOR FORJADO PARA CABO DE ACO DE DIAMETRO 9,53 MM (3/8"), TIPO GANCHO X OLHAL (DIN 1480) (COLETADO CAIXA)</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</si>
  <si>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</si>
  <si>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</si>
  <si>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</si>
  <si>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</si>
  <si>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</si>
  <si>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</si>
  <si>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2.401,59</t>
  </si>
  <si>
    <t xml:space="preserve">2.775,81</t>
  </si>
  <si>
    <t xml:space="preserve">ETANOL</t>
  </si>
  <si>
    <t xml:space="preserve">EXAMES - HORISTA (ENCARGOS COMPLEMENTARES) (COLETADO CAIXA)</t>
  </si>
  <si>
    <t xml:space="preserve">EXAMES - MENSALISTA (ENCARGOS COMPLEMENTARES) (COLETADO CAIXA)</t>
  </si>
  <si>
    <t xml:space="preserve">69,24</t>
  </si>
  <si>
    <t xml:space="preserve">EXTENSAO DE SOLDA 201 ACETILENO, E = *1,5 A 2,5* MM</t>
  </si>
  <si>
    <t xml:space="preserve">EXTENSAO DE SOLDA 201 GLP, E = *2,5 A 4,0* MM</t>
  </si>
  <si>
    <t xml:space="preserve">EXTINTOR DE INCENDIO PORTATIL COM CARGA DE AGUA PRESSURIZADA DE 10 L, CLASSE A</t>
  </si>
  <si>
    <t xml:space="preserve">96,25</t>
  </si>
  <si>
    <t xml:space="preserve">EXTINTOR DE INCENDIO PORTATIL COM CARGA DE GAS CARBONICO CO2 DE 4 KG, CLASSE BC</t>
  </si>
  <si>
    <t xml:space="preserve">304,61</t>
  </si>
  <si>
    <t xml:space="preserve">EXTINTOR DE INCENDIO PORTATIL COM CARGA DE GAS CARBONICO CO2 DE 6 KG, CLASSE BC</t>
  </si>
  <si>
    <t xml:space="preserve">330,00</t>
  </si>
  <si>
    <t xml:space="preserve">EXTINTOR DE INCENDIO PORTATIL COM CARGA DE PO QUIMICO SECO (PQS) DE 12 KG, CLASSE BC</t>
  </si>
  <si>
    <t xml:space="preserve">152,30</t>
  </si>
  <si>
    <t xml:space="preserve">EXTINTOR DE INCENDIO PORTATIL COM CARGA DE PO QUIMICO SECO (PQS) DE 4 KG, CLASSE BC</t>
  </si>
  <si>
    <t xml:space="preserve">93,07</t>
  </si>
  <si>
    <t xml:space="preserve">EXTINTOR DE INCENDIO PORTATIL COM CARGA DE PO QUIMICO SECO (PQS) DE 6 KG, CLASSE BC</t>
  </si>
  <si>
    <t xml:space="preserve">EXTINTOR DE INCENDIO PORTATIL COM CARGA DE PO QUIMICO SECO (PQS) DE 8 KG, CLASSE BC</t>
  </si>
  <si>
    <t xml:space="preserve">131,15</t>
  </si>
  <si>
    <t xml:space="preserve">EXTREMIDADE PVC PBA, BF, JE, DN 100/ DE 110 MM (NBR 10351)</t>
  </si>
  <si>
    <t xml:space="preserve">112,86</t>
  </si>
  <si>
    <t xml:space="preserve">EXTREMIDADE PVC PBA, BF, JE, DN 50 / DE 60 MM (NBR 10351)</t>
  </si>
  <si>
    <t xml:space="preserve">EXTREMIDADE PVC PBA, BF, JE, DN 75/ DE 85 MM (NBR 10351)</t>
  </si>
  <si>
    <t xml:space="preserve">89,83</t>
  </si>
  <si>
    <t xml:space="preserve">EXTREMIDADE PVC PBA, PF, JE, DN 100 / DE 110 MM (NBR 10351)</t>
  </si>
  <si>
    <t xml:space="preserve">101,16</t>
  </si>
  <si>
    <t xml:space="preserve">EXTREMIDADE PVC PBA, PF, JE, DN 50/ DE 60 MM (NBR 10351)</t>
  </si>
  <si>
    <t xml:space="preserve">44,89</t>
  </si>
  <si>
    <t xml:space="preserve">EXTREMIDADE PVC PBA, PF, JE, DN 75 / DE 85 MM (NBR 10351)</t>
  </si>
  <si>
    <t xml:space="preserve">80,97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</si>
  <si>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</si>
  <si>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</si>
  <si>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</si>
  <si>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</si>
  <si>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</si>
  <si>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</si>
  <si>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</si>
  <si>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140,28</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</si>
  <si>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</si>
  <si>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</si>
  <si>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37,45</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</si>
  <si>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</si>
  <si>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</si>
  <si>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61,25</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</si>
  <si>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</si>
  <si>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</si>
  <si>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55,63</t>
  </si>
  <si>
    <t xml:space="preserve">FECHADURA BICO DE PAPAGAIO, MAQUINA *45* MM, CROMADA, COM CILINDRO, PARA PORTA DE CORRER EXTERNA - COMPLETA</t>
  </si>
  <si>
    <t xml:space="preserve">FECHADURA C/ CILINDRO LATAO CROMADO P/ PORTA VIDRO TP AROUCA 2171-L OU EQUIV</t>
  </si>
  <si>
    <t xml:space="preserve">63,93</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</si>
  <si>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</si>
  <si>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</si>
  <si>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FECHADURA DE EMBUTIR PARA PORTA DE BANHEIRO, TIPO TRANQUETA, MAQUINA 40 MM, MACANETAS ALAVANCA, ESPELHO EM METAL CROMADO - NIVEL SEGURANCA MEDIO - COMPLETA</t>
  </si>
  <si>
    <t xml:space="preserve">36,34</t>
  </si>
  <si>
    <t xml:space="preserve">FECHADURA DE EMBUTIR PARA PORTA DE BANHEIRO, TIPO TRANQUETA, MAQUINA 55 MM, MACANETAS ALAVANCA E ROSETAS REDONDAS EM METAL CROMADO - NIVEL SEGURANCA MEDIO - COMPLETA</t>
  </si>
  <si>
    <t xml:space="preserve">63,37</t>
  </si>
  <si>
    <t xml:space="preserve">FECHADURA DE EMBUTIR PARA PORTA EXTERNA / ENTRADA, MAQUINA 40 MM, COM CILINDRO, MACANETA ALAVANCA E ESPELHO EM METAL CROMADO - NIVEL SEGURANCA MEDIO - COMPLETA</t>
  </si>
  <si>
    <t xml:space="preserve">FECHADURA DE EMBUTIR PARA PORTA EXTERNA / ENTRADA, MAQUINA 55 MM, COM CILINDRO, MACANETA ALAVANCA E ESPELHO EM METAL CROMADO - NIVEL SEGURANCA MEDIO - COMPLETA</t>
  </si>
  <si>
    <t xml:space="preserve">FECHADURA DE EMBUTIR PARA PORTA EXTERNA, MAQUINA 40 MM, COM CILINDRO, MACANETA ALAVANCA E ROSETA REDONDA EM METAL CROMADO - NIVEL DE SEGURANCA MEDIO - COMPLETA</t>
  </si>
  <si>
    <t xml:space="preserve">FECHADURA DE EMBUTIR PARA PORTA EXTERNA, MAQUINA 40 MM, SEM MACANETA, SEM ESPELHO (SOMENTE MAQUINA) - NIVEL DE SEGURANCA MEDIO</t>
  </si>
  <si>
    <t xml:space="preserve">FECHADURA DE EMBUTIR PARA PORTA EXTERNA, MAQUINA 55 MM, COM CILINDRO, MACANETA ALAVANCA E ROSETA REDONDA EM METAL CROMADO - NIVEL DE SEGURANCA MEDIO - COMPLETA</t>
  </si>
  <si>
    <t xml:space="preserve">72,61</t>
  </si>
  <si>
    <t xml:space="preserve">FECHADURA DE EMBUTIR PARA PORTA EXTERNA, MAQUINA 55 MM, SEM ESPELHO, SEM MACANETA (SOMENTE MAQUINA) - NIVEL DE SEGURANCA MEDIO</t>
  </si>
  <si>
    <t xml:space="preserve">51,18</t>
  </si>
  <si>
    <t xml:space="preserve">FECHADURA DE EMBUTIR PARA PORTA INTERNA, TIPO GORGES (CHAVE GRANDE), MAQUINA 40 MM, MACANETA ALAVANCA E ESPELHO EM METAL CROMADO - NIVEL SEGURANCA MEDIO - COMPLETA</t>
  </si>
  <si>
    <t xml:space="preserve">FECHADURA DE EMBUTIR PARA PORTA INTERNA, TIPO GORGES (CHAVE GRANDE), MAQUINA 55 MM, MACANETAS ALAVANCA E ROSETAS REDONDAS EM METAL CROMADO - NIVEL SEGURANCA MEDIO - COMPLETA</t>
  </si>
  <si>
    <t xml:space="preserve">71,15</t>
  </si>
  <si>
    <t xml:space="preserve">FECHADURA DE EMBUTIR PARA PORTA INTERNA, TIPO GORGES, MAQUINA 55 MM (SOMENTE MAQUINA, SEM ESPELHO E SEM MACANETA) - NIVEL DE SEGURANCA MEDIO</t>
  </si>
  <si>
    <t xml:space="preserve">30,66</t>
  </si>
  <si>
    <t xml:space="preserve">FECHADURA DE SOBREPOR EM FERRO PINTADO, COM MACANETA ALAVANCA, CHAVE GRANDE - COMPLETA</t>
  </si>
  <si>
    <t xml:space="preserve">49,53</t>
  </si>
  <si>
    <t xml:space="preserve">FECHADURA DE SOBREPOR PARA PORTAO, CAIXA *100* MM, COM CILINDRO, CHAVE SIMPLES, TRINCO LATERAL, EM  LATAO OU ACO CROMADO OU POLIDO, COM OU SEM PINTURA - COMPLETA</t>
  </si>
  <si>
    <t xml:space="preserve">FECHADURA DE SOBREPOR PARA PORTAO, COM CHAVE TETRA, CAIXA *100* MM, TRINCO LATERAL, EM LATAO OU ACO CROMADO, PINTADO - COMPLETA</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</si>
  <si>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</si>
  <si>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</si>
  <si>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</si>
  <si>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58,67</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</si>
  <si>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</si>
  <si>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</si>
  <si>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46,07</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</si>
  <si>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</si>
  <si>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</si>
  <si>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</si>
  <si>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</si>
  <si>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</si>
  <si>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3,31</t>
  </si>
  <si>
    <t xml:space="preserve">FECHO / TRINCO / FERROLHO FIO REDONDO, DE SOBREPOR, 6", EM ACO GALVANIZADO / ZINCADO</t>
  </si>
  <si>
    <t xml:space="preserve">5,22</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</si>
  <si>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</si>
  <si>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</si>
  <si>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</si>
  <si>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</si>
  <si>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28,54</t>
  </si>
  <si>
    <t xml:space="preserve">FECHO DE EMBUTIR, TIPO UNHA, COMANDO DESLIZANTE, COM TRAVA, 120 MM, EM LATAO CROMADO</t>
  </si>
  <si>
    <t xml:space="preserve">18,65</t>
  </si>
  <si>
    <t xml:space="preserve">FECHO DE SEGURANCA, TIPO BATOM, EM LATAO / ZAMAC, CROMADO, PARA PORTAS E JANELAS - INCLUI PARAFUSOS</t>
  </si>
  <si>
    <t xml:space="preserve">FELTRO EM LA DE ROCHA, 1 FACE REVESTIDA COM FILME DE POLIPROPILENO, EM ROLO, DENSIDADE = 32 KG/M3, E=*50* MM (COLETADO CAIXA)</t>
  </si>
  <si>
    <t xml:space="preserve">41,20</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</si>
  <si>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</si>
  <si>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</si>
  <si>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3,15</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</si>
  <si>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</si>
  <si>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</si>
  <si>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</si>
  <si>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</si>
  <si>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</si>
  <si>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10,64</t>
  </si>
  <si>
    <t xml:space="preserve">FILTRO ANAEROBIO CILINDRICO CONCRETO PRE MOLDADO 1,20 X 1,50 (DIAMETROXALTURA) PARA 4 A 5 CONTRIBUINTES (NBR 13969)</t>
  </si>
  <si>
    <t xml:space="preserve">455,13</t>
  </si>
  <si>
    <t xml:space="preserve">FILTRO ANAEROBIO, EM POLIETILENO DE ALTA DENSIDADE (PEAD), CAPACIDADE *1100* LITROS (NBR 13969)</t>
  </si>
  <si>
    <t xml:space="preserve">828,50</t>
  </si>
  <si>
    <t xml:space="preserve">FILTRO ANAEROBIO, EM POLIETILENO DE ALTA DENSIDADE (PEAD), CAPACIDADE *2800* LITROS (NBR 13969)</t>
  </si>
  <si>
    <t xml:space="preserve">2.121,32</t>
  </si>
  <si>
    <t xml:space="preserve">FILTRO ANAEROBIO, EM POLIETILENO DE ALTA DENSIDADE (PEAD), CAPACIDADE *5000* LITROS (NBR 13969)</t>
  </si>
  <si>
    <t xml:space="preserve">2.899,46</t>
  </si>
  <si>
    <t xml:space="preserve">FINCAPINO CURTO CALIBRE 22 VERMELHO, CARGA MEDIA (ACAO DIRETA)</t>
  </si>
  <si>
    <t xml:space="preserve">CENTO </t>
  </si>
  <si>
    <t xml:space="preserve">FINCAPINO LONGO CALIBRE 22, CARGA FORTE (ACAO DIRETA)</t>
  </si>
  <si>
    <t xml:space="preserve">73,30</t>
  </si>
  <si>
    <t xml:space="preserve">FIO COBRE NU DE 150 A 500 MM2, PARA TENSOES DE ATE 600 V</t>
  </si>
  <si>
    <t xml:space="preserve">40,61</t>
  </si>
  <si>
    <t xml:space="preserve">FIO COBRE NU DE 16 A 35 MM2, PARA TENSOES DE ATE 600 V</t>
  </si>
  <si>
    <t xml:space="preserve">41,42</t>
  </si>
  <si>
    <t xml:space="preserve">FIO COBRE NU DE 50 A 120 MM2, PARA TENSOES DE ATE 600 V</t>
  </si>
  <si>
    <t xml:space="preserve">FIO DE COBRE, SOLIDO, CLASSE 1, ISOLACAO EM PVC/A, ANTICHAMA BWF-B, 450/750V, SECAO NOMINAL 1,5 MM2</t>
  </si>
  <si>
    <t xml:space="preserve">FIO DE COBRE, SOLIDO, CLASSE 1, ISOLACAO EM PVC/A, ANTICHAMA BWF-B, 450/750V, SECAO NOMINAL 10 MM2</t>
  </si>
  <si>
    <t xml:space="preserve">4,25</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</si>
  <si>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</si>
  <si>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</si>
  <si>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</si>
  <si>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</si>
  <si>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</si>
  <si>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</si>
  <si>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58,25</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</si>
  <si>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</si>
  <si>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</si>
  <si>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</si>
  <si>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</si>
  <si>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</si>
  <si>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27,84</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</si>
  <si>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</si>
  <si>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</si>
  <si>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</si>
  <si>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</si>
  <si>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</si>
  <si>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1,99</t>
  </si>
  <si>
    <t xml:space="preserve">FITA METALICA GRAVADA, L = 17 MM, ROLO DE 25 M, CARGA RECOMENDADA = *120* KGF</t>
  </si>
  <si>
    <t xml:space="preserve">52,68</t>
  </si>
  <si>
    <t xml:space="preserve">FITA METALICA PERFURADA, L = *18* MM, ROLO DE 30 M, CARGA RECOMENDADA = *30* KGF</t>
  </si>
  <si>
    <t xml:space="preserve">59,55</t>
  </si>
  <si>
    <t xml:space="preserve">FITA METALICA PERFURADA, L = 17 MM, ROLO DE 30 M, CARGA RECOMENDADA = *19* KGF</t>
  </si>
  <si>
    <t xml:space="preserve">FITA METALICA PERFURADA, L = 25 MM, ROLO DE 30 M, CARGA RECOMENDADA = *222,5* KGF</t>
  </si>
  <si>
    <t xml:space="preserve">FITA PLASTICA ZEBRADA PARA DEMARCACAO DE AREAS, LARGURA = 7 CM, SEM ADESIVO (COLETADO CAIXA)</t>
  </si>
  <si>
    <t xml:space="preserve">FITA VEDA ROSCA EM ROLOS DE 18 MM X 10 M (L X C)</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</si>
  <si>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</si>
  <si>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</si>
  <si>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</si>
  <si>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</si>
  <si>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</si>
  <si>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</si>
  <si>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</si>
  <si>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</si>
  <si>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</si>
  <si>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</si>
  <si>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</si>
  <si>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FLANGE PVC, ROSCAVEL, SEXTAVADO, SEM FUROS, 1/2"</t>
  </si>
  <si>
    <t xml:space="preserve">FLANGE PVC, ROSCAVEL, SEXTAVADO, SEM FUROS, 1"</t>
  </si>
  <si>
    <t xml:space="preserve">FLANGE PVC, ROSCAVEL, SEXTAVADO, SEM FUROS, 2 1/2"</t>
  </si>
  <si>
    <t xml:space="preserve">FLANGE PVC, ROSCAVEL, SEXTAVADO, SEM FUROS, 2"</t>
  </si>
  <si>
    <t xml:space="preserve">FLANGE SEXTAVADO DE FERRO GALVANIZADO, COM ROSCA BSP, DE 1 1/2"</t>
  </si>
  <si>
    <t xml:space="preserve">FLANGE SEXTAVADO DE FERRO GALVANIZADO, COM ROSCA BSP, DE 1 1/4"</t>
  </si>
  <si>
    <t xml:space="preserve">FLANGE SEXTAVADO DE FERRO GALVANIZADO, COM ROSCA BSP, DE 1/2"</t>
  </si>
  <si>
    <t xml:space="preserve">FLANGE SEXTAVADO DE FERRO GALVANIZADO, COM ROSCA BSP, DE 1"</t>
  </si>
  <si>
    <t xml:space="preserve">16,69</t>
  </si>
  <si>
    <t xml:space="preserve">FLANGE SEXTAVADO DE FERRO GALVANIZADO, COM ROSCA BSP, DE 2 1/2"</t>
  </si>
  <si>
    <t xml:space="preserve">FLANGE SEXTAVADO DE FERRO GALVANIZADO, COM ROSCA BSP, DE 2"</t>
  </si>
  <si>
    <t xml:space="preserve">34,69</t>
  </si>
  <si>
    <t xml:space="preserve">FLANGE SEXTAVADO DE FERRO GALVANIZADO, COM ROSCA BSP, DE 3/4"</t>
  </si>
  <si>
    <t xml:space="preserve">13,88</t>
  </si>
  <si>
    <t xml:space="preserve">FLANGE SEXTAVADO DE FERRO GALVANIZADO, COM ROSCA BSP, DE 3"</t>
  </si>
  <si>
    <t xml:space="preserve">FLANGE SEXTAVADO DE FERRO GALVANIZADO, COM ROSCA BSP, DE 4"</t>
  </si>
  <si>
    <t xml:space="preserve">108,98</t>
  </si>
  <si>
    <t xml:space="preserve">FLANGE SEXTAVADO DE FERRO GALVANIZADO, COM ROSCA BSP, DE 6"</t>
  </si>
  <si>
    <t xml:space="preserve">183,10</t>
  </si>
  <si>
    <t xml:space="preserve">FORRO COMPOSTO POR PAINEIS DE LA DE VIDRO, REVESTIDOS EM PVC MICROPERFURADO, DE *1250 X 625* MM, ESPESSURA 15 MM (COM COLOCACAO)</t>
  </si>
  <si>
    <t xml:space="preserve">72,07</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</si>
  <si>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</si>
  <si>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</si>
  <si>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76,31</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</si>
  <si>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</si>
  <si>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</si>
  <si>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</si>
  <si>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81,20</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</si>
  <si>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</si>
  <si>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</si>
  <si>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</si>
  <si>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</si>
  <si>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</si>
  <si>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</si>
  <si>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2.144,03</t>
  </si>
  <si>
    <t xml:space="preserve">FOSSA SEPTICA CILINDRICA, TIPO "IMHOFF", COM TAMPA, PARA 100 CONTRIBUINTES</t>
  </si>
  <si>
    <t xml:space="preserve">3.152,11</t>
  </si>
  <si>
    <t xml:space="preserve">FOSSA SEPTICA CILINDRICA, TIPO "IMHOFF", COM TAMPA, PARA 150 CONTRIBUINTES</t>
  </si>
  <si>
    <t xml:space="preserve">3.381,93</t>
  </si>
  <si>
    <t xml:space="preserve">FOSSA SEPTICA CILINDRICA, TIPO "IMHOFF", COM TAMPA, PARA 200 CONTRIBUINTES</t>
  </si>
  <si>
    <t xml:space="preserve">3.772,00</t>
  </si>
  <si>
    <t xml:space="preserve">FOSSA SEPTICA CILINDRICA, TIPO "IMHOFF", COM TAMPA, PARA 30 CONTRIBUINTES</t>
  </si>
  <si>
    <t xml:space="preserve">1.215,70</t>
  </si>
  <si>
    <t xml:space="preserve">FOSSA SEPTICA CILINDRICA, TIPO "IMHOFF", COM TAMPA, PARA 75 CONTRIBUINTES</t>
  </si>
  <si>
    <t xml:space="preserve">2.854,95</t>
  </si>
  <si>
    <t xml:space="preserve">FOSSA SEPTICA CONCRETO PRE MOLDADO PARA 10 CONTRIBUINTES - *90 X 90* CM</t>
  </si>
  <si>
    <t xml:space="preserve">481,46</t>
  </si>
  <si>
    <t xml:space="preserve">FOSSA SEPTICA CONCRETO PRE MOLDADO PARA 5 CONTRIBUINTES *90 X 70* CM</t>
  </si>
  <si>
    <t xml:space="preserve">398,71</t>
  </si>
  <si>
    <t xml:space="preserve">FOSSA SEPTICA, SEM FILTRO, PARA 15 A 30 CONTRIBUINTES, CILINDRICA, COM TAMPA, EM POLIETILENO DE ALTA DENSIDADE (PEAD), CAPACIDADE APROXIMADA DE 5500 LITROS (NBR 7229)</t>
  </si>
  <si>
    <t xml:space="preserve">3.374,83</t>
  </si>
  <si>
    <t xml:space="preserve">FOSSA SEPTICA, SEM FILTRO, PARA 4 A 7 CONTRIBUINTES, CILINDRICA,  COM TAMPA, EM POLIETILENO DE ALTA DENSIDADE (PEAD), CAPACIDADE APROXIMADA DE 1100 LITROS (NBR 7229)</t>
  </si>
  <si>
    <t xml:space="preserve">867,81</t>
  </si>
  <si>
    <t xml:space="preserve">FOSSA SEPTICA, SEM FILTRO, PARA 8 A 14 CONTRIBUINTES, CILINDRICA, COM TAMPA, EM POLIETILENO DE ALTA DENSIDADE (PEAD), CAPACIDADE APROXIMADA DE 3000 LITROS (NBR 7229)</t>
  </si>
  <si>
    <t xml:space="preserve">2.670,48</t>
  </si>
  <si>
    <t xml:space="preserve">FOSSA SEPTICA,SEM FILTRO, PARA 40 A 52 CONTRIBUINTES, CILINDRICA, COM TAMPA, EM POLIETILENO DE ALTA DENSIDADE (PEAD), CAPACIDADE APROXIMADA DE 10000 LITROS (NBR 7229)</t>
  </si>
  <si>
    <t xml:space="preserve">7.713,90</t>
  </si>
  <si>
    <t xml:space="preserve">FRESADORA DE ASFALTO A FRIO SOBRE ESTEIRAS, LARG. FRESAGEM 2,00 M, POT. 410 KW/550 HP</t>
  </si>
  <si>
    <t xml:space="preserve">3.043.277,94</t>
  </si>
  <si>
    <t xml:space="preserve">FRESADORA DE ASFALTO A FRIO SOBRE RODAS, LARG. FRESAGEM 1,00 M, POT. 155 KW/208 HP</t>
  </si>
  <si>
    <t xml:space="preserve">1.302.781,89</t>
  </si>
  <si>
    <t xml:space="preserve">FUNDO ANTICORROSIVO PARA METAIS FERROSOS (ZARCAO)</t>
  </si>
  <si>
    <t xml:space="preserve">FUNDO PREPARADOR ACRILICO BASE AGUA</t>
  </si>
  <si>
    <t xml:space="preserve">FUNDO SINTETICO NIVELADOR BRANCO FOSCO PARA MADEIRA</t>
  </si>
  <si>
    <t xml:space="preserve">GL    </t>
  </si>
  <si>
    <t xml:space="preserve">FURO PARA TORNEIRA OU OUTROS ACESSORIOS  EM BANCADA DE MARMORE/ GRANITO OU OUTRO TIPO DE PEDRA NATURAL</t>
  </si>
  <si>
    <t xml:space="preserve">17,32</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</si>
  <si>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</si>
  <si>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</si>
  <si>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</si>
  <si>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</si>
  <si>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</si>
  <si>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</si>
  <si>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</si>
  <si>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10,70</t>
  </si>
  <si>
    <t xml:space="preserve">FUSIVEL NH 200 A 250 AMPERES, TAMANHO 1, CAPACIDADE DE INTERRUPCAO DE 120 KA, TENSAO NOMIMNAL DE 500 V</t>
  </si>
  <si>
    <t xml:space="preserve">GABIAO  TIPO CAIXA, MALHA HEXAGONAL 8 X 10 CM (ZN/AL), FIO 2,7 MM, DIMENSOES 2,0 X 1,0 X 0,5 M (C X L X A)</t>
  </si>
  <si>
    <t xml:space="preserve">347,53</t>
  </si>
  <si>
    <t xml:space="preserve">GABIAO MANTA (COLCHAO) MALHA HEXAGONAL 6 X 8 CM (ZN/AL + PVC), DIMENSOES 4,0 X 2,0 X 0,17 M (C X L X A) FIO 2 MM</t>
  </si>
  <si>
    <t xml:space="preserve">954,43</t>
  </si>
  <si>
    <t xml:space="preserve">GABIAO MANTA (COLCHAO) MALHA HEXAGONAL 6 X 8 CM (ZN/AL + PVC), FIO 2 MM, REVESTIDO COM PVC, DIMENSOES 4,0 X 2,0 X 0,23 M (C X L X A)</t>
  </si>
  <si>
    <t xml:space="preserve">1.029,67</t>
  </si>
  <si>
    <t xml:space="preserve">GABIAO MANTA (COLCHAO) MALHA HEXAGONAL 6 X 8 CM (ZN/AL + PVC), FIO 2 MM, REVESTIDO COM PVC, DIMENSOES 4,0 X 2,0 X 0,3 M (C X L X A)</t>
  </si>
  <si>
    <t xml:space="preserve">1.132,71</t>
  </si>
  <si>
    <t xml:space="preserve">GABIAO MANTA (COLCHAO) MALHA HEXAGONAL 6 X 8 CM (ZN/AL + PVC), FIO 2,0 MM, DIMENSOES 5,0 X 2,0 X 0,17 M (C X L X A)</t>
  </si>
  <si>
    <t xml:space="preserve">91,56</t>
  </si>
  <si>
    <t xml:space="preserve">GABIAO MANTA (COLCHAO) MALHA HEXAGONAL 6 X 8 CM (ZN/AL + PVC), FIO 2,0 MM, DIMENSOES 5,0 X 2,0 X 0,23 M (C X L X A)</t>
  </si>
  <si>
    <t xml:space="preserve">99,07</t>
  </si>
  <si>
    <t xml:space="preserve">GABIAO MANTA (COLCHAO) MALHA HEXAGONAL 6 X 8 CM (ZN/AL + PVC), FIO 2,0 MM, DIMENSOES 5,0 X 2,0 X 0,30 M (C X L X A)</t>
  </si>
  <si>
    <t xml:space="preserve">108,66</t>
  </si>
  <si>
    <t xml:space="preserve">GABIAO SACO MALHA HEXAGONAL 8 X 10 CM (ZN/AL + PVC),  FIO 2,4 MM, DIMENSOES 3,0 X 0,65 M</t>
  </si>
  <si>
    <t xml:space="preserve">328,18</t>
  </si>
  <si>
    <t xml:space="preserve">GABIAO SACO MALHA HEXAGONAL 8 X 10 CM (ZN/AL + PVC), FIO 2,4 MM, H = 0,65 M</t>
  </si>
  <si>
    <t xml:space="preserve">GABIAO SACO MALHA HEXAGONAL 8 X 10 CM (ZN/AL), FIO 2,7 MM, DIMENSOES 4,0 X 0,65 M</t>
  </si>
  <si>
    <t xml:space="preserve">436,45</t>
  </si>
  <si>
    <t xml:space="preserve">GABIAO TIPO CAIXA MALHA HEXAGONAL 8 X 10 CM (ZN/AL + PVC),  FIO 2,4 MM, DIMENSOES 2,0 X 1,0 X 1,0 M (C X L X A)</t>
  </si>
  <si>
    <t xml:space="preserve">611,87</t>
  </si>
  <si>
    <t xml:space="preserve">GABIAO TIPO CAIXA MALHA HEXAGONAL 8 X 10 CM (ZN/AL + PVC),  FIO 2,4 MM, H = 0,50 M</t>
  </si>
  <si>
    <t xml:space="preserve">437,61</t>
  </si>
  <si>
    <t xml:space="preserve">GABIAO TIPO CAIXA MALHA HEXAGONAL 8 X 10 CM (ZN/AL), FIO 2,7 MM, DIMENSOES 2,0 X 1,0 X 1,0 M (C X L X A)</t>
  </si>
  <si>
    <t xml:space="preserve">508,89</t>
  </si>
  <si>
    <t xml:space="preserve">GABIAO TIPO CAIXA MALHA HEXAGONAL 8 X 10 CM (ZN/AL), FIO 2,7 MM, H = 0,50 M</t>
  </si>
  <si>
    <t xml:space="preserve">GABIAO TIPO CAIXA PARA SOLO REFORCADO, MALHA HEXAGONAL DE DUPLA TORCAO 8 X 10 CM (ZN/ AL + PVC), FIO 2,7 MM, DIMENSOES 2,0 X 1,0 X 0,5 M, COM CAUDA DE 3,0 M</t>
  </si>
  <si>
    <t xml:space="preserve">629,41</t>
  </si>
  <si>
    <t xml:space="preserve">GABIAO TIPO CAIXA PARA SOLO REFORCADO, MALHA HEXAGONAL DE DUPLA TORCAO 8 X 10 CM (ZN/ AL + PVC), FIO 2,7 MM, DIMENSOES 2,0 X 1,0 X 1,0 M, COM CAUDA DE 3,0 M</t>
  </si>
  <si>
    <t xml:space="preserve">809,39</t>
  </si>
  <si>
    <t xml:space="preserve">GABIAO TIPO CAIXA PARA SOLO REFORCADO, MALHA HEXAGONAL DE DUPLA TORCAO 8 X 10 CM (ZN/ AL + PVC), FIO 2,7 MM, DIMENSOES 2,0 X 1,0 X 1,0 M, COM CAUDA DE 4,0 M</t>
  </si>
  <si>
    <t xml:space="preserve">892,16</t>
  </si>
  <si>
    <t xml:space="preserve">GABIAO TIPO CAIXA PARA SOLO REFORCADO, MALHA HEXAGONAL 8 X 10 CM (ZN/ AL + PVC), FIO 2,7 MM, DIMENSOES 2,0 X 1,0 X 0,5 M, COM CAUDA DE 4,0 M</t>
  </si>
  <si>
    <t xml:space="preserve">455,82</t>
  </si>
  <si>
    <t xml:space="preserve">GABIAO TIPO CAIXA PARA SOLO REFORCADO, MALHA HEXAGONAL 8 X 10 CM (ZN/ AL + PVC), FIO 2,7 MM, DIMENSOES 2,0 X 1,0 X 1,0 M, COM CAUDA DE 4,0 M</t>
  </si>
  <si>
    <t xml:space="preserve">291,01</t>
  </si>
  <si>
    <t xml:space="preserve">GABIAO TIPO CAIXA TRAPEZOIDAL, MALHA HEXAGONAL 10 X 12 CM (ZN/AL + PVC) FIO 2,7 MM, FACE COM 65 GRAUS, DIMENSOES 2,0 X 1,5 X 1,0 M (C X L X A)</t>
  </si>
  <si>
    <t xml:space="preserve">244,65</t>
  </si>
  <si>
    <t xml:space="preserve">GABIAO TIPO CAIXA, MALHA HEXAGONAL 8 X 10 CM (ZN/AL + PVC), FIO DE 2,4 MM, DIMENSOES 2,0 x 1,0 x 1,0 M (C X L X A)</t>
  </si>
  <si>
    <t xml:space="preserve">305,93</t>
  </si>
  <si>
    <t xml:space="preserve">GABIAO TIPO CAIXA, MALHA HEXAGONAL 8 X 10 CM (ZN/AL + PVC), FIO 2,4 MM, DIMENSOES 2,0 X 1,0 X 0,5 M (C X L X A)</t>
  </si>
  <si>
    <t xml:space="preserve">GABIAO TIPO CAIXA, MALHA HEXAGONAL 8 X 10 CM (ZN/AL), FIO DE 2,7 MM, DIMENSOES 2,0 X 1,0 X 1,0 M (C X L X A)</t>
  </si>
  <si>
    <t xml:space="preserve">203,82</t>
  </si>
  <si>
    <t xml:space="preserve">GABIAO TIPO CAIXA, MALHA HEXAGONAL 8 X 10 CM (ZN/AL), FIO DE 2,7 MM, DIMENSOES 5,0 X 1,0 X 1,0 M (C X L X A)</t>
  </si>
  <si>
    <t xml:space="preserve">254,14</t>
  </si>
  <si>
    <t xml:space="preserve">GANCHO CHATO EM FERRO GALVANIZADO,  L = 110 MM, RECOBRIMENTO = 100MM, SECAO 1/8 X 1/2" (3 MM X 12 MM), PARA FIXAR TELHA DE FIBROCIMENTO ONDULADA</t>
  </si>
  <si>
    <t xml:space="preserve">GANCHO L COM ROSCA PARA FIXAR TELHA EM MADEIRA 5/16"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</si>
  <si>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</si>
  <si>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</si>
  <si>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</si>
  <si>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</si>
  <si>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36,94</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</si>
  <si>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</si>
  <si>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</si>
  <si>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</si>
  <si>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</si>
  <si>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</si>
  <si>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</si>
  <si>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</si>
  <si>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</si>
  <si>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3.762,31</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</si>
  <si>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</si>
  <si>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</si>
  <si>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</si>
  <si>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</si>
  <si>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</si>
  <si>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</si>
  <si>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</si>
  <si>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29.190,47</t>
  </si>
  <si>
    <t xml:space="preserve">GRADE DE DISCOS MECANICA 20X24" COM 20 DISCOS 24" X 6MM  COM PNEUS PARA TRANSPORTE</t>
  </si>
  <si>
    <t xml:space="preserve">22.885,33</t>
  </si>
  <si>
    <t xml:space="preserve">GRADIL *1320 X 2170* MM (A X L) EM BARRA DE ACO CHATA *25 MM X 2* MM, ENTRELACADA COM BARRA ACO REDONDA *5* MM, MALHA *65 X 132* MM, GALVANIZADO E PINTURA ELETROSTATICA, COR PRETO</t>
  </si>
  <si>
    <t xml:space="preserve">246,39</t>
  </si>
  <si>
    <t xml:space="preserve">GRAMA BATATAIS EM PLACAS, SEM PLANTIO</t>
  </si>
  <si>
    <t xml:space="preserve">GRAMA ESMERALDA OU SAO CARLOS OU CURITIBANA, EM PLACAS, SEM PLANTIO</t>
  </si>
  <si>
    <t xml:space="preserve">GRAMPO DE ACO POLIDO 1 " X 9</t>
  </si>
  <si>
    <t xml:space="preserve">GRAMPO DE ACO POLIDO 7/8 " X 9</t>
  </si>
  <si>
    <t xml:space="preserve">GRAMPO LEVE REFORCADO EM ACO MALEAVEL 1020 GALVANIZADO (CLIP'S) PARA CABO DE ACO DE DIAMETRO 9,53 MM (3/8") (DIN 741) (COLETADO CAIXA)</t>
  </si>
  <si>
    <t xml:space="preserve">GRAMPO LINHA VIVA DE LATAO ESTANHADO, DIAMETRO DO CONDUTOR PRINCIPAL DE 10 A 120 MM2, DIAMETRO DA DERIVACAO DE 10 A 70 MM2</t>
  </si>
  <si>
    <t xml:space="preserve">GRAMPO METALICO TIPO OLHAL PARA HASTE DE ATERRAMENTO DE 1/2'', CONDUTOR DE *10* A 50 MM2</t>
  </si>
  <si>
    <t xml:space="preserve">GRAMPO METALICO TIPO OLHAL PARA HASTE DE ATERRAMENTO DE 1'', CONDUTOR DE *10* A 50 MM2</t>
  </si>
  <si>
    <t xml:space="preserve">GRAMPO METALICO TIPO OLHAL PARA HASTE DE ATERRAMENTO DE 3/4'', CONDUTOR DE *10* A 50 MM2</t>
  </si>
  <si>
    <t xml:space="preserve">5,02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</si>
  <si>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</si>
  <si>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</si>
  <si>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</si>
  <si>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</si>
  <si>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PESADO FORJADO EM ACO CARBONO 1045 GALVANIZADO (CLIP'S) PARA CABO DE ACO DE DIAMETRO 12,7 MM (1/2") (FS FF-C-450D, TIPO 1, CLASSE 1) (COLETADO CAIXA)</t>
  </si>
  <si>
    <t xml:space="preserve">GRAMPO PESADO FORJADO EM ACO CARBONO 1045 GALVANIZADO (CLIP'S) PARA CABO DE ACO DE DIAMETRO 9,53 MM (3/8") (FS FF-C-450D, TIPO 1, CLASSE 1) (COLETADO CAIXA)</t>
  </si>
  <si>
    <t xml:space="preserve">GRAMPO U DE 5/8 " N8 EM FERRO GALVANIZADO</t>
  </si>
  <si>
    <t xml:space="preserve">GRANALHA DE ACO, ANGULAR (GRIT), PARA JATEAMENTO, PENEIRA 0,117 A 1,00 MM, (SAE G-40 A G-80)</t>
  </si>
  <si>
    <t xml:space="preserve">SC25KG</t>
  </si>
  <si>
    <t xml:space="preserve">92,01</t>
  </si>
  <si>
    <t xml:space="preserve">GRANALHA DE ACO, ANGULAR (GRIT), PARA JATEAMENTO, PENEIRA 1,41 A 1,19 MM (SAE G16)</t>
  </si>
  <si>
    <t xml:space="preserve">79,95</t>
  </si>
  <si>
    <t xml:space="preserve">GRANALHA DE ACO, ESFERICA (SHOT), PARA JATEAMENTO, PENEIRA 0,40 A 1,00 MM (SAE S-170 A S-280)</t>
  </si>
  <si>
    <t xml:space="preserve">95,44</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</si>
  <si>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</si>
  <si>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</si>
  <si>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</si>
  <si>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494,33</t>
  </si>
  <si>
    <t xml:space="preserve">GRAUTE CIMENTICIO PARA USO GERAL</t>
  </si>
  <si>
    <t xml:space="preserve">GRAXA LUBRIFICANTE</t>
  </si>
  <si>
    <t xml:space="preserve">21,18</t>
  </si>
  <si>
    <t xml:space="preserve">GRELHA DE CONCRETO DE PRE-MOLDADA *15 X 75 X 52* CM (A X C X L)</t>
  </si>
  <si>
    <t xml:space="preserve">GRELHA FOFO ARTICULADA, CARGA MAXIMA 1,5 T, *300 X 1000* MM, E= *15* MM</t>
  </si>
  <si>
    <t xml:space="preserve">158,22</t>
  </si>
  <si>
    <t xml:space="preserve">GRELHA FOFO SIMPLES COM REQUADRO, CARGA MAXIMA  12,5 T, *300 X 1000* MM, E= *15* MM, AREA ESTACIONAMENTO CARRO PASSEIO</t>
  </si>
  <si>
    <t xml:space="preserve">218,84</t>
  </si>
  <si>
    <t xml:space="preserve">GRELHA FOFO SIMPLES COM REQUADRO, CARGA MAXIMA 1,5 T, 150 X 1000 MM, E= *15* MM</t>
  </si>
  <si>
    <t xml:space="preserve">GRELHA FOFO SIMPLES COM REQUADRO, CARGA MAXIMA 1,5 T, 200 X 1000 MM, E= *15* MM</t>
  </si>
  <si>
    <t xml:space="preserve">153,44</t>
  </si>
  <si>
    <t xml:space="preserve">GRELHA PVC BRANCA QUADRADA, 150 X 150 MM</t>
  </si>
  <si>
    <t xml:space="preserve">GRELHA PVC CROMADA REDONDA, 150 MM</t>
  </si>
  <si>
    <t xml:space="preserve">GRUA ASCENCIONAL, LANCA DE 30 M, CAPACIDADE DE 1,0 T A 30 M, ALTURA ATE 39 M</t>
  </si>
  <si>
    <t xml:space="preserve">329.800,00</t>
  </si>
  <si>
    <t xml:space="preserve">GRUA ASCENCIONAL, LANCA DE 42 M, CAPACIDADE DE 1,5 T A 30 M, ALTURA ATE 39 M</t>
  </si>
  <si>
    <t xml:space="preserve">373.650,00</t>
  </si>
  <si>
    <t xml:space="preserve">GRUA ASCENCIONAL, LANCA DE 50 M, CAPACIDADE DE 2,33 T A 30 M, ALTURA ATE 48 M</t>
  </si>
  <si>
    <t xml:space="preserve">694.100,00</t>
  </si>
  <si>
    <t xml:space="preserve">GRUPO DE SOLDAGEM C/ GERADOR A DIESEL 60 CV PARA SOLDA ELETRICA, SOBRE 04 RODAS, COM MOTOR 4 CILINDROS</t>
  </si>
  <si>
    <t xml:space="preserve">104.186,98</t>
  </si>
  <si>
    <t xml:space="preserve">GRUPO DE SOLDAGEM COM GERADOR A DIESEL 30 CV, PARA SOLDA ELETRICA, SOBRE DUAS RODAS</t>
  </si>
  <si>
    <t xml:space="preserve">93.131,58</t>
  </si>
  <si>
    <t xml:space="preserve">GRUPO GERADOR A GASOLINA, POTENCIA NOMINAL 2,2 KW, TENSAO DE SAIDA 110/220 V, MOTOR POTENCIA 6,5 HP</t>
  </si>
  <si>
    <t xml:space="preserve">2.031,64</t>
  </si>
  <si>
    <t xml:space="preserve">GRUPO GERADOR DIESEL, COM CARENAGEM, POTENCIA STANDART ENTRE 100 E 110 KVA, VELOCIDADE DE 1800 RPM, FREQUENCIA DE 60 HZ</t>
  </si>
  <si>
    <t xml:space="preserve">67.273,53</t>
  </si>
  <si>
    <t xml:space="preserve">GRUPO GERADOR DIESEL, COM CARENAGEM, POTENCIA STANDART ENTRE 140 E 150 KVA, VELOCIDADE DE 1800 RPM, FREQUENCIA DE 60 HZ</t>
  </si>
  <si>
    <t xml:space="preserve">78.907,29</t>
  </si>
  <si>
    <t xml:space="preserve">GRUPO GERADOR DIESEL, COM CARENAGEM, POTENCIA STANDART ENTRE 210 E 220 KVA, VELOCIDADE DE 1800 RPM, FREQUENCIA DE 60 HZ</t>
  </si>
  <si>
    <t xml:space="preserve">96.105,04</t>
  </si>
  <si>
    <t xml:space="preserve">GRUPO GERADOR DIESEL, COM CARENAGEM, POTENCIA STANDART ENTRE 250 E 260 KVA, VELOCIDADE DE 1800 RPM, FREQUENCIA DE 60 HZ</t>
  </si>
  <si>
    <t xml:space="preserve">111.279,52</t>
  </si>
  <si>
    <t xml:space="preserve">GRUPO GERADOR DIESEL, COM CARENAGEM, POTENCIA STANDART ENTRE 50 E 55 KVA, VELOCIDADE DE 1800 RPM, FREQUENCIA DE 60 HZ</t>
  </si>
  <si>
    <t xml:space="preserve">59.908,85</t>
  </si>
  <si>
    <t xml:space="preserve">GRUPO GERADOR DIESEL, SEM CARENAGEM, POTENCIA STANDART ENTRE 100 E 110 KVA, VELOCIDADE DE 1800 RPM, FREQUENCIA DE 60 HZ</t>
  </si>
  <si>
    <t xml:space="preserve">58.472,33</t>
  </si>
  <si>
    <t xml:space="preserve">GRUPO GERADOR DIESEL, SEM CARENAGEM, POTENCIA STANDART ENTRE 210 E 220 KVA, VELOCIDADE DE 1800 RPM, FREQUENCIA DE 60 HZ</t>
  </si>
  <si>
    <t xml:space="preserve">84.026,15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</si>
  <si>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</si>
  <si>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</si>
  <si>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54.628,13</t>
  </si>
  <si>
    <t xml:space="preserve">GRUPO GERADOR ESTACIONARIO SILENCIADO, POTENCIA 50 KVA, MOTOR DIESEL</t>
  </si>
  <si>
    <t xml:space="preserve">45.618,84</t>
  </si>
  <si>
    <t xml:space="preserve">GRUPO GERADOR ESTACIONARIO, MOTOR DIESEL POTENCIA 170 KVA</t>
  </si>
  <si>
    <t xml:space="preserve">78.195,80</t>
  </si>
  <si>
    <t xml:space="preserve">GRUPO GERADOR ESTACIONARIO, POTENCIA 150 KVA, MOTOR DIESEL</t>
  </si>
  <si>
    <t xml:space="preserve">69.621,21</t>
  </si>
  <si>
    <t xml:space="preserve">GRUPO GERADOR ESTACIONARIO, SILENCIADO, POTENCIA 180 KVA, MOTOR DIESEL</t>
  </si>
  <si>
    <t xml:space="preserve">83.698,03</t>
  </si>
  <si>
    <t xml:space="preserve">GRUPO GERADOR REBOCAVEL, POTENCIA *66* KVA, MOTOR A DIESEL</t>
  </si>
  <si>
    <t xml:space="preserve">49.199,41</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</si>
  <si>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</si>
  <si>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</si>
  <si>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</si>
  <si>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GUARNICAO/ALIZAR/VISTA, E = *1,3* CM, L = *7,0* CM, EM POLIESTIRENO, BRANCO</t>
  </si>
  <si>
    <t xml:space="preserve">108,49</t>
  </si>
  <si>
    <t xml:space="preserve">GUARNICAO/ALIZAR/VISTA, E = *1,5* CM, L = *5,0* CM, EM POLIESTIRENO, BRANCO</t>
  </si>
  <si>
    <t xml:space="preserve">108,26</t>
  </si>
  <si>
    <t xml:space="preserve">GUARNICAO/MOLDURA DE ACABAMENTO PARA ESQUADRIA DE ALUMINIO ANODIZADO NATURAL, PARA 1 FACE</t>
  </si>
  <si>
    <t xml:space="preserve">13,56</t>
  </si>
  <si>
    <t xml:space="preserve">GUINCHO DE ALAVANCA MANUAL, CAPACIDADE DE 1,6 T, COM 20 M DE CABO DE ACO (AQUISICAO)</t>
  </si>
  <si>
    <t xml:space="preserve">2.135,90</t>
  </si>
  <si>
    <t xml:space="preserve">GUINCHO DE ALAVANCA MANUAL, CAPACIDADE 3,2 T COM 20 M DE CABO DE ACO DIAMETRO 16,3 MM</t>
  </si>
  <si>
    <t xml:space="preserve">2.438,36</t>
  </si>
  <si>
    <t xml:space="preserve">GUINCHO ELETRICO DE COLUNA, CAPACIDADE 400 KG, COM MOTO FREIO, MOTOR TRIFASICO DE 1,25 CV</t>
  </si>
  <si>
    <t xml:space="preserve">4.245,56</t>
  </si>
  <si>
    <t xml:space="preserve">GUINDASTE HIDRAULICO AUTOPROPELIDO, COM LANCA TELESCOPICA 28,80 M, CAPACIDADE MAXIMA 30 T, POTENCIA 97 KW, TRACAO 4 X 4</t>
  </si>
  <si>
    <t xml:space="preserve">576.706,00</t>
  </si>
  <si>
    <t xml:space="preserve">GUINDASTE HIDRAULICO AUTOPROPELIDO, COM LANCA TELESCOPICA 40 M, CAPACIDADE MAXIMA 60 T, POTENCIA 260 KW, TRACAO 6 X 6</t>
  </si>
  <si>
    <t xml:space="preserve">1.109.050,00</t>
  </si>
  <si>
    <t xml:space="preserve">GUINDASTE HIDRAULICO AUTOPROPELIDO, COM LANCA TELESCOPICA 50 M, CAPACIDADE MAXIMA 100 T, POTENCIA 350 KW, TRACAO 10 X 6</t>
  </si>
  <si>
    <t xml:space="preserve">1.885.384,99</t>
  </si>
  <si>
    <t xml:space="preserve">GUINDAUTO HIDRAULICO, CAPACIDADE MAXIMA DE CARGA 10000 KG, MOMENTO MAXIMO DE CARGA 23 TM , ALCANCE MAXIMO HORIZONTAL 11,80 M, PARA MONTAGEM SOBRE CHASSI DE CAMINHAO PBT MINIMO 15000 KG (INCLUI MONTAGEM, NAO INCLUI CAMINHAO)</t>
  </si>
  <si>
    <t xml:space="preserve">115.550,00</t>
  </si>
  <si>
    <t xml:space="preserve">GUINDAUTO HIDRAULICO, CAPACIDADE MAXIMA DE CARGA 14340 KG, MOMENTO MAXIMO DE CARGA 42,3 TM, ALCANCE MAXIMO HORIZONTAL 16,80 M, PARA MONTAGEM SOBRE CHASSI DE CAMINHAO PBT MINIMO 23000 KG (INCLUI MONTAGEM, NAO INCLUI CAMINHAO)</t>
  </si>
  <si>
    <t xml:space="preserve">182.000,00</t>
  </si>
  <si>
    <t xml:space="preserve">GUINDAUTO HIDRAULICO, CAPACIDADE MAXIMA DE CARGA 30000 KG, MOMENTO MAXIMO DE CARGA 92,2 TM , ALCANCE MAXIMO HORIZONTAL  22,00 M, PARA MONTAGEM SOBRE CHASSI DE CAMINHAO PBT MINIMO 30000 KG (INCLUI MONTAGEM, NAO INCLUI CAMINHAO)</t>
  </si>
  <si>
    <t xml:space="preserve">674.000,00</t>
  </si>
  <si>
    <t xml:space="preserve">GUINDAUTO HIDRAULICO, CAPACIDADE MAXIMA DE CARGA 3300 KG, MOMENTO MAXIMO DE CARGA 5,8 TM , ALCANCE MAXIMO HORIZONTAL  7,60 M, PARA MONTAGEM SOBRE CHASSI DE CAMINHAO PBT MINIMO 8000 KG (INCLUI MONTAGEM, NAO INCLUI CAMINHAO)</t>
  </si>
  <si>
    <t xml:space="preserve">45.500,00</t>
  </si>
  <si>
    <t xml:space="preserve">GUINDAUTO HIDRAULICO, CAPACIDADE MAXIMA DE CARGA 6200 KG, MOMENTO MAXIMO DE CARGA 11,7 TM , ALCANCE MAXIMO HORIZONTAL  9,70 M, PARA MONTAGEM SOBRE CHASSI DE CAMINHAO PBT MINIMO 13000 KG (INCLUI MONTAGEM, NAO INCLUI CAMINHAO)</t>
  </si>
  <si>
    <t xml:space="preserve">64.000,00</t>
  </si>
  <si>
    <t xml:space="preserve">GUINDAUTO HIDRAULICO, CAPACIDADE MAXIMA DE CARGA 8500 KG, MOMENTO MAXIMO DE CARGA 30,4 TM , ALCANCE MAXIMO HORIZONTAL  14,30 M, PARA MONTAGEM SOBRE CHASSI DE CAMINHAO PBT MINIMO 23000 KG (INCLUI MONTAGEM, NAO INCLUI CAMINHAO)</t>
  </si>
  <si>
    <t xml:space="preserve">149.600,00</t>
  </si>
  <si>
    <t xml:space="preserve">HASTE ANCORA EM ACO GALVANIZADO, DIMENSOES 16 MM X 2000 MM</t>
  </si>
  <si>
    <t xml:space="preserve">40,30</t>
  </si>
  <si>
    <t xml:space="preserve">HASTE DE ACO GALVANIZADO PARA FIXACAO DE CONCERTINA 2 "/3 M</t>
  </si>
  <si>
    <t xml:space="preserve">HASTE DE ATERRAMENTO EM ACO COM 2,40 M DE COMPRIMENTO E DN = 5/8", REVESTIDA COM BAIXA CAMADA DE COBRE, SEM CONECTOR</t>
  </si>
  <si>
    <t xml:space="preserve">25,23</t>
  </si>
  <si>
    <t xml:space="preserve">HASTE DE ATERRAMENTO EM ACO COM 3,00 M DE COMPRIMENTO E DN = 1/2", REVESTIDA COM BAIXA CAMADA DE COBRE, COM CONECTOR TIPO GRAMPO</t>
  </si>
  <si>
    <t xml:space="preserve">HASTE DE ATERRAMENTO EM ACO COM 3,00 M DE COMPRIMENTO E DN = 1/2", REVESTIDA COM BAIXA CAMADA DE COBRE, SEM CONECTOR</t>
  </si>
  <si>
    <t xml:space="preserve">HASTE DE ATERRAMENTO EM ACO COM 3,00 M DE COMPRIMENTO E DN = 1", REVESTIDA COM BAIXA CAMADA DE COBRE, COM CONECTOR TIPO GRAMPO</t>
  </si>
  <si>
    <t xml:space="preserve">179,99</t>
  </si>
  <si>
    <t xml:space="preserve">HASTE DE ATERRAMENTO EM ACO COM 3,00 M DE COMPRIMENTO E DN = 1", REVESTIDA COM BAIXA CAMADA DE COBRE, SEM CONECTOR</t>
  </si>
  <si>
    <t xml:space="preserve">156,32</t>
  </si>
  <si>
    <t xml:space="preserve">HASTE DE ATERRAMENTO EM ACO COM 3,00 M DE COMPRIMENTO E DN = 3/4", REVESTIDA COM BAIXA CAMADA DE COBRE, COM CONECTOR TIPO GRAMPO</t>
  </si>
  <si>
    <t xml:space="preserve">49,12</t>
  </si>
  <si>
    <t xml:space="preserve">HASTE DE ATERRAMENTO EM ACO COM 3,00 M DE COMPRIMENTO E DN = 3/4", REVESTIDA COM BAIXA CAMADA DE COBRE, SEM CONECTOR</t>
  </si>
  <si>
    <t xml:space="preserve">48,57</t>
  </si>
  <si>
    <t xml:space="preserve">HASTE DE ATERRAMENTO EM ACO COM 3,00 M DE COMPRIMENTO E DN = 5/8", REVESTIDA COM BAIXA CAMADA DE COBRE, COM CONECTOR TIPO GRAMPO</t>
  </si>
  <si>
    <t xml:space="preserve">34,00</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</si>
  <si>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</si>
  <si>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</si>
  <si>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</si>
  <si>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</si>
  <si>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</si>
  <si>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</si>
  <si>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</si>
  <si>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</si>
  <si>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</si>
  <si>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</si>
  <si>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3.021,00</t>
  </si>
  <si>
    <t xml:space="preserve">HIDRANTE DE COLUNA COMPLETO, EM FERRO FUNDIDO, DN = 75 MM, COM REGISTRO, CUNHA DE BORRACHA, CURVA DESSIMETRICA, EXTREMIDADE E TAMPAS (INCLUI KIT FIXACAO)</t>
  </si>
  <si>
    <t xml:space="preserve">2.736,34</t>
  </si>
  <si>
    <t xml:space="preserve">HIDRANTE SUBTERRANEO, EM FERRO FUNDIDO, COM CURVA CURTA E CAIXA, DN 75 MM</t>
  </si>
  <si>
    <t xml:space="preserve">1.617,29</t>
  </si>
  <si>
    <t xml:space="preserve">HIDRANTE SUBTERRANEO, EM FERRO FUNDIDO, COM CURVA LONGA E CAIXA, DN 75 MM</t>
  </si>
  <si>
    <t xml:space="preserve">1.703,32</t>
  </si>
  <si>
    <t xml:space="preserve">HIDROJATEADORA PARA DESOBSTRUCAO DE REDES E GALERIAS, TANQUE 7000 L, BOMBA TRIPLEX 120 KGF/CM2 128 L/MIN (INCLUI MONTAGEM, NAO INCLUI CAMINHAO)</t>
  </si>
  <si>
    <t xml:space="preserve">81.389,54</t>
  </si>
  <si>
    <t xml:space="preserve">HIDROJATEADORA PARA DESOBSTRUCAO DE REDES E GALERIAS, TANQUE 7000 L, BOMBA TRIPLEX 140 KGF/CM2 260 L/MIN ALIMENTADA POR MOTOR INDEPENDENTE A DIESEL POTENCIA 125 CV (INCLUI MONTAGEM, NAO INCLUI CAMINHAO)</t>
  </si>
  <si>
    <t xml:space="preserve">86.585,51</t>
  </si>
  <si>
    <t xml:space="preserve">HIDROMETRO MULTIJATO, VAZAO MAXIMA DE 10,0 M3/H, DE 1"</t>
  </si>
  <si>
    <t xml:space="preserve">397,28</t>
  </si>
  <si>
    <t xml:space="preserve">HIDROMETRO MULTIJATO, VAZAO MAXIMA DE 20,0 M3/H, DE 1 1/2"</t>
  </si>
  <si>
    <t xml:space="preserve">660,27</t>
  </si>
  <si>
    <t xml:space="preserve">HIDROMETRO MULTIJATO, VAZAO MAXIMA DE 30,0 M3/H, DE 2"</t>
  </si>
  <si>
    <t xml:space="preserve">928,86</t>
  </si>
  <si>
    <t xml:space="preserve">HIDROMETRO MULTIJATO, VAZAO MAXIMA DE 7,0 M3/H, DE 1"</t>
  </si>
  <si>
    <t xml:space="preserve">290,97</t>
  </si>
  <si>
    <t xml:space="preserve">HIDROMETRO UNIJATO, VAZAO MAXIMA DE 1,5 M3/H, DE 1/2"</t>
  </si>
  <si>
    <t xml:space="preserve">76,10</t>
  </si>
  <si>
    <t xml:space="preserve">HIDROMETRO UNIJATO, VAZAO MAXIMA DE 3,0 M3/H, DE 1/2"</t>
  </si>
  <si>
    <t xml:space="preserve">HIDROMETRO UNIJATO, VAZAO MAXIMA DE 5,0 M3/H, DE 3/4"</t>
  </si>
  <si>
    <t xml:space="preserve">100,72</t>
  </si>
  <si>
    <t xml:space="preserve">HIDROMETRO WOLTMANN, VAZAO MAXIMA DE 50,0 M3/H, DE 2"</t>
  </si>
  <si>
    <t xml:space="preserve">1.499,61</t>
  </si>
  <si>
    <t xml:space="preserve">HIDROMETRO WOLTMANN, VAZAO MAXIMA DE 80,0 M3/H, DE 3"</t>
  </si>
  <si>
    <t xml:space="preserve">1.958,45</t>
  </si>
  <si>
    <t xml:space="preserve">IGNITOR PARA LAMPADA DE VAPOR DE SODIO / VAPOR METALICO ATE 2000 W, TENSAO DE PULSO ENTRE 600 A 750 V</t>
  </si>
  <si>
    <t xml:space="preserve">IGNITOR PARA LAMPADA DE VAPOR DE SODIO / VAPOR METALICO ATE 400 W, TENSAO DE PULSO ENTRE 3000 A 4500 V</t>
  </si>
  <si>
    <t xml:space="preserve">IGNITOR PARA LAMPADA DE VAPOR DE SODIO / VAPOR METALICO ATE 400 W, TENSAO DE PULSO ENTRE 580 A 750 V</t>
  </si>
  <si>
    <t xml:space="preserve">IMPERMEABILIZADOR</t>
  </si>
  <si>
    <t xml:space="preserve">IMPERMEABILIZADOR (MENSALISTA)</t>
  </si>
  <si>
    <t xml:space="preserve">2.862,84</t>
  </si>
  <si>
    <t xml:space="preserve">3.308,93</t>
  </si>
  <si>
    <t xml:space="preserve">IMPERMEABILIZANTE A BASE DE CIMENTO CRISTALIZANTE EM PO, MONOCOMPONENTE</t>
  </si>
  <si>
    <t xml:space="preserve">IMPERMEABILIZANTE FLEXIVEL BRANCO DE BASE ACRILICA PARA COBERTURAS</t>
  </si>
  <si>
    <t xml:space="preserve">15,53</t>
  </si>
  <si>
    <t xml:space="preserve">IMPERMEABILIZANTE INCOLOR PARA TRATAMENTO DE FACHADAS E TELHAS, BASE SILICONE</t>
  </si>
  <si>
    <t xml:space="preserve">IMUNIZANTE PARA MADEIRA, INCOLOR</t>
  </si>
  <si>
    <t xml:space="preserve">INSTALADOR DE TUBULACOES (TUBOS/EQUIPAMENTOS)</t>
  </si>
  <si>
    <t xml:space="preserve">INSTALADOR DE TUBULACOES (TUBOS/EQUIPAMENTOS) (MENSALISTA)</t>
  </si>
  <si>
    <t xml:space="preserve">INTERRUPTOR BIPOLAR SIMPLES 10 A, 250 V (APENAS MODULO)</t>
  </si>
  <si>
    <t xml:space="preserve">17,36</t>
  </si>
  <si>
    <t xml:space="preserve">INTERRUPTOR BIPOLAR 10A, 250V, CONJUNTO MONTADO PARA EMBUTIR 4" X 2" (PLACA + SUPORTE + MODULO)</t>
  </si>
  <si>
    <t xml:space="preserve">INTERRUPTOR INTERMEDIARIO 10 A, 250 V (APENAS MODULO)</t>
  </si>
  <si>
    <t xml:space="preserve">18,53</t>
  </si>
  <si>
    <t xml:space="preserve">INTERRUPTOR INTERMEDIARIO 10A, 250V, CONJUNTO MONTADO PARA EMBUTIR 4" X 2" (PLACA + SUPORTE + MODULO)</t>
  </si>
  <si>
    <t xml:space="preserve">INTERRUPTOR PARALELO + TOMADA 2P+T 10A, 250V, CONJUNTO MONTADO PARA EMBUTIR 4" X 2" (PLACA + SUPORTE + MODULOS)</t>
  </si>
  <si>
    <t xml:space="preserve">16,07</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</si>
  <si>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</si>
  <si>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</si>
  <si>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</si>
  <si>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</si>
  <si>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</si>
  <si>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</si>
  <si>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</si>
  <si>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</si>
  <si>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</si>
  <si>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</si>
  <si>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</si>
  <si>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23,67</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</si>
  <si>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</si>
  <si>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</si>
  <si>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</si>
  <si>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</si>
  <si>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</si>
  <si>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</si>
  <si>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</si>
  <si>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820,17</t>
  </si>
  <si>
    <t xml:space="preserve">ISOLADOR DE PORCELANA SUSPENSO, DISCO TIPO GARFO OLHAL, DIAMETRO DE 152 MM, PARA TENSAO DE *15* KV</t>
  </si>
  <si>
    <t xml:space="preserve">67,23</t>
  </si>
  <si>
    <t xml:space="preserve">ISOLADOR DE PORCELANA, TIPO BUCHA, PARA TENSAO DE *15* KV</t>
  </si>
  <si>
    <t xml:space="preserve">354,91</t>
  </si>
  <si>
    <t xml:space="preserve">ISOLADOR DE PORCELANA, TIPO BUCHA, PARA TENSAO DE *35* KV</t>
  </si>
  <si>
    <t xml:space="preserve">604,27</t>
  </si>
  <si>
    <t xml:space="preserve">ISOLADOR DE PORCELANA, TIPO PINO MONOCORPO, PARA TENSAO DE *15* KV</t>
  </si>
  <si>
    <t xml:space="preserve">ISOLADOR DE PORCELANA, TIPO PINO MONOCORPO, PARA TENSAO DE *35* KV</t>
  </si>
  <si>
    <t xml:space="preserve">86,81</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</si>
  <si>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</si>
  <si>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</si>
  <si>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413,50</t>
  </si>
  <si>
    <t xml:space="preserve">JANELA BASCULANTE EM ALUMINIO, 100 X 80 CM (A X L), ACABAMENTO ACET OU BRILHANTE, BATENTE/REQUADRO DE 3 A 14 CM, COM VIDRO, SEM GUARNICAO/ALIZAR</t>
  </si>
  <si>
    <t xml:space="preserve">333,05</t>
  </si>
  <si>
    <t xml:space="preserve">JANELA BASCULANTE EM ALUMINIO, 80 X 60 CM (A X L), ACABAMENTO ACET OU BRILHANTE, BATENTE/REQUADRO DE 3 A 14 CM, COM VIDRO, SEM GUARNICAO/ALIZAR</t>
  </si>
  <si>
    <t xml:space="preserve">307,14</t>
  </si>
  <si>
    <t xml:space="preserve">JANELA BASCULANTE EM ALUMINIO, 80 X 60 CM (A X L), BATENTE/REQUADRO DE 3 A 14 CM, COM VIDRO, SEM GUARNICAO/ALIZAR</t>
  </si>
  <si>
    <t xml:space="preserve">583,36</t>
  </si>
  <si>
    <t xml:space="preserve">JANELA BASCULANTE EM MADEIRA PINUS/ EUCALIPTO/ TAUARI/ VIROLA OU EQUIVALENTE DA REGIAO, *60 X 60*, CAIXA DO BATENTE/ MARCO E = *10* CM, 2 BASCULAS PARA VIDRO, COM FERRAGENS (SEM VIDRO, SEM GUARNICAO/ALIZAR E SEM ACABAMENTO)</t>
  </si>
  <si>
    <t xml:space="preserve">122,27</t>
  </si>
  <si>
    <t xml:space="preserve">JANELA BASCULANTE EM MADEIRA PINUS/ EUCALIPTO/ TAUARI/ VIROLA OU EQUIVALENTE DA REGIAO, CAIXA DO BATENTE/ MARCO *10* CM, *2* FOLHAS BASCULANTES PARA VIDRO, COM FERRAGENS (SEM VIDRO, SEM GUARNICAO/ALIZAR E SEM ACABAMENTO)</t>
  </si>
  <si>
    <t xml:space="preserve">339,65</t>
  </si>
  <si>
    <t xml:space="preserve">JANELA BASCULANTE, ACO, COM BATENTE/REQUADRO, 100 X 100 CM (SEM VIDROS)</t>
  </si>
  <si>
    <t xml:space="preserve">256,31</t>
  </si>
  <si>
    <t xml:space="preserve">JANELA BASCULANTE, ACO, COM BATENTE/REQUADRO, 60 X 60 CM (SEM VIDROS)</t>
  </si>
  <si>
    <t xml:space="preserve">118,90</t>
  </si>
  <si>
    <t xml:space="preserve">JANELA BASCULANTE, ACO, COM BATENTE/REQUADRO, 60 X 80 CM (SEM VIDROS)</t>
  </si>
  <si>
    <t xml:space="preserve">139,83</t>
  </si>
  <si>
    <t xml:space="preserve">291,32</t>
  </si>
  <si>
    <t xml:space="preserve">JANELA BASCULANTE, ACO, COM BATENTE/REQUADRO, 80 X 80 CM (SEM VIDROS)</t>
  </si>
  <si>
    <t xml:space="preserve">341,82</t>
  </si>
  <si>
    <t xml:space="preserve">218,77</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</si>
  <si>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</si>
  <si>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503,82</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</si>
  <si>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</si>
  <si>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287,85</t>
  </si>
  <si>
    <t xml:space="preserve">JANELA DE CORRER EM ALUMINIO, VENEZIANA, 120  X 150 CM (A X L), 3 FLS (2 VENEZIANAS E 1 VIDRO), SEM BANDEIRA, ACABAMENTO ACET OU BRILHANTE, BATENTE/REQUADRO DE 6 A 14 CM, COM VIDRO, SEM GUARNICAO/ALIZAR</t>
  </si>
  <si>
    <t xml:space="preserve">1.124,22</t>
  </si>
  <si>
    <t xml:space="preserve">JANELA DE CORRER EM ALUMINIO, VENEZIANA, 120 X 120 CM (A X L), 3 FLS (2 VENEZIANAS E 1 VIDRO), SEM BANDEIRA, ACABAMENTO ACET OU BRILHANTE, BATENTE/REQUADRO DE 6 A 14 CM, COM VIDRO, SEM GUARNICAO/ALIZAR</t>
  </si>
  <si>
    <t xml:space="preserve">932,32</t>
  </si>
  <si>
    <t xml:space="preserve">JANELA DE CORRER EM ALUMINIO, VENEZIANA, 120 X 150 CM (A X L), 6 FLS (4 VENEZIANAS E 2 VIDROS), SEM BANDEIRA, ACABAMENTO ACET OU BRILHANTE, BATENTE/REQUADRO DE 6 A 14 CM, COM VIDRO, SEM GUARNICAO/ALIZAR</t>
  </si>
  <si>
    <t xml:space="preserve">1.296,99</t>
  </si>
  <si>
    <t xml:space="preserve">JANELA DE CORRER EM ALUMINIO, VENEZIANA, 120 X 200 CM (A X L), 6 FLS (4 VENEZIANAS E 2 VIDROS), SEM BANDEIRA, ACABAMENTO ACET OU BRILHANTE,  BATENTE/REQUADRO DE 6 A 14 CM, COM VIDRO, SEM GUARNICAO/ALIZAR</t>
  </si>
  <si>
    <t xml:space="preserve">1.605,48</t>
  </si>
  <si>
    <t xml:space="preserve">JANELA DE CORRER EM ALUMINIO, 100 X 120 CM (A X L), 2 FLS,  SEM BANDEIRA,  ACABAMENTO ACET OU BRILHANTE, BATENTE/REQUADRO DE 6 A 14 CM, COM VIDRO, SEM GUARNICAO</t>
  </si>
  <si>
    <t xml:space="preserve">534,95</t>
  </si>
  <si>
    <t xml:space="preserve">JANELA DE CORRER EM ALUMINIO, 100 X 150 CM (A X L), 2 FLS,  SEM BANDEIRA,  ACABAMENTO ACET OU BRILHANTE, BATENTE/REQUADRO DE 6 A 14 CM, COM VIDRO, SEM GUARNICAO/ALIZAR</t>
  </si>
  <si>
    <t xml:space="preserve">628,37</t>
  </si>
  <si>
    <t xml:space="preserve">JANELA DE CORRER EM ALUMINIO, 100 X 150 CM (A X L), 4 FLS, SEM BANDEIRA, ACABAMENTO ACET OU BRILHANTE, BATENTE/REQUADRO DE 6 A 14 CM, COM VIDRO, SEM GUARNICAO/ALIZAR</t>
  </si>
  <si>
    <t xml:space="preserve">740,99</t>
  </si>
  <si>
    <t xml:space="preserve">520,44</t>
  </si>
  <si>
    <t xml:space="preserve">JANELA DE CORRER EM ALUMINIO, 100 X 150 CM (A X L), 4 FLS, SEM BANDEIRA, ACABAMENTO ACET OU BRILHANTE, COM VIDRO, COM GUARNICAO PARA 1 FACE</t>
  </si>
  <si>
    <t xml:space="preserve">547,32</t>
  </si>
  <si>
    <t xml:space="preserve">JANELA DE CORRER EM ALUMINIO, 100 X 200 CM, 4 FLS,  BANDEIRA COM BASCULA,  ACABAMENTO ACET OU BRILHANTE, BATENTE/REQUADRO DE 6 A 14 CM, COM VIDRO, SEM GUARNICAO/ALIZAR</t>
  </si>
  <si>
    <t xml:space="preserve">877,93</t>
  </si>
  <si>
    <t xml:space="preserve">JANELA DE CORRER EM ALUMINIO, 120 X 120 CM (A X L), 2 FLS, SEM BANDEIRA, ACABAMENTO ACET OU BRILHANTE,  BATENTE/REQUADRO DE 6 A 14 CM, COM VIDRO, SEM GUARNICAO/ALIZAR</t>
  </si>
  <si>
    <t xml:space="preserve">609,17</t>
  </si>
  <si>
    <t xml:space="preserve">JANELA DE CORRER EM ALUMINIO, 120 X 150 CM (A X L), 2 FLS, SEM BANDEIRA, ACABAMENTO ACET OU BRILHANTE, BATENTE/REQUADRO DE 6 A 14 CM, COM VIDRO, SEM GUARNICAO/ALIZAR</t>
  </si>
  <si>
    <t xml:space="preserve">688,52</t>
  </si>
  <si>
    <t xml:space="preserve">JANELA DE CORRER EM ALUMINIO, 120 X 150 CM (A X L), 4 FLS, BANDEIRA COM BASCULA,  ACABAMENTO ACET OU BRILHANTE, BATENTE/REQUADRO DE 6 A 14 CM, COM VIDRO, SEM GUARNICAO/ALIZAR</t>
  </si>
  <si>
    <t xml:space="preserve">858,73</t>
  </si>
  <si>
    <t xml:space="preserve">JANELA DE CORRER EM ALUMINIO, 120 X 200 CM (A X L), 4 FLS, BANDEIRA COM BASCULA,  ACABAMENTO ACET OU BRILHANTE, BATENTE/REQUADRO DE 6 A 14 CM, COM VIDRO, SEM GUARNICAO/ALIZAR</t>
  </si>
  <si>
    <t xml:space="preserve">967,51</t>
  </si>
  <si>
    <t xml:space="preserve">JANELA DE CORRER, ACO, BATENTE/REQUADRO DE 6 A 14 CM,  COM DIVISAO HORIZ , PINT ANTICORROSIVA, SEM VIDRO, BANDEIRA COM BASCULA, 4 FLS, 120  X 150 CM (A X L)</t>
  </si>
  <si>
    <t xml:space="preserve">656,66</t>
  </si>
  <si>
    <t xml:space="preserve">JANELA DE CORRER, ACO, BATENTE/REQUADRO DE 6 A 14 CM, QUADRICULADA, PINT ANTICORROSIVA, SEM VIDRO, BANDEIRA COM BASCULA, 4 FLS, 120  X 150 CM (A X L)</t>
  </si>
  <si>
    <t xml:space="preserve">823,74</t>
  </si>
  <si>
    <t xml:space="preserve">JANELA DE CORRER, ACO, BATENTE/REQUADRO DE 6 A 14 CM, QUADRICULADA, PINT ANTICORROSIVA, SEM VIDRO, BANDEIRA COM BASCULA, 4 FLS, 120  X 200 CM (A X L)</t>
  </si>
  <si>
    <t xml:space="preserve">1.015,84</t>
  </si>
  <si>
    <t xml:space="preserve">JANELA DE CORRER, ACO, BATENTE/REQUADRO DE 6 A 14 CM, QUADRICULADA, PINT ANTICORROSIVA, SEM VIDRO, SEM BANDEIRA, 4 FLS, 100  X 120 CM (A X L)</t>
  </si>
  <si>
    <t xml:space="preserve">457,33</t>
  </si>
  <si>
    <t xml:space="preserve">JANELA DE CORRER, ACO, BATENTE/REQUADRO DE 6 A 14 CM, QUADRICULADA, PINT ANTICORROSIVA, SEM VIDRO, SEM BANDEIRA, 4 FLS, 120  X 150 CM (A X L)</t>
  </si>
  <si>
    <t xml:space="preserve">342,28</t>
  </si>
  <si>
    <t xml:space="preserve">JANELA DE CORRER, ACO, BATENTE/REQUADRO DE 6 A 14 CM, QUADRICULADA, PINT ANTICORROSIVA, SEM VIDRO, SEM BANDEIRA, 4 FLS, 120  X 200 CM (A X L)</t>
  </si>
  <si>
    <t xml:space="preserve">413,89</t>
  </si>
  <si>
    <t xml:space="preserve">JANELA DE CORRER, ACO, BATENTE/REQUADRO DE 6 A 14 CM, QUADRICULADA, PINTURA ANTICORROSIVA, SEM VIDRO, BANDEIRA COM BASCULA, 4 FLS, 120  X 150 CM (A X L)</t>
  </si>
  <si>
    <t xml:space="preserve">457,63</t>
  </si>
  <si>
    <t xml:space="preserve">JANELA DE CORRER, ACO, BATENTE/REQUADRO DE 6 A 14 CM, SEM  DIVISAO, PINT ANTICORROSIVA, SEM VIDRO, BANDEIRA COM BASCULA, 4 FLS, 120  X 200 CM (A X L)</t>
  </si>
  <si>
    <t xml:space="preserve">484,70</t>
  </si>
  <si>
    <t xml:space="preserve">JANELA DE CORRER, ACO, BATENTE/REQUADRO DE 6 A 14 CM, VENEZIANA, PINT ANTICORROSIVA, PINT ACABAMENTO, COM VIDRO, 6 FLS, 120  X 150 CM (A X L)</t>
  </si>
  <si>
    <t xml:space="preserve">463,99</t>
  </si>
  <si>
    <t xml:space="preserve">JANELA DE CORRER, ACO, BATENTE/REQUADRO DE 6 A 14 CM, VENEZIANA, PINT ANTICORROSIVA, SEM VIDRO, 6 FLS, 120  X 150 CM (A X L)</t>
  </si>
  <si>
    <t xml:space="preserve">417,77</t>
  </si>
  <si>
    <t xml:space="preserve">JANELA DE CORRER, ACO, COM BATENTE/REQUADRO DE 6 A 14 CM, SEM DIVISAO, PINT ANTICORROSIVA, PINT ACABAMENTO, COM VIDRO, SEM BANDEIRA, COM GRADE, 4 FLS, 100  X 120 CM (A X L)</t>
  </si>
  <si>
    <t xml:space="preserve">524,67</t>
  </si>
  <si>
    <t xml:space="preserve">JANELA DE CORRER, ACO, COM BATENTE/REQUADRO DE 6 A 14 CM, SEM DIVISAO, PINT ANTICORROSIVA, PINT ACABAMENTO, COM VIDRO, SEM BANDEIRA, 2 FLS, 120  X 150 CM (A X L)</t>
  </si>
  <si>
    <t xml:space="preserve">635,44</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</si>
  <si>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</si>
  <si>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480,56</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</si>
  <si>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</si>
  <si>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609,05</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</si>
  <si>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</si>
  <si>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374,46</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</si>
  <si>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</si>
  <si>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377,33</t>
  </si>
  <si>
    <t xml:space="preserve">JANELA FIXA EM ALUMINIO, 60  X 80 CM (A X L), BATENTE/REQUADRO DE 3 A 14 CM, COM VIDRO, SEM GUARNICAO/ALIZAR</t>
  </si>
  <si>
    <t xml:space="preserve">463,92</t>
  </si>
  <si>
    <t xml:space="preserve">JANELA FIXA EM ALUMINIO, 60 X 80 CM (A X L), BATENTE/REQUADRO DE 3 A 14 CM, COM VIDRO, SEM GUARNICAO/ALIZAR</t>
  </si>
  <si>
    <t xml:space="preserve">240,59</t>
  </si>
  <si>
    <t xml:space="preserve">JANELA MAXIM AR EM ALUMINIO, 80 X 60 CM (A X L), BATENTE/REQUADRO DE 4 A 14 CM, COM VIDRO, SEM GUARNICAO/ALIZAR</t>
  </si>
  <si>
    <t xml:space="preserve">313,54</t>
  </si>
  <si>
    <t xml:space="preserve">625,82</t>
  </si>
  <si>
    <t xml:space="preserve">JANELA MAXIM AR EM MADEIRA CEDRINHO/ ANGELIM COMERCIAL/ CURUPIXA/ CUMARU OU EQUIVALENTE DA REGIAO, CAIXA DO BATENTE/MARCO *10* CM, 1 FOLHA  PARA VIDRO, COM GUARNICAO/ALIZAR, COM FERRAGENS, (SEM VIDRO E SEM ACABAMENTO)</t>
  </si>
  <si>
    <t xml:space="preserve">532,12</t>
  </si>
  <si>
    <t xml:space="preserve">JANELA MAXIMO AR, ACO, BATENTE / REQUADRO DE 6 A 14 CM, PINT ANTICORROSIVA, SEM VIDRO, COM GRADE, 1 FL, 60  X 80 CM (A X L)</t>
  </si>
  <si>
    <t xml:space="preserve">258,98</t>
  </si>
  <si>
    <t xml:space="preserve">JANELA MAXIMO AR, ACO, BATENTE/REQUADRO DE 6 A 14 CM, PINT ANTICORROSIVA, SEM VIDRO, COM GRADE, 1 FL, 60  X 80 CM (A X L)</t>
  </si>
  <si>
    <t xml:space="preserve">539,55</t>
  </si>
  <si>
    <t xml:space="preserve">JANELA MAXIMO AR, ACO, BATENTE/REQUADRO DE 6 A 14 CM, PINT ANTICORROSIVA, SEM VIDRO, SEM GRADE, 1 FL, 60  X 80 CM (A X L)</t>
  </si>
  <si>
    <t xml:space="preserve">202,60</t>
  </si>
  <si>
    <t xml:space="preserve">JARDINEIRO</t>
  </si>
  <si>
    <t xml:space="preserve">JARDINEIRO (MENSALISTA)</t>
  </si>
  <si>
    <t xml:space="preserve">2.063,26</t>
  </si>
  <si>
    <t xml:space="preserve">2.384,76</t>
  </si>
  <si>
    <t xml:space="preserve">JOELHO COM VISITA, PVC SERIE R, 90 GRAUS, 100 X 75 MM, PARA ESGOTO PREDIAL</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</si>
  <si>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</si>
  <si>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</si>
  <si>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</si>
  <si>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</si>
  <si>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</si>
  <si>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</si>
  <si>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</si>
  <si>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94,68</t>
  </si>
  <si>
    <t xml:space="preserve">JOELHO CPVC, SOLDAVEL, 45 GRAUS, 89 MM, PARA AGUA QUENTE</t>
  </si>
  <si>
    <t xml:space="preserve">110,45</t>
  </si>
  <si>
    <t xml:space="preserve">JOELHO CPVC, SOLDAVEL, 90 GRAUS, 15 MM, PARA AGUA QUENTE</t>
  </si>
  <si>
    <t xml:space="preserve">JOELHO CPVC, SOLDAVEL, 90 GRAUS, 22 MM, PARA AGUA QUENTE</t>
  </si>
  <si>
    <t xml:space="preserve">JOELHO CPVC, SOLDAVEL, 90 GRAUS, 28 MM, PARA AGUA QUENTE</t>
  </si>
  <si>
    <t xml:space="preserve">5,81</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</si>
  <si>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</si>
  <si>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</si>
  <si>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</si>
  <si>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</si>
  <si>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92,32</t>
  </si>
  <si>
    <t xml:space="preserve">JOELHO CPVC, SOLDAVEL, 90 GRAUS, 89 MM, PARA AGUA QUENTE</t>
  </si>
  <si>
    <t xml:space="preserve">107,28</t>
  </si>
  <si>
    <t xml:space="preserve">JOELHO DE REDUCAO, PVC SOLDAVEL, 90 GRAUS,  25 MM X 20 MM, PARA AGUA FRIA PREDIAL</t>
  </si>
  <si>
    <t xml:space="preserve">JOELHO DE REDUCAO, PVC SOLDAVEL, 90 GRAUS,  32 MM X 25 MM, PARA AGUA FRIA PREDIAL</t>
  </si>
  <si>
    <t xml:space="preserve">2,39</t>
  </si>
  <si>
    <t xml:space="preserve">JOELHO DE REDUCAO, PVC, ROSCAVEL COM BUCHA DE LATAO, 90 GRAUS,  3/4" X 1/2", PARA AGUA FRIA PREDIAL</t>
  </si>
  <si>
    <t xml:space="preserve">JOELHO DE REDUCAO, PVC, ROSCAVEL, 90 GRAUS, 1" X 3/4", PARA AGUA FRIA PREDIAL</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</si>
  <si>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</si>
  <si>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</si>
  <si>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</si>
  <si>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</si>
  <si>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PARA PE DE COLUNA, 45 GRAUS, SERIE R, DN 100 MM, PARA ESGOTO PREDIAL</t>
  </si>
  <si>
    <t xml:space="preserve">20,36</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</si>
  <si>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</si>
  <si>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</si>
  <si>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</si>
  <si>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2,49</t>
  </si>
  <si>
    <t xml:space="preserve">JOELHO PPR, 90 GRAUS, SOLDAVEL, DN 110 MM, PARA AGUA QUENTE PREDIAL</t>
  </si>
  <si>
    <t xml:space="preserve">86,01</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</si>
  <si>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</si>
  <si>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</si>
  <si>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</si>
  <si>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</si>
  <si>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</si>
  <si>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</si>
  <si>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</si>
  <si>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37,63</t>
  </si>
  <si>
    <t xml:space="preserve">JOELHO PPR, 90 GRAUS, SOLDAVEL, DN 90 MM, PARA AGUA QUENTE PREDIAL</t>
  </si>
  <si>
    <t xml:space="preserve">57,35</t>
  </si>
  <si>
    <t xml:space="preserve">JOELHO PVC COM VISITA, 90 GRAUS, DN 100 X 50 MM, SERIE NORMAL, PARA ESGOTO PREDIAL</t>
  </si>
  <si>
    <t xml:space="preserve">JOELHO PVC LEVE, 45 GRAUS, DN 150 MM, PARA ESGOTO PREDIAL</t>
  </si>
  <si>
    <t xml:space="preserve">JOELHO PVC LEVE, 90 GRAUS, DN 150 MM, PARA ESGOTO PREDIAL</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</si>
  <si>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</si>
  <si>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</si>
  <si>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</si>
  <si>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</si>
  <si>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</si>
  <si>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</si>
  <si>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</si>
  <si>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</si>
  <si>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</si>
  <si>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</si>
  <si>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</si>
  <si>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</si>
  <si>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</si>
  <si>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</si>
  <si>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</si>
  <si>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</si>
  <si>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</si>
  <si>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</si>
  <si>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</si>
  <si>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37,21</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</si>
  <si>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</si>
  <si>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</si>
  <si>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</si>
  <si>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</si>
  <si>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</si>
  <si>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</si>
  <si>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</si>
  <si>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</si>
  <si>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</si>
  <si>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154,67</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</si>
  <si>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</si>
  <si>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</si>
  <si>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</si>
  <si>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</si>
  <si>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</si>
  <si>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</si>
  <si>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</si>
  <si>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</si>
  <si>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</si>
  <si>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</si>
  <si>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</si>
  <si>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</si>
  <si>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</si>
  <si>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9,09</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</si>
  <si>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</si>
  <si>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</si>
  <si>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</si>
  <si>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</si>
  <si>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</si>
  <si>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</si>
  <si>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</si>
  <si>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</si>
  <si>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</si>
  <si>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JOELHO 45 GRAUS, PPR, SOLDAVEL, F/ F, DN 75 MM, PARA AQUA QUENTE E FRIA PREDIAL</t>
  </si>
  <si>
    <t xml:space="preserve">JOELHO 45 GRAUS, PPR, SOLDAVEL, F/ F, DN 90 MM, PARA AQUA QUENTE E FRIA PREDIAL</t>
  </si>
  <si>
    <t xml:space="preserve">73,38</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</si>
  <si>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</si>
  <si>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</si>
  <si>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</si>
  <si>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JOELHO 90 GRAUS, METALICO, PARA CONEXAO COM ANEL DESLIZANTE EM TUBO PEX, DN 32 MM</t>
  </si>
  <si>
    <t xml:space="preserve">JOELHO 90 GRAUS, PLASTICO, PARA CONEXAO COM CRIMPAGEM EM TUBO PEX, DN 16 MM</t>
  </si>
  <si>
    <t xml:space="preserve">9,06</t>
  </si>
  <si>
    <t xml:space="preserve">JOELHO 90 GRAUS, PLASTICO, PARA CONEXAO COM CRIMPAGEM EM TUBO PEX, DN 20 MM</t>
  </si>
  <si>
    <t xml:space="preserve">JOELHO 90 GRAUS, PLASTICO, PARA CONEXAO COM CRIMPAGEM EM TUBO PEX, DN 25 MM</t>
  </si>
  <si>
    <t xml:space="preserve">15,79</t>
  </si>
  <si>
    <t xml:space="preserve">JOELHO 90 GRAUS, PLASTICO, PARA CONEXAO COM CRIMPAGEM EM TUBO PEX, DN 32 MM</t>
  </si>
  <si>
    <t xml:space="preserve">27,76</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</si>
  <si>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</si>
  <si>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</si>
  <si>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</si>
  <si>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</si>
  <si>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14,51</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</si>
  <si>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</si>
  <si>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</si>
  <si>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</si>
  <si>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</si>
  <si>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</si>
  <si>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</si>
  <si>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</si>
  <si>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21,08</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</si>
  <si>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</si>
  <si>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</si>
  <si>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</si>
  <si>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9,11</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</si>
  <si>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</si>
  <si>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</si>
  <si>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</si>
  <si>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</si>
  <si>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18,81</t>
  </si>
  <si>
    <t xml:space="preserve">JOELHO 90 GRAUS, ROSCA MACHO TERMINAL, PLASTICO, PARA CONEXAO COM CRIMPAGEM EM TUBO PEX, DN 32 MM X 1"</t>
  </si>
  <si>
    <t xml:space="preserve">27,97</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</si>
  <si>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</si>
  <si>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</si>
  <si>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</si>
  <si>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</si>
  <si>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</si>
  <si>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</si>
  <si>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</si>
  <si>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</si>
  <si>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59,28</t>
  </si>
  <si>
    <t xml:space="preserve">JOELHO, PVC SERIE R, 90 GRAUS, DN 40 MM, PARA ESGOTO PREDIAL</t>
  </si>
  <si>
    <t xml:space="preserve">JOELHO, PVC SERIE R, 90 GRAUS, DN 50 MM, PARA ESGOTO PREDIAL</t>
  </si>
  <si>
    <t xml:space="preserve">JOELHO, PVC SERIE R, 90 GRAUS, DN 75 MM, PARA ESGOTO PREDIAL</t>
  </si>
  <si>
    <t xml:space="preserve">10,95</t>
  </si>
  <si>
    <t xml:space="preserve">JOELHO, PVC SOLDAVEL, 45 GRAUS, 110 MM, PARA AGUA FRIA PREDIAL</t>
  </si>
  <si>
    <t xml:space="preserve">141,41</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</si>
  <si>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</si>
  <si>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</si>
  <si>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</si>
  <si>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</si>
  <si>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</si>
  <si>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</si>
  <si>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</si>
  <si>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43,53</t>
  </si>
  <si>
    <t xml:space="preserve">JOELHO, PVC SOLDAVEL, 45 GRAUS, 85 MM, PARA AGUA FRIA PREDIAL</t>
  </si>
  <si>
    <t xml:space="preserve">49,30</t>
  </si>
  <si>
    <t xml:space="preserve">JOELHO, PVC SOLDAVEL, 90 GRAUS, 75 MM, PARA AGUA FRIA PREDIAL</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</si>
  <si>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</si>
  <si>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</si>
  <si>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</si>
  <si>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16,59</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</si>
  <si>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</si>
  <si>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</si>
  <si>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</si>
  <si>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</si>
  <si>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</si>
  <si>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</si>
  <si>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</si>
  <si>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</si>
  <si>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</si>
  <si>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</si>
  <si>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</si>
  <si>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</si>
  <si>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</si>
  <si>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</si>
  <si>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</si>
  <si>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1", PARA AGUA FRIA PREDIAL</t>
  </si>
  <si>
    <t xml:space="preserve">JUNCAO PVC  ROSCAVEL, 45 GRAUS, 3/4", PARA AGUA FRIA PREDIAL</t>
  </si>
  <si>
    <t xml:space="preserve">9,67</t>
  </si>
  <si>
    <t xml:space="preserve">JUNCAO PVC, 45 GRAUS, ROSCAVEL, 1 1/2", PARA AGUA FRIA PREDIAL</t>
  </si>
  <si>
    <t xml:space="preserve">JUNCAO PVC, 45 GRAUS, ROSCAVEL, 1 1/4", AGUA FRIA PREDIAL</t>
  </si>
  <si>
    <t xml:space="preserve">JUNCAO PVC, 45 GRAUS, ROSCAVEL, 2", AGUA FRIA PREDIAL</t>
  </si>
  <si>
    <t xml:space="preserve">JUNCAO PVC, 60 GRAUS, CIRCULAR,  DIAMETRO ENTRE 80 E 100 MM, PARA DRENAGEM PLUVIAL PREDIAL</t>
  </si>
  <si>
    <t xml:space="preserve">JUNCAO SIMPLES, PVC LEVE, 150 MM, PARA ESGOTO PREDIAL</t>
  </si>
  <si>
    <t xml:space="preserve">99,21</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</si>
  <si>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</si>
  <si>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</si>
  <si>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</si>
  <si>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</si>
  <si>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93,10</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</si>
  <si>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</si>
  <si>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</si>
  <si>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</si>
  <si>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21,05</t>
  </si>
  <si>
    <t xml:space="preserve">JUNCAO SIMPLES, PVC, DN 100 X 50 MM, SERIE NORMAL PARA ESGOTO PREDIAL</t>
  </si>
  <si>
    <t xml:space="preserve">11,33</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</si>
  <si>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</si>
  <si>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</si>
  <si>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</si>
  <si>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</si>
  <si>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</si>
  <si>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</si>
  <si>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</si>
  <si>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PBA, BBB, DN 50 / DE 60 MM, PARA REDE DE AGUA (NBR 5647)</t>
  </si>
  <si>
    <t xml:space="preserve">JUNCAO, PVC, 45 GRAUS, JE, BBB, DN 100 MM, PARA REDE COLETORA DE ESGOTO (NBR 10569)</t>
  </si>
  <si>
    <t xml:space="preserve">JUNCAO, PVC, 45 GRAUS, JE, BBB, DN 150 MM, PARA REDE COLETORA DE ESGOTO (NBR 10569)</t>
  </si>
  <si>
    <t xml:space="preserve">53,77</t>
  </si>
  <si>
    <t xml:space="preserve">JUNCAO, PVC, 45 GRAUS, JE, BBB, DN 200 MM, PARA REDE COLETORA DE ESGOTO (NBR 10569)</t>
  </si>
  <si>
    <t xml:space="preserve">80,98</t>
  </si>
  <si>
    <t xml:space="preserve">JUNCAO, PVC, 45 GRAUS, JE, BBB, DN 250 MM, PARA REDE COLETORA DE ESGOTO (NBR 10569)</t>
  </si>
  <si>
    <t xml:space="preserve">112,80</t>
  </si>
  <si>
    <t xml:space="preserve">JUNCAO, PVC, 45 GRAUS, JE, BBB, DN 300 MM, PARA REDE COLETORA DE ESGOTO (NBR 10569)</t>
  </si>
  <si>
    <t xml:space="preserve">246,08</t>
  </si>
  <si>
    <t xml:space="preserve">JUNCAO, PVC, 45 GRAUS, JE, BBB, DN 350 MM, PARA REDE COLETORA DE ESGOTO (NBR 10569)</t>
  </si>
  <si>
    <t xml:space="preserve">400,64</t>
  </si>
  <si>
    <t xml:space="preserve">JUNCAO, PVC, 45 GRAUS, JE, BBB, DN 400 MM, PARA REDE COLETORA DE ESGOTO (NBR 10569)</t>
  </si>
  <si>
    <t xml:space="preserve">460,06</t>
  </si>
  <si>
    <t xml:space="preserve">JUNTA DE EXPANSAO BRONZE/LATAO (REF 900), PONTA X PONTA, 35 MM</t>
  </si>
  <si>
    <t xml:space="preserve">258,71</t>
  </si>
  <si>
    <t xml:space="preserve">JUNTA DE EXPANSAO BRONZE/LATAO (REF 900), PONTA X PONTA, 42 MM</t>
  </si>
  <si>
    <t xml:space="preserve">323,90</t>
  </si>
  <si>
    <t xml:space="preserve">JUNTA DE EXPANSAO BRONZE/LATAO (REF 900), PONTA X PONTA, 54 MM</t>
  </si>
  <si>
    <t xml:space="preserve">449,24</t>
  </si>
  <si>
    <t xml:space="preserve">JUNTA DE EXPANSAO BRONZE/LATAO (REF 900), PONTA X PONTA, 66 MM</t>
  </si>
  <si>
    <t xml:space="preserve">593,37</t>
  </si>
  <si>
    <t xml:space="preserve">JUNTA DE EXPANSAO DE COBRE (REF 900), PONTA X PONTA, 15 MM</t>
  </si>
  <si>
    <t xml:space="preserve">177,41</t>
  </si>
  <si>
    <t xml:space="preserve">JUNTA DE EXPANSAO DE COBRE (REF 900), PONTA X PONTA, 22 MM</t>
  </si>
  <si>
    <t xml:space="preserve">205,79</t>
  </si>
  <si>
    <t xml:space="preserve">JUNTA DE EXPANSAO DE COBRE (REF 900), PONTA X PONTA, 28 MM</t>
  </si>
  <si>
    <t xml:space="preserve">226,03</t>
  </si>
  <si>
    <t xml:space="preserve">JUNTA DILATACAO ELASTICA PARA CONCRETO (FUGENBAND) O-12, ATE 5 MCA</t>
  </si>
  <si>
    <t xml:space="preserve">58,37</t>
  </si>
  <si>
    <t xml:space="preserve">JUNTA DILATACAO ELASTICA PARA CONCRETO (FUGENBAND) O-22, ATE 30 MCA</t>
  </si>
  <si>
    <t xml:space="preserve">JUNTA DILATACAO ELASTICA PARA CONCRETO (FUGENBAND) O-35/10, ATE 100 MCA</t>
  </si>
  <si>
    <t xml:space="preserve">326,87</t>
  </si>
  <si>
    <t xml:space="preserve">JUNTA DILATACAO ELASTICA PARA CONCRETO (FUGENBAND) O-35/6, ATE 100 MCA</t>
  </si>
  <si>
    <t xml:space="preserve">270,42</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</si>
  <si>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</si>
  <si>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</si>
  <si>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</si>
  <si>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</si>
  <si>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262,92</t>
  </si>
  <si>
    <t xml:space="preserve">KIT CAVALETE PVC COM REGISTRO 1/2", COMPLETO</t>
  </si>
  <si>
    <t xml:space="preserve">31,25</t>
  </si>
  <si>
    <t xml:space="preserve">KIT CAVALETE PVC COM REGISTRO 3/4", COMPLETO</t>
  </si>
  <si>
    <t xml:space="preserve">29,59</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</si>
  <si>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</si>
  <si>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78,43</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</si>
  <si>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</si>
  <si>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86,00</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</si>
  <si>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</si>
  <si>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146,72</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</si>
  <si>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</si>
  <si>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126,26</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</si>
  <si>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</si>
  <si>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173,14</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</si>
  <si>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</si>
  <si>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172,56</t>
  </si>
  <si>
    <t xml:space="preserve">KIT DE ACESSORIOS PARA BANHEIRO EM METAL CROMADO, 5 PECAS</t>
  </si>
  <si>
    <t xml:space="preserve">77,51</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</si>
  <si>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</si>
  <si>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</si>
  <si>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</si>
  <si>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358,33</t>
  </si>
  <si>
    <t xml:space="preserve">KIT PORTA PRONTA DE MADEIRA, FOLHA LEVE (NBR 15930) DE 60 X 210 CM, E = 35 MM, NUCLEO COLMEIA, ESTRUTURA USINADA PARA FECHADURA, CAPA LISA EM HDF, ACABAMENTO EM PRIMER PARA PINTURA (INCLUI MARCO, ALIZARES E DOBRADICAS)</t>
  </si>
  <si>
    <t xml:space="preserve">315,70</t>
  </si>
  <si>
    <t xml:space="preserve">KIT PORTA PRONTA DE MADEIRA, FOLHA LEVE (NBR 15930) DE 70 X 210 CM, E = *35* MM, COM MARCO EM ACO, NUCLEO COLMEIA, CAPA LISA EM HDF, ACABAMENTO MELAMINICO BRANCO (INCLUI MARCO, ALIZARES, DOBRADICAS E FECHADURA)</t>
  </si>
  <si>
    <t xml:space="preserve">341,76</t>
  </si>
  <si>
    <t xml:space="preserve">KIT PORTA PRONTA DE MADEIRA, FOLHA LEVE (NBR 15930) DE 70 X 210 CM, E = 35 MM, NUCLEO COLMEIA, ESTRUTURA USINADA PARA FECHADURA, CAPA LISA EM HDF, ACABAMENTO EM PRIMER PARA PINTURA (INCLUI MARCO, ALIZARES E DOBRADICAS)</t>
  </si>
  <si>
    <t xml:space="preserve">318,96</t>
  </si>
  <si>
    <t xml:space="preserve">KIT PORTA PRONTA DE MADEIRA, FOLHA LEVE (NBR 15930) DE 80 X 210 CM, E = *35* MM, COM MARCO EM ACO, NUCLEO COLMEIA, CAPA LISA EM HDF, ACABAMENTO MELAMINICO BRANCO (INCLUI MARCO, ALIZARES, DOBRADICAS E FECHADURA)</t>
  </si>
  <si>
    <t xml:space="preserve">345,02</t>
  </si>
  <si>
    <t xml:space="preserve">KIT PORTA PRONTA DE MADEIRA, FOLHA LEVE (NBR 15930) DE 80 X 210 CM, E = 35 MM, NUCLEO COLMEIA, ESTRUTURA USINADA PARA FECHADURA, CAPA LISA EM HDF, ACABAMENTO EM PRIMER PARA PINTURA (INCLUI MARCO, ALIZARES E DOBRADICAS)</t>
  </si>
  <si>
    <t xml:space="preserve">322,22</t>
  </si>
  <si>
    <t xml:space="preserve">KIT PORTA PRONTA DE MADEIRA, FOLHA LEVE (NBR 15930) DE 90 X 210 CM, E = *35* MM, COM MARCO EM ACO, NUCLEO COLMEIA, CAPA LISA EM HDF, ACABAMENTO MELAMINICO BRANCO (INCLUI MARCO, ALIZARES, DOBRADICAS E FECHADURA)</t>
  </si>
  <si>
    <t xml:space="preserve">361,33</t>
  </si>
  <si>
    <t xml:space="preserve">KIT PORTA PRONTA DE MADEIRA, FOLHA LEVE (NBR 15930) DE 90 X 210 CM, E = 35 MM, NUCLEO COLMEIA, ESTRUTURA USINADA PARA FECHADURA, CAPA LISA EM HDF, ACABAMENTO EM PRIMER PARA PINTURA (INCLUI MARCO, ALIZARES E DOBRADICAS)</t>
  </si>
  <si>
    <t xml:space="preserve">338,52</t>
  </si>
  <si>
    <t xml:space="preserve">KIT PORTA PRONTA DE MADEIRA, FOLHA MEDIA (NBR 15930) DE 60 X 210 CM, E = 35 MM, NUCLEO SARRAFEADO, ESTRUTURA USINADA PARA FECHADURA, CAPA LISA EM HDF, ACABAMENTO EM PRIMER PARA PINTURA (INCLUI MARCO, ALIZARES E DOBRADICAS)</t>
  </si>
  <si>
    <t xml:space="preserve">345,30</t>
  </si>
  <si>
    <t xml:space="preserve">KIT PORTA PRONTA DE MADEIRA, FOLHA MEDIA (NBR 15930) DE 60 X 210 CM, E = 35 MM, NUCLEO SARRAFEADO, ESTRUTURA USINADA PARA FECHADURA, CAPA LISA EM HDF, ACABAMENTO MELAMINICO BRANCO (INCLUI MARCO, ALIZARES E DOBRADICAS)</t>
  </si>
  <si>
    <t xml:space="preserve">391,42</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</si>
  <si>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</si>
  <si>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</si>
  <si>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403,93</t>
  </si>
  <si>
    <t xml:space="preserve">KIT PORTA PRONTA DE MADEIRA, FOLHA MEDIA (NBR 15930) DE 80 X 210 CM, E = 35 MM, NUCLEO SARRAFEADO, ESTRUTURA USINADA PARA FECHADURA, CAPA LISA EM HDF, ACABAMENTO EM PRIMER PARA PINTURA (INCLUI MARCO, ALIZARES E DOBRADICAS)</t>
  </si>
  <si>
    <t xml:space="preserve">371,23</t>
  </si>
  <si>
    <t xml:space="preserve">KIT PORTA PRONTA DE MADEIRA, FOLHA MEDIA (NBR 15930) DE 80 X 210 CM, E = 35 MM, NUCLEO SARRAFEADO, ESTRUTURA USINADA PARA FECHADURA, CAPA LISA EM HDF, ACABAMENTO MELAMINICO BRANCO (INCLUI MARCO, ALIZARES E DOBRADICAS)</t>
  </si>
  <si>
    <t xml:space="preserve">406,41</t>
  </si>
  <si>
    <t xml:space="preserve">KIT PORTA PRONTA DE MADEIRA, FOLHA MEDIA (NBR 15930) DE 90 X 210 CM, E = 35 MM, NUCLEO SARRAFEADO, ESTRUTURA USINADA PARA FECHADURA, CAPA LISA EM HDF, ACABAMENTO EM PRIMER PARA PINTURA (INCLUI MARCO, ALIZARES E DOBRADICAS)</t>
  </si>
  <si>
    <t xml:space="preserve">384,26</t>
  </si>
  <si>
    <t xml:space="preserve">KIT PORTA PRONTA DE MADEIRA, FOLHA MEDIA (NBR 15930) DE 90 X 210 CM, E = 35 MM, NUCLEO SARRAFEADO, ESTRUTURA USINADA PARA FECHADURA, CAPA LISA EM HDF, ACABAMENTO MELAMINICO BRANCO (INCLUI MARCO, ALIZARES E DOBRADICAS)</t>
  </si>
  <si>
    <t xml:space="preserve">429,99</t>
  </si>
  <si>
    <t xml:space="preserve">KIT PORTA PRONTA DE MADEIRA, FOLHA PESADA (NBR 15930) DE 80 X 210 CM, E = 35 MM, NUCLEO SOLIDO, CAPA LISA EM HDF, ACABAMENTO MELAMINICO BRANCO (INCLUI MARCO, ALIZARES, DOBRADICAS E FECHADURA EXTERNA)</t>
  </si>
  <si>
    <t xml:space="preserve">431,40</t>
  </si>
  <si>
    <t xml:space="preserve">KIT PORTA PRONTA DE MADEIRA, FOLHA PESADA (NBR 15930) DE 80 X 210 CM, E = 35 MM, NUCLEO SOLIDO, ESTRUTURA USINADA PARA FECHADURA, CAPA LISA EM HDF, ACABAMENTO EM LAMINADO NATURAL COM VERNIZ (INCLUI MARCO, ALIZARES E DOBRADICAS)</t>
  </si>
  <si>
    <t xml:space="preserve">479,71</t>
  </si>
  <si>
    <t xml:space="preserve">KIT PORTA PRONTA DE MADEIRA, FOLHA PESADA (NBR 15930) DE 90 X 210 CM, E = 35 MM, NUCLEO SOLIDO, CAPA LISA EM HDF, ACABAMENTO MELAMINICO BRANCO (INCLUI MARCO, ALIZARES, DOBRADICAS E FECHADURA EXTERNA)</t>
  </si>
  <si>
    <t xml:space="preserve">442,63</t>
  </si>
  <si>
    <t xml:space="preserve">KIT PORTA PRONTA DE MADEIRA, FOLHA PESADA (NBR 15930) DE 90 X 210 CM, E = 35 MM, NUCLEO SOLIDO, ESTRUTURA USINADA PARA FECHADURA, CAPA LISA EM HDF, ACABAMENTO EM LAMINADO NATURAL COM VERNIZ (INCLUI MARCO, ALIZARES E DOBRADICAS)</t>
  </si>
  <si>
    <t xml:space="preserve">520,39</t>
  </si>
  <si>
    <t xml:space="preserve">LADRILHO HIDRAULICO, *20 x 20* CM, E= 2 CM, PADRAO COPACABANA, 2 CORES (PRETO E BRANCO)</t>
  </si>
  <si>
    <t xml:space="preserve">45,24</t>
  </si>
  <si>
    <t xml:space="preserve">LADRILHO HIDRAULICO, *20 X 20* CM, E= 2 CM, DADOS, COR NATURAL</t>
  </si>
  <si>
    <t xml:space="preserve">42,00</t>
  </si>
  <si>
    <t xml:space="preserve">LADRILHO HIDRAULICO, *20 X 20* CM, E= 2 CM, RAMPA, NATURAL</t>
  </si>
  <si>
    <t xml:space="preserve">LADRILHO HIDRAULICO, *20 X 20* CM, E= 2 CM, TATIL ALERTA OU DIRECIONAL, AMARELO</t>
  </si>
  <si>
    <t xml:space="preserve">LADRILHO HIDRAULICO, *30 X 30* CM, E= 2 CM, MILANO, NATURAL</t>
  </si>
  <si>
    <t xml:space="preserve">41,48</t>
  </si>
  <si>
    <t xml:space="preserve">LAJE PRE-MOLDADA CONVENCIONAL (LAJOTAS + VIGOTAS) PARA FORRO, UNIDIRECIONAL, SOBRECARGA DE 100 KG/M2, VAO ATE 4,00 M (SEM COLOCACAO)</t>
  </si>
  <si>
    <t xml:space="preserve">28,00</t>
  </si>
  <si>
    <t xml:space="preserve">LAJE PRE-MOLDADA CONVENCIONAL (LAJOTAS + VIGOTAS) PARA FORRO, UNIDIRECIONAL, SOBRECARGA DE 100 KG/M2, VAO ATE 4,50 M (SEM COLOCACAO)</t>
  </si>
  <si>
    <t xml:space="preserve">LAJE PRE-MOLDADA CONVENCIONAL (LAJOTAS + VIGOTAS) PARA FORRO, UNIDIRECIONAL, SOBRECARGA 100 KG/M2, VAO ATE 5,00 M (SEM COLOCACAO)</t>
  </si>
  <si>
    <t xml:space="preserve">31,47</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</si>
  <si>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</si>
  <si>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</si>
  <si>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</si>
  <si>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</si>
  <si>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35,27</t>
  </si>
  <si>
    <t xml:space="preserve">LAJE PRE-MOLDADA CONVENCIONAL (LAJOTAS + VIGOTAS) PARA PISO, UNIDIRECIONAL, SOBRECARGA DE 350 KG/M2, VAO ATE 5,00 M (SEM COLOCACAO)</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</si>
  <si>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</si>
  <si>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</si>
  <si>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232,24</t>
  </si>
  <si>
    <t xml:space="preserve">LAJE PRE-MOLDADA DE TRANSICAO EXCENTRICA EM CONCRETO ARMADO, DN 1500 MM, FURO CIRCULAR DN 530 MM, ESPESSURA 15 CM</t>
  </si>
  <si>
    <t xml:space="preserve">395,85</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</si>
  <si>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</si>
  <si>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</si>
  <si>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</si>
  <si>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</si>
  <si>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</si>
  <si>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</si>
  <si>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</si>
  <si>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24,95</t>
  </si>
  <si>
    <t xml:space="preserve">LAMPADA DE LUZ MISTA 500 W, BASE E40 (220 V)</t>
  </si>
  <si>
    <t xml:space="preserve">46,63</t>
  </si>
  <si>
    <t xml:space="preserve">LAMPADA FLUORESCENTE COMPACTA BRANCA 135 W, BASE E40 (127/220 V)</t>
  </si>
  <si>
    <t xml:space="preserve">138,13</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</si>
  <si>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</si>
  <si>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</si>
  <si>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</si>
  <si>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LAMPADA FLUORESCENTE ESPIRAL BRANCA 45 W, BASE E27 (127/220 V)</t>
  </si>
  <si>
    <t xml:space="preserve">LAMPADA FLUORESCENTE ESPIRAL BRANCA 65 W, BASE E27 (127/220 V)</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</si>
  <si>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</si>
  <si>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</si>
  <si>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</si>
  <si>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</si>
  <si>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</si>
  <si>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31,67</t>
  </si>
  <si>
    <t xml:space="preserve">LAMPADA LED TUBULAR BIVOLT 18/20 W, BASE G13</t>
  </si>
  <si>
    <t xml:space="preserve">53,42</t>
  </si>
  <si>
    <t xml:space="preserve">LAMPADA LED TUBULAR BIVOLT 9/10 W, BASE G13</t>
  </si>
  <si>
    <t xml:space="preserve">LAMPADA LED 10 W BIVOLT BRANCA, FORMATO TRADICIONAL (BASE E27)</t>
  </si>
  <si>
    <t xml:space="preserve">LAMPADA LED 6 W BIVOLT BRANCA, FORMATO TRADICIONAL (BASE E27)</t>
  </si>
  <si>
    <t xml:space="preserve">22,28</t>
  </si>
  <si>
    <t xml:space="preserve">LAMPADA VAPOR DE SODIO OVOIDE 150 W (BASE E40)</t>
  </si>
  <si>
    <t xml:space="preserve">LAMPADA VAPOR DE SODIO OVOIDE 250 W (BASE E40)</t>
  </si>
  <si>
    <t xml:space="preserve">LAMPADA VAPOR DE SODIO OVOIDE 400 W (BASE E40)</t>
  </si>
  <si>
    <t xml:space="preserve">48,33</t>
  </si>
  <si>
    <t xml:space="preserve">LAMPADA VAPOR MERCURIO 125 W (BASE E27)</t>
  </si>
  <si>
    <t xml:space="preserve">LAMPADA VAPOR MERCURIO 250 W (BASE E40)</t>
  </si>
  <si>
    <t xml:space="preserve">29,50</t>
  </si>
  <si>
    <t xml:space="preserve">LAMPADA VAPOR MERCURIO 400 W (BASE E40)</t>
  </si>
  <si>
    <t xml:space="preserve">LAMPADA VAPOR METALICO OVOIDE 150 W, BASE E27/E40</t>
  </si>
  <si>
    <t xml:space="preserve">33,94</t>
  </si>
  <si>
    <t xml:space="preserve">LAMPADA VAPOR METALICO TUBULAR 400 W (BASE E40)</t>
  </si>
  <si>
    <t xml:space="preserve">66,41</t>
  </si>
  <si>
    <t xml:space="preserve">LAVADORA DE ALTA PRESSAO (LAVA-JATO) PARA AGUA FRIA, PRESSAO DE OPERACAO ENTRE 1400 E 1900 LIB/POL2, VAZAO MAXIMA ENTRE  400 E 700 L/H</t>
  </si>
  <si>
    <t xml:space="preserve">1.895,00</t>
  </si>
  <si>
    <t xml:space="preserve">LAVATORIO DE CANTO LOUCA BRANCA SUSPENSO *40 X 30* CM</t>
  </si>
  <si>
    <t xml:space="preserve">118,91</t>
  </si>
  <si>
    <t xml:space="preserve">LAVATORIO LOUCA BRANCA COM COLUNA *44 X 35,5* CM</t>
  </si>
  <si>
    <t xml:space="preserve">121,21</t>
  </si>
  <si>
    <t xml:space="preserve">LAVATORIO LOUCA BRANCA COM COLUNA *54 X 44* CM</t>
  </si>
  <si>
    <t xml:space="preserve">174,58</t>
  </si>
  <si>
    <t xml:space="preserve">LAVATORIO LOUCA BRANCA SUSPENSO *40 X 30* CM</t>
  </si>
  <si>
    <t xml:space="preserve">76,98</t>
  </si>
  <si>
    <t xml:space="preserve">LAVATORIO LOUCA COR COM COLUNA *54 X 44* CM</t>
  </si>
  <si>
    <t xml:space="preserve">191,52</t>
  </si>
  <si>
    <t xml:space="preserve">LAVATORIO LOUCA COR SUSPENSO *40 X 30* CM</t>
  </si>
  <si>
    <t xml:space="preserve">91,81</t>
  </si>
  <si>
    <t xml:space="preserve">LAVATORIO/CUBA DE EMBUTIR OVAL LOUCA BRANCA SEM LADRAO *50 X 35* CM</t>
  </si>
  <si>
    <t xml:space="preserve">75,67</t>
  </si>
  <si>
    <t xml:space="preserve">LAVATORIO/CUBA DE EMBUTIR OVAL LOUCA COR SEM LADRAO *50 X 35* CM</t>
  </si>
  <si>
    <t xml:space="preserve">LAVATORIO/CUBA DE SOBREPOR OVAL PEQUENA LOUCA BRANCA SEM LADRAO *31 X 44*</t>
  </si>
  <si>
    <t xml:space="preserve">120,38</t>
  </si>
  <si>
    <t xml:space="preserve">LAVATORIO/CUBA DE SOBREPOR RETANGULAR LOUCA BRANCA COM LADRAO *52 X 45* CM</t>
  </si>
  <si>
    <t xml:space="preserve">215,85</t>
  </si>
  <si>
    <t xml:space="preserve">LAVATORIO/CUBA DE SOBREPOR RETANGULAR LOUCA COR COM LADRAO *52 X 45* CM</t>
  </si>
  <si>
    <t xml:space="preserve">219,07</t>
  </si>
  <si>
    <t xml:space="preserve">LEITURISTA OU CADASTRISTA DE REDES DE AGUA E ESGOTO (MENSALISTA)</t>
  </si>
  <si>
    <t xml:space="preserve">3.478,73</t>
  </si>
  <si>
    <t xml:space="preserve">4.020,80</t>
  </si>
  <si>
    <t xml:space="preserve">LETRA ACO INOX (AISI 304), CHAPA NUM. 22, RECORTADO, H= 20 CM (SEM RELEVO)</t>
  </si>
  <si>
    <t xml:space="preserve">LEVANTADOR DE JANELA GUILHOTINA, EM LATAO CROMADO</t>
  </si>
  <si>
    <t xml:space="preserve">LIMPADORA A SUCCAO, TANQUE 12000 L, BASCULAMENTO HIDRAULICO, BOMBA 12 M3/MIN 95% VACUO (INCLUI MONTAGEM, NAO INCLUI CAMINHAO)</t>
  </si>
  <si>
    <t xml:space="preserve">70.000,00</t>
  </si>
  <si>
    <t xml:space="preserve">LIMPADORA DE SUCCAO TANQUE 7000 L, BOMBA 12 M3/MIN 95% VACUO (INCLUI MONTAGEM, NAO INCLUI CAMINHAO)</t>
  </si>
  <si>
    <t xml:space="preserve">59.441,80</t>
  </si>
  <si>
    <t xml:space="preserve">LIMPADORA DE SUCCAO, TANQUE 11000 L, BOMBA 340 M3/MIN (INCLUI MONTAGEM, NAO INCLUI CAMINHAO)</t>
  </si>
  <si>
    <t xml:space="preserve">99.513,06</t>
  </si>
  <si>
    <t xml:space="preserve">LIMPADORA DE SUCCAO, TANQUE 5500 L, BOMBA 60M3/MIN, VACUO 500 MBAR (INCLUI MONTAGEM, NAO INCLUI CAMINHAO)</t>
  </si>
  <si>
    <t xml:space="preserve">168.889,54</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</si>
  <si>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</si>
  <si>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</si>
  <si>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</si>
  <si>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</si>
  <si>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</si>
  <si>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</si>
  <si>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3.360,06</t>
  </si>
  <si>
    <t xml:space="preserve">LIXADEIRA ELETRICA ANGULAR, PARA DISCO DE 7 " (180 MM), POTENCIA DE 2.200 W, *5.000* RPM, 220 V</t>
  </si>
  <si>
    <t xml:space="preserve">555,70</t>
  </si>
  <si>
    <t xml:space="preserve">LOCACAO DE ANDAIME METALICO TIPO FACHADEIRO, LARGURA DE 1,20 M, ALTURA POR PECA DE 2,0 M, INCLUINDO SAPATAS E ITENS NECESSARIOS A INSTALACAO</t>
  </si>
  <si>
    <t xml:space="preserve">M2/MES</t>
  </si>
  <si>
    <t xml:space="preserve">LOCACAO DE ANDAIME METALICO TUBULAR DE ENCAIXE, TIPO DE TORRE, COM LARGURA DE 1 ATE 1,5 M E ALTURA DE *1,00* M</t>
  </si>
  <si>
    <t xml:space="preserve">M/MES </t>
  </si>
  <si>
    <t xml:space="preserve">LOCACAO DE ANDAIME SUSPENSO OU BALANCIM MANUAL, CAPACIDADE DE CARGA TOTAL DE APROXIMADAMENTE 250 KG/M2, PLATAFORMA DE 1,50 M X 0,80 M (C X L), CABO DE 45 M</t>
  </si>
  <si>
    <t xml:space="preserve">430,00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</si>
  <si>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</si>
  <si>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</si>
  <si>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</si>
  <si>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</si>
  <si>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</si>
  <si>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</si>
  <si>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</si>
  <si>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</si>
  <si>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</si>
  <si>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</si>
  <si>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</si>
  <si>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</si>
  <si>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</si>
  <si>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</si>
  <si>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</si>
  <si>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</si>
  <si>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</si>
  <si>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</si>
  <si>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</si>
  <si>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</si>
  <si>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</si>
  <si>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</si>
  <si>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</si>
  <si>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</si>
  <si>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</si>
  <si>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</si>
  <si>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</si>
  <si>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</si>
  <si>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</si>
  <si>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</si>
  <si>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</si>
  <si>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</si>
  <si>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</si>
  <si>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</si>
  <si>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</si>
  <si>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1,09</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</si>
  <si>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</si>
  <si>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</si>
  <si>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</si>
  <si>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</si>
  <si>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</si>
  <si>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</si>
  <si>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</si>
  <si>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</si>
  <si>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</si>
  <si>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111,71</t>
  </si>
  <si>
    <t xml:space="preserve">LUMINARIA DE EMBUTIR EM CHAPA DE ACO PARA 4 LAMPADAS FLUORESCENTES DE 14 W *60 X 60 CM* ALETADA (NAO INCLUI REATOR E LAMPADAS)</t>
  </si>
  <si>
    <t xml:space="preserve">LUMINARIA DE EMERGENCIA 30 LEDS, POTENCIA 2 W, BATERIA DE LITIO, AUTONOMIA DE 6 HORAS</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</si>
  <si>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</si>
  <si>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</si>
  <si>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28,30</t>
  </si>
  <si>
    <t xml:space="preserve">LUMINARIA DE SOBREPOR EM CHAPA DE ACO PARA 1 LAMPADA FLUORESCENTE DE *18* W, ALETADA, COMPLETA (LAMPADA E REATOR INCLUSOS)</t>
  </si>
  <si>
    <t xml:space="preserve">29,49</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</si>
  <si>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</si>
  <si>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</si>
  <si>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</si>
  <si>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</si>
  <si>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</si>
  <si>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LUMINARIA DE SOBREPOR EM CHAPA DE ACO PARA 2 LAMPADAS FLUORESCENTES DE *36* W, ALETADA, COMPLETA (LAMPADAS E REATOR INCLUSOS)</t>
  </si>
  <si>
    <t xml:space="preserve">57,81</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</si>
  <si>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</si>
  <si>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</si>
  <si>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</si>
  <si>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154,79</t>
  </si>
  <si>
    <t xml:space="preserve">LUMINARIA ESMALTADA COR ALUMINIO PETERCO Y.25/1</t>
  </si>
  <si>
    <t xml:space="preserve">67,14</t>
  </si>
  <si>
    <t xml:space="preserve">LUMINARIA HERMETICA IP-65 PARA 2 DUAS LAMPADAS DE 14/16/18/20 W (NAO INCLUI REATOR E LAMPADAS)</t>
  </si>
  <si>
    <t xml:space="preserve">LUMINARIA HERMETICA IP-65 PARA 2 DUAS LAMPADAS DE 28/32/36/40 W (NAO INCLUI REATOR E LAMPADAS)</t>
  </si>
  <si>
    <t xml:space="preserve">90,27</t>
  </si>
  <si>
    <t xml:space="preserve">LUMINARIA LED PLAFON REDONDO DE SOBREPOR BIVOLT 12/13 W,  D = *17* CM</t>
  </si>
  <si>
    <t xml:space="preserve">68,28</t>
  </si>
  <si>
    <t xml:space="preserve">LUMINARIA LED REFLETOR RETANGULAR BIVOLT, LUZ BRANCA, 10 W</t>
  </si>
  <si>
    <t xml:space="preserve">56,63</t>
  </si>
  <si>
    <t xml:space="preserve">LUMINARIA LED REFLETOR RETANGULAR BIVOLT, LUZ BRANCA, 30 W</t>
  </si>
  <si>
    <t xml:space="preserve">109,70</t>
  </si>
  <si>
    <t xml:space="preserve">LUMINARIA LED REFLETOR RETANGULAR BIVOLT, LUZ BRANCA, 50 W</t>
  </si>
  <si>
    <t xml:space="preserve">203,02</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</si>
  <si>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</si>
  <si>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</si>
  <si>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</si>
  <si>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88,81</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</si>
  <si>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</si>
  <si>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</si>
  <si>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</si>
  <si>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</si>
  <si>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</si>
  <si>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</si>
  <si>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</si>
  <si>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</si>
  <si>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</si>
  <si>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</si>
  <si>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</si>
  <si>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86,04</t>
  </si>
  <si>
    <t xml:space="preserve">LUVA DE BORRACHA ISOLANTE PARA ALTA TENSAO, RESISTENTE A OZONIO, TENSAO DE ENSAIO 2,5 KV (PAR)</t>
  </si>
  <si>
    <t xml:space="preserve">310,51</t>
  </si>
  <si>
    <t xml:space="preserve">LUVA DE COBRE (REF 600) SEM ANEL DE SOLDA, BOLSA X BOLSA, 104 MM</t>
  </si>
  <si>
    <t xml:space="preserve">147,64</t>
  </si>
  <si>
    <t xml:space="preserve">LUVA DE COBRE (REF 600) SEM ANEL DE SOLDA, BOLSA X BOLSA, 15 MM</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</si>
  <si>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</si>
  <si>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</si>
  <si>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</si>
  <si>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</si>
  <si>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LUVA DE COBRE (REF 600) SEM ANEL DE SOLDA, BOLSA X BOLSA, 54 MM</t>
  </si>
  <si>
    <t xml:space="preserve">LUVA DE COBRE (REF 600) SEM ANEL DE SOLDA, BOLSA X BOLSA, 66 MM</t>
  </si>
  <si>
    <t xml:space="preserve">LUVA DE COBRE (REF 600) SEM ANEL DE SOLDA, BOLSA X BOLSA, 79 MM</t>
  </si>
  <si>
    <t xml:space="preserve">101,25</t>
  </si>
  <si>
    <t xml:space="preserve">LUVA DE CORRER DEFOFO, PVC, JE, DN 100 MM</t>
  </si>
  <si>
    <t xml:space="preserve">28,33</t>
  </si>
  <si>
    <t xml:space="preserve">LUVA DE CORRER DEFOFO, PVC, JE, DN 150 MM</t>
  </si>
  <si>
    <t xml:space="preserve">67,54</t>
  </si>
  <si>
    <t xml:space="preserve">LUVA DE CORRER DEFOFO, PVC, JE, DN 200 MM</t>
  </si>
  <si>
    <t xml:space="preserve">191,01</t>
  </si>
  <si>
    <t xml:space="preserve">LUVA DE CORRER DEFOFO, PVC, JE, DN 250 MM</t>
  </si>
  <si>
    <t xml:space="preserve">234,52</t>
  </si>
  <si>
    <t xml:space="preserve">LUVA DE CORRER DEFOFO, PVC, JE, DN 300 MM</t>
  </si>
  <si>
    <t xml:space="preserve">399,97</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</si>
  <si>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</si>
  <si>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</si>
  <si>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</si>
  <si>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</si>
  <si>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</si>
  <si>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</si>
  <si>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</si>
  <si>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</si>
  <si>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22,52</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</si>
  <si>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</si>
  <si>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</si>
  <si>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</si>
  <si>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74,36</t>
  </si>
  <si>
    <t xml:space="preserve">LUVA DE CORRER PVC, JE, DN 250 MM, PARA REDE COLETORA DE ESGOTO (NBR 10569)</t>
  </si>
  <si>
    <t xml:space="preserve">122,41</t>
  </si>
  <si>
    <t xml:space="preserve">LUVA DE CORRER PVC, JE, DN 300 MM, PARA REDE COLETORA DE ESGOTO (NBR 10569)</t>
  </si>
  <si>
    <t xml:space="preserve">189,64</t>
  </si>
  <si>
    <t xml:space="preserve">LUVA DE CORRER PVC, JE, DN 350 MM, PARA REDE COLETORA DE ESGOTO (NBR 10569)</t>
  </si>
  <si>
    <t xml:space="preserve">370,56</t>
  </si>
  <si>
    <t xml:space="preserve">LUVA DE CORRER PVC, JE, DN 400 MM, PARA REDE COLETORA DE ESGOTO (NBR 10569)</t>
  </si>
  <si>
    <t xml:space="preserve">501,11</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</si>
  <si>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</si>
  <si>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</si>
  <si>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</si>
  <si>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</si>
  <si>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</si>
  <si>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PBA, JE, DN 100 / DE 110 MM, PARA REDE AGUA (NBR 10351)</t>
  </si>
  <si>
    <t xml:space="preserve">LUVA DE CORRER, PVC PBA, JE, DN 50 / DE 60 MM, PARA REDE AGUA (NBR 10351)</t>
  </si>
  <si>
    <t xml:space="preserve">11,04</t>
  </si>
  <si>
    <t xml:space="preserve">LUVA DE CORRER, PVC PBA, JE, DN 75 / DE 85 MM, PARA REDE AGUA (NBR 10351)</t>
  </si>
  <si>
    <t xml:space="preserve">LUVA DE CORRER, PVC SERIE REFORCADA - R, 100 MM, PARA ESGOTO PREDIAL</t>
  </si>
  <si>
    <t xml:space="preserve">LUVA DE CORRER, PVC SERIE REFORCADA - R, 150 MM, PARA ESGOTO PREDIAL</t>
  </si>
  <si>
    <t xml:space="preserve">47,43</t>
  </si>
  <si>
    <t xml:space="preserve">LUVA DE CORRER, PVC SERIE REFORCADA -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</si>
  <si>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</si>
  <si>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</si>
  <si>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</si>
  <si>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</si>
  <si>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</si>
  <si>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</si>
  <si>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</si>
  <si>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</si>
  <si>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</si>
  <si>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35,41</t>
  </si>
  <si>
    <t xml:space="preserve">LUVA DE FERRO GALVANIZADO, COM ROSCA BSP, DE 2"</t>
  </si>
  <si>
    <t xml:space="preserve">LUVA DE FERRO GALVANIZADO, COM ROSCA BSP, DE 3/4"</t>
  </si>
  <si>
    <t xml:space="preserve">LUVA DE FERRO GALVANIZADO, COM ROSCA BSP, DE 3"</t>
  </si>
  <si>
    <t xml:space="preserve">LUVA DE FERRO GALVANIZADO, COM ROSCA BSP, DE 4"</t>
  </si>
  <si>
    <t xml:space="preserve">84,24</t>
  </si>
  <si>
    <t xml:space="preserve">LUVA DE FERRO GALVANIZADO, COM ROSCA BSP, DE 5"</t>
  </si>
  <si>
    <t xml:space="preserve">153,48</t>
  </si>
  <si>
    <t xml:space="preserve">LUVA DE FERRO GALVANIZADO, COM ROSCA BSP, DE 6"</t>
  </si>
  <si>
    <t xml:space="preserve">253,15</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</si>
  <si>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</si>
  <si>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</si>
  <si>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</si>
  <si>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</si>
  <si>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19,16</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</si>
  <si>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</si>
  <si>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</si>
  <si>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</si>
  <si>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</si>
  <si>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</si>
  <si>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</si>
  <si>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</si>
  <si>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</si>
  <si>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</si>
  <si>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</si>
  <si>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</si>
  <si>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</si>
  <si>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</si>
  <si>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37,81</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</si>
  <si>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</si>
  <si>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</si>
  <si>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</si>
  <si>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</si>
  <si>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</si>
  <si>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</si>
  <si>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57,61</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</si>
  <si>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</si>
  <si>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</si>
  <si>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</si>
  <si>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99,48</t>
  </si>
  <si>
    <t xml:space="preserve">LUVA DE REDUCAO DE FERRO GALVANIZADO, COM ROSCA BSP, DE 4" X 2"</t>
  </si>
  <si>
    <t xml:space="preserve">LUVA DE REDUCAO DE FERRO GALVANIZADO, COM ROSCA BSP, DE 4" X 3"</t>
  </si>
  <si>
    <t xml:space="preserve">LUVA DE REDUCAO EM ACO CARBONO, COM ENCAIXE PARA SOLDA (SW), PRESSAO 3.000 LBS,  DN 20 X 15 MM (3/4 " X 1/2")</t>
  </si>
  <si>
    <t xml:space="preserve">LUVA DE REDUCAO EM ACO CARBONO, COM ENCAIXE PARA SOLDA (SW), PRESSAO 3.000 LBS, DN 25 X 20 MM (1" X 3/4")</t>
  </si>
  <si>
    <t xml:space="preserve">LUVA DE REDUCAO EM ACO CARBONO, COM ENCAIXE PARA SOLDA (SW), PRESSAO 3.000 LBS, DN 32 X 25 MM (1 1/4"  X 1")</t>
  </si>
  <si>
    <t xml:space="preserve">17,63</t>
  </si>
  <si>
    <t xml:space="preserve">LUVA DE REDUCAO EM ACO CARBONO, COM ENCAIXE PARA SOLDA (SW), PRESSAO 3.000 LBS, DN 40  X 32 MM (1 1/2" X 1 1/4")</t>
  </si>
  <si>
    <t xml:space="preserve">22,55</t>
  </si>
  <si>
    <t xml:space="preserve">LUVA DE REDUCAO EM ACO CARBONO, COM ENCAIXE PARA SOLDA (SW), PRESSAO 3.000 LBS, DN 50 X 40 MM (2" X 1 1/2")</t>
  </si>
  <si>
    <t xml:space="preserve">LUVA DE REDUCAO EM ACO CARBONO, COM ENCAIXE PARA SOLDA (SW), PRESSAO 3.000 LBS, DN 60 X 50 MM (2 1/2" X 2")</t>
  </si>
  <si>
    <t xml:space="preserve">71,55</t>
  </si>
  <si>
    <t xml:space="preserve">LUVA DE REDUCAO EM ACO CARBONO, COM ENCAIXE PARA SOLDA (SW), PRESSAO 3.000 LBS, DN 80 X 65 MM (3" X 2 1/2")</t>
  </si>
  <si>
    <t xml:space="preserve">96,76</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</si>
  <si>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</si>
  <si>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</si>
  <si>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</si>
  <si>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LUVA DE REDUCAO PARA TUBO PEX, METALICA, PARA CONEXAO COM ANEL DESLIZANTE, DN 32 X 25 MM</t>
  </si>
  <si>
    <t xml:space="preserve">14,22</t>
  </si>
  <si>
    <t xml:space="preserve">LUVA DE REDUCAO PARA TUBO PEX, PLASTICA, PARA CONEXAO COM CRIMPAGEM, DN 20 X 16 MM</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</si>
  <si>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</si>
  <si>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</si>
  <si>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</si>
  <si>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</si>
  <si>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</si>
  <si>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</si>
  <si>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</si>
  <si>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</si>
  <si>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</si>
  <si>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</si>
  <si>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</si>
  <si>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</si>
  <si>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90,04</t>
  </si>
  <si>
    <t xml:space="preserve">LUVA DE TRANSICAO, CPVC, SOLDAVEL, 54 MM X 2", PARA AGUA QUENTE PREDIAL</t>
  </si>
  <si>
    <t xml:space="preserve">146,86</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</si>
  <si>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</si>
  <si>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</si>
  <si>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</si>
  <si>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15 MM (1/2")</t>
  </si>
  <si>
    <t xml:space="preserve">LUVA EM ACO CARBONO, SOLDAVEL, PRESSAO 3.000 LBS, DN 20 MM (3/4")</t>
  </si>
  <si>
    <t xml:space="preserve">LUVA EM ACO CARBONO, SOLDAVEL, PRESSAO 3.000 LBS, DN 25 MM (1")</t>
  </si>
  <si>
    <t xml:space="preserve">LUVA EM ACO CARBONO, SOLDAVEL, PRESSAO 3.000 LBS, DN 32 MM (1 1/4")</t>
  </si>
  <si>
    <t xml:space="preserve">13,76</t>
  </si>
  <si>
    <t xml:space="preserve">LUVA EM ACO CARBONO, SOLDAVEL, PRESSAO 3.000 LBS, DN 40 MM (1 1/2")</t>
  </si>
  <si>
    <t xml:space="preserve">LUVA EM ACO CARBONO, SOLDAVEL, PRESSAO 3.000 LBS, DN 50 MM (2")</t>
  </si>
  <si>
    <t xml:space="preserve">LUVA EM ACO CARBONO, SOLDAVEL, PRESSAO 3.000 LBS, DN 65 MM (2 1/2")</t>
  </si>
  <si>
    <t xml:space="preserve">55,70</t>
  </si>
  <si>
    <t xml:space="preserve">LUVA EM ACO CARBONO, SOLDAVEL, PRESSAO 3.000 LBS, DN 80 MM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</si>
  <si>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</si>
  <si>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</si>
  <si>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</si>
  <si>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</si>
  <si>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</si>
  <si>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</si>
  <si>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</si>
  <si>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</si>
  <si>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</si>
  <si>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</si>
  <si>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30,15</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</si>
  <si>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</si>
  <si>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</si>
  <si>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</si>
  <si>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</si>
  <si>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</si>
  <si>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</si>
  <si>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</si>
  <si>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12,55</t>
  </si>
  <si>
    <t xml:space="preserve">LUVA PARA ELETRODUTO, EM ACO GALVANIZADO ELETROLITICO, DIAMETRO DE 80 MM (3")</t>
  </si>
  <si>
    <t xml:space="preserve">19,11</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</si>
  <si>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</si>
  <si>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</si>
  <si>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</si>
  <si>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</si>
  <si>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17,53</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</si>
  <si>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</si>
  <si>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</si>
  <si>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</si>
  <si>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</si>
  <si>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</si>
  <si>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</si>
  <si>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</si>
  <si>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</si>
  <si>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</si>
  <si>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</si>
  <si>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LUVA PASSANTE DE COBRE (REF 601) SEM ANEL DE SOLDA, BOLSA 66 MM</t>
  </si>
  <si>
    <t xml:space="preserve">LUVA PPR, SOLDAVEL, DN 110 MM, PARA AGUA QUENTE PREDIAL</t>
  </si>
  <si>
    <t xml:space="preserve">61,91</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</si>
  <si>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</si>
  <si>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</si>
  <si>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</si>
  <si>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</si>
  <si>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</si>
  <si>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</si>
  <si>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LUVA PPR, SOLDAVEL, DN 75 MM, PARA AGUA QUENTE PREDIAL</t>
  </si>
  <si>
    <t xml:space="preserve">LUVA PPR, SOLDAVEL, DN 90 MM, PARA AGUA QUENTE PREDIAL</t>
  </si>
  <si>
    <t xml:space="preserve">LUVA PVC SOLDAVEL, 110 MM, PARA AGUA FRIA PREDIAL</t>
  </si>
  <si>
    <t xml:space="preserve">43,37</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</si>
  <si>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</si>
  <si>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</si>
  <si>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</si>
  <si>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</si>
  <si>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</si>
  <si>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</si>
  <si>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</si>
  <si>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</si>
  <si>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</si>
  <si>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</si>
  <si>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</si>
  <si>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</si>
  <si>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</si>
  <si>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</si>
  <si>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</si>
  <si>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</si>
  <si>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</si>
  <si>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</si>
  <si>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</si>
  <si>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</si>
  <si>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27,69</t>
  </si>
  <si>
    <t xml:space="preserve">LUVA SIMPLES, PVC SERIE REFORCADA - R, 100 MM, PARA ESGOTO PREDIAL</t>
  </si>
  <si>
    <t xml:space="preserve">LUVA SIMPLES, PVC SERIE REFORCADA - R, 150 MM, PARA ESGOTO PREDIAL</t>
  </si>
  <si>
    <t xml:space="preserve">24,71</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</si>
  <si>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</si>
  <si>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</si>
  <si>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</si>
  <si>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</si>
  <si>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</si>
  <si>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</si>
  <si>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</si>
  <si>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</si>
  <si>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</si>
  <si>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</si>
  <si>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</si>
  <si>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</si>
  <si>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</si>
  <si>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</si>
  <si>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</si>
  <si>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</si>
  <si>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</si>
  <si>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</si>
  <si>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10,87</t>
  </si>
  <si>
    <t xml:space="preserve">LUVA, PEAD PE 100,  DE 400 MM, PARA ELETROFUSAO</t>
  </si>
  <si>
    <t xml:space="preserve">1.620,08</t>
  </si>
  <si>
    <t xml:space="preserve">LUVA, PEAD PE 100,  DE 63 MM, PARA ELETROFUSAO</t>
  </si>
  <si>
    <t xml:space="preserve">LUVA, PEAD PE 100, DE 125 MM, PARA ELETROFUSAO</t>
  </si>
  <si>
    <t xml:space="preserve">37,17</t>
  </si>
  <si>
    <t xml:space="preserve">LUVA, PEAD PE 100, DE 20 MM, PARA ELETROFUSAO</t>
  </si>
  <si>
    <t xml:space="preserve">LUVA, PEAD PE 100, DE 200 MM, PARA ELETROFUSAO</t>
  </si>
  <si>
    <t xml:space="preserve">128,11</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</si>
  <si>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</si>
  <si>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</si>
  <si>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</si>
  <si>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</si>
  <si>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38,74</t>
  </si>
  <si>
    <t xml:space="preserve">MACARICO DE SOLDA 201 PARA EXTENSAO GLP OU ACETILENO</t>
  </si>
  <si>
    <t xml:space="preserve">87,68</t>
  </si>
  <si>
    <t xml:space="preserve">MACARIQUEIRO</t>
  </si>
  <si>
    <t xml:space="preserve">MACARIQUEIRO (MENSALISTA)</t>
  </si>
  <si>
    <t xml:space="preserve">5.537,06</t>
  </si>
  <si>
    <t xml:space="preserve">6.399,87</t>
  </si>
  <si>
    <t xml:space="preserve">MADEIRA PINHO SERRADA 3A QUALIDADE NAO APARELHADA</t>
  </si>
  <si>
    <t xml:space="preserve">600,63</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</si>
  <si>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</si>
  <si>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</si>
  <si>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</si>
  <si>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</si>
  <si>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</si>
  <si>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</si>
  <si>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</si>
  <si>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</si>
  <si>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</si>
  <si>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</si>
  <si>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</si>
  <si>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</si>
  <si>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</si>
  <si>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</si>
  <si>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MADEIRA SERRADA APARELHADA DE MACARANDUBA, ANGELIM OU EQUIVALENTE DA REGIAO</t>
  </si>
  <si>
    <t xml:space="preserve">1.893,56</t>
  </si>
  <si>
    <t xml:space="preserve">MADEIRA SERRADA NAO APARELHADA DE MACARANDUBA, ANGELIM OU EQUIVALENTE DA REGIAO</t>
  </si>
  <si>
    <t xml:space="preserve">1.888,24</t>
  </si>
  <si>
    <t xml:space="preserve">MADEIRA 2A QUALIDADE SERRADA NAO APARELHADA</t>
  </si>
  <si>
    <t xml:space="preserve">1.538,50</t>
  </si>
  <si>
    <t xml:space="preserve">MADEIRA 2A QUALIDADE SERRADA NAO APARELHADA -TIPO VIROLA</t>
  </si>
  <si>
    <t xml:space="preserve">1.821,90</t>
  </si>
  <si>
    <t xml:space="preserve">MANGOTE DE SEGURANCA EM RASPA DE COURO</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</si>
  <si>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</si>
  <si>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</si>
  <si>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</si>
  <si>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</si>
  <si>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</si>
  <si>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</si>
  <si>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</si>
  <si>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</si>
  <si>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</si>
  <si>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180,00</t>
  </si>
  <si>
    <t xml:space="preserve">MANGUEIRA DE INCENDIO, TIPO 1, DE 1 1/2", COMPRIMENTO = 20 M, TECIDO EM FIO DE POLIESTER E TUBO INTERNO EM BORRACHA SINTETICA, COM UNIOES ENGATE RAPIDO</t>
  </si>
  <si>
    <t xml:space="preserve">221,88</t>
  </si>
  <si>
    <t xml:space="preserve">MANGUEIRA DE INCENDIO, TIPO 1, DE 1 1/2", COMPRIMENTO = 25 M, TECIDO EM FIO DE POLIESTER E TUBO INTERNO EM BORRACHA SINTETICA, COM UNIOES ENGATE RAPIDO</t>
  </si>
  <si>
    <t xml:space="preserve">276,23</t>
  </si>
  <si>
    <t xml:space="preserve">MANGUEIRA DE INCENDIO, TIPO 1, DE 1 1/2", COMPRIMENTO = 30 M, TECIDO EM FIO DE POLIESTER E TUBO INTERNO EM BORRACHA SINTETICA, COM UNIOES ENGATE RAPIDO</t>
  </si>
  <si>
    <t xml:space="preserve">294,95</t>
  </si>
  <si>
    <t xml:space="preserve">MANGUEIRA DE INCENDIO, TIPO 2, DE 1 1/2", COMPRIMENTO = 15 M, TECIDO EM FIO DE POLIESTER E TUBO INTERNO EM BORRACHA SINTETICA, COM UNIOES ENGATE RAPIDO</t>
  </si>
  <si>
    <t xml:space="preserve">266,43</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</si>
  <si>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</si>
  <si>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</si>
  <si>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</si>
  <si>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418,81</t>
  </si>
  <si>
    <t xml:space="preserve">MANGUEIRA DE INCENDIO, TIPO 2, DE 2 1/2", COMPRIMENTO = 15 M, TECIDO EM FIO DE POLIESTER E TUBO INTERNO EM BORRACHA SINTETICA, COM UNIOES ENGATE RAPIDO</t>
  </si>
  <si>
    <t xml:space="preserve">357,32</t>
  </si>
  <si>
    <t xml:space="preserve">MANGUEIRA DE INCENDIO, TIPO 2, DE 2 1/2", COMPRIMENTO = 20 M, TECIDO EM FIO DE POLIESTER E TUBO INTERNO EM BORRACHA SINTETICA, COM UNIOES</t>
  </si>
  <si>
    <t xml:space="preserve">450,00</t>
  </si>
  <si>
    <t xml:space="preserve">MANGUEIRA DE INCENDIO, TIPO 2, DE 2 1/2", COMPRIMENTO = 25 M, TECIDO EM FIO DE POLIESTER E TUBO INTERNO EM BORRACHA SINTETICA, COM UNIOES ENGATE RAPIDO</t>
  </si>
  <si>
    <t xml:space="preserve">547,12</t>
  </si>
  <si>
    <t xml:space="preserve">MANGUEIRA DE INCENDIO, TIPO 2, DE 2 1/2", COMPRIMENTO = 30 M, TECIDO EM FIO DE POLIESTER E TUBO INTERNO EM BORRACHA SINTETICA, COM UNIOES ENGATE RAPIDO</t>
  </si>
  <si>
    <t xml:space="preserve">623,76</t>
  </si>
  <si>
    <t xml:space="preserve">MANGUEIRA DE PVC FLEXIVEL,TIPO FLAT/ACHATADA, COR LARANJA, D = 1 1/2" (40 MM), PARA CONDUCAO DE AGUA, SERVICOS LEVES E MEDIOS</t>
  </si>
  <si>
    <t xml:space="preserve">MANGUEIRA PARA GAS - GLP, DIAMETRO DE 3/8", COMPRIMENTO DE 1M</t>
  </si>
  <si>
    <t xml:space="preserve">MANILHA RETA PESADA PADRAO "D", CORPO EM ACO CARBONO 1045 E PINO REFORCADO EM ACO ALLOY, GALVANIZADO, ROSCADO, DIAMETRO 1/2" (COLETADO CAIXA)</t>
  </si>
  <si>
    <t xml:space="preserve">6,91</t>
  </si>
  <si>
    <t xml:space="preserve">MANIPULADOR TELESCOPICO, POTENCIA DE 101 HP, CAPACIDADE DE CARGA DE 3.500 KG, ALTURA MAXIMA DE ELEVACAO DE 12 M</t>
  </si>
  <si>
    <t xml:space="preserve">429.996,07</t>
  </si>
  <si>
    <t xml:space="preserve">MANIPULADOR TELESCOPICO, POTENCIA DE 85 HP, CAPACIDADE DE CARGA DE 3.500 KG, ALTURA MAXIMA DE ELEVACAO DE 12,3 M</t>
  </si>
  <si>
    <t xml:space="preserve">382.288,50</t>
  </si>
  <si>
    <t xml:space="preserve">MANOMETRO COM CAIXA EM ACO PINTADO, ESCALA *10* KGF/CM2 (*10* BAR), DIAMETRO NOMINAL DE *63* MM, CONEXAO DE 1/4"</t>
  </si>
  <si>
    <t xml:space="preserve">91,23</t>
  </si>
  <si>
    <t xml:space="preserve">MANOMETRO COM CAIXA EM ACO PINTADO, ESCALA *10* KGF/CM2 (*10* BAR), DIAMETRO NOMINAL DE 100 MM, CONEXAO DE 1/2"</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</si>
  <si>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</si>
  <si>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</si>
  <si>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</si>
  <si>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</si>
  <si>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</si>
  <si>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37,14</t>
  </si>
  <si>
    <t xml:space="preserve">MANTA ASFALTICA ELASTOMERICA EM POLIESTER 4 MM, TIPO III, CLASSE B, ACABAMENTO PP (NBR 9952)</t>
  </si>
  <si>
    <t xml:space="preserve">MANTA ASFALTICA ELASTOMERICA EM POLIESTER 5 MM, TIPO III, CLASSE B, ACABAMENTO PP (NBR 9952)</t>
  </si>
  <si>
    <t xml:space="preserve">66,36</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</si>
  <si>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</si>
  <si>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</si>
  <si>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</si>
  <si>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</si>
  <si>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</si>
  <si>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</si>
  <si>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</si>
  <si>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</si>
  <si>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</si>
  <si>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</si>
  <si>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</si>
  <si>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</si>
  <si>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24,55</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</si>
  <si>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</si>
  <si>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</si>
  <si>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</si>
  <si>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</si>
  <si>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</si>
  <si>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14,58</t>
  </si>
  <si>
    <t xml:space="preserve">MANTA TERMOPLASTICA, PEAD, GEOMEMBRANA TEXTURIZADA EM AMBAS AS FACES, E = 1,00 MM (NBR 15352)</t>
  </si>
  <si>
    <t xml:space="preserve">MANTA TERMOPLASTICA, PEAD, GEOMEMBRANA TEXTURIZADA EM AMBAS AS FACES, E = 1,50 MM (NBR 15352)</t>
  </si>
  <si>
    <t xml:space="preserve">26,50</t>
  </si>
  <si>
    <t xml:space="preserve">MANTA TERMOPLASTICA, PEAD, GEOMEMBRANA TEXTURIZADA EM AMBAS AS FACES, E = 2,00 MM (NBR 15352)</t>
  </si>
  <si>
    <t xml:space="preserve">35,82</t>
  </si>
  <si>
    <t xml:space="preserve">MANTA TERMOPLASTICA, PEAD, GEOMEMBRANA TEXTURIZADA EM AMBAS AS FACES, E = 2,50 MM (NBR 15352)</t>
  </si>
  <si>
    <t xml:space="preserve">44,68</t>
  </si>
  <si>
    <t xml:space="preserve">MAQUINA DEMARCADORA DE FAIXA DE TRAFEGO A FRIO, AUTOPROPELIDA, MOTOR DIESEL 38 HP</t>
  </si>
  <si>
    <t xml:space="preserve">444.393,80</t>
  </si>
  <si>
    <t xml:space="preserve">MAQUINA EXTRUSORA DE CONCRETO PARA GUIAS E SARJETAS, COM MOTOR A DIESEL DE 14 CV</t>
  </si>
  <si>
    <t xml:space="preserve">56.150,02</t>
  </si>
  <si>
    <t xml:space="preserve">MAQUINA MANUAL TIPO PRENSA PARA PRODUCAO DE BLOCOS E PAVIMENTOS DE CONCRETO, COM MOTOR ELETRICO TRIFASICO PARA VIBRACAO, POTENCIA TOTAL INSTALADA DE 1,5 KW</t>
  </si>
  <si>
    <t xml:space="preserve">23.505,89</t>
  </si>
  <si>
    <t xml:space="preserve">MAQUINA PARA CORTE COM DISCO ABRASIVO DE DIAMETRO DE 18'' (450 MM), COM MOTOR ELETRICO TRIFASICO DE 10 CV</t>
  </si>
  <si>
    <t xml:space="preserve">9.497,96</t>
  </si>
  <si>
    <t xml:space="preserve">MAQUINA TIPO PRENSA HIDRAULICA, PARA FABRICACAO DE TUBOS DE CONCRETO PARA AGUAS PLUVIAIS, DN 200 A DN 600 MM X 1000 MM DE COMPRIMENTO, COM MOTOR PRINCIPAL DE 20 CV</t>
  </si>
  <si>
    <t xml:space="preserve">233.298,16</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</si>
  <si>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</si>
  <si>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14.256,33</t>
  </si>
  <si>
    <t xml:space="preserve">MARCENEIRO</t>
  </si>
  <si>
    <t xml:space="preserve">15,30</t>
  </si>
  <si>
    <t xml:space="preserve">MARCENEIRO (MENSALISTA)</t>
  </si>
  <si>
    <t xml:space="preserve">2.324,30</t>
  </si>
  <si>
    <t xml:space="preserve">2.686,48</t>
  </si>
  <si>
    <t xml:space="preserve">MARMORISTA / GRANITEIRO</t>
  </si>
  <si>
    <t xml:space="preserve">MARMORISTA / GRANITEIRO (MENSALISTA)</t>
  </si>
  <si>
    <t xml:space="preserve">2.564,21</t>
  </si>
  <si>
    <t xml:space="preserve">2.963,77</t>
  </si>
  <si>
    <t xml:space="preserve">MARTELO DE SOLDADOR/PICADOR DE SOLDA</t>
  </si>
  <si>
    <t xml:space="preserve">MARTELO DEMOLIDOR ELETRICO, COM POTENCIA DE 2.000 W, FREQUENCIA DE 1.000 IMPACTOS POR MINUTO, FORÇA DE IMPACTO ENTRE 60 E 65 J, PESO DE 30 KG</t>
  </si>
  <si>
    <t xml:space="preserve">5.241,50</t>
  </si>
  <si>
    <t xml:space="preserve">MARTELO DEMOLIDOR PNEUMATICO MANUAL, COM REDUCAO DE VIBRACAO, PESO DE 21 KG</t>
  </si>
  <si>
    <t xml:space="preserve">9.772,13</t>
  </si>
  <si>
    <t xml:space="preserve">MARTELO DEMOLIDOR PNEUMATICO MANUAL, COM REDUCAO DE VIBRACAO, PESO DE 31,5 KG</t>
  </si>
  <si>
    <t xml:space="preserve">11.245,22</t>
  </si>
  <si>
    <t xml:space="preserve">MARTELO DEMOLIDOR PNEUMATICO MANUAL, PADRAO, PESO DE 32 KG</t>
  </si>
  <si>
    <t xml:space="preserve">10.620,94</t>
  </si>
  <si>
    <t xml:space="preserve">MARTELO DEMOLIDOR PNEUMATICO MANUAL, PESO  DE 28 KG, COM SILENCIADOR</t>
  </si>
  <si>
    <t xml:space="preserve">11.950,01</t>
  </si>
  <si>
    <t xml:space="preserve">MARTELO PERFURADOR PNEUMATICO MANUAL, DE SUPERFICIE, COM AVANCO DE COLUNA, PESO DE 22 KG</t>
  </si>
  <si>
    <t xml:space="preserve">21.988,84</t>
  </si>
  <si>
    <t xml:space="preserve">MARTELO PERFURADOR PNEUMATICO MANUAL, HASTE 25 X 75 MM, 21 KG</t>
  </si>
  <si>
    <t xml:space="preserve">12.297,80</t>
  </si>
  <si>
    <t xml:space="preserve">MARTELO PERFURADOR PNEUMATICO MANUAL, PESO DE 25 KG, COM SILENCIADOR</t>
  </si>
  <si>
    <t xml:space="preserve">12.066,02</t>
  </si>
  <si>
    <t xml:space="preserve">MASCARA DE SEGURANCA PARA SOLDA COM ESCUDO DE CELERON E CARNEIRA DE PLASTICO COM REGULAGEM</t>
  </si>
  <si>
    <t xml:space="preserve">MASSA A OLEO PARA MADEIRA</t>
  </si>
  <si>
    <t xml:space="preserve">MASSA ACRILICA</t>
  </si>
  <si>
    <t xml:space="preserve">MASSA ACRILICA PARA PAREDES INTERIOR/EXTERIOR</t>
  </si>
  <si>
    <t xml:space="preserve">MASSA CORRIDA PVA PARA PAREDES INTERNAS</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</si>
  <si>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</si>
  <si>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</si>
  <si>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</si>
  <si>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39,47</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</si>
  <si>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</si>
  <si>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</si>
  <si>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</si>
  <si>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</si>
  <si>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</si>
  <si>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</si>
  <si>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128,21</t>
  </si>
  <si>
    <t xml:space="preserve">MASTRO SIMPLES GALVANIZADO DIAMETRO NOMINAL 2", COMPRIMENTO 3 M</t>
  </si>
  <si>
    <t xml:space="preserve">144,21</t>
  </si>
  <si>
    <t xml:space="preserve">MATERIAL FILTRANTE (PEDREGULHO) 0,6 A 25,46 MM (POSTO PEDREIRA/FORNECEDOR, SEM FRETE)</t>
  </si>
  <si>
    <t xml:space="preserve">589,36</t>
  </si>
  <si>
    <t xml:space="preserve">MATERIAL FILTRANTE (PEDREGULHO) 38 A 25,4 MM (POSTO PEDREIRA/FORNECEDOR, SEM FRETE)</t>
  </si>
  <si>
    <t xml:space="preserve">601,29</t>
  </si>
  <si>
    <t xml:space="preserve">MECANICO DE EQUIPAMENTOS PESADOS</t>
  </si>
  <si>
    <t xml:space="preserve">MECANICO DE EQUIPAMENTOS PESADOS (MENSALISTA)</t>
  </si>
  <si>
    <t xml:space="preserve">MECANICO DE REFRIGERACAO</t>
  </si>
  <si>
    <t xml:space="preserve">18,68</t>
  </si>
  <si>
    <t xml:space="preserve">MECANICO DE REFRIGERACAO (MENSALISTA)</t>
  </si>
  <si>
    <t xml:space="preserve">2.836,11</t>
  </si>
  <si>
    <t xml:space="preserve">3.278,04</t>
  </si>
  <si>
    <t xml:space="preserve">MEDIDOR DE NIVEL ESTATICO E DINAMICO PARA POCO, COMPRIMENTO DE 200 M</t>
  </si>
  <si>
    <t xml:space="preserve">1.827,48</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</si>
  <si>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</si>
  <si>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</si>
  <si>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</si>
  <si>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</si>
  <si>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</si>
  <si>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</si>
  <si>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</si>
  <si>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</si>
  <si>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</si>
  <si>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</si>
  <si>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</si>
  <si>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</si>
  <si>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</si>
  <si>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</si>
  <si>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</si>
  <si>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</si>
  <si>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</si>
  <si>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</si>
  <si>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1,47</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</si>
  <si>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</si>
  <si>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</si>
  <si>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</si>
  <si>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19,00</t>
  </si>
  <si>
    <t xml:space="preserve">MEIO-FIO OU GUIA DE CONCRETO, PRE-MOLDADO, COMP 80 CM, *45 X 18 /12* CM (H X L1/L2)</t>
  </si>
  <si>
    <t xml:space="preserve">15,20</t>
  </si>
  <si>
    <t xml:space="preserve">MESA VIBRATORIA COM DIMENSOES DE 2,0 X 1,0 M, COM MOTOR ELETRICO DE 2 POLOS E POTENCIA DE 3 CV</t>
  </si>
  <si>
    <t xml:space="preserve">8.032,50</t>
  </si>
  <si>
    <t xml:space="preserve">MESTRE DE OBRAS</t>
  </si>
  <si>
    <t xml:space="preserve">44,40</t>
  </si>
  <si>
    <t xml:space="preserve">MESTRE DE OBRAS (MENSALISTA)</t>
  </si>
  <si>
    <t xml:space="preserve">6.739,61</t>
  </si>
  <si>
    <t xml:space="preserve">7.789,80</t>
  </si>
  <si>
    <t xml:space="preserve">METACAULIM DE ALTA REATIVIDADE/CAULIM CALCINADO</t>
  </si>
  <si>
    <t xml:space="preserve">MICRO-TRATOR CORTADOR DE GRAMA COM LARGURA DO CORTE DE 107 CM, COM  2 LAMINAS E DESCARTE LATERAL</t>
  </si>
  <si>
    <t xml:space="preserve">9.364,47</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</si>
  <si>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</si>
  <si>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</si>
  <si>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</si>
  <si>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470,98</t>
  </si>
  <si>
    <t xml:space="preserve">MICTORIO COLETIVO ACO INOX (AISI 304), E = 0,8 MM, DE *100 X 50 X 35* CM (C X A X P)</t>
  </si>
  <si>
    <t xml:space="preserve">561,86</t>
  </si>
  <si>
    <t xml:space="preserve">MICTORIO INDIVIDUAL ACO INOX (AISI 304), E = 0,8 MM, DE *50  X 45  X 35* (C X A X P)</t>
  </si>
  <si>
    <t xml:space="preserve">620,98</t>
  </si>
  <si>
    <t xml:space="preserve">MICTORIO SIFONADO LOUCA BRANCA SEM COMPLEMENTOS</t>
  </si>
  <si>
    <t xml:space="preserve">268,19</t>
  </si>
  <si>
    <t xml:space="preserve">MICTORIO SIFONADO LOUCA COR SEM COMPLEMENTOS</t>
  </si>
  <si>
    <t xml:space="preserve">288,83</t>
  </si>
  <si>
    <t xml:space="preserve">MINICARREGADEIRA SOBRE RODAS, POTENCIA LIQUIDA DE *47* HP, CAPACIDADE NOMINAL DE OPERACAO DE *646* KG</t>
  </si>
  <si>
    <t xml:space="preserve">130.000,00</t>
  </si>
  <si>
    <t xml:space="preserve">MINICARREGADEIRA SOBRE RODAS, POTENCIA LIQUIDA DE *72* HP, CAPACIDADE NOMINAL DE OPERACAO DE *1200* KG</t>
  </si>
  <si>
    <t xml:space="preserve">200.628,14</t>
  </si>
  <si>
    <t xml:space="preserve">MINIESCAVADEIRA SOBRE ESTEIRAS, POTENCIA LIQUIDA DE *30* HP, PESO OPERACIONAL DE *3.500* KG</t>
  </si>
  <si>
    <t xml:space="preserve">197.339,15</t>
  </si>
  <si>
    <t xml:space="preserve">MINIESCAVADEIRA SOBRE ESTEIRAS, POTENCIA LIQUIDA DE *42* HP, PESO OPERACIONAL DE *4.500* KG</t>
  </si>
  <si>
    <t xml:space="preserve">240.753,77</t>
  </si>
  <si>
    <t xml:space="preserve">MINIESCAVADEIRA SOBRE ESTEIRAS, POTENCIA LIQUIDA DE *42* HP, PESO OPERACIONAL DE *5.300* KG</t>
  </si>
  <si>
    <t xml:space="preserve">247.997,03</t>
  </si>
  <si>
    <t xml:space="preserve">MINUTERIA ELETRONICA COLETIVA COM POTENCIA MAXIMA RESISTIVA PARA LAMPADAS FLUORESCENTES DE *300* W ( 110 V ) / *600* W ( 110 V )</t>
  </si>
  <si>
    <t xml:space="preserve">88,24</t>
  </si>
  <si>
    <t xml:space="preserve">MISTURADOR BASE PARA CHUVEIRO/BANHEIRA, 1/2 " OU 3/4 ", SOLDAVEL OU ROSCAVEL</t>
  </si>
  <si>
    <t xml:space="preserve">MISTURADOR CROMADO DE MESA BICA BAIXA PARA LAVATORIO (REF 1875)</t>
  </si>
  <si>
    <t xml:space="preserve">157,60</t>
  </si>
  <si>
    <t xml:space="preserve">MISTURADOR CROMADO DE PAREDE PARA LAVATORIO (REF 1178)</t>
  </si>
  <si>
    <t xml:space="preserve">255,16</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</si>
  <si>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</si>
  <si>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</si>
  <si>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</si>
  <si>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</si>
  <si>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</si>
  <si>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</si>
  <si>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</si>
  <si>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</si>
  <si>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</si>
  <si>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</si>
  <si>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39,21</t>
  </si>
  <si>
    <t xml:space="preserve">MISTURADOR MONOCOMANDO PARA CHUVEIRO, BASE BRUTA E ACABAMENTO CROMADO</t>
  </si>
  <si>
    <t xml:space="preserve">177,80</t>
  </si>
  <si>
    <t xml:space="preserve">MOLA AEREA FECHA PORTA, PARA PORTAS COM LARGURA ACIMA DE 110 CM</t>
  </si>
  <si>
    <t xml:space="preserve">156,23</t>
  </si>
  <si>
    <t xml:space="preserve">MOLA AEREA FECHA PORTA, PARA PORTAS COM LARGURA ATE 110 CM</t>
  </si>
  <si>
    <t xml:space="preserve">MOLA AEREA FECHA PORTA, PARA PORTAS COM LARGURA ATE 95 CM</t>
  </si>
  <si>
    <t xml:space="preserve">102,84</t>
  </si>
  <si>
    <t xml:space="preserve">MOLA HIDRAULICA DE PISO P/ VIDRO TEMPERADO 10MM</t>
  </si>
  <si>
    <t xml:space="preserve">1.335,61</t>
  </si>
  <si>
    <t xml:space="preserve">MONTADOR DE ELETROELETRONICOS (MENSALISTA)</t>
  </si>
  <si>
    <t xml:space="preserve">2.555,98</t>
  </si>
  <si>
    <t xml:space="preserve">2.954,26</t>
  </si>
  <si>
    <t xml:space="preserve">MONTADOR DE ESTRUTURA METALICA</t>
  </si>
  <si>
    <t xml:space="preserve">MONTADOR DE ESTRUTURAS METALICAS (MENSALISTA)</t>
  </si>
  <si>
    <t xml:space="preserve">2.966,92</t>
  </si>
  <si>
    <t xml:space="preserve">3.429,23</t>
  </si>
  <si>
    <t xml:space="preserve">MONTADOR DE MAQUINAS (MENSALISTA)</t>
  </si>
  <si>
    <t xml:space="preserve">4.002,39</t>
  </si>
  <si>
    <t xml:space="preserve">4.626,05</t>
  </si>
  <si>
    <t xml:space="preserve">MONTADOR ELETROELETRONICO</t>
  </si>
  <si>
    <t xml:space="preserve">MONTADOR ELETROMECANICO</t>
  </si>
  <si>
    <t xml:space="preserve">26,37</t>
  </si>
  <si>
    <t xml:space="preserve">MONTANTE EM BARRA CHATA ACO GALVANIZADO, *65 X 8* MM, ALTURA *1420* MM, PINTURA ELETROSTATICA, COR PRETA</t>
  </si>
  <si>
    <t xml:space="preserve">163,62</t>
  </si>
  <si>
    <t xml:space="preserve">MOTOBOMBA AUTOESCORVANTE MOTOR A GASOLINA, POTENCIA 6,0HP, BOCAIS 3" X 3", HM/Q = 5 MCA / 24 M3/H A 52,5 MCA / 5,0 M3/H</t>
  </si>
  <si>
    <t xml:space="preserve">1.634,85</t>
  </si>
  <si>
    <t xml:space="preserve">MOTOBOMBA AUTOESCORVANTE MOTOR ELETRICO TRIFASICO 7,4HP BOCA DIAMETRO DE SUCCAO X RECLAQUE: 2"X2", HM/ Q = 10 M / 73,5 M3/H A 28 M / 8,2 M3 /H</t>
  </si>
  <si>
    <t xml:space="preserve">4.368,02</t>
  </si>
  <si>
    <t xml:space="preserve">MOTOBOMBA AUTOESCORVANTE POTENCIA 5,42 HP, BOCAIS SUCCAO X RECALQUE 2" X 2", A GASOLINA, DIAMETRO DO ROTOR 122 MM HM/Q = 6 MCA / 33,0 M3/H A 28 MCA / 8,0 M3/H</t>
  </si>
  <si>
    <t xml:space="preserve">2.171,06</t>
  </si>
  <si>
    <t xml:space="preserve">MOTOBOMBA CENTRIFUGA, MOTOR A GASOLINA, POTENCIA 5,42 HP, BOCAIS 1 1/2" X 1", DIAMETRO ROTOR 143 MM HM/Q = 6 MCA / 16,8 M3/H A 38 MCA / 6,6 M3/H</t>
  </si>
  <si>
    <t xml:space="preserve">2.040,54</t>
  </si>
  <si>
    <t xml:space="preserve">MOTOBOMBA TRASH (PARA AGUA SUJA) AUTO ESCORVANTE, MOTOR GASOLINA DE 6,41 HP, DIAMETROS DE SUCCAO X RECALQUE: 3" X 3", HM/Q: 10/60 A 23/0</t>
  </si>
  <si>
    <t xml:space="preserve">2.516,22</t>
  </si>
  <si>
    <t xml:space="preserve">MOTONIVELADORA POTENCIA BASICA LIQUIDA (PRIMEIRA MARCHA) 125 HP , PESO BRUTO 13843 KG, LARGURA DA LAMINA DE 3,7 M</t>
  </si>
  <si>
    <t xml:space="preserve">540.000,00</t>
  </si>
  <si>
    <t xml:space="preserve">MOTONIVELADORA POTENCIA BASICA LIQUIDA (PRIMEIRA MARCHA) 171 HP, PESO BRUTO 14768 KG, LARGURA DA LAMINA DE 3,7 M</t>
  </si>
  <si>
    <t xml:space="preserve">671.017,33</t>
  </si>
  <si>
    <t xml:space="preserve">MOTONIVELADORA POTENCIA BASICA LIQUIDA (PRIMEIRA MARCHA) 186 HP, PESO BRUTO 15785 KG, LARGURA DA LAMINA DE 4,3 M</t>
  </si>
  <si>
    <t xml:space="preserve">706.332,31</t>
  </si>
  <si>
    <t xml:space="preserve">MOTOR A DIESEL PARA VIBRADOR DE IMERSAO, DE *4,7* CV</t>
  </si>
  <si>
    <t xml:space="preserve">2.573,75</t>
  </si>
  <si>
    <t xml:space="preserve">MOTOR A GASOLINA PARA VIBRADOR DE IMERSAO, 4 TEMPOS, DE 5,5 CV</t>
  </si>
  <si>
    <t xml:space="preserve">1.276,24</t>
  </si>
  <si>
    <t xml:space="preserve">MOTOR ELETRICO PARA VIBRADOR DE IMERSAO, DE 2 CV, MONOFASICO, 110/220 V</t>
  </si>
  <si>
    <t xml:space="preserve">1.051,38</t>
  </si>
  <si>
    <t xml:space="preserve">MOTOR ELETRICO PARA VIBRADOR DE IMERSAO, DE 2 CV, TRIFASICO, 220/380 V</t>
  </si>
  <si>
    <t xml:space="preserve">1.028,51</t>
  </si>
  <si>
    <t xml:space="preserve">MOTORISTA DE CAMINHAO</t>
  </si>
  <si>
    <t xml:space="preserve">MOTORISTA DE CAMINHAO - PISO MENSAL (ENCARGO SOCIAL MENSALISTA)</t>
  </si>
  <si>
    <t xml:space="preserve">3.653,72</t>
  </si>
  <si>
    <t xml:space="preserve">4.223,06</t>
  </si>
  <si>
    <t xml:space="preserve">MOTORISTA DE CAMINHAO BASCULANTE</t>
  </si>
  <si>
    <t xml:space="preserve">MOTORISTA DE CAMINHAO E CARRETA</t>
  </si>
  <si>
    <t xml:space="preserve">MOTORISTA DE CAMINHAO-BASCULANTE (MENSALISTA)</t>
  </si>
  <si>
    <t xml:space="preserve">3.651,24</t>
  </si>
  <si>
    <t xml:space="preserve">4.220,19</t>
  </si>
  <si>
    <t xml:space="preserve">MOTORISTA DE CAMINHAO-CARRETA (MENSALISTA)</t>
  </si>
  <si>
    <t xml:space="preserve">3.653,35</t>
  </si>
  <si>
    <t xml:space="preserve">4.222,62</t>
  </si>
  <si>
    <t xml:space="preserve">MOTORISTA DE CARRO DE PASSEIO (MENSALISTA)</t>
  </si>
  <si>
    <t xml:space="preserve">3.373,88</t>
  </si>
  <si>
    <t xml:space="preserve">3.899,61</t>
  </si>
  <si>
    <t xml:space="preserve">MOTORISTA DE ONIBUS / MICRO-ONIBUS (MENSALISTA)</t>
  </si>
  <si>
    <t xml:space="preserve">MOTORISTA DE VEICULO LEVE</t>
  </si>
  <si>
    <t xml:space="preserve">MOTORISTA DE VEICULO PESADO</t>
  </si>
  <si>
    <t xml:space="preserve">MOTORISTA OPERADOR DE CAMINHAO COM MUNCK (MENSALISTA)</t>
  </si>
  <si>
    <t xml:space="preserve">3.999,28</t>
  </si>
  <si>
    <t xml:space="preserve">4.622,46</t>
  </si>
  <si>
    <t xml:space="preserve">MOTORISTA OPERADOR DE CAMINHAO MUNCK</t>
  </si>
  <si>
    <t xml:space="preserve">MOTOSSERRA PORTATIL COM MOTOR A GASOLINA DE *60* CC</t>
  </si>
  <si>
    <t xml:space="preserve">2.272,29</t>
  </si>
  <si>
    <t xml:space="preserve">MOURAO CONCRETO CURVO, SECAO "T", H = 2,80 M + CURVA COM 0,45 M, COM FUROS PARA FIOS</t>
  </si>
  <si>
    <t xml:space="preserve">34,57</t>
  </si>
  <si>
    <t xml:space="preserve">MOURAO DE CONCRETO CURVO,10 X 10 CM, H= *2,60* M + CURVA DE 0,40 M</t>
  </si>
  <si>
    <t xml:space="preserve">MOURAO DE CONCRETO RETO, *10 X 10* CM, H= 2,30 M</t>
  </si>
  <si>
    <t xml:space="preserve">MOURAO DE CONCRETO RETO, TIPO ESTICADOR, *10 X 10* CM, H= 2,50 M</t>
  </si>
  <si>
    <t xml:space="preserve">27,79</t>
  </si>
  <si>
    <t xml:space="preserve">MOURAO DE CONCRETO RETO, 10 X 10 CM, H= 2,00 M</t>
  </si>
  <si>
    <t xml:space="preserve">MOURAO DE CONCRETO RETO, 10 X 10 CM, H= 3,00 M</t>
  </si>
  <si>
    <t xml:space="preserve">34,82</t>
  </si>
  <si>
    <t xml:space="preserve">MUDA DE ARBUSTO FLORIFERO, CLUSIA/GARDENIA/MOREIA BRANCA/ AZALEIA OU EQUIVALENTE DA REGIAO, H= *50 A 70* CM</t>
  </si>
  <si>
    <t xml:space="preserve">38,50</t>
  </si>
  <si>
    <t xml:space="preserve">MUDA DE ARBUSTO FOLHAGEM, SANSAO-DO-CAMPO OU EQUIVALENTE DA REGIAO, H= *50 A 70* CM</t>
  </si>
  <si>
    <t xml:space="preserve">23,87</t>
  </si>
  <si>
    <t xml:space="preserve">MUDA DE ARBUSTO, BUXINHO, H= *50* M</t>
  </si>
  <si>
    <t xml:space="preserve">92,41</t>
  </si>
  <si>
    <t xml:space="preserve">MUDA DE ARBUSTO, PINGO DE OURO/ VIOLETEIRA, H = *10 A 20* CM</t>
  </si>
  <si>
    <t xml:space="preserve">MUDA DE ARVORE ORNAMENTAL, OITI/AROEIRA SALSA/ANGICO/IPE/JACARANDA OU EQUIVALENTE  DA REGIAO, H= *1* M</t>
  </si>
  <si>
    <t xml:space="preserve">28,49</t>
  </si>
  <si>
    <t xml:space="preserve">MUDA DE ARVORE ORNAMENTAL, OITI/AROEIRA SALSA/ANGICO/IPE/JACARANDA OU EQUIVALENTE  DA REGIAO, H= *2* M</t>
  </si>
  <si>
    <t xml:space="preserve">58,52</t>
  </si>
  <si>
    <t xml:space="preserve">MUDA DE PALMEIRA, ARECA, H= *1,50* CM</t>
  </si>
  <si>
    <t xml:space="preserve">57,75</t>
  </si>
  <si>
    <t xml:space="preserve">MUDA DE RASTEIRA/FORRACAO, AMENDOIM RASTEIRO/ONZE HORAS/AZULZINHA/IMPATIENS OU EQUIVALENTE DA REGIAO</t>
  </si>
  <si>
    <t xml:space="preserve">MUFLA TERMINAL PRIMARIA UNIPOLAR USO EXTERNO PARA CABO 25/70MM2 ISOL, 3,6/6KV EM EPR - BORRACHA DE SILICONE</t>
  </si>
  <si>
    <t xml:space="preserve">MUFLA TERMINAL PRIMARIA UNIPOLAR USO INTERNO PARA CABO 25/70MM2 ISOL 6/10KV EM EPR- BORRACHA DE SILICONE</t>
  </si>
  <si>
    <t xml:space="preserve">204,99</t>
  </si>
  <si>
    <t xml:space="preserve">MUFLA TERMINAL PRIMARIA UNIPOLAR USO INTERNO PARA CABO 35/120MM2 ISOLACAO 15/25KV EM EPR - BORRACHA DE SILICONE</t>
  </si>
  <si>
    <t xml:space="preserve">216,49</t>
  </si>
  <si>
    <t xml:space="preserve">MUFLA TERMINAL PRIMARIA UNIPOLAR USO INTERNO PARA CABO 35/70MM2 ISOLACAO 8,7/15KV EM EPR - BORRACHA DE SILICONE</t>
  </si>
  <si>
    <t xml:space="preserve">208,37</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</si>
  <si>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</si>
  <si>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</si>
  <si>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</si>
  <si>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</si>
  <si>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</si>
  <si>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NIPEL PVC, ROSCAVEL, 3/4",  AGUA FRIA PREDIAL</t>
  </si>
  <si>
    <t xml:space="preserve">NIPLE DE FERRO GALVANIZADO, COM ROSCA BSP, DE 1 1/2"</t>
  </si>
  <si>
    <t xml:space="preserve">NIPLE DE FERRO GALVANIZADO, COM ROSCA BSP, DE 1 1/4"</t>
  </si>
  <si>
    <t xml:space="preserve">9,40</t>
  </si>
  <si>
    <t xml:space="preserve">NIPLE DE FERRO GALVANIZADO, COM ROSCA BSP, DE 1/2"</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</si>
  <si>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</si>
  <si>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</si>
  <si>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</si>
  <si>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</si>
  <si>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</si>
  <si>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48,37</t>
  </si>
  <si>
    <t xml:space="preserve">NIPLE DE FERRO GALVANIZADO, COM ROSCA BSP, DE 4"</t>
  </si>
  <si>
    <t xml:space="preserve">77,87</t>
  </si>
  <si>
    <t xml:space="preserve">NIPLE DE FERRO GALVANIZADO, COM ROSCA BSP, DE 5"</t>
  </si>
  <si>
    <t xml:space="preserve">171,89</t>
  </si>
  <si>
    <t xml:space="preserve">NIPLE DE FERRO GALVANIZADO, COM ROSCA BSP, DE 6"</t>
  </si>
  <si>
    <t xml:space="preserve">285,61</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</si>
  <si>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</si>
  <si>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</si>
  <si>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</si>
  <si>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</si>
  <si>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</si>
  <si>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</si>
  <si>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</si>
  <si>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</si>
  <si>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</si>
  <si>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</si>
  <si>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41,18</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</si>
  <si>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</si>
  <si>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</si>
  <si>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</si>
  <si>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</si>
  <si>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4,96</t>
  </si>
  <si>
    <t xml:space="preserve">NIPLE DE REDUCAO DE FERRO GALVANIZADO, COM ROSCA BSP, DE 3" X 2 1/2"</t>
  </si>
  <si>
    <t xml:space="preserve">75,21</t>
  </si>
  <si>
    <t xml:space="preserve">NIPLE DE REDUCAO DE FERRO GALVANIZADO, COM ROSCA BSP, DE 3" X 2"</t>
  </si>
  <si>
    <t xml:space="preserve">NIPLE SEXTAVADO EM ACO PRETO, COM ROSCA BSP, PRESSAO 3.000 LBS, DN 15 MM (1/2")</t>
  </si>
  <si>
    <t xml:space="preserve">NIPLE SEXTAVADO EM ACO PRETO, COM ROSCA BSP, PRESSAO 3.000 LBS, DN 20 MM (3/4")</t>
  </si>
  <si>
    <t xml:space="preserve">NIPLE SEXTAVADO EM ACO PRETO, COM ROSCA BSP, PRESSAO 3.000 LBS, DN 25 MM (1")</t>
  </si>
  <si>
    <t xml:space="preserve">NIPLE SEXTAVADO EM ACO PRETO, COM ROSCA BSP, PRESSAO 3.000 LBS, DN 32 MM (1 1/4")</t>
  </si>
  <si>
    <t xml:space="preserve">NIPLE SEXTAVADO EM ACO PRETO, COM ROSCA BSP, PRESSAO 3.000 LBS, DN 40 MM (1 1/2")</t>
  </si>
  <si>
    <t xml:space="preserve">NIPLE SEXTAVADO EM ACO PRETO, COM ROSCA BSP, PRESSAO 3.000 LBS, DN 50 MM (2")</t>
  </si>
  <si>
    <t xml:space="preserve">NIPLE SEXTAVADO EM ACO PRETO, COM ROSCA BSP, PRESSAO 3.000 LBS, DN 65 MM (2 1/2")</t>
  </si>
  <si>
    <t xml:space="preserve">56,32</t>
  </si>
  <si>
    <t xml:space="preserve">NIVELADOR</t>
  </si>
  <si>
    <t xml:space="preserve">13,82</t>
  </si>
  <si>
    <t xml:space="preserve">NIVELADOR (MENSALISTA)</t>
  </si>
  <si>
    <t xml:space="preserve">2.100,72</t>
  </si>
  <si>
    <t xml:space="preserve">2.428,07</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</si>
  <si>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</si>
  <si>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</si>
  <si>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</si>
  <si>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</si>
  <si>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2,10</t>
  </si>
  <si>
    <t xml:space="preserve">OLEO DE LINHACA</t>
  </si>
  <si>
    <t xml:space="preserve">15,95</t>
  </si>
  <si>
    <t xml:space="preserve">OLEO DIESEL COMBUSTIVEL COMUM</t>
  </si>
  <si>
    <t xml:space="preserve">OLEO LUBRIFICANTE PARA MOTORES DE EQUIPAMENTOS PESADOS (CAMINHOES, TRATORES, RETROS E ETC)</t>
  </si>
  <si>
    <t xml:space="preserve">14,43</t>
  </si>
  <si>
    <t xml:space="preserve">OLHO MAGICO / VISOR PARA PORTA DE *25 A 46* MM DE ESPESSURA, ANGULO DE VISAO APROXIMADO DE 200 GRAUS, LATAO CROMADO, COM FECHO JANELA</t>
  </si>
  <si>
    <t xml:space="preserve">OPERADOR DE ACABADORA</t>
  </si>
  <si>
    <t xml:space="preserve">OPERADOR DE BATE-ESTACAS (MENSALISTA)</t>
  </si>
  <si>
    <t xml:space="preserve">3.531,95</t>
  </si>
  <si>
    <t xml:space="preserve">4.082,31</t>
  </si>
  <si>
    <t xml:space="preserve">OPERADOR DE BETONEIRA (CAMINHAO)</t>
  </si>
  <si>
    <t xml:space="preserve">22,01</t>
  </si>
  <si>
    <t xml:space="preserve">25,43</t>
  </si>
  <si>
    <t xml:space="preserve">OPERADOR DE BETONEIRA (CAMINHAO) (MENSALISTA)</t>
  </si>
  <si>
    <t xml:space="preserve">3.861,60</t>
  </si>
  <si>
    <t xml:space="preserve">4.463,33</t>
  </si>
  <si>
    <t xml:space="preserve">OPERADOR DE BETONEIRA ESTACIONARIA/MISTURADOR (COLETADO CAIXA)</t>
  </si>
  <si>
    <t xml:space="preserve">15,32</t>
  </si>
  <si>
    <t xml:space="preserve">OPERADOR DE COMPRESSOR DE AR OU COMPRESSORISTA</t>
  </si>
  <si>
    <t xml:space="preserve">17,19</t>
  </si>
  <si>
    <t xml:space="preserve">OPERADOR DE COMPRESSOR DE AR OU COMPRESSORISTA (MENSALISTA)</t>
  </si>
  <si>
    <t xml:space="preserve">3.015,15</t>
  </si>
  <si>
    <t xml:space="preserve">3.484,99</t>
  </si>
  <si>
    <t xml:space="preserve">OPERADOR DE DEMARCADORA DE FAIXAS DE TRAFEGO</t>
  </si>
  <si>
    <t xml:space="preserve">OPERADOR DE DEMARCADORA DE FAIXAS DE TRAFEGO (MENSALISTA)</t>
  </si>
  <si>
    <t xml:space="preserve">4.003,84</t>
  </si>
  <si>
    <t xml:space="preserve">4.627,74</t>
  </si>
  <si>
    <t xml:space="preserve">OPERADOR DE ESCAVADEIRA</t>
  </si>
  <si>
    <t xml:space="preserve">24,60</t>
  </si>
  <si>
    <t xml:space="preserve">OPERADOR DE ESCAVADEIRA (MENSALISTA)</t>
  </si>
  <si>
    <t xml:space="preserve">4.311,38</t>
  </si>
  <si>
    <t xml:space="preserve">4.983,19</t>
  </si>
  <si>
    <t xml:space="preserve">OPERADOR DE GUINCHO</t>
  </si>
  <si>
    <t xml:space="preserve">18,33</t>
  </si>
  <si>
    <t xml:space="preserve">OPERADOR DE GUINCHO OU GUINCHEIRO (MENSALISTA)</t>
  </si>
  <si>
    <t xml:space="preserve">2.784,66</t>
  </si>
  <si>
    <t xml:space="preserve">3.218,57</t>
  </si>
  <si>
    <t xml:space="preserve">OPERADOR DE GUINDASTE</t>
  </si>
  <si>
    <t xml:space="preserve">OPERADOR DE GUINDASTE (MENSALISTA)</t>
  </si>
  <si>
    <t xml:space="preserve">4.995,82</t>
  </si>
  <si>
    <t xml:space="preserve">5.774,29</t>
  </si>
  <si>
    <t xml:space="preserve">OPERADOR DE JATO ABRASIVO OU JATISTA</t>
  </si>
  <si>
    <t xml:space="preserve">OPERADOR DE JATO ABRASIVO OU JATISTA (MENSALISTA)</t>
  </si>
  <si>
    <t xml:space="preserve">2.988,38</t>
  </si>
  <si>
    <t xml:space="preserve">3.454,04</t>
  </si>
  <si>
    <t xml:space="preserve">OPERADOR DE MAQUINAS E EQUIPAMENTOS</t>
  </si>
  <si>
    <t xml:space="preserve">23,82</t>
  </si>
  <si>
    <t xml:space="preserve">OPERADOR DE MAQUINAS E TRATORES DIVERSOS (TERRAPLANAGEM) (MENSALISTA)</t>
  </si>
  <si>
    <t xml:space="preserve">3.615,22</t>
  </si>
  <si>
    <t xml:space="preserve">4.178,55</t>
  </si>
  <si>
    <t xml:space="preserve">OPERADOR DE MARTELETE OU MARTELETEIRO</t>
  </si>
  <si>
    <t xml:space="preserve">OPERADOR DE MARTELETE OU MARTELETEIRO (MENSALISTA)</t>
  </si>
  <si>
    <t xml:space="preserve">2.799,73</t>
  </si>
  <si>
    <t xml:space="preserve">3.236,00</t>
  </si>
  <si>
    <t xml:space="preserve">OPERADOR DE MESA VIBROACABADORA (MENSALISTA)</t>
  </si>
  <si>
    <t xml:space="preserve">OPERADOR DE MOTO SCRAPER (MENSALISTA)</t>
  </si>
  <si>
    <t xml:space="preserve">5.660,79</t>
  </si>
  <si>
    <t xml:space="preserve">6.542,87</t>
  </si>
  <si>
    <t xml:space="preserve">OPERADOR DE MOTO-ESCREIPER</t>
  </si>
  <si>
    <t xml:space="preserve">32,29</t>
  </si>
  <si>
    <t xml:space="preserve">37,30</t>
  </si>
  <si>
    <t xml:space="preserve">OPERADOR DE MOTONIVELADORA</t>
  </si>
  <si>
    <t xml:space="preserve">OPERADOR DE MOTONIVELADORA (MENSALISTA)</t>
  </si>
  <si>
    <t xml:space="preserve">OPERADOR DE PA CARREGADEIRA</t>
  </si>
  <si>
    <t xml:space="preserve">OPERADOR DE PA CARREGADEIRA (MENSALISTA)</t>
  </si>
  <si>
    <t xml:space="preserve">4.051,09</t>
  </si>
  <si>
    <t xml:space="preserve">4.682,34</t>
  </si>
  <si>
    <t xml:space="preserve">OPERADOR DE PAVIMENTADORA</t>
  </si>
  <si>
    <t xml:space="preserve">OPERADOR DE PAVIMENTADORA (MENSALISTA)</t>
  </si>
  <si>
    <t xml:space="preserve">OPERADOR DE ROLO COMPACTADOR</t>
  </si>
  <si>
    <t xml:space="preserve">OPERADOR DE ROLO COMPACTADOR (MENSALISTA)</t>
  </si>
  <si>
    <t xml:space="preserve">3.490,19</t>
  </si>
  <si>
    <t xml:space="preserve">4.034,04</t>
  </si>
  <si>
    <t xml:space="preserve">OPERADOR DE TRATOR</t>
  </si>
  <si>
    <t xml:space="preserve">25,13</t>
  </si>
  <si>
    <t xml:space="preserve">OPERADOR DE TRATOR - EXCLUSIVE AGROPECUARIA (MENSALISTA)</t>
  </si>
  <si>
    <t xml:space="preserve">3.814,67</t>
  </si>
  <si>
    <t xml:space="preserve">4.409,09</t>
  </si>
  <si>
    <t xml:space="preserve">OPERADOR DE USINA DE ASFALTO, DE SOLOS OU DE CONCRETO</t>
  </si>
  <si>
    <t xml:space="preserve">OPERADOR DE USINA DE ASFALTO, DE SOLOS OU DE CONCRETO (MENSALISTA)</t>
  </si>
  <si>
    <t xml:space="preserve">3.651,27</t>
  </si>
  <si>
    <t xml:space="preserve">4.220,23</t>
  </si>
  <si>
    <t xml:space="preserve">OPERADOR PARA BATE ESTACAS</t>
  </si>
  <si>
    <t xml:space="preserve">20,15</t>
  </si>
  <si>
    <t xml:space="preserve">OXIGENIO, RECARGA PARA CILINDRO DE CONJUNTO OXICORTE GRANDE</t>
  </si>
  <si>
    <t xml:space="preserve">PA CARREGADEIRA SOBRE RODAS, POTENCIA BRUTA *127* CV, CAPACIDADE DA CACAMBA DE 2,0 A 2,4 M3, PESO OPERACIONAL DE 10330 KG</t>
  </si>
  <si>
    <t xml:space="preserve">309.240,15</t>
  </si>
  <si>
    <t xml:space="preserve">PA CARREGADEIRA SOBRE RODAS, POTENCIA LIQUIDA 128 HP, CAPACIDADE DA CACAMBA DE 1,7 A 2,8 M3, PESO OPERACIONAL DE 11632 KG</t>
  </si>
  <si>
    <t xml:space="preserve">348.243,42</t>
  </si>
  <si>
    <t xml:space="preserve">PA CARREGADEIRA SOBRE RODAS, POTENCIA LIQUIDA 197 HP, CAPACIDADE DA CACAMBA DE 2,5 A 3,5 M3, PESO OPERACIONAL DE 18338 KG</t>
  </si>
  <si>
    <t xml:space="preserve">482.897,51</t>
  </si>
  <si>
    <t xml:space="preserve">PA CARREGADEIRA SOBRE RODAS, POTENCIA LIQUIDA 213 HP, CAPACIDADE DA CACAMBA DE 1,9 A 3,5 M3, PESO OPERACIONAL DE 19234 KG</t>
  </si>
  <si>
    <t xml:space="preserve">549.760,25</t>
  </si>
  <si>
    <t xml:space="preserve">PA CARREGADEIRA SOBRE RODAS, POTENCIA 152 HP, CAPACIDADE DA CACAMBA DE 1,53 A 2,30 M3, PESO OPERACIONAL DE 10216 KG</t>
  </si>
  <si>
    <t xml:space="preserve">320.848,25</t>
  </si>
  <si>
    <t xml:space="preserve">PA DE LIXO PLASTICA, CABO LONGO</t>
  </si>
  <si>
    <t xml:space="preserve">PAINEL DE LA DE VIDRO SEM REVESTIMENTO PSI 20, E = 25 MM, DE 1200 X 600 MM</t>
  </si>
  <si>
    <t xml:space="preserve">PAINEL DE LA DE VIDRO SEM REVESTIMENTO PSI 20, E = 50 MM, DE 1200 X 600 MM</t>
  </si>
  <si>
    <t xml:space="preserve">36,19</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</si>
  <si>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</si>
  <si>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</si>
  <si>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</si>
  <si>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67,58</t>
  </si>
  <si>
    <t xml:space="preserve">PAINEL ESTRUTURAL PARA LAJE SECA REVESTIDO EM PLACA CIMENTICIA, DE 1,20 X 2,50 M, E = 40 MM</t>
  </si>
  <si>
    <t xml:space="preserve">125,84</t>
  </si>
  <si>
    <t xml:space="preserve">PAINEL ESTRUTURAL PARA LAJE SECA REVESTIDO EM PLACA CIMENTICIA, DE 1,20 X 2,50 M, E = 55 MM</t>
  </si>
  <si>
    <t xml:space="preserve">165,91</t>
  </si>
  <si>
    <t xml:space="preserve">PAINEL ISOLANTE REVESTIDO EM ACO GALVALUME *0,5* MM COM PRE-PINTURA NAS DUAS FACES, NUCLEO EM POLIURETANO (PUR), E = 40/50 MM, PARA FECHAMENTOS VERTICAIS (INCLUI PARAFUSOS DE FIXACAO)</t>
  </si>
  <si>
    <t xml:space="preserve">138,05</t>
  </si>
  <si>
    <t xml:space="preserve">PAINEL ISOLANTE REVESTIDO EM ACO GALVALUME *0,5* MM COM PRE-PINTURA NAS DUAS FACES, NUCLEO EM POLIURETANO (PUR), E = 70/80 MM, PARA FECHAMENTOS VERTICAIS (INCLUI PARAFUSOS DE FIXACAO)</t>
  </si>
  <si>
    <t xml:space="preserve">163,28</t>
  </si>
  <si>
    <t xml:space="preserve">PAPEL KRAFT BETUMADO</t>
  </si>
  <si>
    <t xml:space="preserve">PAPELEIRA DE PAREDE EM METAL CROMADO SEM TAMPA</t>
  </si>
  <si>
    <t xml:space="preserve">30,16</t>
  </si>
  <si>
    <t xml:space="preserve">PAPELEIRA PLASTICA TIPO DISPENSER PARA PAPEL HIGIENICO ROLAO</t>
  </si>
  <si>
    <t xml:space="preserve">45,94</t>
  </si>
  <si>
    <t xml:space="preserve">PAR DE TABELAS DE BASQUETE EM COMPENSADO NAVAL DE *1,80 X 1,20* M, COM ARO DE METAL E REDE (SEM SUPORTE DE FIXACAO)</t>
  </si>
  <si>
    <t xml:space="preserve">1.119,40</t>
  </si>
  <si>
    <t xml:space="preserve">PARA-RAIOS DE BAIXA TENSAO, TENSAO DE OPERACAO *280* V , CORRENTE MAXIMA *20* KA</t>
  </si>
  <si>
    <t xml:space="preserve">73,61</t>
  </si>
  <si>
    <t xml:space="preserve">PARA-RAIOS DE DISTRIBUICAO, TENSAO NOMINAL 15 KV, CORRENTE NOMINAL DE DESCARGA 5 KA</t>
  </si>
  <si>
    <t xml:space="preserve">217,26</t>
  </si>
  <si>
    <t xml:space="preserve">PARA-RAIOS DE DISTRIBUICAO, TENSAO NOMINAL 30 KV, CORRENTE NOMINAL DE DESCARGA 10 KA</t>
  </si>
  <si>
    <t xml:space="preserve">360,91</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</si>
  <si>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</si>
  <si>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</si>
  <si>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</si>
  <si>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</si>
  <si>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</si>
  <si>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</si>
  <si>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</si>
  <si>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</si>
  <si>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</si>
  <si>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</si>
  <si>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</si>
  <si>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</si>
  <si>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</si>
  <si>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</si>
  <si>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</si>
  <si>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</si>
  <si>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</si>
  <si>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</si>
  <si>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</si>
  <si>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</si>
  <si>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</si>
  <si>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</si>
  <si>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</si>
  <si>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</si>
  <si>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12,32</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</si>
  <si>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</si>
  <si>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</si>
  <si>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</si>
  <si>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</si>
  <si>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</si>
  <si>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</si>
  <si>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</si>
  <si>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</si>
  <si>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</si>
  <si>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</si>
  <si>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</si>
  <si>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</si>
  <si>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</si>
  <si>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</si>
  <si>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</si>
  <si>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</si>
  <si>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</si>
  <si>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</si>
  <si>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</si>
  <si>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</si>
  <si>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</si>
  <si>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</si>
  <si>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</si>
  <si>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</si>
  <si>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</si>
  <si>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</si>
  <si>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</si>
  <si>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</si>
  <si>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</si>
  <si>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</si>
  <si>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</si>
  <si>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</si>
  <si>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</si>
  <si>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</si>
  <si>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</si>
  <si>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</si>
  <si>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</si>
  <si>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</si>
  <si>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</si>
  <si>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</si>
  <si>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</si>
  <si>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</si>
  <si>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</si>
  <si>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</si>
  <si>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 (25,4 MM)</t>
  </si>
  <si>
    <t xml:space="preserve">68,00</t>
  </si>
  <si>
    <t xml:space="preserve">PARAFUSO, AUTO ATARRACHANTE, CABECA CHATA, FENDA SIMPLES, 1/4 (6,35 MM) X 25 MM</t>
  </si>
  <si>
    <t xml:space="preserve">28,13</t>
  </si>
  <si>
    <t xml:space="preserve">PARAFUSO, COMUM, ASTM A307, SEXTAVADO, DIAMETRO 1/2" (12,7 MM), COMPRIMENTO 1" (25,4 MM)</t>
  </si>
  <si>
    <t xml:space="preserve">111,38</t>
  </si>
  <si>
    <t xml:space="preserve">PARALELEPIPEDO GRANITICO OU BASALTICO, PARA PAVIMENTACAO, SEM FRETE,  *30 A 35* PECAS POR M2</t>
  </si>
  <si>
    <t xml:space="preserve">1.225,71</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</si>
  <si>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</si>
  <si>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</si>
  <si>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</si>
  <si>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92,62</t>
  </si>
  <si>
    <t xml:space="preserve">PASTA PARA SOLDA DE TUBOS E CONEXOES DE COBRE</t>
  </si>
  <si>
    <t xml:space="preserve">250G  </t>
  </si>
  <si>
    <t xml:space="preserve">PASTA VEDA JUNTAS/ROSCA, LATA DE *500* G, PARA INSTALACOES DE GAS E OUTROS</t>
  </si>
  <si>
    <t xml:space="preserve">PASTILHA CERAMICA/PORCELANA, REVEST INT/EXT E  PISCINA, CORES BRANCA OU FRIAS, *2,5 X 2,5* CM</t>
  </si>
  <si>
    <t xml:space="preserve">83,99</t>
  </si>
  <si>
    <t xml:space="preserve">PASTILHA CERAMICA/PORCELANA, REVEST INT/EXT E  PISCINA, CORES FRIAS *5 X 5* CM</t>
  </si>
  <si>
    <t xml:space="preserve">75,05</t>
  </si>
  <si>
    <t xml:space="preserve">PASTILHA CERAMICA/PORCELANA, REVEST INT/EXT E  PISCINA, CORES QUENTES *5 X 5* CM</t>
  </si>
  <si>
    <t xml:space="preserve">PASTILHA CERAMICA/PORCELANA, REVEST INT/EXT E  PISCINA, CORES QUENTES, *2,5 X 2,5* CM</t>
  </si>
  <si>
    <t xml:space="preserve">136,19</t>
  </si>
  <si>
    <t xml:space="preserve">PASTILHA DE VIDRO CRISTAL, NACIONAL, REVEST INT/EXT E PISCINA, TODAS AS CORES, E MAIOR OU IGUAL A 5 MM  *2,0 X 2,0* CM</t>
  </si>
  <si>
    <t xml:space="preserve">252,19</t>
  </si>
  <si>
    <t xml:space="preserve">PASTILHA DE VIDRO PIGMENTADA *2,0 X 2,0* CM, NACIONAL, PARA REVESTIMENTO INTERNO/EXTERNO E PISCINA, BRANCA OU CORES FRIAS, ESPESSURA MAIOR OU IGUAL A 5 MM</t>
  </si>
  <si>
    <t xml:space="preserve">159,73</t>
  </si>
  <si>
    <t xml:space="preserve">PASTILHA DE VIDRO PIGMENTADA, NACIONAL, REVEST INT/EXT E PISCINA, CORES QUENTES, ESPESSURA MAIOR OU IGUAL A 5 MM  *2,0 X 2,0* CM</t>
  </si>
  <si>
    <t xml:space="preserve">281,28</t>
  </si>
  <si>
    <t xml:space="preserve">PASTILHEIRO</t>
  </si>
  <si>
    <t xml:space="preserve">PASTILHEIRO (MENSALISTA)</t>
  </si>
  <si>
    <t xml:space="preserve">3.286,20</t>
  </si>
  <si>
    <t xml:space="preserve">3.798,26</t>
  </si>
  <si>
    <t xml:space="preserve">PATCH CORD, CATEGORIA 5 E, EXTENSAO DE 1,50 M</t>
  </si>
  <si>
    <t xml:space="preserve">PATCH CORD, CATEGORIA 5 E, EXTENSAO DE 2,50 M</t>
  </si>
  <si>
    <t xml:space="preserve">11,52</t>
  </si>
  <si>
    <t xml:space="preserve">PATCH CORD, CATEGORIA 6, EXTENSAO DE 1,50 M</t>
  </si>
  <si>
    <t xml:space="preserve">PATCH CORD, CATEGORIA 6, EXTENSAO DE 2,50 M</t>
  </si>
  <si>
    <t xml:space="preserve">PATCH PANEL, 24 PORTAS, CATEGORIA 5E, COM RACKS DE 19" E 1 U DE ALTURA</t>
  </si>
  <si>
    <t xml:space="preserve">159,00</t>
  </si>
  <si>
    <t xml:space="preserve">PATCH PANEL, 24 PORTAS, CATEGORIA 6, COM RACKS DE 19" E 1 U DE ALTURA</t>
  </si>
  <si>
    <t xml:space="preserve">PATCH PANEL, 48 PORTAS, CATEGORIA 5E, COM RACKS DE 19" E 2 U DE ALTURA</t>
  </si>
  <si>
    <t xml:space="preserve">PATCH PANEL, 48 PORTAS, CATEGORIA 6, COM RACKS DE 19" E 2 U DE ALTURA</t>
  </si>
  <si>
    <t xml:space="preserve">373,72</t>
  </si>
  <si>
    <t xml:space="preserve">PECA DE MADEIRA APARELHADA *7,5 X 7,5* CM (3 X 3 ") MACARANDUBA, ANGELIM OU EQUIVALENTE DA REGIAO</t>
  </si>
  <si>
    <t xml:space="preserve">PECA DE MADEIRA NAO APARELHADA *7,5 X 7,5* CM (3 X 3 ") MACARANDUBA, ANGELIM OU EQUIVALENTE DA REGIAO</t>
  </si>
  <si>
    <t xml:space="preserve">7,63</t>
  </si>
  <si>
    <t xml:space="preserve">PECA DE MADEIRA NATIVA / REGIONAL 7,5 X 7,5CM (3X3) NAO APARELHADA (P/FORMA)</t>
  </si>
  <si>
    <t xml:space="preserve">6,40</t>
  </si>
  <si>
    <t xml:space="preserve">PECA DE MADEIRA NATIVA/REGIONAL 1 X 7CM NAO APARELHADA (P/FORMA)</t>
  </si>
  <si>
    <t xml:space="preserve">PECA DE MADEIRA NATIVA/REGIONAL 2,5 X 7,0 CM (SARRAFO-P/FORMA)</t>
  </si>
  <si>
    <t xml:space="preserve">PECA DE MADEIRA NATIVA/REGIONAL 7,5 X 12,50 CM (3X5") NAO APARELHADA (P/FORMA)</t>
  </si>
  <si>
    <t xml:space="preserve">PECA DE MADEIRA 2A QUALIDADE 2,5 X 15CM (1X6") NAO APARELHADA</t>
  </si>
  <si>
    <t xml:space="preserve">PECA DE MADEIRA 3A QUALIDADE 2,5 X 10CM NAO APARELHADA</t>
  </si>
  <si>
    <t xml:space="preserve">PECA DE MADEIRA 3A/4A NATIVA/REGIONAL 5 X 5 CM</t>
  </si>
  <si>
    <t xml:space="preserve">PECA DE MADEIRA 3A/4A QUALIDADE 2,5 X 5CM NAO APARELHADA</t>
  </si>
  <si>
    <t xml:space="preserve">PECA DE MADEIRA 3A/4A QUALIDADE 7,5 X 10CM NAO APARELHADA</t>
  </si>
  <si>
    <t xml:space="preserve">PEDRA ARDOSIA, CINZA, *40 X 40* CM, E= *1 CM</t>
  </si>
  <si>
    <t xml:space="preserve">PEDRA ARDOSIA, CINZA, 20  X  40 CM,  E=  *1 CM</t>
  </si>
  <si>
    <t xml:space="preserve">15,85</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</si>
  <si>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</si>
  <si>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</si>
  <si>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</si>
  <si>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</si>
  <si>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47,24</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</si>
  <si>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</si>
  <si>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</si>
  <si>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</si>
  <si>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</si>
  <si>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PEDRA BRITADA OU BICA CORRIDA, NAO CLASSIFICADA (POSTO PEDREIRA/FORNECEDOR, SEM FRETE)</t>
  </si>
  <si>
    <t xml:space="preserve">PEDRA DE MAO OU PEDRA RACHAO PARA ARRIMO/FUNDACAO (POSTO PEDREIRA/FORNECEDOR, SEM FRETE)</t>
  </si>
  <si>
    <t xml:space="preserve">49,39</t>
  </si>
  <si>
    <t xml:space="preserve">PEDRA GRANITICA OU BASALTICA IRREGULAR, FAIXA GRANULOMETRICA 100 A 150 MM PARA PAVIMENTACAO OU CALCAMENTO POLIEDRICO, POSTO PEDREIRA / FORNECEDOR (SEM FRETE)</t>
  </si>
  <si>
    <t xml:space="preserve">72,90</t>
  </si>
  <si>
    <t xml:space="preserve">PEDRA GRANITICA OU BASALTO, CACO, RETALHO, CAVACO, TIPO MIRACEMA, MADEIRA, PADUANA, RACHINHA, SANTA ISABEL OU OUTRAS SIMILARES, E=  *1,0 A *2,0 CM</t>
  </si>
  <si>
    <t xml:space="preserve">55,21</t>
  </si>
  <si>
    <t xml:space="preserve">PEDRA GRANITICA, SERRADA, TIPO MIRACEMA, MADEIRA, PADUANA, RACHINHA, SANTA ISABEL OU OUTRAS SIMILARES, *11,5 X  *23 CM, E=  *1,0 A *2,0 CM</t>
  </si>
  <si>
    <t xml:space="preserve">32,84</t>
  </si>
  <si>
    <t xml:space="preserve">PEDRA PORTUGUESA  OU PETIT PAVE, BRANCA OU PRETA</t>
  </si>
  <si>
    <t xml:space="preserve">63,71</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</si>
  <si>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</si>
  <si>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</si>
  <si>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PEDREGULHO OU PICARRA DE JAZIDA, AO NATURAL, PARA BASE DE PAVIMENTACAO (RETIRADO NA JAZIDA, SEM TRANSPORTE)</t>
  </si>
  <si>
    <t xml:space="preserve">45,81</t>
  </si>
  <si>
    <t xml:space="preserve">PEDREIRO</t>
  </si>
  <si>
    <t xml:space="preserve">17,94</t>
  </si>
  <si>
    <t xml:space="preserve">PEDREIRO (MENSALISTA)</t>
  </si>
  <si>
    <t xml:space="preserve">2.722,28</t>
  </si>
  <si>
    <t xml:space="preserve">3.146,47</t>
  </si>
  <si>
    <t xml:space="preserve">PEITORIL EM MARMORE, POLIDO, BRANCO COMUM, L= *15* CM, E=  *2,0* CM, COM PINGADEIRA</t>
  </si>
  <si>
    <t xml:space="preserve">76,75</t>
  </si>
  <si>
    <t xml:space="preserve">PEITORIL EM MARMORE, POLIDO, BRANCO COMUM, L= *15* CM, E=  *3* CM, CORTE RETO</t>
  </si>
  <si>
    <t xml:space="preserve">82,52</t>
  </si>
  <si>
    <t xml:space="preserve">PEITORIL PRE-MOLDADO EM GRANILITE, MARMORITE OU GRANITINA, L = *15* CM</t>
  </si>
  <si>
    <t xml:space="preserve">PEITORIL/ SOLEIRA EM MARMORE, POLIDO, BRANCO COMUM, L= *25* CM, E=  *3* CM, CORTE RETO</t>
  </si>
  <si>
    <t xml:space="preserve">114,23</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</si>
  <si>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</si>
  <si>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</si>
  <si>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</si>
  <si>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</si>
  <si>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8.803,36</t>
  </si>
  <si>
    <t xml:space="preserve">PERFIL "I" DE ACO LAMINADO, "I" 102 X 12,7</t>
  </si>
  <si>
    <t xml:space="preserve">PERFIL "I" DE ACO LAMINADO, "I" 152 X 22</t>
  </si>
  <si>
    <t xml:space="preserve">PERFIL "I" DE ACO LAMINADO, "I" 203  X  34,3</t>
  </si>
  <si>
    <t xml:space="preserve">PERFIL "I" DE ACO LAMINADO, "W" 150 X 22,5</t>
  </si>
  <si>
    <t xml:space="preserve">PERFIL "I" DE ACO LAMINADO, "W" 250 X 32,7</t>
  </si>
  <si>
    <t xml:space="preserve">PERFIL "I" DE ACO LAMINADO, "W" 250 X 44,8</t>
  </si>
  <si>
    <t xml:space="preserve">192,25</t>
  </si>
  <si>
    <t xml:space="preserve">PERFIL "I" DE ACO LAMINADO, "W" 310 X 52,0</t>
  </si>
  <si>
    <t xml:space="preserve">PERFIL "I" DE ACO LAMINADO, "W" 410 X 67</t>
  </si>
  <si>
    <t xml:space="preserve">298,06</t>
  </si>
  <si>
    <t xml:space="preserve">PERFIL "I" DE ACO LAMINADO, W 250 X 38,50</t>
  </si>
  <si>
    <t xml:space="preserve">PERFIL "U" CHAPA ACO DOBRADA,  E = 3,04 MM , H = 20 CM, ABAS = 5 CM (4,47 KG/M)</t>
  </si>
  <si>
    <t xml:space="preserve">PERFIL "U" DE ACO LAMINADO, "U" 102 X 9,3</t>
  </si>
  <si>
    <t xml:space="preserve">40,09</t>
  </si>
  <si>
    <t xml:space="preserve">PERFIL "U" DE ACO LAMINADO, "U" 152 X 15,6</t>
  </si>
  <si>
    <t xml:space="preserve">4,48</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</si>
  <si>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</si>
  <si>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</si>
  <si>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</si>
  <si>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</si>
  <si>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</si>
  <si>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</si>
  <si>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</si>
  <si>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</si>
  <si>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</si>
  <si>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</si>
  <si>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133,16</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</si>
  <si>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</si>
  <si>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</si>
  <si>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</si>
  <si>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</si>
  <si>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</si>
  <si>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</si>
  <si>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</si>
  <si>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</si>
  <si>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</si>
  <si>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</si>
  <si>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</si>
  <si>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</si>
  <si>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</si>
  <si>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</si>
  <si>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</si>
  <si>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</si>
  <si>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</si>
  <si>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7,52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</si>
  <si>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</si>
  <si>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</si>
  <si>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</si>
  <si>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2.016.997,48</t>
  </si>
  <si>
    <t xml:space="preserve">PERFURATRIZ COM TORRE METALICA PARA EXECUCAO DE ESTACA HELICE CONTINUA, PROFUNDIDADE MAXIMA DE 32 M, DIAMETRO MAXIMO DE 1000 MM, POTENCIA INSTALADA DE 350 HP, MESA ROTATIVA COM TORQUE MAXIMO DE 263 KNM</t>
  </si>
  <si>
    <t xml:space="preserve">3.136.349,98</t>
  </si>
  <si>
    <t xml:space="preserve">PERFURATRIZ HIDRAULICA COM TRADO CURTO ACOPLADO, PROFUNDIDADE MAXIMA DE 20 M, DIAMETRO MAXIMO DE 1500 MM, POTENCIA INSTALADA DE 137 HP, MESA ROTATIVA COM TORQUE MAXIMO DE 30 KNM (INCLUI MONTAGEM, NAO INCLUI CAMINHAO)</t>
  </si>
  <si>
    <t xml:space="preserve">767.865,01</t>
  </si>
  <si>
    <t xml:space="preserve">PERFURATRIZ MANUAL, TORQUE MAXIMO 55 KGF.M, POTENCIA 5 CV, COM DIAMETRO MAXIMO 8 1/2" (INCLUI SUPORTE/CHASSI TIPO MESA)</t>
  </si>
  <si>
    <t xml:space="preserve">35.297,48</t>
  </si>
  <si>
    <t xml:space="preserve">PERFURATRIZ MANUAL, TORQUE MAXIMO 83 N.M, POTENCIA 5 CV, COM DIAMETRO MAXIMO 4" (NAO INCLUI SUPORTE / CHASSI)</t>
  </si>
  <si>
    <t xml:space="preserve">5.086,73</t>
  </si>
  <si>
    <t xml:space="preserve">PERFURATRIZ MANUAL, TORQUE MAXIMO 83 N.M, POTENCIA 5 CV, COM DIAMETRO MAXIMO 4", PARA SOLO GRAMPEADO (INCLUI SUPORTE OU CHASSI TIPO MESA)</t>
  </si>
  <si>
    <t xml:space="preserve">15.923,67</t>
  </si>
  <si>
    <t xml:space="preserve">PERFURATRIZ PNEUMATICA MANUAL DE PESO MEDIO, 18KG, COMPRIMENTO DE CURSO DE 6 M, DIAMETRO DO PISTAO DE 5,5 CM</t>
  </si>
  <si>
    <t xml:space="preserve">8.708,88</t>
  </si>
  <si>
    <t xml:space="preserve">PERFURATRIZ ROTATIVA SOBRE ESTEIRA, TORQUE MAXIMO 2500 KGM, POTENCIA 110 HP, MOTOR DIESEL  (COLETADO CAIXA)</t>
  </si>
  <si>
    <t xml:space="preserve">657.657,45</t>
  </si>
  <si>
    <t xml:space="preserve">PERFURATRIZ SOBRE ESTEIRA, TORQUE MAXIMO DE 600 KGF, POTENCIA ENTRE 50 E 60 HP, DIAMETRO MAXIMO DE 10"</t>
  </si>
  <si>
    <t xml:space="preserve">421.244,25</t>
  </si>
  <si>
    <t xml:space="preserve">PERFURATRIZ SOBRE ESTEIRA, TORQUE MAXIMO 600 KGF, PESO MEDIO 1000 KG, POTENCIA 20 HP, DIAMETRO MAXIMO 10"</t>
  </si>
  <si>
    <t xml:space="preserve">439.510,14</t>
  </si>
  <si>
    <t xml:space="preserve">PIGMENTO EM PO PARA ARGAMASSAS, CIMENTOS E OUTROS</t>
  </si>
  <si>
    <t xml:space="preserve">25,31</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</si>
  <si>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</si>
  <si>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</si>
  <si>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</si>
  <si>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81,91</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</si>
  <si>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</si>
  <si>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</si>
  <si>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</si>
  <si>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</si>
  <si>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</si>
  <si>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57,42</t>
  </si>
  <si>
    <t xml:space="preserve">PINO DE ACO LISO 1/4 ", HASTE = *36,5* MM (ACAO DIRETA)</t>
  </si>
  <si>
    <t xml:space="preserve">PINO DE ACO LISO 1/4 ", HASTE = *53* MM (ACAO DIRETA)</t>
  </si>
  <si>
    <t xml:space="preserve">37,10</t>
  </si>
  <si>
    <t xml:space="preserve">PINO GUIA, RETO, COM CHAPA DE LATAO CROMADO, 3/4", PARA PORTA / JANELA DE CORRER</t>
  </si>
  <si>
    <t xml:space="preserve">PINO ROSCA EXTERNA, EM ACO GALVANIZADO, PARA ISOLADOR DE 15KV, DIAMETRO 25 MM, COMPRIMENTO *290* MM</t>
  </si>
  <si>
    <t xml:space="preserve">PINO ROSCA EXTERNA, EM ACO GALVANIZADO, PARA ISOLADOR DE 25KV, DIAMETRO 35MM, COMPRIMENTO *320* MM</t>
  </si>
  <si>
    <t xml:space="preserve">PINTOR</t>
  </si>
  <si>
    <t xml:space="preserve">PINTOR (MENSALISTA)</t>
  </si>
  <si>
    <t xml:space="preserve">PINTOR DE LETREIROS</t>
  </si>
  <si>
    <t xml:space="preserve">PINTOR DE LETREIROS (MENSALISTA)</t>
  </si>
  <si>
    <t xml:space="preserve">2.877,43</t>
  </si>
  <si>
    <t xml:space="preserve">3.325,80</t>
  </si>
  <si>
    <t xml:space="preserve">PINTOR PARA TINTA EPOXI</t>
  </si>
  <si>
    <t xml:space="preserve">PINTOR PARA TINTA EPOXI (MENSALISTA)</t>
  </si>
  <si>
    <t xml:space="preserve">3.241,79</t>
  </si>
  <si>
    <t xml:space="preserve">3.746,94</t>
  </si>
  <si>
    <t xml:space="preserve">PISO DE BORRACHA CANELADO EM PLACAS 50 X 50 CM, E = *3,5* MM, PARA COLA</t>
  </si>
  <si>
    <t xml:space="preserve">38,36</t>
  </si>
  <si>
    <t xml:space="preserve">PISO DE BORRACHA ESPORTIVO EM PLACAS 50 X 50 CM, E = 15 MM, PARA ARGAMASSA, PRETO</t>
  </si>
  <si>
    <t xml:space="preserve">174,74</t>
  </si>
  <si>
    <t xml:space="preserve">PISO DE BORRACHA FRISADO OU PASTILHADO, PRETO, EM PLACAS 50 X 50 CM, E = 7 MM, PARA ARGAMASSA</t>
  </si>
  <si>
    <t xml:space="preserve">106,13</t>
  </si>
  <si>
    <t xml:space="preserve">PISO DE BORRACHA PASTILHADO EM PLACAS 50 X 50 CM, E = *3,5* MM, PARA COLA, PRETO</t>
  </si>
  <si>
    <t xml:space="preserve">PISO DE BORRACHA PASTILHADO EM PLACAS 50 X 50 CM, E = 15 MM, PARA ARGAMASSA, PRETO</t>
  </si>
  <si>
    <t xml:space="preserve">170,10</t>
  </si>
  <si>
    <t xml:space="preserve">PISO ELEVADO COM 2 PLACAS DE ACO COM ENCHIMENTO DE CONCRETO CELULAR, INCLUSO BASE/HASTE/CRUZETAS, 60 X 60 CM, H = *28* CM, RESISTENCIA CARGA CONCENTRADA 496 KG (COM COLOCACAO)</t>
  </si>
  <si>
    <t xml:space="preserve">231,67</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</si>
  <si>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</si>
  <si>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</si>
  <si>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</si>
  <si>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20,65</t>
  </si>
  <si>
    <t xml:space="preserve">PISO EM GRANILITE, MARMORITE OU GRANITINA, AGREGADO COR PRETO, CINZA, PALHA OU BRANCO, E=  *8* MM (INCLUSO EXECUCAO)</t>
  </si>
  <si>
    <t xml:space="preserve">81,00</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</si>
  <si>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</si>
  <si>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</si>
  <si>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247,16</t>
  </si>
  <si>
    <t xml:space="preserve">PISO EM GRANITO, POLIDO, TIPO MARFIM, DALLAS, CARAVELAS OU OUTROS EQUIVALENTES DA REGIAO, FORMATO MENOR OU IGUAL A 3025 CM2, E=  *2* CM</t>
  </si>
  <si>
    <t xml:space="preserve">315,82</t>
  </si>
  <si>
    <t xml:space="preserve">PISO EM GRANITO, POLIDO, TIPO PRETO SAO GABRIEL/ TIJUCA OU OUTROS EQUIVALENTES DA REGIAO, FORMATO MENOR OU IGUAL A 3025 CM2, E=  *2* CM</t>
  </si>
  <si>
    <t xml:space="preserve">PISO EM PORCELANATO RETIFICADO EXTRA, FORMATO MENOR OU IGUAL A 2025 CM2</t>
  </si>
  <si>
    <t xml:space="preserve">PISO EM REGUA VINILICA SEMIFLEXIVEL, ENCAIXE CLICADO, E = 4 MM (SEM COLOCACAO)</t>
  </si>
  <si>
    <t xml:space="preserve">85,45</t>
  </si>
  <si>
    <t xml:space="preserve">PISO EPOXI AUTONIVELANTE, ESPESSURA *4* MM (INCLUSO EXECUCAO)</t>
  </si>
  <si>
    <t xml:space="preserve">155,52</t>
  </si>
  <si>
    <t xml:space="preserve">PISO EPOXI MULTILAYER, ESPESSURA *2* MM (INCLUSO EXECUCAO)</t>
  </si>
  <si>
    <t xml:space="preserve">90,59</t>
  </si>
  <si>
    <t xml:space="preserve">PISO FULGET (GRANITO LAVADO) EM PLACAS DE *40 X 40* CM (SEM COLOCACAO)</t>
  </si>
  <si>
    <t xml:space="preserve">116,64</t>
  </si>
  <si>
    <t xml:space="preserve">PISO FULGET (GRANITO LAVADO) EM PLACAS DE *75 X 75* CM (SEM COLOCACAO)</t>
  </si>
  <si>
    <t xml:space="preserve">215,13</t>
  </si>
  <si>
    <t xml:space="preserve">PISO FULGET (GRANITO LAVADO) MOLDADO IN LOCO (INCLUSO EXECUCAO)</t>
  </si>
  <si>
    <t xml:space="preserve">115,34</t>
  </si>
  <si>
    <t xml:space="preserve">PISO INDUSTRIAL EM CONCRETO ARMADO DE ACABAMENTO POLIDO, ESPESSURA 12 CM (CIMENTO QUEIMADO) (INCLUSO EXECUCAO)</t>
  </si>
  <si>
    <t xml:space="preserve">127,00</t>
  </si>
  <si>
    <t xml:space="preserve">PISO KORODUR (INCLUSO EXECUCAO)</t>
  </si>
  <si>
    <t xml:space="preserve">97,20</t>
  </si>
  <si>
    <t xml:space="preserve">PISO PODOTATIL DE CONCRETO - DIRECIONAL E ALERTA, *40 X 40 X 2,5* CM</t>
  </si>
  <si>
    <t xml:space="preserve">PISO PORCELANATO, BORDA RETA, EXTRA, FORMATO MAIOR QUE 2025 CM2</t>
  </si>
  <si>
    <t xml:space="preserve">79,90</t>
  </si>
  <si>
    <t xml:space="preserve">PISO TATIL ALERTA OU DIRECIONAL, DE BORRACHA, COLORIDO, 25 X 25 CM, E = 5 MM, PARA COLA</t>
  </si>
  <si>
    <t xml:space="preserve">116,65</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</si>
  <si>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</si>
  <si>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</si>
  <si>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</si>
  <si>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257,16</t>
  </si>
  <si>
    <t xml:space="preserve">PISO URETANO, VERSAO REVESTIMENTO AUTONIVELANTE, ESPESSURA VARIÁVEL DE 3 A 4 MM (INCLUSO EXECUCAO)</t>
  </si>
  <si>
    <t xml:space="preserve">150,98</t>
  </si>
  <si>
    <t xml:space="preserve">PISO/ REVESTIMENTO EM GRANITO, POLIDO, TIPO ANDORINHA/ QUARTZ/ CASTELO/ CORUMBA OU OUTROS EQUIVALENTES DA REGIAO, FORMATO MAIOR OU IGUAL A 3025 CM2, E = *2* CM</t>
  </si>
  <si>
    <t xml:space="preserve">260,90</t>
  </si>
  <si>
    <t xml:space="preserve">PISO/ REVESTIMENTO EM MARMORE, POLIDO, BRANCO COMUM, FORMATO MAIOR OU IGUAL A 3025 CM2, E = *2* CM</t>
  </si>
  <si>
    <t xml:space="preserve">316,19</t>
  </si>
  <si>
    <t xml:space="preserve">PISO/ REVESTIMENTO EM MARMORE, POLIDO, BRANCO COMUM, FORMATO MENOR OU IGUAL A 3025 CM2, E = *2* CM</t>
  </si>
  <si>
    <t xml:space="preserve">325,00</t>
  </si>
  <si>
    <t xml:space="preserve">PLACA / CHAPA DE GESSO ACARTONADO, ACABAMENTO VINILICO LISO EM UMA DAS FACES, COR BRANCA, BORDA QUADRADA, E = 9,5 MM, 625 X 1250 MM (L X C), PARA FORRO REMOVIVEL</t>
  </si>
  <si>
    <t xml:space="preserve">43,07</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</si>
  <si>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</si>
  <si>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</si>
  <si>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PLACA CIMENTICIA LISA E = 6 MM, DE 1,20 X 3,00 M (SEM AMIANTO)</t>
  </si>
  <si>
    <t xml:space="preserve">PLACA DE ACO ESMALTADA PARA  IDENTIFICACAO DE RUA, *45 CM X 20* CM</t>
  </si>
  <si>
    <t xml:space="preserve">81,67</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</si>
  <si>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</si>
  <si>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</si>
  <si>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</si>
  <si>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27,32</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</si>
  <si>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</si>
  <si>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</si>
  <si>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</si>
  <si>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1.188,01</t>
  </si>
  <si>
    <t xml:space="preserve">PLACA DE INAUGURACAO METALICA, *40* CM X *60* CM</t>
  </si>
  <si>
    <t xml:space="preserve">746,21</t>
  </si>
  <si>
    <t xml:space="preserve">PLACA DE OBRA (PARA CONSTRUCAO CIVIL) EM CHAPA GALVANIZADA *N. 22*, DE *2,0 X 1,125* M</t>
  </si>
  <si>
    <t xml:space="preserve">PLACA DE SINALIZACAO DE SEGURANCA CONTRA INCENDIO - ALERTA, TRIANGULAR, BASE DE *30* CM, EM PVC *2* MM ANTI-CHAMAS (SIMBOLOS, CORES E PICTOGRAMAS CONFORME NBR 13434)</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</si>
  <si>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</si>
  <si>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</si>
  <si>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</si>
  <si>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PLACA DE SINALIZACAO DE SEGURANCA CONTRA INCENDIO, FOTOLUMINESCENTE, RETANGULAR, *13 X 26* CM, EM PVC *2* MM ANTI-CHAMAS (SIMBOLOS, CORES E PICTOGRAMAS CONFORME NBR 13434)</t>
  </si>
  <si>
    <t xml:space="preserve">20,00</t>
  </si>
  <si>
    <t xml:space="preserve">PLACA DE SINALIZACAO DE SEGURANCA CONTRA INCENDIO, FOTOLUMINESCENTE, RETANGULAR, *20 X 40* CM, EM PVC *2* MM ANTI-CHAMAS (SIMBOLOS, CORES E PICTOGRAMAS CONFORME NBR 13434)</t>
  </si>
  <si>
    <t xml:space="preserve">37,29</t>
  </si>
  <si>
    <t xml:space="preserve">PLACA DE SINALIZACAO EM CHAPA DE ACO NUM 16 COM PINTURA REFLETIVA</t>
  </si>
  <si>
    <t xml:space="preserve">571,73</t>
  </si>
  <si>
    <t xml:space="preserve">PLACA DE SINALIZACAO EM CHAPA DE ALUMINIO COM PINTURA REFLETIVA, E = 2 MM</t>
  </si>
  <si>
    <t xml:space="preserve">712,80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</si>
  <si>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</si>
  <si>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</si>
  <si>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</si>
  <si>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VINILICA SEMIFLEXIVEL PARA PISOS, E = 3,2 MM, 30 X 30 CM (SEM COLOCACAO)</t>
  </si>
  <si>
    <t xml:space="preserve">82,03</t>
  </si>
  <si>
    <t xml:space="preserve">PLACA VINILICA SEMIFLEXIVEL PARA REVESTIMENTO DE PISOS E PAREDES, E = 2 MM (SEM COLOCACAO)</t>
  </si>
  <si>
    <t xml:space="preserve">PLACA/PISO DE CONCRETO POROSO/ PAVIMENTO PERMEAVEL/BLOCO DRENANTE DE CONCRETO, 40 CM X 40 CM, E = 6 CM, COR NATURAL</t>
  </si>
  <si>
    <t xml:space="preserve">40,97</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</si>
  <si>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</si>
  <si>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</si>
  <si>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</si>
  <si>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</si>
  <si>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</si>
  <si>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</si>
  <si>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</si>
  <si>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</si>
  <si>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</si>
  <si>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</si>
  <si>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</si>
  <si>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</si>
  <si>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</si>
  <si>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</si>
  <si>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</si>
  <si>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300 MM, PARA REDE COLETORA ESGOTO (NBR 10569)</t>
  </si>
  <si>
    <t xml:space="preserve">89,06</t>
  </si>
  <si>
    <t xml:space="preserve">PLUG PVC,  JE, DN 400 MM, PARA REDE COLETORA ESGOTO ( NBR 10569)</t>
  </si>
  <si>
    <t xml:space="preserve">145,26</t>
  </si>
  <si>
    <t xml:space="preserve">PLUG PVC, JE, DN 150 MM, PARA REDE COLETORA ESGOTO (NBR 10569)</t>
  </si>
  <si>
    <t xml:space="preserve">24,98</t>
  </si>
  <si>
    <t xml:space="preserve">PLUG PVC, JE, DN 200 MM, PARA REDE COLETORA ESGOTO (NBR 10569)</t>
  </si>
  <si>
    <t xml:space="preserve">35,95</t>
  </si>
  <si>
    <t xml:space="preserve">PLUG PVC, JE, DN 250 MM, PARA REDE COLETORA ESGOTO (NBR 10569)</t>
  </si>
  <si>
    <t xml:space="preserve">65,90</t>
  </si>
  <si>
    <t xml:space="preserve">PLUG PVC, JE, DN 350 MM, PARA REDE COLETORA ESGOTO (NBR 10569)</t>
  </si>
  <si>
    <t xml:space="preserve">129,62</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</si>
  <si>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</si>
  <si>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</si>
  <si>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</si>
  <si>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</si>
  <si>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</si>
  <si>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</si>
  <si>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</si>
  <si>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45,09</t>
  </si>
  <si>
    <t xml:space="preserve">POCEIRO / ESCAVADOR DE VALAS E TUBULOES</t>
  </si>
  <si>
    <t xml:space="preserve">POCEIRO / ESCAVADOR DE VALAS E TUBULOES (MENSALISTA)</t>
  </si>
  <si>
    <t xml:space="preserve">3.315,75</t>
  </si>
  <si>
    <t xml:space="preserve">3.832,42</t>
  </si>
  <si>
    <t xml:space="preserve">POLIDORA DE PISO (POLITRIZ) ELETRICA, MOTOR MONOFASICO DE 4 HP, PESO DE 100 KG, DIAMETRO DO TRABALHO DE 450 MM</t>
  </si>
  <si>
    <t xml:space="preserve">6.346,57</t>
  </si>
  <si>
    <t xml:space="preserve">POLIESTIRENO EXPANDIDO/EPS (ISOPOR), PEROLAS, PARA CONCRETO LEVE</t>
  </si>
  <si>
    <t xml:space="preserve">45,12</t>
  </si>
  <si>
    <t xml:space="preserve">POLIESTIRENO EXPANDIDO/EPS (ISOPOR), TIPO 2F, BLOCO</t>
  </si>
  <si>
    <t xml:space="preserve">347,14</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</si>
  <si>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</si>
  <si>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</si>
  <si>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</si>
  <si>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</si>
  <si>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PONTEIRO PARA MARTELO ROMPEDOR, DIAMETRO = *28* MM, COMPRIMENTO = *520* MM, ENCAIXE SEXTAVADO</t>
  </si>
  <si>
    <t xml:space="preserve">185,63</t>
  </si>
  <si>
    <t xml:space="preserve">PORCA OLHAL EM ACO GALVANIZADO, DIAMETRO NOMINAL DE 16 MM</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</si>
  <si>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</si>
  <si>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</si>
  <si>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</si>
  <si>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</si>
  <si>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</si>
  <si>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</si>
  <si>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</si>
  <si>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</si>
  <si>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</si>
  <si>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</si>
  <si>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</si>
  <si>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</si>
  <si>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934,79</t>
  </si>
  <si>
    <t xml:space="preserve">PORTA DE ABRIR EM ACO COM DIVISAO HORIZONTAL  PARA VIDROS, COM FUNDO ANTICORROSIVO/PRIMER DE PROTECAO, SEM GUARNICAO/ALIZAR/VISTA, VIDROS NAO INCLUSOS, 87 X 210 CM</t>
  </si>
  <si>
    <t xml:space="preserve">420,46</t>
  </si>
  <si>
    <t xml:space="preserve">PORTA DE ABRIR EM ACO TIPO VENEZIANA, COM FUNDO ANTICORROSIVO / PRIMER DE PROTECAO, SEM GUARNICAO/ALIZAR/VISTA, 87 X 210 CM</t>
  </si>
  <si>
    <t xml:space="preserve">519,99</t>
  </si>
  <si>
    <t xml:space="preserve">PORTA DE ABRIR EM ALUMINIO COM DIVISAO HORIZONTAL  PARA VIDROS,  ACABAMENTO ANODIZADO NATURAL, VIDROS INCLUSOS, SEM GUARNICAO/ALIZAR/VISTA , 87 X 210 CM</t>
  </si>
  <si>
    <t xml:space="preserve">1.093,47</t>
  </si>
  <si>
    <t xml:space="preserve">PORTA DE ABRIR EM ALUMINIO COM LAMBRI HORIZONTAL/LAMINADA, ACABAMENTO ANODIZADO NATURAL, SEM GUARNICAO/ALIZAR/VISTA</t>
  </si>
  <si>
    <t xml:space="preserve">886,61</t>
  </si>
  <si>
    <t xml:space="preserve">PORTA DE ABRIR EM ALUMINIO TIPO VENEZIANA, ACABAMENTO ANODIZADO NATURAL, SEM GUARNICAO/ALIZAR/VISTA</t>
  </si>
  <si>
    <t xml:space="preserve">612,30</t>
  </si>
  <si>
    <t xml:space="preserve">PORTA DE ABRIR EM ALUMINIO TIPO VENEZIANA, ACABAMENTO ANODIZADO NATURAL, SEM GUARNICAO/ALIZAR/VISTA, 87 X 210 CM</t>
  </si>
  <si>
    <t xml:space="preserve">1.121,24</t>
  </si>
  <si>
    <t xml:space="preserve">PORTA DE ABRIR EM GRADIL COM BARRA CHATA 3 CM X 1/4", COM REQUADRO E GUARNICAO - COMPLETO - ACABAMENTO NATURAL</t>
  </si>
  <si>
    <t xml:space="preserve">451,88</t>
  </si>
  <si>
    <t xml:space="preserve">PORTA DE CORRER EM ALUMINIO, DUAS FOLHAS MOVEIS COM VIDRO, FECHADURA E PUXADOR EMBUTIDO, ACABAMENTO ANODIZADO NATURAL, SEM GUARNICAO/ALIZAR/VISTA</t>
  </si>
  <si>
    <t xml:space="preserve">567,96</t>
  </si>
  <si>
    <t xml:space="preserve">PORTA DE ENROLAR MANUAL COMPLETA, ARTICULADA RAIADA LARGA, EM ACO GALVANIZADO NATURAL, CHAPA NUMERO 24 (SEM INSTALACAO)</t>
  </si>
  <si>
    <t xml:space="preserve">130,43</t>
  </si>
  <si>
    <t xml:space="preserve">PORTA DE ENROLAR MANUAL COMPLETA, PERFIL MEIA CANA CEGA, EM ACO GALVANIZADO COM PINTURA ELETROSTATICA, CHAPA NUMERO 24 "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</si>
  <si>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</si>
  <si>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</si>
  <si>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207,02</t>
  </si>
  <si>
    <t xml:space="preserve">PORTA DE MADEIRA QUADRICULADA PARA VIDRO, DE CORRER (EUCALIPTO OU EQUIVALENTE REGIONAL), E = *3,5* CM</t>
  </si>
  <si>
    <t xml:space="preserve">228,03</t>
  </si>
  <si>
    <t xml:space="preserve">PORTA DE MADEIRA TIPO VENEZIANA (EUCALIPTO OU EQUIVALENTE REGIONAL), E = *3,5* CM</t>
  </si>
  <si>
    <t xml:space="preserve">153,92</t>
  </si>
  <si>
    <t xml:space="preserve">PORTA DE MADEIRA-DE-LEI QUADRICULADA PARA VIDRO, DE CORRER (ANGELIM OU EQUIVALENTE REGIONAL), E = *3,5* CM</t>
  </si>
  <si>
    <t xml:space="preserve">376,63</t>
  </si>
  <si>
    <t xml:space="preserve">PORTA DE MADEIRA-DE-LEI TIPO MEXICANA SEM EMENDA (ANGELIM OU EQUIVALENTE REGIONAL), E = *3,5* CM</t>
  </si>
  <si>
    <t xml:space="preserve">312,80</t>
  </si>
  <si>
    <t xml:space="preserve">PORTA DE MADEIRA-DE-LEI TIPO VENEZIANA (ANGELIM OU EQUIVALENTE REGIONAL), E = *3,5* CM</t>
  </si>
  <si>
    <t xml:space="preserve">217,70</t>
  </si>
  <si>
    <t xml:space="preserve">PORTA DE MADEIRA, FOLHA LEVE (NBR 15930) DE 60 X 210 CM, E = *35* MM, NUCLEO COLMEIA, CAPA LISA EM HDF, ACABAMENTO EM PRIMER PARA PINTURA</t>
  </si>
  <si>
    <t xml:space="preserve">97,17</t>
  </si>
  <si>
    <t xml:space="preserve">PORTA DE MADEIRA, FOLHA LEVE (NBR 15930) DE 70 X 210 CM, E = *35* MM, NUCLEO COLMEIA, CAPA LISA EM HDF, ACABAMENTO EM PRIMER PARA PINTURA</t>
  </si>
  <si>
    <t xml:space="preserve">104,65</t>
  </si>
  <si>
    <t xml:space="preserve">PORTA DE MADEIRA, FOLHA LEVE (NBR 15930) DE 80 X 210 CM, E = *35* MM, NUCLEO COLMEIA, CAPA LISA EM HDF, ACABAMENTO EM PRIMER PARA PINTURA</t>
  </si>
  <si>
    <t xml:space="preserve">110,75</t>
  </si>
  <si>
    <t xml:space="preserve">PORTA DE MADEIRA, FOLHA LEVE (NBR 15930), E = *35* MM, NUCLEO COLMEIA, CAPA LISA EM HDF, ACABAMENTO MELAMINICO EM PADRAO MADEIRA</t>
  </si>
  <si>
    <t xml:space="preserve">85,31</t>
  </si>
  <si>
    <t xml:space="preserve">PORTA DE MADEIRA, FOLHA MEDIA (NBR 15930) DE 100 X 210 CM, E = 35 MM, NUCLEO SARRAFEADO, CAPA LISA EM HDF, ACABAMENTO EM LAMINADO NATURAL PARA VERNIZ</t>
  </si>
  <si>
    <t xml:space="preserve">221,38</t>
  </si>
  <si>
    <t xml:space="preserve">PORTA DE MADEIRA, FOLHA MEDIA (NBR 15930) DE 100 X 210 CM, E = 35 MM, NUCLEO SARRAFEADO, CAPA LISA EM HDF, ACABAMENTO EM PRIMER PARA PINTURA</t>
  </si>
  <si>
    <t xml:space="preserve">192,19</t>
  </si>
  <si>
    <t xml:space="preserve">PORTA DE MADEIRA, FOLHA MEDIA (NBR 15930) DE 60 X 210 CM, E = 35 MM, NUCLEO SARRAFEADO, CAPA FRISADA EM HDF, ACABAMENTO MELAMINICO EM PADRAO MADEIRA</t>
  </si>
  <si>
    <t xml:space="preserve">169,39</t>
  </si>
  <si>
    <t xml:space="preserve">PORTA DE MADEIRA, FOLHA MEDIA (NBR 15930) DE 60 X 210 CM, E = 35 MM, NUCLEO SARRAFEADO, CAPA LISA EM HDF, ACABAMENTO EM PRIMER PARA PINTURA</t>
  </si>
  <si>
    <t xml:space="preserve">180,60</t>
  </si>
  <si>
    <t xml:space="preserve">PORTA DE MADEIRA, FOLHA MEDIA (NBR 15930) DE 60 X 210 CM, E = 35 MM, NUCLEO SARRAFEADO, CAPA LISA EM HDF, ACABAMENTO LAMINADO NATURAL PARA VERNIZ</t>
  </si>
  <si>
    <t xml:space="preserve">187,24</t>
  </si>
  <si>
    <t xml:space="preserve">PORTA DE MADEIRA, FOLHA MEDIA (NBR 15930) DE 70 X 210 CM, E = 35 MM, NUCLEO SARRAFEADO, CAPA FRISADA EM HDF, ACABAMENTO MELAMINICO EM PADRAO MADEIRA</t>
  </si>
  <si>
    <t xml:space="preserve">182,42</t>
  </si>
  <si>
    <t xml:space="preserve">PORTA DE MADEIRA, FOLHA MEDIA (NBR 15930) DE 70 X 210 CM, E = 35 MM, NUCLEO SARRAFEADO, CAPA LISA EM HDF, ACABAMENTO EM LAMINADO NATURAL PARA VERNIZ</t>
  </si>
  <si>
    <t xml:space="preserve">129,00</t>
  </si>
  <si>
    <t xml:space="preserve">PORTA DE MADEIRA, FOLHA MEDIA (NBR 15930) DE 70 X 210 CM, E = 35 MM, NUCLEO SARRAFEADO, CAPA LISA EM HDF, ACABAMENTO EM PRIMER PARA PINTURA</t>
  </si>
  <si>
    <t xml:space="preserve">201,83</t>
  </si>
  <si>
    <t xml:space="preserve">PORTA DE MADEIRA, FOLHA MEDIA (NBR 15930) DE 80 X 210 CM, E = 35 MM, NUCLEO SARRAFEADO, CAPA FRISADA EM HDF, ACABAMENTO MELAMINICO EM PADRAO MADEIRA</t>
  </si>
  <si>
    <t xml:space="preserve">221,51</t>
  </si>
  <si>
    <t xml:space="preserve">PORTA DE MADEIRA, FOLHA MEDIA (NBR 15930) DE 80 X 210 CM, E = 35 MM, NUCLEO SARRAFEADO, CAPA LISA EM HDF, ACABAMENTO EM LAMINADO NATURAL PARA VERNIZ</t>
  </si>
  <si>
    <t xml:space="preserve">219,69</t>
  </si>
  <si>
    <t xml:space="preserve">PORTA DE MADEIRA, FOLHA MEDIA (NBR 15930) DE 80 X 210 CM, E = 35 MM, NUCLEO SARRAFEADO, CAPA LISA EM HDF, ACABAMENTO EM PRIMER PARA PINTURA</t>
  </si>
  <si>
    <t xml:space="preserve">194,80</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</si>
  <si>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</si>
  <si>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</si>
  <si>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206,95</t>
  </si>
  <si>
    <t xml:space="preserve">PORTA DE MADEIRA, FOLHA MEDIA (NBR 15930), E = 35 MM, NUCLEO SARRAFEADO, CAPA FRISADA EM HDF, ACABAMENTO MELAMINICO EM PADRAO MADEIRA</t>
  </si>
  <si>
    <t xml:space="preserve">PORTA DE MADEIRA, FOLHA PESADA (NBR 15930) DE 80 X 210 CM, E = 35 MM, NUCLEO SOLIDO, CAPA LISA EM HDF, ACABAMENTO EM LAMINADO NATURAL PARA VERNIZ</t>
  </si>
  <si>
    <t xml:space="preserve">286,66</t>
  </si>
  <si>
    <t xml:space="preserve">PORTA DE MADEIRA, FOLHA PESADA (NBR 15930) DE 80 X 210 CM, E = 35 MM, NUCLEO SOLIDO, CAPA LISA EM HDF, ACABAMENTO EM PRIMER PARA PINTURA</t>
  </si>
  <si>
    <t xml:space="preserve">203,27</t>
  </si>
  <si>
    <t xml:space="preserve">PORTA DE MADEIRA, FOLHA PESADA (NBR 15930) DE 90 X 210 CM, E = 35 MM, NUCLEO SOLIDO, CAPA LISA EM HDF, ACABAMENTO EM LAMINADO NATURAL PARA VERNIZ</t>
  </si>
  <si>
    <t xml:space="preserve">311,42</t>
  </si>
  <si>
    <t xml:space="preserve">PORTA DE MADEIRA, FOLHA PESADA (NBR 15930) DE 90 X 210 CM, E = 35 MM, NUCLEO SOLIDO, CAPA LISA EM HDF, ACABAMENTO EM PRIMER PARA PINTURA</t>
  </si>
  <si>
    <t xml:space="preserve">PORTA DENTE PARA FRESADORA</t>
  </si>
  <si>
    <t xml:space="preserve">261,80</t>
  </si>
  <si>
    <t xml:space="preserve">PORTA GRADE DE ENROLAR MANUAL COMPLETA, PERFIL TUBULAR TIJOLINHO 3/4 ", EM ACO GALVANIZADO NATURAL (SEM INSTALACAO)</t>
  </si>
  <si>
    <t xml:space="preserve">253,88</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</si>
  <si>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</si>
  <si>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</si>
  <si>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</si>
  <si>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304,77</t>
  </si>
  <si>
    <t xml:space="preserve">PORTAO BASCULANTE MANUAL EM ACO GALVANIZADO NATURAL, TIPO LAMBRIL COM REQUADRO/BATENTE, CHAPA NUMERO 26, INCLUI FECHADURA (SEM INSTALACAO)</t>
  </si>
  <si>
    <t xml:space="preserve">580,70</t>
  </si>
  <si>
    <t xml:space="preserve">PORTAO BASCULANTE, MANUAL, EM CHAPA TIPO LAMBRIL QUADRADO, COM REQUADRO, ACABAMENTO NATURAL</t>
  </si>
  <si>
    <t xml:space="preserve">445,88</t>
  </si>
  <si>
    <t xml:space="preserve">PORTAO DE ABRIR EM GRADIL DE METALON REDONDO DE 3/4"  VERTICAL, COM REQUADRO, ACABAMENTO NATURAL - COMPLETO</t>
  </si>
  <si>
    <t xml:space="preserve">404,66</t>
  </si>
  <si>
    <t xml:space="preserve">PORTAO DE CORRER EM CHAPA TIPO PAINEL LAMBRIL QUADRADO, COM PORTA SOCIAL COMPLETA INCLUIDA, COM REQUADRO, ACABAMENTO NATURAL, COM TRILHOS E ROLDANAS</t>
  </si>
  <si>
    <t xml:space="preserve">832,35</t>
  </si>
  <si>
    <t xml:space="preserve">PORTAO DE CORRER EM GRADIL FIXO DE BARRA DE FERRO CHATA DE 3 X 1/4" NA VERTICAL, SEM REQUADRO, ACABAMENTO NATURAL, COM TRILHOS E ROLDANAS</t>
  </si>
  <si>
    <t xml:space="preserve">533,87</t>
  </si>
  <si>
    <t xml:space="preserve">PORTINHOLA DE ABRIR EM ALUMINIO DE 60 X 80 CM, VENEZIANA VENTILADA 1 FOLHA, ACABAMENTO ANODIZADO NATURAL</t>
  </si>
  <si>
    <t xml:space="preserve">305,29</t>
  </si>
  <si>
    <t xml:space="preserve">POSTE CONICO CONTINUO EM ACO GALVANIZADO, CURVO, BRACO DUPLO, ENGASTADO,  H = 9 M, DIAMETRO INFERIOR = *135* MM</t>
  </si>
  <si>
    <t xml:space="preserve">1.793,95</t>
  </si>
  <si>
    <t xml:space="preserve">POSTE CONICO CONTINUO EM ACO GALVANIZADO, CURVO, BRACO DUPLO, FLANGEADO,  H = 9 M, DIAMETRO INFERIOR = *135* MM</t>
  </si>
  <si>
    <t xml:space="preserve">2.038,94</t>
  </si>
  <si>
    <t xml:space="preserve">POSTE CONICO CONTINUO EM ACO GALVANIZADO, CURVO, BRACO SIMPLES, ENGASTADO,  H = 9 M, DIAMETRO INFERIOR = *135* MM</t>
  </si>
  <si>
    <t xml:space="preserve">1.734,09</t>
  </si>
  <si>
    <t xml:space="preserve">POSTE CONICO CONTINUO EM ACO GALVANIZADO, CURVO, BRACO SIMPLES, FLANGEADO,  H = 9 M, DIAMETRO INFERIOR = *135* MM</t>
  </si>
  <si>
    <t xml:space="preserve">1.731,58</t>
  </si>
  <si>
    <t xml:space="preserve">POSTE CONICO CONTINUO EM ACO GALVANIZADO, CURVO, BRACO SIMPLES, FLANGEADO, H = 7 M, DIAMETRO INFERIOR = *125* MM</t>
  </si>
  <si>
    <t xml:space="preserve">1.292,00</t>
  </si>
  <si>
    <t xml:space="preserve">POSTE CONICO CONTINUO EM ACO GALVANIZADO, RETO, ENGASTADO,  H = 7 M, DIAMETRO INFERIOR = *125* MM</t>
  </si>
  <si>
    <t xml:space="preserve">1.308,40</t>
  </si>
  <si>
    <t xml:space="preserve">POSTE CONICO CONTINUO EM ACO GALVANIZADO, RETO, ENGASTADO,  H = 9 M, DIAMETRO INFERIOR = *145* MM</t>
  </si>
  <si>
    <t xml:space="preserve">1.812,61</t>
  </si>
  <si>
    <t xml:space="preserve">POSTE CONICO CONTINUO EM ACO GALVANIZADO, RETO, FLANGEADO,  H = 3 M, DIAMETRO INFERIOR = *95* MM</t>
  </si>
  <si>
    <t xml:space="preserve">446,12</t>
  </si>
  <si>
    <t xml:space="preserve">POSTE CONICO CONTINUO EM ACO GALVANIZADO, RETO, FLANGEADO, H = 6 M, DIAMETRO INFERIOR = *90* CM</t>
  </si>
  <si>
    <t xml:space="preserve">1.060,42</t>
  </si>
  <si>
    <t xml:space="preserve">POSTE DE CONCRETO CIRCULAR, 100 KG, H = 5 M (NBR 8451)</t>
  </si>
  <si>
    <t xml:space="preserve">POSTE DE CONCRETO CIRCULAR, 100 KG, H = 7 M (NBR 8451)</t>
  </si>
  <si>
    <t xml:space="preserve">303,37</t>
  </si>
  <si>
    <t xml:space="preserve">POSTE DE CONCRETO CIRCULAR, 150 KG, H = 10 M (NBR 8451)</t>
  </si>
  <si>
    <t xml:space="preserve">540,11</t>
  </si>
  <si>
    <t xml:space="preserve">POSTE DE CONCRETO CIRCULAR, 200 KG, H = 11 M (NBR 8451)</t>
  </si>
  <si>
    <t xml:space="preserve">752,13</t>
  </si>
  <si>
    <t xml:space="preserve">POSTE DE CONCRETO CIRCULAR, 200 KG, H = 17 M (NBR 8451)</t>
  </si>
  <si>
    <t xml:space="preserve">2.302,65</t>
  </si>
  <si>
    <t xml:space="preserve">POSTE DE CONCRETO CIRCULAR, 200 KG, H = 22,5 M (NBR 8451)</t>
  </si>
  <si>
    <t xml:space="preserve">4.556,00</t>
  </si>
  <si>
    <t xml:space="preserve">POSTE DE CONCRETO CIRCULAR, 200 KG, H = 7 M (NBR 8451)</t>
  </si>
  <si>
    <t xml:space="preserve">POSTE DE CONCRETO CIRCULAR, 200 KG, H = 9 M (NBR 8451)</t>
  </si>
  <si>
    <t xml:space="preserve">530,64</t>
  </si>
  <si>
    <t xml:space="preserve">POSTE DE CONCRETO CIRCULAR, 300 KG, H = 11 M (NBR 8451)</t>
  </si>
  <si>
    <t xml:space="preserve">754,43</t>
  </si>
  <si>
    <t xml:space="preserve">POSTE DE CONCRETO CIRCULAR, 300 KG, H = 5 M (NBR 8451)</t>
  </si>
  <si>
    <t xml:space="preserve">278,72</t>
  </si>
  <si>
    <t xml:space="preserve">POSTE DE CONCRETO CIRCULAR, 300 KG, H = 7 M (NBR 8451)</t>
  </si>
  <si>
    <t xml:space="preserve">481,32</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</si>
  <si>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</si>
  <si>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</si>
  <si>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</si>
  <si>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</si>
  <si>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</si>
  <si>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</si>
  <si>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</si>
  <si>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</si>
  <si>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</si>
  <si>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</si>
  <si>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</si>
  <si>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</si>
  <si>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</si>
  <si>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</si>
  <si>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</si>
  <si>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</si>
  <si>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100 KG, H = 7 M (NBR 8451)</t>
  </si>
  <si>
    <t xml:space="preserve">271,93</t>
  </si>
  <si>
    <t xml:space="preserve">POSTE DE CONCRETO DUPLO T, TIPO D, 200 KG, H = 9 M (NBR 8451)</t>
  </si>
  <si>
    <t xml:space="preserve">436,84</t>
  </si>
  <si>
    <t xml:space="preserve">POSTE DE CONCRETO DUPLO T, 100 KG, H = 6 M, (NBR 8451)</t>
  </si>
  <si>
    <t xml:space="preserve">268,00</t>
  </si>
  <si>
    <t xml:space="preserve">POSTE DE CONCRETO DUPLO T, 200 KG, H = 11 M (NBR 8451)</t>
  </si>
  <si>
    <t xml:space="preserve">575,66</t>
  </si>
  <si>
    <t xml:space="preserve">POSTE DE CONCRETO DUPLO T, 200 KG, H = 8 M (NBR 8451)</t>
  </si>
  <si>
    <t xml:space="preserve">346,67</t>
  </si>
  <si>
    <t xml:space="preserve">POSTE DE CONCRETO DUPLO T, 300 KG, H = 12 M (NBR 8451)</t>
  </si>
  <si>
    <t xml:space="preserve">855,78</t>
  </si>
  <si>
    <t xml:space="preserve">POSTE DE CONCRETO DUPLO T, 400 KG,H = 12 M (NBR 8451)</t>
  </si>
  <si>
    <t xml:space="preserve">896,19</t>
  </si>
  <si>
    <t xml:space="preserve">POSTE DE CONCRETO PADRAO, 1 CAIXA, H = 7,5 M</t>
  </si>
  <si>
    <t xml:space="preserve">653,92</t>
  </si>
  <si>
    <t xml:space="preserve">POSTE DE CONCRETO PADRAO, 2 CAIXAS, H = 7,5 M</t>
  </si>
  <si>
    <t xml:space="preserve">857,60</t>
  </si>
  <si>
    <t xml:space="preserve">POSTE DE CONCRETO PADRAO, 3 CAIXAS , H = 7,5 M</t>
  </si>
  <si>
    <t xml:space="preserve">1.469,71</t>
  </si>
  <si>
    <t xml:space="preserve">POSTE DE CONCRETO PADRAO, 4 CAIXAS , H = 7,5 M</t>
  </si>
  <si>
    <t xml:space="preserve">2.465,60</t>
  </si>
  <si>
    <t xml:space="preserve">POSTE DECORATIVO PARA JARDIM EM ACO TUBULAR, SEM LUMINARIA, H = *2,5* M</t>
  </si>
  <si>
    <t xml:space="preserve">264,07</t>
  </si>
  <si>
    <t xml:space="preserve">POSTE PADRAO SUBTERRANEO 100 A, H = 2,5 M</t>
  </si>
  <si>
    <t xml:space="preserve">616,40</t>
  </si>
  <si>
    <t xml:space="preserve">POSTE PADRAO SUBTERRANEO 200 A, H = 2,5 M</t>
  </si>
  <si>
    <t xml:space="preserve">1.479,36</t>
  </si>
  <si>
    <t xml:space="preserve">POZOLANA DE CLASSE C</t>
  </si>
  <si>
    <t xml:space="preserve">268,28</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</si>
  <si>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</si>
  <si>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</si>
  <si>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</si>
  <si>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</si>
  <si>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50,39</t>
  </si>
  <si>
    <t xml:space="preserve">PRANCHAO DE MADEIRA APARELHADA *7,5 X 23* CM (3 X 9 ") MACARANDUBA, ANGELIM OU EQUIVALENTE DA REGIAO</t>
  </si>
  <si>
    <t xml:space="preserve">PRANCHAO DE MADEIRA APARELHADA *8 X 30* CM, MACARANDUBA, ANGELIM OU EQUIVALENTE DA REGIAO</t>
  </si>
  <si>
    <t xml:space="preserve">PRANCHAO DE MADEIRA NAO APARELHADA *7,5 X 23* CM (3 x 9 ") MACARANDUBA, ANGELIM OU EQUIVALENTE DA REGIAO</t>
  </si>
  <si>
    <t xml:space="preserve">PRANCHAO DE MADEIRA NAO APARELHADA *8 X 30* CM, MACARANDUBA, ANGELIM OU EQUIVALENTE DA REGIAO</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</si>
  <si>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</si>
  <si>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</si>
  <si>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</si>
  <si>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</si>
  <si>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11,47</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</si>
  <si>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</si>
  <si>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</si>
  <si>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</si>
  <si>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</si>
  <si>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</si>
  <si>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</si>
  <si>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</si>
  <si>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</si>
  <si>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</si>
  <si>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</si>
  <si>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</si>
  <si>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</si>
  <si>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</si>
  <si>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</si>
  <si>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</si>
  <si>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</si>
  <si>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</si>
  <si>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PRIMER EPOXI</t>
  </si>
  <si>
    <t xml:space="preserve">148,54</t>
  </si>
  <si>
    <t xml:space="preserve">PRIMER PARA MANTA ASFALTICA A BASE DE ASFALTO MODIFICADO DILUIDO EM SOLVENTE, APLICACAO A FRIO</t>
  </si>
  <si>
    <t xml:space="preserve">12,28</t>
  </si>
  <si>
    <t xml:space="preserve">PRIMER UNIVERSAL, FUNDO ANTICORROSIVO TIPO ZARCAO</t>
  </si>
  <si>
    <t xml:space="preserve">421,75</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</si>
  <si>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</si>
  <si>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</si>
  <si>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</si>
  <si>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</si>
  <si>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</si>
  <si>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</si>
  <si>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</si>
  <si>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45,67</t>
  </si>
  <si>
    <t xml:space="preserve">PROLONGADOR/EXTENSOR PARA ROLO DE PINTURA 3 M</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</si>
  <si>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</si>
  <si>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</si>
  <si>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</si>
  <si>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</si>
  <si>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</si>
  <si>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</si>
  <si>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</si>
  <si>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</si>
  <si>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</si>
  <si>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</si>
  <si>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</si>
  <si>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</si>
  <si>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</si>
  <si>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</si>
  <si>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</si>
  <si>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</si>
  <si>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</si>
  <si>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10.132,32</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</si>
  <si>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</si>
  <si>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</si>
  <si>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</si>
  <si>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</si>
  <si>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22,64</t>
  </si>
  <si>
    <t xml:space="preserve">PUXADOR TUBULAR RETO, DUPLO, EM ALUMINIO POLIDO, DIAMETRO APROX.DE 1", COMPRIMENTO APROX. DE 400 MM, PARA PORTAS DE MADEIRA OU VIDRO</t>
  </si>
  <si>
    <t xml:space="preserve">QUADRO DE DISTRIBUICAO COM BARRAMENTO TRIFASICO, DE EMBUTIR, EM CHAPA DE ACO GALVANIZADO, PARA 12 DISJUNTORES DIN, 100 A</t>
  </si>
  <si>
    <t xml:space="preserve">240,69</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</si>
  <si>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</si>
  <si>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</si>
  <si>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386,20</t>
  </si>
  <si>
    <t xml:space="preserve">QUADRO DE DISTRIBUICAO COM BARRAMENTO TRIFASICO, DE EMBUTIR, EM CHAPA DE ACO GALVANIZADO, PARA 28 DISJUNTORES DIN, 100 A</t>
  </si>
  <si>
    <t xml:space="preserve">617,70</t>
  </si>
  <si>
    <t xml:space="preserve">QUADRO DE DISTRIBUICAO COM BARRAMENTO TRIFASICO, DE EMBUTIR, EM CHAPA DE ACO GALVANIZADO, PARA 30 DISJUNTORES DIN, 100 A</t>
  </si>
  <si>
    <t xml:space="preserve">624,32</t>
  </si>
  <si>
    <t xml:space="preserve">QUADRO DE DISTRIBUICAO COM BARRAMENTO TRIFASICO, DE EMBUTIR, EM CHAPA DE ACO GALVANIZADO, PARA 30 DISJUNTORES DIN, 150 A</t>
  </si>
  <si>
    <t xml:space="preserve">844,90</t>
  </si>
  <si>
    <t xml:space="preserve">QUADRO DE DISTRIBUICAO COM BARRAMENTO TRIFASICO, DE EMBUTIR, EM CHAPA DE ACO GALVANIZADO, PARA 30 DISJUNTORES DIN, 225 A</t>
  </si>
  <si>
    <t xml:space="preserve">974,24</t>
  </si>
  <si>
    <t xml:space="preserve">QUADRO DE DISTRIBUICAO COM BARRAMENTO TRIFASICO, DE EMBUTIR, EM CHAPA DE ACO GALVANIZADO, PARA 36 DISJUNTORES DIN, 100 A</t>
  </si>
  <si>
    <t xml:space="preserve">658,21</t>
  </si>
  <si>
    <t xml:space="preserve">QUADRO DE DISTRIBUICAO COM BARRAMENTO TRIFASICO, DE EMBUTIR, EM CHAPA DE ACO GALVANIZADO, PARA 40 DISJUNTORES DIN, 100 A</t>
  </si>
  <si>
    <t xml:space="preserve">658,38</t>
  </si>
  <si>
    <t xml:space="preserve">QUADRO DE DISTRIBUICAO COM BARRAMENTO TRIFASICO, DE EMBUTIR, EM CHAPA DE ACO GALVANIZADO, PARA 48 DISJUNTORES DIN, 100 A</t>
  </si>
  <si>
    <t xml:space="preserve">993,37</t>
  </si>
  <si>
    <t xml:space="preserve">QUADRO DE DISTRIBUICAO COM BARRAMENTO TRIFASICO, DE SOBREPOR, EM CHAPA DE ACO GALVANIZADO, PARA 12 DISJUNTORES DIN, 100 A</t>
  </si>
  <si>
    <t xml:space="preserve">301,17</t>
  </si>
  <si>
    <t xml:space="preserve">QUADRO DE DISTRIBUICAO COM BARRAMENTO TRIFASICO, DE SOBREPOR, EM CHAPA DE ACO GALVANIZADO, PARA 18 DISJUNTORES DIN, 100 A</t>
  </si>
  <si>
    <t xml:space="preserve">336,23</t>
  </si>
  <si>
    <t xml:space="preserve">QUADRO DE DISTRIBUICAO COM BARRAMENTO TRIFASICO, DE SOBREPOR, EM CHAPA DE ACO GALVANIZADO, PARA 24 DISJUNTORES DIN, 100 A</t>
  </si>
  <si>
    <t xml:space="preserve">429,61</t>
  </si>
  <si>
    <t xml:space="preserve">QUADRO DE DISTRIBUICAO COM BARRAMENTO TRIFASICO, DE SOBREPOR, EM CHAPA DE ACO GALVANIZADO, PARA 28 DISJUNTORES DIN, 100 A</t>
  </si>
  <si>
    <t xml:space="preserve">459,38</t>
  </si>
  <si>
    <t xml:space="preserve">QUADRO DE DISTRIBUICAO COM BARRAMENTO TRIFASICO, DE SOBREPOR, EM CHAPA DE ACO GALVANIZADO, PARA 30 DISJUNTORES DIN, 100 A</t>
  </si>
  <si>
    <t xml:space="preserve">596,29</t>
  </si>
  <si>
    <t xml:space="preserve">QUADRO DE DISTRIBUICAO COM BARRAMENTO TRIFASICO, DE SOBREPOR, EM CHAPA DE ACO GALVANIZADO, PARA 36 DISJUNTORES DIN, 100 A</t>
  </si>
  <si>
    <t xml:space="preserve">814,71</t>
  </si>
  <si>
    <t xml:space="preserve">QUADRO DE DISTRIBUICAO COM BARRAMENTO TRIFASICO, DE SOBREPOR, EM CHAPA DE ACO GALVANIZADO, PARA 40 DISJUNTORES DIN, 100 A</t>
  </si>
  <si>
    <t xml:space="preserve">818,45</t>
  </si>
  <si>
    <t xml:space="preserve">QUADRO DE DISTRIBUICAO COM BARRAMENTO TRIFASICO, DE SOBREPOR, EM CHAPA DE ACO GALVANIZADO, PARA 48 DISJUNTORES DIN, 100 A</t>
  </si>
  <si>
    <t xml:space="preserve">1.047,49</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</si>
  <si>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</si>
  <si>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</si>
  <si>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</si>
  <si>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36,37</t>
  </si>
  <si>
    <t xml:space="preserve">QUADRO DE DISTRIBUICAO, COM BARRAMENTO TERRA / NEUTRO, DE EMBUTIR, PARA 16 DISJUNTORES DIN</t>
  </si>
  <si>
    <t xml:space="preserve">89,23</t>
  </si>
  <si>
    <t xml:space="preserve">QUADRO DE DISTRIBUICAO, COM BARRAMENTO TERRA / NEUTRO, DE EMBUTIR, PARA 24 DISJUNTORES DIN</t>
  </si>
  <si>
    <t xml:space="preserve">168,51</t>
  </si>
  <si>
    <t xml:space="preserve">QUADRO DE DISTRIBUICAO, COM BARRAMENTO TERRA / NEUTRO, DE EMBUTIR, PARA 36 DISJUNTORES DIN</t>
  </si>
  <si>
    <t xml:space="preserve">237,55</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</si>
  <si>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</si>
  <si>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</si>
  <si>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</si>
  <si>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</si>
  <si>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113,03</t>
  </si>
  <si>
    <t xml:space="preserve">QUADRO DE DISTRIBUICAO, SEM BARRAMENTO, EM PVC, DE EMBUTIR, PARA 4 DISJUNTORES DIN</t>
  </si>
  <si>
    <t xml:space="preserve">QUADRO DE DISTRIBUICAO, SEM BARRAMENTO, EM PVC, DE EMBUTIR, PARA 8 DISJUNTORES DIN</t>
  </si>
  <si>
    <t xml:space="preserve">QUADRO DE DISTRIBUICAO, SEM BARRAMENTO, EM PVC, DE SOBREPOR, PARA 16 DISJUNTORES DIN</t>
  </si>
  <si>
    <t xml:space="preserve">57,56</t>
  </si>
  <si>
    <t xml:space="preserve">QUADRO DE DISTRIBUICAO, SEM BARRAMENTO, EM PVC, DE SOBREPOR, PARA 24 DISJUNTORES DIN</t>
  </si>
  <si>
    <t xml:space="preserve">95,59</t>
  </si>
  <si>
    <t xml:space="preserve">QUADRO DE DISTRIBUICAO, SEM BARRAMENTO, EM PVC, DE SOBREPOR, PARA 36 DISJUNTORES DIN</t>
  </si>
  <si>
    <t xml:space="preserve">132,46</t>
  </si>
  <si>
    <t xml:space="preserve">QUADRO DE DISTRIBUICAO, SEM BARRAMENTO, EM PVC, DE SOBREPOR, PARA 4 DISJUNTORES DIN</t>
  </si>
  <si>
    <t xml:space="preserve">QUADRO DE DISTRIBUICAO, SEM BARRAMENTO, EM PVC, DE SOBREPOR, PARA 8 DISJUNTORES DIN</t>
  </si>
  <si>
    <t xml:space="preserve">QUEROSENE</t>
  </si>
  <si>
    <t xml:space="preserve">RALO FOFO COM REQUADRO, QUADRADO 150 X 150 MM</t>
  </si>
  <si>
    <t xml:space="preserve">34,71</t>
  </si>
  <si>
    <t xml:space="preserve">RALO FOFO COM REQUADRO, QUADRADO 200 X 200 MM</t>
  </si>
  <si>
    <t xml:space="preserve">RALO FOFO COM REQUADRO, QUADRADO 250 X 250 MM</t>
  </si>
  <si>
    <t xml:space="preserve">64,39</t>
  </si>
  <si>
    <t xml:space="preserve">RALO FOFO COM REQUADRO, QUADRADO 300 X 300 MM</t>
  </si>
  <si>
    <t xml:space="preserve">RALO FOFO COM REQUADRO, QUADRADO 400 X 400 MM</t>
  </si>
  <si>
    <t xml:space="preserve">126,78</t>
  </si>
  <si>
    <t xml:space="preserve">RALO FOFO SEMIESFERICO, 100 MM, PARA LAJES/ CALHAS</t>
  </si>
  <si>
    <t xml:space="preserve">13,83</t>
  </si>
  <si>
    <t xml:space="preserve">RALO FOFO SEMIESFERICO, 150 MM, PARA LAJES/ CALHAS</t>
  </si>
  <si>
    <t xml:space="preserve">32,50</t>
  </si>
  <si>
    <t xml:space="preserve">RALO FOFO SEMIESFERICO, 200 MM, PARA LAJES/ CALHAS</t>
  </si>
  <si>
    <t xml:space="preserve">74,71</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</si>
  <si>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</si>
  <si>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</si>
  <si>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</si>
  <si>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</si>
  <si>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</si>
  <si>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</si>
  <si>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</si>
  <si>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</si>
  <si>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</si>
  <si>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2.004,00</t>
  </si>
  <si>
    <t xml:space="preserve">2.316,27</t>
  </si>
  <si>
    <t xml:space="preserve">REATOR ELETRONICO BIVOLT PARA 1 LAMPADA FLUORESCENTE DE 18/20 W</t>
  </si>
  <si>
    <t xml:space="preserve">REATOR ELETRONICO BIVOLT PARA 1 LAMPADA FLUORESCENTE DE 36/40 W</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</si>
  <si>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</si>
  <si>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</si>
  <si>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</si>
  <si>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16,47</t>
  </si>
  <si>
    <t xml:space="preserve">REATOR INTERNO/INTEGRADO PARA LAMPADA VAPOR METALICO 400 W, ALTO FATOR DE POTENCIA</t>
  </si>
  <si>
    <t xml:space="preserve">78,65</t>
  </si>
  <si>
    <t xml:space="preserve">REATOR P/ LAMPADA VAPOR DE SODIO 250W USO EXT</t>
  </si>
  <si>
    <t xml:space="preserve">103,53</t>
  </si>
  <si>
    <t xml:space="preserve">REATOR P/ 1 LAMPADA VAPOR DE MERCURIO 125W USO EXT</t>
  </si>
  <si>
    <t xml:space="preserve">47,45</t>
  </si>
  <si>
    <t xml:space="preserve">REATOR P/ 1 LAMPADA VAPOR DE MERCURIO 250W USO EXT</t>
  </si>
  <si>
    <t xml:space="preserve">REATOR P/ 1 LAMPADA VAPOR DE MERCURIO 400W USO EXT</t>
  </si>
  <si>
    <t xml:space="preserve">REBITE DE ALUMINIO VAZADO DE REPUXO, 3,2 X 8 MM (1KG = 1025 UNIDADES)</t>
  </si>
  <si>
    <t xml:space="preserve">33,09</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</si>
  <si>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</si>
  <si>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</si>
  <si>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</si>
  <si>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2.644.414,20</t>
  </si>
  <si>
    <t xml:space="preserve">REDUCAO EXCENTRICA PVC NBR 10569 P/REDE COLET ESG PB JE 125 X 100MM</t>
  </si>
  <si>
    <t xml:space="preserve">29,54</t>
  </si>
  <si>
    <t xml:space="preserve">REDUCAO EXCENTRICA PVC NBR 10569 P/REDE COLET ESG PB JE 150 X 100MM</t>
  </si>
  <si>
    <t xml:space="preserve">48,41</t>
  </si>
  <si>
    <t xml:space="preserve">REDUCAO EXCENTRICA PVC NBR 10569 P/REDE COLET ESG PB JE 150 X 125MM</t>
  </si>
  <si>
    <t xml:space="preserve">REDUCAO EXCENTRICA PVC NBR 10569 P/REDE COLET ESG PB JE 200 X 150MM</t>
  </si>
  <si>
    <t xml:space="preserve">77,92</t>
  </si>
  <si>
    <t xml:space="preserve">REDUCAO EXCENTRICA PVC NBR 10569 P/REDE COLET ESG PB JE 250 X 200MM</t>
  </si>
  <si>
    <t xml:space="preserve">158,97</t>
  </si>
  <si>
    <t xml:space="preserve">REDUCAO EXCENTRICA PVC NBR 10569 P/REDE COLET ESG PB JE 300 X 250MM</t>
  </si>
  <si>
    <t xml:space="preserve">293,33</t>
  </si>
  <si>
    <t xml:space="preserve">REDUCAO EXCENTRICA PVC NBR 10569 P/REDE COLET ESG PB JE 350 X 300MM</t>
  </si>
  <si>
    <t xml:space="preserve">414,33</t>
  </si>
  <si>
    <t xml:space="preserve">REDUCAO EXCENTRICA PVC NBR 10569 P/REDE COLET ESG PB JE 400 X 300MM</t>
  </si>
  <si>
    <t xml:space="preserve">528,43</t>
  </si>
  <si>
    <t xml:space="preserve">REDUCAO EXCENTRICA PVC NBR 10569 P/REDE COLET ESG PB JE 400 X 350MM</t>
  </si>
  <si>
    <t xml:space="preserve">533,35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</si>
  <si>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</si>
  <si>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</si>
  <si>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</si>
  <si>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</si>
  <si>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</si>
  <si>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</si>
  <si>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</si>
  <si>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64,59</t>
  </si>
  <si>
    <t xml:space="preserve">REDUCAO PVC PBA, JE, BB, DN 75 X 50 / DE 85 X 60 MM, PARA REDE DE AGUA</t>
  </si>
  <si>
    <t xml:space="preserve">REDUCAO PVC PBA, JE, PB, DN 100 X 50 / DE 110 X 60 MM, PARA REDE DE AGUA</t>
  </si>
  <si>
    <t xml:space="preserve">REDUCAO PVC PBA, JE, PB, DN 100 X 75 / DE 110 X 85 MM, PARA REDE DE AGUA</t>
  </si>
  <si>
    <t xml:space="preserve">21,88</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</si>
  <si>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</si>
  <si>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</si>
  <si>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</si>
  <si>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59,88</t>
  </si>
  <si>
    <t xml:space="preserve">REGISTRO DE ESFERA DE PASSEIO, PVC PARA POLIETILENO, 20 MM</t>
  </si>
  <si>
    <t xml:space="preserve">REGISTRO DE ESFERA PVC, COM BORBOLETA, COM ROSCA EXTERNA, DE 1/2"</t>
  </si>
  <si>
    <t xml:space="preserve">13,54</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</si>
  <si>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</si>
  <si>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</si>
  <si>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</si>
  <si>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</si>
  <si>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</si>
  <si>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</si>
  <si>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</si>
  <si>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</si>
  <si>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70,55</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</si>
  <si>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</si>
  <si>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</si>
  <si>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</si>
  <si>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</si>
  <si>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32,44</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</si>
  <si>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</si>
  <si>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</si>
  <si>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</si>
  <si>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82,06</t>
  </si>
  <si>
    <t xml:space="preserve">REGISTRO DE PRESSAO PVC, ROSCAVEL, VOLANTE SIMPLES, DE 1/2"</t>
  </si>
  <si>
    <t xml:space="preserve">REGISTRO DE PRESSAO PVC, ROSCAVEL, VOLANTE SIMPLES, DE 3/4"</t>
  </si>
  <si>
    <t xml:space="preserve">14,84</t>
  </si>
  <si>
    <t xml:space="preserve">REGISTRO DE PRESSAO PVC, SOLDAVEL, VOLANTE SIMPLES, DE 20 MM</t>
  </si>
  <si>
    <t xml:space="preserve">REGISTRO DE PRESSAO PVC, SOLDAVEL, VOLANTE SIMPLES, DE 25 MM</t>
  </si>
  <si>
    <t xml:space="preserve">REGISTRO GAVETA BRUTO EM LATAO FORJADO, BITOLA 1 " (REF 1509)</t>
  </si>
  <si>
    <t xml:space="preserve">REGISTRO GAVETA BRUTO EM LATAO FORJADO, BITOLA 1 1/2 " (REF 1509)</t>
  </si>
  <si>
    <t xml:space="preserve">65,82</t>
  </si>
  <si>
    <t xml:space="preserve">REGISTRO GAVETA BRUTO EM LATAO FORJADO, BITOLA 1 1/4 " (REF 1509)</t>
  </si>
  <si>
    <t xml:space="preserve">52,14</t>
  </si>
  <si>
    <t xml:space="preserve">REGISTRO GAVETA BRUTO EM LATAO FORJADO, BITOLA 1/2 " (REF 1509)</t>
  </si>
  <si>
    <t xml:space="preserve">REGISTRO GAVETA BRUTO EM LATAO FORJADO, BITOLA 2 " (REF 1509)</t>
  </si>
  <si>
    <t xml:space="preserve">91,69</t>
  </si>
  <si>
    <t xml:space="preserve">REGISTRO GAVETA BRUTO EM LATAO FORJADO, BITOLA 2 1/2 " (REF 1509)</t>
  </si>
  <si>
    <t xml:space="preserve">190,15</t>
  </si>
  <si>
    <t xml:space="preserve">REGISTRO GAVETA BRUTO EM LATAO FORJADO, BITOLA 3 " (REF 1509)</t>
  </si>
  <si>
    <t xml:space="preserve">230,21</t>
  </si>
  <si>
    <t xml:space="preserve">REGISTRO GAVETA BRUTO EM LATAO FORJADO, BITOLA 3/4 " (REF 1509)</t>
  </si>
  <si>
    <t xml:space="preserve">24,23</t>
  </si>
  <si>
    <t xml:space="preserve">REGISTRO GAVETA BRUTO EM LATAO FORJADO, BITOLA 4 " (REF 1509)</t>
  </si>
  <si>
    <t xml:space="preserve">479,68</t>
  </si>
  <si>
    <t xml:space="preserve">REGISTRO GAVETA COM ACABAMENTO E CANOPLA CROMADOS, SIMPLES, BITOLA 1 " (REF 1509)</t>
  </si>
  <si>
    <t xml:space="preserve">72,38</t>
  </si>
  <si>
    <t xml:space="preserve">REGISTRO GAVETA COM ACABAMENTO E CANOPLA CROMADOS, SIMPLES, BITOLA 1 1/2 " (REF 1509)</t>
  </si>
  <si>
    <t xml:space="preserve">105,26</t>
  </si>
  <si>
    <t xml:space="preserve">REGISTRO GAVETA COM ACABAMENTO E CANOPLA CROMADOS, SIMPLES, BITOLA 1 1/4 " (REF 1509)</t>
  </si>
  <si>
    <t xml:space="preserve">100,63</t>
  </si>
  <si>
    <t xml:space="preserve">REGISTRO GAVETA COM ACABAMENTO E CANOPLA CROMADOS, SIMPLES, BITOLA 1/2 " (REF 1509)</t>
  </si>
  <si>
    <t xml:space="preserve">REGISTRO GAVETA COM ACABAMENTO E CANOPLA CROMADOS, SIMPLES, BITOLA 3/4 " (REF 1509)</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</si>
  <si>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</si>
  <si>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</si>
  <si>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90,43</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</si>
  <si>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</si>
  <si>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</si>
  <si>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</si>
  <si>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53,95</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</si>
  <si>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</si>
  <si>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</si>
  <si>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</si>
  <si>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</si>
  <si>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</si>
  <si>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</si>
  <si>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</si>
  <si>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REJUNTE BRANCO, CIMENTICIO</t>
  </si>
  <si>
    <t xml:space="preserve">REJUNTE COLORIDO, CIMENTICIO</t>
  </si>
  <si>
    <t xml:space="preserve">REJUNTE EPOXI BRANCO</t>
  </si>
  <si>
    <t xml:space="preserve">REJUNTE EPOXI COR</t>
  </si>
  <si>
    <t xml:space="preserve">RELE FOTOELETRICO INTERNO E EXTERNO BIVOLT 1000 W, DE CONECTOR, SEM BASE</t>
  </si>
  <si>
    <t xml:space="preserve">RELE TERMICO BIMETAL PARA USO EM MOTORES TRIFASICOS, TENSAO 380 V, POTENCIA ATE 15 CV, CORRENTE NOMINAL MAXIMA 22 A</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</si>
  <si>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</si>
  <si>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</si>
  <si>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</si>
  <si>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</si>
  <si>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</si>
  <si>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</si>
  <si>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</si>
  <si>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</si>
  <si>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</si>
  <si>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</si>
  <si>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</si>
  <si>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191,58</t>
  </si>
  <si>
    <t xml:space="preserve">REVESTIMENTO DE PAREDE EM GRANILITE, MARMORITE OU GRANITINA COLORIDO - ESP = 5 MM (INCLUSO EXECUCAO)</t>
  </si>
  <si>
    <t xml:space="preserve">119,73</t>
  </si>
  <si>
    <t xml:space="preserve">REVESTIMENTO EM CERAMICA ESMALTADA COMERCIAL, PEI MENOR OU IGUAL A 3, FORMATO MENOR OU IGUAL A 2025 CM2</t>
  </si>
  <si>
    <t xml:space="preserve">16,46</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</si>
  <si>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</si>
  <si>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</si>
  <si>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</si>
  <si>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90,99</t>
  </si>
  <si>
    <t xml:space="preserve">REVESTIMENTO PARA ESCADA EM GRANILITE, MARMORITE OU GRANITINA ESP = 8 MM (INCLUSO EXECUCAO)</t>
  </si>
  <si>
    <t xml:space="preserve">RIPA DE MADEIRA APARELHADA *1,5 X 5* CM, MACARANDUBA, ANGELIM OU EQUIVALENTE DA REGIAO</t>
  </si>
  <si>
    <t xml:space="preserve">RIPA DE MADEIRA NAO APARELHADA *1,5 X 5* CM, MACARANDUBA, ANGELIM OU EQUIVALENTE DA REGIAO</t>
  </si>
  <si>
    <t xml:space="preserve">RIPA DE MADEIRA NAO APARELHADA 1 X 3* CM, MACARANDUBA, ANGELIM OU EQUIVALENTE DA REGIAO</t>
  </si>
  <si>
    <t xml:space="preserve">ROCADEIRA COSTAL COM MOTOR A GASOLINA DE *32* CC</t>
  </si>
  <si>
    <t xml:space="preserve">2.319,00</t>
  </si>
  <si>
    <t xml:space="preserve">ROCADEIRA DESLOCAVEL, LARGURA DE TRABALHO DE 1,3 M</t>
  </si>
  <si>
    <t xml:space="preserve">6.302,54</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</si>
  <si>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</si>
  <si>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</si>
  <si>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</si>
  <si>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</si>
  <si>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</si>
  <si>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</si>
  <si>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</si>
  <si>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48,74</t>
  </si>
  <si>
    <t xml:space="preserve">RODAPE PLANO PARA PISO VINILICO, H = 5 CM</t>
  </si>
  <si>
    <t xml:space="preserve">RODAPE PRE-MOLDADO DE GRANILITE, MARMORITE OU GRANITINA L = 10 CM</t>
  </si>
  <si>
    <t xml:space="preserve">28,17</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</si>
  <si>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</si>
  <si>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</si>
  <si>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</si>
  <si>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23,31</t>
  </si>
  <si>
    <t xml:space="preserve">ROLDANA DUPLA, EM ZAMAC COM CHAPA DE LATAO, ROLAMENTOS EM ACO, PARA PORTA E JANELA DE CORRER</t>
  </si>
  <si>
    <t xml:space="preserve">25,15</t>
  </si>
  <si>
    <t xml:space="preserve">ROLDANA PLASTICA COM PREGO, TAMANHO 30 X 30 MM, PARA INSTALACAO ELETRICA APARENTE</t>
  </si>
  <si>
    <t xml:space="preserve">ROLO COMPACTADOR DE PNEUS, ESTATICO, PRESSAO VARIAVEL, POTENCIA 110 HP, PESO SEM/COM LASTRO 10,8/27 T, LARGURA DE ROLAGEM 2,30 M</t>
  </si>
  <si>
    <t xml:space="preserve">434.160,20</t>
  </si>
  <si>
    <t xml:space="preserve">ROLO COMPACTADOR DE PNEUS, ESTATICO, PRESSAO VARIAVEL, POTENCIA 111 HP, PESO SEM/COM LASTRO 9,5/26,0 T, LARGURA DE ROLAGEM 1,90 M</t>
  </si>
  <si>
    <t xml:space="preserve">409.000,00</t>
  </si>
  <si>
    <t xml:space="preserve">ROLO COMPACTADOR PE DE CARNEIRO VIBRATORIO, POTENCIA 125 HP, PESO OPERACIONAL SEM/COM LASTRO 11,95/13,30 T, IMPACTO DINAMICO 38,5/22,5 T, LARGURA DE TRABALHO 2,15 M</t>
  </si>
  <si>
    <t xml:space="preserve">362.775,39</t>
  </si>
  <si>
    <t xml:space="preserve">ROLO COMPACTADOR PE DE CARNEIRO VIBRATORIO, POTENCIA 80 HP, PESO OPERACIONAL SEM/COM LASTRO 7,4/8,8 T, LARGURA DE TRABALHO 1,68 M</t>
  </si>
  <si>
    <t xml:space="preserve">272.090,15</t>
  </si>
  <si>
    <t xml:space="preserve">ROLO COMPACTADOR VIBRATORIO DE UM CILINDRO LISO DE ACO, POTENCIA 125 HP, PESO SEM/COM LASTRO 10,75/12,92 T, IMPACTO DINAMICO 31,5/18,5 T, LARGURA TRABALHO 2,15 M</t>
  </si>
  <si>
    <t xml:space="preserve">351.072,92</t>
  </si>
  <si>
    <t xml:space="preserve">ROLO COMPACTADOR VIBRATORIO DE UM CILINDRO, ACO LISO, POTENCIA 80 HP, PESO OPERACIONAL MAXIMO 8,1 T, IMPACTO DINAMICO 16,15/9,5 T, LARGURA TRABALHO 1,68 M</t>
  </si>
  <si>
    <t xml:space="preserve">261.701,47</t>
  </si>
  <si>
    <t xml:space="preserve">ROLO COMPACTADOR VIBRATORIO PE DE CARNEIRO, COM CONTROLE REMOTO POR RADIO, POTENCIA  12,5 KW, PESO OPERACIONAL DE 1,675 T, LARGURA DE TRABALHO 0,85 M</t>
  </si>
  <si>
    <t xml:space="preserve">357.582,85</t>
  </si>
  <si>
    <t xml:space="preserve">ROLO COMPACTADOR VIBRATORIO REBOCAVEL, CILINDRO DE ACO LISO, POTENCIA DE TRACAO DE 65 CV, PESO DE 4,7 T, IMPACTO DINAMICO TOTAL DE 18,3 T, LARGURA DO ROLO 1,67 M</t>
  </si>
  <si>
    <t xml:space="preserve">78.995,44</t>
  </si>
  <si>
    <t xml:space="preserve">ROLO COMPACTADOR VIBRATORIO TANDEM, ACO LISO, POTENCIA 125 HP, PESO SEM/COM LASTRO 10,20/11,65 T, LARGURA DE TRABALHO 1,73 M</t>
  </si>
  <si>
    <t xml:space="preserve">391.471,44</t>
  </si>
  <si>
    <t xml:space="preserve">ROLO COMPACTADOR VIBRATORIO TANDEM, ACO LISO, POTENCIA 58 CV, PESO SEM/COM LASTRO 6,5/9,4 T, LARGURA DE TRABALHO 1,20 M</t>
  </si>
  <si>
    <t xml:space="preserve">321.357,14</t>
  </si>
  <si>
    <t xml:space="preserve">ROLO DE ESPUMA POLIESTER 23 CM (SEM CABO)</t>
  </si>
  <si>
    <t xml:space="preserve">ROLO DE LA DE CARNEIRO 23 CM (SEM CABO)</t>
  </si>
  <si>
    <t xml:space="preserve">ROMPEDOR ELETRICO PESO 26 KG, POTENCIA OPERACIONAL DE 2,5 KW</t>
  </si>
  <si>
    <t xml:space="preserve">13.619,33</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</si>
  <si>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</si>
  <si>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</si>
  <si>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RUFO EXTERNO DE CHAPA DE ACO GALVANIZADA NUM 26, CORTE 25 CM</t>
  </si>
  <si>
    <t xml:space="preserve">RUFO EXTERNO DE CHAPA DE ACO GALVANIZADA NUM 26, CORTE 28 CM</t>
  </si>
  <si>
    <t xml:space="preserve">17,99</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</si>
  <si>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</si>
  <si>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</si>
  <si>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</si>
  <si>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</si>
  <si>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</si>
  <si>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RUFO PARA TELHA ONDULADA DE FIBROCIMENTO, E = 6 MM, ABA *260* MM, COMPRIMENTO 1100 MM (SEM AMIANTO)</t>
  </si>
  <si>
    <t xml:space="preserve">SABAO EM PO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</si>
  <si>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</si>
  <si>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</si>
  <si>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</si>
  <si>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</si>
  <si>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t>
  </si>
  <si>
    <t xml:space="preserve">177,30</t>
  </si>
  <si>
    <t xml:space="preserve">SAPATA DE PVC ADITIVADO NERVURADO D = 8"</t>
  </si>
  <si>
    <t xml:space="preserve">233,34</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</si>
  <si>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</si>
  <si>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</si>
  <si>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</si>
  <si>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</si>
  <si>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</si>
  <si>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5 CM, MACARANDUBA, ANGELIM OU EQUIVALENTE DA REGIAO</t>
  </si>
  <si>
    <t xml:space="preserve">SEGURO - HORISTA (ENCARGOS COMPLEMENTARES) (COLETADO CAIXA)</t>
  </si>
  <si>
    <t xml:space="preserve">SEGURO - MENSALISTA (ENCARGOS COMPLEMENTARES) (COLETADO CAIXA)</t>
  </si>
  <si>
    <t xml:space="preserve">SEIXO ROLADO PARA APLICACAO EM CONCRETO (POSTO PEDREIRA/FORNECEDOR, SEM FRETE)</t>
  </si>
  <si>
    <t xml:space="preserve">60,44</t>
  </si>
  <si>
    <t xml:space="preserve">SELADOR ACRILICO PAREDES INTERNAS/EXTERNAS</t>
  </si>
  <si>
    <t xml:space="preserve">SELADOR HORIZONTAL PARA FITA DE ACO 1 "</t>
  </si>
  <si>
    <t xml:space="preserve">359,64</t>
  </si>
  <si>
    <t xml:space="preserve">SELADOR PVA PAREDES INTERNAS</t>
  </si>
  <si>
    <t xml:space="preserve">SELANTE A BASE DE ALCATRAO E POLIURETANO PARA JUNTAS HORIZONTAIS</t>
  </si>
  <si>
    <t xml:space="preserve">58,86</t>
  </si>
  <si>
    <t xml:space="preserve">SELANTE A BASE DE RESINAS ACRILICAS PARA TRINCAS</t>
  </si>
  <si>
    <t xml:space="preserve">SELANTE DE BASE ASFALTICA PARA VEDACAO</t>
  </si>
  <si>
    <t xml:space="preserve">SELANTE ELASTICO MONOCOMPONENTE A BASE DE POLIURETANO PARA JUNTAS DIVERSAS</t>
  </si>
  <si>
    <t xml:space="preserve">310ML </t>
  </si>
  <si>
    <t xml:space="preserve">30,90</t>
  </si>
  <si>
    <t xml:space="preserve">SELANTE TIPO VEDA CALHA PARA METAL E FIBROCIMENTO</t>
  </si>
  <si>
    <t xml:space="preserve">SELIM COMPACTO EM PVC, SEM TRAVAS,  DN 150 X 100 MM, PARA REDE COLETORA ESGOTO (NBR 10569)</t>
  </si>
  <si>
    <t xml:space="preserve">SELIM COMPACTO EM PVC, SEM TRAVAS,  DN 200 X 100 MM, PARA REDE COLETORA ESGOTO (NBR 10569)</t>
  </si>
  <si>
    <t xml:space="preserve">SELIM COMPACTO EM PVC, SEM TRAVAS,  DN 300 X 100 MM, PARA REDE COLETORA ESGOTO (NBR 10569)</t>
  </si>
  <si>
    <t xml:space="preserve">SELIM PVC, COM TRAVAS, JE, 90 GRAUS,  DN 125 X 100 MM OU 150 X 100 MM, PARA REDE COLETORA ESGOTO (NBR 10569)</t>
  </si>
  <si>
    <t xml:space="preserve">SELIM PVC, SOLDAVEL, SEM TRAVAS, JE, 90 GRAUS,  DN 200 X 100 MM, PARA REDE COLETORA ESGOTO (NBR 10569)</t>
  </si>
  <si>
    <t xml:space="preserve">SELIM PVC, SOLDAVEL, SEM TRAVAS, JE, 90 GRAUS,  DN 250 X 100 MM, PARA REDE COLETORA ESGOTO (NBR 10569)</t>
  </si>
  <si>
    <t xml:space="preserve">SELIM PVC, SOLDAVEL, SEM TRAVAS, JE, 90 GRAUS,  DN 300 X 100 MM, PARA REDE COLETORA ESGOTO (NBR 10569)</t>
  </si>
  <si>
    <t xml:space="preserve">SEMIRREBOQUE COM DOIS EIXOS EM TANDEM TIPO BASCULANTE COM CACAMBA METALICA 14 M3  (INCLUI MONTAGEM, NAO INCLUI CAVALO MECANICO)</t>
  </si>
  <si>
    <t xml:space="preserve">106.160,83</t>
  </si>
  <si>
    <t xml:space="preserve">SEMIRREBOQUE COM TRES EIXOS EM TANDEM TIPO BASCULANTE COM CACAMBA METALICA 18 M3 (INCLUI MONTAGEM, NAO INCLUI CAVALO MECANICO)</t>
  </si>
  <si>
    <t xml:space="preserve">124.825,17</t>
  </si>
  <si>
    <t xml:space="preserve">SEMIRREBOQUE COM TRES EIXOS, PARA TRANSPORTE DE CARGA SECA, DIMENSOES APROXIMADAS 2,60 X 12,50 X 0,50 M (NAO INCLUI CAVALO MECANICO)</t>
  </si>
  <si>
    <t xml:space="preserve">96.531,46</t>
  </si>
  <si>
    <t xml:space="preserve">SENSOR DE PRESENCA BIVOLT COM FOTOCELULA PARA QUALQUER TIPO DE LAMPADA, POTENCIA MAXIMA *1000* W, USO EXTERNO</t>
  </si>
  <si>
    <t xml:space="preserve">29,37</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</si>
  <si>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</si>
  <si>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</si>
  <si>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</si>
  <si>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</si>
  <si>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</si>
  <si>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811,04</t>
  </si>
  <si>
    <t xml:space="preserve">SERRA CIRCULAR DE BANCADA, MODELO PICA-PAU, DIAMETRO DE 350 MM. CARACTERISTICAS DO MOTOR: TRIFASICO, POTENCIA DE 5 HP, FREQUENCIA DE 60 HZ</t>
  </si>
  <si>
    <t xml:space="preserve">3.267,65</t>
  </si>
  <si>
    <t xml:space="preserve">SERRALHEIRO</t>
  </si>
  <si>
    <t xml:space="preserve">SERRALHEIRO (MENSALISTA)</t>
  </si>
  <si>
    <t xml:space="preserve">2.444,30</t>
  </si>
  <si>
    <t xml:space="preserve">2.825,18</t>
  </si>
  <si>
    <t xml:space="preserve">SERVENTE</t>
  </si>
  <si>
    <t xml:space="preserve">12,59</t>
  </si>
  <si>
    <t xml:space="preserve">SERVENTE DE OBRAS (MENSALISTA)</t>
  </si>
  <si>
    <t xml:space="preserve">2.206,89</t>
  </si>
  <si>
    <t xml:space="preserve">2.550,78</t>
  </si>
  <si>
    <t xml:space="preserve">SERVICO DE BOMBEAMENTO DE CONCRETO COM CONSUMO MINIMO DE 40 M3</t>
  </si>
  <si>
    <t xml:space="preserve">SIFAO EM METAL CROMADO PARA PIA AMERICANA, 1.1/2 X 1.1/2 "</t>
  </si>
  <si>
    <t xml:space="preserve">128,76</t>
  </si>
  <si>
    <t xml:space="preserve">SIFAO EM METAL CROMADO PARA PIA AMERICANA, 1.1/2 X 2 "</t>
  </si>
  <si>
    <t xml:space="preserve">130,33</t>
  </si>
  <si>
    <t xml:space="preserve">SIFAO EM METAL CROMADO PARA PIA OU LAVATORIO, 1 X 1.1/2 "</t>
  </si>
  <si>
    <t xml:space="preserve">102,45</t>
  </si>
  <si>
    <t xml:space="preserve">SIFAO EM METAL CROMADO PARA TANQUE, 1.1/4 X 1.1/2 "</t>
  </si>
  <si>
    <t xml:space="preserve">108,50</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</si>
  <si>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</si>
  <si>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</si>
  <si>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</si>
  <si>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</si>
  <si>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</si>
  <si>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14,20</t>
  </si>
  <si>
    <t xml:space="preserve">SILICA ATIVA PARA ADICAO EM CONCRETO E ARGAMASSA</t>
  </si>
  <si>
    <t xml:space="preserve">SILICONE ACETICO USO GERAL INCOLOR 280 G</t>
  </si>
  <si>
    <t xml:space="preserve">SINALIZADOR NOTURNO SIMPLES PARA PARA-RAIOS, SEM RELE FOTOELETRICO</t>
  </si>
  <si>
    <t xml:space="preserve">SISAL EM FIBRA</t>
  </si>
  <si>
    <t xml:space="preserve">SISTEMA DE FORMAS MANUSEAVEIS DE ALUMINIO, PARA BLOCO RESID. COM PAREDES DE CONCRETO MOLDADAS IN LOCO, EM CONFORMIDADE COM O ORCAMENTO REF. 9672: BLOCO COM 4 PAV. E 4 UNIDADES POR PAV., UNIDADE HABITACIONALCOM 48 M2 E 2 QUARTOS; TELHA DE FIBROCIMENTO (COLETADO CAIXA)</t>
  </si>
  <si>
    <t xml:space="preserve">1.201,92</t>
  </si>
  <si>
    <t xml:space="preserve">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t>
  </si>
  <si>
    <t xml:space="preserve">988,95</t>
  </si>
  <si>
    <t xml:space="preserve">SODA CAUSTICA EM ESCAMAS</t>
  </si>
  <si>
    <t xml:space="preserve">SOLDA EM BARRA DE ESTANHO-CHUMBO 50/50</t>
  </si>
  <si>
    <t xml:space="preserve">104,48</t>
  </si>
  <si>
    <t xml:space="preserve">SOLDA EM VARETA FOSCOPER, D = *2,5* MM  X COMPRIMENTO 500 MM</t>
  </si>
  <si>
    <t xml:space="preserve">100,37</t>
  </si>
  <si>
    <t xml:space="preserve">SOLDA ESTANHO/COBRE PARA CONEXOES DE COBRE, FIO 2,5 MM, CARRETEL 500 GR (SEM CHUMBO)</t>
  </si>
  <si>
    <t xml:space="preserve">115,82</t>
  </si>
  <si>
    <t xml:space="preserve">SOLDADOR</t>
  </si>
  <si>
    <t xml:space="preserve">SOLDADOR (MENSALISTA)</t>
  </si>
  <si>
    <t xml:space="preserve">4.202,35</t>
  </si>
  <si>
    <t xml:space="preserve">4.857,18</t>
  </si>
  <si>
    <t xml:space="preserve">SOLDADOR A (PARA SOLDA A SER TESTADA COM RAIOS "X")</t>
  </si>
  <si>
    <t xml:space="preserve">30,24</t>
  </si>
  <si>
    <t xml:space="preserve">SOLDADOR ELETRICO (PARA SOLDA A SER TESTADA COM RAIOS "X") (MENSALISTA)</t>
  </si>
  <si>
    <t xml:space="preserve">4.589,55</t>
  </si>
  <si>
    <t xml:space="preserve">5.304,71</t>
  </si>
  <si>
    <t xml:space="preserve">SOLEIRA EM GRANITO, POLIDO, TIPO ANDORINHA/ QUARTZ/ CASTELO/ CORUMBA OU OUTROS EQUIVALENTES DA REGIAO, L= *15* CM, E=  *2,0* CM</t>
  </si>
  <si>
    <t xml:space="preserve">69,00</t>
  </si>
  <si>
    <t xml:space="preserve">SOLEIRA PRE-MOLDADA EM GRANILITE, MARMORITE OU GRANITINA, L = *15 CM</t>
  </si>
  <si>
    <t xml:space="preserve">77,47</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</si>
  <si>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</si>
  <si>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</si>
  <si>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</si>
  <si>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LIMPADORA PARA PVC, FRASCO COM 1000 CM3</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</si>
  <si>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</si>
  <si>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</si>
  <si>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</si>
  <si>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</si>
  <si>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</si>
  <si>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</si>
  <si>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</si>
  <si>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</si>
  <si>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</si>
  <si>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</si>
  <si>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25,19</t>
  </si>
  <si>
    <t xml:space="preserve">SPRINKLER TIPO PENDENTE, 68 GRAUS CELSIUS (BULBO VERMELHO), ACABAMENTO NATURAL, 1/2" - 15 MM</t>
  </si>
  <si>
    <t xml:space="preserve">SPRINKLER TIPO PENDENTE, 68 GRAUS CELSIUS (BULBO VERMELHO), ACABAMENTO NATURAL, 3/4" - 20 MM</t>
  </si>
  <si>
    <t xml:space="preserve">21,72</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</si>
  <si>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</si>
  <si>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</si>
  <si>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</si>
  <si>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</si>
  <si>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654,49</t>
  </si>
  <si>
    <t xml:space="preserve">SUMIDOURO CONCRETO PRE MOLDADO, COMPLETO, PARA 100 CONTRIBUINTES</t>
  </si>
  <si>
    <t xml:space="preserve">3.430,45</t>
  </si>
  <si>
    <t xml:space="preserve">SUMIDOURO CONCRETO PRE MOLDADO, COMPLETO, PARA 150 CONTRIBUINTES</t>
  </si>
  <si>
    <t xml:space="preserve">4.476,14</t>
  </si>
  <si>
    <t xml:space="preserve">SUMIDOURO CONCRETO PRE MOLDADO, COMPLETO, PARA 200 CONTRIBUINTES</t>
  </si>
  <si>
    <t xml:space="preserve">4.701,83</t>
  </si>
  <si>
    <t xml:space="preserve">SUMIDOURO CONCRETO PRE MOLDADO, COMPLETO, PARA 5 CONTRIBUINTES</t>
  </si>
  <si>
    <t xml:space="preserve">475,82</t>
  </si>
  <si>
    <t xml:space="preserve">SUMIDOURO CONCRETO PRE MOLDADO, COMPLETO, PARA 50 CONTRIBUINTES</t>
  </si>
  <si>
    <t xml:space="preserve">2.320,82</t>
  </si>
  <si>
    <t xml:space="preserve">SUMIDOURO CONCRETO PRE MOLDADO, COMPLETO, PARA 75 CONTRIBUINTES</t>
  </si>
  <si>
    <t xml:space="preserve">3.182,20</t>
  </si>
  <si>
    <t xml:space="preserve">SUPORTE "Y" PARA FITA PERFURADA</t>
  </si>
  <si>
    <t xml:space="preserve">204,34</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</si>
  <si>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</si>
  <si>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</si>
  <si>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</si>
  <si>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</si>
  <si>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100,65</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</si>
  <si>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</si>
  <si>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</si>
  <si>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</si>
  <si>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</si>
  <si>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21,12</t>
  </si>
  <si>
    <t xml:space="preserve">SUPORTE MAO-FRANCESA EM ACO, ABAS IGUAIS 40 CM, CAPACIDADE MINIMA 70 KG, BRANCO</t>
  </si>
  <si>
    <t xml:space="preserve">29,39</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</si>
  <si>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</si>
  <si>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</si>
  <si>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</si>
  <si>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</si>
  <si>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</si>
  <si>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</si>
  <si>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</si>
  <si>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</si>
  <si>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</si>
  <si>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53,65</t>
  </si>
  <si>
    <t xml:space="preserve">TABUA DE MADEIRA APARELHADA *2,5 X 25* CM, MACARANDUBA, ANGELIM OU EQUIVALENTE DA REGIAO</t>
  </si>
  <si>
    <t xml:space="preserve">TABUA DE MADEIRA APARELHADA *2,5 X 30* CM, MACARANDUBA, ANGELIM OU EQUIVALENTE DA REGIAO</t>
  </si>
  <si>
    <t xml:space="preserve">TABUA MADEIRA 2A QUALIDADE 2,5 X 20,0CM (1 X 8") NAO APARELHADA</t>
  </si>
  <si>
    <t xml:space="preserve">TABUA MADEIRA 2A QUALIDADE 2,5 X 30,0CM (1 X 12") NAO APARELHADA</t>
  </si>
  <si>
    <t xml:space="preserve">TABUA MADEIRA 3A QUALIDADE 2,5 X 23,0CM (1 X 9") NAO APARELHADA</t>
  </si>
  <si>
    <t xml:space="preserve">TABUA MADEIRA 3A QUALIDADE 2,5 X 30,0CM (1 X 12 ) NAO APARELHADA</t>
  </si>
  <si>
    <t xml:space="preserve">7,66</t>
  </si>
  <si>
    <t xml:space="preserve">TABUA MADEIRA 3A QUALIDADE 2,5 X 30CM (1 X 12 ) NAO APARELHADA</t>
  </si>
  <si>
    <t xml:space="preserve">25,54</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</si>
  <si>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</si>
  <si>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</si>
  <si>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</si>
  <si>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</si>
  <si>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</si>
  <si>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9.466,59</t>
  </si>
  <si>
    <t xml:space="preserve">TALHA MANUAL DE CORRENTE, CAPACIDADE DE 1 T COM ELEVACAO DE 3 M</t>
  </si>
  <si>
    <t xml:space="preserve">684,94</t>
  </si>
  <si>
    <t xml:space="preserve">TALHA MANUAL DE CORRENTE, CAPACIDADE DE 2 T COM ELEVACAO DE 3 M</t>
  </si>
  <si>
    <t xml:space="preserve">999,00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</si>
  <si>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</si>
  <si>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</si>
  <si>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</si>
  <si>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COM TOMADA HEXAGONAL</t>
  </si>
  <si>
    <t xml:space="preserve">TAMPA PARA CONDULETE, EM PVC, COM 1 MODULO RJ</t>
  </si>
  <si>
    <t xml:space="preserve">TAMPA PARA CONDULETE, EM PVC, COM 1 OU 2 OU 3 POSTOS PARA INTERRUPTOR</t>
  </si>
  <si>
    <t xml:space="preserve">TAMPA PARA CONDULETE, EM PVC, COM 2 MODULOS RJ</t>
  </si>
  <si>
    <t xml:space="preserve">TAMPAO / CAP, ROSCA FEMEA, METALICO, PARA TUBO PEX, DN 1/2"</t>
  </si>
  <si>
    <t xml:space="preserve">TAMPAO / CAP, ROSCA FEMEA, METALICO, PARA TUBO PEX, DN 3/4"</t>
  </si>
  <si>
    <t xml:space="preserve">3,72</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</si>
  <si>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</si>
  <si>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</si>
  <si>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</si>
  <si>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</si>
  <si>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</si>
  <si>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</si>
  <si>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</si>
  <si>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</si>
  <si>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35,31</t>
  </si>
  <si>
    <t xml:space="preserve">TAMPAO COM CORRENTE, EM LATAO, ENGATE RAPIDO 2 1/2", PARA INSTALACAO PREDIAL DE COMBATE A INCENDIO</t>
  </si>
  <si>
    <t xml:space="preserve">TAMPAO COMPLETO PARA TIL, EM PVC,  DN 100 MM, PARA REDE COLETORA DE ESGOTO</t>
  </si>
  <si>
    <t xml:space="preserve">TAMPAO COMPLETO PARA TIL, EM PVC,  DN 150 MM, PARA REDE COLETORA DE ESGOTO</t>
  </si>
  <si>
    <t xml:space="preserve">32,48</t>
  </si>
  <si>
    <t xml:space="preserve">TAMPAO COMPLETO PARA TIL, EM PVC,  DN 200 MM, PARA REDE COLETORA DE ESGOTO</t>
  </si>
  <si>
    <t xml:space="preserve">TAMPAO COMPLETO PARA TIL, EM PVC,  DN 250 MM, PARA REDE COLETORA DE ESGOTO</t>
  </si>
  <si>
    <t xml:space="preserve">TAMPAO FOFO ARTICULADO P/ REGISTRO, CLASSE A15 CARGA MAX 1,5 T, *200 X 200* MM</t>
  </si>
  <si>
    <t xml:space="preserve">TAMPAO FOFO ARTICULADO P/ REGISTRO, CLASSE A15 CARGA MAXIMA 1,5 T, *400 X 400* MM</t>
  </si>
  <si>
    <t xml:space="preserve">140,86</t>
  </si>
  <si>
    <t xml:space="preserve">TAMPAO FOFO ARTICULADO, CLASSE B125 CARGA MAX 12,5 T, REDONDO TAMPA 600 MM, REDE PLUVIAL/ESGOTO</t>
  </si>
  <si>
    <t xml:space="preserve">TAMPAO FOFO ARTICULADO, CLASSE D400 CARGA MAX 40 T, REDONDO TAMPA *600 MM, REDE PLUVIAL/ESGOTO</t>
  </si>
  <si>
    <t xml:space="preserve">437,69</t>
  </si>
  <si>
    <t xml:space="preserve">TAMPAO FOFO SIMPLES COM BASE, CLASSE A15 CARGA MAX 1,5 T, *400 X 600* MM, REDE TELEFONE</t>
  </si>
  <si>
    <t xml:space="preserve">182,62</t>
  </si>
  <si>
    <t xml:space="preserve">TAMPAO FOFO SIMPLES COM BASE, CLASSE A15 CARGA MAX 1,5 T, 300 X 300 MM, REDE PLUVIAL/ESGOTO</t>
  </si>
  <si>
    <t xml:space="preserve">85,52</t>
  </si>
  <si>
    <t xml:space="preserve">TAMPAO FOFO SIMPLES COM BASE, CLASSE A15 CARGA MAX 1,5 T, 300 X 400 MM</t>
  </si>
  <si>
    <t xml:space="preserve">200,23</t>
  </si>
  <si>
    <t xml:space="preserve">TAMPAO FOFO SIMPLES COM BASE, CLASSE A15 CARGA MAX 1,5 T, 400 X 400 MM, REDE PLUVIAL/ESGOTO/ELETRICA</t>
  </si>
  <si>
    <t xml:space="preserve">130,80</t>
  </si>
  <si>
    <t xml:space="preserve">TAMPAO FOFO SIMPLES COM BASE, CLASSE A15 CARGA MAX 1,5 T, 400 X 500 MM, COM INSCRICAO INCENDIO</t>
  </si>
  <si>
    <t xml:space="preserve">221,36</t>
  </si>
  <si>
    <t xml:space="preserve">TAMPAO FOFO SIMPLES COM BASE, CLASSE B125 CARGA MAX 12,5 T, REDONDO TAMPA 500 MM, REDE PLUVIAL/ESGOTO</t>
  </si>
  <si>
    <t xml:space="preserve">281,73</t>
  </si>
  <si>
    <t xml:space="preserve">TAMPAO FOFO SIMPLES COM BASE, CLASSE B125 CARGA MAX 12,5 T, REDONDO TAMPA 600 MM, REDE PLUVIAL/ESGOTO</t>
  </si>
  <si>
    <t xml:space="preserve">324,50</t>
  </si>
  <si>
    <t xml:space="preserve">TAMPAO FOFO SIMPLES COM BASE, CLASSE D400 CARGA MAX 40 T, REDONDO TAMPA 500 MM, REDE PLUVIAL/ESGOTO</t>
  </si>
  <si>
    <t xml:space="preserve">386,88</t>
  </si>
  <si>
    <t xml:space="preserve">TAMPAO FOFO SIMPLES COM BASE, CLASSE D400 CARGA MAX 40 T, REDONDO TAMPA 600 MM, REDE PLUVIAL/ESGOTO</t>
  </si>
  <si>
    <t xml:space="preserve">429,64</t>
  </si>
  <si>
    <t xml:space="preserve">TAMPAO FOFO SIMPLES COM BASE, CLASSE D400 CARGA MAX 40 T, REDONDO TAMPA 900 MM, REDE PLUVIAL/ESGOTO</t>
  </si>
  <si>
    <t xml:space="preserve">1.368,93</t>
  </si>
  <si>
    <t xml:space="preserve">TAMPAO FOFO SIMPLES, CLASSE A15 CARGA MAX 1,5 T, *550 X 1100* MM, REDE TELEFONE</t>
  </si>
  <si>
    <t xml:space="preserve">463,35</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</si>
  <si>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</si>
  <si>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</si>
  <si>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</si>
  <si>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337,22</t>
  </si>
  <si>
    <t xml:space="preserve">TANQUE DE ACO CARBONO NAO REVESTIDO, PARA TRANSPORTE DE AGUA COM CAPACIDADE DE 10 M3, COM BOMBA CENTRIFUGA POR TOMADA DE FORCA, VAZAO MAXIMA *75* M3/H (INCLUI MONTAGEM, NAO INCLUI CAMINHAO)</t>
  </si>
  <si>
    <t xml:space="preserve">39.000,00</t>
  </si>
  <si>
    <t xml:space="preserve">TANQUE DE ACO PARA TRANSPORTE DE AGUA COM CAPACIDADE DE 14 M3 (INCLUI MONTAGEM, NAO INCLUI CAMINHAO)</t>
  </si>
  <si>
    <t xml:space="preserve">47.999,99</t>
  </si>
  <si>
    <t xml:space="preserve">TANQUE DE ACO PARA TRANSPORTE DE AGUA COM CAPACIDADE DE 4 M3 (INCLUI MONTAGEM, NAO INCLUI CAMINHAO)</t>
  </si>
  <si>
    <t xml:space="preserve">27.391,30</t>
  </si>
  <si>
    <t xml:space="preserve">TANQUE DE ACO PARA TRANSPORTE DE AGUA COM CAPACIDADE DE 6 M3 (INCLUI MONTAGEM, NAO INCLUI CAMINHAO)</t>
  </si>
  <si>
    <t xml:space="preserve">32.543,47</t>
  </si>
  <si>
    <t xml:space="preserve">TANQUE DE ACO PARA TRANSPORTE DE AGUA COM CAPACIDADE DE 8 M3 (INCLUI MONTAGEM, NAO INCLUI CAMINHAO)</t>
  </si>
  <si>
    <t xml:space="preserve">25.891,30</t>
  </si>
  <si>
    <t xml:space="preserve">TANQUE DE ASFALTO ESTACIONARIO COM MACARICO, CAPACIDADE 20.000 L</t>
  </si>
  <si>
    <t xml:space="preserve">54.228,25</t>
  </si>
  <si>
    <t xml:space="preserve">TANQUE DE ASFALTO ESTACIONARIO COM SERPENTINA, CAPACIDADE 20.000 L</t>
  </si>
  <si>
    <t xml:space="preserve">56.836,95</t>
  </si>
  <si>
    <t xml:space="preserve">TANQUE DE ASFALTO ESTACIONARIO COM SERPENTINA, CAPACIDADE 30.000 L</t>
  </si>
  <si>
    <t xml:space="preserve">66.717,38</t>
  </si>
  <si>
    <t xml:space="preserve">TANQUE DE LAVAR ROUPAS EM CONCRETO PRE-MOLDADO, 1 BOCA, COM APOIO/PES, DE *60 X 65 X 80* CM (L X P X A)</t>
  </si>
  <si>
    <t xml:space="preserve">61,52</t>
  </si>
  <si>
    <t xml:space="preserve">TANQUE DUPLO EM MARMORE SINTETICO COM CUBA LISA E ESFREGADOR, *110 X 60* CM</t>
  </si>
  <si>
    <t xml:space="preserve">181,54</t>
  </si>
  <si>
    <t xml:space="preserve">TANQUE LOUCA BRANCA COM COLUNA *30* L</t>
  </si>
  <si>
    <t xml:space="preserve">515,08</t>
  </si>
  <si>
    <t xml:space="preserve">TANQUE LOUCA BRANCA SUSPENSO *20* L</t>
  </si>
  <si>
    <t xml:space="preserve">319,46</t>
  </si>
  <si>
    <t xml:space="preserve">TANQUE SIMPLES EM MARMORE SINTETICO COM COLUNA, CAPACIDADE *22* L, *60 X 46* CM</t>
  </si>
  <si>
    <t xml:space="preserve">222,44</t>
  </si>
  <si>
    <t xml:space="preserve">TANQUE SIMPLES EM MARMORE SINTETICO DE FIXAR NA PAREDE, CAPACIDADE *22* L, *60 X 46* CM</t>
  </si>
  <si>
    <t xml:space="preserve">118,16</t>
  </si>
  <si>
    <t xml:space="preserve">TANQUE SIMPLES EM MARMORE SINTETICO SUSPENSO, CAPACIDADE *38* L, *60 X 60* CM</t>
  </si>
  <si>
    <t xml:space="preserve">149,54</t>
  </si>
  <si>
    <t xml:space="preserve">TAQUEADOR OU TAQUEIRO</t>
  </si>
  <si>
    <t xml:space="preserve">TAQUEADOR OU TAQUEIRO (MENSALISTA)</t>
  </si>
  <si>
    <t xml:space="preserve">2.234,95</t>
  </si>
  <si>
    <t xml:space="preserve">2.583,20</t>
  </si>
  <si>
    <t xml:space="preserve">TARIFA "A" ENTRE  0 E 20M3 FORNECIMENTO D'AGUA</t>
  </si>
  <si>
    <t xml:space="preserve">TARJETA TIPO LIVRE / OCUPADO, CROMADA, PARA PORTA DE BANHEIRO</t>
  </si>
  <si>
    <t xml:space="preserve">21,49</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</si>
  <si>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</si>
  <si>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</si>
  <si>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</si>
  <si>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</si>
  <si>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</si>
  <si>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</si>
  <si>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42,98</t>
  </si>
  <si>
    <t xml:space="preserve">TE CPVC, SOLDAVEL, 90 GRAUS, 73 MM, PARA AGUA QUENTE PREDIAL</t>
  </si>
  <si>
    <t xml:space="preserve">103,78</t>
  </si>
  <si>
    <t xml:space="preserve">TE CPVC, SOLDAVEL, 90 GRAUS, 89 MM, PARA AGUA QUENTE PREDIAL</t>
  </si>
  <si>
    <t xml:space="preserve">TE DE COBRE (REF 611) SEM ANEL DE SOLDA, BOLSA X BOLSA X BOLSA, 104 MM</t>
  </si>
  <si>
    <t xml:space="preserve">556,13</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</si>
  <si>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</si>
  <si>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</si>
  <si>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</si>
  <si>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</si>
  <si>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TE DE COBRE (REF 611) SEM ANEL DE SOLDA, BOLSA X BOLSA X BOLSA, 42 MM</t>
  </si>
  <si>
    <t xml:space="preserve">28,89</t>
  </si>
  <si>
    <t xml:space="preserve">TE DE COBRE (REF 611) SEM ANEL DE SOLDA, BOLSA X BOLSA X BOLSA, 54 MM</t>
  </si>
  <si>
    <t xml:space="preserve">TE DE COBRE (REF 611) SEM ANEL DE SOLDA, BOLSA X BOLSA X BOLSA, 66 MM</t>
  </si>
  <si>
    <t xml:space="preserve">162,57</t>
  </si>
  <si>
    <t xml:space="preserve">TE DE COBRE (REF 611) SEM ANEL DE SOLDA, BOLSA X BOLSA X BOLSA, 79 MM</t>
  </si>
  <si>
    <t xml:space="preserve">254,35</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</si>
  <si>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</si>
  <si>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</si>
  <si>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</si>
  <si>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</si>
  <si>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</si>
  <si>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</si>
  <si>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</si>
  <si>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TE DE FERRO GALVANIZADO, DE 3"</t>
  </si>
  <si>
    <t xml:space="preserve">93,24</t>
  </si>
  <si>
    <t xml:space="preserve">TE DE FERRO GALVANIZADO, DE 4"</t>
  </si>
  <si>
    <t xml:space="preserve">171,90</t>
  </si>
  <si>
    <t xml:space="preserve">TE DE FERRO GALVANIZADO, DE 5"</t>
  </si>
  <si>
    <t xml:space="preserve">245,55</t>
  </si>
  <si>
    <t xml:space="preserve">TE DE FERRO GALVANIZADO, DE 6"</t>
  </si>
  <si>
    <t xml:space="preserve">575,55</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</si>
  <si>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</si>
  <si>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</si>
  <si>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</si>
  <si>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143,31</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</si>
  <si>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</si>
  <si>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</si>
  <si>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</si>
  <si>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</si>
  <si>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</si>
  <si>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</si>
  <si>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</si>
  <si>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</si>
  <si>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</si>
  <si>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75,24</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</si>
  <si>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</si>
  <si>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</si>
  <si>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</si>
  <si>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</si>
  <si>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40,59</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</si>
  <si>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</si>
  <si>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</si>
  <si>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</si>
  <si>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</si>
  <si>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108,23</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</si>
  <si>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</si>
  <si>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</si>
  <si>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</si>
  <si>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</si>
  <si>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</si>
  <si>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204,93</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</si>
  <si>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</si>
  <si>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</si>
  <si>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</si>
  <si>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</si>
  <si>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</si>
  <si>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</si>
  <si>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</si>
  <si>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</si>
  <si>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</si>
  <si>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20,22</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</si>
  <si>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</si>
  <si>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</si>
  <si>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</si>
  <si>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TE DE REDUCAO METALICO, PARA CONEXAO COM ANEL DESLIZANTE EM TUBO PEX, DN 25 X 32 X 25 MM</t>
  </si>
  <si>
    <t xml:space="preserve">34,64</t>
  </si>
  <si>
    <t xml:space="preserve">TE DE REDUCAO METALICO, PARA CONEXAO COM ANEL DESLIZANTE EM TUBO PEX, DN 32 X 20 X 32 MM</t>
  </si>
  <si>
    <t xml:space="preserve">TE DE REDUCAO METALICO, PARA CONEXAO COM ANEL DESLIZANTE EM TUBO PEX, DN 32 X 25 X 25 MM</t>
  </si>
  <si>
    <t xml:space="preserve">35,37</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</si>
  <si>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</si>
  <si>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</si>
  <si>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</si>
  <si>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</si>
  <si>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</si>
  <si>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25,82</t>
  </si>
  <si>
    <t xml:space="preserve">TE DE REDUCAO, PVC LEVE, CURTO, 90 GRAUS, COM BOLSA PARA ANEL, 150 X 100 MM, PARA ESGOTO</t>
  </si>
  <si>
    <t xml:space="preserve">56,88</t>
  </si>
  <si>
    <t xml:space="preserve">TE DE REDUCAO, PVC PBA, BBB, JE, DN 100 X 50 / DE 110 X 60 MM, PARA REDE AGUA (NBR 10351)</t>
  </si>
  <si>
    <t xml:space="preserve">69,76</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</si>
  <si>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</si>
  <si>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</si>
  <si>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REDE COLETORA ESGOTO  (NBR 10569)</t>
  </si>
  <si>
    <t xml:space="preserve">211,73</t>
  </si>
  <si>
    <t xml:space="preserve">TE DE REDUCAO, PVC, BBB, JE, 90 GRAUS, DN 250 X 150 MM, PARA REDE COLETORA ESGOTO (NBR 10569)</t>
  </si>
  <si>
    <t xml:space="preserve">374,27</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</si>
  <si>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</si>
  <si>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</si>
  <si>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</si>
  <si>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</si>
  <si>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</si>
  <si>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</si>
  <si>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</si>
  <si>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</si>
  <si>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</si>
  <si>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</si>
  <si>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50,09</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</si>
  <si>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</si>
  <si>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</si>
  <si>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INTEGRADO, EM POLIPROPILENO (PP), PARA TUBOS EM PEAD, 63 X 20 MM - LIGACAO PREDIAL DE AGUA</t>
  </si>
  <si>
    <t xml:space="preserve">TE DE SERVICO, PEAD PE 100, DE 125 X 20 MM, PARA ELETROFUSAO</t>
  </si>
  <si>
    <t xml:space="preserve">116,31</t>
  </si>
  <si>
    <t xml:space="preserve">TE DE SERVICO, PEAD PE 100, DE 125 X 32 MM, PARA ELETROFUSAO</t>
  </si>
  <si>
    <t xml:space="preserve">118,29</t>
  </si>
  <si>
    <t xml:space="preserve">TE DE SERVICO, PEAD PE 100, DE 125 X 63 MM, PARA ELETROFUSAO</t>
  </si>
  <si>
    <t xml:space="preserve">179,29</t>
  </si>
  <si>
    <t xml:space="preserve">TE DE SERVICO, PEAD PE 100, DE 200 X 20 MM, PARA ELETROFUSAO</t>
  </si>
  <si>
    <t xml:space="preserve">195,46</t>
  </si>
  <si>
    <t xml:space="preserve">TE DE SERVICO, PEAD PE 100, DE 200 X 32 MM, PARA ELETROFUSAO</t>
  </si>
  <si>
    <t xml:space="preserve">198,52</t>
  </si>
  <si>
    <t xml:space="preserve">TE DE SERVICO, PEAD PE 100, DE 200 X 63 MM, PARA ELETROFUSAO</t>
  </si>
  <si>
    <t xml:space="preserve">272,30</t>
  </si>
  <si>
    <t xml:space="preserve">TE DE SERVICO, PEAD PE 100, DE 63 X 20 MM, PARA ELETROFUSAO</t>
  </si>
  <si>
    <t xml:space="preserve">TE DE SERVICO, PEAD PE 100, DE 63 X 32 MM, PARA ELETROFUSAO</t>
  </si>
  <si>
    <t xml:space="preserve">TE DE SERVICO, PEAD PE 100, DE 63 X 63 MM, PARA ELETROFUSAO</t>
  </si>
  <si>
    <t xml:space="preserve">111,20</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</si>
  <si>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</si>
  <si>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</si>
  <si>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</si>
  <si>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TE DUPLA CURVA BRONZE/LATAO (REF 764) SEM ANEL DE SOLDA, ROSCA F X BOLSA X ROSCA F, 3/4" X 22 X 3/4"</t>
  </si>
  <si>
    <t xml:space="preserve">29,61</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</si>
  <si>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</si>
  <si>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</si>
  <si>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</si>
  <si>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</si>
  <si>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31,37</t>
  </si>
  <si>
    <t xml:space="preserve">TE MISTURADOR COM INSERTO METALICO, FEMEA, PPR, DN 25 MM X 3/4", PARA AGUA QUENTE E FRIA PREDIAL</t>
  </si>
  <si>
    <t xml:space="preserve">19,84</t>
  </si>
  <si>
    <t xml:space="preserve">TE MISTURADOR DE TRANSICAO, CPVC, COM ROSCA, 22 MM X 3/4", PARA AGUA QUENTE</t>
  </si>
  <si>
    <t xml:space="preserve">TE MISTURADOR METALICO, PARA CONEXAO COM ANEL DESLIZANTE EM TUBO PEX, DN 16 MM X 1/2"</t>
  </si>
  <si>
    <t xml:space="preserve">TE MISTURADOR METALICO, PARA CONEXAO COM ANEL DESLIZANTE EM TUBO PEX, DN 20 MM X 3/4"</t>
  </si>
  <si>
    <t xml:space="preserve">49,44</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</si>
  <si>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</si>
  <si>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</si>
  <si>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</si>
  <si>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</si>
  <si>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</si>
  <si>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</si>
  <si>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</si>
  <si>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</si>
  <si>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3,44</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</si>
  <si>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</si>
  <si>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</si>
  <si>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</si>
  <si>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</si>
  <si>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</si>
  <si>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58,48</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</si>
  <si>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</si>
  <si>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</si>
  <si>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</si>
  <si>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</si>
  <si>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</si>
  <si>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</si>
  <si>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24,97</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</si>
  <si>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</si>
  <si>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</si>
  <si>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</si>
  <si>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7,30</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</si>
  <si>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</si>
  <si>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</si>
  <si>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</si>
  <si>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</si>
  <si>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</si>
  <si>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</si>
  <si>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</si>
  <si>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</si>
  <si>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36,75</t>
  </si>
  <si>
    <t xml:space="preserve">TE RANHURADO EM FERRO FUNDIDO, DN 80 (3")</t>
  </si>
  <si>
    <t xml:space="preserve">39,12</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</si>
  <si>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</si>
  <si>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</si>
  <si>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</si>
  <si>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</si>
  <si>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</si>
  <si>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</si>
  <si>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</si>
  <si>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</si>
  <si>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</si>
  <si>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</si>
  <si>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</si>
  <si>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38,15</t>
  </si>
  <si>
    <t xml:space="preserve">TE ROSCA MACHO, METALICO, PARA CONEXAO COM ANEL DESLIZANTE EM TUBO PEX, DN 32 MM X 3/4"</t>
  </si>
  <si>
    <t xml:space="preserve">TE SANITARIO, PVC, DN 100 X 100 MM, SERIE NORMAL, PARA ESGOTO PREDIAL</t>
  </si>
  <si>
    <t xml:space="preserve">TE SANITARIO, PVC, DN 100 X 50 MM, SERIE NORMAL, PARA ESGOTO PREDIAL</t>
  </si>
  <si>
    <t xml:space="preserve">10,12</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</si>
  <si>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</si>
  <si>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</si>
  <si>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</si>
  <si>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</si>
  <si>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</si>
  <si>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9,93</t>
  </si>
  <si>
    <t xml:space="preserve">TE SOLDAVEL, PVC, 90 GRAUS, 110 MM, PARA AGUA FRIA PREDIAL (NBR 5648)</t>
  </si>
  <si>
    <t xml:space="preserve">113,44</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</si>
  <si>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</si>
  <si>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</si>
  <si>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</si>
  <si>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</si>
  <si>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</si>
  <si>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</si>
  <si>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38,67</t>
  </si>
  <si>
    <t xml:space="preserve">TE SOLDAVEL, PVC, 90 GRAUS, 85 MM, PARA AGUA FRIA PREDIAL (NBR 5648)</t>
  </si>
  <si>
    <t xml:space="preserve">60,64</t>
  </si>
  <si>
    <t xml:space="preserve">TE SOLDAVEL, PVC, 90 GRAUS,50 MM, PARA AGUA FRIA PREDIAL (NBR 5648)</t>
  </si>
  <si>
    <t xml:space="preserve">TE 45 GRAUS DE FERRO GALVANIZADO, COM ROSCA BSP, DE 1 1/2"</t>
  </si>
  <si>
    <t xml:space="preserve">TE 45 GRAUS DE FERRO GALVANIZADO, COM ROSCA BSP, DE 1 1/4"</t>
  </si>
  <si>
    <t xml:space="preserve">38,72</t>
  </si>
  <si>
    <t xml:space="preserve">TE 45 GRAUS DE FERRO GALVANIZADO, COM ROSCA BSP, DE 1/2"</t>
  </si>
  <si>
    <t xml:space="preserve">11,96</t>
  </si>
  <si>
    <t xml:space="preserve">TE 45 GRAUS DE FERRO GALVANIZADO, COM ROSCA BSP, DE 1"</t>
  </si>
  <si>
    <t xml:space="preserve">TE 45 GRAUS DE FERRO GALVANIZADO, COM ROSCA BSP, DE 2 1/2"</t>
  </si>
  <si>
    <t xml:space="preserve">142,63</t>
  </si>
  <si>
    <t xml:space="preserve">TE 45 GRAUS DE FERRO GALVANIZADO, COM ROSCA BSP, DE 2"</t>
  </si>
  <si>
    <t xml:space="preserve">TE 45 GRAUS DE FERRO GALVANIZADO, COM ROSCA BSP, DE 3/4"</t>
  </si>
  <si>
    <t xml:space="preserve">TE 45 GRAUS DE FERRO GALVANIZADO, COM ROSCA BSP, DE 3"</t>
  </si>
  <si>
    <t xml:space="preserve">225,46</t>
  </si>
  <si>
    <t xml:space="preserve">TE 45 GRAUS DE FERRO GALVANIZADO, COM ROSCA BSP, DE 4"</t>
  </si>
  <si>
    <t xml:space="preserve">361,43</t>
  </si>
  <si>
    <t xml:space="preserve">TE 90 GRAUS EM ACO PRETO, SOLDAVEL, PRESSAO 3.000 LBS, DN 15 MM (1/2")</t>
  </si>
  <si>
    <t xml:space="preserve">TE 90 GRAUS EM ACO PRETO, SOLDAVEL, PRESSAO 3.000 LBS, DN 20 MM (3/4")</t>
  </si>
  <si>
    <t xml:space="preserve">15,92</t>
  </si>
  <si>
    <t xml:space="preserve">TE 90 GRAUS EM ACO PRETO, SOLDAVEL, PRESSAO 3.000 LBS, DN 25 MM (1")</t>
  </si>
  <si>
    <t xml:space="preserve">TE 90 GRAUS EM ACO PRETO, SOLDAVEL, PRESSAO 3.000 LBS, DN 32 MM (1 1/4")</t>
  </si>
  <si>
    <t xml:space="preserve">38,41</t>
  </si>
  <si>
    <t xml:space="preserve">TE 90 GRAUS EM ACO PRETO, SOLDAVEL, PRESSAO 3.000 LBS, DN 40 MM (1 1/2")</t>
  </si>
  <si>
    <t xml:space="preserve">50,05</t>
  </si>
  <si>
    <t xml:space="preserve">TE 90 GRAUS EM ACO PRETO, SOLDAVEL, PRESSAO 3.000 LBS, DN 50 MM (2")</t>
  </si>
  <si>
    <t xml:space="preserve">82,24</t>
  </si>
  <si>
    <t xml:space="preserve">TE 90 GRAUS EM ACO PRETO, SOLDAVEL, PRESSAO 3.000 LBS, DN 65 MM (2 1/2")</t>
  </si>
  <si>
    <t xml:space="preserve">160,58</t>
  </si>
  <si>
    <t xml:space="preserve">TE 90 GRAUS EM ACO PRETO, SOLDAVEL, PRESSAO 3.000 LBS, DN 80 MM (3")</t>
  </si>
  <si>
    <t xml:space="preserve">262,72</t>
  </si>
  <si>
    <t xml:space="preserve">TE, PLASTICO, DN 16 MM, PARA CONEXAO COM CRIMPAGEM EM TUBO PEX</t>
  </si>
  <si>
    <t xml:space="preserve">TE, PLASTICO, DN 20 MM, PARA CONEXAO COM CRIMPAGEM EM TUBO PEX</t>
  </si>
  <si>
    <t xml:space="preserve">TE, PLASTICO, DN 25 MM, PARA CONEXAO COM CRIMPAGEM EM TUBO PEX</t>
  </si>
  <si>
    <t xml:space="preserve">30,07</t>
  </si>
  <si>
    <t xml:space="preserve">TE, PLASTICO, DN 32 MM, PARA CONEXAO COM CRIMPAGEM EM TUBO PEX</t>
  </si>
  <si>
    <t xml:space="preserve">45,02</t>
  </si>
  <si>
    <t xml:space="preserve">TE, PVC LEVE, CURTO, 90 GRAUS, 150 MM, PARA ESGOTO</t>
  </si>
  <si>
    <t xml:space="preserve">TE, PVC PBA, BBB, 90 GRAUS, DN 100 / DE 110 MM, PARA REDE  AGUA (NBR 10351)</t>
  </si>
  <si>
    <t xml:space="preserve">86,11</t>
  </si>
  <si>
    <t xml:space="preserve">TE, PVC PBA, BBB, 90 GRAUS, DN 50 / DE 60 MM, PARA REDE AGUA (NBR 10351)</t>
  </si>
  <si>
    <t xml:space="preserve">TE, PVC PBA, BBB, 90 GRAUS, DN 75 / DE 85 MM, PARA REDE AGUA (NBR 10351)</t>
  </si>
  <si>
    <t xml:space="preserve">TE, PVC, SERIE R, 100 X 100 MM, PARA ESGOTO PREDIAL</t>
  </si>
  <si>
    <t xml:space="preserve">28,48</t>
  </si>
  <si>
    <t xml:space="preserve">TE, PVC, SERIE R, 100 X 75 MM, PARA ESGOTO PREDIAL</t>
  </si>
  <si>
    <t xml:space="preserve">TE, PVC, SERIE R, 150 X 100 MM, PARA ESGOTO PREDIAL</t>
  </si>
  <si>
    <t xml:space="preserve">48,63</t>
  </si>
  <si>
    <t xml:space="preserve">TE, PVC, SERIE R, 150 X 150 MM, PARA ESGOTO PREDIAL</t>
  </si>
  <si>
    <t xml:space="preserve">71,67</t>
  </si>
  <si>
    <t xml:space="preserve">TE, PVC, SERIE R, 75 X 75 MM, PARA ESGOTO PREDIAL</t>
  </si>
  <si>
    <t xml:space="preserve">TE, PVC, 90 GRAUS, BBB, JE, DN 100 MM, PARA REDE COLETORA ESGOTO (NBR 10569)</t>
  </si>
  <si>
    <t xml:space="preserve">TE, PVC, 90 GRAUS, BBB, JE, DN 150 MM, PARA REDE COLETORA ESGOTO (NBR 10569)</t>
  </si>
  <si>
    <t xml:space="preserve">106,25</t>
  </si>
  <si>
    <t xml:space="preserve">TE, PVC, 90 GRAUS, BBB, JE, DN 200 MM, PARA REDE COLETORA ESGOTO (NBR 10569)</t>
  </si>
  <si>
    <t xml:space="preserve">180,64</t>
  </si>
  <si>
    <t xml:space="preserve">TE, PVC, 90 GRAUS, BBB, JE, DN 250 MM, PARA REDE COLETORA ESGOTO  (NBR 10569)</t>
  </si>
  <si>
    <t xml:space="preserve">689,32</t>
  </si>
  <si>
    <t xml:space="preserve">TE, PVC, 90 GRAUS, BBB, JE, DN 300 MM, PARA REDE COLETORA ESGOTO  (NBR 10569)</t>
  </si>
  <si>
    <t xml:space="preserve">1.057,79</t>
  </si>
  <si>
    <t xml:space="preserve">TE, PVC, 90 GRAUS, BBB, JE, DN 400 MM, PARA REDE COLETORA ESGOTO  (NBR 10569)</t>
  </si>
  <si>
    <t xml:space="preserve">1.169,65</t>
  </si>
  <si>
    <t xml:space="preserve">TE, PVC, 90 GRAUS, BBP, JE, DN 100 MM, PARA REDE COLETORA ESGOTO (NBR 10569)</t>
  </si>
  <si>
    <t xml:space="preserve">25,79</t>
  </si>
  <si>
    <t xml:space="preserve">TECNICO EM LABORATORIO E CAMPO DE CONSTRUCAO CIVIL</t>
  </si>
  <si>
    <t xml:space="preserve">33,69</t>
  </si>
  <si>
    <t xml:space="preserve">TECNICO EM LABORATORIO E CAMPO DE CONSTRUCAO CIVIL (MENSALISTA)</t>
  </si>
  <si>
    <t xml:space="preserve">5.113,97</t>
  </si>
  <si>
    <t xml:space="preserve">5.910,85</t>
  </si>
  <si>
    <t xml:space="preserve">TECNICO EM SONDAGEM</t>
  </si>
  <si>
    <t xml:space="preserve">35,04</t>
  </si>
  <si>
    <t xml:space="preserve">TECNICO EM SONDAGEM (MENSALISTA)</t>
  </si>
  <si>
    <t xml:space="preserve">6.143,22</t>
  </si>
  <si>
    <t xml:space="preserve">7.100,48</t>
  </si>
  <si>
    <t xml:space="preserve">TELA ARAME GALVANIZADO REVESTIDO COM PVC, MALHA HEXAGONAL DUPLA TORCAO, 8 X 10 CM (ZN/AL + PVC),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</si>
  <si>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</si>
  <si>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</si>
  <si>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</si>
  <si>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</si>
  <si>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</si>
  <si>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</si>
  <si>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</si>
  <si>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</si>
  <si>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</si>
  <si>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</si>
  <si>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</si>
  <si>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</si>
  <si>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</si>
  <si>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</si>
  <si>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</si>
  <si>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</si>
  <si>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</si>
  <si>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</si>
  <si>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</si>
  <si>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</si>
  <si>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</si>
  <si>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</si>
  <si>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TELA DE ARAME GALV QUADRANGULAR / LOSANGULAR,  FIO 3,4 MM (10  BWG), MALHA  5 X 5 CM, H = 2 M</t>
  </si>
  <si>
    <t xml:space="preserve">28,78</t>
  </si>
  <si>
    <t xml:space="preserve">TELA DE ARAME GALV QUADRANGULAR / LOSANGULAR,  FIO 4,19 MM (8 BWG), MALHA  5 X 5 CM, H = 2 M</t>
  </si>
  <si>
    <t xml:space="preserve">TELA DE ARAME GALV REVESTIDO EM PVC, QUADRANGULAR / LOSANGULAR,  FIO 1,24 MM (18 BWG), BITOLA = *1,9* MM, MALHA  1,9 X 1,9  CM, H = 2 M</t>
  </si>
  <si>
    <t xml:space="preserve">30,55</t>
  </si>
  <si>
    <t xml:space="preserve">TELA DE ARAME GALV REVESTIDO EM PVC, QUADRANGULAR / LOSANGULAR,  FIO 2,11 MM (14 BWG), BITOLA FINAL = *2,8* MM, MALHA  *8 X 8* CM, H = 2 M</t>
  </si>
  <si>
    <t xml:space="preserve">20,03</t>
  </si>
  <si>
    <t xml:space="preserve">TELA DE ARAME GALV REVESTIDO EM PVC, QUADRANGULAR / LOSANGULAR,  FIO 2,77 MM (12 BWG), BITOLA FINAL = *3,8* MM, MALHA  7,5 X 7,5 CM, H = 2 M</t>
  </si>
  <si>
    <t xml:space="preserve">26,38</t>
  </si>
  <si>
    <t xml:space="preserve">TELA DE ARAME GALV REVESTIDO EM PVC, QUADRANGULAR/LOSANGULAR, FIO 2,77 MM (12 BWG), MALHA 3 X 3 CM, H = 2 M</t>
  </si>
  <si>
    <t xml:space="preserve">60,73</t>
  </si>
  <si>
    <t xml:space="preserve">TELA DE ARAME GALV, HEXAGONAL,  FIO 0,56 MM (24  BWG), MALHA  1/2", H = 1 M</t>
  </si>
  <si>
    <t xml:space="preserve">TELA DE ARAME ONDULADA,  FIO *2,77* MM (10  BWG), MALHA  5 X 5 CM, H = 2 M</t>
  </si>
  <si>
    <t xml:space="preserve">TELA DE FIBRA DE VIDRO, ACABAMENTO ANTI-ALCALINO, MALHA 10 X 10 MM</t>
  </si>
  <si>
    <t xml:space="preserve">TELA EM MALHA HEXAGONAL DE DUPLA TORCAO 8 X 10 CM (ZN/ AL + PVC), FIO 2,7 MM, COM GEOMANTA OU BIOMANTA, DIMENSOES 4,0 X 2,0 X 0,6 M, COM INCLINACAO DE 70 GRAUS, PARA SOLO REFORCADO</t>
  </si>
  <si>
    <t xml:space="preserve">812,72</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</si>
  <si>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</si>
  <si>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</si>
  <si>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</si>
  <si>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</si>
  <si>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</si>
  <si>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</si>
  <si>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</si>
  <si>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30,28</t>
  </si>
  <si>
    <t xml:space="preserve">TELHA ALUMINIO ONDULADA, ALTURA = *18* MM, E = 0,7 MM</t>
  </si>
  <si>
    <t xml:space="preserve">TELHA CERAMICA TIPO AMERICANA, COMPRIMENTO DE *45* CM, RENDIMENTO DE *12* TELHAS/M2</t>
  </si>
  <si>
    <t xml:space="preserve">1,81</t>
  </si>
  <si>
    <t xml:space="preserve">TELHA CERAMICA TIPO COLONIAL, COMPRIMENTO DE *44* CM, RENDIMENTO DE *26* TELHAS/M2</t>
  </si>
  <si>
    <t xml:space="preserve">1.169,23</t>
  </si>
  <si>
    <t xml:space="preserve">TELHA CERAMICA TIPO FRANCESA, COMPRIMENTO DE *40* CM, RENDIMENTO DE *16* TELHAS/M2</t>
  </si>
  <si>
    <t xml:space="preserve">TELHA CERAMICA TIPO PAULISTA, COMPRIMENTO DE *48* CM, RENDIMENTO DE *26* TELHAS/M2</t>
  </si>
  <si>
    <t xml:space="preserve">TELHA CERAMICA TIPO PLAN, COMPRIMENTO DE *47* CM, RENDIMENTO DE *26* TELHAS/M2</t>
  </si>
  <si>
    <t xml:space="preserve">TELHA CERAMICA TIPO PORTUGUESA, COMPRIMENTO DE *40* CM, RENDIMENTO DE *16* TELHAS/M2</t>
  </si>
  <si>
    <t xml:space="preserve">TELHA CERAMICA TIPO ROMANA, COMPRIMENTO DE *41* CM,  RENDIMENTO DE *16* TELHAS/M2</t>
  </si>
  <si>
    <t xml:space="preserve">TELHA DE ACO ZINCADO ONDULADA, A = *17* MM, E = 0,5 MM, SEM PINTURA</t>
  </si>
  <si>
    <t xml:space="preserve">TELHA DE ACO ZINCADO TRAPEZOIDAL AUTOPORTANTE, A = 120 MM, E = 0,95 MM, COM PINTURA ELETROSTATICA BRANCA EM 1 FACE</t>
  </si>
  <si>
    <t xml:space="preserve">72,86</t>
  </si>
  <si>
    <t xml:space="preserve">TELHA DE ACO ZINCADO TRAPEZOIDAL AUTOPORTANTE, A = 120 MM, E = 0,95 MM, SEM PINTURA</t>
  </si>
  <si>
    <t xml:space="preserve">TELHA DE ACO ZINCADO TRAPEZOIDAL AUTOPORTANTE, A = 259 MM, E = 0,95 MM, COM PINTURA ELETROSTATICA BRANCA EM 1 FACE</t>
  </si>
  <si>
    <t xml:space="preserve">84,88</t>
  </si>
  <si>
    <t xml:space="preserve">TELHA DE ACO ZINCADO TRAPEZOIDAL AUTOPORTANTE, A = 259 MM, E = 0,95 MM, SEM PINTURA</t>
  </si>
  <si>
    <t xml:space="preserve">68,70</t>
  </si>
  <si>
    <t xml:space="preserve">TELHA DE ACO ZINCADO TRAPEZOIDAL, A = *40* MM, E = 0,5 MM, SEM PINTURA</t>
  </si>
  <si>
    <t xml:space="preserve">26,95</t>
  </si>
  <si>
    <t xml:space="preserve">TELHA DE ALUMINIO TRAPEZOIDAL, ALTURA = 38 MM, E = 0,5 MM (LARGURA = 1056 MM E COMPRIMENTO = 5000 MM)</t>
  </si>
  <si>
    <t xml:space="preserve">121,14</t>
  </si>
  <si>
    <t xml:space="preserve">TELHA DE ALUMINIO TRAPEZOIDAL, ALTURA = 38 MM, E = 0,7 MM (LARGURA = 1056 MM E COMPRIMENTO = 5000 MM)</t>
  </si>
  <si>
    <t xml:space="preserve">171,10</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</si>
  <si>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</si>
  <si>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</si>
  <si>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</si>
  <si>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107,90</t>
  </si>
  <si>
    <t xml:space="preserve">TELHA DE FIBROCIMENTO E = 6 MM, DE 4,10 X 1,06 M (SEM AMIANTO)</t>
  </si>
  <si>
    <t xml:space="preserve">144,76</t>
  </si>
  <si>
    <t xml:space="preserve">TELHA DE FIBROCIMENTO E = 6 MM, DE 4,60 X 1,06 M (SEM AMIANTO)</t>
  </si>
  <si>
    <t xml:space="preserve">167,07</t>
  </si>
  <si>
    <t xml:space="preserve">TELHA DE FIBROCIMENTO E = 8 MM, DE 3,00 X 1,06 M (SEM AMIANTO)</t>
  </si>
  <si>
    <t xml:space="preserve">136,64</t>
  </si>
  <si>
    <t xml:space="preserve">TELHA DE FIBROCIMENTO E = 8 MM, DE 4,10 X 1,06 M (SEM AMIANTO)</t>
  </si>
  <si>
    <t xml:space="preserve">186,33</t>
  </si>
  <si>
    <t xml:space="preserve">TELHA DE FIBROCIMENTO E = 8 MM, DE 4,60 X 1,06 M (SEM AMIANTO)</t>
  </si>
  <si>
    <t xml:space="preserve">208,69</t>
  </si>
  <si>
    <t xml:space="preserve">TELHA DE FIBROCIMENTO E= 8 MM, DE *3,70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</si>
  <si>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</si>
  <si>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</si>
  <si>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</si>
  <si>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</si>
  <si>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35,21</t>
  </si>
  <si>
    <t xml:space="preserve">TELHA DE FIBROCIMENTO ONDULADA E = 6 MM, DE 1,83 X 1,10 M (SEM AMIANTO)</t>
  </si>
  <si>
    <t xml:space="preserve">42,13</t>
  </si>
  <si>
    <t xml:space="preserve">TELHA DE FIBROCIMENTO ONDULADA E = 6 MM, DE 2,44 X 1,10 M (SEM AMIANTO)</t>
  </si>
  <si>
    <t xml:space="preserve">56,07</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</si>
  <si>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</si>
  <si>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</si>
  <si>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</si>
  <si>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</si>
  <si>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</si>
  <si>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28,92</t>
  </si>
  <si>
    <t xml:space="preserve">116,44</t>
  </si>
  <si>
    <t xml:space="preserve">TELHA DE VIDRO TIPO FRANCESA, *39 X 23* CM</t>
  </si>
  <si>
    <t xml:space="preserve">TELHA ESTRUTURAL DE FIBROCIMENTO 1 ABA, DE 0,52 X 2,00 M (SEM AMIANTO)</t>
  </si>
  <si>
    <t xml:space="preserve">72,00</t>
  </si>
  <si>
    <t xml:space="preserve">TELHA ESTRUTURAL DE FIBROCIMENTO 1 ABA, DE 0,52 X 2,50 M (SEM AMIANTO)</t>
  </si>
  <si>
    <t xml:space="preserve">83,91</t>
  </si>
  <si>
    <t xml:space="preserve">TELHA ESTRUTURAL DE FIBROCIMENTO 1 ABA, DE 0,52 X 3,60 M (SEM AMIANTO)</t>
  </si>
  <si>
    <t xml:space="preserve">TELHA ESTRUTURAL DE FIBROCIMENTO 1 ABA, DE 0,52 X 4,00 M (SEM AMIANTO)</t>
  </si>
  <si>
    <t xml:space="preserve">TELHA ESTRUTURAL DE FIBROCIMENTO 1 ABA, DE 0,52 X 4,50 M (SEM AMIANTO)</t>
  </si>
  <si>
    <t xml:space="preserve">152,12</t>
  </si>
  <si>
    <t xml:space="preserve">TELHA ESTRUTURAL DE FIBROCIMENTO 1 ABA, DE 0,52 X 5,00 M (SEM AMIANTO)</t>
  </si>
  <si>
    <t xml:space="preserve">169,03</t>
  </si>
  <si>
    <t xml:space="preserve">TELHA ESTRUTURAL DE FIBROCIMENTO 1 ABA, DE 0,52 X 5,50 M (SEM AMIANTO)</t>
  </si>
  <si>
    <t xml:space="preserve">186,00</t>
  </si>
  <si>
    <t xml:space="preserve">TELHA ESTRUTURAL DE FIBROCIMENTO 1 ABA, DE 0,52 X 6,00 M (SEM AMIANTO)</t>
  </si>
  <si>
    <t xml:space="preserve">202,86</t>
  </si>
  <si>
    <t xml:space="preserve">TELHA ESTRUTURAL DE FIBROCIMENTO 1 ABA, DE 0,52 X 6,50 M (SEM AMIANTO)</t>
  </si>
  <si>
    <t xml:space="preserve">219,77</t>
  </si>
  <si>
    <t xml:space="preserve">TELHA ESTRUTURAL DE FIBROCIMENTO 1 ABA, DE 0,52 X 7,20 M (SEM AMIANTO)</t>
  </si>
  <si>
    <t xml:space="preserve">243,34</t>
  </si>
  <si>
    <t xml:space="preserve">TELHA ESTRUTURAL DE FIBROCIMENTO 2 ABAS, DE 1,00 X 3,00 M (SEM AMIANTO)</t>
  </si>
  <si>
    <t xml:space="preserve">160,92</t>
  </si>
  <si>
    <t xml:space="preserve">TELHA ESTRUTURAL DE FIBROCIMENTO 2 ABAS, DE 1,00 X 4,60 M (SEM AMIANTO)</t>
  </si>
  <si>
    <t xml:space="preserve">TELHA ESTRUTURAL DE FIBROCIMENTO 2 ABAS, DE 1,00 X 6,00 M (SEM AMIANTO)</t>
  </si>
  <si>
    <t xml:space="preserve">336,78</t>
  </si>
  <si>
    <t xml:space="preserve">TELHA ESTRUTURAL DE FIBROCIMENTO 2 ABAS, DE 1,00 X 7,40 M (SEM AMIANTO)</t>
  </si>
  <si>
    <t xml:space="preserve">414,04</t>
  </si>
  <si>
    <t xml:space="preserve">TELHA ESTRUTURAL DE FIBROCIMENTO 2 ABAS, DE 1,00 X 8,20 M (SEM AMIANTO)</t>
  </si>
  <si>
    <t xml:space="preserve">460,84</t>
  </si>
  <si>
    <t xml:space="preserve">TELHA ESTRUTURAL DE FIBROCIMENTO 2 ABAS, DE 1,00 X 9,20 M (SEM AMIANTO)</t>
  </si>
  <si>
    <t xml:space="preserve">515,93</t>
  </si>
  <si>
    <t xml:space="preserve">TELHA GALVALUME COM ISOLAMENTO TERMOACUSTICO EM ESPUMA RIGIDA DE POLIURETANO (PU) INJETADO, E = 30 MM, DENSIDADE 35 KG/M3, COM DUAS FACES TRAPEZOIDAIS (NAO INCLUI ACESSORIOS DE FIXACAO) (COLETADO CAIXA)</t>
  </si>
  <si>
    <t xml:space="preserve">TELHA ISOLANTE COM NUCLEO EM POLIESTIRENO (EPS), E = 30 MM, REVESTIDA EM ACO ZINCADO *0,5* MM COM PRE-PINTURA NAS DUAS FACES, FACE SUPERIOR EM TELHA TRAPEZOIDAL E FACE INFERIOR EM CHAPA PLANA (NAO INCLUI ACESSORIOS DE FIXACAO)</t>
  </si>
  <si>
    <t xml:space="preserve">108,78</t>
  </si>
  <si>
    <t xml:space="preserve">TELHA ISOLANTE COM NUCLEO EM POLIESTIRENO (EPS), E = 50 MM, REVESTIDA EM ACO ZINCADO *0,5* MM COM PRE-PINTURA NAS DUAS FACES, FACE SUPERIOR EM TELHA TRAPEZOIDAL E FACE INFERIOR EM CHAPA PLANA (NAO INCLUI ACESSORIOS DE FIXACAO)</t>
  </si>
  <si>
    <t xml:space="preserve">116,52</t>
  </si>
  <si>
    <t xml:space="preserve">TELHA ISOLANTE COM NUCLEO EM POLIESTIRENO (EPS), E = 50 MM, REVESTIDA EM TELHA TRAPEZOIDAL DE ACO ZINCADO *0,5* MM COM PRE-PINTURA NAS DUAS FACES (NAO INCLUI ACESSORIOS DE FIXACAO)</t>
  </si>
  <si>
    <t xml:space="preserve">TELHA VIDRO TIPO CANAL OU COLONIAL, C = 46 A 50 CM</t>
  </si>
  <si>
    <t xml:space="preserve">TELHADISTA</t>
  </si>
  <si>
    <t xml:space="preserve">TELHADOR ( MENSALISTA )</t>
  </si>
  <si>
    <t xml:space="preserve">2.236,63</t>
  </si>
  <si>
    <t xml:space="preserve">2.585,15</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</si>
  <si>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</si>
  <si>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</si>
  <si>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</si>
  <si>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</si>
  <si>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</si>
  <si>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</si>
  <si>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</si>
  <si>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</si>
  <si>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</si>
  <si>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</si>
  <si>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</si>
  <si>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</si>
  <si>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</si>
  <si>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</si>
  <si>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</si>
  <si>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</si>
  <si>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</si>
  <si>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74,87</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</si>
  <si>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</si>
  <si>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</si>
  <si>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</si>
  <si>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</si>
  <si>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</si>
  <si>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</si>
  <si>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</si>
  <si>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</si>
  <si>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</si>
  <si>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</si>
  <si>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</si>
  <si>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</si>
  <si>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</si>
  <si>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</si>
  <si>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61,96</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</si>
  <si>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</si>
  <si>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</si>
  <si>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</si>
  <si>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601,42</t>
  </si>
  <si>
    <t xml:space="preserve">TERMOFUSORA PARA TUBOS E CONEXOES EM PPR COM DIAMETROS DE 75 A 110 MM, POTENCIA DE *1100* W, TENSAO 220 V</t>
  </si>
  <si>
    <t xml:space="preserve">844,11</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</si>
  <si>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</si>
  <si>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</si>
  <si>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</si>
  <si>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</si>
  <si>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</si>
  <si>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</si>
  <si>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</si>
  <si>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</si>
  <si>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</si>
  <si>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</si>
  <si>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DE PASSAGEM, EM PVC, JE, BBB, DN 100 X 100 MM, PARA REDE COLETORA DE ESGOTO NBR 10569</t>
  </si>
  <si>
    <t xml:space="preserve">270,64</t>
  </si>
  <si>
    <t xml:space="preserve">TIL DE PASSAGEM, EM PVC, JE, BBB, DN 150 X 150 MM, PARA REDE COLETORA DE ESGOTO NBR 10569</t>
  </si>
  <si>
    <t xml:space="preserve">509,45</t>
  </si>
  <si>
    <t xml:space="preserve">TIL DE PASSAGEM, EM PVC, JE, BBB, DN 200 X 150 MM, PARA REDE COLETORA DE ESGOTO NBR 10569</t>
  </si>
  <si>
    <t xml:space="preserve">551,58</t>
  </si>
  <si>
    <t xml:space="preserve">TIL DE PASSAGEM, EM PVC, JE, BBB, DN 250 X 150 MM, PARA REDE COLETORA DE ESGOTO NBR 10569</t>
  </si>
  <si>
    <t xml:space="preserve">712,11</t>
  </si>
  <si>
    <t xml:space="preserve">TIL DE PASSAGEM, EM PVC, JE, BBB, DN 300 X 150 MM, PARA REDE COLETORA DE ESGOTO NBR 10569</t>
  </si>
  <si>
    <t xml:space="preserve">912,76</t>
  </si>
  <si>
    <t xml:space="preserve">TIL PARA LIGACAO PREDIAL, EM PVC, JE, BBB, DN 100 X 100 MM, PARA REDE COLETORA ESGOTO (NBR 10569)</t>
  </si>
  <si>
    <t xml:space="preserve">TIL RADIAL, PVC, JE, BBB, DN 150 X 200 MM, PARA REDE COLETORA DE ESGOTO (NBR 10569)</t>
  </si>
  <si>
    <t xml:space="preserve">499,16</t>
  </si>
  <si>
    <t xml:space="preserve">TIL RADIAL, PVC, JE, BBB, DN 300 X 200 MM, PARA REDE COLETORA DE ESGOTO (NBR 10569)</t>
  </si>
  <si>
    <t xml:space="preserve">1.537,39</t>
  </si>
  <si>
    <t xml:space="preserve">TIL TUBO QUEDA, EM PVC, JE, BBB, DN 100 X 100 MM, PARA REDE COLETORA DE ESGOTO (NBR 10569)</t>
  </si>
  <si>
    <t xml:space="preserve">TIL TUBO QUEDA, EM PVC, JE, BBB, DN 150 X 150 MM, PARA REDE COLETORA DE ESGOTO (NBR 10569)</t>
  </si>
  <si>
    <t xml:space="preserve">821,46</t>
  </si>
  <si>
    <t xml:space="preserve">TIL TUBO QUEDA, EM PVC, JE, BBB, DN 200 X 150 MM, PARA REDE COLETORA DE ESGOTO (NBR 10569)</t>
  </si>
  <si>
    <t xml:space="preserve">827,99</t>
  </si>
  <si>
    <t xml:space="preserve">TIL TUBO QUEDA, EM PVC, JE, BBB, DN 250 X 150 MM, PARA REDE COLETORA DE ESGOTO (NBR 10569)</t>
  </si>
  <si>
    <t xml:space="preserve">944,88</t>
  </si>
  <si>
    <t xml:space="preserve">TIL TUBO QUEDA, EM PVC, JE, BBB, DN 300 X 150 MM, PARA REDE COLETORA DE ESGOTO (NBR 10569)</t>
  </si>
  <si>
    <t xml:space="preserve">1.017,54</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</si>
  <si>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</si>
  <si>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</si>
  <si>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</si>
  <si>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TINTA ACRILICA PARA CERAMICA</t>
  </si>
  <si>
    <t xml:space="preserve">TINTA ACRILICA PREMIUM PARA PISO</t>
  </si>
  <si>
    <t xml:space="preserve">37,20</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</si>
  <si>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</si>
  <si>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</si>
  <si>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</si>
  <si>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</si>
  <si>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7,11</t>
  </si>
  <si>
    <t xml:space="preserve">TINTA BORRACHA CLORADA, ACABAMENTO SEMIBRILHO, BRANCA</t>
  </si>
  <si>
    <t xml:space="preserve">TINTA BORRACHA CLORADA, ACABAMENTO SEMIBRILHO, CORES VIVAS</t>
  </si>
  <si>
    <t xml:space="preserve">85,79</t>
  </si>
  <si>
    <t xml:space="preserve">TINTA BORRACHA, CLORADA, ACABAMENTO SEMIBRILHO, PRETA</t>
  </si>
  <si>
    <t xml:space="preserve">80,31</t>
  </si>
  <si>
    <t xml:space="preserve">TINTA EPOXI PREMIUM, BRANCA</t>
  </si>
  <si>
    <t xml:space="preserve">48,82</t>
  </si>
  <si>
    <t xml:space="preserve">TINTA ESMALTE SINTETICO GRAFITE COM PROTECAO PARA METAIS FERROSOS</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</si>
  <si>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</si>
  <si>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</si>
  <si>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</si>
  <si>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</si>
  <si>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</si>
  <si>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</si>
  <si>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</si>
  <si>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</si>
  <si>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</si>
  <si>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</si>
  <si>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25,10</t>
  </si>
  <si>
    <t xml:space="preserve">TINTA/REVESTIMENTO  A BASE DE RESINA EPOXI COM ALCATRAO, BICOMPONENTE</t>
  </si>
  <si>
    <t xml:space="preserve">41,62</t>
  </si>
  <si>
    <t xml:space="preserve">TINTA/REVESTIMENTO A BASE DE RESINA EPOXI COM ALCATRAO, BICOMPONENTE</t>
  </si>
  <si>
    <t xml:space="preserve">TIRANTE COM ELO, EM ARAME GALVANIZADO RIGIDO, NUMERO 10, COMPRIMENTO 2000 MM, PARA PENDURAL DE FORRO REMOVIVEL</t>
  </si>
  <si>
    <t xml:space="preserve">TIRANTE EM FERRO GALVANIZADO PARA CONTRAVENTAMENTO DE TELHA CANALETE 90, 1/4 " X 400 MM</t>
  </si>
  <si>
    <t xml:space="preserve">18,30</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</si>
  <si>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</si>
  <si>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</si>
  <si>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</si>
  <si>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</si>
  <si>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</si>
  <si>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</si>
  <si>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</si>
  <si>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</si>
  <si>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</si>
  <si>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</si>
  <si>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</si>
  <si>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</si>
  <si>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</si>
  <si>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</si>
  <si>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</si>
  <si>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</si>
  <si>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</si>
  <si>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TORNEIRA CROMADA COM BICO PARA JARDIM/TANQUE 1/2 " OU 3/4 " (REF 1153)</t>
  </si>
  <si>
    <t xml:space="preserve">43,96</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</si>
  <si>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</si>
  <si>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</si>
  <si>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</si>
  <si>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74,60</t>
  </si>
  <si>
    <t xml:space="preserve">TORNEIRA CROMADA DE MESA PARA LAVATORIO COM SENSOR DE PRESENCA</t>
  </si>
  <si>
    <t xml:space="preserve">479,83</t>
  </si>
  <si>
    <t xml:space="preserve">TORNEIRA CROMADA DE MESA PARA LAVATORIO TEMPORIZADA PRESSAO BICA BAIXA</t>
  </si>
  <si>
    <t xml:space="preserve">123,54</t>
  </si>
  <si>
    <t xml:space="preserve">TORNEIRA CROMADA DE MESA PARA LAVATORIO, BICA ALTA (REF 1195)</t>
  </si>
  <si>
    <t xml:space="preserve">TORNEIRA CROMADA DE MESA PARA LAVATORIO, PADRAO POPULAR, 1/2 " OU 3/4 " (REF 1193)</t>
  </si>
  <si>
    <t xml:space="preserve">TORNEIRA CROMADA DE PAREDE LONGA PARA LAVATORIO (REF 1178)</t>
  </si>
  <si>
    <t xml:space="preserve">121,67</t>
  </si>
  <si>
    <t xml:space="preserve">TORNEIRA CROMADA DE PAREDE PARA COZINHA BICA MOVEL COM AREJADOR 1/2 " OU 3/4 " (REF 1168)</t>
  </si>
  <si>
    <t xml:space="preserve">TORNEIRA CROMADA DE PAREDE PARA COZINHA COM AREJADOR 1/2 " OU 3/4 " (REF 1157)</t>
  </si>
  <si>
    <t xml:space="preserve">TORNEIRA CROMADA DE PAREDE PARA COZINHA COM AREJADOR, PADRAO POPULAR, 1/2 " OU 3/4 " (REF 1159)</t>
  </si>
  <si>
    <t xml:space="preserve">37,99</t>
  </si>
  <si>
    <t xml:space="preserve">TORNEIRA CROMADA DE PAREDE PARA COZINHA SEM AREJADOR, PADRAO POPULAR, 1/2 " OU 3/4 " (REF 1158)</t>
  </si>
  <si>
    <t xml:space="preserve">30,64</t>
  </si>
  <si>
    <t xml:space="preserve">TORNEIRA CROMADA SEM BICO PARA TANQUE 1/2 " OU 3/4 " (REF 1143)</t>
  </si>
  <si>
    <t xml:space="preserve">TORNEIRA CROMADA SEM BICO PARA TANQUE, PADRAO POPULAR, 1/2 " OU 3/4 " (REF 1126)</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</si>
  <si>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</si>
  <si>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</si>
  <si>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</si>
  <si>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1.1/2", COM HASTE METALICA E BALAO PLASTICO</t>
  </si>
  <si>
    <t xml:space="preserve">TORNEIRA METALICA DE BOIA CONVENCIONAL PARA CAIXA D'AGUA, 1.1/4", COM HASTE METALICA E BALAO PLASTICO</t>
  </si>
  <si>
    <t xml:space="preserve">TORNEIRA METALICA DE BOIA CONVENCIONAL PARA CAIXA D'AGUA, 1/2 ", COM HASTE METALICA E BALAO METALICO</t>
  </si>
  <si>
    <t xml:space="preserve">TORNEIRA METALICA DE BOIA CONVENCIONAL PARA CAIXA D'AGUA, 1/2", COM HASTE METALICA E BALAO PLASTICO</t>
  </si>
  <si>
    <t xml:space="preserve">TORNEIRA METALICA DE BOIA CONVENCIONAL PARA CAIXA D'AGUA, 1", COM HASTE METALICA E BALAO PLASTICO</t>
  </si>
  <si>
    <t xml:space="preserve">TORNEIRA METALICA DE BOIA CONVENCIONAL PARA CAIXA D'AGUA, 2", COM HASTE METALICA E BALAO PLASTICO</t>
  </si>
  <si>
    <t xml:space="preserve">199,45</t>
  </si>
  <si>
    <t xml:space="preserve">TORNEIRA METALICA DE BOIA CONVENCIONAL PARA CAIXA D'AGUA, 3/4 ", COM HASTE METALICA E BALAO METALICO</t>
  </si>
  <si>
    <t xml:space="preserve">TORNEIRA METALICA DE BOIA CONVENCIONAL PARA CAIXA D'AGUA, 3/4", COM HASTE METALICA E BALAO PLASTICO</t>
  </si>
  <si>
    <t xml:space="preserve">TORNEIRA METALICA DE BOIA VAZAO TOTAL PARA CAIXA D'AGUA, 1/2", COM HASTE METALICA E BALAO PLASTICO</t>
  </si>
  <si>
    <t xml:space="preserve">TORNEIRA METALICA DE BOIA VAZAO TOTAL PARA CAIXA D'AGUA, 1", COM HASTE METALICA E BALAO PLASTICO</t>
  </si>
  <si>
    <t xml:space="preserve">75,33</t>
  </si>
  <si>
    <t xml:space="preserve">TORNEIRA METALICA DE BOIA VAZAO TOTAL PARA CAIXA D'AGUA, 3/4", COM HASTE METALICA E BALAO PLASTICO</t>
  </si>
  <si>
    <t xml:space="preserve">57,05</t>
  </si>
  <si>
    <t xml:space="preserve">TORNEIRA PLASTICA DE BOIA CONVENCIONAL PARA CAIXA DE AGUA, 3/4 ", COM HASTE METALICA E COM BALAO PLASTICO (PADRAO POPULAR)</t>
  </si>
  <si>
    <t xml:space="preserve">TORNEIRA PLASTICA DE BOIA PARA CAIXA DE DESCARGA,  1/2", COM HASTE  METALICA E BALAO PLASTICO</t>
  </si>
  <si>
    <t xml:space="preserve">TORNEIRA PLASTICA DE MESA PARA LAVATORIO 1/2 "</t>
  </si>
  <si>
    <t xml:space="preserve">TORNEIRA PLASTICA DE MESA, BICA MOVEL, PARA COZINHA 1/2 "</t>
  </si>
  <si>
    <t xml:space="preserve">38,63</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</si>
  <si>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</si>
  <si>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</si>
  <si>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48.848,41</t>
  </si>
  <si>
    <t xml:space="preserve">TRANSFORMADOR TRIFASICO DE DISTRIBUICAO, POTENCIA DE 112,5 KVA, TENSAO NOMINAL DE 15 KV, TENSAO SECUNDARIA DE 220/127V, EM OLEO ISOLANTE TIPO MINERAL</t>
  </si>
  <si>
    <t xml:space="preserve">7.550,91</t>
  </si>
  <si>
    <t xml:space="preserve">TRANSFORMADOR TRIFASICO DE DISTRIBUICAO, POTENCIA DE 15 KVA, TENSAO NOMINAL DE 15 KV, TENSAO SECUNDARIA DE 220/127V, EM OLEO ISOLANTE TIPO MINERAL</t>
  </si>
  <si>
    <t xml:space="preserve">3.463,72</t>
  </si>
  <si>
    <t xml:space="preserve">TRANSFORMADOR TRIFASICO DE DISTRIBUICAO, POTENCIA DE 150 KVA, TENSAO NOMINAL DE 15 KV, TENSAO SECUNDARIA DE 220/127V, EM OLEO ISOLANTE TIPO MINERAL</t>
  </si>
  <si>
    <t xml:space="preserve">9.523,51</t>
  </si>
  <si>
    <t xml:space="preserve">TRANSFORMADOR TRIFASICO DE DISTRIBUICAO, POTENCIA DE 1500 KVA, TENSAO NOMINAL DE 15 KV, TENSAO SECUNDARIA DE 220/127V, EM OLEO ISOLANTE TIPO MINERAL</t>
  </si>
  <si>
    <t xml:space="preserve">61.767,11</t>
  </si>
  <si>
    <t xml:space="preserve">TRANSFORMADOR TRIFASICO DE DISTRIBUICAO, POTENCIA DE 225 KVA, TENSAO NOMINAL DE 15 KV, TENSAO SECUNDARIA DE 220/127V, EM OLEO ISOLANTE TIPO MINERAL</t>
  </si>
  <si>
    <t xml:space="preserve">13.360,08</t>
  </si>
  <si>
    <t xml:space="preserve">TRANSFORMADOR TRIFASICO DE DISTRIBUICAO, POTENCIA DE 30 KVA, TENSAO NOMINAL DE 15 KV, TENSAO SECUNDARIA DE 220/127V, EM OLEO ISOLANTE TIPO MINERAL</t>
  </si>
  <si>
    <t xml:space="preserve">4.230,69</t>
  </si>
  <si>
    <t xml:space="preserve">TRANSFORMADOR TRIFASICO DE DISTRIBUICAO, POTENCIA DE 300 KVA, TENSAO NOMINAL DE 15 KV, TENSAO SECUNDARIA DE 220/127V, EM OLEO ISOLANTE TIPO MINERAL</t>
  </si>
  <si>
    <t xml:space="preserve">15.586,76</t>
  </si>
  <si>
    <t xml:space="preserve">TRANSFORMADOR TRIFASICO DE DISTRIBUICAO, POTENCIA DE 45 KVA, TENSAO NOMINAL DE 15 KV, TENSAO SECUNDARIA DE 220/127V, EM OLEO ISOLANTE TIPO MINERAL</t>
  </si>
  <si>
    <t xml:space="preserve">4.725,50</t>
  </si>
  <si>
    <t xml:space="preserve">TRANSFORMADOR TRIFASICO DE DISTRIBUICAO, POTENCIA DE 500 KVA, TENSAO NOMINAL DE 15 KV, TENSAO SECUNDARIA DE 220/127V, EM OLEO ISOLANTE TIPO MINERAL</t>
  </si>
  <si>
    <t xml:space="preserve">25.435,11</t>
  </si>
  <si>
    <t xml:space="preserve">TRANSFORMADOR TRIFASICO DE DISTRIBUICAO, POTENCIA DE 75 KVA, TENSAO NOMINAL DE 15 KV, TENSAO SECUNDARIA DE 220/127V, EM OLEO ISOLANTE TIPO MINERAL</t>
  </si>
  <si>
    <t xml:space="preserve">6.111,00</t>
  </si>
  <si>
    <t xml:space="preserve">TRANSFORMADOR TRIFASICO DE DISTRIBUICAO, POTENCIA DE 750 KVA, TENSAO NOMINAL DE 15 KV, TENSAO SECUNDARIA DE 220/127V, EM OLEO ISOLANTE TIPO MINERAL</t>
  </si>
  <si>
    <t xml:space="preserve">34.888,61</t>
  </si>
  <si>
    <t xml:space="preserve">TRANSPORTE - HORISTA (ENCARGOS COMPLEMENTARES) (COLETADO CAIXA)</t>
  </si>
  <si>
    <t xml:space="preserve">TRANSPORTE - MENSALISTA (ENCARGOS COMPLEMENTARES) (COLETADO CAIXA)</t>
  </si>
  <si>
    <t xml:space="preserve">103,76</t>
  </si>
  <si>
    <t xml:space="preserve">TRATOR DE ESTEIRAS, POTENCIA BRUTA DE 133 HP, PESO OPERACIONAL DE 14 T, COM LAMINA COM CAPACIDADE DE 3,00 M3</t>
  </si>
  <si>
    <t xml:space="preserve">538.684,99</t>
  </si>
  <si>
    <t xml:space="preserve">TRATOR DE ESTEIRAS, POTENCIA BRUTA DE 347 HP, PESO OPERACIONAL DE 38,5 T, COM ESCARIFICADOR E LAMINA COM CAPACIDADE DE 4,70M3</t>
  </si>
  <si>
    <t xml:space="preserve">2.219.192,64</t>
  </si>
  <si>
    <t xml:space="preserve">TRATOR DE ESTEIRAS, POTENCIA DE 100 HP, PESO OPERACIONAL DE 9,4 T, COM LAMINA COM CAPACIDADE DE 2,19 M3</t>
  </si>
  <si>
    <t xml:space="preserve">522.603,17</t>
  </si>
  <si>
    <t xml:space="preserve">TRATOR DE ESTEIRAS, POTENCIA DE 150 HP, PESO OPERACIONAL DE 16,7 T, COM RODA MOTRIZ ELEVADA E LAMINA COM CONTATO DE 3,18M3</t>
  </si>
  <si>
    <t xml:space="preserve">677.500,00</t>
  </si>
  <si>
    <t xml:space="preserve">TRATOR DE ESTEIRAS, POTENCIA DE 170 HP, PESO OPERACIONAL DE 19 T, COM LAMINA COM CAPACIDADE DE 5,2 M3</t>
  </si>
  <si>
    <t xml:space="preserve">673.356,20</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</si>
  <si>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</si>
  <si>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</si>
  <si>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998.058,98</t>
  </si>
  <si>
    <t xml:space="preserve">TRATOR DE ESTEIRAS, POTENCIA 125 HP, PESO OPERACIONAL DE 12,9 T, COM LAMINA COM CAPACIDADE DE 2,7 M3</t>
  </si>
  <si>
    <t xml:space="preserve">546.972,44</t>
  </si>
  <si>
    <t xml:space="preserve">TRATOR DE PNEUS COM POTENCIA DE 105 CV, TRACAO 4 X 4, PESO COM LASTRO DE 5775 KG</t>
  </si>
  <si>
    <t xml:space="preserve">141.308,40</t>
  </si>
  <si>
    <t xml:space="preserve">TRATOR DE PNEUS COM POTENCIA DE 122 CV, TRACAO 4 X 4, PESO COM LASTRO DE 4510 KG</t>
  </si>
  <si>
    <t xml:space="preserve">163.738,30</t>
  </si>
  <si>
    <t xml:space="preserve">TRATOR DE PNEUS COM POTENCIA DE 15 CV, PESO COM LASTRO DE 1160 KG</t>
  </si>
  <si>
    <t xml:space="preserve">48.224,29</t>
  </si>
  <si>
    <t xml:space="preserve">TRATOR DE PNEUS COM POTENCIA DE 50 CV, TRACAO 4 X 2, PESO COM LASTRO DE 2714 KG</t>
  </si>
  <si>
    <t xml:space="preserve">78.202,98</t>
  </si>
  <si>
    <t xml:space="preserve">TRATOR DE PNEUS COM POTENCIA DE 85 CV, TRACAO 4 X 4, PESO COM LASTRO DE 4675 KG</t>
  </si>
  <si>
    <t xml:space="preserve">120.000,00</t>
  </si>
  <si>
    <t xml:space="preserve">TRATOR DE PNEUS COM POTENCIA DE 85 CV, TURBO,  PESO COM LASTRO DE 4900 KG</t>
  </si>
  <si>
    <t xml:space="preserve">115.598,12</t>
  </si>
  <si>
    <t xml:space="preserve">TRATOR DE PNEUS COM POTENCIA DE 95 CV, TRACAO 4 X 4, PESO MAXIMO DE 5225 KG</t>
  </si>
  <si>
    <t xml:space="preserve">128.971,95</t>
  </si>
  <si>
    <t xml:space="preserve">TRAVA-QUEDAS EM ACO PARA CORDA DE 12 MM, EXTENSOR DE 25 X 300 MM, COM MOSQUETAO TIPO GANCHO TRAVA DUPLA</t>
  </si>
  <si>
    <t xml:space="preserve">141,00</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</si>
  <si>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</si>
  <si>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</si>
  <si>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</si>
  <si>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</si>
  <si>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553,05</t>
  </si>
  <si>
    <t xml:space="preserve">TUBO / MANGUEIRA PRETA EM POLIETILENO, LINHA PESADA OU REFORCADA, TIPO ESPAGUETE, PARA INJECAO DE CALDA DE CIMENTO, D = 1/2", ESPESSURA 1,5 MM</t>
  </si>
  <si>
    <t xml:space="preserve">TUBO ACO GALVANIZADO COM COSTURA, CLASSE LEVE, DN 100 MM ( 4"),  E = 3,75 MM,  *10,55* KG/M (NBR 5580)</t>
  </si>
  <si>
    <t xml:space="preserve">80,94</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</si>
  <si>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</si>
  <si>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</si>
  <si>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</si>
  <si>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</si>
  <si>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</si>
  <si>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</si>
  <si>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34,74</t>
  </si>
  <si>
    <t xml:space="preserve">TUBO ACO GALVANIZADO COM COSTURA, CLASSE LEVE, DN 65 MM ( 2 1/2"),  E = 3,35 MM, * 6,23* KG/M (NBR 5580)</t>
  </si>
  <si>
    <t xml:space="preserve">48,61</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</si>
  <si>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</si>
  <si>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</si>
  <si>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</si>
  <si>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</si>
  <si>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</si>
  <si>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</si>
  <si>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47,69</t>
  </si>
  <si>
    <t xml:space="preserve">TUBO ACO GALVANIZADO COM COSTURA, CLASSE MEDIA, DN 2", E = *3,65* MM, PESO *5,10* KG/M (NBR 5580)</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</si>
  <si>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</si>
  <si>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</si>
  <si>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</si>
  <si>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88,38</t>
  </si>
  <si>
    <t xml:space="preserve">TUBO ACO GALVANIZADO COM COSTURA, CLASSE MEDIA, DN 5", E = *5,40* MM, PESO *17,80* KG/M (NBR 5580)</t>
  </si>
  <si>
    <t xml:space="preserve">132,33</t>
  </si>
  <si>
    <t xml:space="preserve">TUBO ACO GALVANIZADO COM COSTURA, CLASSE MEDIA, DN 6", E = 4,85* MM, PESO 19,68* KG/M (NBR 5580)</t>
  </si>
  <si>
    <t xml:space="preserve">TUBO ACO INDUSTRIAL DN 2" (50,8 MM) E=1,50MM, PESO= 1,8237 KG/M</t>
  </si>
  <si>
    <t xml:space="preserve">TUBO ACO PRETO COM COSTURA, NBR 5580, CLASSE L, DN = 15 MM, E = 2,25 MM, 1,06 KG/M</t>
  </si>
  <si>
    <t xml:space="preserve">TUBO ACO PRETO COM COSTURA, NBR 5580, CLASSE L, DN = 25 MM, E = 2,65 MM, 2,02 KG/M</t>
  </si>
  <si>
    <t xml:space="preserve">TUBO ACO PRETO COM COSTURA, NBR 5580, CLASSE L, DN = 40 MM, E = 3,0 MM, 3,34 KG/M</t>
  </si>
  <si>
    <t xml:space="preserve">TUBO ACO PRETO COM COSTURA, NBR 5580, CLASSE L, DN = 80 MM, E = 3,35 MM, 7,07 KG/M</t>
  </si>
  <si>
    <t xml:space="preserve">39,79</t>
  </si>
  <si>
    <t xml:space="preserve">TUBO ACO PRETO COM COSTURA, NBR 5580, CLASSE M, DN = 25 MM, E = 3,35 MM, *2,50* KG//M</t>
  </si>
  <si>
    <t xml:space="preserve">TUBO ACO PRETO COM COSTURA, NBR 5580, CLASSE M, DN = 40 MM, E = 3,35 MM, *3,71* KG//M</t>
  </si>
  <si>
    <t xml:space="preserve">TUBO ACO PRETO COM COSTURA, NBR 5580, CLASSE M, DN = 80 MM, E = 4,05 MM, *8,47* KG/M</t>
  </si>
  <si>
    <t xml:space="preserve">46,85</t>
  </si>
  <si>
    <t xml:space="preserve">TUBO ACO PRETO SEM COSTURA 1 1/2", E= *3,68 MM, SCHEDULE 40, 4,05 KG/M</t>
  </si>
  <si>
    <t xml:space="preserve">TUBO ACO PRETO SEM COSTURA 1/2", E= *2,77 MM, SCHEDULE 40, *1,27 KG/M</t>
  </si>
  <si>
    <t xml:space="preserve">TUBO ACO PRETO SEM COSTURA 1/2", E= *3,73 MM, SCHEDULE 80, *1,62 KG/M</t>
  </si>
  <si>
    <t xml:space="preserve">TUBO ACO PRETO SEM COSTURA 14", E= *11,13 MM, SCHEDULE 40, *94,55 KG/M</t>
  </si>
  <si>
    <t xml:space="preserve">835,15</t>
  </si>
  <si>
    <t xml:space="preserve">TUBO ACO PRETO SEM COSTURA 2 1/2", E = 5,16 MM, SCHEDULE 40 (8,62 KG/M)</t>
  </si>
  <si>
    <t xml:space="preserve">78,30</t>
  </si>
  <si>
    <t xml:space="preserve">TUBO ACO PRETO SEM COSTURA 2", E= *3,91* MM, SCHEDULE 40, *5,43* KG/M</t>
  </si>
  <si>
    <t xml:space="preserve">TUBO ACO PRETO SEM COSTURA 20", E= *12,70 MM, SCHEDULE 30, *154,97 KG/M</t>
  </si>
  <si>
    <t xml:space="preserve">1.602,49</t>
  </si>
  <si>
    <t xml:space="preserve">TUBO ACO PRETO SEM COSTURA 20", E= *6,35 MM,  SCHEDULE 10, *78,46 KG/M</t>
  </si>
  <si>
    <t xml:space="preserve">888,02</t>
  </si>
  <si>
    <t xml:space="preserve">TUBO ACO PRETO SEM COSTURA 3/4", E= *2,87 MM, SCHEDULE 40, *1,69 KG/M</t>
  </si>
  <si>
    <t xml:space="preserve">TUBO ACO PRETO SEM COSTURA 3/4", E= *3,91 MM, SCHEDULE 80, *2,19 KG/M.</t>
  </si>
  <si>
    <t xml:space="preserve">TUBO ACO PRETO SEM COSTURA 4", E= *6,02 MM, SCHEDULE 40, *16,06 KG/M</t>
  </si>
  <si>
    <t xml:space="preserve">143,44</t>
  </si>
  <si>
    <t xml:space="preserve">TUBO ACO PRETO SEM COSTURA 4", E= *8,56 MM, SCHEDULE 80, *22,31 KG/M</t>
  </si>
  <si>
    <t xml:space="preserve">205,06</t>
  </si>
  <si>
    <t xml:space="preserve">TUBO ACO PRETO SEM COSTURA 6", E= *10,97 MM, SCHEDULE 80, *42,56 KG/M</t>
  </si>
  <si>
    <t xml:space="preserve">386,63</t>
  </si>
  <si>
    <t xml:space="preserve">TUBO ACO PRETO SEM COSTURA 6", E= 7,11 MM,  SCHEDULE 40, *28,26 KG/M</t>
  </si>
  <si>
    <t xml:space="preserve">253,28</t>
  </si>
  <si>
    <t xml:space="preserve">TUBO ACO PRETO SEM COSTURA 8", E= *12,70 MM, SCHEDULE 80, *64,64 KG/M</t>
  </si>
  <si>
    <t xml:space="preserve">508,11</t>
  </si>
  <si>
    <t xml:space="preserve">TUBO ACO PRETO SEM COSTURA 8", E= *6,35 MM,  SCHEDULE 20, *33,27 KG/M</t>
  </si>
  <si>
    <t xml:space="preserve">293,87</t>
  </si>
  <si>
    <t xml:space="preserve">TUBO ACO PRETO SEM COSTURA 8", E= *7,04 MM, SCHEDULE 30, *36,75 KG/M</t>
  </si>
  <si>
    <t xml:space="preserve">320,59</t>
  </si>
  <si>
    <t xml:space="preserve">TUBO ACO PRETO SEM COSTURA 8", E= *8,18 MM, SCHEDULE 40, *42,55 KG/M</t>
  </si>
  <si>
    <t xml:space="preserve">381,36</t>
  </si>
  <si>
    <t xml:space="preserve">TUBO COLETOR DE ESGOTO PVC, JEI, DN 100 MM (NBR  7362)</t>
  </si>
  <si>
    <t xml:space="preserve">TUBO COLETOR DE ESGOTO PVC, JEI, DN 200 MM (NBR 7362)</t>
  </si>
  <si>
    <t xml:space="preserve">TUBO COLETOR DE ESGOTO PVC, JEI, DN 250 MM (NBR 7362)</t>
  </si>
  <si>
    <t xml:space="preserve">93,88</t>
  </si>
  <si>
    <t xml:space="preserve">TUBO COLETOR DE ESGOTO PVC, JEI, DN 300 MM (NBR 7362)</t>
  </si>
  <si>
    <t xml:space="preserve">152,14</t>
  </si>
  <si>
    <t xml:space="preserve">TUBO COLETOR DE ESGOTO PVC, JEI, DN 350 MM (NBR 7362)</t>
  </si>
  <si>
    <t xml:space="preserve">188,64</t>
  </si>
  <si>
    <t xml:space="preserve">TUBO COLETOR DE ESGOTO PVC, JEI, DN 400 MM (NBR 7362)</t>
  </si>
  <si>
    <t xml:space="preserve">245,51</t>
  </si>
  <si>
    <t xml:space="preserve">TUBO COLETOR DE ESGOTO, PVC, JEI, DN 150 MM  (NBR 7362)</t>
  </si>
  <si>
    <t xml:space="preserve">TUBO CONCRETO ARMADO, CLASSE EA-2, PB JE, DN 1000 MM, PARA ESGOTO SANITARIO (NBR 8890)</t>
  </si>
  <si>
    <t xml:space="preserve">306,18</t>
  </si>
  <si>
    <t xml:space="preserve">TUBO CONCRETO ARMADO, CLASSE EA-2, PB JE, DN 300 MM, PARA ESGOTO SANITARIO (NBR 8890)</t>
  </si>
  <si>
    <t xml:space="preserve">62,36</t>
  </si>
  <si>
    <t xml:space="preserve">TUBO CONCRETO ARMADO, CLASSE EA-2, PB JE, DN 400 MM, PARA ESGOTO SANITARIO (NBR 8890)</t>
  </si>
  <si>
    <t xml:space="preserve">85,08</t>
  </si>
  <si>
    <t xml:space="preserve">TUBO CONCRETO ARMADO, CLASSE EA-2, PB JE, DN 500 MM, PARA ESGOTO SANITARIO (NBR 8890)</t>
  </si>
  <si>
    <t xml:space="preserve">TUBO CONCRETO ARMADO, CLASSE EA-2, PB JE, DN 600 MM, PARA ESGOTO SANITARIO (NBR 8890)</t>
  </si>
  <si>
    <t xml:space="preserve">144,55</t>
  </si>
  <si>
    <t xml:space="preserve">TUBO CONCRETO ARMADO, CLASSE EA-2, PB JE, DN 700 MM, PARA ESGOTO SANITARIO (NBR 8890)</t>
  </si>
  <si>
    <t xml:space="preserve">166,63</t>
  </si>
  <si>
    <t xml:space="preserve">TUBO CONCRETO ARMADO, CLASSE EA-2, PB JE, DN 800 MM, PARA ESGOTO SANITARIO (NBR 8890)</t>
  </si>
  <si>
    <t xml:space="preserve">207,52</t>
  </si>
  <si>
    <t xml:space="preserve">TUBO CONCRETO ARMADO, CLASSE EA-2, PB JE, DN 900 MM, PARA ESGOTO SANITARIO (NBR 8890)</t>
  </si>
  <si>
    <t xml:space="preserve">282,00</t>
  </si>
  <si>
    <t xml:space="preserve">TUBO CONCRETO ARMADO, CLASSE EA-3, PB JE, DN 1000 MM, PARA ESGOTO SANITARIO (NBR 8890)</t>
  </si>
  <si>
    <t xml:space="preserve">386,52</t>
  </si>
  <si>
    <t xml:space="preserve">TUBO CONCRETO ARMADO, CLASSE EA-3, PB JE, DN 400 MM, PARA ESGOTO SANITARIO (NBR 8890)</t>
  </si>
  <si>
    <t xml:space="preserve">103,65</t>
  </si>
  <si>
    <t xml:space="preserve">TUBO CONCRETO ARMADO, CLASSE EA-3, PB JE, DN 500 MM, PARA ESGOTO SANITARIO (NBR 8890)</t>
  </si>
  <si>
    <t xml:space="preserve">134,91</t>
  </si>
  <si>
    <t xml:space="preserve">TUBO CONCRETO ARMADO, CLASSE EA-3, PB JE, DN 600 MM, PARA ESGOTO SANITARIO (NBR 8890)</t>
  </si>
  <si>
    <t xml:space="preserve">178,16</t>
  </si>
  <si>
    <t xml:space="preserve">TUBO CONCRETO ARMADO, CLASSE EA-3, PB JE, DN 700 MM, PARA ESGOTO SANITARIO (NBR 8890)</t>
  </si>
  <si>
    <t xml:space="preserve">198,66</t>
  </si>
  <si>
    <t xml:space="preserve">TUBO CONCRETO ARMADO, CLASSE EA-3, PB JE, DN 800 MM, PARA ESGOTO SANITARIO (NBR 8890)</t>
  </si>
  <si>
    <t xml:space="preserve">244,42</t>
  </si>
  <si>
    <t xml:space="preserve">TUBO CONCRETO ARMADO, CLASSE EA-3, PB JE, DN 900 MM, PARA ESGOTO SANITARIO (NBR 8890)</t>
  </si>
  <si>
    <t xml:space="preserve">353,35</t>
  </si>
  <si>
    <t xml:space="preserve">TUBO CONCRETO ARMADO, CLASSE PA-1, PB, DN 1000 MM, PARA AGUAS PLUVIAIS (NBR 8890)</t>
  </si>
  <si>
    <t xml:space="preserve">179,15</t>
  </si>
  <si>
    <t xml:space="preserve">TUBO CONCRETO ARMADO, CLASSE PA-1, PB, DN 1100 MM, PARA AGUAS PLUVIAIS (NBR 8890)</t>
  </si>
  <si>
    <t xml:space="preserve">209,13</t>
  </si>
  <si>
    <t xml:space="preserve">TUBO CONCRETO ARMADO, CLASSE PA-1, PB, DN 1200 MM, PARA AGUAS PLUVIAIS (NBR 8890)</t>
  </si>
  <si>
    <t xml:space="preserve">253,89</t>
  </si>
  <si>
    <t xml:space="preserve">TUBO CONCRETO ARMADO, CLASSE PA-1, PB, DN 1500 MM, PARA AGUAS PLUVIAIS (NBR 8890)</t>
  </si>
  <si>
    <t xml:space="preserve">377,65</t>
  </si>
  <si>
    <t xml:space="preserve">TUBO CONCRETO ARMADO, CLASSE PA-1, PB, DN 2000 MM, PARA AGUAS PLUVIAIS (NBR 8890)</t>
  </si>
  <si>
    <t xml:space="preserve">822,76</t>
  </si>
  <si>
    <t xml:space="preserve">TUBO CONCRETO ARMADO, CLASSE PA-1, PB, DN 300 MM, PARA AGUAS PLUVIAIS (NBR 8890)</t>
  </si>
  <si>
    <t xml:space="preserve">TUBO CONCRETO ARMADO, CLASSE PA-1, PB, DN 400 MM, PARA AGUAS PLUVIAIS (NBR 8890)</t>
  </si>
  <si>
    <t xml:space="preserve">46,94</t>
  </si>
  <si>
    <t xml:space="preserve">TUBO CONCRETO ARMADO, CLASSE PA-1, PB, DN 500 MM, PARA AGUAS PLUVIAIS (NBR 8890)</t>
  </si>
  <si>
    <t xml:space="preserve">TUBO CONCRETO ARMADO, CLASSE PA-1, PB, DN 600 MM, PARA AGUAS PLUVIAIS (NBR 8890)</t>
  </si>
  <si>
    <t xml:space="preserve">82,00</t>
  </si>
  <si>
    <t xml:space="preserve">TUBO CONCRETO ARMADO, CLASSE PA-1, PB, DN 700 MM, PARA AGUAS PLUVIAIS (NBR 8890)</t>
  </si>
  <si>
    <t xml:space="preserve">115,10</t>
  </si>
  <si>
    <t xml:space="preserve">TUBO CONCRETO ARMADO, CLASSE PA-1, PB, DN 800 MM, PARA AGUAS PLUVIAIS (NBR 8890)</t>
  </si>
  <si>
    <t xml:space="preserve">130,52</t>
  </si>
  <si>
    <t xml:space="preserve">TUBO CONCRETO ARMADO, CLASSE PA-1, PB, DN 900 MM, PARA AGUAS PLUVIAIS (NBR 8890)</t>
  </si>
  <si>
    <t xml:space="preserve">161,14</t>
  </si>
  <si>
    <t xml:space="preserve">TUBO CONCRETO ARMADO, CLASSE PA-2, PB, DN 1000 MM, PARA AGUAS PLUVIAIS (NBR 8890)</t>
  </si>
  <si>
    <t xml:space="preserve">197,85</t>
  </si>
  <si>
    <t xml:space="preserve">TUBO CONCRETO ARMADO, CLASSE PA-2, PB, DN 1100 MM, PARA AGUAS PLUVIAIS (NBR 8890)</t>
  </si>
  <si>
    <t xml:space="preserve">TUBO CONCRETO ARMADO, CLASSE PA-2, PB, DN 1200 MM, PARA AGUAS PLUVIAIS (NBR 8890)</t>
  </si>
  <si>
    <t xml:space="preserve">287,75</t>
  </si>
  <si>
    <t xml:space="preserve">TUBO CONCRETO ARMADO, CLASSE PA-2, PB, DN 1500 MM, PARA AGUAS PLUVIAIS (NBR 8890)</t>
  </si>
  <si>
    <t xml:space="preserve">443,40</t>
  </si>
  <si>
    <t xml:space="preserve">TUBO CONCRETO ARMADO, CLASSE PA-2, PB, DN 2000 MM, PARA AGUAS PLUVIAIS (NBR 8890)</t>
  </si>
  <si>
    <t xml:space="preserve">962,93</t>
  </si>
  <si>
    <t xml:space="preserve">TUBO CONCRETO ARMADO, CLASSE PA-2, PB, DN 300 MM, PARA AGUAS PLUVIAIS (NBR 8890)</t>
  </si>
  <si>
    <t xml:space="preserve">46,71</t>
  </si>
  <si>
    <t xml:space="preserve">TUBO CONCRETO ARMADO, CLASSE PA-2, PB, DN 400 MM, PARA AGUAS PLUVIAIS (NBR 8890)</t>
  </si>
  <si>
    <t xml:space="preserve">49,65</t>
  </si>
  <si>
    <t xml:space="preserve">TUBO CONCRETO ARMADO, CLASSE PA-2, PB, DN 500 MM, PARA AGUAS PLUVIAIS (NBR 8890)</t>
  </si>
  <si>
    <t xml:space="preserve">60,14</t>
  </si>
  <si>
    <t xml:space="preserve">TUBO CONCRETO ARMADO, CLASSE PA-2, PB, DN 600 MM, PARA AGUAS PLUVIAIS (NBR 8890)</t>
  </si>
  <si>
    <t xml:space="preserve">78,68</t>
  </si>
  <si>
    <t xml:space="preserve">TUBO CONCRETO ARMADO, CLASSE PA-2, PB, DN 700 MM, PARA AGUAS PLUVIAIS (NBR 8890)</t>
  </si>
  <si>
    <t xml:space="preserve">121,34</t>
  </si>
  <si>
    <t xml:space="preserve">TUBO CONCRETO ARMADO, CLASSE PA-2, PB, DN 800 MM, PARA AGUAS PLUVIAIS (NBR 8890)</t>
  </si>
  <si>
    <t xml:space="preserve">135,22</t>
  </si>
  <si>
    <t xml:space="preserve">TUBO CONCRETO ARMADO, CLASSE PA-2, PB, DN 900 MM, PARA AGUAS PLUVIAIS (NBR 8890)</t>
  </si>
  <si>
    <t xml:space="preserve">203,11</t>
  </si>
  <si>
    <t xml:space="preserve">TUBO CONCRETO ARMADO, CLASSE PA-3, PB, DN 1000 MM, PARA AGUAS PLUVIAIS (NBR 8890)</t>
  </si>
  <si>
    <t xml:space="preserve">266,31</t>
  </si>
  <si>
    <t xml:space="preserve">TUBO CONCRETO ARMADO, CLASSE PA-3, PB, DN 1100 MM, PARA AGUAS PLUVIAIS (NBR 8890)</t>
  </si>
  <si>
    <t xml:space="preserve">279,85</t>
  </si>
  <si>
    <t xml:space="preserve">TUBO CONCRETO ARMADO, CLASSE PA-3, PB, DN 1200 MM, PARA AGUAS PLUVIAIS (NBR 8890)</t>
  </si>
  <si>
    <t xml:space="preserve">363,64</t>
  </si>
  <si>
    <t xml:space="preserve">TUBO CONCRETO ARMADO, CLASSE PA-3, PB, DN 1500 MM, PARA AGUAS PLUVIAIS (NBR 8890)</t>
  </si>
  <si>
    <t xml:space="preserve">533,75</t>
  </si>
  <si>
    <t xml:space="preserve">TUBO CONCRETO ARMADO, CLASSE PA-3, PB, DN 400 MM, PARA AGUAS PLUVIAIS (NBR 8890)</t>
  </si>
  <si>
    <t xml:space="preserve">56,42</t>
  </si>
  <si>
    <t xml:space="preserve">TUBO CONCRETO ARMADO, CLASSE PA-3, PB, DN 500 MM, PARA AGUAS PLUVIAIS (NBR 8890)</t>
  </si>
  <si>
    <t xml:space="preserve">72,97</t>
  </si>
  <si>
    <t xml:space="preserve">TUBO CONCRETO ARMADO, CLASSE PA-3, PB, DN 600 MM, PARA AGUAS PLUVIAIS (NBR 8890)</t>
  </si>
  <si>
    <t xml:space="preserve">97,87</t>
  </si>
  <si>
    <t xml:space="preserve">TUBO CONCRETO ARMADO, CLASSE PA-3, PB, DN 700 MM, PARA AGUAS PLUVIAIS (NBR 8890)</t>
  </si>
  <si>
    <t xml:space="preserve">TUBO CONCRETO ARMADO, CLASSE PA-3, PB, DN 800 MM, PARA AGUAS PLUVIAIS (NBR 8890)</t>
  </si>
  <si>
    <t xml:space="preserve">185,00</t>
  </si>
  <si>
    <t xml:space="preserve">TUBO CONCRETO ARMADO, CLASSE PA-3, PB, DN 900 MM, PARA AGUAS PLUVIAIS (NBR 8890)</t>
  </si>
  <si>
    <t xml:space="preserve">253,14</t>
  </si>
  <si>
    <t xml:space="preserve">TUBO CORRUGADO PEAD, PAREDE DUPLA, INTERNA LISA, JEI, DN/DI *1000* MM, PARA SANEAMENTO</t>
  </si>
  <si>
    <t xml:space="preserve">913,58</t>
  </si>
  <si>
    <t xml:space="preserve">TUBO CORRUGADO PEAD, PAREDE DUPLA, INTERNA LISA, JEI, DN/DI *400* MM, PARA SANEAMENTO</t>
  </si>
  <si>
    <t xml:space="preserve">207,95</t>
  </si>
  <si>
    <t xml:space="preserve">TUBO CORRUGADO PEAD, PAREDE DUPLA, INTERNA LISA, JEI, DN/DI *800* MM, PARA SANEAMENTO</t>
  </si>
  <si>
    <t xml:space="preserve">602,89</t>
  </si>
  <si>
    <t xml:space="preserve">TUBO CORRUGADO PEAD, PAREDE DUPLA, INTERNA LISA, JEI, DN/DI 1200 MM, PARA SANEAMENTO</t>
  </si>
  <si>
    <t xml:space="preserve">1.308,31</t>
  </si>
  <si>
    <t xml:space="preserve">TUBO CORRUGADO PEAD, PAREDE DUPLA, INTERNA LISA, JEI, DN/DI 250 MM, PARA SANEAMENTO</t>
  </si>
  <si>
    <t xml:space="preserve">70,57</t>
  </si>
  <si>
    <t xml:space="preserve">TUBO CORRUGADO PEAD, PAREDE DUPLA, INTERNA LISA, JEI, DN/DI 300 MM, PARA SANEAMENTO</t>
  </si>
  <si>
    <t xml:space="preserve">104,44</t>
  </si>
  <si>
    <t xml:space="preserve">TUBO CORRUGADO PEAD, PAREDE DUPLA, INTERNA LISA, JEI, DN/DI 600 MM, PARA SANEAMENTO</t>
  </si>
  <si>
    <t xml:space="preserve">406,50</t>
  </si>
  <si>
    <t xml:space="preserve">TUBO CPVC SOLDAVEL, 35 MM, AGUA QUENTE PREDIAL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</si>
  <si>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</si>
  <si>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</si>
  <si>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</si>
  <si>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</si>
  <si>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</si>
  <si>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47,85</t>
  </si>
  <si>
    <t xml:space="preserve">TUBO CPVC, SOLDAVEL, 73 MM, AGUA QUENTE PREDIAL (NBR 15884)</t>
  </si>
  <si>
    <t xml:space="preserve">73,49</t>
  </si>
  <si>
    <t xml:space="preserve">TUBO CPVC, SOLDAVEL, 89 MM, AGUA QUENTE PREDIAL (NBR 15884)</t>
  </si>
  <si>
    <t xml:space="preserve">116,46</t>
  </si>
  <si>
    <t xml:space="preserve">TUBO DE COBRE CLASSE "A", DN = 1 " (28 MM), PARA INSTALACOES DE MEDIA PRESSAO PARA GASES COMBUSTIVEIS E MEDICINAIS</t>
  </si>
  <si>
    <t xml:space="preserve">39,04</t>
  </si>
  <si>
    <t xml:space="preserve">TUBO DE COBRE CLASSE "A", DN = 1 1/2 " (42 MM), PARA INSTALACOES DE MEDIA PRESSAO PARA GASES COMBUSTIVEIS E MEDICINAIS</t>
  </si>
  <si>
    <t xml:space="preserve">70,94</t>
  </si>
  <si>
    <t xml:space="preserve">TUBO DE COBRE CLASSE "A", DN = 1 1/4 " (35 MM), PARA INSTALACOES DE MEDIA PRESSAO PARA GASES COMBUSTIVEIS E MEDICINAIS</t>
  </si>
  <si>
    <t xml:space="preserve">58,96</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</si>
  <si>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</si>
  <si>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</si>
  <si>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130,58</t>
  </si>
  <si>
    <t xml:space="preserve">TUBO DE COBRE CLASSE "A", DN = 3 " (79 MM), PARA INSTALACOES DE MEDIA PRESSAO PARA GASES COMBUSTIVEIS E MEDICINAIS</t>
  </si>
  <si>
    <t xml:space="preserve">192,38</t>
  </si>
  <si>
    <t xml:space="preserve">TUBO DE COBRE CLASSE "A", DN = 3/4 " (22 MM), PARA INSTALACOES DE MEDIA PRESSAO PARA GASES COMBUSTIVEIS E MEDICINAIS</t>
  </si>
  <si>
    <t xml:space="preserve">30,68</t>
  </si>
  <si>
    <t xml:space="preserve">TUBO DE COBRE CLASSE "A", DN = 4 " (104 MM), PARA INSTALACOES DE MEDIA PRESSAO PARA GASES COMBUSTIVEIS E MEDICINAIS</t>
  </si>
  <si>
    <t xml:space="preserve">291,69</t>
  </si>
  <si>
    <t xml:space="preserve">TUBO DE COBRE CLASSE "E", DN = 104 MM, PARA INSTALACAO HIDRAULICA PREDIAL</t>
  </si>
  <si>
    <t xml:space="preserve">230,97</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</si>
  <si>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</si>
  <si>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</si>
  <si>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</si>
  <si>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26,74</t>
  </si>
  <si>
    <t xml:space="preserve">TUBO DE COBRE CLASSE "E", DN = 35 MM, PARA INSTALACAO HIDRAULICA PREDIAL</t>
  </si>
  <si>
    <t xml:space="preserve">38,83</t>
  </si>
  <si>
    <t xml:space="preserve">TUBO DE COBRE CLASSE "E", DN = 42 MM, PARA INSTALACAO HIDRAULICA PREDIAL</t>
  </si>
  <si>
    <t xml:space="preserve">52,44</t>
  </si>
  <si>
    <t xml:space="preserve">TUBO DE COBRE CLASSE "E", DN = 54 MM, PARA INSTALACAO HIDRAULICA PREDIAL</t>
  </si>
  <si>
    <t xml:space="preserve">76,05</t>
  </si>
  <si>
    <t xml:space="preserve">TUBO DE COBRE CLASSE "E", DN = 66 MM, PARA INSTALACAO HIDRAULICA PREDIAL</t>
  </si>
  <si>
    <t xml:space="preserve">107,15</t>
  </si>
  <si>
    <t xml:space="preserve">TUBO DE COBRE CLASSE "E", DN = 79 MM, PARA INSTALACAO HIDRAULICA PREDIAL</t>
  </si>
  <si>
    <t xml:space="preserve">156,64</t>
  </si>
  <si>
    <t xml:space="preserve">TUBO DE COBRE CLASSE "I", DN = 1 " (28 MM), PARA INSTALACOES INDUSTRIAIS DE ALTA PRESSAO E VAPOR</t>
  </si>
  <si>
    <t xml:space="preserve">TUBO DE COBRE CLASSE "I", DN = 1 1/2 " (42 MM), PARA INSTALACOES INDUSTRIAIS DE ALTA PRESSAO E VAPOR</t>
  </si>
  <si>
    <t xml:space="preserve">90,42</t>
  </si>
  <si>
    <t xml:space="preserve">TUBO DE COBRE CLASSE "I", DN = 1 1/4 " (35 MM), PARA INSTALACOES INDUSTRIAIS DE ALTA PRESSAO E VAPOR</t>
  </si>
  <si>
    <t xml:space="preserve">74,41</t>
  </si>
  <si>
    <t xml:space="preserve">TUBO DE COBRE CLASSE "I", DN = 1/2 " (15 MM), PARA INSTALACOES INDUSTRIAIS DE ALTA PRESSAO E VAPOR</t>
  </si>
  <si>
    <t xml:space="preserve">22,78</t>
  </si>
  <si>
    <t xml:space="preserve">TUBO DE COBRE CLASSE "I", DN = 2 " (54 MM), PARA INSTALACOES INDUSTRIAIS DE ALTA PRESSAO E VAPOR</t>
  </si>
  <si>
    <t xml:space="preserve">TUBO DE COBRE CLASSE "I", DN = 2 1/2 " (66 MM), PARA INSTALACOES INDUSTRIAIS DE ALTA PRESSAO E VAPOR</t>
  </si>
  <si>
    <t xml:space="preserve">162,46</t>
  </si>
  <si>
    <t xml:space="preserve">TUBO DE COBRE CLASSE "I", DN = 3 " (79 MM), PARA INSTALACOES INDUSTRIAIS DE ALTA PRESSAO E VAPOR</t>
  </si>
  <si>
    <t xml:space="preserve">TUBO DE COBRE CLASSE "I", DN = 3/4 " (22 MM), PARA INSTALACOES INDUSTRIAIS DE ALTA PRESSAO E VAPOR</t>
  </si>
  <si>
    <t xml:space="preserve">37,13</t>
  </si>
  <si>
    <t xml:space="preserve">TUBO DE COBRE CLASSE "I", DN = 4" (104 MM), PARA INSTALACOES INDUSTRIAIS DE ALTA PRESSAO E VAPOR</t>
  </si>
  <si>
    <t xml:space="preserve">354,19</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</si>
  <si>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</si>
  <si>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</si>
  <si>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</si>
  <si>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</si>
  <si>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24,28</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</si>
  <si>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</si>
  <si>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</si>
  <si>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</si>
  <si>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</si>
  <si>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100,94</t>
  </si>
  <si>
    <t xml:space="preserve">TUBO DE CONCRETO SIMPLES POROSO, MACHO/FEMEA, DN 200 MM</t>
  </si>
  <si>
    <t xml:space="preserve">TUBO DE CONCRETO SIMPLES POROSO, MACHO/FEMEA, DN 300 MM</t>
  </si>
  <si>
    <t xml:space="preserve">TUBO DE CONCRETO SIMPLES, CLASSE ES, PB JE, DN 400 MM, PARA ESGOTO SANITARIO (NBR 8890)</t>
  </si>
  <si>
    <t xml:space="preserve">68,33</t>
  </si>
  <si>
    <t xml:space="preserve">TUBO DE CONCRETO SIMPLES, CLASSE ES, PB JE, DN 500 MM, PARA ESGOTO SANITARIO (NBR 8890)</t>
  </si>
  <si>
    <t xml:space="preserve">102,75</t>
  </si>
  <si>
    <t xml:space="preserve">TUBO DE CONCRETO SIMPLES, CLASSE ES, PB JE, DN 600 MM, PARA ESGOTO SANITARIO (NBR 8890)</t>
  </si>
  <si>
    <t xml:space="preserve">126,69</t>
  </si>
  <si>
    <t xml:space="preserve">TUBO DE CONCRETO SIMPLES, CLASSE- PS1, MACHO/FEMEA, DN 200 MM, PARA AGUAS PLUVIAIS (NBR 8890)</t>
  </si>
  <si>
    <t xml:space="preserve">20,95</t>
  </si>
  <si>
    <t xml:space="preserve">TUBO DE CONCRETO SIMPLES, CLASSE- PS1, MACHO/FEMEA, DN 300 MM, PARA AGUAS PLUVIAIS (NBR 8890)</t>
  </si>
  <si>
    <t xml:space="preserve">TUBO DE CONCRETO SIMPLES, CLASSE- PS1, MACHO/FEMEA, DN 400 MM, PARA AGUAS PLUVIAIS (NBR 8890)</t>
  </si>
  <si>
    <t xml:space="preserve">TUBO DE CONCRETO SIMPLES, CLASSE- PS1, MACHO/FEMEA, DN 500 MM, PARA AGUAS PLUVIAIS (NBR 8890)</t>
  </si>
  <si>
    <t xml:space="preserve">51,87</t>
  </si>
  <si>
    <t xml:space="preserve">TUBO DE CONCRETO SIMPLES, CLASSE- PS1, MACHO/FEMEA, DN 600 MM, PARA AGUAS PLUVIAIS (NBR 8890)</t>
  </si>
  <si>
    <t xml:space="preserve">65,09</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</si>
  <si>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</si>
  <si>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</si>
  <si>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</si>
  <si>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TUBO DE CONCRETO SIMPLES, CLASSE- PS1, PB, DN 500 MM, PARA AGUAS PLUVIAIS (NBR 8890)</t>
  </si>
  <si>
    <t xml:space="preserve">56,36</t>
  </si>
  <si>
    <t xml:space="preserve">TUBO DE CONCRETO SIMPLES, CLASSE- PS1, PB, DN 600 MM, PARA AGUAS PLUVIAIS (NBR 8890)</t>
  </si>
  <si>
    <t xml:space="preserve">TUBO DE CONCRETO SIMPLES, CLASSE- PS2, PB, DN 200 MM, PARA AGUAS PLUVIAIS (NBR 8890)</t>
  </si>
  <si>
    <t xml:space="preserve">27,43</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</si>
  <si>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</si>
  <si>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</si>
  <si>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</si>
  <si>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60,85</t>
  </si>
  <si>
    <t xml:space="preserve">TUBO DE CONCRETO SIMPLES, CLASSE- PS2, PB, DN 600 MM, PARA AGUAS PLUVIAIS (NBR 8890)</t>
  </si>
  <si>
    <t xml:space="preserve">78,53</t>
  </si>
  <si>
    <t xml:space="preserve">TUBO DE DESCARGA PVC, PARA LIGACAO CAIXA DE DESCARGA - EMBUTIR, 40 MM X 150 CM</t>
  </si>
  <si>
    <t xml:space="preserve">TUBO DE DESCIDA EXTERNO DE PVC PARA CAIXA DE DESCARGA EXTERNA ALTA - 40 MM X 1,60 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</si>
  <si>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</si>
  <si>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</si>
  <si>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</si>
  <si>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3.105,22</t>
  </si>
  <si>
    <t xml:space="preserve">TUBO DE POLIETILENO DE ALTA DENSIDADE, PEAD, PE-80, DE = 110 MM X 10,0 MM PAREDE, ( SDR 11 - PN 12,5 ) PARA REDE DE AGUA OU ESGOTO (NBR 15561)</t>
  </si>
  <si>
    <t xml:space="preserve">TUBO DE POLIETILENO DE ALTA DENSIDADE, PEAD, PE-80, DE = 1200 MM X 37,2 MM PAREDE ( SDR 32,25 - PN 04 ) PARA REDE DE AGUA OU ESGOTO (NBR 15561)</t>
  </si>
  <si>
    <t xml:space="preserve">5.446,09</t>
  </si>
  <si>
    <t xml:space="preserve">TUBO DE POLIETILENO DE ALTA DENSIDADE, PEAD, PE-80, DE = 1400 MM X 42,9 MM PAREDE, (SDR 32,25 - PN 04 ) PARA REDE DE AGUA OU ESGOTO (NBR 15561)</t>
  </si>
  <si>
    <t xml:space="preserve">7.431,40</t>
  </si>
  <si>
    <t xml:space="preserve">TUBO DE POLIETILENO DE ALTA DENSIDADE, PEAD, PE-80, DE = 160 MM X 14,6 MM PAREDE, (SDR 11 - PN 12,5 ) PARA REDE DE AGUA OU ESGOTO (NBR 15561)</t>
  </si>
  <si>
    <t xml:space="preserve">163,36</t>
  </si>
  <si>
    <t xml:space="preserve">TUBO DE POLIETILENO DE ALTA DENSIDADE, PEAD, PE-80, DE = 1600 MM X 49,0 MM PAREDE, ( SDR 32,25 - PN 04 ) PARA REDE DE AGUA OU ESGOTO (NBR 15561)</t>
  </si>
  <si>
    <t xml:space="preserve">7.049,57</t>
  </si>
  <si>
    <t xml:space="preserve">TUBO DE POLIETILENO DE ALTA DENSIDADE, PEAD, PE-80, DE = 900 MM X 34,7 MM PAREDE, ( SDR 26 - PN 05 ) PARA REDE DE AGUA OU ESGOTO (NBR 15561)</t>
  </si>
  <si>
    <t xml:space="preserve">2.816,42</t>
  </si>
  <si>
    <t xml:space="preserve">TUBO DE POLIETILENO DE ALTA DENSIDADE, PEAD, PE-80, DE= 200 MM X 18,2 MM PAREDE, ( SDR 11 - PN 12,5 ) PARA REDE DE AGUA OU ESGOTO (NBR 15561)</t>
  </si>
  <si>
    <t xml:space="preserve">254,65</t>
  </si>
  <si>
    <t xml:space="preserve">TUBO DE POLIETILENO DE ALTA DENSIDADE, PEAD, PE-80, DE= 315 MM X 28,7 MM PAREDE, ( SDR 11 - PN 12,5 ) PARA REDE DE AGUA OU ESGOTO (NBR 15561)</t>
  </si>
  <si>
    <t xml:space="preserve">623,97</t>
  </si>
  <si>
    <t xml:space="preserve">TUBO DE POLIETILENO DE ALTA DENSIDADE, PEAD, PE-80, DE= 400 MM X 36,4 MM PAREDE, ( SDR 11 - PN 12,5 ) PARA REDE DE AGUA OU ESGOTO (NBR 15561)</t>
  </si>
  <si>
    <t xml:space="preserve">1.005,00</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</si>
  <si>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</si>
  <si>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</si>
  <si>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1.764,41</t>
  </si>
  <si>
    <t xml:space="preserve">TUBO DE POLIETILENO DE ALTA DENSIDADE, PEAD, PE-80, DE= 630 MM X 57,3 MM PAREDE (SDR 11 - PN 12,5 ) PARA REDE DE AGUA OU ESGOTO (NBR 15561)</t>
  </si>
  <si>
    <t xml:space="preserve">2.624,17</t>
  </si>
  <si>
    <t xml:space="preserve">TUBO DE POLIETILENO DE ALTA DENSIDADE, PEAD, PE-80, DE= 730 MM X 34,1 MM PAREDE, ( SDR 21 - PN 06 ) PARA REDE DE AGUA OU ESGOTO (NBR 15561)</t>
  </si>
  <si>
    <t xml:space="preserve">1.315,95</t>
  </si>
  <si>
    <t xml:space="preserve">TUBO DE POLIETILENO DE ALTA DENSIDADE, PEAD, PE-80, DE= 75 MM X 6,9 MM PAREDE, ( SRD 11 - PN 12,5 ) PARA REDE DE AGUA OU ESGOTO (NBR 15561)</t>
  </si>
  <si>
    <t xml:space="preserve">36,26</t>
  </si>
  <si>
    <t xml:space="preserve">TUBO DE POLIETILENO DE ALTA DENSIDADE, PEAD, PE-80, DE= 800 MM X 30,8 MM PAREDE, ( SDR 26 - PN 05 ) PARA REDE DE AGUA OU ESGOTO (NBR 15561)</t>
  </si>
  <si>
    <t xml:space="preserve">1.716,88</t>
  </si>
  <si>
    <t xml:space="preserve">TUBO DE PVC, PBL, TIPO LEVE, DN = 125 MM,  PARA VENTILACAO</t>
  </si>
  <si>
    <t xml:space="preserve">TUBO DE PVC, PBL, TIPO LEVE, DN = 250 MM,  PARA VENTILACAO</t>
  </si>
  <si>
    <t xml:space="preserve">TUBO DE PVC, PBL, TIPO LEVE, DN = 300 MM,  PARA VENTILACAO</t>
  </si>
  <si>
    <t xml:space="preserve">64,01</t>
  </si>
  <si>
    <t xml:space="preserve">TUBO DE PVC, PBL, TIPO LEVE, DN = 400 MM,  PARA VENTILACAO</t>
  </si>
  <si>
    <t xml:space="preserve">151,09</t>
  </si>
  <si>
    <t xml:space="preserve">TUBO DE REVESTIMENTO, EM ACO, CORPO SCHEDULE 40, PONTEIRA SCHEDULE 80, ROSQUEAVEL E SEGMENTADO PARA PERFURACAO,  DIAMETRO 6'' (200 MM) (COLETADO CAIXA)</t>
  </si>
  <si>
    <t xml:space="preserve">734,61</t>
  </si>
  <si>
    <t xml:space="preserve">TUBO DE REVESTIMENTO, EM ACO, CORPO SCHEDULE 40, PONTEIRA SCHEDULE 80, ROSQUEAVEL E SEGMENTADO PARA PERFURACAO, DIAMETRO 10'' (310 MM)  (COLETADO CAIXA)</t>
  </si>
  <si>
    <t xml:space="preserve">1.220,53</t>
  </si>
  <si>
    <t xml:space="preserve">TUBO DE REVESTIMENTO, EM ACO, CORPO SCHEDULE 40, PONTEIRA SCHEDULE 80, ROSQUEAVEL E SEGMENTADO PARA PERFURACAO, DIAMETRO 14'' (400 MM)  (COLETADO CAIXA)</t>
  </si>
  <si>
    <t xml:space="preserve">1.754,36</t>
  </si>
  <si>
    <t xml:space="preserve">TUBO DE REVESTIMENTO, EM ACO, CORPO SCHEDULE 40, PONTEIRA SCHEDULE 80, ROSQUEAVEL E SEGMENTADO PARA PERFURACAO, DIAMETRO 16'' (450 MM)  (COLETADO CAIXA)</t>
  </si>
  <si>
    <t xml:space="preserve">2.059,21</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</si>
  <si>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</si>
  <si>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</si>
  <si>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</si>
  <si>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</si>
  <si>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</si>
  <si>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</si>
  <si>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</si>
  <si>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</si>
  <si>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</si>
  <si>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</si>
  <si>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</si>
  <si>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TUBO MULTICAMADA PEX, DN 32 MM, PARA INSTALACOES A GAS (AMARELO)</t>
  </si>
  <si>
    <t xml:space="preserve">TUBO PPR PN 20, DN 20 MM, PARA AGUA QUENTE PREDIAL</t>
  </si>
  <si>
    <t xml:space="preserve">TUBO PPR PN 20, DN 25 MM, PARA AGUA QUENTE PREDIAL</t>
  </si>
  <si>
    <t xml:space="preserve">TUBO PPR, CLASSE PN 12, DN 110 MM</t>
  </si>
  <si>
    <t xml:space="preserve">91,24</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</si>
  <si>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</si>
  <si>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</si>
  <si>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</si>
  <si>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</si>
  <si>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</si>
  <si>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</si>
  <si>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</si>
  <si>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103,87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</si>
  <si>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</si>
  <si>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</si>
  <si>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</si>
  <si>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</si>
  <si>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</si>
  <si>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</si>
  <si>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</si>
  <si>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</si>
  <si>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</si>
  <si>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</si>
  <si>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</si>
  <si>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</si>
  <si>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32,19</t>
  </si>
  <si>
    <t xml:space="preserve">TUBO PVC CORRUGADO, PAREDE DUPLA, JE, DN 200 MM, REDE COLETORA ESGOTO</t>
  </si>
  <si>
    <t xml:space="preserve">TUBO PVC CORRUGADO, PAREDE DUPLA, JE, DN 250 MM, REDE COLETORA ESGOTO</t>
  </si>
  <si>
    <t xml:space="preserve">TUBO PVC CORRUGADO, PAREDE DUPLA, JE, DN 300 MM, REDE COLETORA ESGOTO</t>
  </si>
  <si>
    <t xml:space="preserve">137,01</t>
  </si>
  <si>
    <t xml:space="preserve">TUBO PVC CORRUGADO, PAREDE DUPLA, JE, DN 350 MM, REDE COLETORA ESGOTO</t>
  </si>
  <si>
    <t xml:space="preserve">202,68</t>
  </si>
  <si>
    <t xml:space="preserve">TUBO PVC CORRUGADO, PAREDE DUPLA, JE, DN 400 MM, REDE COLETORA ESGOTO</t>
  </si>
  <si>
    <t xml:space="preserve">239,62</t>
  </si>
  <si>
    <t xml:space="preserve">TUBO PVC DE REVESTIMENTO GEOMECANICO NERVURADO REFORCADO, DN = 150 MM, COMPRIMENTO = 2 M</t>
  </si>
  <si>
    <t xml:space="preserve">96,69</t>
  </si>
  <si>
    <t xml:space="preserve">TUBO PVC DE REVESTIMENTO GEOMECANICO NERVURADO REFORCADO, DN = 200 MM, COMPRIMENTO = 2 M</t>
  </si>
  <si>
    <t xml:space="preserve">171,94</t>
  </si>
  <si>
    <t xml:space="preserve">TUBO PVC DE REVESTIMENTO GEOMECANICO NERVURADO STANDARD, DN = 154 MM, COMPRIMENTO = 2 M</t>
  </si>
  <si>
    <t xml:space="preserve">TUBO PVC DE REVESTIMENTO GEOMECANICO NERVURADO STANDARD, DN = 206 MM, COMPRIMENTO = 2 M</t>
  </si>
  <si>
    <t xml:space="preserve">130,63</t>
  </si>
  <si>
    <t xml:space="preserve">TUBO PVC DE REVESTIMENTO GEOMECANICO NERVURADO STANDARD, DN = 250 MM, COMPRIMENTO = 2 M</t>
  </si>
  <si>
    <t xml:space="preserve">218,50</t>
  </si>
  <si>
    <t xml:space="preserve">TUBO PVC DEFOFO, JEI, 1 MPA, DN 100 MM, PARA REDE DE AGUA (NBR 7665)</t>
  </si>
  <si>
    <t xml:space="preserve">TUBO PVC DEFOFO, JEI, 1 MPA, DN 150 MM, PARA REDEDE  AGUA (NBR 7665)</t>
  </si>
  <si>
    <t xml:space="preserve">TUBO PVC DEFOFO, JEI, 1 MPA, DN 200 MM, PARA REDE DE AGUA (NBR 7665)</t>
  </si>
  <si>
    <t xml:space="preserve">117,62</t>
  </si>
  <si>
    <t xml:space="preserve">TUBO PVC DEFOFO, JEI, 1 MPA, DN 250 MM, PARA REDE DE AGUA (NBR 7665)</t>
  </si>
  <si>
    <t xml:space="preserve">174,50</t>
  </si>
  <si>
    <t xml:space="preserve">TUBO PVC DEFOFO, JEI, 1 MPA, DN 300 MM, PARA REDE DE AGUA (NBR 7665)</t>
  </si>
  <si>
    <t xml:space="preserve">253,62</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</si>
  <si>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</si>
  <si>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</si>
  <si>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</si>
  <si>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</si>
  <si>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44,69</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</si>
  <si>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</si>
  <si>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</si>
  <si>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</si>
  <si>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58,39</t>
  </si>
  <si>
    <t xml:space="preserve">TUBO PVC PBA JEI, CLASSE 20, DN 50 MM, PARA REDE DE AGUA (NBR 5647)</t>
  </si>
  <si>
    <t xml:space="preserve">TUBO PVC PBA JEI, CLASSE 20, DN 75 MM, PARA REDE DE AGUA (NBR 5647)</t>
  </si>
  <si>
    <t xml:space="preserve">35,35</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</si>
  <si>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</si>
  <si>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</si>
  <si>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</si>
  <si>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</si>
  <si>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</si>
  <si>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PBV, SERIE R, DN 100 MM, PARA ESGOTO OU AGUAS PLUVIAIS PREDIAL (NBR 5688)</t>
  </si>
  <si>
    <t xml:space="preserve">TUBO PVC, PBV, SERIE R, DN 150 MM, PARA ESGOTO OU AGUAS PLUVIAIS PREDIAL (NBR 5688)</t>
  </si>
  <si>
    <t xml:space="preserve">40,40</t>
  </si>
  <si>
    <t xml:space="preserve">TUBO PVC, PBV, SERIE R, DN 40 MM, PARA ESGOTO OU AGUAS PLUVIAIS PREDIAL (NBR 5688)</t>
  </si>
  <si>
    <t xml:space="preserve">TUBO PVC, PBV, SERIE R, DN 50 MM, PARA ESGOTO OU AGUAS PLUVIAIS PREDIAL (NBR 5688)</t>
  </si>
  <si>
    <t xml:space="preserve">TUBO PVC, PBV, SERIE R, DN 75 MM, PARA ESGOTO OU AGUAS PLUVIAIS PREDIAL (NBR 5688)</t>
  </si>
  <si>
    <t xml:space="preserve">TUBO PVC, PL, SERIE R, DN 100 MM, PARA ESGOTO OU AGUAS PLUVIAIS PREDIAL (NBR 5688)</t>
  </si>
  <si>
    <t xml:space="preserve">TUBO PVC, PL, SERIE R, DN 150 MM, PARA ESGOTO OU AGUAS PLUVIAIS PREDIAL (NBR 5688)</t>
  </si>
  <si>
    <t xml:space="preserve">TUBO PVC, PL, SERIE R, DN 40 MM, PARA ESGOTO OU AGUAS PLUVIAIS PREDIAL (NBR 5688)</t>
  </si>
  <si>
    <t xml:space="preserve">TUBO PVC, PL, SERIE R, DN 50 MM, PARA ESGOTO OU AGUAS PLUVIAIS PREDIAL (NBR 5688)</t>
  </si>
  <si>
    <t xml:space="preserve">TUBO PVC, PL, SERIE R, DN 75 MM, PARA ESGOTO OU AGUAS PLUVIAIS PREDIAL (NBR 5688)</t>
  </si>
  <si>
    <t xml:space="preserve">TUBO PVC, RIGIDO, CORRUGADO, PERFURADO, DN 150 MM, PARA DRENAGEM, SISTEMA IRRIGACAO</t>
  </si>
  <si>
    <t xml:space="preserve">TUBO PVC, ROSCAVEL,  2 1/2", AGUA FRIA PREDIAL</t>
  </si>
  <si>
    <t xml:space="preserve">TUBO PVC, ROSCAVEL,  2", PARA AGUA FRIA PREDIAL</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</si>
  <si>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</si>
  <si>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</si>
  <si>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</si>
  <si>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</si>
  <si>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</si>
  <si>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74,11</t>
  </si>
  <si>
    <t xml:space="preserve">TUBO PVC, ROSCAVEL, 4",  AGUA FRIA PREDIAL</t>
  </si>
  <si>
    <t xml:space="preserve">87,52</t>
  </si>
  <si>
    <t xml:space="preserve">TUBO PVC, ROSCAVEL, 5",  AGUA FRIA PREDIAL</t>
  </si>
  <si>
    <t xml:space="preserve">124,69</t>
  </si>
  <si>
    <t xml:space="preserve">TUBO PVC, ROSCAVEL, 6",  AGUA FRIA PREDIAL</t>
  </si>
  <si>
    <t xml:space="preserve">144,16</t>
  </si>
  <si>
    <t xml:space="preserve">TUBO PVC, SOLDAVEL, DN 110 MM, AGUA FRIA (NBR-5648)</t>
  </si>
  <si>
    <t xml:space="preserve">TUBO PVC, SOLDAVEL, DN 20 MM, AGUA FRIA (NBR-5648)</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</si>
  <si>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</si>
  <si>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</si>
  <si>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</si>
  <si>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</si>
  <si>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</si>
  <si>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</si>
  <si>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TUBO PVC, SOLDAVEL, DN 85 MM, AGUA FRIA (NBR-5648)</t>
  </si>
  <si>
    <t xml:space="preserve">TUBO 26" EM CHAPA PRETA, E= 3/16", 147 KG/6 M</t>
  </si>
  <si>
    <t xml:space="preserve">1.426,57</t>
  </si>
  <si>
    <t xml:space="preserve">TUBO 30" EM CHAPA PRETA, E= 1/4", 175 KG/6 M</t>
  </si>
  <si>
    <t xml:space="preserve">1.818,54</t>
  </si>
  <si>
    <t xml:space="preserve">TUBO 30" EM CHAPA PRETA, E= 3/8", 177 KG/6 M</t>
  </si>
  <si>
    <t xml:space="preserve">1.839,32</t>
  </si>
  <si>
    <t xml:space="preserve">UNIAO COM ASSENTO CONICO DE BRONZE, DIAMETRO 1/2"</t>
  </si>
  <si>
    <t xml:space="preserve">UNIAO COM ASSENTO CONICO DE BRONZE, DIAMETRO 1"</t>
  </si>
  <si>
    <t xml:space="preserve">UNIAO COM ASSENTO CONICO DE BRONZE, DIAMETRO 2 1/2"</t>
  </si>
  <si>
    <t xml:space="preserve">143,13</t>
  </si>
  <si>
    <t xml:space="preserve">UNIAO COM ASSENTO CONICO DE BRONZE, DIAMETRO 2'</t>
  </si>
  <si>
    <t xml:space="preserve">91,87</t>
  </si>
  <si>
    <t xml:space="preserve">UNIAO COM ASSENTO CONICO DE BRONZE, DIAMETRO 3/4"</t>
  </si>
  <si>
    <t xml:space="preserve">UNIAO COM ASSENTO CONICO DE BRONZE, DIAMETRO 3"</t>
  </si>
  <si>
    <t xml:space="preserve">231,45</t>
  </si>
  <si>
    <t xml:space="preserve">UNIAO COM ASSENTO CONICO DE BRONZE, DIAMETRO 4"</t>
  </si>
  <si>
    <t xml:space="preserve">393,88</t>
  </si>
  <si>
    <t xml:space="preserve">UNIAO COM ASSENTO CONICO DE FERRO LONGO (MACHO-FEMEA), DIAMETRO 1 1/2"</t>
  </si>
  <si>
    <t xml:space="preserve">81,01</t>
  </si>
  <si>
    <t xml:space="preserve">UNIAO COM ASSENTO CONICO DE FERRO LONGO (MACHO-FEMEA), DIAMETRO 1/2"</t>
  </si>
  <si>
    <t xml:space="preserve">UNIAO COM ASSENTO CONICO DE FERRO LONGO (MACHO-FEMEA), DIAMETRO 1"</t>
  </si>
  <si>
    <t xml:space="preserve">UNIAO COM ASSENTO CONICO DE FERRO LONGO (MACHO-FEMEA), DIAMETRO 2 1/2"</t>
  </si>
  <si>
    <t xml:space="preserve">159,60</t>
  </si>
  <si>
    <t xml:space="preserve">UNIAO COM ASSENTO CONICO DE FERRO LONGO (MACHO-FEMEA), DIAMETRO 2"</t>
  </si>
  <si>
    <t xml:space="preserve">UNIAO COM ASSENTO CONICO DE FERRO LONGO (MACHO-FEMEA), DIAMETRO 3/4"</t>
  </si>
  <si>
    <t xml:space="preserve">41,37</t>
  </si>
  <si>
    <t xml:space="preserve">UNIAO COM ASSENTO CONICO DE FERRO LONGO (MACHO-FEMEA), DIAMETRO 3'</t>
  </si>
  <si>
    <t xml:space="preserve">233,26</t>
  </si>
  <si>
    <t xml:space="preserve">UNIAO COM ASSENTO CONICO DE FERRO LONGO (MACHO-FEMEA), DIAMETRO 4"</t>
  </si>
  <si>
    <t xml:space="preserve">294,66</t>
  </si>
  <si>
    <t xml:space="preserve">UNIAO COM FLANGE PPR, DN 40 MM, PARA AGUA QUENTE PREDIAL</t>
  </si>
  <si>
    <t xml:space="preserve">78,63</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</si>
  <si>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</si>
  <si>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</si>
  <si>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</si>
  <si>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</si>
  <si>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</si>
  <si>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</si>
  <si>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</si>
  <si>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</si>
  <si>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56,29</t>
  </si>
  <si>
    <t xml:space="preserve">UNIAO DE FERRO GALVANIZADO, COM ROSCA BSP, COM ASSENTO PLANO, DE 3/4"</t>
  </si>
  <si>
    <t xml:space="preserve">UNIAO DE FERRO GALVANIZADO, COM ROSCA BSP, COM ASSENTO PLANO, DE 3"</t>
  </si>
  <si>
    <t xml:space="preserve">144,29</t>
  </si>
  <si>
    <t xml:space="preserve">UNIAO DE FERRO GALVANIZADO, COM ROSCA BSP, COM ASSENTO PLANO, DE 4"</t>
  </si>
  <si>
    <t xml:space="preserve">202,55</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</si>
  <si>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</si>
  <si>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</si>
  <si>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</si>
  <si>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</si>
  <si>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</si>
  <si>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</si>
  <si>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</si>
  <si>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</si>
  <si>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</si>
  <si>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</si>
  <si>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</si>
  <si>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</si>
  <si>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22,69</t>
  </si>
  <si>
    <t xml:space="preserve">UNIAO PVC, ROSCAVEL 1/2",  AGUA FRIA PREDIAL</t>
  </si>
  <si>
    <t xml:space="preserve">UNIAO PVC, ROSCAVEL 2",  AGUA FRIA PREDIAL</t>
  </si>
  <si>
    <t xml:space="preserve">UNIAO PVC, ROSCAVEL, 1 1/2",  AGUA FRIA PREDIAL</t>
  </si>
  <si>
    <t xml:space="preserve">26,51</t>
  </si>
  <si>
    <t xml:space="preserve">UNIAO PVC, ROSCAVEL, 1 1/4",  AGUA FRIA PREDIAL</t>
  </si>
  <si>
    <t xml:space="preserve">UNIAO PVC, ROSCAVEL, 1",  AGUA FRIA PREDIAL</t>
  </si>
  <si>
    <t xml:space="preserve">14,13</t>
  </si>
  <si>
    <t xml:space="preserve">UNIAO PVC, ROSCAVEL, 2 1/2",  AGUA FRIA PREDIAL</t>
  </si>
  <si>
    <t xml:space="preserve">123,89</t>
  </si>
  <si>
    <t xml:space="preserve">UNIAO PVC, ROSCAVEL, 3/4",  AGUA FRIA PREDIAL</t>
  </si>
  <si>
    <t xml:space="preserve">UNIAO PVC, ROSCAVEL, 3",  AGUA FRIA PREDIAL</t>
  </si>
  <si>
    <t xml:space="preserve">156,96</t>
  </si>
  <si>
    <t xml:space="preserve">UNIAO PVC, SOLDAVEL, 110 MM,  PARA AGUA FRIA PREDIAL</t>
  </si>
  <si>
    <t xml:space="preserve">397,51</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</si>
  <si>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</si>
  <si>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</si>
  <si>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</si>
  <si>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</si>
  <si>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</si>
  <si>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</si>
  <si>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</si>
  <si>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117,74</t>
  </si>
  <si>
    <t xml:space="preserve">UNIAO PVC, SOLDAVEL, 85 MM,  PARA AGUA FRIA PREDIAL</t>
  </si>
  <si>
    <t xml:space="preserve">174,79</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</si>
  <si>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</si>
  <si>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</si>
  <si>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79,23</t>
  </si>
  <si>
    <t xml:space="preserve">UNIAO, CPVC, SOLDAVEL, 15 MM, PARA AGUA QUENTE PREDIAL</t>
  </si>
  <si>
    <t xml:space="preserve">UNIAO, CPVC, SOLDAVEL, 22 MM, PARA AGUA QUENTE PREDIAL</t>
  </si>
  <si>
    <t xml:space="preserve">8,21</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</si>
  <si>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</si>
  <si>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</si>
  <si>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</si>
  <si>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</si>
  <si>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70,77</t>
  </si>
  <si>
    <t xml:space="preserve">UNIAO, CPVC, SOLDAVEL, 73 MM, PARA AGUA QUENTE PREDIAL</t>
  </si>
  <si>
    <t xml:space="preserve">102,72</t>
  </si>
  <si>
    <t xml:space="preserve">UNIAO, CPVC, SOLDAVEL, 89 MM, PARA AGUA QUENTE PREDIAL</t>
  </si>
  <si>
    <t xml:space="preserve">151,45</t>
  </si>
  <si>
    <t xml:space="preserve">USINA DE ASFALTO A FRIO, CAPACIDADE DE 30 A 40 T/H, ELETRICA, POTENCIA DE 30 CV</t>
  </si>
  <si>
    <t xml:space="preserve">81.120,80</t>
  </si>
  <si>
    <t xml:space="preserve">USINA DE ASFALTO A FRIO, CAPACIDADE DE 40 A 60 T/H, ELETRICA, POTENCIA DE 30 CV</t>
  </si>
  <si>
    <t xml:space="preserve">101.034,88</t>
  </si>
  <si>
    <t xml:space="preserve">USINA DE ASFALTO A QUENTE, FIXA, TIPO CONTRA FLUXO, CAPACIDADE DE 100 A 140 T/H, POTENCIA DE 280 KW, COM MISTURADOR EXTERNO ROTATIVO</t>
  </si>
  <si>
    <t xml:space="preserve">1.965.329,92</t>
  </si>
  <si>
    <t xml:space="preserve">USINA DE ASFALTO, GRAVIMETRICA, CAPACIDADE DE 150 T/H, POTENCIA DE 400 KW</t>
  </si>
  <si>
    <t xml:space="preserve">5.174.644,32</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</si>
  <si>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</si>
  <si>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</si>
  <si>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</si>
  <si>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</si>
  <si>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</si>
  <si>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</si>
  <si>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</si>
  <si>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</si>
  <si>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</si>
  <si>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372.817,95</t>
  </si>
  <si>
    <t xml:space="preserve">USINA DE MISTURAS ASFALTICAS A QUENTE, MOVEL, TIPO CONTRA FLUXO, CAPACIDADE DE 40 A 80 T/H</t>
  </si>
  <si>
    <t xml:space="preserve">1.600.000,00</t>
  </si>
  <si>
    <t xml:space="preserve">USINA MISTURADORA DE SOLOS,  DOSADORES TRIPLOS, CALHA VIBRATORIA CAPACIDADE DE 200 A 500 T/H, POTENCIA DE 75 KW</t>
  </si>
  <si>
    <t xml:space="preserve">825.355,68</t>
  </si>
  <si>
    <t xml:space="preserve">VALVULA DE DESCARGA EM METAL CROMADO PARA MICTORIO COM ACIONAMENTO POR PRESSAO E FECHAMENTO AUTOMATICO</t>
  </si>
  <si>
    <t xml:space="preserve">163,46</t>
  </si>
  <si>
    <t xml:space="preserve">VALVULA DE DESCARGA METALICA, BASE 1 1/2 " E ACABAMENTO METALICO CROMADO</t>
  </si>
  <si>
    <t xml:space="preserve">VALVULA DE DESCARGA METALICA, BASE 1 1/4 " E ACABAMENTO METALICO CROMADO</t>
  </si>
  <si>
    <t xml:space="preserve">153,84</t>
  </si>
  <si>
    <t xml:space="preserve">VALVULA DE ESFERA BRUTA EM BRONZE, BITOLA 1 " (REF 1552-B)</t>
  </si>
  <si>
    <t xml:space="preserve">53,67</t>
  </si>
  <si>
    <t xml:space="preserve">VALVULA DE ESFERA BRUTA EM BRONZE, BITOLA 1 1/2 " (REF 1552-B)</t>
  </si>
  <si>
    <t xml:space="preserve">VALVULA DE ESFERA BRUTA EM BRONZE, BITOLA 1 1/4 " (REF 1552-B)</t>
  </si>
  <si>
    <t xml:space="preserve">VALVULA DE ESFERA BRUTA EM BRONZE, BITOLA 1/2 " (REF 1552-B)</t>
  </si>
  <si>
    <t xml:space="preserve">VALVULA DE ESFERA BRUTA EM BRONZE, BITOLA 2 " (REF 1552-B)</t>
  </si>
  <si>
    <t xml:space="preserve">148,65</t>
  </si>
  <si>
    <t xml:space="preserve">VALVULA DE ESFERA BRUTA EM BRONZE, BITOLA 3/4 " (REF 1552-B)</t>
  </si>
  <si>
    <t xml:space="preserve">39,76</t>
  </si>
  <si>
    <t xml:space="preserve">VALVULA DE RETENCAO DE BRONZE, PE COM CRIVOS, EXTREMIDADE COM ROSCA, DE 1 1/2", PARA FUNDO DE POCO</t>
  </si>
  <si>
    <t xml:space="preserve">VALVULA DE RETENCAO DE BRONZE, PE COM CRIVOS, EXTREMIDADE COM ROSCA, DE 1 1/4", PARA FUNDO DE POCO</t>
  </si>
  <si>
    <t xml:space="preserve">48,18</t>
  </si>
  <si>
    <t xml:space="preserve">VALVULA DE RETENCAO DE BRONZE, PE COM CRIVOS, EXTREMIDADE COM ROSCA, DE 1", PARA FUNDO DE POCO</t>
  </si>
  <si>
    <t xml:space="preserve">30,35</t>
  </si>
  <si>
    <t xml:space="preserve">VALVULA DE RETENCAO DE BRONZE, PE COM CRIVOS, EXTREMIDADE COM ROSCA, DE 2 1/2", PARA FUNDO DE POCO</t>
  </si>
  <si>
    <t xml:space="preserve">139,18</t>
  </si>
  <si>
    <t xml:space="preserve">VALVULA DE RETENCAO DE BRONZE, PE COM CRIVOS, EXTREMIDADE COM ROSCA, DE 2", PARA FUNDO DE POCO</t>
  </si>
  <si>
    <t xml:space="preserve">77,88</t>
  </si>
  <si>
    <t xml:space="preserve">VALVULA DE RETENCAO DE BRONZE, PE COM CRIVOS, EXTREMIDADE COM ROSCA, DE 3/4", PARA FUNDO DE POCO</t>
  </si>
  <si>
    <t xml:space="preserve">27,45</t>
  </si>
  <si>
    <t xml:space="preserve">VALVULA DE RETENCAO DE BRONZE, PE COM CRIVOS, EXTREMIDADE COM ROSCA, DE 3", PARA FUNDO DE POCO</t>
  </si>
  <si>
    <t xml:space="preserve">190,81</t>
  </si>
  <si>
    <t xml:space="preserve">VALVULA DE RETENCAO DE BRONZE, PE COM CRIVOS, EXTREMIDADE COM ROSCA, DE 4", PARA FUNDO DE POCO</t>
  </si>
  <si>
    <t xml:space="preserve">335,80</t>
  </si>
  <si>
    <t xml:space="preserve">VALVULA DE RETENCAO HORIZONTAL, DE BRONZE (PN-25), 1 1/2", 400 PSI, TAMPA DE PORCA DE UNIAO, EXTREMIDADES COM ROSCA</t>
  </si>
  <si>
    <t xml:space="preserve">99,76</t>
  </si>
  <si>
    <t xml:space="preserve">VALVULA DE RETENCAO HORIZONTAL, DE BRONZE (PN-25), 1 1/4", 400 PSI, TAMPA DE PORCA DE UNIAO, EXTREMIDADES COM ROSCA</t>
  </si>
  <si>
    <t xml:space="preserve">89,27</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</si>
  <si>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</si>
  <si>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</si>
  <si>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</si>
  <si>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199,88</t>
  </si>
  <si>
    <t xml:space="preserve">VALVULA DE RETENCAO HORIZONTAL, DE BRONZE (PN-25), 2", 400 PSI, TAMPA DE PORCA DE UNIAO, EXTREMIDADES COM ROSCA</t>
  </si>
  <si>
    <t xml:space="preserve">139,77</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</si>
  <si>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</si>
  <si>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</si>
  <si>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276,07</t>
  </si>
  <si>
    <t xml:space="preserve">VALVULA DE RETENCAO HORIZONTAL, DE BRONZE (PN-25), 4", 400 PSI, TAMPA DE PORCA DE UNIAO, EXTREMIDADES COM ROSCA</t>
  </si>
  <si>
    <t xml:space="preserve">428,19</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</si>
  <si>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</si>
  <si>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</si>
  <si>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</si>
  <si>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</si>
  <si>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30,73</t>
  </si>
  <si>
    <t xml:space="preserve">VALVULA DE RETENCAO VERTICAL, DE BRONZE (PN-16), 2 1/2", 200 PSI, EXTREMIDADES COM ROSCA</t>
  </si>
  <si>
    <t xml:space="preserve">124,00</t>
  </si>
  <si>
    <t xml:space="preserve">VALVULA DE RETENCAO VERTICAL, DE BRONZE (PN-16), 2", 200 PSI, EXTREMIDADES COM ROSCA</t>
  </si>
  <si>
    <t xml:space="preserve">77,38</t>
  </si>
  <si>
    <t xml:space="preserve">VALVULA DE RETENCAO VERTICAL, DE BRONZE (PN-16), 3/4", 200 PSI, EXTREMIDADES COM ROSCA</t>
  </si>
  <si>
    <t xml:space="preserve">28,12</t>
  </si>
  <si>
    <t xml:space="preserve">VALVULA DE RETENCAO VERTICAL, DE BRONZE (PN-16), 3", 200 PSI, EXTREMIDADES COM ROSCA</t>
  </si>
  <si>
    <t xml:space="preserve">169,33</t>
  </si>
  <si>
    <t xml:space="preserve">VALVULA DE RETENCAO VERTICAL, DE BRONZE (PN-16), 4", 200 PSI, EXTREMIDADES COM ROSCA</t>
  </si>
  <si>
    <t xml:space="preserve">293,89</t>
  </si>
  <si>
    <t xml:space="preserve">VALVULA EM METAL CROMADO PARA LAVATORIO, 1 " SEM LADRAO</t>
  </si>
  <si>
    <t xml:space="preserve">VALVULA EM METAL CROMADO PARA PIA AMERICANA 3.1/2 X 1.1/2 "</t>
  </si>
  <si>
    <t xml:space="preserve">34,98</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</si>
  <si>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</si>
  <si>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</si>
  <si>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</si>
  <si>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</si>
  <si>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</si>
  <si>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</si>
  <si>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</si>
  <si>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</si>
  <si>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</si>
  <si>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</si>
  <si>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VARIADOR DE LUMINOSIDADE ROTATIVO (DIMMER) 127 V, 300 W (APENAS MODULO)</t>
  </si>
  <si>
    <t xml:space="preserve">46,66</t>
  </si>
  <si>
    <t xml:space="preserve">VARIADOR DE LUMINOSIDADE ROTATIVO (DIMMER) 127V, 300W, CONJUNTO MONTADO PARA EMBUTIR 4" X 2" (PLACA + SUPORTE + MODULO)</t>
  </si>
  <si>
    <t xml:space="preserve">VARIADOR DE LUMINOSIDADE ROTATIVO (DIMMER) 220 V, 600 W (APENAS MODULO)</t>
  </si>
  <si>
    <t xml:space="preserve">74,58</t>
  </si>
  <si>
    <t xml:space="preserve">VARIADOR DE LUMINOSIDADE ROTATIVO (DIMMER) 220V, 600W, CONJUNTO MONTADO PARA EMBUTIR 4" X 2" (PLACA + SUPORTE + MODULO)</t>
  </si>
  <si>
    <t xml:space="preserve">78,42</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</si>
  <si>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</si>
  <si>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</si>
  <si>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</si>
  <si>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32,08</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</si>
  <si>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</si>
  <si>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</si>
  <si>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265,71</t>
  </si>
  <si>
    <t xml:space="preserve">VASSOURA MECANICA REBOCAVEL COM ESCOVA CILINDRICA LARGURA UTIL DE VARRIMENTO = 2,44M</t>
  </si>
  <si>
    <t xml:space="preserve">30.941,89</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</si>
  <si>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</si>
  <si>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</si>
  <si>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</si>
  <si>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</si>
  <si>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</si>
  <si>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</si>
  <si>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</si>
  <si>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</si>
  <si>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</si>
  <si>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</si>
  <si>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</si>
  <si>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838,67</t>
  </si>
  <si>
    <t xml:space="preserve">VIBRADOR DE IMERSAO, COM PONTEIRA DE *45* MM, MANGOTE DE 5 M, SEM MOTOR.</t>
  </si>
  <si>
    <t xml:space="preserve">911,60</t>
  </si>
  <si>
    <t xml:space="preserve">VIBRADOR DE IMERSAO, COM PONTEIRA DE *60* MM, MANGOTE DE 5 M, SEM MOTOR.</t>
  </si>
  <si>
    <t xml:space="preserve">1.022,59</t>
  </si>
  <si>
    <t xml:space="preserve">VIBRADOR DE IMERSAO, DIAMETRO DA PONTEIRA DE *35* MM, COM MOTOR 4 TEMPOS A GASOLINA DE 5,5 HP (5,5 CV)</t>
  </si>
  <si>
    <t xml:space="preserve">2.200,00</t>
  </si>
  <si>
    <t xml:space="preserve">VIBRADOR DE IMERSAO, DIAMETRO DA PONTEIRA DE *45* MM, COM MOTOR ELETRICO TRIFASICO DE 2 HP (2 CV)</t>
  </si>
  <si>
    <t xml:space="preserve">1.973,59</t>
  </si>
  <si>
    <t xml:space="preserve">VIBRADOR DE IMERSAO, DIAMETRO DA PONTEIRA DE *45* MM, COM MOTOR 4 TEMPOS A GASOLINA DE 5,5 HP (5,5 CV)</t>
  </si>
  <si>
    <t xml:space="preserve">2.404,07</t>
  </si>
  <si>
    <t xml:space="preserve">VIBROACABADORA DE ASFALTO SOBRE ESTEIRAS, LARG. PAVIM. MAX. 8,00 M, POT. 100 KW/ 134 HP, CAP. 600 T/ H</t>
  </si>
  <si>
    <t xml:space="preserve">2.122.524,44</t>
  </si>
  <si>
    <t xml:space="preserve">VIBROACABADORA DE ASFALTO SOBRE ESTEIRAS, LARG. PAVIM. 2,13 M A 4,55 M, POT. 74 KW/ 100 HP, CAP. 400 T/ H</t>
  </si>
  <si>
    <t xml:space="preserve">893.558,15</t>
  </si>
  <si>
    <t xml:space="preserve">VIBROACABADORA DE ASFALTO SOBRE ESTEIRAS, LARG. PAVIM. 2,60 M A 5,75 M, POT. 110 HP, CAP. 450 T/ H</t>
  </si>
  <si>
    <t xml:space="preserve">900.033,27</t>
  </si>
  <si>
    <t xml:space="preserve">VIBROACABADORA DE ASFALTO SOBRE ESTEIRAS, LARG. PAVIMENT. 1,90 A 5,3 M, POT. 78 KW/105 HP, CAP. 450 T/H</t>
  </si>
  <si>
    <t xml:space="preserve">1.090.400,00</t>
  </si>
  <si>
    <t xml:space="preserve">VIBROACABADORA DE ASFALTO SOBRE RODAS, LARGURA DE PAVIMENTACAO DE 1,70 A 4,20 M, POTENCIA 78 KW/105 HP, CAPACIDADE 300 T/H</t>
  </si>
  <si>
    <t xml:space="preserve">966.078,80</t>
  </si>
  <si>
    <t xml:space="preserve">VIDRACEIRO</t>
  </si>
  <si>
    <t xml:space="preserve">VIDRACEIRO (MENSALISTA)</t>
  </si>
  <si>
    <t xml:space="preserve">2.429,30</t>
  </si>
  <si>
    <t xml:space="preserve">2.807,84</t>
  </si>
  <si>
    <t xml:space="preserve">VIDRO COMUM LAMINADO LISO INCOLOR DUPLO, ESPESSURA TOTAL 8 MM (CADA CAMADA DE 4 MM) - COLOCADO</t>
  </si>
  <si>
    <t xml:space="preserve">475,46</t>
  </si>
  <si>
    <t xml:space="preserve">VIDRO COMUM LAMINADO, LISO, INCOLOR, DUPLO, ESPESSURA TOTAL 6 MM (CADA CAMADA E= 3 MM) - COLOCADO</t>
  </si>
  <si>
    <t xml:space="preserve">413,88</t>
  </si>
  <si>
    <t xml:space="preserve">VIDRO COMUM LAMINADO, LISO, INCOLOR, TRIPLO, ESPESSURA TOTAL 12 MM (CADA CAMADA E=  4 MM) - COLOCADO</t>
  </si>
  <si>
    <t xml:space="preserve">1.076,11</t>
  </si>
  <si>
    <t xml:space="preserve">VIDRO COMUM LAMINADO, LISO, INCOLOR, TRIPLO, ESPESSURA TOTAL 15 MM (CADA CAMADA E = 5 MM) - COLOCADO</t>
  </si>
  <si>
    <t xml:space="preserve">1.258,22</t>
  </si>
  <si>
    <t xml:space="preserve">VIDRO CRISTAL COLORIDO, 10 MM, PINTADO NA COR BRANCA</t>
  </si>
  <si>
    <t xml:space="preserve">370,84</t>
  </si>
  <si>
    <t xml:space="preserve">VIDRO CRISTAL COLORIDO, 4 MM, PINTADO NA COR BRANCA</t>
  </si>
  <si>
    <t xml:space="preserve">115,88</t>
  </si>
  <si>
    <t xml:space="preserve">VIDRO CRISTAL COLORIDO, 6 MM, PINTADO NA COR BRANCA</t>
  </si>
  <si>
    <t xml:space="preserve">164,70</t>
  </si>
  <si>
    <t xml:space="preserve">VIDRO CRISTAL COLORIDO, 8 MM, PINTADO NA COR BRANCA</t>
  </si>
  <si>
    <t xml:space="preserve">267,37</t>
  </si>
  <si>
    <t xml:space="preserve">VIDRO LISO FUME E = 4MM - SEM COLOCACAO</t>
  </si>
  <si>
    <t xml:space="preserve">132,44</t>
  </si>
  <si>
    <t xml:space="preserve">VIDRO LISO FUME E = 6MM - SEM COLOCACAO</t>
  </si>
  <si>
    <t xml:space="preserve">VIDRO LISO FUME, E = 5 MM - SEM COLOCACAO</t>
  </si>
  <si>
    <t xml:space="preserve">VIDRO LISO INCOLOR 10 MM - SEM COLOCACAO</t>
  </si>
  <si>
    <t xml:space="preserve">248,33</t>
  </si>
  <si>
    <t xml:space="preserve">VIDRO LISO INCOLOR 2 A 3 MM - SEM COLOCACAO</t>
  </si>
  <si>
    <t xml:space="preserve">74,50</t>
  </si>
  <si>
    <t xml:space="preserve">VIDRO LISO INCOLOR 4MM - SEM COLOCACAO</t>
  </si>
  <si>
    <t xml:space="preserve">99,33</t>
  </si>
  <si>
    <t xml:space="preserve">VIDRO LISO INCOLOR 5MM - SEM COLOCACAO</t>
  </si>
  <si>
    <t xml:space="preserve">VIDRO LISO INCOLOR 6 MM - SEM COLOCACAO</t>
  </si>
  <si>
    <t xml:space="preserve">140,72</t>
  </si>
  <si>
    <t xml:space="preserve">VIDRO LISO INCOLOR 8MM  -  SEM COLOCACAO</t>
  </si>
  <si>
    <t xml:space="preserve">205,28</t>
  </si>
  <si>
    <t xml:space="preserve">VIDRO MARTELADO OU CANELADO, 4 MM - SEM COLOCACAO</t>
  </si>
  <si>
    <t xml:space="preserve">VIDRO PLANO ARAMADO E = 6 MM - SEM COLOCACAO</t>
  </si>
  <si>
    <t xml:space="preserve">VIDRO PLANO ARMADO E = 7MM - SEM COLOCACAO</t>
  </si>
  <si>
    <t xml:space="preserve">256,61</t>
  </si>
  <si>
    <t xml:space="preserve">VIDRO TEMPERADO INCOLOR E = 10 MM, SEM COLOCACAO</t>
  </si>
  <si>
    <t xml:space="preserve">297,24</t>
  </si>
  <si>
    <t xml:space="preserve">VIDRO TEMPERADO INCOLOR E = 6 MM, SEM COLOCACAO</t>
  </si>
  <si>
    <t xml:space="preserve">VIDRO TEMPERADO INCOLOR E = 8 MM, SEM COLOCACAO</t>
  </si>
  <si>
    <t xml:space="preserve">228,96</t>
  </si>
  <si>
    <t xml:space="preserve">VIDRO TEMPERADO INCOLOR PARA PORTA DE ABRIR, E = 10 MM (SEM FERRAGENS E SEM COLOCACAO)</t>
  </si>
  <si>
    <t xml:space="preserve">321,50</t>
  </si>
  <si>
    <t xml:space="preserve">VIDRO TEMPERADO VERDE E = 10 MM, SEM COLOCACAO</t>
  </si>
  <si>
    <t xml:space="preserve">374,62</t>
  </si>
  <si>
    <t xml:space="preserve">VIDRO TEMPERADO VERDE E = 6 MM, SEM COLOCACAO</t>
  </si>
  <si>
    <t xml:space="preserve">211,65</t>
  </si>
  <si>
    <t xml:space="preserve">VIDRO TEMPERADO VERDE E = 8 MM, SEM COLOCACAO</t>
  </si>
  <si>
    <t xml:space="preserve">285,94</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</si>
  <si>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</si>
  <si>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</si>
  <si>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</si>
  <si>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</si>
  <si>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16,62</t>
  </si>
  <si>
    <t xml:space="preserve">VIGA DE MADEIRA NAO APARELHADA *6 X 20* CM, MACARANDUBA, ANGELIM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</si>
  <si>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</si>
  <si>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</si>
  <si>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</si>
  <si>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</si>
  <si>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2.454,00</t>
  </si>
  <si>
    <t xml:space="preserve">2.836,39</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</si>
  <si>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</si>
  <si>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</si>
  <si>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</si>
  <si>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120,30</t>
  </si>
  <si>
    <t xml:space="preserve">142,88</t>
  </si>
  <si>
    <t xml:space="preserve">338,27</t>
  </si>
  <si>
    <t xml:space="preserve">833,62</t>
  </si>
  <si>
    <t xml:space="preserve">1.529,19</t>
  </si>
  <si>
    <t xml:space="preserve">2.611,38</t>
  </si>
  <si>
    <t xml:space="preserve">79,83</t>
  </si>
  <si>
    <t xml:space="preserve">127,73</t>
  </si>
  <si>
    <t xml:space="preserve">188,95</t>
  </si>
  <si>
    <t xml:space="preserve">223,39</t>
  </si>
  <si>
    <t xml:space="preserve">94,87</t>
  </si>
  <si>
    <t xml:space="preserve">168,70</t>
  </si>
  <si>
    <t xml:space="preserve">73,92</t>
  </si>
  <si>
    <t xml:space="preserve">128,17</t>
  </si>
  <si>
    <t xml:space="preserve">214,39</t>
  </si>
  <si>
    <t xml:space="preserve">TUBO PVC DEFOFO, JEI, 1 MPA, DN 150 MM, PARA REDE DE  AGUA (NBR 7665)</t>
  </si>
  <si>
    <t xml:space="preserve">68,67</t>
  </si>
  <si>
    <t xml:space="preserve">122,24</t>
  </si>
  <si>
    <t xml:space="preserve">263,57</t>
  </si>
  <si>
    <t xml:space="preserve">48,98</t>
  </si>
  <si>
    <t xml:space="preserve">63,99</t>
  </si>
  <si>
    <t xml:space="preserve">35,59</t>
  </si>
  <si>
    <t xml:space="preserve">15,03</t>
  </si>
  <si>
    <t xml:space="preserve">76,71</t>
  </si>
  <si>
    <t xml:space="preserve">90,60</t>
  </si>
  <si>
    <t xml:space="preserve">129,08</t>
  </si>
  <si>
    <t xml:space="preserve">149,24</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</si>
  <si>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</si>
  <si>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</si>
  <si>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</si>
  <si>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</si>
  <si>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</si>
  <si>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1.429,82</t>
  </si>
  <si>
    <t xml:space="preserve">1.822,68</t>
  </si>
  <si>
    <t xml:space="preserve">1.843,51</t>
  </si>
  <si>
    <t xml:space="preserve">14,82</t>
  </si>
  <si>
    <t xml:space="preserve">116,90</t>
  </si>
  <si>
    <t xml:space="preserve">148,12</t>
  </si>
  <si>
    <t xml:space="preserve">375,10</t>
  </si>
  <si>
    <t xml:space="preserve">53,46</t>
  </si>
  <si>
    <t xml:space="preserve">111,11</t>
  </si>
  <si>
    <t xml:space="preserve">164,93</t>
  </si>
  <si>
    <t xml:space="preserve">78,85</t>
  </si>
  <si>
    <t xml:space="preserve">99,77</t>
  </si>
  <si>
    <t xml:space="preserve">147,10</t>
  </si>
  <si>
    <t xml:space="preserve">81.627,80</t>
  </si>
  <si>
    <t xml:space="preserve">101.666,34</t>
  </si>
  <si>
    <t xml:space="preserve">1.977.613,23</t>
  </si>
  <si>
    <t xml:space="preserve">5.206.985,84</t>
  </si>
  <si>
    <t xml:space="preserve">392.892,76</t>
  </si>
  <si>
    <t xml:space="preserve">1.610.000,00</t>
  </si>
  <si>
    <t xml:space="preserve">830.514,15</t>
  </si>
  <si>
    <t xml:space="preserve">168,72</t>
  </si>
  <si>
    <t xml:space="preserve">196,00</t>
  </si>
  <si>
    <t xml:space="preserve">158,78</t>
  </si>
  <si>
    <t xml:space="preserve">50,47</t>
  </si>
  <si>
    <t xml:space="preserve">90,65</t>
  </si>
  <si>
    <t xml:space="preserve">139,78</t>
  </si>
  <si>
    <t xml:space="preserve">37,38</t>
  </si>
  <si>
    <t xml:space="preserve">56,94</t>
  </si>
  <si>
    <t xml:space="preserve">53,36</t>
  </si>
  <si>
    <t xml:space="preserve">154,14</t>
  </si>
  <si>
    <t xml:space="preserve">86,25</t>
  </si>
  <si>
    <t xml:space="preserve">371,89</t>
  </si>
  <si>
    <t xml:space="preserve">110,48</t>
  </si>
  <si>
    <t xml:space="preserve">98,86</t>
  </si>
  <si>
    <t xml:space="preserve">48,59</t>
  </si>
  <si>
    <t xml:space="preserve">305,74</t>
  </si>
  <si>
    <t xml:space="preserve">474,20</t>
  </si>
  <si>
    <t xml:space="preserve">58,82</t>
  </si>
  <si>
    <t xml:space="preserve">51,05</t>
  </si>
  <si>
    <t xml:space="preserve">29,19</t>
  </si>
  <si>
    <t xml:space="preserve">137,33</t>
  </si>
  <si>
    <t xml:space="preserve">85,70</t>
  </si>
  <si>
    <t xml:space="preserve">31,15</t>
  </si>
  <si>
    <t xml:space="preserve">187,53</t>
  </si>
  <si>
    <t xml:space="preserve">325,48</t>
  </si>
  <si>
    <t xml:space="preserve">38,66</t>
  </si>
  <si>
    <t xml:space="preserve">17,81</t>
  </si>
  <si>
    <t xml:space="preserve">46,87</t>
  </si>
  <si>
    <t xml:space="preserve">74,91</t>
  </si>
  <si>
    <t xml:space="preserve">28,81</t>
  </si>
  <si>
    <t xml:space="preserve">51,90</t>
  </si>
  <si>
    <t xml:space="preserve">279,29</t>
  </si>
  <si>
    <t xml:space="preserve">31.212,30</t>
  </si>
  <si>
    <t xml:space="preserve">22,77</t>
  </si>
  <si>
    <t xml:space="preserve">2.361.172,18</t>
  </si>
  <si>
    <t xml:space="preserve">994.026,08</t>
  </si>
  <si>
    <t xml:space="preserve">1.001.229,24</t>
  </si>
  <si>
    <t xml:space="preserve">1.213.000,00</t>
  </si>
  <si>
    <t xml:space="preserve">1.074.700,65</t>
  </si>
  <si>
    <t xml:space="preserve">2.610,26</t>
  </si>
  <si>
    <t xml:space="preserve">3.017,01</t>
  </si>
  <si>
    <t xml:space="preserve">469,08</t>
  </si>
  <si>
    <t xml:space="preserve">408,33</t>
  </si>
  <si>
    <t xml:space="preserve">1.061,66</t>
  </si>
  <si>
    <t xml:space="preserve">1.241,33</t>
  </si>
  <si>
    <t xml:space="preserve">114,33</t>
  </si>
  <si>
    <t xml:space="preserve">162,49</t>
  </si>
  <si>
    <t xml:space="preserve">263,78</t>
  </si>
  <si>
    <t xml:space="preserve">130,66</t>
  </si>
  <si>
    <t xml:space="preserve">141,04</t>
  </si>
  <si>
    <t xml:space="preserve">244,99</t>
  </si>
  <si>
    <t xml:space="preserve">73,50</t>
  </si>
  <si>
    <t xml:space="preserve">97,99</t>
  </si>
  <si>
    <t xml:space="preserve">202,53</t>
  </si>
  <si>
    <t xml:space="preserve">81,66</t>
  </si>
  <si>
    <t xml:space="preserve">270,89</t>
  </si>
  <si>
    <t xml:space="preserve">159,84</t>
  </si>
  <si>
    <t xml:space="preserve">293,00</t>
  </si>
  <si>
    <t xml:space="preserve">341,41</t>
  </si>
  <si>
    <t xml:space="preserve">192,89</t>
  </si>
  <si>
    <t xml:space="preserve">260,59</t>
  </si>
  <si>
    <t xml:space="preserve">22,79</t>
  </si>
  <si>
    <t xml:space="preserve">2.287,02</t>
  </si>
  <si>
    <t xml:space="preserve">2.643,40</t>
  </si>
  <si>
    <t xml:space="preserve">131,99</t>
  </si>
  <si>
    <t xml:space="preserve">MEMORIAL DE CÁLCULO DE QUANTITATIVOS</t>
  </si>
  <si>
    <t xml:space="preserve">ENGº:</t>
  </si>
  <si>
    <t xml:space="preserve">CREA :</t>
  </si>
  <si>
    <t xml:space="preserve">A.R.T.: </t>
  </si>
  <si>
    <t xml:space="preserve">CÁLCULO DE MEDIDAS</t>
  </si>
  <si>
    <t xml:space="preserve">=</t>
  </si>
  <si>
    <t xml:space="preserve">______________________________________________</t>
  </si>
  <si>
    <t xml:space="preserve">Engenheira:</t>
  </si>
  <si>
    <t xml:space="preserve">COMPOSIÇÕES DE CUSTO UNITÁRIO E COTAÇÕES DE PREÇOS E SERVIÇOS</t>
  </si>
  <si>
    <t xml:space="preserve">DATA BASE:</t>
  </si>
  <si>
    <t xml:space="preserve">FONTE E CÓDIGO</t>
  </si>
  <si>
    <t xml:space="preserve">PREÇO </t>
  </si>
  <si>
    <t xml:space="preserve">CPU-01</t>
  </si>
  <si>
    <t xml:space="preserve">PORTA DE MADEIRA PARA PINTURA, SEMI-OCA (LEVE OU MÉDIA), PADRÃO MÉDIO, 100X210CM, ESPESSURA DE 3,5CM, ITENS INCLUSOS: DOBRADIÇAS, MONTAGEM E INSTALAÇÃO DO BATENTE, FECHADURA COM EXECUÇÃO DO FURO - FORNECIMENTO E INSTALAÇÃO</t>
  </si>
  <si>
    <t xml:space="preserve">U N </t>
  </si>
  <si>
    <t xml:space="preserve">SINAPI </t>
  </si>
  <si>
    <t xml:space="preserve">FONTE </t>
  </si>
  <si>
    <t xml:space="preserve">DESCRIÇÃO DO INSUMO</t>
  </si>
  <si>
    <t xml:space="preserve">INSUMO</t>
  </si>
  <si>
    <t xml:space="preserve">PREÇO UNITÁRIO</t>
  </si>
  <si>
    <t xml:space="preserve">CUSTO TOTAL</t>
  </si>
  <si>
    <t xml:space="preserve">3,0000000</t>
  </si>
  <si>
    <t xml:space="preserve">1,0000000</t>
  </si>
  <si>
    <t xml:space="preserve">Observações: Composição baseada no SINAPI cód 90844 - substituindo os itens conforme necessidades </t>
  </si>
  <si>
    <t xml:space="preserve">CPU-02</t>
  </si>
  <si>
    <t xml:space="preserve">BANCADA DE GRANITO CINZA POLIDO , COM CUBA DE EMBUTIR DE AÇO INOXIDÁVEL MÉDIA, VÁLVULA AMERICANA EM METAL CROMADO, SIFÃO FLEXÍVEL EM PVC, ENGATE FLEXÍVEL 30 CM, TORNEIRA CROMADA LONGA DE PAREDE, 1/2 OU 3/4, PARA PIA DE COZINHA, PADRÃO POPULAR- FORNEC. E INSTAL.</t>
  </si>
  <si>
    <t xml:space="preserve">0,5228000</t>
  </si>
  <si>
    <t xml:space="preserve">6,0000000</t>
  </si>
  <si>
    <t xml:space="preserve">1,0050000</t>
  </si>
  <si>
    <t xml:space="preserve">0,0351000</t>
  </si>
  <si>
    <t xml:space="preserve">2,0000000</t>
  </si>
  <si>
    <t xml:space="preserve">1,4900000</t>
  </si>
  <si>
    <t xml:space="preserve">0,9800000</t>
  </si>
  <si>
    <t xml:space="preserve">Observações: Composição baseada no SINAPI cód 93441</t>
  </si>
  <si>
    <t xml:space="preserve">QCI - QUADRO DE COMPOSIÇÃO DO INVESTIMENTO</t>
  </si>
  <si>
    <t xml:space="preserve">Tomador</t>
  </si>
  <si>
    <t xml:space="preserve">Nº do CT</t>
  </si>
  <si>
    <t xml:space="preserve">DISCRIMINAÇÃO</t>
  </si>
  <si>
    <t xml:space="preserve">REPASSE</t>
  </si>
  <si>
    <t xml:space="preserve">CONTRAPARTIDA</t>
  </si>
  <si>
    <t xml:space="preserve">Execução</t>
  </si>
  <si>
    <t xml:space="preserve">Contrapartida</t>
  </si>
  <si>
    <t xml:space="preserve">Item</t>
  </si>
  <si>
    <t xml:space="preserve">QUANT/UNID</t>
  </si>
  <si>
    <t xml:space="preserve">(%)</t>
  </si>
  <si>
    <t xml:space="preserve">PRÓPRIOS (R$)</t>
  </si>
  <si>
    <t xml:space="preserve">OUTROS (R$)</t>
  </si>
  <si>
    <t xml:space="preserve">TOTAL %</t>
  </si>
  <si>
    <t xml:space="preserve"> (R$)</t>
  </si>
  <si>
    <t xml:space="preserve">EF ou AD</t>
  </si>
  <si>
    <t xml:space="preserve">OS ou FIN</t>
  </si>
  <si>
    <t xml:space="preserve">EF</t>
  </si>
  <si>
    <t xml:space="preserve">FIN</t>
  </si>
  <si>
    <t xml:space="preserve">TOTAIS</t>
  </si>
  <si>
    <t xml:space="preserve">Forma de execução: </t>
  </si>
  <si>
    <t xml:space="preserve">AD = Administração Direta pelo Tomador</t>
  </si>
  <si>
    <t xml:space="preserve">EF = execução e/ou fornecimento a contratar</t>
  </si>
  <si>
    <t xml:space="preserve">Tipo de contrapartida: FIN = Financeira; OS = em Obras e Serviços.</t>
  </si>
  <si>
    <t xml:space="preserve">total</t>
  </si>
</sst>
</file>

<file path=xl/styles.xml><?xml version="1.0" encoding="utf-8"?>
<styleSheet xmlns="http://schemas.openxmlformats.org/spreadsheetml/2006/main">
  <numFmts count="34">
    <numFmt numFmtId="164" formatCode="General"/>
    <numFmt numFmtId="165" formatCode="_-&quot;R$ &quot;* #,##0.00_-;&quot;-R$ &quot;* #,##0.00_-;_-&quot;R$ &quot;* \-??_-;_-@_-"/>
    <numFmt numFmtId="166" formatCode="_(&quot;R$ &quot;* #,##0.00_);_(&quot;R$ &quot;* \(#,##0.00\);_(&quot;R$ &quot;* \-??_);_(@_)"/>
    <numFmt numFmtId="167" formatCode="0%"/>
    <numFmt numFmtId="168" formatCode="_(* #,##0.00_);_(* \(#,##0.00\);_(* \-??_);_(@_)"/>
    <numFmt numFmtId="169" formatCode="_(&quot;R$ &quot;* #,##0_);_(&quot;R$ &quot;* \(#,##0\);_(&quot;R$ &quot;* \-_);_(@_)"/>
    <numFmt numFmtId="170" formatCode="_-* #,##0.00_-;\-* #,##0.00_-;_-* \-??_-;_-@_-"/>
    <numFmt numFmtId="171" formatCode="&quot;R$ &quot;#,##0_);&quot;(R$ &quot;#,##0\)"/>
    <numFmt numFmtId="172" formatCode="_(* #,##0.00_);_(* \(#,##0.00\);_(* \-??_);_(@_)"/>
    <numFmt numFmtId="173" formatCode="@"/>
    <numFmt numFmtId="174" formatCode="[$-416]D/M/YYYY"/>
    <numFmt numFmtId="175" formatCode="#,##0.00"/>
    <numFmt numFmtId="176" formatCode="0.00%"/>
    <numFmt numFmtId="177" formatCode="0.00"/>
    <numFmt numFmtId="178" formatCode="General;General"/>
    <numFmt numFmtId="179" formatCode="[$-F800]DDDD&quot;, &quot;MMMM\ DD&quot;, &quot;YYYY"/>
    <numFmt numFmtId="180" formatCode="DD&quot; de &quot;MMMM&quot; de &quot;YYYY"/>
    <numFmt numFmtId="181" formatCode="General"/>
    <numFmt numFmtId="182" formatCode="0"/>
    <numFmt numFmtId="183" formatCode="_-&quot;R$ &quot;* #,##0.00_-;&quot;-R$ &quot;* #,##0.00_-;_-&quot;R$ &quot;* \-??_-;_-@_-"/>
    <numFmt numFmtId="184" formatCode="_-* #,##0.00_-;\-* #,##0.00_-;_-* \-??_-;_-@_-"/>
    <numFmt numFmtId="185" formatCode="_-* #,##0_-;\-* #,##0_-;_-* \-??_-;_-@_-"/>
    <numFmt numFmtId="186" formatCode="#\ ###\ ##0.00"/>
    <numFmt numFmtId="187" formatCode="#,##0"/>
    <numFmt numFmtId="188" formatCode="_-* #,##0.000_-;\-* #,##0.000_-;_-* \-???_-;_-@_-"/>
    <numFmt numFmtId="189" formatCode="0.0000"/>
    <numFmt numFmtId="190" formatCode="_-[$R$-416]* #,##0.00_-;\-[$R$-416]* #,##0.00_-;_-[$R$-416]* \-??_-;_-@_-"/>
    <numFmt numFmtId="191" formatCode="_-[$R$-416]\ * #,##0.00_-;\-[$R$-416]\ * #,##0.00_-;_-[$R$-416]\ * \-??_-;_-@_-"/>
    <numFmt numFmtId="192" formatCode="[$-416]MMMM\-YY;@"/>
    <numFmt numFmtId="193" formatCode="[$-416]MMM/YY"/>
    <numFmt numFmtId="194" formatCode="_(* #,##0.0000_);_(* \(#,##0.0000\);_(* \-??_);_(@_)"/>
    <numFmt numFmtId="195" formatCode="0.000000"/>
    <numFmt numFmtId="196" formatCode="0.0000000"/>
    <numFmt numFmtId="197" formatCode="&quot;R$ &quot;#,##0.00"/>
  </numFmts>
  <fonts count="141">
    <font>
      <sz val="11"/>
      <color rgb="FF000000"/>
      <name val="Calibri"/>
      <family val="2"/>
      <charset val="1"/>
    </font>
    <font>
      <sz val="10"/>
      <name val="Arial"/>
      <family val="0"/>
    </font>
    <font>
      <sz val="10"/>
      <name val="Arial"/>
      <family val="0"/>
    </font>
    <font>
      <sz val="10"/>
      <name val="Arial"/>
      <family val="0"/>
    </font>
    <font>
      <sz val="11"/>
      <color rgb="FFFFFFFF"/>
      <name val="Calibri"/>
      <family val="2"/>
      <charset val="1"/>
    </font>
    <font>
      <sz val="11"/>
      <color rgb="FF800080"/>
      <name val="Calibri"/>
      <family val="2"/>
      <charset val="1"/>
    </font>
    <font>
      <sz val="11"/>
      <color rgb="FF008000"/>
      <name val="Calibri"/>
      <family val="2"/>
      <charset val="1"/>
    </font>
    <font>
      <b val="true"/>
      <sz val="11"/>
      <color rgb="FFFF9900"/>
      <name val="Calibri"/>
      <family val="2"/>
      <charset val="1"/>
    </font>
    <font>
      <b val="true"/>
      <sz val="11"/>
      <color rgb="FFFFFFFF"/>
      <name val="Calibri"/>
      <family val="2"/>
      <charset val="1"/>
    </font>
    <font>
      <b val="true"/>
      <sz val="11"/>
      <color rgb="FFFF0000"/>
      <name val="Calibri"/>
      <family val="2"/>
      <charset val="1"/>
    </font>
    <font>
      <sz val="11"/>
      <color rgb="FFFF0000"/>
      <name val="Calibri"/>
      <family val="2"/>
      <charset val="1"/>
    </font>
    <font>
      <sz val="11"/>
      <color rgb="FFFF9900"/>
      <name val="Calibri"/>
      <family val="2"/>
      <charset val="1"/>
    </font>
    <font>
      <sz val="11"/>
      <color rgb="FF333399"/>
      <name val="Calibri"/>
      <family val="2"/>
      <charset val="1"/>
    </font>
    <font>
      <i val="true"/>
      <sz val="11"/>
      <color rgb="FF808080"/>
      <name val="Calibri"/>
      <family val="2"/>
      <charset val="1"/>
    </font>
    <font>
      <b val="true"/>
      <sz val="15"/>
      <color rgb="FF003366"/>
      <name val="Calibri"/>
      <family val="2"/>
      <charset val="1"/>
    </font>
    <font>
      <b val="true"/>
      <sz val="13"/>
      <color rgb="FF003366"/>
      <name val="Calibri"/>
      <family val="2"/>
      <charset val="1"/>
    </font>
    <font>
      <b val="true"/>
      <sz val="11"/>
      <color rgb="FF003366"/>
      <name val="Calibri"/>
      <family val="2"/>
      <charset val="1"/>
    </font>
    <font>
      <u val="single"/>
      <sz val="10"/>
      <color rgb="FF0000FF"/>
      <name val="Arial"/>
      <family val="2"/>
      <charset val="1"/>
    </font>
    <font>
      <sz val="10"/>
      <name val="Arial"/>
      <family val="2"/>
      <charset val="1"/>
    </font>
    <font>
      <sz val="11"/>
      <color rgb="FF808000"/>
      <name val="Calibri"/>
      <family val="2"/>
      <charset val="1"/>
    </font>
    <font>
      <sz val="11"/>
      <color rgb="FF993300"/>
      <name val="Calibri"/>
      <family val="2"/>
      <charset val="1"/>
    </font>
    <font>
      <sz val="11"/>
      <color rgb="FF000000"/>
      <name val="Calibri"/>
      <family val="2"/>
      <charset val="204"/>
    </font>
    <font>
      <sz val="10"/>
      <color rgb="FF000000"/>
      <name val="MS Sans Serif"/>
      <family val="2"/>
      <charset val="1"/>
    </font>
    <font>
      <sz val="9"/>
      <name val="Arial"/>
      <family val="2"/>
      <charset val="1"/>
    </font>
    <font>
      <b val="true"/>
      <sz val="11"/>
      <color rgb="FF333333"/>
      <name val="Calibri"/>
      <family val="2"/>
      <charset val="1"/>
    </font>
    <font>
      <b val="true"/>
      <sz val="18"/>
      <color rgb="FF003366"/>
      <name val="Cambria"/>
      <family val="2"/>
      <charset val="1"/>
    </font>
    <font>
      <b val="true"/>
      <sz val="11"/>
      <color rgb="FF000000"/>
      <name val="Calibri"/>
      <family val="2"/>
      <charset val="1"/>
    </font>
    <font>
      <b val="true"/>
      <sz val="15"/>
      <color rgb="FF333399"/>
      <name val="Calibri"/>
      <family val="2"/>
      <charset val="1"/>
    </font>
    <font>
      <b val="true"/>
      <sz val="15"/>
      <color rgb="FF666699"/>
      <name val="Calibri"/>
      <family val="2"/>
      <charset val="1"/>
    </font>
    <font>
      <b val="true"/>
      <sz val="13"/>
      <color rgb="FF333399"/>
      <name val="Calibri"/>
      <family val="2"/>
      <charset val="1"/>
    </font>
    <font>
      <b val="true"/>
      <sz val="13"/>
      <color rgb="FF666699"/>
      <name val="Calibri"/>
      <family val="2"/>
      <charset val="1"/>
    </font>
    <font>
      <b val="true"/>
      <sz val="11"/>
      <color rgb="FF333399"/>
      <name val="Calibri"/>
      <family val="2"/>
      <charset val="1"/>
    </font>
    <font>
      <b val="true"/>
      <sz val="11"/>
      <color rgb="FF666699"/>
      <name val="Calibri"/>
      <family val="2"/>
      <charset val="1"/>
    </font>
    <font>
      <b val="true"/>
      <sz val="18"/>
      <color rgb="FF333399"/>
      <name val="Cambria"/>
      <family val="2"/>
      <charset val="1"/>
    </font>
    <font>
      <sz val="18"/>
      <color rgb="FF666699"/>
      <name val="Calibri Light"/>
      <family val="2"/>
      <charset val="1"/>
    </font>
    <font>
      <b val="true"/>
      <sz val="10"/>
      <name val="Arial"/>
      <family val="2"/>
      <charset val="1"/>
    </font>
    <font>
      <b val="true"/>
      <sz val="10"/>
      <name val="Aharoni"/>
      <family val="0"/>
      <charset val="177"/>
    </font>
    <font>
      <b val="true"/>
      <sz val="14"/>
      <name val="Arial"/>
      <family val="2"/>
      <charset val="1"/>
    </font>
    <font>
      <b val="true"/>
      <sz val="12"/>
      <name val="Arial"/>
      <family val="2"/>
      <charset val="1"/>
    </font>
    <font>
      <b val="true"/>
      <sz val="11"/>
      <name val="Arial"/>
      <family val="2"/>
      <charset val="1"/>
    </font>
    <font>
      <sz val="11"/>
      <name val="Arial"/>
      <family val="2"/>
      <charset val="1"/>
    </font>
    <font>
      <b val="true"/>
      <sz val="12"/>
      <color rgb="FFFF0000"/>
      <name val="Arial"/>
      <family val="2"/>
      <charset val="1"/>
    </font>
    <font>
      <sz val="10"/>
      <color rgb="FFFF0000"/>
      <name val="Arial"/>
      <family val="2"/>
      <charset val="1"/>
    </font>
    <font>
      <i val="true"/>
      <sz val="12"/>
      <name val="Calibri"/>
      <family val="2"/>
      <charset val="1"/>
    </font>
    <font>
      <i val="true"/>
      <u val="single"/>
      <sz val="12"/>
      <name val="Calibri"/>
      <family val="2"/>
      <charset val="1"/>
    </font>
    <font>
      <u val="single"/>
      <sz val="10"/>
      <name val="Arial"/>
      <family val="2"/>
      <charset val="1"/>
    </font>
    <font>
      <b val="true"/>
      <sz val="20"/>
      <name val="Arial"/>
      <family val="2"/>
      <charset val="1"/>
    </font>
    <font>
      <sz val="14"/>
      <name val="Arial"/>
      <family val="2"/>
      <charset val="1"/>
    </font>
    <font>
      <sz val="12"/>
      <name val="Arial"/>
      <family val="2"/>
      <charset val="1"/>
    </font>
    <font>
      <b val="true"/>
      <sz val="9"/>
      <name val="Arial"/>
      <family val="2"/>
      <charset val="1"/>
    </font>
    <font>
      <sz val="10"/>
      <color rgb="FFFFFFFF"/>
      <name val="Arial"/>
      <family val="2"/>
      <charset val="1"/>
    </font>
    <font>
      <b val="true"/>
      <sz val="10"/>
      <color rgb="FFEEECE1"/>
      <name val="Arial"/>
      <family val="2"/>
      <charset val="1"/>
    </font>
    <font>
      <b val="true"/>
      <sz val="9"/>
      <color rgb="FFFFFFFF"/>
      <name val="Arial"/>
      <family val="2"/>
      <charset val="1"/>
    </font>
    <font>
      <b val="true"/>
      <sz val="9"/>
      <color rgb="FFEEECE1"/>
      <name val="Arial"/>
      <family val="2"/>
      <charset val="1"/>
    </font>
    <font>
      <b val="true"/>
      <i val="true"/>
      <sz val="11"/>
      <name val="Arial"/>
      <family val="2"/>
      <charset val="1"/>
    </font>
    <font>
      <b val="true"/>
      <sz val="11"/>
      <color rgb="FFFFFFFF"/>
      <name val="Arial"/>
      <family val="2"/>
      <charset val="1"/>
    </font>
    <font>
      <sz val="9"/>
      <color rgb="FFFFFFFF"/>
      <name val="Arial"/>
      <family val="2"/>
      <charset val="1"/>
    </font>
    <font>
      <b val="true"/>
      <sz val="10"/>
      <color rgb="FFFFFFFF"/>
      <name val="Arial"/>
      <family val="2"/>
      <charset val="1"/>
    </font>
    <font>
      <b val="true"/>
      <i val="true"/>
      <sz val="10"/>
      <name val="Cambria"/>
      <family val="1"/>
      <charset val="1"/>
    </font>
    <font>
      <sz val="11"/>
      <color rgb="FF000000"/>
      <name val="Calibri"/>
      <family val="0"/>
    </font>
    <font>
      <b val="true"/>
      <sz val="11"/>
      <color rgb="FF000000"/>
      <name val="Calibri"/>
      <family val="0"/>
    </font>
    <font>
      <sz val="12"/>
      <color rgb="FF000000"/>
      <name val="Calibri"/>
      <family val="0"/>
    </font>
    <font>
      <sz val="14"/>
      <color rgb="FF000000"/>
      <name val="Calibri"/>
      <family val="2"/>
      <charset val="1"/>
    </font>
    <font>
      <b val="true"/>
      <sz val="18"/>
      <color rgb="FF000000"/>
      <name val="Calibri"/>
      <family val="2"/>
      <charset val="1"/>
    </font>
    <font>
      <b val="true"/>
      <sz val="8"/>
      <color rgb="FF000000"/>
      <name val="Calibri"/>
      <family val="2"/>
      <charset val="1"/>
    </font>
    <font>
      <sz val="10"/>
      <name val="Calibri"/>
      <family val="2"/>
      <charset val="1"/>
    </font>
    <font>
      <sz val="12"/>
      <color rgb="FF000000"/>
      <name val="Calibri"/>
      <family val="2"/>
      <charset val="1"/>
    </font>
    <font>
      <b val="true"/>
      <sz val="10"/>
      <color rgb="FF000000"/>
      <name val="Calibri"/>
      <family val="2"/>
      <charset val="1"/>
    </font>
    <font>
      <sz val="12"/>
      <name val="Calibri"/>
      <family val="2"/>
      <charset val="1"/>
    </font>
    <font>
      <b val="true"/>
      <sz val="6"/>
      <color rgb="FF000000"/>
      <name val="Calibri"/>
      <family val="2"/>
      <charset val="1"/>
    </font>
    <font>
      <b val="true"/>
      <sz val="9"/>
      <color rgb="FF000000"/>
      <name val="Calibri"/>
      <family val="2"/>
      <charset val="1"/>
    </font>
    <font>
      <sz val="10"/>
      <name val="Times New Roman"/>
      <family val="1"/>
      <charset val="1"/>
    </font>
    <font>
      <b val="true"/>
      <sz val="14"/>
      <color rgb="FFFF0000"/>
      <name val="Times New Roman"/>
      <family val="1"/>
      <charset val="1"/>
    </font>
    <font>
      <b val="true"/>
      <sz val="14"/>
      <name val="Times New Roman"/>
      <family val="1"/>
      <charset val="1"/>
    </font>
    <font>
      <sz val="12"/>
      <name val="Times New Roman"/>
      <family val="1"/>
      <charset val="1"/>
    </font>
    <font>
      <b val="true"/>
      <sz val="12"/>
      <name val="Times New Roman"/>
      <family val="1"/>
      <charset val="1"/>
    </font>
    <font>
      <u val="single"/>
      <sz val="12"/>
      <name val="Times New Roman"/>
      <family val="1"/>
      <charset val="1"/>
    </font>
    <font>
      <b val="true"/>
      <sz val="10"/>
      <name val="Times New Roman"/>
      <family val="1"/>
      <charset val="1"/>
    </font>
    <font>
      <sz val="10"/>
      <color rgb="FF0000FF"/>
      <name val="Times New Roman"/>
      <family val="1"/>
      <charset val="1"/>
    </font>
    <font>
      <sz val="12"/>
      <color rgb="FF0000FF"/>
      <name val="Times New Roman"/>
      <family val="1"/>
      <charset val="1"/>
    </font>
    <font>
      <b val="true"/>
      <sz val="12"/>
      <color rgb="FF003366"/>
      <name val="Times New Roman"/>
      <family val="1"/>
      <charset val="1"/>
    </font>
    <font>
      <b val="true"/>
      <sz val="10"/>
      <color rgb="FF0000FF"/>
      <name val="Times New Roman"/>
      <family val="1"/>
      <charset val="1"/>
    </font>
    <font>
      <b val="true"/>
      <sz val="12"/>
      <color rgb="FF0000FF"/>
      <name val="Times New Roman"/>
      <family val="1"/>
      <charset val="1"/>
    </font>
    <font>
      <sz val="10"/>
      <color rgb="FFFF0000"/>
      <name val="Times New Roman"/>
      <family val="1"/>
      <charset val="1"/>
    </font>
    <font>
      <b val="true"/>
      <sz val="12"/>
      <color rgb="FFFF0000"/>
      <name val="Times New Roman"/>
      <family val="1"/>
      <charset val="1"/>
    </font>
    <font>
      <sz val="11"/>
      <name val="Times New Roman"/>
      <family val="1"/>
      <charset val="1"/>
    </font>
    <font>
      <b val="true"/>
      <sz val="10"/>
      <color rgb="FF003366"/>
      <name val="Times New Roman"/>
      <family val="1"/>
      <charset val="1"/>
    </font>
    <font>
      <sz val="12"/>
      <color rgb="FFFF0000"/>
      <name val="Times New Roman"/>
      <family val="1"/>
      <charset val="1"/>
    </font>
    <font>
      <b val="true"/>
      <sz val="12"/>
      <color rgb="FFFF0000"/>
      <name val="Calibri"/>
      <family val="2"/>
      <charset val="1"/>
    </font>
    <font>
      <b val="true"/>
      <sz val="14"/>
      <name val="Calibri"/>
      <family val="2"/>
      <charset val="1"/>
    </font>
    <font>
      <b val="true"/>
      <sz val="10"/>
      <name val="Calibri"/>
      <family val="2"/>
      <charset val="1"/>
    </font>
    <font>
      <sz val="9"/>
      <name val="Calibri"/>
      <family val="2"/>
      <charset val="1"/>
    </font>
    <font>
      <sz val="8"/>
      <name val="Calibri"/>
      <family val="2"/>
      <charset val="1"/>
    </font>
    <font>
      <sz val="9"/>
      <color rgb="FFFF0000"/>
      <name val="Calibri"/>
      <family val="2"/>
      <charset val="1"/>
    </font>
    <font>
      <b val="true"/>
      <u val="single"/>
      <sz val="10"/>
      <name val="Calibri"/>
      <family val="2"/>
      <charset val="1"/>
    </font>
    <font>
      <sz val="10"/>
      <color rgb="FFFF0000"/>
      <name val="Calibri"/>
      <family val="2"/>
      <charset val="1"/>
    </font>
    <font>
      <b val="true"/>
      <sz val="9"/>
      <name val="Calibri"/>
      <family val="2"/>
      <charset val="1"/>
    </font>
    <font>
      <sz val="8"/>
      <color rgb="FFFF0000"/>
      <name val="Calibri"/>
      <family val="2"/>
      <charset val="1"/>
    </font>
    <font>
      <sz val="8"/>
      <color rgb="FF0000FF"/>
      <name val="Calibri"/>
      <family val="2"/>
      <charset val="1"/>
    </font>
    <font>
      <b val="true"/>
      <sz val="8"/>
      <color rgb="FF0000FF"/>
      <name val="Calibri"/>
      <family val="2"/>
      <charset val="1"/>
    </font>
    <font>
      <b val="true"/>
      <sz val="8"/>
      <name val="Calibri"/>
      <family val="2"/>
      <charset val="1"/>
    </font>
    <font>
      <b val="true"/>
      <i val="true"/>
      <sz val="10"/>
      <name val="Calibri"/>
      <family val="2"/>
      <charset val="1"/>
    </font>
    <font>
      <b val="true"/>
      <i val="true"/>
      <u val="single"/>
      <sz val="10"/>
      <name val="Calibri"/>
      <family val="2"/>
      <charset val="1"/>
    </font>
    <font>
      <b val="true"/>
      <sz val="9"/>
      <color rgb="FFFF0000"/>
      <name val="Calibri"/>
      <family val="2"/>
      <charset val="1"/>
    </font>
    <font>
      <b val="true"/>
      <sz val="10"/>
      <name val="Arial Black"/>
      <family val="2"/>
      <charset val="1"/>
    </font>
    <font>
      <sz val="16"/>
      <name val="Times New Roman"/>
      <family val="1"/>
      <charset val="1"/>
    </font>
    <font>
      <sz val="11"/>
      <color rgb="FF0000FF"/>
      <name val="Calibri"/>
      <family val="2"/>
      <charset val="1"/>
    </font>
    <font>
      <b val="true"/>
      <sz val="11"/>
      <name val="Times New Roman"/>
      <family val="1"/>
      <charset val="1"/>
    </font>
    <font>
      <b val="true"/>
      <sz val="13"/>
      <name val="Times New Roman"/>
      <family val="1"/>
      <charset val="1"/>
    </font>
    <font>
      <b val="true"/>
      <sz val="12"/>
      <name val="Georgia"/>
      <family val="1"/>
      <charset val="1"/>
    </font>
    <font>
      <b val="true"/>
      <sz val="14"/>
      <color rgb="FF0000FF"/>
      <name val="Times New Roman"/>
      <family val="1"/>
      <charset val="1"/>
    </font>
    <font>
      <b val="true"/>
      <sz val="8"/>
      <name val="Times New Roman"/>
      <family val="1"/>
      <charset val="1"/>
    </font>
    <font>
      <b val="true"/>
      <sz val="13"/>
      <color rgb="FF0000FF"/>
      <name val="Times New Roman"/>
      <family val="1"/>
      <charset val="1"/>
    </font>
    <font>
      <sz val="8.5"/>
      <name val="Times New Roman"/>
      <family val="1"/>
      <charset val="1"/>
    </font>
    <font>
      <sz val="8"/>
      <color rgb="FF0000FF"/>
      <name val="Times New Roman"/>
      <family val="1"/>
      <charset val="1"/>
    </font>
    <font>
      <sz val="8"/>
      <name val="Times New Roman"/>
      <family val="1"/>
      <charset val="1"/>
    </font>
    <font>
      <sz val="14"/>
      <name val="Arial Narrow"/>
      <family val="2"/>
      <charset val="1"/>
    </font>
    <font>
      <sz val="11"/>
      <name val="BaskervilleT"/>
      <family val="0"/>
      <charset val="1"/>
    </font>
    <font>
      <sz val="11"/>
      <name val="MS Sans Serif"/>
      <family val="2"/>
      <charset val="1"/>
    </font>
    <font>
      <sz val="14"/>
      <name val="Times New Roman"/>
      <family val="1"/>
      <charset val="1"/>
    </font>
    <font>
      <b val="true"/>
      <i val="true"/>
      <sz val="9"/>
      <name val="Calibri"/>
      <family val="2"/>
      <charset val="1"/>
    </font>
    <font>
      <sz val="8"/>
      <color rgb="FF000000"/>
      <name val="Calibri"/>
      <family val="2"/>
      <charset val="1"/>
    </font>
    <font>
      <b val="true"/>
      <sz val="8"/>
      <name val="Arial Narrow"/>
      <family val="2"/>
      <charset val="1"/>
    </font>
    <font>
      <b val="true"/>
      <sz val="8"/>
      <color rgb="FFFFFFFF"/>
      <name val="Calibri"/>
      <family val="2"/>
      <charset val="1"/>
    </font>
    <font>
      <sz val="8"/>
      <color rgb="FFFFFFFF"/>
      <name val="Calibri"/>
      <family val="2"/>
      <charset val="1"/>
    </font>
    <font>
      <b val="true"/>
      <sz val="14"/>
      <color rgb="FFFF0000"/>
      <name val="Arial"/>
      <family val="2"/>
      <charset val="1"/>
    </font>
    <font>
      <b val="true"/>
      <sz val="10"/>
      <color rgb="FF000000"/>
      <name val="Arial"/>
      <family val="2"/>
      <charset val="1"/>
    </font>
    <font>
      <b val="true"/>
      <u val="single"/>
      <sz val="10"/>
      <color rgb="FF000000"/>
      <name val="Arial"/>
      <family val="2"/>
      <charset val="1"/>
    </font>
    <font>
      <sz val="11"/>
      <color rgb="FF000000"/>
      <name val="Arial"/>
      <family val="2"/>
      <charset val="1"/>
    </font>
    <font>
      <b val="true"/>
      <sz val="11"/>
      <color rgb="FF000000"/>
      <name val="Arial"/>
      <family val="2"/>
      <charset val="1"/>
    </font>
    <font>
      <b val="true"/>
      <i val="true"/>
      <sz val="11"/>
      <color rgb="FF000000"/>
      <name val="Cambria"/>
      <family val="2"/>
      <charset val="1"/>
    </font>
    <font>
      <b val="true"/>
      <i val="true"/>
      <sz val="10"/>
      <name val="Arial"/>
      <family val="2"/>
      <charset val="1"/>
    </font>
    <font>
      <sz val="10"/>
      <name val="Arial"/>
      <family val="0"/>
      <charset val="2"/>
    </font>
    <font>
      <sz val="10"/>
      <color rgb="FF000000"/>
      <name val="Arial"/>
      <family val="2"/>
      <charset val="1"/>
    </font>
    <font>
      <sz val="10"/>
      <color rgb="FF000000"/>
      <name val="Arial"/>
      <family val="0"/>
      <charset val="2"/>
    </font>
    <font>
      <sz val="9"/>
      <color rgb="FF000000"/>
      <name val="Calibri"/>
      <family val="2"/>
      <charset val="1"/>
    </font>
    <font>
      <sz val="9"/>
      <color rgb="FFC0C0C0"/>
      <name val="Calibri"/>
      <family val="2"/>
      <charset val="1"/>
    </font>
    <font>
      <b val="true"/>
      <sz val="8"/>
      <color rgb="FFFF0000"/>
      <name val="Calibri"/>
      <family val="2"/>
      <charset val="1"/>
    </font>
    <font>
      <sz val="8"/>
      <color rgb="FFC0C0C0"/>
      <name val="Calibri"/>
      <family val="2"/>
      <charset val="1"/>
    </font>
    <font>
      <sz val="22"/>
      <color rgb="FF000000"/>
      <name val="Calibri"/>
      <family val="2"/>
      <charset val="1"/>
    </font>
    <font>
      <i val="true"/>
      <sz val="10"/>
      <color rgb="FFFF0000"/>
      <name val="Calibri"/>
      <family val="2"/>
      <charset val="1"/>
    </font>
  </fonts>
  <fills count="42">
    <fill>
      <patternFill patternType="none"/>
    </fill>
    <fill>
      <patternFill patternType="gray125"/>
    </fill>
    <fill>
      <patternFill patternType="solid">
        <fgColor rgb="FFCCCCFF"/>
        <bgColor rgb="FFD9D9D9"/>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D9D9D9"/>
      </patternFill>
    </fill>
    <fill>
      <patternFill patternType="solid">
        <fgColor rgb="FF99CCFF"/>
        <bgColor rgb="FFCCCCFF"/>
      </patternFill>
    </fill>
    <fill>
      <patternFill patternType="solid">
        <fgColor rgb="FFFF8080"/>
        <bgColor rgb="FFFF99CC"/>
      </patternFill>
    </fill>
    <fill>
      <patternFill patternType="solid">
        <fgColor rgb="FFFFFFCC"/>
        <bgColor rgb="FFEBF1DE"/>
      </patternFill>
    </fill>
    <fill>
      <patternFill patternType="solid">
        <fgColor rgb="FF00FF00"/>
        <bgColor rgb="FF00B050"/>
      </patternFill>
    </fill>
    <fill>
      <patternFill patternType="solid">
        <fgColor rgb="FFFFCC00"/>
        <bgColor rgb="FFFFFF00"/>
      </patternFill>
    </fill>
    <fill>
      <patternFill patternType="solid">
        <fgColor rgb="FFFFFF99"/>
        <bgColor rgb="FFFFFFCC"/>
      </patternFill>
    </fill>
    <fill>
      <patternFill patternType="solid">
        <fgColor rgb="FF9999FF"/>
        <bgColor rgb="FFCC99FF"/>
      </patternFill>
    </fill>
    <fill>
      <patternFill patternType="solid">
        <fgColor rgb="FF0066CC"/>
        <bgColor rgb="FF333399"/>
      </patternFill>
    </fill>
    <fill>
      <patternFill patternType="solid">
        <fgColor rgb="FF800080"/>
        <bgColor rgb="FF800080"/>
      </patternFill>
    </fill>
    <fill>
      <patternFill patternType="solid">
        <fgColor rgb="FF33CCCC"/>
        <bgColor rgb="FF558ED5"/>
      </patternFill>
    </fill>
    <fill>
      <patternFill patternType="solid">
        <fgColor rgb="FFFF9900"/>
        <bgColor rgb="FFE46C0A"/>
      </patternFill>
    </fill>
    <fill>
      <patternFill patternType="solid">
        <fgColor rgb="FFFF6600"/>
        <bgColor rgb="FFE46C0A"/>
      </patternFill>
    </fill>
    <fill>
      <patternFill patternType="solid">
        <fgColor rgb="FFC0C0C0"/>
        <bgColor rgb="FFBFBFBF"/>
      </patternFill>
    </fill>
    <fill>
      <patternFill patternType="solid">
        <fgColor rgb="FF339966"/>
        <bgColor rgb="FF00B050"/>
      </patternFill>
    </fill>
    <fill>
      <patternFill patternType="solid">
        <fgColor rgb="FF333399"/>
        <bgColor rgb="FF17375E"/>
      </patternFill>
    </fill>
    <fill>
      <patternFill patternType="solid">
        <fgColor rgb="FFFF0000"/>
        <bgColor rgb="FF993300"/>
      </patternFill>
    </fill>
    <fill>
      <patternFill patternType="solid">
        <fgColor rgb="FF969696"/>
        <bgColor rgb="FF808080"/>
      </patternFill>
    </fill>
    <fill>
      <patternFill patternType="solid">
        <fgColor rgb="FFFFFFFF"/>
        <bgColor rgb="FFF0F0F0"/>
      </patternFill>
    </fill>
    <fill>
      <patternFill patternType="solid">
        <fgColor rgb="FF003366"/>
        <bgColor rgb="FF17375E"/>
      </patternFill>
    </fill>
    <fill>
      <patternFill patternType="solid">
        <fgColor rgb="FF666699"/>
        <bgColor rgb="FF7F7F7F"/>
      </patternFill>
    </fill>
    <fill>
      <patternFill patternType="solid">
        <fgColor rgb="FFD9D9D9"/>
        <bgColor rgb="FFE0E0E0"/>
      </patternFill>
    </fill>
    <fill>
      <patternFill patternType="solid">
        <fgColor rgb="FFFFFF00"/>
        <bgColor rgb="FFFFCC00"/>
      </patternFill>
    </fill>
    <fill>
      <patternFill patternType="solid">
        <fgColor rgb="FFBFBFBF"/>
        <bgColor rgb="FFC0C0C0"/>
      </patternFill>
    </fill>
    <fill>
      <patternFill patternType="solid">
        <fgColor rgb="FF7F7F7F"/>
        <bgColor rgb="FF808080"/>
      </patternFill>
    </fill>
    <fill>
      <patternFill patternType="solid">
        <fgColor rgb="FF808080"/>
        <bgColor rgb="FF7F7F7F"/>
      </patternFill>
    </fill>
    <fill>
      <patternFill patternType="solid">
        <fgColor rgb="FFEEECE1"/>
        <bgColor rgb="FFEBF1DE"/>
      </patternFill>
    </fill>
    <fill>
      <patternFill patternType="solid">
        <fgColor rgb="FFF0F0F0"/>
        <bgColor rgb="FFEEECE1"/>
      </patternFill>
    </fill>
    <fill>
      <patternFill patternType="solid">
        <fgColor rgb="FFE0E0E0"/>
        <bgColor rgb="FFE6E0EC"/>
      </patternFill>
    </fill>
    <fill>
      <patternFill patternType="solid">
        <fgColor rgb="FFE46C0A"/>
        <bgColor rgb="FFFF6600"/>
      </patternFill>
    </fill>
    <fill>
      <patternFill patternType="solid">
        <fgColor rgb="FF558ED5"/>
        <bgColor rgb="FF666699"/>
      </patternFill>
    </fill>
    <fill>
      <patternFill patternType="solid">
        <fgColor rgb="FFE6E0EC"/>
        <bgColor rgb="FFE0E0E0"/>
      </patternFill>
    </fill>
    <fill>
      <patternFill patternType="solid">
        <fgColor rgb="FF17375E"/>
        <bgColor rgb="FF003366"/>
      </patternFill>
    </fill>
    <fill>
      <patternFill patternType="solid">
        <fgColor rgb="FFC3D69B"/>
        <bgColor rgb="FFC0C0C0"/>
      </patternFill>
    </fill>
    <fill>
      <patternFill patternType="solid">
        <fgColor rgb="FFEBF1DE"/>
        <bgColor rgb="FFEEECE1"/>
      </patternFill>
    </fill>
  </fills>
  <borders count="127">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right/>
      <top/>
      <bottom style="double">
        <color rgb="FFFF0000"/>
      </bottom>
      <diagonal/>
    </border>
    <border diagonalUp="false" diagonalDown="false">
      <left/>
      <right/>
      <top/>
      <bottom style="double">
        <color rgb="FFFF9900"/>
      </bottom>
      <diagonal/>
    </border>
    <border diagonalUp="false" diagonalDown="false">
      <left/>
      <right/>
      <top/>
      <bottom style="thick">
        <color rgb="FF333399"/>
      </bottom>
      <diagonal/>
    </border>
    <border diagonalUp="false" diagonalDown="false">
      <left/>
      <right/>
      <top/>
      <bottom style="thick">
        <color rgb="FFC0C0C0"/>
      </bottom>
      <diagonal/>
    </border>
    <border diagonalUp="false" diagonalDown="false">
      <left/>
      <right/>
      <top/>
      <bottom style="medium">
        <color rgb="FF0066CC"/>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style="thin">
        <color rgb="FF99CCFF"/>
      </left>
      <right style="thin">
        <color rgb="FF99CCFF"/>
      </right>
      <top style="thin">
        <color rgb="FF99CCFF"/>
      </top>
      <bottom style="thin">
        <color rgb="FF99CCFF"/>
      </bottom>
      <diagonal/>
    </border>
    <border diagonalUp="false" diagonalDown="false">
      <left style="thin">
        <color rgb="FF333333"/>
      </left>
      <right style="thin">
        <color rgb="FF333333"/>
      </right>
      <top style="thin">
        <color rgb="FF333333"/>
      </top>
      <bottom style="thin">
        <color rgb="FF333333"/>
      </bottom>
      <diagonal/>
    </border>
    <border diagonalUp="false" diagonalDown="false">
      <left/>
      <right/>
      <top style="thin">
        <color rgb="FF333399"/>
      </top>
      <bottom style="double">
        <color rgb="FF333399"/>
      </bottom>
      <diagonal/>
    </border>
    <border diagonalUp="false" diagonalDown="false">
      <left/>
      <right/>
      <top style="thin">
        <color rgb="FF33CCCC"/>
      </top>
      <bottom style="double">
        <color rgb="FF33CCCC"/>
      </bottom>
      <diagonal/>
    </border>
    <border diagonalUp="false" diagonalDown="false">
      <left/>
      <right/>
      <top/>
      <bottom style="thick">
        <color rgb="FF003366"/>
      </bottom>
      <diagonal/>
    </border>
    <border diagonalUp="false" diagonalDown="false">
      <left/>
      <right/>
      <top/>
      <bottom style="thick">
        <color rgb="FF33CCCC"/>
      </bottom>
      <diagonal/>
    </border>
    <border diagonalUp="false" diagonalDown="false">
      <left/>
      <right/>
      <top/>
      <bottom style="thick">
        <color rgb="FFCCFFFF"/>
      </bottom>
      <diagonal/>
    </border>
    <border diagonalUp="false" diagonalDown="false">
      <left/>
      <right/>
      <top/>
      <bottom style="thick">
        <color rgb="FF9999FF"/>
      </bottom>
      <diagonal/>
    </border>
    <border diagonalUp="false" diagonalDown="false">
      <left/>
      <right/>
      <top/>
      <bottom style="medium">
        <color rgb="FFCCFFFF"/>
      </bottom>
      <diagonal/>
    </border>
    <border diagonalUp="false" diagonalDown="false">
      <left/>
      <right/>
      <top/>
      <bottom style="medium">
        <color rgb="FF9999FF"/>
      </bottom>
      <diagonal/>
    </border>
    <border diagonalUp="false" diagonalDown="false">
      <left/>
      <right/>
      <top style="thin"/>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right style="thin"/>
      <top/>
      <bottom/>
      <diagonal/>
    </border>
    <border diagonalUp="false" diagonalDown="false">
      <left style="thin"/>
      <right style="thin"/>
      <top/>
      <bottom/>
      <diagonal/>
    </border>
    <border diagonalUp="false" diagonalDown="false">
      <left style="thin"/>
      <right style="thin"/>
      <top/>
      <bottom style="thin"/>
      <diagonal/>
    </border>
    <border diagonalUp="false" diagonalDown="false">
      <left style="thin"/>
      <right style="thin"/>
      <top style="thin"/>
      <bottom/>
      <diagonal/>
    </border>
    <border diagonalUp="false" diagonalDown="false">
      <left/>
      <right/>
      <top/>
      <bottom style="thin"/>
      <diagonal/>
    </border>
    <border diagonalUp="false" diagonalDown="false">
      <left/>
      <right/>
      <top style="thin"/>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right style="thin"/>
      <top/>
      <bottom style="thin"/>
      <diagonal/>
    </border>
    <border diagonalUp="false" diagonalDown="false">
      <left style="thin"/>
      <right/>
      <top/>
      <bottom/>
      <diagonal/>
    </border>
    <border diagonalUp="false" diagonalDown="false">
      <left style="thin"/>
      <right/>
      <top style="double"/>
      <bottom style="double"/>
      <diagonal/>
    </border>
    <border diagonalUp="false" diagonalDown="false">
      <left/>
      <right/>
      <top style="double"/>
      <bottom style="double"/>
      <diagonal/>
    </border>
    <border diagonalUp="false" diagonalDown="false">
      <left/>
      <right style="thin"/>
      <top style="double"/>
      <bottom style="thin"/>
      <diagonal/>
    </border>
    <border diagonalUp="false" diagonalDown="false">
      <left style="thin"/>
      <right style="hair"/>
      <top style="thin"/>
      <bottom style="hair"/>
      <diagonal/>
    </border>
    <border diagonalUp="false" diagonalDown="false">
      <left style="hair"/>
      <right style="hair"/>
      <top style="thin"/>
      <bottom style="hair"/>
      <diagonal/>
    </border>
    <border diagonalUp="false" diagonalDown="false">
      <left style="hair"/>
      <right style="thin"/>
      <top style="thin"/>
      <bottom style="hair"/>
      <diagonal/>
    </border>
    <border diagonalUp="false" diagonalDown="false">
      <left/>
      <right style="thin"/>
      <top style="thin"/>
      <bottom style="hair"/>
      <diagonal/>
    </border>
    <border diagonalUp="false" diagonalDown="false">
      <left style="thin"/>
      <right style="hair"/>
      <top/>
      <bottom style="hair"/>
      <diagonal/>
    </border>
    <border diagonalUp="false" diagonalDown="false">
      <left style="hair"/>
      <right style="hair"/>
      <top style="hair"/>
      <bottom style="hair"/>
      <diagonal/>
    </border>
    <border diagonalUp="false" diagonalDown="false">
      <left style="hair"/>
      <right style="hair"/>
      <top/>
      <bottom style="hair"/>
      <diagonal/>
    </border>
    <border diagonalUp="false" diagonalDown="false">
      <left style="hair"/>
      <right style="thin"/>
      <top/>
      <bottom style="hair"/>
      <diagonal/>
    </border>
    <border diagonalUp="false" diagonalDown="false">
      <left/>
      <right style="thin"/>
      <top/>
      <bottom style="hair"/>
      <diagonal/>
    </border>
    <border diagonalUp="false" diagonalDown="false">
      <left style="double"/>
      <right/>
      <top style="double"/>
      <bottom style="double"/>
      <diagonal/>
    </border>
    <border diagonalUp="false" diagonalDown="false">
      <left/>
      <right style="thin"/>
      <top style="double"/>
      <bottom style="double"/>
      <diagonal/>
    </border>
    <border diagonalUp="false" diagonalDown="false">
      <left/>
      <right style="double"/>
      <top style="double"/>
      <bottom style="double"/>
      <diagonal/>
    </border>
    <border diagonalUp="false" diagonalDown="false">
      <left/>
      <right/>
      <top style="double"/>
      <bottom/>
      <diagonal/>
    </border>
    <border diagonalUp="false" diagonalDown="false">
      <left style="double"/>
      <right style="double"/>
      <top style="double"/>
      <bottom/>
      <diagonal/>
    </border>
    <border diagonalUp="false" diagonalDown="false">
      <left style="double"/>
      <right style="double"/>
      <top/>
      <bottom style="double"/>
      <diagonal/>
    </border>
    <border diagonalUp="false" diagonalDown="false">
      <left style="thin"/>
      <right/>
      <top style="thin"/>
      <bottom/>
      <diagonal/>
    </border>
    <border diagonalUp="false" diagonalDown="false">
      <left/>
      <right style="thin"/>
      <top style="thin"/>
      <bottom/>
      <diagonal/>
    </border>
    <border diagonalUp="false" diagonalDown="true">
      <left style="thin"/>
      <right/>
      <top style="thin"/>
      <bottom/>
      <diagonal style="thin"/>
    </border>
    <border diagonalUp="false" diagonalDown="true">
      <left/>
      <right/>
      <top/>
      <bottom/>
      <diagonal style="thin"/>
    </border>
    <border diagonalUp="false" diagonalDown="false">
      <left style="thin"/>
      <right/>
      <top/>
      <bottom style="thin"/>
      <diagonal/>
    </border>
    <border diagonalUp="false" diagonalDown="true">
      <left/>
      <right style="thin"/>
      <top/>
      <bottom style="thin"/>
      <diagonal style="thin"/>
    </border>
    <border diagonalUp="false" diagonalDown="false">
      <left style="medium"/>
      <right style="medium"/>
      <top style="medium"/>
      <bottom style="medium"/>
      <diagonal/>
    </border>
    <border diagonalUp="false" diagonalDown="false">
      <left style="medium"/>
      <right style="thin"/>
      <top style="medium"/>
      <bottom style="thin"/>
      <diagonal/>
    </border>
    <border diagonalUp="false" diagonalDown="false">
      <left style="thin"/>
      <right style="medium"/>
      <top style="medium"/>
      <bottom style="thin"/>
      <diagonal/>
    </border>
    <border diagonalUp="false" diagonalDown="false">
      <left style="medium"/>
      <right/>
      <top style="thin"/>
      <bottom style="thin"/>
      <diagonal/>
    </border>
    <border diagonalUp="false" diagonalDown="false">
      <left style="thin"/>
      <right style="medium"/>
      <top style="thin"/>
      <bottom style="thin"/>
      <diagonal/>
    </border>
    <border diagonalUp="false" diagonalDown="false">
      <left style="medium"/>
      <right style="medium"/>
      <top style="thin"/>
      <bottom style="thin"/>
      <diagonal/>
    </border>
    <border diagonalUp="false" diagonalDown="false">
      <left style="thin"/>
      <right style="medium"/>
      <top style="thin"/>
      <bottom/>
      <diagonal/>
    </border>
    <border diagonalUp="false" diagonalDown="false">
      <left style="thin"/>
      <right style="medium"/>
      <top/>
      <bottom style="thin"/>
      <diagonal/>
    </border>
    <border diagonalUp="false" diagonalDown="false">
      <left style="medium"/>
      <right style="thin"/>
      <top style="thin"/>
      <bottom style="thin"/>
      <diagonal/>
    </border>
    <border diagonalUp="false" diagonalDown="false">
      <left/>
      <right style="thin"/>
      <top/>
      <bottom style="dotted"/>
      <diagonal/>
    </border>
    <border diagonalUp="false" diagonalDown="false">
      <left style="thin"/>
      <right style="thin"/>
      <top style="thin"/>
      <bottom style="dotted"/>
      <diagonal/>
    </border>
    <border diagonalUp="false" diagonalDown="false">
      <left style="thin"/>
      <right/>
      <top style="thin"/>
      <bottom style="dotted"/>
      <diagonal/>
    </border>
    <border diagonalUp="false" diagonalDown="false">
      <left style="thin"/>
      <right style="medium"/>
      <top style="thin"/>
      <bottom style="dotted"/>
      <diagonal/>
    </border>
    <border diagonalUp="false" diagonalDown="false">
      <left style="thin"/>
      <right style="thin"/>
      <top style="dotted"/>
      <bottom style="thin"/>
      <diagonal/>
    </border>
    <border diagonalUp="false" diagonalDown="false">
      <left style="thin"/>
      <right/>
      <top style="dotted"/>
      <bottom style="thin"/>
      <diagonal/>
    </border>
    <border diagonalUp="false" diagonalDown="false">
      <left style="thin"/>
      <right style="thin"/>
      <top style="dotted"/>
      <bottom style="medium"/>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style="thin"/>
      <right style="thin"/>
      <top style="medium"/>
      <bottom style="thin"/>
      <diagonal/>
    </border>
    <border diagonalUp="false" diagonalDown="false">
      <left style="thin"/>
      <right/>
      <top style="medium"/>
      <bottom style="thin"/>
      <diagonal/>
    </border>
    <border diagonalUp="false" diagonalDown="false">
      <left style="medium"/>
      <right/>
      <top/>
      <bottom style="medium"/>
      <diagonal/>
    </border>
    <border diagonalUp="false" diagonalDown="false">
      <left/>
      <right/>
      <top/>
      <bottom style="medium"/>
      <diagonal/>
    </border>
    <border diagonalUp="false" diagonalDown="false">
      <left/>
      <right style="thin"/>
      <top/>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right style="medium"/>
      <top/>
      <bottom style="medium"/>
      <diagonal/>
    </border>
    <border diagonalUp="false" diagonalDown="false">
      <left/>
      <right style="thin"/>
      <top style="thin"/>
      <bottom style="dotted"/>
      <diagonal/>
    </border>
    <border diagonalUp="false" diagonalDown="false">
      <left style="thin"/>
      <right style="thin"/>
      <top/>
      <bottom style="dotted"/>
      <diagonal/>
    </border>
    <border diagonalUp="false" diagonalDown="false">
      <left style="medium"/>
      <right style="medium"/>
      <top style="medium"/>
      <bottom/>
      <diagonal/>
    </border>
    <border diagonalUp="false" diagonalDown="false">
      <left style="thin"/>
      <right style="medium"/>
      <top style="thin"/>
      <bottom style="medium"/>
      <diagonal/>
    </border>
    <border diagonalUp="false" diagonalDown="false">
      <left style="thin"/>
      <right style="thin"/>
      <top/>
      <bottom style="medium"/>
      <diagonal/>
    </border>
    <border diagonalUp="false" diagonalDown="false">
      <left/>
      <right style="thin"/>
      <top style="thin"/>
      <bottom style="medium"/>
      <diagonal/>
    </border>
    <border diagonalUp="false" diagonalDown="false">
      <left style="thick">
        <color rgb="FFCCFFFF"/>
      </left>
      <right/>
      <top style="thick">
        <color rgb="FFCCFFFF"/>
      </top>
      <bottom/>
      <diagonal/>
    </border>
    <border diagonalUp="false" diagonalDown="false">
      <left/>
      <right style="thick">
        <color rgb="FFCCFFFF"/>
      </right>
      <top style="thick">
        <color rgb="FFCCFFFF"/>
      </top>
      <bottom/>
      <diagonal/>
    </border>
    <border diagonalUp="false" diagonalDown="false">
      <left style="thick">
        <color rgb="FFCCFFFF"/>
      </left>
      <right/>
      <top/>
      <bottom/>
      <diagonal/>
    </border>
    <border diagonalUp="false" diagonalDown="false">
      <left/>
      <right style="thick">
        <color rgb="FFCCFFFF"/>
      </right>
      <top/>
      <bottom/>
      <diagonal/>
    </border>
    <border diagonalUp="false" diagonalDown="false">
      <left style="thick">
        <color rgb="FFCCFFFF"/>
      </left>
      <right/>
      <top/>
      <bottom style="thick">
        <color rgb="FFCCFFFF"/>
      </bottom>
      <diagonal/>
    </border>
    <border diagonalUp="false" diagonalDown="false">
      <left/>
      <right style="thick">
        <color rgb="FFCCFFFF"/>
      </right>
      <top/>
      <bottom style="thick">
        <color rgb="FFCCFFFF"/>
      </bottom>
      <diagonal/>
    </border>
    <border diagonalUp="false" diagonalDown="false">
      <left style="thin"/>
      <right style="hair"/>
      <top style="hair"/>
      <bottom style="hair"/>
      <diagonal/>
    </border>
    <border diagonalUp="false" diagonalDown="false">
      <left style="hair"/>
      <right style="thin"/>
      <top style="hair"/>
      <bottom style="hair"/>
      <diagonal/>
    </border>
    <border diagonalUp="false" diagonalDown="false">
      <left style="thin"/>
      <right style="thin"/>
      <top style="hair"/>
      <bottom style="hair"/>
      <diagonal/>
    </border>
    <border diagonalUp="false" diagonalDown="false">
      <left style="thin"/>
      <right style="hair"/>
      <top style="hair"/>
      <bottom style="double"/>
      <diagonal/>
    </border>
    <border diagonalUp="false" diagonalDown="false">
      <left style="hair"/>
      <right style="hair"/>
      <top style="hair"/>
      <bottom style="double"/>
      <diagonal/>
    </border>
    <border diagonalUp="false" diagonalDown="false">
      <left style="hair"/>
      <right style="thin"/>
      <top style="hair"/>
      <bottom style="double"/>
      <diagonal/>
    </border>
    <border diagonalUp="false" diagonalDown="false">
      <left style="thin"/>
      <right style="thin"/>
      <top style="double"/>
      <bottom/>
      <diagonal/>
    </border>
    <border diagonalUp="false" diagonalDown="false">
      <left style="thin"/>
      <right style="thin"/>
      <top style="double"/>
      <bottom style="thin"/>
      <diagonal/>
    </border>
    <border diagonalUp="false" diagonalDown="false">
      <left/>
      <right/>
      <top/>
      <bottom style="hair"/>
      <diagonal/>
    </border>
    <border diagonalUp="false" diagonalDown="false">
      <left style="thin"/>
      <right/>
      <top/>
      <bottom style="medium"/>
      <diagonal/>
    </border>
    <border diagonalUp="false" diagonalDown="false">
      <left/>
      <right/>
      <top/>
      <bottom style="double"/>
      <diagonal/>
    </border>
    <border diagonalUp="false" diagonalDown="false">
      <left style="double"/>
      <right/>
      <top style="double"/>
      <bottom/>
      <diagonal/>
    </border>
    <border diagonalUp="false" diagonalDown="false">
      <left/>
      <right style="double"/>
      <top style="double"/>
      <bottom/>
      <diagonal/>
    </border>
    <border diagonalUp="false" diagonalDown="false">
      <left style="double"/>
      <right/>
      <top/>
      <bottom/>
      <diagonal/>
    </border>
    <border diagonalUp="false" diagonalDown="false">
      <left/>
      <right style="double"/>
      <top/>
      <bottom/>
      <diagonal/>
    </border>
    <border diagonalUp="false" diagonalDown="false">
      <left style="double"/>
      <right/>
      <top/>
      <bottom style="double"/>
      <diagonal/>
    </border>
    <border diagonalUp="false" diagonalDown="false">
      <left/>
      <right style="double"/>
      <top/>
      <bottom style="double"/>
      <diagonal/>
    </border>
    <border diagonalUp="false" diagonalDown="false">
      <left style="medium">
        <color rgb="FFFF0000"/>
      </left>
      <right/>
      <top/>
      <bottom/>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right/>
      <top style="medium"/>
      <bottom style="double"/>
      <diagonal/>
    </border>
    <border diagonalUp="false" diagonalDown="false">
      <left style="thin"/>
      <right style="thin"/>
      <top style="thin"/>
      <bottom style="hair"/>
      <diagonal/>
    </border>
    <border diagonalUp="false" diagonalDown="false">
      <left style="thin"/>
      <right style="thin"/>
      <top style="hair"/>
      <bottom/>
      <diagonal/>
    </border>
    <border diagonalUp="false" diagonalDown="false">
      <left style="thin"/>
      <right style="thin"/>
      <top style="medium"/>
      <bottom style="hair"/>
      <diagonal/>
    </border>
    <border diagonalUp="false" diagonalDown="false">
      <left style="thin"/>
      <right style="thin"/>
      <top style="hair"/>
      <bottom style="medium"/>
      <diagonal/>
    </border>
    <border diagonalUp="false" diagonalDown="false">
      <left style="thin"/>
      <right style="thin"/>
      <top/>
      <bottom style="hair"/>
      <diagonal/>
    </border>
    <border diagonalUp="false" diagonalDown="false">
      <left style="thin"/>
      <right style="thin"/>
      <top style="hair"/>
      <bottom style="thin"/>
      <diagonal/>
    </border>
  </borders>
  <cellStyleXfs count="25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84"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83"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4" fontId="0" fillId="2" borderId="0" applyFont="true" applyBorder="false" applyAlignment="true" applyProtection="false">
      <alignment horizontal="general" vertical="bottom" textRotation="0" wrapText="false" indent="0" shrinkToFit="false"/>
    </xf>
    <xf numFmtId="164" fontId="0" fillId="3" borderId="0" applyFont="true" applyBorder="false" applyAlignment="true" applyProtection="false">
      <alignment horizontal="general" vertical="bottom" textRotation="0" wrapText="false" indent="0" shrinkToFit="false"/>
    </xf>
    <xf numFmtId="164" fontId="0" fillId="4" borderId="0" applyFont="true" applyBorder="false" applyAlignment="true" applyProtection="false">
      <alignment horizontal="general" vertical="bottom" textRotation="0" wrapText="false" indent="0" shrinkToFit="false"/>
    </xf>
    <xf numFmtId="164" fontId="0" fillId="5"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7" borderId="0" applyFont="true" applyBorder="false" applyAlignment="true" applyProtection="false">
      <alignment horizontal="general" vertical="bottom" textRotation="0" wrapText="false" indent="0" shrinkToFit="false"/>
    </xf>
    <xf numFmtId="164" fontId="0" fillId="8" borderId="0" applyFont="true" applyBorder="false" applyAlignment="true" applyProtection="false">
      <alignment horizontal="general" vertical="bottom" textRotation="0" wrapText="false" indent="0" shrinkToFit="false"/>
    </xf>
    <xf numFmtId="164" fontId="0" fillId="8"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9" borderId="0" applyFont="true" applyBorder="false" applyAlignment="true" applyProtection="false">
      <alignment horizontal="general" vertical="bottom" textRotation="0" wrapText="false" indent="0" shrinkToFit="false"/>
    </xf>
    <xf numFmtId="164" fontId="0" fillId="9" borderId="0" applyFont="true" applyBorder="false" applyAlignment="true" applyProtection="false">
      <alignment horizontal="general" vertical="bottom" textRotation="0" wrapText="false" indent="0" shrinkToFit="false"/>
    </xf>
    <xf numFmtId="164" fontId="0" fillId="7"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4" borderId="0" applyFont="true" applyBorder="false" applyAlignment="true" applyProtection="false">
      <alignment horizontal="general" vertical="bottom" textRotation="0" wrapText="false" indent="0" shrinkToFit="false"/>
    </xf>
    <xf numFmtId="164" fontId="0" fillId="7" borderId="0" applyFont="true" applyBorder="false" applyAlignment="true" applyProtection="false">
      <alignment horizontal="general" vertical="bottom" textRotation="0" wrapText="false" indent="0" shrinkToFit="false"/>
    </xf>
    <xf numFmtId="164" fontId="0" fillId="7"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4"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8" borderId="0" applyFont="true" applyBorder="false" applyAlignment="true" applyProtection="false">
      <alignment horizontal="general" vertical="bottom" textRotation="0" wrapText="false" indent="0" shrinkToFit="false"/>
    </xf>
    <xf numFmtId="164" fontId="0" fillId="9" borderId="0" applyFont="true" applyBorder="false" applyAlignment="true" applyProtection="false">
      <alignment horizontal="general" vertical="bottom" textRotation="0" wrapText="false" indent="0" shrinkToFit="false"/>
    </xf>
    <xf numFmtId="164" fontId="0" fillId="11" borderId="0" applyFont="true" applyBorder="false" applyAlignment="true" applyProtection="false">
      <alignment horizontal="general" vertical="bottom" textRotation="0" wrapText="false" indent="0" shrinkToFit="false"/>
    </xf>
    <xf numFmtId="164" fontId="0" fillId="5" borderId="0" applyFont="true" applyBorder="false" applyAlignment="true" applyProtection="false">
      <alignment horizontal="general" vertical="bottom" textRotation="0" wrapText="false" indent="0" shrinkToFit="false"/>
    </xf>
    <xf numFmtId="164" fontId="0" fillId="8" borderId="0" applyFont="true" applyBorder="false" applyAlignment="true" applyProtection="false">
      <alignment horizontal="general" vertical="bottom" textRotation="0" wrapText="false" indent="0" shrinkToFit="false"/>
    </xf>
    <xf numFmtId="164" fontId="0" fillId="12"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9" borderId="0" applyFont="true" applyBorder="false" applyAlignment="true" applyProtection="false">
      <alignment horizontal="general" vertical="bottom" textRotation="0" wrapText="false" indent="0" shrinkToFit="false"/>
    </xf>
    <xf numFmtId="164" fontId="0" fillId="9" borderId="0" applyFont="true" applyBorder="false" applyAlignment="true" applyProtection="false">
      <alignment horizontal="general" vertical="bottom" textRotation="0" wrapText="false" indent="0" shrinkToFit="false"/>
    </xf>
    <xf numFmtId="164" fontId="0" fillId="7" borderId="0" applyFont="true" applyBorder="false" applyAlignment="true" applyProtection="false">
      <alignment horizontal="general" vertical="bottom" textRotation="0" wrapText="false" indent="0" shrinkToFit="false"/>
    </xf>
    <xf numFmtId="164" fontId="0" fillId="13" borderId="0" applyFont="true" applyBorder="false" applyAlignment="true" applyProtection="false">
      <alignment horizontal="general" vertical="bottom" textRotation="0" wrapText="false" indent="0" shrinkToFit="false"/>
    </xf>
    <xf numFmtId="164" fontId="0" fillId="13" borderId="0" applyFont="true" applyBorder="false" applyAlignment="true" applyProtection="false">
      <alignment horizontal="general" vertical="bottom" textRotation="0" wrapText="false" indent="0" shrinkToFit="false"/>
    </xf>
    <xf numFmtId="164" fontId="0" fillId="4" borderId="0" applyFont="true" applyBorder="false" applyAlignment="true" applyProtection="false">
      <alignment horizontal="general" vertical="bottom" textRotation="0" wrapText="false" indent="0" shrinkToFit="false"/>
    </xf>
    <xf numFmtId="164" fontId="0" fillId="3" borderId="0" applyFont="true" applyBorder="false" applyAlignment="true" applyProtection="false">
      <alignment horizontal="general" vertical="bottom" textRotation="0" wrapText="false" indent="0" shrinkToFit="false"/>
    </xf>
    <xf numFmtId="164" fontId="0" fillId="3" borderId="0" applyFont="true" applyBorder="false" applyAlignment="true" applyProtection="false">
      <alignment horizontal="general" vertical="bottom" textRotation="0" wrapText="false" indent="0" shrinkToFit="false"/>
    </xf>
    <xf numFmtId="164" fontId="0" fillId="13"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6" borderId="0" applyFont="true" applyBorder="false" applyAlignment="true" applyProtection="false">
      <alignment horizontal="general" vertical="bottom" textRotation="0" wrapText="false" indent="0" shrinkToFit="false"/>
    </xf>
    <xf numFmtId="164" fontId="0" fillId="14"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10" borderId="0" applyFont="true" applyBorder="false" applyAlignment="true" applyProtection="false">
      <alignment horizontal="general" vertical="bottom" textRotation="0" wrapText="false" indent="0" shrinkToFit="false"/>
    </xf>
    <xf numFmtId="164" fontId="0" fillId="13" borderId="0" applyFont="true" applyBorder="false" applyAlignment="true" applyProtection="false">
      <alignment horizontal="general" vertical="bottom" textRotation="0" wrapText="false" indent="0" shrinkToFit="false"/>
    </xf>
    <xf numFmtId="164" fontId="4" fillId="15"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6"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18"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14"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20"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21" borderId="0" applyFont="true" applyBorder="false" applyAlignment="true" applyProtection="false">
      <alignment horizontal="general" vertical="bottom" textRotation="0" wrapText="false" indent="0" shrinkToFit="false"/>
    </xf>
    <xf numFmtId="164" fontId="4" fillId="22" borderId="0" applyFont="true" applyBorder="false" applyAlignment="true" applyProtection="false">
      <alignment horizontal="general" vertical="bottom" textRotation="0" wrapText="false" indent="0" shrinkToFit="false"/>
    </xf>
    <xf numFmtId="164" fontId="4" fillId="23" borderId="0" applyFont="true" applyBorder="false" applyAlignment="true" applyProtection="false">
      <alignment horizontal="general" vertical="bottom" textRotation="0" wrapText="false" indent="0" shrinkToFit="false"/>
    </xf>
    <xf numFmtId="164" fontId="4" fillId="21" borderId="0" applyFont="true" applyBorder="false" applyAlignment="true" applyProtection="false">
      <alignment horizontal="general" vertical="bottom" textRotation="0" wrapText="false" indent="0" shrinkToFit="false"/>
    </xf>
    <xf numFmtId="164" fontId="4" fillId="16"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5" fillId="3" borderId="0" applyFont="true" applyBorder="false" applyAlignment="true" applyProtection="false">
      <alignment horizontal="general" vertical="bottom" textRotation="0" wrapText="false" indent="0" shrinkToFit="false"/>
    </xf>
    <xf numFmtId="164" fontId="6" fillId="6" borderId="0" applyFont="true" applyBorder="false" applyAlignment="true" applyProtection="false">
      <alignment horizontal="general" vertical="bottom" textRotation="0" wrapText="false" indent="0" shrinkToFit="false"/>
    </xf>
    <xf numFmtId="164" fontId="6" fillId="6" borderId="0" applyFont="true" applyBorder="false" applyAlignment="true" applyProtection="false">
      <alignment horizontal="general" vertical="bottom" textRotation="0" wrapText="false" indent="0" shrinkToFit="false"/>
    </xf>
    <xf numFmtId="164" fontId="6" fillId="6" borderId="0" applyFont="true" applyBorder="false" applyAlignment="true" applyProtection="false">
      <alignment horizontal="general" vertical="bottom" textRotation="0" wrapText="false" indent="0" shrinkToFit="false"/>
    </xf>
    <xf numFmtId="164" fontId="7" fillId="20" borderId="1" applyFont="true" applyBorder="true" applyAlignment="true" applyProtection="false">
      <alignment horizontal="general" vertical="bottom" textRotation="0" wrapText="false" indent="0" shrinkToFit="false"/>
    </xf>
    <xf numFmtId="164" fontId="8" fillId="24" borderId="2" applyFont="true" applyBorder="true" applyAlignment="true" applyProtection="false">
      <alignment horizontal="general" vertical="bottom" textRotation="0" wrapText="false" indent="0" shrinkToFit="false"/>
    </xf>
    <xf numFmtId="164" fontId="9" fillId="25" borderId="1" applyFont="true" applyBorder="true" applyAlignment="true" applyProtection="false">
      <alignment horizontal="general" vertical="bottom" textRotation="0" wrapText="false" indent="0" shrinkToFit="false"/>
    </xf>
    <xf numFmtId="164" fontId="9" fillId="25" borderId="1" applyFont="true" applyBorder="true" applyAlignment="true" applyProtection="false">
      <alignment horizontal="general" vertical="bottom" textRotation="0" wrapText="false" indent="0" shrinkToFit="false"/>
    </xf>
    <xf numFmtId="164" fontId="7" fillId="25" borderId="1" applyFont="true" applyBorder="true" applyAlignment="true" applyProtection="false">
      <alignment horizontal="general" vertical="bottom" textRotation="0" wrapText="false" indent="0" shrinkToFit="false"/>
    </xf>
    <xf numFmtId="164" fontId="8" fillId="24" borderId="2" applyFont="true" applyBorder="true" applyAlignment="true" applyProtection="false">
      <alignment horizontal="general" vertical="bottom" textRotation="0" wrapText="false" indent="0" shrinkToFit="false"/>
    </xf>
    <xf numFmtId="164" fontId="8" fillId="24" borderId="2" applyFont="true" applyBorder="true" applyAlignment="true" applyProtection="false">
      <alignment horizontal="general" vertical="bottom" textRotation="0" wrapText="false" indent="0" shrinkToFit="false"/>
    </xf>
    <xf numFmtId="164" fontId="8" fillId="24" borderId="2" applyFont="true" applyBorder="true" applyAlignment="true" applyProtection="false">
      <alignment horizontal="general" vertical="bottom" textRotation="0" wrapText="false" indent="0" shrinkToFit="false"/>
    </xf>
    <xf numFmtId="164" fontId="10" fillId="0" borderId="3" applyFont="true" applyBorder="true" applyAlignment="true" applyProtection="false">
      <alignment horizontal="general" vertical="bottom" textRotation="0" wrapText="false" indent="0" shrinkToFit="false"/>
    </xf>
    <xf numFmtId="164" fontId="10" fillId="0" borderId="3" applyFont="true" applyBorder="true" applyAlignment="true" applyProtection="false">
      <alignment horizontal="general" vertical="bottom" textRotation="0" wrapText="false" indent="0" shrinkToFit="false"/>
    </xf>
    <xf numFmtId="164" fontId="11" fillId="0" borderId="4" applyFont="true" applyBorder="true" applyAlignment="true" applyProtection="false">
      <alignment horizontal="general" vertical="bottom" textRotation="0" wrapText="false" indent="0" shrinkToFit="false"/>
    </xf>
    <xf numFmtId="164" fontId="12" fillId="13" borderId="1" applyFont="true" applyBorder="true" applyAlignment="true" applyProtection="false">
      <alignment horizontal="general" vertical="bottom" textRotation="0" wrapText="false" indent="0" shrinkToFit="false"/>
    </xf>
    <xf numFmtId="164" fontId="12" fillId="13" borderId="1" applyFont="true" applyBorder="true" applyAlignment="true" applyProtection="false">
      <alignment horizontal="general" vertical="bottom" textRotation="0" wrapText="false" indent="0" shrinkToFit="false"/>
    </xf>
    <xf numFmtId="164" fontId="12" fillId="7" borderId="1" applyFont="true" applyBorder="tru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6" fillId="4" borderId="0" applyFont="true" applyBorder="false" applyAlignment="true" applyProtection="false">
      <alignment horizontal="general" vertical="bottom" textRotation="0" wrapText="false" indent="0" shrinkToFit="false"/>
    </xf>
    <xf numFmtId="164" fontId="14" fillId="0" borderId="5" applyFont="true" applyBorder="true" applyAlignment="true" applyProtection="false">
      <alignment horizontal="general" vertical="bottom" textRotation="0" wrapText="false" indent="0" shrinkToFit="false"/>
    </xf>
    <xf numFmtId="164" fontId="15" fillId="0" borderId="6" applyFont="true" applyBorder="true" applyAlignment="true" applyProtection="false">
      <alignment horizontal="general" vertical="bottom" textRotation="0" wrapText="false" indent="0" shrinkToFit="false"/>
    </xf>
    <xf numFmtId="164" fontId="16" fillId="0" borderId="7" applyFont="true" applyBorder="true" applyAlignment="true" applyProtection="false">
      <alignment horizontal="general" vertical="bottom" textRotation="0" wrapText="false" indent="0" shrinkToFit="false"/>
    </xf>
    <xf numFmtId="164" fontId="16" fillId="0" borderId="0" applyFont="true" applyBorder="false" applyAlignment="true" applyProtection="false">
      <alignment horizontal="general" vertical="bottom" textRotation="0" wrapText="false" indent="0" shrinkToFit="false"/>
    </xf>
    <xf numFmtId="164" fontId="17" fillId="0" borderId="0" applyFont="true" applyBorder="false" applyAlignment="true" applyProtection="false">
      <alignment horizontal="general" vertical="bottom" textRotation="0" wrapText="false" indent="0" shrinkToFit="false"/>
    </xf>
    <xf numFmtId="164" fontId="5" fillId="5" borderId="0" applyFont="true" applyBorder="false" applyAlignment="true" applyProtection="false">
      <alignment horizontal="general" vertical="bottom" textRotation="0" wrapText="false" indent="0" shrinkToFit="false"/>
    </xf>
    <xf numFmtId="164" fontId="5" fillId="5" borderId="0" applyFont="true" applyBorder="false" applyAlignment="true" applyProtection="false">
      <alignment horizontal="general" vertical="bottom" textRotation="0" wrapText="false" indent="0" shrinkToFit="false"/>
    </xf>
    <xf numFmtId="164" fontId="5" fillId="3" borderId="0" applyFont="true" applyBorder="false" applyAlignment="true" applyProtection="false">
      <alignment horizontal="general" vertical="bottom" textRotation="0" wrapText="false" indent="0" shrinkToFit="false"/>
    </xf>
    <xf numFmtId="164" fontId="12" fillId="7" borderId="1" applyFont="true" applyBorder="true" applyAlignment="true" applyProtection="false">
      <alignment horizontal="general" vertical="bottom" textRotation="0" wrapText="false" indent="0" shrinkToFit="false"/>
    </xf>
    <xf numFmtId="164" fontId="11" fillId="0" borderId="4" applyFont="true" applyBorder="true" applyAlignment="true" applyProtection="false">
      <alignment horizontal="general" vertical="bottom" textRotation="0" wrapText="false" indent="0" shrinkToFit="false"/>
    </xf>
    <xf numFmtId="165" fontId="18" fillId="0" borderId="0" applyFont="true" applyBorder="false" applyAlignment="true" applyProtection="false">
      <alignment horizontal="general" vertical="bottom" textRotation="0" wrapText="false" indent="0" shrinkToFit="false"/>
    </xf>
    <xf numFmtId="165" fontId="18" fillId="0" borderId="0" applyFont="true" applyBorder="false" applyAlignment="true" applyProtection="false">
      <alignment horizontal="general" vertical="bottom" textRotation="0" wrapText="false" indent="0" shrinkToFit="false"/>
    </xf>
    <xf numFmtId="166" fontId="18" fillId="0" borderId="0" applyFont="true" applyBorder="false" applyAlignment="true" applyProtection="false">
      <alignment horizontal="general" vertical="bottom" textRotation="0" wrapText="false" indent="0" shrinkToFit="false"/>
    </xf>
    <xf numFmtId="164" fontId="19" fillId="13" borderId="0" applyFont="true" applyBorder="false" applyAlignment="true" applyProtection="false">
      <alignment horizontal="general" vertical="bottom" textRotation="0" wrapText="false" indent="0" shrinkToFit="false"/>
    </xf>
    <xf numFmtId="164" fontId="19" fillId="13" borderId="0" applyFont="true" applyBorder="false" applyAlignment="true" applyProtection="false">
      <alignment horizontal="general" vertical="bottom" textRotation="0" wrapText="false" indent="0" shrinkToFit="false"/>
    </xf>
    <xf numFmtId="164" fontId="20" fillId="13" borderId="0" applyFont="true" applyBorder="false" applyAlignment="true" applyProtection="false">
      <alignment horizontal="general" vertical="bottom" textRotation="0" wrapText="false" indent="0" shrinkToFit="false"/>
    </xf>
    <xf numFmtId="164" fontId="20" fillId="13" borderId="0" applyFont="true" applyBorder="false" applyAlignment="true" applyProtection="false">
      <alignment horizontal="general" vertical="bottom" textRotation="0" wrapText="false" indent="0" shrinkToFit="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2"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3"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10" borderId="8" applyFont="true" applyBorder="true" applyAlignment="true" applyProtection="false">
      <alignment horizontal="general" vertical="bottom" textRotation="0" wrapText="false" indent="0" shrinkToFit="false"/>
    </xf>
    <xf numFmtId="164" fontId="0" fillId="10" borderId="8" applyFont="true" applyBorder="true" applyAlignment="true" applyProtection="false">
      <alignment horizontal="general" vertical="bottom" textRotation="0" wrapText="false" indent="0" shrinkToFit="false"/>
    </xf>
    <xf numFmtId="164" fontId="0" fillId="10" borderId="8" applyFont="true" applyBorder="true" applyAlignment="true" applyProtection="false">
      <alignment horizontal="general" vertical="bottom" textRotation="0" wrapText="false" indent="0" shrinkToFit="false"/>
    </xf>
    <xf numFmtId="164" fontId="0" fillId="10" borderId="8" applyFont="true" applyBorder="true" applyAlignment="true" applyProtection="false">
      <alignment horizontal="general" vertical="bottom" textRotation="0" wrapText="false" indent="0" shrinkToFit="false"/>
    </xf>
    <xf numFmtId="164" fontId="18" fillId="10" borderId="9" applyFont="true" applyBorder="true" applyAlignment="true" applyProtection="false">
      <alignment horizontal="general" vertical="bottom" textRotation="0" wrapText="false" indent="0" shrinkToFit="false"/>
    </xf>
    <xf numFmtId="164" fontId="18" fillId="10" borderId="9" applyFont="true" applyBorder="true" applyAlignment="true" applyProtection="false">
      <alignment horizontal="general" vertical="bottom" textRotation="0" wrapText="false" indent="0" shrinkToFit="false"/>
    </xf>
    <xf numFmtId="164" fontId="0" fillId="10" borderId="8" applyFont="true" applyBorder="true" applyAlignment="true" applyProtection="false">
      <alignment horizontal="general" vertical="bottom" textRotation="0" wrapText="false" indent="0" shrinkToFit="false"/>
    </xf>
    <xf numFmtId="164" fontId="24" fillId="20" borderId="10" applyFont="true" applyBorder="tru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18" fillId="0" borderId="0" applyFont="true" applyBorder="false" applyAlignment="true" applyProtection="false">
      <alignment horizontal="general" vertical="bottom" textRotation="0" wrapText="false" indent="0" shrinkToFit="false"/>
    </xf>
    <xf numFmtId="167" fontId="18"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18" fillId="0" borderId="0" applyFont="true" applyBorder="false" applyAlignment="true" applyProtection="false">
      <alignment horizontal="general" vertical="bottom" textRotation="0" wrapText="false" indent="0" shrinkToFit="false"/>
    </xf>
    <xf numFmtId="167" fontId="18" fillId="0" borderId="0" applyFont="true" applyBorder="false" applyAlignment="true" applyProtection="false">
      <alignment horizontal="general" vertical="bottom" textRotation="0" wrapText="false" indent="0" shrinkToFit="false"/>
    </xf>
    <xf numFmtId="164" fontId="24" fillId="25" borderId="10" applyFont="true" applyBorder="true" applyAlignment="true" applyProtection="false">
      <alignment horizontal="general" vertical="bottom" textRotation="0" wrapText="false" indent="0" shrinkToFit="false"/>
    </xf>
    <xf numFmtId="164" fontId="24" fillId="25" borderId="10" applyFont="true" applyBorder="true" applyAlignment="true" applyProtection="false">
      <alignment horizontal="general" vertical="bottom" textRotation="0" wrapText="false" indent="0" shrinkToFit="false"/>
    </xf>
    <xf numFmtId="164" fontId="24" fillId="25" borderId="10" applyFont="true" applyBorder="tru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25" fillId="0" borderId="0" applyFont="true" applyBorder="false" applyAlignment="true" applyProtection="false">
      <alignment horizontal="general" vertical="bottom" textRotation="0" wrapText="false" indent="0" shrinkToFit="false"/>
    </xf>
    <xf numFmtId="164" fontId="26" fillId="0" borderId="11" applyFont="true" applyBorder="true" applyAlignment="true" applyProtection="false">
      <alignment horizontal="general" vertical="bottom" textRotation="0" wrapText="false" indent="0" shrinkToFit="false"/>
    </xf>
    <xf numFmtId="164" fontId="26" fillId="0" borderId="11" applyFont="true" applyBorder="true" applyAlignment="true" applyProtection="false">
      <alignment horizontal="general" vertical="bottom" textRotation="0" wrapText="false" indent="0" shrinkToFit="false"/>
    </xf>
    <xf numFmtId="164" fontId="26" fillId="0" borderId="12" applyFont="true" applyBorder="true" applyAlignment="true" applyProtection="false">
      <alignment horizontal="general" vertical="bottom" textRotation="0" wrapText="false" indent="0" shrinkToFit="false"/>
    </xf>
    <xf numFmtId="164" fontId="27" fillId="0" borderId="13" applyFont="true" applyBorder="true" applyAlignment="true" applyProtection="false">
      <alignment horizontal="general" vertical="bottom" textRotation="0" wrapText="false" indent="0" shrinkToFit="false"/>
    </xf>
    <xf numFmtId="164" fontId="27" fillId="0" borderId="13" applyFont="true" applyBorder="true" applyAlignment="true" applyProtection="false">
      <alignment horizontal="general" vertical="bottom" textRotation="0" wrapText="false" indent="0" shrinkToFit="false"/>
    </xf>
    <xf numFmtId="164" fontId="28" fillId="0" borderId="14" applyFont="true" applyBorder="true" applyAlignment="true" applyProtection="false">
      <alignment horizontal="general" vertical="bottom" textRotation="0" wrapText="false" indent="0" shrinkToFit="false"/>
    </xf>
    <xf numFmtId="164" fontId="29" fillId="0" borderId="15" applyFont="true" applyBorder="true" applyAlignment="true" applyProtection="false">
      <alignment horizontal="general" vertical="bottom" textRotation="0" wrapText="false" indent="0" shrinkToFit="false"/>
    </xf>
    <xf numFmtId="164" fontId="29" fillId="0" borderId="15" applyFont="true" applyBorder="true" applyAlignment="true" applyProtection="false">
      <alignment horizontal="general" vertical="bottom" textRotation="0" wrapText="false" indent="0" shrinkToFit="false"/>
    </xf>
    <xf numFmtId="164" fontId="30" fillId="0" borderId="16" applyFont="true" applyBorder="true" applyAlignment="true" applyProtection="false">
      <alignment horizontal="general" vertical="bottom" textRotation="0" wrapText="false" indent="0" shrinkToFit="false"/>
    </xf>
    <xf numFmtId="164" fontId="31" fillId="0" borderId="17" applyFont="true" applyBorder="true" applyAlignment="true" applyProtection="false">
      <alignment horizontal="general" vertical="bottom" textRotation="0" wrapText="false" indent="0" shrinkToFit="false"/>
    </xf>
    <xf numFmtId="164" fontId="31" fillId="0" borderId="17" applyFont="true" applyBorder="true" applyAlignment="true" applyProtection="false">
      <alignment horizontal="general" vertical="bottom" textRotation="0" wrapText="false" indent="0" shrinkToFit="false"/>
    </xf>
    <xf numFmtId="164" fontId="32" fillId="0" borderId="18" applyFont="true" applyBorder="true" applyAlignment="true" applyProtection="false">
      <alignment horizontal="general" vertical="bottom" textRotation="0" wrapText="false" indent="0" shrinkToFit="false"/>
    </xf>
    <xf numFmtId="164" fontId="31" fillId="0" borderId="0" applyFont="true" applyBorder="false" applyAlignment="true" applyProtection="false">
      <alignment horizontal="general" vertical="bottom" textRotation="0" wrapText="false" indent="0" shrinkToFit="false"/>
    </xf>
    <xf numFmtId="164" fontId="31" fillId="0" borderId="0" applyFont="true" applyBorder="false" applyAlignment="true" applyProtection="false">
      <alignment horizontal="general" vertical="bottom" textRotation="0" wrapText="false" indent="0" shrinkToFit="false"/>
    </xf>
    <xf numFmtId="164" fontId="32" fillId="0" borderId="0" applyFont="true" applyBorder="false" applyAlignment="true" applyProtection="false">
      <alignment horizontal="general" vertical="bottom" textRotation="0" wrapText="false" indent="0" shrinkToFit="false"/>
    </xf>
    <xf numFmtId="164" fontId="33" fillId="0" borderId="0" applyFont="true" applyBorder="false" applyAlignment="true" applyProtection="false">
      <alignment horizontal="general" vertical="bottom" textRotation="0" wrapText="false" indent="0" shrinkToFit="false"/>
    </xf>
    <xf numFmtId="164" fontId="34" fillId="0" borderId="0" applyFont="true" applyBorder="false" applyAlignment="true" applyProtection="false">
      <alignment horizontal="general" vertical="bottom" textRotation="0" wrapText="false" indent="0" shrinkToFit="false"/>
    </xf>
    <xf numFmtId="164" fontId="33"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18" fillId="0" borderId="0" applyFont="true" applyBorder="false" applyAlignment="true" applyProtection="false">
      <alignment horizontal="general" vertical="bottom" textRotation="0" wrapText="false" indent="0" shrinkToFit="false"/>
    </xf>
    <xf numFmtId="170" fontId="18"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72" fontId="18" fillId="0" borderId="0" applyFont="true" applyBorder="false" applyAlignment="true" applyProtection="false">
      <alignment horizontal="general" vertical="bottom" textRotation="0" wrapText="false" indent="0" shrinkToFit="false"/>
    </xf>
    <xf numFmtId="172" fontId="18"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4" fillId="26" borderId="0" applyFont="true" applyBorder="false" applyAlignment="true" applyProtection="false">
      <alignment horizontal="general" vertical="bottom" textRotation="0" wrapText="false" indent="0" shrinkToFit="false"/>
    </xf>
    <xf numFmtId="164" fontId="4" fillId="26"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24" borderId="0" applyFont="true" applyBorder="false" applyAlignment="true" applyProtection="false">
      <alignment horizontal="general" vertical="bottom" textRotation="0" wrapText="false" indent="0" shrinkToFit="false"/>
    </xf>
    <xf numFmtId="164" fontId="4" fillId="27" borderId="0" applyFont="true" applyBorder="false" applyAlignment="true" applyProtection="false">
      <alignment horizontal="general" vertical="bottom" textRotation="0" wrapText="false" indent="0" shrinkToFit="false"/>
    </xf>
    <xf numFmtId="164" fontId="4" fillId="27"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22" borderId="0" applyFont="true" applyBorder="false" applyAlignment="true" applyProtection="false">
      <alignment horizontal="general" vertical="bottom" textRotation="0" wrapText="false" indent="0" shrinkToFit="false"/>
    </xf>
    <xf numFmtId="164" fontId="4" fillId="23" borderId="0" applyFont="true" applyBorder="false" applyAlignment="true" applyProtection="false">
      <alignment horizontal="general" vertical="bottom" textRotation="0" wrapText="false" indent="0" shrinkToFit="false"/>
    </xf>
    <xf numFmtId="164" fontId="4" fillId="23" borderId="0" applyFont="true" applyBorder="false" applyAlignment="true" applyProtection="false">
      <alignment horizontal="general" vertical="bottom" textRotation="0" wrapText="false" indent="0" shrinkToFit="false"/>
    </xf>
    <xf numFmtId="164" fontId="4" fillId="21" borderId="0" applyFont="true" applyBorder="false" applyAlignment="true" applyProtection="false">
      <alignment horizontal="general" vertical="bottom" textRotation="0" wrapText="false" indent="0" shrinkToFit="false"/>
    </xf>
  </cellStyleXfs>
  <cellXfs count="1147">
    <xf numFmtId="164" fontId="0" fillId="0" borderId="0" xfId="0" applyFont="false" applyBorder="false" applyAlignment="false" applyProtection="false">
      <alignment horizontal="general" vertical="bottom" textRotation="0" wrapText="false" indent="0" shrinkToFit="false"/>
      <protection locked="true" hidden="false"/>
    </xf>
    <xf numFmtId="164" fontId="35" fillId="25" borderId="19" xfId="173" applyFont="true" applyBorder="true" applyAlignment="true" applyProtection="false">
      <alignment horizontal="center" vertical="bottom" textRotation="0" wrapText="false" indent="0" shrinkToFit="false"/>
      <protection locked="true" hidden="false"/>
    </xf>
    <xf numFmtId="164" fontId="36" fillId="0" borderId="0" xfId="173" applyFont="true" applyBorder="true" applyAlignment="true" applyProtection="false">
      <alignment horizontal="center" vertical="top" textRotation="0" wrapText="false" indent="0" shrinkToFit="false"/>
      <protection locked="true" hidden="false"/>
    </xf>
    <xf numFmtId="164" fontId="36" fillId="25" borderId="0" xfId="173" applyFont="true" applyBorder="true" applyAlignment="true" applyProtection="false">
      <alignment horizontal="center" vertical="top" textRotation="0" wrapText="false" indent="0" shrinkToFit="false"/>
      <protection locked="true" hidden="false"/>
    </xf>
    <xf numFmtId="164" fontId="18" fillId="25" borderId="0" xfId="173" applyFont="false" applyBorder="false" applyAlignment="false" applyProtection="false">
      <alignment horizontal="general" vertical="bottom" textRotation="0" wrapText="false" indent="0" shrinkToFit="false"/>
      <protection locked="true" hidden="false"/>
    </xf>
    <xf numFmtId="164" fontId="26" fillId="28" borderId="20" xfId="173" applyFont="true" applyBorder="true" applyAlignment="true" applyProtection="false">
      <alignment horizontal="general" vertical="center" textRotation="0" wrapText="false" indent="0" shrinkToFit="false"/>
      <protection locked="true" hidden="false"/>
    </xf>
    <xf numFmtId="164" fontId="18" fillId="28" borderId="20" xfId="173" applyFont="false" applyBorder="true" applyAlignment="true" applyProtection="false">
      <alignment horizontal="general" vertical="center" textRotation="0" wrapText="false" indent="0" shrinkToFit="false"/>
      <protection locked="true" hidden="false"/>
    </xf>
    <xf numFmtId="164" fontId="18" fillId="0" borderId="0" xfId="173" applyFont="false" applyBorder="false" applyAlignment="false" applyProtection="false">
      <alignment horizontal="general" vertical="bottom" textRotation="0" wrapText="false" indent="0" shrinkToFit="false"/>
      <protection locked="true" hidden="false"/>
    </xf>
    <xf numFmtId="164" fontId="18" fillId="0" borderId="20" xfId="173" applyFont="true" applyBorder="true" applyAlignment="true" applyProtection="false">
      <alignment horizontal="general" vertical="center" textRotation="0" wrapText="false" indent="0" shrinkToFit="false"/>
      <protection locked="true" hidden="false"/>
    </xf>
    <xf numFmtId="173" fontId="18" fillId="25" borderId="20" xfId="173" applyFont="true" applyBorder="true" applyAlignment="true" applyProtection="true">
      <alignment horizontal="general" vertical="center" textRotation="0" wrapText="false" indent="0" shrinkToFit="false"/>
      <protection locked="false" hidden="false"/>
    </xf>
    <xf numFmtId="174" fontId="18" fillId="25" borderId="20" xfId="173" applyFont="false" applyBorder="true" applyAlignment="true" applyProtection="true">
      <alignment horizontal="general" vertical="center" textRotation="0" wrapText="false" indent="0" shrinkToFit="false"/>
      <protection locked="false" hidden="false"/>
    </xf>
    <xf numFmtId="164" fontId="18" fillId="25" borderId="0" xfId="173" applyFont="true" applyBorder="false" applyAlignment="false" applyProtection="false">
      <alignment horizontal="general" vertical="bottom" textRotation="0" wrapText="false" indent="0" shrinkToFit="false"/>
      <protection locked="true" hidden="false"/>
    </xf>
    <xf numFmtId="173" fontId="18" fillId="25" borderId="20" xfId="173" applyFont="true" applyBorder="true" applyAlignment="true" applyProtection="true">
      <alignment horizontal="general" vertical="center" textRotation="0" wrapText="true" indent="0" shrinkToFit="false"/>
      <protection locked="false" hidden="false"/>
    </xf>
    <xf numFmtId="164" fontId="18" fillId="25" borderId="20" xfId="173" applyFont="true" applyBorder="true" applyAlignment="true" applyProtection="true">
      <alignment horizontal="general" vertical="center" textRotation="0" wrapText="false" indent="0" shrinkToFit="false"/>
      <protection locked="false" hidden="false"/>
    </xf>
    <xf numFmtId="164" fontId="18" fillId="25" borderId="20" xfId="173" applyFont="true" applyBorder="true" applyAlignment="true" applyProtection="true">
      <alignment horizontal="general" vertical="center" textRotation="0" wrapText="false" indent="0" shrinkToFit="false"/>
      <protection locked="true" hidden="false"/>
    </xf>
    <xf numFmtId="175" fontId="18" fillId="25" borderId="20" xfId="173" applyFont="true" applyBorder="true" applyAlignment="true" applyProtection="true">
      <alignment horizontal="general" vertical="center" textRotation="0" wrapText="false" indent="0" shrinkToFit="false"/>
      <protection locked="false" hidden="false"/>
    </xf>
    <xf numFmtId="175" fontId="18" fillId="0" borderId="0" xfId="173" applyFont="false" applyBorder="false" applyAlignment="false" applyProtection="false">
      <alignment horizontal="general" vertical="bottom" textRotation="0" wrapText="false" indent="0" shrinkToFit="false"/>
      <protection locked="true" hidden="false"/>
    </xf>
    <xf numFmtId="176" fontId="18" fillId="25" borderId="20" xfId="173" applyFont="false" applyBorder="true" applyAlignment="true" applyProtection="true">
      <alignment horizontal="general" vertical="center" textRotation="0" wrapText="false" indent="0" shrinkToFit="false"/>
      <protection locked="false" hidden="false"/>
    </xf>
    <xf numFmtId="164" fontId="18" fillId="0" borderId="19" xfId="173" applyFont="false" applyBorder="true" applyAlignment="true" applyProtection="false">
      <alignment horizontal="general" vertical="center" textRotation="0" wrapText="false" indent="0" shrinkToFit="false"/>
      <protection locked="true" hidden="false"/>
    </xf>
    <xf numFmtId="175" fontId="18" fillId="0" borderId="19" xfId="173" applyFont="false" applyBorder="true" applyAlignment="true" applyProtection="false">
      <alignment horizontal="general" vertical="center" textRotation="0" wrapText="false" indent="0" shrinkToFit="false"/>
      <protection locked="true" hidden="false"/>
    </xf>
    <xf numFmtId="175" fontId="18" fillId="28" borderId="20" xfId="173" applyFont="false" applyBorder="true" applyAlignment="true" applyProtection="false">
      <alignment horizontal="general" vertical="center" textRotation="0" wrapText="false" indent="0" shrinkToFit="false"/>
      <protection locked="true" hidden="false"/>
    </xf>
    <xf numFmtId="177" fontId="18" fillId="25" borderId="20" xfId="173" applyFont="true" applyBorder="true" applyAlignment="true" applyProtection="true">
      <alignment horizontal="general" vertical="center" textRotation="0" wrapText="true" indent="0" shrinkToFit="false"/>
      <protection locked="false" hidden="false"/>
    </xf>
    <xf numFmtId="164" fontId="18" fillId="0" borderId="20" xfId="173" applyFont="true" applyBorder="true" applyAlignment="false" applyProtection="false">
      <alignment horizontal="general" vertical="bottom" textRotation="0" wrapText="false" indent="0" shrinkToFit="false"/>
      <protection locked="true" hidden="false"/>
    </xf>
    <xf numFmtId="164" fontId="0" fillId="13" borderId="20" xfId="0" applyFont="true" applyBorder="true" applyAlignment="false" applyProtection="false">
      <alignment horizontal="general" vertical="bottom" textRotation="0" wrapText="false" indent="0" shrinkToFit="false"/>
      <protection locked="true" hidden="false"/>
    </xf>
    <xf numFmtId="164" fontId="18" fillId="0" borderId="20" xfId="173" applyFont="true" applyBorder="true" applyAlignment="true" applyProtection="false">
      <alignment horizontal="general" vertical="center" textRotation="0" wrapText="false" indent="0" shrinkToFit="false"/>
      <protection locked="true" hidden="false"/>
    </xf>
    <xf numFmtId="164" fontId="18" fillId="13" borderId="20" xfId="173" applyFont="true" applyBorder="true" applyAlignment="true" applyProtection="true">
      <alignment horizontal="general" vertical="center" textRotation="0" wrapText="false" indent="0" shrinkToFit="false"/>
      <protection locked="false" hidden="false"/>
    </xf>
    <xf numFmtId="164" fontId="0" fillId="0" borderId="20" xfId="0" applyFont="true" applyBorder="true" applyAlignment="false" applyProtection="false">
      <alignment horizontal="general" vertical="bottom" textRotation="0" wrapText="false" indent="0" shrinkToFit="false"/>
      <protection locked="true" hidden="false"/>
    </xf>
    <xf numFmtId="173" fontId="18" fillId="13" borderId="20" xfId="173" applyFont="true" applyBorder="true" applyAlignment="true" applyProtection="true">
      <alignment horizontal="general" vertical="center" textRotation="0" wrapText="false" indent="0" shrinkToFit="false"/>
      <protection locked="false" hidden="false"/>
    </xf>
    <xf numFmtId="164" fontId="35" fillId="28" borderId="21" xfId="173" applyFont="true" applyBorder="true" applyAlignment="true" applyProtection="false">
      <alignment horizontal="general" vertical="center" textRotation="0" wrapText="false" indent="0" shrinkToFit="false"/>
      <protection locked="true" hidden="false"/>
    </xf>
    <xf numFmtId="164" fontId="18" fillId="28" borderId="22" xfId="173" applyFont="true" applyBorder="true" applyAlignment="true" applyProtection="false">
      <alignment horizontal="general" vertical="center" textRotation="0" wrapText="false" indent="0" shrinkToFit="false"/>
      <protection locked="true" hidden="false"/>
    </xf>
    <xf numFmtId="164" fontId="18" fillId="25" borderId="0" xfId="173" applyFont="true" applyBorder="true" applyAlignment="false" applyProtection="false">
      <alignment horizontal="general" vertical="bottom" textRotation="0" wrapText="false" indent="0" shrinkToFit="false"/>
      <protection locked="true" hidden="false"/>
    </xf>
    <xf numFmtId="164" fontId="35" fillId="0" borderId="19" xfId="173" applyFont="true" applyBorder="true" applyAlignment="true" applyProtection="false">
      <alignment horizontal="general" vertical="center" textRotation="0" wrapText="false" indent="0" shrinkToFit="false"/>
      <protection locked="true" hidden="false"/>
    </xf>
    <xf numFmtId="174" fontId="18" fillId="25" borderId="20" xfId="173" applyFont="false" applyBorder="true" applyAlignment="true" applyProtection="true">
      <alignment horizontal="left" vertical="center" textRotation="0" wrapText="false" indent="0" shrinkToFit="false"/>
      <protection locked="false" hidden="false"/>
    </xf>
    <xf numFmtId="164" fontId="18" fillId="0" borderId="21" xfId="173" applyFont="false" applyBorder="true" applyAlignment="true" applyProtection="false">
      <alignment horizontal="general" vertical="center" textRotation="0" wrapText="false" indent="0" shrinkToFit="false"/>
      <protection locked="true" hidden="false"/>
    </xf>
    <xf numFmtId="164" fontId="18" fillId="0" borderId="22" xfId="173" applyFont="false" applyBorder="true" applyAlignment="true" applyProtection="false">
      <alignment horizontal="general" vertical="center" textRotation="0" wrapText="false" indent="0" shrinkToFit="false"/>
      <protection locked="true" hidden="false"/>
    </xf>
    <xf numFmtId="164" fontId="18" fillId="0" borderId="0" xfId="173" applyFont="false" applyBorder="false" applyAlignment="true" applyProtection="false">
      <alignment horizontal="general" vertical="center" textRotation="0" wrapText="false" indent="0" shrinkToFit="false"/>
      <protection locked="true" hidden="false"/>
    </xf>
    <xf numFmtId="164" fontId="37" fillId="0" borderId="23" xfId="145" applyFont="true" applyBorder="true" applyAlignment="true" applyProtection="true">
      <alignment horizontal="center" vertical="center" textRotation="0" wrapText="false" indent="0" shrinkToFit="false"/>
      <protection locked="true" hidden="false"/>
    </xf>
    <xf numFmtId="164" fontId="18" fillId="0" borderId="24" xfId="145" applyFont="true" applyBorder="true" applyAlignment="true" applyProtection="true">
      <alignment horizontal="center" vertical="bottom" textRotation="0" wrapText="false" indent="0" shrinkToFit="false"/>
      <protection locked="true" hidden="false"/>
    </xf>
    <xf numFmtId="164" fontId="35" fillId="0" borderId="25" xfId="145" applyFont="true" applyBorder="true" applyAlignment="true" applyProtection="true">
      <alignment horizontal="center" vertical="bottom" textRotation="0" wrapText="false" indent="0" shrinkToFit="false"/>
      <protection locked="true" hidden="false"/>
    </xf>
    <xf numFmtId="164" fontId="18" fillId="0" borderId="0" xfId="145" applyFont="false" applyBorder="false" applyAlignment="false" applyProtection="false">
      <alignment horizontal="general" vertical="bottom" textRotation="0" wrapText="false" indent="0" shrinkToFit="false"/>
      <protection locked="true" hidden="false"/>
    </xf>
    <xf numFmtId="164" fontId="35" fillId="0" borderId="23" xfId="177" applyFont="true" applyBorder="true" applyAlignment="true" applyProtection="true">
      <alignment horizontal="left" vertical="top" textRotation="0" wrapText="false" indent="0" shrinkToFit="false"/>
      <protection locked="true" hidden="false"/>
    </xf>
    <xf numFmtId="164" fontId="35" fillId="0" borderId="26" xfId="177" applyFont="true" applyBorder="true" applyAlignment="true" applyProtection="true">
      <alignment horizontal="left" vertical="top" textRotation="0" wrapText="false" indent="0" shrinkToFit="false"/>
      <protection locked="true" hidden="false"/>
    </xf>
    <xf numFmtId="173" fontId="18" fillId="0" borderId="23" xfId="145" applyFont="true" applyBorder="true" applyAlignment="true" applyProtection="true">
      <alignment horizontal="left" vertical="top" textRotation="0" wrapText="true" indent="0" shrinkToFit="false"/>
      <protection locked="true" hidden="false"/>
    </xf>
    <xf numFmtId="173" fontId="18" fillId="0" borderId="25" xfId="145" applyFont="true" applyBorder="true" applyAlignment="true" applyProtection="true">
      <alignment horizontal="left" vertical="top" textRotation="0" wrapText="true" indent="0" shrinkToFit="false"/>
      <protection locked="true" hidden="false"/>
    </xf>
    <xf numFmtId="164" fontId="35" fillId="0" borderId="0" xfId="145" applyFont="true" applyBorder="false" applyAlignment="false" applyProtection="true">
      <alignment horizontal="general" vertical="bottom" textRotation="0" wrapText="false" indent="0" shrinkToFit="false"/>
      <protection locked="true" hidden="false"/>
    </xf>
    <xf numFmtId="177" fontId="23" fillId="0" borderId="25" xfId="130" applyFont="true" applyBorder="true" applyAlignment="true" applyProtection="true">
      <alignment horizontal="left" vertical="bottom" textRotation="0" wrapText="true" indent="0" shrinkToFit="false"/>
      <protection locked="true" hidden="false"/>
    </xf>
    <xf numFmtId="164" fontId="23" fillId="0" borderId="20" xfId="145" applyFont="true" applyBorder="true" applyAlignment="true" applyProtection="true">
      <alignment horizontal="left" vertical="bottom" textRotation="0" wrapText="true" indent="0" shrinkToFit="false"/>
      <protection locked="true" hidden="false"/>
    </xf>
    <xf numFmtId="176" fontId="23" fillId="13" borderId="20" xfId="145" applyFont="true" applyBorder="true" applyAlignment="true" applyProtection="true">
      <alignment horizontal="center" vertical="bottom" textRotation="0" wrapText="false" indent="0" shrinkToFit="false"/>
      <protection locked="false" hidden="false"/>
    </xf>
    <xf numFmtId="164" fontId="23" fillId="0" borderId="20" xfId="145" applyFont="true" applyBorder="true" applyAlignment="true" applyProtection="true">
      <alignment horizontal="left" vertical="bottom" textRotation="0" wrapText="false" indent="0" shrinkToFit="false"/>
      <protection locked="true" hidden="false"/>
    </xf>
    <xf numFmtId="164" fontId="23" fillId="0" borderId="0" xfId="145" applyFont="true" applyBorder="true" applyAlignment="true" applyProtection="true">
      <alignment horizontal="left" vertical="bottom" textRotation="0" wrapText="false" indent="0" shrinkToFit="false"/>
      <protection locked="true" hidden="false"/>
    </xf>
    <xf numFmtId="164" fontId="38" fillId="0" borderId="20" xfId="145" applyFont="true" applyBorder="true" applyAlignment="true" applyProtection="true">
      <alignment horizontal="center" vertical="bottom" textRotation="0" wrapText="false" indent="0" shrinkToFit="false"/>
      <protection locked="true" hidden="false"/>
    </xf>
    <xf numFmtId="164" fontId="35" fillId="0" borderId="24" xfId="177" applyFont="true" applyBorder="true" applyAlignment="true" applyProtection="true">
      <alignment horizontal="left" vertical="top" textRotation="0" wrapText="false" indent="0" shrinkToFit="false"/>
      <protection locked="true" hidden="false"/>
    </xf>
    <xf numFmtId="164" fontId="0" fillId="25" borderId="0" xfId="0" applyFont="false" applyBorder="false" applyAlignment="false" applyProtection="false">
      <alignment horizontal="general" vertical="bottom" textRotation="0" wrapText="false" indent="0" shrinkToFit="false"/>
      <protection locked="true" hidden="false"/>
    </xf>
    <xf numFmtId="166" fontId="23" fillId="2" borderId="25" xfId="130" applyFont="true" applyBorder="true" applyAlignment="true" applyProtection="true">
      <alignment horizontal="left" vertical="bottom" textRotation="0" wrapText="false" indent="0" shrinkToFit="false"/>
      <protection locked="false" hidden="false"/>
    </xf>
    <xf numFmtId="164" fontId="0" fillId="13" borderId="0" xfId="0" applyFont="true" applyBorder="false" applyAlignment="false" applyProtection="false">
      <alignment horizontal="general" vertical="bottom" textRotation="0" wrapText="false" indent="0" shrinkToFit="false"/>
      <protection locked="true" hidden="false"/>
    </xf>
    <xf numFmtId="164" fontId="0" fillId="13" borderId="27" xfId="0" applyFont="true" applyBorder="true" applyAlignment="true" applyProtection="false">
      <alignment horizontal="left" vertical="bottom" textRotation="0" wrapText="false" indent="0" shrinkToFit="false"/>
      <protection locked="true" hidden="false"/>
    </xf>
    <xf numFmtId="164" fontId="0" fillId="13" borderId="27" xfId="0" applyFont="false" applyBorder="true" applyAlignment="true" applyProtection="false">
      <alignment horizontal="center" vertical="bottom" textRotation="0" wrapText="true" indent="0" shrinkToFit="false"/>
      <protection locked="true" hidden="false"/>
    </xf>
    <xf numFmtId="164" fontId="39" fillId="0" borderId="20" xfId="145" applyFont="true" applyBorder="true" applyAlignment="true" applyProtection="true">
      <alignment horizontal="center" vertical="center" textRotation="0" wrapText="false" indent="0" shrinkToFit="false"/>
      <protection locked="true" hidden="false"/>
    </xf>
    <xf numFmtId="175" fontId="39" fillId="0" borderId="20" xfId="145" applyFont="true" applyBorder="true" applyAlignment="true" applyProtection="true">
      <alignment horizontal="center" vertical="center" textRotation="0" wrapText="true" indent="0" shrinkToFit="false"/>
      <protection locked="true" hidden="false"/>
    </xf>
    <xf numFmtId="164" fontId="35" fillId="0" borderId="20" xfId="145" applyFont="true" applyBorder="true" applyAlignment="true" applyProtection="true">
      <alignment horizontal="center" vertical="center" textRotation="0" wrapText="false" indent="0" shrinkToFit="false"/>
      <protection locked="true" hidden="false"/>
    </xf>
    <xf numFmtId="164" fontId="18" fillId="0" borderId="20" xfId="145" applyFont="true" applyBorder="true" applyAlignment="true" applyProtection="true">
      <alignment horizontal="left" vertical="center" textRotation="0" wrapText="true" indent="1" shrinkToFit="false"/>
      <protection locked="true" hidden="false"/>
    </xf>
    <xf numFmtId="164" fontId="40" fillId="0" borderId="20" xfId="145" applyFont="true" applyBorder="true" applyAlignment="true" applyProtection="true">
      <alignment horizontal="center" vertical="center" textRotation="0" wrapText="false" indent="0" shrinkToFit="false"/>
      <protection locked="true" hidden="false"/>
    </xf>
    <xf numFmtId="176" fontId="40" fillId="13" borderId="20" xfId="145" applyFont="true" applyBorder="true" applyAlignment="true" applyProtection="true">
      <alignment horizontal="center" vertical="center" textRotation="0" wrapText="false" indent="0" shrinkToFit="false"/>
      <protection locked="false" hidden="false"/>
    </xf>
    <xf numFmtId="176" fontId="40" fillId="0" borderId="20" xfId="145" applyFont="true" applyBorder="true" applyAlignment="true" applyProtection="true">
      <alignment horizontal="center" vertical="center" textRotation="0" wrapText="false" indent="0" shrinkToFit="false"/>
      <protection locked="true" hidden="false"/>
    </xf>
    <xf numFmtId="176" fontId="40" fillId="0" borderId="20" xfId="145" applyFont="true" applyBorder="true" applyAlignment="true" applyProtection="true">
      <alignment horizontal="center" vertical="center" textRotation="0" wrapText="true" indent="0" shrinkToFit="false"/>
      <protection locked="true" hidden="false"/>
    </xf>
    <xf numFmtId="164" fontId="40" fillId="0" borderId="20" xfId="145" applyFont="true" applyBorder="true" applyAlignment="true" applyProtection="true">
      <alignment horizontal="center" vertical="center" textRotation="0" wrapText="true" indent="0" shrinkToFit="false"/>
      <protection locked="true" hidden="false"/>
    </xf>
    <xf numFmtId="164" fontId="40" fillId="20" borderId="20" xfId="145" applyFont="true" applyBorder="true" applyAlignment="true" applyProtection="true">
      <alignment horizontal="center" vertical="center" textRotation="0" wrapText="true" indent="0" shrinkToFit="false"/>
      <protection locked="true" hidden="false"/>
    </xf>
    <xf numFmtId="176" fontId="39" fillId="20" borderId="20" xfId="145" applyFont="true" applyBorder="true" applyAlignment="true" applyProtection="true">
      <alignment horizontal="center" vertical="center" textRotation="0" wrapText="false" indent="0" shrinkToFit="false"/>
      <protection locked="true" hidden="false"/>
    </xf>
    <xf numFmtId="164" fontId="41" fillId="0" borderId="0" xfId="145" applyFont="true" applyBorder="true" applyAlignment="true" applyProtection="true">
      <alignment horizontal="right" vertical="center" textRotation="0" wrapText="false" indent="0" shrinkToFit="false"/>
      <protection locked="true" hidden="false"/>
    </xf>
    <xf numFmtId="164" fontId="42" fillId="0" borderId="0" xfId="145" applyFont="true" applyBorder="true" applyAlignment="true" applyProtection="true">
      <alignment horizontal="left" vertical="center" textRotation="0" wrapText="false" indent="1" shrinkToFit="false"/>
      <protection locked="true" hidden="false"/>
    </xf>
    <xf numFmtId="164" fontId="18" fillId="0" borderId="0" xfId="145" applyFont="true" applyBorder="true" applyAlignment="true" applyProtection="true">
      <alignment horizontal="center" vertical="center" textRotation="0" wrapText="false" indent="0" shrinkToFit="false"/>
      <protection locked="true" hidden="false"/>
    </xf>
    <xf numFmtId="164" fontId="18" fillId="0" borderId="0" xfId="145" applyFont="true" applyBorder="true" applyAlignment="true" applyProtection="true">
      <alignment horizontal="center" vertical="top" textRotation="0" wrapText="false" indent="0" shrinkToFit="false"/>
      <protection locked="true" hidden="false"/>
    </xf>
    <xf numFmtId="164" fontId="43" fillId="0" borderId="0" xfId="145" applyFont="true" applyBorder="true" applyAlignment="true" applyProtection="true">
      <alignment horizontal="right" vertical="center" textRotation="0" wrapText="false" indent="0" shrinkToFit="false"/>
      <protection locked="true" hidden="false"/>
    </xf>
    <xf numFmtId="164" fontId="44" fillId="0" borderId="0" xfId="145" applyFont="true" applyBorder="true" applyAlignment="true" applyProtection="true">
      <alignment horizontal="center" vertical="bottom" textRotation="0" wrapText="false" indent="0" shrinkToFit="false"/>
      <protection locked="true" hidden="false"/>
    </xf>
    <xf numFmtId="164" fontId="43" fillId="0" borderId="0" xfId="145" applyFont="true" applyBorder="true" applyAlignment="true" applyProtection="true">
      <alignment horizontal="left" vertical="center" textRotation="0" wrapText="false" indent="0" shrinkToFit="false"/>
      <protection locked="true" hidden="false"/>
    </xf>
    <xf numFmtId="164" fontId="43" fillId="0" borderId="0" xfId="145" applyFont="true" applyBorder="true" applyAlignment="true" applyProtection="true">
      <alignment horizontal="center" vertical="top" textRotation="0" wrapText="false" indent="0" shrinkToFit="false"/>
      <protection locked="true" hidden="false"/>
    </xf>
    <xf numFmtId="164" fontId="45" fillId="0" borderId="0" xfId="145" applyFont="true" applyBorder="true" applyAlignment="true" applyProtection="true">
      <alignment horizontal="center" vertical="top" textRotation="0" wrapText="false" indent="0" shrinkToFit="false"/>
      <protection locked="true" hidden="false"/>
    </xf>
    <xf numFmtId="164" fontId="23" fillId="0" borderId="20" xfId="145" applyFont="true" applyBorder="true" applyAlignment="true" applyProtection="true">
      <alignment horizontal="left" vertical="center" textRotation="0" wrapText="true" indent="0" shrinkToFit="false"/>
      <protection locked="true" hidden="false"/>
    </xf>
    <xf numFmtId="164" fontId="18" fillId="0" borderId="0" xfId="145" applyFont="true" applyBorder="false" applyAlignment="false" applyProtection="true">
      <alignment horizontal="general" vertical="bottom" textRotation="0" wrapText="false" indent="0" shrinkToFit="false"/>
      <protection locked="true" hidden="false"/>
    </xf>
    <xf numFmtId="173" fontId="18" fillId="13" borderId="20" xfId="145" applyFont="true" applyBorder="true" applyAlignment="true" applyProtection="true">
      <alignment horizontal="left" vertical="top" textRotation="0" wrapText="true" indent="0" shrinkToFit="false"/>
      <protection locked="false" hidden="false"/>
    </xf>
    <xf numFmtId="178" fontId="18" fillId="0" borderId="27" xfId="145" applyFont="true" applyBorder="true" applyAlignment="true" applyProtection="true">
      <alignment horizontal="left" vertical="bottom" textRotation="0" wrapText="false" indent="0" shrinkToFit="false"/>
      <protection locked="true" hidden="false"/>
    </xf>
    <xf numFmtId="179" fontId="18" fillId="0" borderId="27" xfId="145" applyFont="true" applyBorder="true" applyAlignment="true" applyProtection="true">
      <alignment horizontal="left" vertical="bottom" textRotation="0" wrapText="false" indent="0" shrinkToFit="false"/>
      <protection locked="true" hidden="false"/>
    </xf>
    <xf numFmtId="164" fontId="35" fillId="0" borderId="0" xfId="145" applyFont="true" applyBorder="true" applyAlignment="true" applyProtection="true">
      <alignment horizontal="left" vertical="center" textRotation="0" wrapText="false" indent="0" shrinkToFit="false"/>
      <protection locked="true" hidden="false"/>
    </xf>
    <xf numFmtId="180" fontId="18" fillId="0" borderId="0" xfId="145" applyFont="true" applyBorder="false" applyAlignment="true" applyProtection="true">
      <alignment horizontal="general" vertical="bottom" textRotation="0" wrapText="false" indent="0" shrinkToFit="false"/>
      <protection locked="true" hidden="false"/>
    </xf>
    <xf numFmtId="164" fontId="35" fillId="0" borderId="28" xfId="145" applyFont="true" applyBorder="true" applyAlignment="true" applyProtection="true">
      <alignment horizontal="left" vertical="bottom" textRotation="0" wrapText="false" indent="0" shrinkToFit="false"/>
      <protection locked="true" hidden="false"/>
    </xf>
    <xf numFmtId="164" fontId="18" fillId="0" borderId="28" xfId="145" applyFont="true" applyBorder="true" applyAlignment="false" applyProtection="true">
      <alignment horizontal="general" vertical="bottom" textRotation="0" wrapText="false" indent="0" shrinkToFit="false"/>
      <protection locked="true" hidden="false"/>
    </xf>
    <xf numFmtId="164" fontId="39" fillId="0" borderId="0" xfId="145" applyFont="true" applyBorder="true" applyAlignment="true" applyProtection="true">
      <alignment horizontal="left" vertical="center" textRotation="0" wrapText="false" indent="0" shrinkToFit="false"/>
      <protection locked="true" hidden="false"/>
    </xf>
    <xf numFmtId="164" fontId="40" fillId="0" borderId="0" xfId="145" applyFont="true" applyBorder="true" applyAlignment="false" applyProtection="true">
      <alignment horizontal="general" vertical="bottom" textRotation="0" wrapText="false" indent="0" shrinkToFit="false"/>
      <protection locked="true" hidden="false"/>
    </xf>
    <xf numFmtId="164" fontId="18" fillId="0" borderId="28" xfId="145" applyFont="true" applyBorder="true" applyAlignment="true" applyProtection="true">
      <alignment horizontal="left" vertical="center" textRotation="0" wrapText="false" indent="0" shrinkToFit="false"/>
      <protection locked="true" hidden="false"/>
    </xf>
    <xf numFmtId="164" fontId="18" fillId="0" borderId="0" xfId="145" applyFont="true" applyBorder="true" applyAlignment="false" applyProtection="true">
      <alignment horizontal="general" vertical="bottom" textRotation="0" wrapText="false" indent="0" shrinkToFit="false"/>
      <protection locked="true" hidden="false"/>
    </xf>
    <xf numFmtId="181" fontId="35" fillId="0" borderId="0" xfId="177" applyFont="true" applyBorder="true" applyAlignment="true" applyProtection="true">
      <alignment horizontal="left" vertical="top" textRotation="0" wrapText="false" indent="0" shrinkToFit="false"/>
      <protection locked="true" hidden="false"/>
    </xf>
    <xf numFmtId="181" fontId="18" fillId="0" borderId="0" xfId="145" applyFont="true" applyBorder="true" applyAlignment="true" applyProtection="true">
      <alignment horizontal="general" vertical="top" textRotation="0" wrapText="false" indent="0" shrinkToFit="false"/>
      <protection locked="true" hidden="false"/>
    </xf>
    <xf numFmtId="178" fontId="18" fillId="0" borderId="0" xfId="145" applyFont="true" applyBorder="true" applyAlignment="true" applyProtection="true">
      <alignment horizontal="general" vertical="bottom" textRotation="0" wrapText="false" indent="0" shrinkToFit="false"/>
      <protection locked="true" hidden="false"/>
    </xf>
    <xf numFmtId="164" fontId="40" fillId="0" borderId="0" xfId="145" applyFont="true" applyBorder="false" applyAlignment="false" applyProtection="true">
      <alignment horizontal="general" vertical="bottom" textRotation="0" wrapText="false" indent="0" shrinkToFit="false"/>
      <protection locked="true" hidden="false"/>
    </xf>
    <xf numFmtId="173" fontId="18" fillId="0" borderId="0" xfId="145" applyFont="true" applyBorder="true" applyAlignment="true" applyProtection="true">
      <alignment horizontal="general" vertical="top" textRotation="0" wrapText="false" indent="0" shrinkToFit="false"/>
      <protection locked="true" hidden="false"/>
    </xf>
    <xf numFmtId="173" fontId="0" fillId="25" borderId="0" xfId="0" applyFont="false" applyBorder="false" applyAlignment="false" applyProtection="false">
      <alignment horizontal="general" vertical="bottom" textRotation="0" wrapText="false" indent="0" shrinkToFit="false"/>
      <protection locked="true" hidden="false"/>
    </xf>
    <xf numFmtId="164" fontId="0" fillId="25" borderId="0" xfId="0" applyFont="false" applyBorder="false" applyAlignment="true" applyProtection="false">
      <alignment horizontal="center" vertical="bottom" textRotation="0" wrapText="false" indent="0" shrinkToFit="false"/>
      <protection locked="true" hidden="false"/>
    </xf>
    <xf numFmtId="164" fontId="0" fillId="25" borderId="0" xfId="0" applyFont="false" applyBorder="false" applyAlignment="true" applyProtection="false">
      <alignment horizontal="center" vertical="bottom" textRotation="0" wrapText="true" indent="0" shrinkToFit="false"/>
      <protection locked="true" hidden="false"/>
    </xf>
    <xf numFmtId="168" fontId="0" fillId="25" borderId="0" xfId="231" applyFont="true" applyBorder="true" applyAlignment="true" applyProtection="true">
      <alignment horizontal="right" vertical="bottom" textRotation="0" wrapText="false" indent="0" shrinkToFit="false"/>
      <protection locked="true" hidden="false"/>
    </xf>
    <xf numFmtId="164" fontId="0" fillId="25" borderId="0" xfId="0" applyFont="false" applyBorder="false" applyAlignment="true" applyProtection="false">
      <alignment horizontal="general" vertical="bottom" textRotation="0" wrapText="false" indent="0" shrinkToFit="false"/>
      <protection locked="true" hidden="false"/>
    </xf>
    <xf numFmtId="164" fontId="0" fillId="25" borderId="0" xfId="0" applyFont="false" applyBorder="false" applyAlignment="true" applyProtection="false">
      <alignment horizontal="right" vertical="bottom" textRotation="0" wrapText="false" indent="0" shrinkToFit="false"/>
      <protection locked="true" hidden="false"/>
    </xf>
    <xf numFmtId="164" fontId="0" fillId="25" borderId="0" xfId="0" applyFont="false" applyBorder="false" applyAlignment="true" applyProtection="false">
      <alignment horizontal="center" vertical="center" textRotation="0" wrapText="false" indent="0" shrinkToFit="false"/>
      <protection locked="true" hidden="false"/>
    </xf>
    <xf numFmtId="164" fontId="0" fillId="25" borderId="0" xfId="0" applyFont="false" applyBorder="true" applyAlignment="false" applyProtection="false">
      <alignment horizontal="general" vertical="bottom" textRotation="0" wrapText="false" indent="0" shrinkToFit="false"/>
      <protection locked="true" hidden="false"/>
    </xf>
    <xf numFmtId="164" fontId="36" fillId="0" borderId="29" xfId="0" applyFont="true" applyBorder="true" applyAlignment="true" applyProtection="false">
      <alignment horizontal="general" vertical="center" textRotation="0" wrapText="false" indent="0" shrinkToFit="false"/>
      <protection locked="true" hidden="false"/>
    </xf>
    <xf numFmtId="164" fontId="36" fillId="0" borderId="30" xfId="0" applyFont="true" applyBorder="true" applyAlignment="true" applyProtection="false">
      <alignment horizontal="general" vertical="center" textRotation="0" wrapText="false" indent="0" shrinkToFit="false"/>
      <protection locked="true" hidden="false"/>
    </xf>
    <xf numFmtId="164" fontId="36" fillId="0" borderId="31" xfId="0" applyFont="true" applyBorder="true" applyAlignment="true" applyProtection="false">
      <alignment horizontal="general" vertical="center" textRotation="0" wrapText="false" indent="0" shrinkToFit="false"/>
      <protection locked="true" hidden="false"/>
    </xf>
    <xf numFmtId="164" fontId="36" fillId="25" borderId="0" xfId="0" applyFont="true" applyBorder="true" applyAlignment="true" applyProtection="false">
      <alignment horizontal="center" vertical="center" textRotation="0" wrapText="false" indent="0" shrinkToFit="false"/>
      <protection locked="true" hidden="false"/>
    </xf>
    <xf numFmtId="164" fontId="36" fillId="0" borderId="32" xfId="0" applyFont="true" applyBorder="true" applyAlignment="true" applyProtection="false">
      <alignment horizontal="general" vertical="top" textRotation="0" wrapText="false" indent="0" shrinkToFit="false"/>
      <protection locked="true" hidden="false"/>
    </xf>
    <xf numFmtId="164" fontId="36" fillId="0" borderId="0" xfId="0" applyFont="true" applyBorder="true" applyAlignment="true" applyProtection="false">
      <alignment horizontal="general" vertical="top" textRotation="0" wrapText="false" indent="0" shrinkToFit="false"/>
      <protection locked="true" hidden="false"/>
    </xf>
    <xf numFmtId="164" fontId="36" fillId="0" borderId="33" xfId="0" applyFont="true" applyBorder="true" applyAlignment="true" applyProtection="false">
      <alignment horizontal="general" vertical="top" textRotation="0" wrapText="false" indent="0" shrinkToFit="false"/>
      <protection locked="true" hidden="false"/>
    </xf>
    <xf numFmtId="164" fontId="36" fillId="25" borderId="0" xfId="0" applyFont="true" applyBorder="true" applyAlignment="true" applyProtection="false">
      <alignment horizontal="center" vertical="top" textRotation="0" wrapText="false" indent="0" shrinkToFit="false"/>
      <protection locked="true" hidden="false"/>
    </xf>
    <xf numFmtId="164" fontId="36" fillId="0" borderId="32" xfId="0" applyFont="true" applyBorder="true" applyAlignment="true" applyProtection="false">
      <alignment horizontal="center" vertical="top" textRotation="0" wrapText="false" indent="0" shrinkToFit="false"/>
      <protection locked="true" hidden="false"/>
    </xf>
    <xf numFmtId="164" fontId="36" fillId="0" borderId="0" xfId="0" applyFont="true" applyBorder="true" applyAlignment="true" applyProtection="false">
      <alignment horizontal="center" vertical="top" textRotation="0" wrapText="false" indent="0" shrinkToFit="false"/>
      <protection locked="true" hidden="false"/>
    </xf>
    <xf numFmtId="164" fontId="36" fillId="0" borderId="33" xfId="0" applyFont="true" applyBorder="true" applyAlignment="true" applyProtection="false">
      <alignment horizontal="center" vertical="top" textRotation="0" wrapText="false" indent="0" shrinkToFit="false"/>
      <protection locked="true" hidden="false"/>
    </xf>
    <xf numFmtId="173" fontId="37" fillId="25" borderId="0" xfId="178" applyFont="true" applyBorder="true" applyAlignment="true" applyProtection="true">
      <alignment horizontal="center" vertical="bottom" textRotation="0" wrapText="true" indent="0" shrinkToFit="false"/>
      <protection locked="false" hidden="false"/>
    </xf>
    <xf numFmtId="164" fontId="37" fillId="25" borderId="0" xfId="178" applyFont="true" applyBorder="true" applyAlignment="true" applyProtection="true">
      <alignment horizontal="general" vertical="bottom" textRotation="0" wrapText="true" indent="0" shrinkToFit="false"/>
      <protection locked="false" hidden="false"/>
    </xf>
    <xf numFmtId="164" fontId="37" fillId="25" borderId="0" xfId="178" applyFont="true" applyBorder="true" applyAlignment="true" applyProtection="true">
      <alignment horizontal="center" vertical="center" textRotation="0" wrapText="true" indent="0" shrinkToFit="false"/>
      <protection locked="false" hidden="false"/>
    </xf>
    <xf numFmtId="164" fontId="46" fillId="25" borderId="0" xfId="178" applyFont="true" applyBorder="true" applyAlignment="true" applyProtection="true">
      <alignment horizontal="center" vertical="center" textRotation="0" wrapText="true" indent="0" shrinkToFit="false"/>
      <protection locked="false" hidden="false"/>
    </xf>
    <xf numFmtId="164" fontId="37" fillId="25" borderId="0" xfId="178" applyFont="true" applyBorder="true" applyAlignment="true" applyProtection="true">
      <alignment horizontal="general" vertical="center" textRotation="0" wrapText="true" indent="0" shrinkToFit="false"/>
      <protection locked="false" hidden="false"/>
    </xf>
    <xf numFmtId="164" fontId="38" fillId="25" borderId="0" xfId="178" applyFont="true" applyBorder="true" applyAlignment="true" applyProtection="true">
      <alignment horizontal="center" vertical="center" textRotation="0" wrapText="true" indent="0" shrinkToFit="false"/>
      <protection locked="false" hidden="false"/>
    </xf>
    <xf numFmtId="168" fontId="37" fillId="25" borderId="0" xfId="231" applyFont="true" applyBorder="true" applyAlignment="true" applyProtection="true">
      <alignment horizontal="right" vertical="center" textRotation="0" wrapText="true" indent="0" shrinkToFit="false"/>
      <protection locked="false" hidden="false"/>
    </xf>
    <xf numFmtId="164" fontId="37" fillId="25" borderId="0" xfId="178" applyFont="true" applyBorder="true" applyAlignment="true" applyProtection="true">
      <alignment horizontal="right" vertical="center" textRotation="0" wrapText="true" indent="0" shrinkToFit="false"/>
      <protection locked="false" hidden="false"/>
    </xf>
    <xf numFmtId="182" fontId="47" fillId="25" borderId="0" xfId="178" applyFont="true" applyBorder="true" applyAlignment="true" applyProtection="true">
      <alignment horizontal="general" vertical="bottom" textRotation="0" wrapText="false" indent="0" shrinkToFit="false"/>
      <protection locked="false" hidden="false"/>
    </xf>
    <xf numFmtId="182" fontId="47" fillId="25" borderId="0" xfId="178" applyFont="true" applyBorder="true" applyAlignment="true" applyProtection="true">
      <alignment horizontal="left" vertical="bottom" textRotation="0" wrapText="false" indent="0" shrinkToFit="false"/>
      <protection locked="false" hidden="false"/>
    </xf>
    <xf numFmtId="182" fontId="47" fillId="25" borderId="0" xfId="178" applyFont="true" applyBorder="true" applyAlignment="true" applyProtection="true">
      <alignment horizontal="left" vertical="bottom" textRotation="0" wrapText="true" indent="0" shrinkToFit="false"/>
      <protection locked="false" hidden="false"/>
    </xf>
    <xf numFmtId="164" fontId="47" fillId="25" borderId="0" xfId="178" applyFont="true" applyBorder="true" applyAlignment="true" applyProtection="true">
      <alignment horizontal="general" vertical="bottom" textRotation="0" wrapText="false" indent="0" shrinkToFit="false"/>
      <protection locked="false" hidden="false"/>
    </xf>
    <xf numFmtId="164" fontId="47" fillId="25" borderId="0" xfId="178" applyFont="true" applyBorder="true" applyAlignment="true" applyProtection="true">
      <alignment horizontal="center" vertical="bottom" textRotation="0" wrapText="false" indent="0" shrinkToFit="false"/>
      <protection locked="false" hidden="false"/>
    </xf>
    <xf numFmtId="164" fontId="47" fillId="25" borderId="0" xfId="178" applyFont="true" applyBorder="true" applyAlignment="true" applyProtection="true">
      <alignment horizontal="center" vertical="bottom" textRotation="0" wrapText="true" indent="0" shrinkToFit="false"/>
      <protection locked="false" hidden="false"/>
    </xf>
    <xf numFmtId="168" fontId="47" fillId="29" borderId="0" xfId="231" applyFont="true" applyBorder="true" applyAlignment="true" applyProtection="true">
      <alignment horizontal="right" vertical="center" textRotation="0" wrapText="false" indent="0" shrinkToFit="false"/>
      <protection locked="false" hidden="false"/>
    </xf>
    <xf numFmtId="168" fontId="47" fillId="29" borderId="0" xfId="178" applyFont="true" applyBorder="true" applyAlignment="true" applyProtection="true">
      <alignment horizontal="general" vertical="center" textRotation="0" wrapText="false" indent="0" shrinkToFit="false"/>
      <protection locked="false" hidden="false"/>
    </xf>
    <xf numFmtId="168" fontId="37" fillId="25" borderId="0" xfId="178" applyFont="true" applyBorder="true" applyAlignment="true" applyProtection="true">
      <alignment horizontal="right" vertical="center" textRotation="0" wrapText="false" indent="0" shrinkToFit="false"/>
      <protection locked="false" hidden="false"/>
    </xf>
    <xf numFmtId="176" fontId="37" fillId="25" borderId="0" xfId="19" applyFont="true" applyBorder="true" applyAlignment="true" applyProtection="true">
      <alignment horizontal="right" vertical="center" textRotation="0" wrapText="false" indent="0" shrinkToFit="false"/>
      <protection locked="false" hidden="false"/>
    </xf>
    <xf numFmtId="176" fontId="37" fillId="25" borderId="0" xfId="178" applyFont="true" applyBorder="true" applyAlignment="true" applyProtection="true">
      <alignment horizontal="center" vertical="center" textRotation="0" wrapText="true" indent="0" shrinkToFit="false"/>
      <protection locked="false" hidden="false"/>
    </xf>
    <xf numFmtId="183" fontId="23" fillId="25" borderId="0" xfId="178" applyFont="true" applyBorder="true" applyAlignment="true" applyProtection="true">
      <alignment horizontal="center" vertical="center" textRotation="0" wrapText="true" indent="0" shrinkToFit="false"/>
      <protection locked="false" hidden="false"/>
    </xf>
    <xf numFmtId="182" fontId="47" fillId="25" borderId="0" xfId="178" applyFont="true" applyBorder="true" applyAlignment="true" applyProtection="true">
      <alignment horizontal="left" vertical="center" textRotation="0" wrapText="false" indent="0" shrinkToFit="false"/>
      <protection locked="false" hidden="false"/>
    </xf>
    <xf numFmtId="182" fontId="47" fillId="25" borderId="0" xfId="178" applyFont="true" applyBorder="true" applyAlignment="true" applyProtection="true">
      <alignment horizontal="left" vertical="center" textRotation="0" wrapText="true" indent="0" shrinkToFit="false"/>
      <protection locked="false" hidden="false"/>
    </xf>
    <xf numFmtId="177" fontId="47" fillId="25" borderId="0" xfId="178" applyFont="true" applyBorder="true" applyAlignment="true" applyProtection="true">
      <alignment horizontal="center" vertical="center" textRotation="0" wrapText="false" indent="0" shrinkToFit="false"/>
      <protection locked="false" hidden="false"/>
    </xf>
    <xf numFmtId="177" fontId="47" fillId="25" borderId="0" xfId="178" applyFont="true" applyBorder="true" applyAlignment="true" applyProtection="true">
      <alignment horizontal="center" vertical="center" textRotation="0" wrapText="true" indent="0" shrinkToFit="false"/>
      <protection locked="false" hidden="false"/>
    </xf>
    <xf numFmtId="164" fontId="37" fillId="25" borderId="0" xfId="0" applyFont="true" applyBorder="true" applyAlignment="true" applyProtection="false">
      <alignment horizontal="right" vertical="center" textRotation="0" wrapText="false" indent="0" shrinkToFit="false"/>
      <protection locked="true" hidden="false"/>
    </xf>
    <xf numFmtId="182" fontId="40" fillId="25" borderId="0" xfId="178" applyFont="true" applyBorder="true" applyAlignment="true" applyProtection="true">
      <alignment horizontal="general" vertical="bottom" textRotation="0" wrapText="false" indent="0" shrinkToFit="false"/>
      <protection locked="false" hidden="false"/>
    </xf>
    <xf numFmtId="182" fontId="48" fillId="25" borderId="0" xfId="178" applyFont="true" applyBorder="true" applyAlignment="true" applyProtection="true">
      <alignment horizontal="right" vertical="top" textRotation="0" wrapText="true" indent="0" shrinkToFit="false"/>
      <protection locked="false" hidden="false"/>
    </xf>
    <xf numFmtId="177" fontId="48" fillId="25" borderId="0" xfId="178" applyFont="true" applyBorder="true" applyAlignment="true" applyProtection="true">
      <alignment horizontal="right" vertical="center" textRotation="0" wrapText="false" indent="0" shrinkToFit="false"/>
      <protection locked="false" hidden="false"/>
    </xf>
    <xf numFmtId="174" fontId="40" fillId="25" borderId="0" xfId="178" applyFont="true" applyBorder="true" applyAlignment="true" applyProtection="true">
      <alignment horizontal="center" vertical="center" textRotation="0" wrapText="false" indent="0" shrinkToFit="false"/>
      <protection locked="false" hidden="false"/>
    </xf>
    <xf numFmtId="164" fontId="47" fillId="25" borderId="0" xfId="0" applyFont="true" applyBorder="true" applyAlignment="true" applyProtection="false">
      <alignment horizontal="right" vertical="center" textRotation="0" wrapText="false" indent="0" shrinkToFit="false"/>
      <protection locked="true" hidden="false"/>
    </xf>
    <xf numFmtId="183" fontId="23" fillId="25" borderId="0" xfId="178" applyFont="true" applyBorder="true" applyAlignment="true" applyProtection="true">
      <alignment horizontal="general" vertical="center" textRotation="0" wrapText="true" indent="0" shrinkToFit="false"/>
      <protection locked="false" hidden="false"/>
    </xf>
    <xf numFmtId="182" fontId="49" fillId="25" borderId="0" xfId="178" applyFont="true" applyBorder="true" applyAlignment="true" applyProtection="true">
      <alignment horizontal="general" vertical="bottom" textRotation="0" wrapText="false" indent="0" shrinkToFit="false"/>
      <protection locked="false" hidden="false"/>
    </xf>
    <xf numFmtId="182" fontId="23" fillId="25" borderId="0" xfId="178" applyFont="true" applyBorder="true" applyAlignment="true" applyProtection="true">
      <alignment horizontal="general" vertical="bottom" textRotation="0" wrapText="false" indent="0" shrinkToFit="false"/>
      <protection locked="false" hidden="false"/>
    </xf>
    <xf numFmtId="177" fontId="49" fillId="25" borderId="0" xfId="178" applyFont="true" applyBorder="true" applyAlignment="true" applyProtection="true">
      <alignment horizontal="left" vertical="center" textRotation="0" wrapText="false" indent="0" shrinkToFit="false"/>
      <protection locked="false" hidden="false"/>
    </xf>
    <xf numFmtId="177" fontId="23" fillId="25" borderId="0" xfId="178" applyFont="true" applyBorder="true" applyAlignment="true" applyProtection="true">
      <alignment horizontal="left" vertical="center" textRotation="0" wrapText="false" indent="0" shrinkToFit="false"/>
      <protection locked="false" hidden="false"/>
    </xf>
    <xf numFmtId="177" fontId="23" fillId="25" borderId="0" xfId="178" applyFont="true" applyBorder="true" applyAlignment="true" applyProtection="true">
      <alignment horizontal="left" vertical="center" textRotation="0" wrapText="true" indent="0" shrinkToFit="false"/>
      <protection locked="false" hidden="false"/>
    </xf>
    <xf numFmtId="168" fontId="23" fillId="25" borderId="0" xfId="231" applyFont="true" applyBorder="true" applyAlignment="true" applyProtection="true">
      <alignment horizontal="right" vertical="center" textRotation="0" wrapText="false" indent="0" shrinkToFit="false"/>
      <protection locked="false" hidden="false"/>
    </xf>
    <xf numFmtId="168" fontId="23" fillId="25" borderId="0" xfId="178" applyFont="true" applyBorder="true" applyAlignment="true" applyProtection="true">
      <alignment horizontal="general" vertical="center" textRotation="0" wrapText="false" indent="0" shrinkToFit="false"/>
      <protection locked="false" hidden="false"/>
    </xf>
    <xf numFmtId="164" fontId="23" fillId="25" borderId="0" xfId="0" applyFont="true" applyBorder="true" applyAlignment="true" applyProtection="false">
      <alignment horizontal="right" vertical="center" textRotation="0" wrapText="false" indent="0" shrinkToFit="false"/>
      <protection locked="true" hidden="false"/>
    </xf>
    <xf numFmtId="164" fontId="23" fillId="25" borderId="0" xfId="178" applyFont="true" applyBorder="true" applyAlignment="true" applyProtection="true">
      <alignment horizontal="general" vertical="bottom" textRotation="0" wrapText="false" indent="0" shrinkToFit="false"/>
      <protection locked="true" hidden="false"/>
    </xf>
    <xf numFmtId="174" fontId="23" fillId="25" borderId="0" xfId="178" applyFont="true" applyBorder="true" applyAlignment="true" applyProtection="true">
      <alignment horizontal="center" vertical="bottom" textRotation="0" wrapText="false" indent="0" shrinkToFit="false"/>
      <protection locked="true" hidden="false"/>
    </xf>
    <xf numFmtId="174" fontId="23" fillId="25" borderId="0" xfId="178" applyFont="true" applyBorder="true" applyAlignment="true" applyProtection="true">
      <alignment horizontal="left" vertical="bottom" textRotation="0" wrapText="true" indent="0" shrinkToFit="false"/>
      <protection locked="true" hidden="false"/>
    </xf>
    <xf numFmtId="164" fontId="18" fillId="25" borderId="0" xfId="178" applyFont="true" applyBorder="true" applyAlignment="true" applyProtection="true">
      <alignment horizontal="center" vertical="center" textRotation="0" wrapText="true" indent="0" shrinkToFit="false"/>
      <protection locked="true" hidden="false"/>
    </xf>
    <xf numFmtId="168" fontId="18" fillId="25" borderId="0" xfId="231" applyFont="true" applyBorder="true" applyAlignment="true" applyProtection="true">
      <alignment horizontal="right" vertical="center" textRotation="0" wrapText="false" indent="0" shrinkToFit="false"/>
      <protection locked="true" hidden="false"/>
    </xf>
    <xf numFmtId="168" fontId="18" fillId="25" borderId="0" xfId="178" applyFont="true" applyBorder="true" applyAlignment="true" applyProtection="true">
      <alignment horizontal="general" vertical="center" textRotation="0" wrapText="false" indent="0" shrinkToFit="false"/>
      <protection locked="true" hidden="false"/>
    </xf>
    <xf numFmtId="168" fontId="50" fillId="25" borderId="0" xfId="178" applyFont="true" applyBorder="true" applyAlignment="true" applyProtection="true">
      <alignment horizontal="right" vertical="center" textRotation="0" wrapText="false" indent="0" shrinkToFit="false"/>
      <protection locked="true" hidden="false"/>
    </xf>
    <xf numFmtId="168" fontId="18" fillId="25" borderId="0" xfId="178" applyFont="true" applyBorder="true" applyAlignment="true" applyProtection="true">
      <alignment horizontal="center" vertical="center" textRotation="0" wrapText="false" indent="0" shrinkToFit="false"/>
      <protection locked="true" hidden="false"/>
    </xf>
    <xf numFmtId="164" fontId="18" fillId="25" borderId="0" xfId="178" applyFont="true" applyBorder="true" applyAlignment="true" applyProtection="true">
      <alignment horizontal="center" vertical="center" textRotation="0" wrapText="false" indent="0" shrinkToFit="false"/>
      <protection locked="true" hidden="false"/>
    </xf>
    <xf numFmtId="164" fontId="51" fillId="25" borderId="0" xfId="0" applyFont="true" applyBorder="false" applyAlignment="false" applyProtection="false">
      <alignment horizontal="general" vertical="bottom" textRotation="0" wrapText="false" indent="0" shrinkToFit="false"/>
      <protection locked="true" hidden="false"/>
    </xf>
    <xf numFmtId="173" fontId="49" fillId="30" borderId="20" xfId="178" applyFont="true" applyBorder="true" applyAlignment="true" applyProtection="true">
      <alignment horizontal="center" vertical="center" textRotation="0" wrapText="true" indent="0" shrinkToFit="false"/>
      <protection locked="true" hidden="false"/>
    </xf>
    <xf numFmtId="173" fontId="49" fillId="30" borderId="21" xfId="178" applyFont="true" applyBorder="true" applyAlignment="true" applyProtection="true">
      <alignment horizontal="center" vertical="center" textRotation="0" wrapText="true" indent="0" shrinkToFit="false"/>
      <protection locked="true" hidden="false"/>
    </xf>
    <xf numFmtId="173" fontId="52" fillId="31" borderId="20" xfId="178" applyFont="true" applyBorder="true" applyAlignment="true" applyProtection="true">
      <alignment horizontal="center" vertical="center" textRotation="0" wrapText="true" indent="0" shrinkToFit="false"/>
      <protection locked="true" hidden="false"/>
    </xf>
    <xf numFmtId="177" fontId="52" fillId="31" borderId="20" xfId="178" applyFont="true" applyBorder="true" applyAlignment="true" applyProtection="true">
      <alignment horizontal="center" vertical="center" textRotation="0" wrapText="true" indent="0" shrinkToFit="false"/>
      <protection locked="false" hidden="false"/>
    </xf>
    <xf numFmtId="168" fontId="49" fillId="30" borderId="20" xfId="178" applyFont="true" applyBorder="true" applyAlignment="true" applyProtection="true">
      <alignment horizontal="center" vertical="center" textRotation="0" wrapText="true" indent="0" shrinkToFit="false"/>
      <protection locked="false" hidden="false"/>
    </xf>
    <xf numFmtId="168" fontId="52" fillId="31" borderId="20" xfId="178" applyFont="true" applyBorder="true" applyAlignment="true" applyProtection="true">
      <alignment horizontal="center" vertical="center" textRotation="0" wrapText="true" indent="0" shrinkToFit="false"/>
      <protection locked="false" hidden="false"/>
    </xf>
    <xf numFmtId="168" fontId="52" fillId="31" borderId="34" xfId="178" applyFont="true" applyBorder="true" applyAlignment="true" applyProtection="true">
      <alignment horizontal="center" vertical="center" textRotation="0" wrapText="true" indent="0" shrinkToFit="false"/>
      <protection locked="false" hidden="false"/>
    </xf>
    <xf numFmtId="173" fontId="49" fillId="25" borderId="35" xfId="178" applyFont="true" applyBorder="true" applyAlignment="true" applyProtection="true">
      <alignment horizontal="center" vertical="center" textRotation="90" wrapText="true" indent="0" shrinkToFit="false"/>
      <protection locked="false" hidden="false"/>
    </xf>
    <xf numFmtId="168" fontId="52" fillId="31" borderId="20" xfId="231" applyFont="true" applyBorder="true" applyAlignment="true" applyProtection="true">
      <alignment horizontal="center" vertical="center" textRotation="0" wrapText="true" indent="0" shrinkToFit="false"/>
      <protection locked="false" hidden="false"/>
    </xf>
    <xf numFmtId="168" fontId="52" fillId="31" borderId="22" xfId="178" applyFont="true" applyBorder="true" applyAlignment="true" applyProtection="true">
      <alignment horizontal="center" vertical="center" textRotation="0" wrapText="true" indent="0" shrinkToFit="false"/>
      <protection locked="false" hidden="false"/>
    </xf>
    <xf numFmtId="173" fontId="53" fillId="25" borderId="20" xfId="178" applyFont="true" applyBorder="true" applyAlignment="true" applyProtection="true">
      <alignment horizontal="center" vertical="center" textRotation="0" wrapText="true" indent="0" shrinkToFit="false"/>
      <protection locked="true" hidden="false"/>
    </xf>
    <xf numFmtId="173" fontId="54" fillId="25" borderId="20" xfId="178" applyFont="true" applyBorder="true" applyAlignment="true" applyProtection="true">
      <alignment horizontal="left" vertical="center" textRotation="0" wrapText="true" indent="0" shrinkToFit="false"/>
      <protection locked="true" hidden="false"/>
    </xf>
    <xf numFmtId="168" fontId="53" fillId="25" borderId="20" xfId="231" applyFont="true" applyBorder="true" applyAlignment="true" applyProtection="true">
      <alignment horizontal="right" vertical="center" textRotation="0" wrapText="true" indent="0" shrinkToFit="false"/>
      <protection locked="false" hidden="false"/>
    </xf>
    <xf numFmtId="168" fontId="53" fillId="25" borderId="20" xfId="178" applyFont="true" applyBorder="true" applyAlignment="true" applyProtection="true">
      <alignment horizontal="general" vertical="center" textRotation="0" wrapText="true" indent="0" shrinkToFit="false"/>
      <protection locked="false" hidden="false"/>
    </xf>
    <xf numFmtId="168" fontId="53" fillId="25" borderId="20" xfId="178" applyFont="true" applyBorder="true" applyAlignment="true" applyProtection="true">
      <alignment horizontal="right" vertical="center" textRotation="0" wrapText="true" indent="0" shrinkToFit="false"/>
      <protection locked="false" hidden="false"/>
    </xf>
    <xf numFmtId="168" fontId="53" fillId="25" borderId="20" xfId="178" applyFont="true" applyBorder="true" applyAlignment="true" applyProtection="true">
      <alignment horizontal="center" vertical="center" textRotation="0" wrapText="true" indent="0" shrinkToFit="false"/>
      <protection locked="false" hidden="false"/>
    </xf>
    <xf numFmtId="168" fontId="53" fillId="25" borderId="22" xfId="178" applyFont="true" applyBorder="true" applyAlignment="true" applyProtection="true">
      <alignment horizontal="center" vertical="center" textRotation="0" wrapText="true" indent="0" shrinkToFit="false"/>
      <protection locked="false" hidden="false"/>
    </xf>
    <xf numFmtId="173" fontId="53" fillId="25" borderId="0" xfId="178" applyFont="true" applyBorder="true" applyAlignment="true" applyProtection="true">
      <alignment horizontal="center" vertical="center" textRotation="0" wrapText="true" indent="0" shrinkToFit="false"/>
      <protection locked="false" hidden="false"/>
    </xf>
    <xf numFmtId="164" fontId="18" fillId="25" borderId="0" xfId="0" applyFont="true" applyBorder="false" applyAlignment="false" applyProtection="false">
      <alignment horizontal="general" vertical="bottom" textRotation="0" wrapText="false" indent="0" shrinkToFit="false"/>
      <protection locked="true" hidden="false"/>
    </xf>
    <xf numFmtId="185" fontId="18" fillId="25" borderId="20" xfId="15" applyFont="true" applyBorder="true" applyAlignment="true" applyProtection="true">
      <alignment horizontal="center" vertical="center" textRotation="0" wrapText="true" indent="0" shrinkToFit="false"/>
      <protection locked="true" hidden="false"/>
    </xf>
    <xf numFmtId="164" fontId="23" fillId="25" borderId="20" xfId="145" applyFont="true" applyBorder="true" applyAlignment="true" applyProtection="true">
      <alignment horizontal="center" vertical="center" textRotation="0" wrapText="false" indent="0" shrinkToFit="false"/>
      <protection locked="true" hidden="false"/>
    </xf>
    <xf numFmtId="182" fontId="18" fillId="25" borderId="20" xfId="231" applyFont="true" applyBorder="true" applyAlignment="true" applyProtection="true">
      <alignment horizontal="left" vertical="center" textRotation="0" wrapText="true" indent="1" shrinkToFit="false"/>
      <protection locked="true" hidden="false"/>
    </xf>
    <xf numFmtId="175" fontId="23" fillId="25" borderId="20" xfId="145" applyFont="true" applyBorder="true" applyAlignment="true" applyProtection="false">
      <alignment horizontal="center" vertical="center" textRotation="0" wrapText="true" indent="0" shrinkToFit="false"/>
      <protection locked="true" hidden="false"/>
    </xf>
    <xf numFmtId="164" fontId="23" fillId="25" borderId="20" xfId="178" applyFont="true" applyBorder="true" applyAlignment="true" applyProtection="true">
      <alignment horizontal="center" vertical="center" textRotation="0" wrapText="true" indent="0" shrinkToFit="false"/>
      <protection locked="false" hidden="false"/>
    </xf>
    <xf numFmtId="168" fontId="23" fillId="25" borderId="20" xfId="231" applyFont="true" applyBorder="true" applyAlignment="true" applyProtection="true">
      <alignment horizontal="right" vertical="center" textRotation="0" wrapText="true" indent="0" shrinkToFit="false"/>
      <protection locked="false" hidden="false"/>
    </xf>
    <xf numFmtId="164" fontId="23" fillId="25" borderId="20" xfId="178" applyFont="true" applyBorder="true" applyAlignment="true" applyProtection="true">
      <alignment horizontal="general" vertical="center" textRotation="0" wrapText="true" indent="0" shrinkToFit="false"/>
      <protection locked="false" hidden="false"/>
    </xf>
    <xf numFmtId="168" fontId="23" fillId="25" borderId="20" xfId="231" applyFont="true" applyBorder="true" applyAlignment="true" applyProtection="true">
      <alignment horizontal="right" vertical="center" textRotation="0" wrapText="true" indent="0" shrinkToFit="false"/>
      <protection locked="true" hidden="false"/>
    </xf>
    <xf numFmtId="183" fontId="18" fillId="25" borderId="20" xfId="17" applyFont="true" applyBorder="true" applyAlignment="true" applyProtection="true">
      <alignment horizontal="center" vertical="center" textRotation="0" wrapText="true" indent="0" shrinkToFit="false"/>
      <protection locked="true" hidden="false"/>
    </xf>
    <xf numFmtId="176" fontId="23" fillId="25" borderId="22" xfId="192" applyFont="true" applyBorder="true" applyAlignment="true" applyProtection="true">
      <alignment horizontal="center" vertical="center" textRotation="0" wrapText="true" indent="0" shrinkToFit="false"/>
      <protection locked="true" hidden="false"/>
    </xf>
    <xf numFmtId="164" fontId="23" fillId="25" borderId="0" xfId="145" applyFont="true" applyBorder="true" applyAlignment="true" applyProtection="false">
      <alignment horizontal="center" vertical="center" textRotation="0" wrapText="false" indent="0" shrinkToFit="true"/>
      <protection locked="true" hidden="false"/>
    </xf>
    <xf numFmtId="164" fontId="55" fillId="32" borderId="36" xfId="178" applyFont="true" applyBorder="true" applyAlignment="true" applyProtection="true">
      <alignment horizontal="general" vertical="center" textRotation="0" wrapText="false" indent="0" shrinkToFit="false"/>
      <protection locked="false" hidden="false"/>
    </xf>
    <xf numFmtId="164" fontId="55" fillId="32" borderId="37" xfId="178" applyFont="true" applyBorder="true" applyAlignment="true" applyProtection="true">
      <alignment horizontal="general" vertical="center" textRotation="0" wrapText="false" indent="0" shrinkToFit="false"/>
      <protection locked="false" hidden="false"/>
    </xf>
    <xf numFmtId="168" fontId="55" fillId="32" borderId="38" xfId="178" applyFont="true" applyBorder="true" applyAlignment="true" applyProtection="true">
      <alignment horizontal="general" vertical="center" textRotation="0" wrapText="false" indent="0" shrinkToFit="false"/>
      <protection locked="true" hidden="false"/>
    </xf>
    <xf numFmtId="167" fontId="55" fillId="32" borderId="38" xfId="19" applyFont="true" applyBorder="true" applyAlignment="true" applyProtection="true">
      <alignment horizontal="general" vertical="center" textRotation="0" wrapText="false" indent="0" shrinkToFit="false"/>
      <protection locked="true" hidden="false"/>
    </xf>
    <xf numFmtId="186" fontId="56" fillId="25" borderId="0" xfId="145" applyFont="true" applyBorder="true" applyAlignment="true" applyProtection="true">
      <alignment horizontal="center" vertical="center" textRotation="0" wrapText="false" indent="0" shrinkToFit="false"/>
      <protection locked="false" hidden="false"/>
    </xf>
    <xf numFmtId="168" fontId="0" fillId="25" borderId="0" xfId="0" applyFont="false" applyBorder="false" applyAlignment="false" applyProtection="false">
      <alignment horizontal="general" vertical="bottom" textRotation="0" wrapText="false" indent="0" shrinkToFit="false"/>
      <protection locked="true" hidden="false"/>
    </xf>
    <xf numFmtId="164" fontId="23" fillId="25" borderId="21" xfId="0" applyFont="true" applyBorder="true" applyAlignment="true" applyProtection="false">
      <alignment horizontal="center" vertical="center" textRotation="0" wrapText="false" indent="0" shrinkToFit="false"/>
      <protection locked="true" hidden="false"/>
    </xf>
    <xf numFmtId="164" fontId="23" fillId="25" borderId="19" xfId="0" applyFont="true" applyBorder="true" applyAlignment="true" applyProtection="false">
      <alignment horizontal="center" vertical="center" textRotation="0" wrapText="false" indent="0" shrinkToFit="false"/>
      <protection locked="true" hidden="false"/>
    </xf>
    <xf numFmtId="177" fontId="37" fillId="25" borderId="19" xfId="0" applyFont="true" applyBorder="true" applyAlignment="true" applyProtection="false">
      <alignment horizontal="general" vertical="bottom" textRotation="0" wrapText="true" indent="0" shrinkToFit="false"/>
      <protection locked="true" hidden="false"/>
    </xf>
    <xf numFmtId="168" fontId="23" fillId="25" borderId="19" xfId="198" applyFont="true" applyBorder="true" applyAlignment="true" applyProtection="true">
      <alignment horizontal="general" vertical="center" textRotation="0" wrapText="false" indent="0" shrinkToFit="false"/>
      <protection locked="true" hidden="false"/>
    </xf>
    <xf numFmtId="164" fontId="23" fillId="25" borderId="19" xfId="0" applyFont="true" applyBorder="true" applyAlignment="true" applyProtection="false">
      <alignment horizontal="center" vertical="center" textRotation="0" wrapText="true" indent="0" shrinkToFit="false"/>
      <protection locked="true" hidden="false"/>
    </xf>
    <xf numFmtId="168" fontId="23" fillId="25" borderId="19" xfId="231" applyFont="true" applyBorder="true" applyAlignment="true" applyProtection="true">
      <alignment horizontal="right" vertical="center" textRotation="0" wrapText="false" indent="0" shrinkToFit="false"/>
      <protection locked="true" hidden="false"/>
    </xf>
    <xf numFmtId="168" fontId="23" fillId="25" borderId="19" xfId="198" applyFont="true" applyBorder="true" applyAlignment="true" applyProtection="true">
      <alignment horizontal="right" vertical="center" textRotation="0" wrapText="false" indent="0" shrinkToFit="false"/>
      <protection locked="true" hidden="false"/>
    </xf>
    <xf numFmtId="168" fontId="23" fillId="25" borderId="22" xfId="198" applyFont="true" applyBorder="true" applyAlignment="true" applyProtection="true">
      <alignment horizontal="general" vertical="center" textRotation="0" wrapText="false" indent="0" shrinkToFit="false"/>
      <protection locked="true" hidden="false"/>
    </xf>
    <xf numFmtId="164" fontId="23" fillId="25" borderId="0" xfId="0" applyFont="true" applyBorder="true" applyAlignment="true" applyProtection="false">
      <alignment horizontal="center" vertical="center" textRotation="0" wrapText="false" indent="0" shrinkToFit="false"/>
      <protection locked="true" hidden="false"/>
    </xf>
    <xf numFmtId="173" fontId="57" fillId="32" borderId="39" xfId="145" applyFont="true" applyBorder="true" applyAlignment="true" applyProtection="true">
      <alignment horizontal="center" vertical="center" textRotation="0" wrapText="false" indent="0" shrinkToFit="false"/>
      <protection locked="true" hidden="false"/>
    </xf>
    <xf numFmtId="164" fontId="49" fillId="32" borderId="40" xfId="145" applyFont="true" applyBorder="true" applyAlignment="true" applyProtection="true">
      <alignment horizontal="center" vertical="center" textRotation="0" wrapText="false" indent="0" shrinkToFit="false"/>
      <protection locked="true" hidden="false"/>
    </xf>
    <xf numFmtId="164" fontId="52" fillId="32" borderId="40" xfId="0" applyFont="true" applyBorder="true" applyAlignment="true" applyProtection="false">
      <alignment horizontal="left" vertical="center" textRotation="0" wrapText="true" indent="0" shrinkToFit="false"/>
      <protection locked="true" hidden="false"/>
    </xf>
    <xf numFmtId="175" fontId="49" fillId="32" borderId="40" xfId="145" applyFont="true" applyBorder="true" applyAlignment="true" applyProtection="false">
      <alignment horizontal="center" vertical="center" textRotation="0" wrapText="true" indent="0" shrinkToFit="false"/>
      <protection locked="true" hidden="false"/>
    </xf>
    <xf numFmtId="164" fontId="49" fillId="32" borderId="40" xfId="178" applyFont="true" applyBorder="true" applyAlignment="true" applyProtection="true">
      <alignment horizontal="center" vertical="center" textRotation="0" wrapText="true" indent="0" shrinkToFit="false"/>
      <protection locked="false" hidden="false"/>
    </xf>
    <xf numFmtId="168" fontId="49" fillId="32" borderId="40" xfId="231" applyFont="true" applyBorder="true" applyAlignment="true" applyProtection="true">
      <alignment horizontal="right" vertical="center" textRotation="0" wrapText="true" indent="0" shrinkToFit="false"/>
      <protection locked="false" hidden="false"/>
    </xf>
    <xf numFmtId="164" fontId="49" fillId="32" borderId="40" xfId="178" applyFont="true" applyBorder="true" applyAlignment="true" applyProtection="true">
      <alignment horizontal="general" vertical="center" textRotation="0" wrapText="true" indent="0" shrinkToFit="false"/>
      <protection locked="false" hidden="false"/>
    </xf>
    <xf numFmtId="175" fontId="49" fillId="32" borderId="40" xfId="178" applyFont="true" applyBorder="true" applyAlignment="true" applyProtection="true">
      <alignment horizontal="right" vertical="center" textRotation="0" wrapText="true" indent="0" shrinkToFit="false"/>
      <protection locked="true" hidden="false"/>
    </xf>
    <xf numFmtId="175" fontId="52" fillId="32" borderId="41" xfId="178" applyFont="true" applyBorder="true" applyAlignment="true" applyProtection="true">
      <alignment horizontal="right" vertical="center" textRotation="0" wrapText="true" indent="0" shrinkToFit="false"/>
      <protection locked="true" hidden="false"/>
    </xf>
    <xf numFmtId="176" fontId="49" fillId="32" borderId="42" xfId="192" applyFont="true" applyBorder="true" applyAlignment="true" applyProtection="true">
      <alignment horizontal="right" vertical="center" textRotation="0" wrapText="true" indent="0" shrinkToFit="false"/>
      <protection locked="true" hidden="false"/>
    </xf>
    <xf numFmtId="164" fontId="49" fillId="25" borderId="0" xfId="145" applyFont="true" applyBorder="true" applyAlignment="true" applyProtection="false">
      <alignment horizontal="center" vertical="center" textRotation="0" wrapText="false" indent="0" shrinkToFit="true"/>
      <protection locked="true" hidden="false"/>
    </xf>
    <xf numFmtId="168" fontId="18" fillId="25" borderId="0" xfId="0" applyFont="true" applyBorder="false" applyAlignment="false" applyProtection="false">
      <alignment horizontal="general" vertical="bottom" textRotation="0" wrapText="false" indent="0" shrinkToFit="false"/>
      <protection locked="true" hidden="false"/>
    </xf>
    <xf numFmtId="167" fontId="18" fillId="25" borderId="0" xfId="192" applyFont="true" applyBorder="true" applyAlignment="true" applyProtection="true">
      <alignment horizontal="general" vertical="bottom" textRotation="0" wrapText="false" indent="0" shrinkToFit="false"/>
      <protection locked="true" hidden="false"/>
    </xf>
    <xf numFmtId="164" fontId="35" fillId="25" borderId="0" xfId="0" applyFont="true" applyBorder="false" applyAlignment="false" applyProtection="false">
      <alignment horizontal="general" vertical="bottom" textRotation="0" wrapText="false" indent="0" shrinkToFit="false"/>
      <protection locked="true" hidden="false"/>
    </xf>
    <xf numFmtId="173" fontId="35" fillId="30" borderId="43" xfId="178" applyFont="true" applyBorder="true" applyAlignment="true" applyProtection="true">
      <alignment horizontal="center" vertical="center" textRotation="0" wrapText="true" indent="0" shrinkToFit="false"/>
      <protection locked="true" hidden="false"/>
    </xf>
    <xf numFmtId="173" fontId="49" fillId="30" borderId="44" xfId="178" applyFont="true" applyBorder="true" applyAlignment="true" applyProtection="true">
      <alignment horizontal="center" vertical="center" textRotation="0" wrapText="true" indent="0" shrinkToFit="false"/>
      <protection locked="true" hidden="false"/>
    </xf>
    <xf numFmtId="164" fontId="49" fillId="30" borderId="45" xfId="0" applyFont="true" applyBorder="true" applyAlignment="true" applyProtection="false">
      <alignment horizontal="general" vertical="center" textRotation="0" wrapText="true" indent="0" shrinkToFit="false"/>
      <protection locked="true" hidden="false"/>
    </xf>
    <xf numFmtId="168" fontId="49" fillId="30" borderId="45" xfId="231" applyFont="true" applyBorder="true" applyAlignment="true" applyProtection="true">
      <alignment horizontal="center" vertical="center" textRotation="0" wrapText="false" indent="0" shrinkToFit="false"/>
      <protection locked="true" hidden="false"/>
    </xf>
    <xf numFmtId="164" fontId="49" fillId="30" borderId="45" xfId="0" applyFont="true" applyBorder="true" applyAlignment="true" applyProtection="false">
      <alignment horizontal="center" vertical="center" textRotation="0" wrapText="true" indent="0" shrinkToFit="false"/>
      <protection locked="true" hidden="false"/>
    </xf>
    <xf numFmtId="168" fontId="49" fillId="30" borderId="45" xfId="231" applyFont="true" applyBorder="true" applyAlignment="true" applyProtection="true">
      <alignment horizontal="center" vertical="center" textRotation="0" wrapText="true" indent="0" shrinkToFit="false"/>
      <protection locked="true" hidden="false"/>
    </xf>
    <xf numFmtId="182" fontId="49" fillId="30" borderId="45" xfId="178" applyFont="true" applyBorder="true" applyAlignment="true" applyProtection="true">
      <alignment horizontal="center" vertical="center" textRotation="0" wrapText="true" indent="0" shrinkToFit="false"/>
      <protection locked="true" hidden="false"/>
    </xf>
    <xf numFmtId="168" fontId="49" fillId="30" borderId="45" xfId="178" applyFont="true" applyBorder="true" applyAlignment="true" applyProtection="true">
      <alignment horizontal="right" vertical="center" textRotation="0" wrapText="true" indent="0" shrinkToFit="false"/>
      <protection locked="true" hidden="false"/>
    </xf>
    <xf numFmtId="184" fontId="49" fillId="30" borderId="46" xfId="15" applyFont="true" applyBorder="true" applyAlignment="true" applyProtection="true">
      <alignment horizontal="right" vertical="center" textRotation="0" wrapText="true" indent="0" shrinkToFit="false"/>
      <protection locked="true" hidden="false"/>
    </xf>
    <xf numFmtId="176" fontId="49" fillId="30" borderId="47" xfId="192" applyFont="true" applyBorder="true" applyAlignment="true" applyProtection="true">
      <alignment horizontal="general" vertical="center" textRotation="0" wrapText="true" indent="0" shrinkToFit="false"/>
      <protection locked="true" hidden="false"/>
    </xf>
    <xf numFmtId="187" fontId="49" fillId="25" borderId="0" xfId="178" applyFont="true" applyBorder="true" applyAlignment="true" applyProtection="true">
      <alignment horizontal="center" vertical="center" textRotation="0" wrapText="true" indent="0" shrinkToFit="false"/>
      <protection locked="false" hidden="false"/>
    </xf>
    <xf numFmtId="173" fontId="18" fillId="25" borderId="43" xfId="178" applyFont="true" applyBorder="true" applyAlignment="true" applyProtection="true">
      <alignment horizontal="center" vertical="center" textRotation="0" wrapText="true" indent="0" shrinkToFit="false"/>
      <protection locked="true" hidden="false"/>
    </xf>
    <xf numFmtId="173" fontId="23" fillId="25" borderId="44" xfId="178" applyFont="true" applyBorder="true" applyAlignment="true" applyProtection="true">
      <alignment horizontal="center" vertical="center" textRotation="0" wrapText="true" indent="0" shrinkToFit="false"/>
      <protection locked="true" hidden="false"/>
    </xf>
    <xf numFmtId="181" fontId="23" fillId="25" borderId="45" xfId="0" applyFont="true" applyBorder="true" applyAlignment="true" applyProtection="false">
      <alignment horizontal="general" vertical="center" textRotation="0" wrapText="true" indent="0" shrinkToFit="false"/>
      <protection locked="true" hidden="false"/>
    </xf>
    <xf numFmtId="168" fontId="23" fillId="25" borderId="45" xfId="231" applyFont="true" applyBorder="true" applyAlignment="true" applyProtection="true">
      <alignment horizontal="center" vertical="center" textRotation="0" wrapText="false" indent="0" shrinkToFit="false"/>
      <protection locked="true" hidden="false"/>
    </xf>
    <xf numFmtId="181" fontId="23" fillId="25" borderId="45" xfId="0" applyFont="true" applyBorder="true" applyAlignment="true" applyProtection="false">
      <alignment horizontal="center" vertical="center" textRotation="0" wrapText="true" indent="0" shrinkToFit="false"/>
      <protection locked="true" hidden="false"/>
    </xf>
    <xf numFmtId="168" fontId="49" fillId="25" borderId="45" xfId="231" applyFont="true" applyBorder="true" applyAlignment="true" applyProtection="true">
      <alignment horizontal="center" vertical="center" textRotation="0" wrapText="true" indent="0" shrinkToFit="false"/>
      <protection locked="true" hidden="false"/>
    </xf>
    <xf numFmtId="182" fontId="49" fillId="25" borderId="45" xfId="178" applyFont="true" applyBorder="true" applyAlignment="true" applyProtection="true">
      <alignment horizontal="center" vertical="center" textRotation="0" wrapText="true" indent="0" shrinkToFit="false"/>
      <protection locked="true" hidden="false"/>
    </xf>
    <xf numFmtId="177" fontId="23" fillId="25" borderId="45" xfId="15" applyFont="true" applyBorder="true" applyAlignment="true" applyProtection="true">
      <alignment horizontal="right" vertical="center" textRotation="0" wrapText="true" indent="0" shrinkToFit="false"/>
      <protection locked="true" hidden="false"/>
    </xf>
    <xf numFmtId="168" fontId="23" fillId="25" borderId="45" xfId="178" applyFont="true" applyBorder="true" applyAlignment="true" applyProtection="true">
      <alignment horizontal="right" vertical="center" textRotation="0" wrapText="true" indent="0" shrinkToFit="false"/>
      <protection locked="true" hidden="false"/>
    </xf>
    <xf numFmtId="184" fontId="23" fillId="25" borderId="46" xfId="15" applyFont="true" applyBorder="true" applyAlignment="true" applyProtection="true">
      <alignment horizontal="right" vertical="center" textRotation="0" wrapText="true" indent="0" shrinkToFit="false"/>
      <protection locked="true" hidden="false"/>
    </xf>
    <xf numFmtId="176" fontId="49" fillId="25" borderId="47" xfId="192" applyFont="true" applyBorder="true" applyAlignment="true" applyProtection="true">
      <alignment horizontal="general" vertical="center" textRotation="0" wrapText="true" indent="0" shrinkToFit="false"/>
      <protection locked="true" hidden="false"/>
    </xf>
    <xf numFmtId="187" fontId="23" fillId="25" borderId="0" xfId="178" applyFont="true" applyBorder="true" applyAlignment="true" applyProtection="true">
      <alignment horizontal="center" vertical="center" textRotation="0" wrapText="true" indent="0" shrinkToFit="false"/>
      <protection locked="false" hidden="false"/>
    </xf>
    <xf numFmtId="175" fontId="18" fillId="25" borderId="0" xfId="0" applyFont="true" applyBorder="false" applyAlignment="false" applyProtection="false">
      <alignment horizontal="general" vertical="bottom" textRotation="0" wrapText="false" indent="0" shrinkToFit="false"/>
      <protection locked="true" hidden="false"/>
    </xf>
    <xf numFmtId="176" fontId="18" fillId="25" borderId="0" xfId="0" applyFont="true" applyBorder="false" applyAlignment="false" applyProtection="false">
      <alignment horizontal="general" vertical="bottom" textRotation="0" wrapText="false" indent="0" shrinkToFit="false"/>
      <protection locked="true" hidden="false"/>
    </xf>
    <xf numFmtId="173" fontId="57" fillId="25" borderId="28" xfId="178" applyFont="true" applyBorder="true" applyAlignment="true" applyProtection="true">
      <alignment horizontal="center" vertical="center" textRotation="0" wrapText="true" indent="0" shrinkToFit="false"/>
      <protection locked="true" hidden="false"/>
    </xf>
    <xf numFmtId="173" fontId="49" fillId="25" borderId="28" xfId="178" applyFont="true" applyBorder="true" applyAlignment="true" applyProtection="true">
      <alignment horizontal="center" vertical="center" textRotation="0" wrapText="true" indent="0" shrinkToFit="false"/>
      <protection locked="true" hidden="false"/>
    </xf>
    <xf numFmtId="164" fontId="49" fillId="25" borderId="28" xfId="0" applyFont="true" applyBorder="true" applyAlignment="true" applyProtection="false">
      <alignment horizontal="left" vertical="center" textRotation="0" wrapText="true" indent="0" shrinkToFit="false"/>
      <protection locked="true" hidden="false"/>
    </xf>
    <xf numFmtId="168" fontId="49" fillId="25" borderId="28" xfId="231" applyFont="true" applyBorder="true" applyAlignment="true" applyProtection="true">
      <alignment horizontal="center" vertical="center" textRotation="0" wrapText="true" indent="0" shrinkToFit="false"/>
      <protection locked="true" hidden="false"/>
    </xf>
    <xf numFmtId="177" fontId="49" fillId="25" borderId="28" xfId="178" applyFont="true" applyBorder="true" applyAlignment="true" applyProtection="true">
      <alignment horizontal="center" vertical="center" textRotation="0" wrapText="true" indent="0" shrinkToFit="false"/>
      <protection locked="true" hidden="false"/>
    </xf>
    <xf numFmtId="168" fontId="58" fillId="25" borderId="28" xfId="178" applyFont="true" applyBorder="true" applyAlignment="true" applyProtection="true">
      <alignment horizontal="right" vertical="center" textRotation="0" wrapText="false" indent="0" shrinkToFit="false"/>
      <protection locked="false" hidden="false"/>
    </xf>
    <xf numFmtId="168" fontId="49" fillId="25" borderId="20" xfId="178" applyFont="true" applyBorder="true" applyAlignment="true" applyProtection="true">
      <alignment horizontal="right" vertical="center" textRotation="0" wrapText="true" indent="0" shrinkToFit="false"/>
      <protection locked="false" hidden="false"/>
    </xf>
    <xf numFmtId="168" fontId="49" fillId="25" borderId="20" xfId="178" applyFont="true" applyBorder="true" applyAlignment="true" applyProtection="true">
      <alignment horizontal="center" vertical="center" textRotation="0" wrapText="true" indent="0" shrinkToFit="false"/>
      <protection locked="false" hidden="false"/>
    </xf>
    <xf numFmtId="176" fontId="49" fillId="25" borderId="20" xfId="192" applyFont="true" applyBorder="true" applyAlignment="true" applyProtection="true">
      <alignment horizontal="center" vertical="center" textRotation="0" wrapText="true" indent="0" shrinkToFit="false"/>
      <protection locked="false" hidden="false"/>
    </xf>
    <xf numFmtId="188" fontId="35" fillId="25" borderId="0" xfId="0" applyFont="true" applyBorder="false" applyAlignment="false" applyProtection="false">
      <alignment horizontal="general" vertical="bottom" textRotation="0" wrapText="false" indent="0" shrinkToFit="false"/>
      <protection locked="true" hidden="false"/>
    </xf>
    <xf numFmtId="173" fontId="35" fillId="25" borderId="0" xfId="178" applyFont="true" applyBorder="true" applyAlignment="true" applyProtection="true">
      <alignment horizontal="center" vertical="center" textRotation="0" wrapText="true" indent="0" shrinkToFit="false"/>
      <protection locked="true" hidden="false"/>
    </xf>
    <xf numFmtId="173" fontId="49" fillId="25" borderId="0" xfId="178" applyFont="true" applyBorder="true" applyAlignment="true" applyProtection="true">
      <alignment horizontal="center" vertical="center" textRotation="0" wrapText="true" indent="0" shrinkToFit="false"/>
      <protection locked="true" hidden="false"/>
    </xf>
    <xf numFmtId="164" fontId="49" fillId="25" borderId="0" xfId="0" applyFont="true" applyBorder="true" applyAlignment="true" applyProtection="false">
      <alignment horizontal="left" vertical="center" textRotation="0" wrapText="true" indent="0" shrinkToFit="false"/>
      <protection locked="true" hidden="false"/>
    </xf>
    <xf numFmtId="168" fontId="49" fillId="25" borderId="0" xfId="231" applyFont="true" applyBorder="true" applyAlignment="true" applyProtection="true">
      <alignment horizontal="center" vertical="center" textRotation="0" wrapText="true" indent="0" shrinkToFit="false"/>
      <protection locked="true" hidden="false"/>
    </xf>
    <xf numFmtId="177" fontId="49" fillId="25" borderId="0" xfId="178" applyFont="true" applyBorder="true" applyAlignment="true" applyProtection="true">
      <alignment horizontal="center" vertical="center" textRotation="0" wrapText="true" indent="0" shrinkToFit="false"/>
      <protection locked="true" hidden="false"/>
    </xf>
    <xf numFmtId="168" fontId="58" fillId="25" borderId="0" xfId="178" applyFont="true" applyBorder="true" applyAlignment="true" applyProtection="true">
      <alignment horizontal="right" vertical="center" textRotation="0" wrapText="false" indent="0" shrinkToFit="false"/>
      <protection locked="false" hidden="false"/>
    </xf>
    <xf numFmtId="168" fontId="49" fillId="25" borderId="0" xfId="178" applyFont="true" applyBorder="true" applyAlignment="true" applyProtection="true">
      <alignment horizontal="right" vertical="center" textRotation="0" wrapText="true" indent="0" shrinkToFit="false"/>
      <protection locked="false" hidden="false"/>
    </xf>
    <xf numFmtId="168" fontId="49" fillId="25" borderId="0" xfId="178" applyFont="true" applyBorder="true" applyAlignment="true" applyProtection="true">
      <alignment horizontal="center" vertical="center" textRotation="0" wrapText="true" indent="0" shrinkToFit="false"/>
      <protection locked="false" hidden="false"/>
    </xf>
    <xf numFmtId="176" fontId="49" fillId="25" borderId="28" xfId="192" applyFont="true" applyBorder="true" applyAlignment="true" applyProtection="true">
      <alignment horizontal="center" vertical="center" textRotation="0" wrapText="true" indent="0" shrinkToFit="false"/>
      <protection locked="false" hidden="false"/>
    </xf>
    <xf numFmtId="164" fontId="55" fillId="32" borderId="48" xfId="178" applyFont="true" applyBorder="true" applyAlignment="true" applyProtection="true">
      <alignment horizontal="right" vertical="center" textRotation="0" wrapText="false" indent="0" shrinkToFit="false"/>
      <protection locked="false" hidden="false"/>
    </xf>
    <xf numFmtId="168" fontId="52" fillId="32" borderId="37" xfId="178" applyFont="true" applyBorder="true" applyAlignment="true" applyProtection="true">
      <alignment horizontal="general" vertical="center" textRotation="0" wrapText="false" indent="0" shrinkToFit="false"/>
      <protection locked="false" hidden="false"/>
    </xf>
    <xf numFmtId="168" fontId="55" fillId="32" borderId="49" xfId="178" applyFont="true" applyBorder="true" applyAlignment="true" applyProtection="true">
      <alignment horizontal="general" vertical="center" textRotation="0" wrapText="false" indent="0" shrinkToFit="false"/>
      <protection locked="true" hidden="false"/>
    </xf>
    <xf numFmtId="176" fontId="49" fillId="32" borderId="50" xfId="192" applyFont="true" applyBorder="true" applyAlignment="true" applyProtection="true">
      <alignment horizontal="general" vertical="center" textRotation="0" wrapText="false" indent="0" shrinkToFit="false"/>
      <protection locked="true" hidden="false"/>
    </xf>
    <xf numFmtId="177" fontId="49" fillId="25" borderId="0" xfId="178" applyFont="true" applyBorder="true" applyAlignment="true" applyProtection="true">
      <alignment horizontal="right" vertical="center" textRotation="0" wrapText="true" indent="0" shrinkToFit="false"/>
      <protection locked="true" hidden="false"/>
    </xf>
    <xf numFmtId="176" fontId="49" fillId="25" borderId="0" xfId="19" applyFont="true" applyBorder="true" applyAlignment="true" applyProtection="true">
      <alignment horizontal="center" vertical="center" textRotation="0" wrapText="true" indent="0" shrinkToFit="false"/>
      <protection locked="false" hidden="false"/>
    </xf>
    <xf numFmtId="176" fontId="49" fillId="25" borderId="0" xfId="192" applyFont="true" applyBorder="true" applyAlignment="true" applyProtection="true">
      <alignment horizontal="center" vertical="center" textRotation="0" wrapText="true" indent="0" shrinkToFit="false"/>
      <protection locked="false" hidden="false"/>
    </xf>
    <xf numFmtId="168" fontId="35" fillId="25" borderId="0" xfId="0" applyFont="true" applyBorder="false" applyAlignment="false" applyProtection="false">
      <alignment horizontal="general" vertical="bottom" textRotation="0" wrapText="false" indent="0" shrinkToFit="false"/>
      <protection locked="true" hidden="false"/>
    </xf>
    <xf numFmtId="182" fontId="18" fillId="25" borderId="51" xfId="145" applyFont="true" applyBorder="true" applyAlignment="true" applyProtection="false">
      <alignment horizontal="right" vertical="center" textRotation="0" wrapText="false" indent="0" shrinkToFit="false"/>
      <protection locked="true" hidden="false"/>
    </xf>
    <xf numFmtId="179" fontId="18" fillId="25" borderId="0" xfId="145" applyFont="true" applyBorder="true" applyAlignment="true" applyProtection="false">
      <alignment horizontal="left" vertical="center" textRotation="0" wrapText="false" indent="0" shrinkToFit="false"/>
      <protection locked="true" hidden="false"/>
    </xf>
    <xf numFmtId="168" fontId="18" fillId="25" borderId="0" xfId="178" applyFont="true" applyBorder="true" applyAlignment="true" applyProtection="true">
      <alignment horizontal="center" vertical="center" textRotation="0" wrapText="false" indent="0" shrinkToFit="false"/>
      <protection locked="false" hidden="false"/>
    </xf>
    <xf numFmtId="168" fontId="18" fillId="25" borderId="0" xfId="178" applyFont="true" applyBorder="true" applyAlignment="true" applyProtection="true">
      <alignment horizontal="center" vertical="center" textRotation="0" wrapText="true" indent="0" shrinkToFit="false"/>
      <protection locked="false" hidden="false"/>
    </xf>
    <xf numFmtId="168" fontId="18" fillId="25" borderId="0" xfId="231" applyFont="true" applyBorder="true" applyAlignment="true" applyProtection="true">
      <alignment horizontal="right" vertical="center" textRotation="0" wrapText="false" indent="0" shrinkToFit="false"/>
      <protection locked="false" hidden="false"/>
    </xf>
    <xf numFmtId="168" fontId="18" fillId="25" borderId="0" xfId="178" applyFont="true" applyBorder="true" applyAlignment="true" applyProtection="true">
      <alignment horizontal="general" vertical="center" textRotation="0" wrapText="false" indent="0" shrinkToFit="false"/>
      <protection locked="false" hidden="false"/>
    </xf>
    <xf numFmtId="186" fontId="18" fillId="25" borderId="0" xfId="178" applyFont="true" applyBorder="true" applyAlignment="true" applyProtection="true">
      <alignment horizontal="right" vertical="center" textRotation="0" wrapText="false" indent="0" shrinkToFit="false"/>
      <protection locked="false" hidden="false"/>
    </xf>
    <xf numFmtId="164" fontId="18" fillId="25" borderId="0" xfId="178" applyFont="true" applyBorder="true" applyAlignment="false" applyProtection="true">
      <alignment horizontal="general" vertical="bottom" textRotation="0" wrapText="false" indent="0" shrinkToFit="false"/>
      <protection locked="false" hidden="false"/>
    </xf>
    <xf numFmtId="164" fontId="18" fillId="25" borderId="0" xfId="178" applyFont="true" applyBorder="true" applyAlignment="true" applyProtection="true">
      <alignment horizontal="center" vertical="center" textRotation="0" wrapText="true" indent="0" shrinkToFit="false"/>
      <protection locked="false" hidden="false"/>
    </xf>
    <xf numFmtId="184" fontId="0" fillId="25" borderId="0" xfId="0" applyFont="false" applyBorder="false" applyAlignment="false" applyProtection="false">
      <alignment horizontal="general" vertical="bottom" textRotation="0" wrapText="false" indent="0" shrinkToFit="false"/>
      <protection locked="true" hidden="false"/>
    </xf>
    <xf numFmtId="164" fontId="18" fillId="25" borderId="0" xfId="145" applyFont="true" applyBorder="true" applyAlignment="true" applyProtection="false">
      <alignment horizontal="general" vertical="center" textRotation="0" wrapText="false" indent="0" shrinkToFit="false"/>
      <protection locked="true" hidden="false"/>
    </xf>
    <xf numFmtId="173" fontId="18" fillId="25" borderId="0" xfId="178" applyFont="true" applyBorder="true" applyAlignment="true" applyProtection="true">
      <alignment horizontal="general" vertical="center" textRotation="0" wrapText="true" indent="0" shrinkToFit="false"/>
      <protection locked="false" hidden="false"/>
    </xf>
    <xf numFmtId="186" fontId="18" fillId="29" borderId="0" xfId="178" applyFont="true" applyBorder="true" applyAlignment="true" applyProtection="true">
      <alignment horizontal="right" vertical="center" textRotation="0" wrapText="false" indent="0" shrinkToFit="false"/>
      <protection locked="false" hidden="false"/>
    </xf>
    <xf numFmtId="164" fontId="18" fillId="25" borderId="0" xfId="145" applyFont="false" applyBorder="false" applyAlignment="false" applyProtection="false">
      <alignment horizontal="general" vertical="bottom" textRotation="0" wrapText="false" indent="0" shrinkToFit="false"/>
      <protection locked="true" hidden="false"/>
    </xf>
    <xf numFmtId="164" fontId="18" fillId="25" borderId="0" xfId="0" applyFont="true" applyBorder="true" applyAlignment="true" applyProtection="false">
      <alignment horizontal="general" vertical="center" textRotation="0" wrapText="false" indent="0" shrinkToFit="false"/>
      <protection locked="true" hidden="false"/>
    </xf>
    <xf numFmtId="164" fontId="18" fillId="25" borderId="0" xfId="0" applyFont="true" applyBorder="true" applyAlignment="true" applyProtection="false">
      <alignment horizontal="center" vertical="center" textRotation="0" wrapText="false" indent="0" shrinkToFit="false"/>
      <protection locked="true" hidden="false"/>
    </xf>
    <xf numFmtId="164" fontId="18" fillId="25" borderId="0" xfId="0" applyFont="true" applyBorder="true" applyAlignment="true" applyProtection="false">
      <alignment horizontal="center" vertical="center" textRotation="0" wrapText="true" indent="0" shrinkToFit="false"/>
      <protection locked="true" hidden="false"/>
    </xf>
    <xf numFmtId="177" fontId="35" fillId="25" borderId="0" xfId="178" applyFont="true" applyBorder="true" applyAlignment="true" applyProtection="true">
      <alignment horizontal="center" vertical="center" textRotation="0" wrapText="true" indent="0" shrinkToFit="false"/>
      <protection locked="false" hidden="false"/>
    </xf>
    <xf numFmtId="168" fontId="18" fillId="25" borderId="0" xfId="178" applyFont="true" applyBorder="false" applyAlignment="true" applyProtection="true">
      <alignment horizontal="center" vertical="center" textRotation="0" wrapText="false" indent="0" shrinkToFit="false"/>
      <protection locked="false" hidden="false"/>
    </xf>
    <xf numFmtId="168" fontId="18" fillId="25" borderId="0" xfId="178" applyFont="true" applyBorder="false" applyAlignment="true" applyProtection="true">
      <alignment horizontal="center" vertical="center" textRotation="0" wrapText="true" indent="0" shrinkToFit="false"/>
      <protection locked="false" hidden="false"/>
    </xf>
    <xf numFmtId="168" fontId="35" fillId="25" borderId="0" xfId="178" applyFont="true" applyBorder="true" applyAlignment="true" applyProtection="true">
      <alignment horizontal="general" vertical="center" textRotation="0" wrapText="false" indent="0" shrinkToFit="false"/>
      <protection locked="false" hidden="false"/>
    </xf>
    <xf numFmtId="164" fontId="0" fillId="25" borderId="0" xfId="0" applyFont="false" applyBorder="true" applyAlignment="true" applyProtection="false">
      <alignment horizontal="general" vertical="bottom" textRotation="0" wrapText="false" indent="0" shrinkToFit="false"/>
      <protection locked="true" hidden="false"/>
    </xf>
    <xf numFmtId="164" fontId="35" fillId="25" borderId="0" xfId="145" applyFont="true" applyBorder="true" applyAlignment="true" applyProtection="false">
      <alignment horizontal="general" vertical="center" textRotation="0" wrapText="false" indent="0" shrinkToFit="false"/>
      <protection locked="true" hidden="false"/>
    </xf>
    <xf numFmtId="177" fontId="18" fillId="25" borderId="0" xfId="178" applyFont="true" applyBorder="false" applyAlignment="true" applyProtection="true">
      <alignment horizontal="center" vertical="center" textRotation="0" wrapText="true" indent="0" shrinkToFit="false"/>
      <protection locked="false" hidden="false"/>
    </xf>
    <xf numFmtId="182" fontId="18" fillId="25" borderId="0" xfId="178" applyFont="true" applyBorder="false" applyAlignment="true" applyProtection="true">
      <alignment horizontal="center" vertical="center" textRotation="0" wrapText="false" indent="0" shrinkToFit="false"/>
      <protection locked="false" hidden="false"/>
    </xf>
    <xf numFmtId="173" fontId="18" fillId="25" borderId="0" xfId="178" applyFont="true" applyBorder="false" applyAlignment="true" applyProtection="true">
      <alignment horizontal="center" vertical="center" textRotation="0" wrapText="false" indent="0" shrinkToFit="false"/>
      <protection locked="false" hidden="false"/>
    </xf>
    <xf numFmtId="164" fontId="23" fillId="25" borderId="0" xfId="0" applyFont="true" applyBorder="true" applyAlignment="true" applyProtection="false">
      <alignment horizontal="justify" vertical="center" textRotation="0" wrapText="true" indent="0" shrinkToFit="false"/>
      <protection locked="true" hidden="false"/>
    </xf>
    <xf numFmtId="168" fontId="18" fillId="25" borderId="0" xfId="178" applyFont="true" applyBorder="false" applyAlignment="true" applyProtection="true">
      <alignment horizontal="general" vertical="center" textRotation="0" wrapText="true" indent="0" shrinkToFit="false"/>
      <protection locked="false" hidden="false"/>
    </xf>
    <xf numFmtId="164" fontId="18" fillId="25" borderId="0" xfId="178" applyFont="true" applyBorder="false" applyAlignment="true" applyProtection="true">
      <alignment horizontal="center" vertical="center" textRotation="0" wrapText="true" indent="0" shrinkToFit="false"/>
      <protection locked="false" hidden="false"/>
    </xf>
    <xf numFmtId="164" fontId="18" fillId="25" borderId="0" xfId="178" applyFont="true" applyBorder="false" applyAlignment="true" applyProtection="true">
      <alignment horizontal="general" vertical="center" textRotation="0" wrapText="true" indent="0" shrinkToFit="false"/>
      <protection locked="false" hidden="false"/>
    </xf>
    <xf numFmtId="168" fontId="18" fillId="25" borderId="0" xfId="178" applyFont="true" applyBorder="false" applyAlignment="true" applyProtection="true">
      <alignment horizontal="general" vertical="center" textRotation="0" wrapText="false" indent="0" shrinkToFit="false"/>
      <protection locked="false" hidden="false"/>
    </xf>
    <xf numFmtId="168" fontId="18" fillId="25" borderId="0" xfId="178" applyFont="true" applyBorder="false" applyAlignment="true" applyProtection="true">
      <alignment horizontal="right" vertical="center" textRotation="0" wrapText="false" indent="0" shrinkToFit="false"/>
      <protection locked="false" hidden="false"/>
    </xf>
    <xf numFmtId="186" fontId="18" fillId="25" borderId="0" xfId="178" applyFont="true" applyBorder="false" applyAlignment="true" applyProtection="true">
      <alignment horizontal="center" vertical="center" textRotation="0" wrapText="false" indent="0" shrinkToFit="false"/>
      <protection locked="fals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25" borderId="0" xfId="0" applyFont="true" applyBorder="false" applyAlignment="false" applyProtection="false">
      <alignment horizontal="general" vertical="bottom" textRotation="0" wrapText="false" indent="0" shrinkToFit="false"/>
      <protection locked="true" hidden="false"/>
    </xf>
    <xf numFmtId="173" fontId="62" fillId="25" borderId="52" xfId="0" applyFont="true" applyBorder="true" applyAlignment="true" applyProtection="false">
      <alignment horizontal="center" vertical="bottom" textRotation="0" wrapText="false" indent="0" shrinkToFit="false"/>
      <protection locked="true" hidden="false"/>
    </xf>
    <xf numFmtId="164" fontId="63" fillId="0" borderId="53" xfId="0" applyFont="true" applyBorder="true" applyAlignment="true" applyProtection="false">
      <alignment horizontal="center" vertical="bottom" textRotation="0" wrapText="true" indent="0" shrinkToFit="false"/>
      <protection locked="true" hidden="false"/>
    </xf>
    <xf numFmtId="164" fontId="64" fillId="0" borderId="25" xfId="0" applyFont="true" applyBorder="true" applyAlignment="true" applyProtection="false">
      <alignment horizontal="general" vertical="center" textRotation="0" wrapText="true" indent="0" shrinkToFit="false"/>
      <protection locked="true" hidden="false"/>
    </xf>
    <xf numFmtId="173" fontId="65" fillId="0" borderId="20" xfId="0" applyFont="true" applyBorder="true" applyAlignment="true" applyProtection="false">
      <alignment horizontal="general" vertical="center" textRotation="0" wrapText="true" indent="0" shrinkToFit="false"/>
      <protection locked="true" hidden="false"/>
    </xf>
    <xf numFmtId="164" fontId="66" fillId="0" borderId="20" xfId="0" applyFont="true" applyBorder="true" applyAlignment="true" applyProtection="false">
      <alignment horizontal="center" vertical="center" textRotation="0" wrapText="true" indent="0" shrinkToFit="false"/>
      <protection locked="true" hidden="false"/>
    </xf>
    <xf numFmtId="164" fontId="67" fillId="28" borderId="20" xfId="0" applyFont="true" applyBorder="true" applyAlignment="true" applyProtection="false">
      <alignment horizontal="left" vertical="center" textRotation="0" wrapText="true" indent="0" shrinkToFit="false"/>
      <protection locked="true" hidden="false"/>
    </xf>
    <xf numFmtId="164" fontId="64" fillId="0" borderId="20" xfId="0" applyFont="true" applyBorder="true" applyAlignment="true" applyProtection="false">
      <alignment horizontal="general" vertical="center" textRotation="0" wrapText="true" indent="0" shrinkToFit="false"/>
      <protection locked="true" hidden="false"/>
    </xf>
    <xf numFmtId="164" fontId="64" fillId="0" borderId="26" xfId="0" applyFont="true" applyBorder="true" applyAlignment="true" applyProtection="false">
      <alignment horizontal="general" vertical="center" textRotation="0" wrapText="true" indent="0" shrinkToFit="false"/>
      <protection locked="true" hidden="false"/>
    </xf>
    <xf numFmtId="173" fontId="65" fillId="0" borderId="21" xfId="0" applyFont="true" applyBorder="true" applyAlignment="true" applyProtection="false">
      <alignment horizontal="left" vertical="center" textRotation="0" wrapText="true" indent="0" shrinkToFit="false"/>
      <protection locked="true" hidden="false"/>
    </xf>
    <xf numFmtId="173" fontId="65" fillId="25" borderId="21" xfId="0" applyFont="true" applyBorder="true" applyAlignment="true" applyProtection="false">
      <alignment horizontal="left" vertical="center" textRotation="0" wrapText="true" indent="0" shrinkToFit="false"/>
      <protection locked="true" hidden="false"/>
    </xf>
    <xf numFmtId="173" fontId="65" fillId="25" borderId="22" xfId="0" applyFont="true" applyBorder="true" applyAlignment="true" applyProtection="false">
      <alignment horizontal="left" vertical="center" textRotation="0" wrapText="true" indent="0" shrinkToFit="false"/>
      <protection locked="true" hidden="false"/>
    </xf>
    <xf numFmtId="173" fontId="65" fillId="25" borderId="19" xfId="0" applyFont="true" applyBorder="true" applyAlignment="true" applyProtection="false">
      <alignment horizontal="left" vertical="center" textRotation="0" wrapText="true" indent="0" shrinkToFit="false"/>
      <protection locked="true" hidden="false"/>
    </xf>
    <xf numFmtId="181" fontId="65" fillId="25" borderId="20" xfId="0" applyFont="true" applyBorder="true" applyAlignment="true" applyProtection="false">
      <alignment horizontal="left" vertical="center" textRotation="0" wrapText="true" indent="0" shrinkToFit="false"/>
      <protection locked="true" hidden="false"/>
    </xf>
    <xf numFmtId="164" fontId="68" fillId="25" borderId="54" xfId="0" applyFont="true" applyBorder="true" applyAlignment="true" applyProtection="false">
      <alignment horizontal="general" vertical="center" textRotation="0" wrapText="true" indent="0" shrinkToFit="false"/>
      <protection locked="true" hidden="false"/>
    </xf>
    <xf numFmtId="164" fontId="68" fillId="25" borderId="28" xfId="0" applyFont="true" applyBorder="true" applyAlignment="true" applyProtection="false">
      <alignment horizontal="general" vertical="center" textRotation="0" wrapText="true" indent="0" shrinkToFit="false"/>
      <protection locked="true" hidden="false"/>
    </xf>
    <xf numFmtId="164" fontId="68" fillId="25" borderId="55" xfId="0" applyFont="true" applyBorder="true" applyAlignment="true" applyProtection="false">
      <alignment horizontal="general" vertical="center" textRotation="0" wrapText="true" indent="0" shrinkToFit="false"/>
      <protection locked="true" hidden="false"/>
    </xf>
    <xf numFmtId="181" fontId="65" fillId="25" borderId="35" xfId="0" applyFont="true" applyBorder="true" applyAlignment="true" applyProtection="false">
      <alignment horizontal="left" vertical="center" textRotation="0" wrapText="true" indent="0" shrinkToFit="false"/>
      <protection locked="true" hidden="false"/>
    </xf>
    <xf numFmtId="164" fontId="65" fillId="25" borderId="0" xfId="0" applyFont="true" applyBorder="true" applyAlignment="true" applyProtection="false">
      <alignment horizontal="left" vertical="center" textRotation="0" wrapText="true" indent="0" shrinkToFit="false"/>
      <protection locked="true" hidden="false"/>
    </xf>
    <xf numFmtId="189" fontId="65" fillId="25" borderId="0" xfId="0" applyFont="true" applyBorder="true" applyAlignment="true" applyProtection="false">
      <alignment horizontal="general" vertical="center" textRotation="0" wrapText="true" indent="0" shrinkToFit="false"/>
      <protection locked="true" hidden="false"/>
    </xf>
    <xf numFmtId="181" fontId="65" fillId="25" borderId="23" xfId="0" applyFont="true" applyBorder="true" applyAlignment="true" applyProtection="false">
      <alignment horizontal="general" vertical="center" textRotation="0" wrapText="true" indent="0" shrinkToFit="false"/>
      <protection locked="true" hidden="false"/>
    </xf>
    <xf numFmtId="164" fontId="68" fillId="25" borderId="35" xfId="0" applyFont="true" applyBorder="true" applyAlignment="true" applyProtection="false">
      <alignment horizontal="general" vertical="center" textRotation="0" wrapText="true" indent="0" shrinkToFit="false"/>
      <protection locked="true" hidden="false"/>
    </xf>
    <xf numFmtId="164" fontId="68" fillId="25" borderId="0" xfId="0" applyFont="true" applyBorder="true" applyAlignment="true" applyProtection="false">
      <alignment horizontal="general" vertical="center" textRotation="0" wrapText="true" indent="0" shrinkToFit="false"/>
      <protection locked="true" hidden="false"/>
    </xf>
    <xf numFmtId="164" fontId="68" fillId="25" borderId="23" xfId="0" applyFont="true" applyBorder="true" applyAlignment="true" applyProtection="false">
      <alignment horizontal="general" vertical="center" textRotation="0" wrapText="true" indent="0" shrinkToFit="false"/>
      <protection locked="true" hidden="false"/>
    </xf>
    <xf numFmtId="164" fontId="69" fillId="0" borderId="20" xfId="0" applyFont="true" applyBorder="true" applyAlignment="true" applyProtection="false">
      <alignment horizontal="general" vertical="center" textRotation="0" wrapText="true" indent="0" shrinkToFit="false"/>
      <protection locked="true" hidden="false"/>
    </xf>
    <xf numFmtId="179" fontId="65" fillId="0" borderId="20" xfId="0" applyFont="true" applyBorder="true" applyAlignment="true" applyProtection="false">
      <alignment horizontal="left" vertical="center" textRotation="0" wrapText="true" indent="0" shrinkToFit="false"/>
      <protection locked="true" hidden="false"/>
    </xf>
    <xf numFmtId="181" fontId="65" fillId="0" borderId="20" xfId="0" applyFont="true" applyBorder="true" applyAlignment="true" applyProtection="false">
      <alignment horizontal="general" vertical="center" textRotation="0" wrapText="true" indent="0" shrinkToFit="false"/>
      <protection locked="true" hidden="false"/>
    </xf>
    <xf numFmtId="164" fontId="0" fillId="0" borderId="20" xfId="0" applyFont="true" applyBorder="true" applyAlignment="true" applyProtection="false">
      <alignment horizontal="general" vertical="top" textRotation="0" wrapText="true" indent="0" shrinkToFit="false"/>
      <protection locked="true" hidden="false"/>
    </xf>
    <xf numFmtId="164" fontId="0" fillId="0" borderId="20" xfId="0" applyFont="false" applyBorder="true" applyAlignment="true" applyProtection="false">
      <alignment horizontal="center" vertical="center" textRotation="0" wrapText="false" indent="0" shrinkToFit="false"/>
      <protection locked="true" hidden="false"/>
    </xf>
    <xf numFmtId="173" fontId="0" fillId="25" borderId="26" xfId="0" applyFont="false" applyBorder="true" applyAlignment="true" applyProtection="false">
      <alignment horizontal="center" vertical="bottom" textRotation="0" wrapText="false" indent="0" shrinkToFit="false"/>
      <protection locked="true" hidden="false"/>
    </xf>
    <xf numFmtId="164" fontId="0" fillId="25" borderId="35" xfId="0" applyFont="false" applyBorder="true" applyAlignment="false" applyProtection="false">
      <alignment horizontal="general" vertical="bottom" textRotation="0" wrapText="false" indent="0" shrinkToFit="false"/>
      <protection locked="true" hidden="false"/>
    </xf>
    <xf numFmtId="164" fontId="0" fillId="25" borderId="23" xfId="0" applyFont="false" applyBorder="true" applyAlignment="false" applyProtection="false">
      <alignment horizontal="general" vertical="bottom" textRotation="0" wrapText="false" indent="0" shrinkToFit="false"/>
      <protection locked="true" hidden="false"/>
    </xf>
    <xf numFmtId="164" fontId="26" fillId="25" borderId="24" xfId="0" applyFont="true" applyBorder="true" applyAlignment="true" applyProtection="false">
      <alignment horizontal="center" vertical="bottom" textRotation="0" wrapText="false" indent="0" shrinkToFit="false"/>
      <protection locked="true" hidden="false"/>
    </xf>
    <xf numFmtId="164" fontId="70" fillId="25" borderId="35" xfId="0" applyFont="true" applyBorder="true" applyAlignment="true" applyProtection="false">
      <alignment horizontal="right" vertical="bottom" textRotation="0" wrapText="false" indent="0" shrinkToFit="false"/>
      <protection locked="true" hidden="false"/>
    </xf>
    <xf numFmtId="173" fontId="0" fillId="25" borderId="0" xfId="0" applyFont="false" applyBorder="true" applyAlignment="false" applyProtection="false">
      <alignment horizontal="general" vertical="bottom" textRotation="0" wrapText="false" indent="0" shrinkToFit="false"/>
      <protection locked="true" hidden="false"/>
    </xf>
    <xf numFmtId="164" fontId="70" fillId="25" borderId="0" xfId="0" applyFont="true" applyBorder="true" applyAlignment="true" applyProtection="false">
      <alignment horizontal="right" vertical="bottom" textRotation="0" wrapText="false" indent="0" shrinkToFit="false"/>
      <protection locked="true" hidden="false"/>
    </xf>
    <xf numFmtId="174" fontId="0" fillId="25" borderId="23" xfId="0" applyFont="false" applyBorder="true" applyAlignment="false" applyProtection="false">
      <alignment horizontal="general" vertical="bottom" textRotation="0" wrapText="false" indent="0" shrinkToFit="false"/>
      <protection locked="true" hidden="false"/>
    </xf>
    <xf numFmtId="164" fontId="0" fillId="33" borderId="56" xfId="0" applyFont="false" applyBorder="true" applyAlignment="false" applyProtection="false">
      <alignment horizontal="general" vertical="bottom" textRotation="0" wrapText="false" indent="0" shrinkToFit="false"/>
      <protection locked="true" hidden="false"/>
    </xf>
    <xf numFmtId="164" fontId="0" fillId="33" borderId="28" xfId="0" applyFont="false" applyBorder="true" applyAlignment="false" applyProtection="false">
      <alignment horizontal="general" vertical="bottom" textRotation="0" wrapText="false" indent="0" shrinkToFit="false"/>
      <protection locked="true" hidden="false"/>
    </xf>
    <xf numFmtId="164" fontId="0" fillId="33" borderId="55" xfId="0" applyFont="true" applyBorder="true" applyAlignment="true" applyProtection="false">
      <alignment horizontal="right" vertical="top" textRotation="0" wrapText="true" indent="1" shrinkToFit="false"/>
      <protection locked="true" hidden="false"/>
    </xf>
    <xf numFmtId="164" fontId="0" fillId="33" borderId="26" xfId="0" applyFont="true" applyBorder="true" applyAlignment="true" applyProtection="false">
      <alignment horizontal="center" vertical="top" textRotation="0" wrapText="false" indent="0" shrinkToFit="false"/>
      <protection locked="true" hidden="false"/>
    </xf>
    <xf numFmtId="164" fontId="0" fillId="33" borderId="26" xfId="0" applyFont="true" applyBorder="true" applyAlignment="true" applyProtection="false">
      <alignment horizontal="center" vertical="center" textRotation="0" wrapText="false" indent="0" shrinkToFit="false"/>
      <protection locked="true" hidden="false"/>
    </xf>
    <xf numFmtId="164" fontId="0" fillId="33" borderId="35" xfId="0" applyFont="false" applyBorder="true" applyAlignment="true" applyProtection="false">
      <alignment horizontal="general" vertical="bottom" textRotation="0" wrapText="true" indent="0" shrinkToFit="false"/>
      <protection locked="true" hidden="false"/>
    </xf>
    <xf numFmtId="164" fontId="0" fillId="33" borderId="57" xfId="0" applyFont="false" applyBorder="true" applyAlignment="true" applyProtection="false">
      <alignment horizontal="general" vertical="bottom" textRotation="0" wrapText="true" indent="0" shrinkToFit="false"/>
      <protection locked="true" hidden="false"/>
    </xf>
    <xf numFmtId="164" fontId="0" fillId="33" borderId="23" xfId="0" applyFont="false" applyBorder="true" applyAlignment="false" applyProtection="false">
      <alignment horizontal="general" vertical="bottom" textRotation="0" wrapText="false" indent="0" shrinkToFit="false"/>
      <protection locked="true" hidden="false"/>
    </xf>
    <xf numFmtId="164" fontId="0" fillId="33" borderId="35" xfId="0" applyFont="false" applyBorder="true" applyAlignment="false" applyProtection="false">
      <alignment horizontal="general" vertical="bottom" textRotation="0" wrapText="false" indent="0" shrinkToFit="false"/>
      <protection locked="true" hidden="false"/>
    </xf>
    <xf numFmtId="164" fontId="0" fillId="33" borderId="58" xfId="0" applyFont="true" applyBorder="true" applyAlignment="true" applyProtection="false">
      <alignment horizontal="left" vertical="bottom" textRotation="0" wrapText="true" indent="1" shrinkToFit="false"/>
      <protection locked="true" hidden="false"/>
    </xf>
    <xf numFmtId="164" fontId="0" fillId="33" borderId="59" xfId="0" applyFont="false" applyBorder="true" applyAlignment="true" applyProtection="false">
      <alignment horizontal="general" vertical="bottom" textRotation="0" wrapText="true" indent="0" shrinkToFit="false"/>
      <protection locked="true" hidden="false"/>
    </xf>
    <xf numFmtId="164" fontId="0" fillId="33" borderId="35" xfId="0" applyFont="false" applyBorder="true" applyAlignment="true" applyProtection="false">
      <alignment horizontal="left" vertical="bottom" textRotation="0" wrapText="false" indent="0" shrinkToFit="false"/>
      <protection locked="true" hidden="false"/>
    </xf>
    <xf numFmtId="164" fontId="0" fillId="33" borderId="23" xfId="0" applyFont="false" applyBorder="true" applyAlignment="true" applyProtection="false">
      <alignment horizontal="general" vertical="bottom" textRotation="0" wrapText="false" indent="0" shrinkToFit="false"/>
      <protection locked="true" hidden="false"/>
    </xf>
    <xf numFmtId="181" fontId="0" fillId="33" borderId="25" xfId="0" applyFont="false" applyBorder="true" applyAlignment="true" applyProtection="false">
      <alignment horizontal="center" vertical="center" textRotation="0" wrapText="false" indent="0" shrinkToFit="false"/>
      <protection locked="true" hidden="false"/>
    </xf>
    <xf numFmtId="164" fontId="0" fillId="25" borderId="54" xfId="0" applyFont="false" applyBorder="true" applyAlignment="false" applyProtection="false">
      <alignment horizontal="general" vertical="bottom" textRotation="0" wrapText="false" indent="0" shrinkToFit="false"/>
      <protection locked="true" hidden="false"/>
    </xf>
    <xf numFmtId="164" fontId="0" fillId="25" borderId="28" xfId="0" applyFont="false" applyBorder="true" applyAlignment="false" applyProtection="false">
      <alignment horizontal="general" vertical="bottom" textRotation="0" wrapText="false" indent="0" shrinkToFit="false"/>
      <protection locked="true" hidden="false"/>
    </xf>
    <xf numFmtId="164" fontId="0" fillId="25" borderId="55" xfId="0" applyFont="false" applyBorder="true" applyAlignment="false" applyProtection="false">
      <alignment horizontal="general" vertical="bottom" textRotation="0" wrapText="false" indent="0" shrinkToFit="false"/>
      <protection locked="true" hidden="false"/>
    </xf>
    <xf numFmtId="176" fontId="0" fillId="33" borderId="35" xfId="19" applyFont="true" applyBorder="true" applyAlignment="true" applyProtection="true">
      <alignment horizontal="center" vertical="bottom" textRotation="0" wrapText="false" indent="0" shrinkToFit="false"/>
      <protection locked="true" hidden="false"/>
    </xf>
    <xf numFmtId="183" fontId="0" fillId="25" borderId="24" xfId="17" applyFont="true" applyBorder="true" applyAlignment="true" applyProtection="true">
      <alignment horizontal="center" vertical="bottom" textRotation="0" wrapText="false" indent="0" shrinkToFit="false"/>
      <protection locked="true" hidden="false"/>
    </xf>
    <xf numFmtId="190" fontId="0" fillId="25" borderId="58" xfId="0" applyFont="false" applyBorder="true" applyAlignment="true" applyProtection="false">
      <alignment horizontal="center" vertical="bottom" textRotation="0" wrapText="false" indent="0" shrinkToFit="false"/>
      <protection locked="true" hidden="false"/>
    </xf>
    <xf numFmtId="164" fontId="0" fillId="25" borderId="58" xfId="0" applyFont="false" applyBorder="true" applyAlignment="true" applyProtection="false">
      <alignment horizontal="center" vertical="bottom" textRotation="0" wrapText="false" indent="0" shrinkToFit="false"/>
      <protection locked="true" hidden="false"/>
    </xf>
    <xf numFmtId="164" fontId="0" fillId="25" borderId="34" xfId="0" applyFont="false" applyBorder="true" applyAlignment="true" applyProtection="false">
      <alignment horizontal="center" vertical="bottom" textRotation="0" wrapText="false" indent="0" shrinkToFit="false"/>
      <protection locked="true" hidden="false"/>
    </xf>
    <xf numFmtId="191" fontId="0" fillId="0" borderId="0" xfId="0" applyFont="false" applyBorder="false" applyAlignment="false" applyProtection="false">
      <alignment horizontal="general" vertical="bottom" textRotation="0" wrapText="false" indent="0" shrinkToFit="false"/>
      <protection locked="true" hidden="false"/>
    </xf>
    <xf numFmtId="181" fontId="0" fillId="33" borderId="20" xfId="0" applyFont="false" applyBorder="true" applyAlignment="true" applyProtection="false">
      <alignment horizontal="center" vertical="center" textRotation="0" wrapText="false" indent="0" shrinkToFit="false"/>
      <protection locked="true" hidden="false"/>
    </xf>
    <xf numFmtId="167" fontId="0" fillId="33" borderId="35" xfId="19" applyFont="true" applyBorder="true" applyAlignment="true" applyProtection="true">
      <alignment horizontal="center" vertical="bottom" textRotation="0" wrapText="false" indent="0" shrinkToFit="false"/>
      <protection locked="true" hidden="false"/>
    </xf>
    <xf numFmtId="164" fontId="0" fillId="25" borderId="54" xfId="0" applyFont="false" applyBorder="true" applyAlignment="true" applyProtection="false">
      <alignment horizontal="center" vertical="bottom" textRotation="0" wrapText="false" indent="0" shrinkToFit="false"/>
      <protection locked="true" hidden="false"/>
    </xf>
    <xf numFmtId="164" fontId="0" fillId="25" borderId="55" xfId="0" applyFont="false" applyBorder="true" applyAlignment="true" applyProtection="false">
      <alignment horizontal="center" vertical="bottom" textRotation="0" wrapText="false" indent="0" shrinkToFit="false"/>
      <protection locked="true" hidden="false"/>
    </xf>
    <xf numFmtId="190" fontId="0" fillId="25" borderId="24" xfId="0" applyFont="false" applyBorder="true" applyAlignment="true" applyProtection="false">
      <alignment horizontal="center" vertical="bottom" textRotation="0" wrapText="false" indent="0" shrinkToFit="false"/>
      <protection locked="true" hidden="false"/>
    </xf>
    <xf numFmtId="167" fontId="0" fillId="25" borderId="0" xfId="19" applyFont="true" applyBorder="true" applyAlignment="true" applyProtection="true">
      <alignment horizontal="general" vertical="bottom" textRotation="0" wrapText="false" indent="0" shrinkToFit="false"/>
      <protection locked="true" hidden="false"/>
    </xf>
    <xf numFmtId="164" fontId="71" fillId="0" borderId="0" xfId="162" applyFont="true" applyBorder="false" applyAlignment="false" applyProtection="false">
      <alignment horizontal="general" vertical="bottom" textRotation="0" wrapText="false" indent="0" shrinkToFit="false"/>
      <protection locked="true" hidden="false"/>
    </xf>
    <xf numFmtId="164" fontId="71" fillId="0" borderId="0" xfId="162" applyFont="true" applyBorder="false" applyAlignment="true" applyProtection="false">
      <alignment horizontal="center" vertical="bottom" textRotation="0" wrapText="false" indent="0" shrinkToFit="false"/>
      <protection locked="true" hidden="false"/>
    </xf>
    <xf numFmtId="164" fontId="72" fillId="0" borderId="60" xfId="162" applyFont="true" applyBorder="true" applyAlignment="true" applyProtection="false">
      <alignment horizontal="center" vertical="center" textRotation="0" wrapText="true" indent="0" shrinkToFit="false"/>
      <protection locked="true" hidden="false"/>
    </xf>
    <xf numFmtId="164" fontId="73" fillId="0" borderId="0" xfId="162" applyFont="true" applyBorder="true" applyAlignment="true" applyProtection="false">
      <alignment horizontal="center" vertical="center" textRotation="0" wrapText="false" indent="0" shrinkToFit="false"/>
      <protection locked="true" hidden="false"/>
    </xf>
    <xf numFmtId="164" fontId="74" fillId="0" borderId="0" xfId="162" applyFont="true" applyBorder="false" applyAlignment="false" applyProtection="false">
      <alignment horizontal="general" vertical="bottom" textRotation="0" wrapText="false" indent="0" shrinkToFit="false"/>
      <protection locked="true" hidden="false"/>
    </xf>
    <xf numFmtId="164" fontId="75" fillId="0" borderId="0" xfId="162" applyFont="true" applyBorder="true" applyAlignment="true" applyProtection="false">
      <alignment horizontal="center" vertical="bottom" textRotation="0" wrapText="false" indent="0" shrinkToFit="false"/>
      <protection locked="true" hidden="false"/>
    </xf>
    <xf numFmtId="164" fontId="71" fillId="0" borderId="0" xfId="162" applyFont="true" applyBorder="true" applyAlignment="false" applyProtection="false">
      <alignment horizontal="general" vertical="bottom" textRotation="0" wrapText="false" indent="0" shrinkToFit="false"/>
      <protection locked="true" hidden="false"/>
    </xf>
    <xf numFmtId="164" fontId="71" fillId="0" borderId="0" xfId="162" applyFont="true" applyBorder="true" applyAlignment="true" applyProtection="false">
      <alignment horizontal="center" vertical="bottom" textRotation="0" wrapText="false" indent="0" shrinkToFit="false"/>
      <protection locked="true" hidden="false"/>
    </xf>
    <xf numFmtId="164" fontId="74" fillId="0" borderId="61" xfId="0" applyFont="true" applyBorder="true" applyAlignment="true" applyProtection="false">
      <alignment horizontal="center" vertical="center" textRotation="0" wrapText="false" indent="0" shrinkToFit="false"/>
      <protection locked="true" hidden="false"/>
    </xf>
    <xf numFmtId="164" fontId="74" fillId="0" borderId="62" xfId="0" applyFont="true" applyBorder="true" applyAlignment="true" applyProtection="false">
      <alignment horizontal="center" vertical="center" textRotation="0" wrapText="false" indent="0" shrinkToFit="false"/>
      <protection locked="true" hidden="false"/>
    </xf>
    <xf numFmtId="164" fontId="76" fillId="0" borderId="63" xfId="0" applyFont="true" applyBorder="true" applyAlignment="true" applyProtection="false">
      <alignment horizontal="center" vertical="center" textRotation="0" wrapText="false" indent="0" shrinkToFit="false"/>
      <protection locked="true" hidden="false"/>
    </xf>
    <xf numFmtId="173" fontId="74" fillId="0" borderId="64" xfId="0" applyFont="true" applyBorder="true" applyAlignment="true" applyProtection="false">
      <alignment horizontal="center" vertical="center" textRotation="0" wrapText="false" indent="0" shrinkToFit="false"/>
      <protection locked="true" hidden="false"/>
    </xf>
    <xf numFmtId="164" fontId="71" fillId="0" borderId="65" xfId="162" applyFont="true" applyBorder="true" applyAlignment="true" applyProtection="false">
      <alignment horizontal="center" vertical="bottom" textRotation="0" wrapText="false" indent="0" shrinkToFit="false"/>
      <protection locked="true" hidden="false"/>
    </xf>
    <xf numFmtId="173" fontId="74" fillId="0" borderId="63" xfId="0" applyFont="true" applyBorder="true" applyAlignment="true" applyProtection="false">
      <alignment horizontal="left" vertical="top" textRotation="0" wrapText="false" indent="0" shrinkToFit="false"/>
      <protection locked="true" hidden="false"/>
    </xf>
    <xf numFmtId="164" fontId="77" fillId="0" borderId="20" xfId="162" applyFont="true" applyBorder="true" applyAlignment="true" applyProtection="false">
      <alignment horizontal="left" vertical="center" textRotation="0" wrapText="false" indent="0" shrinkToFit="false"/>
      <protection locked="true" hidden="false"/>
    </xf>
    <xf numFmtId="164" fontId="71" fillId="0" borderId="20" xfId="162" applyFont="true" applyBorder="true" applyAlignment="true" applyProtection="false">
      <alignment horizontal="left" vertical="center" textRotation="0" wrapText="false" indent="0" shrinkToFit="false"/>
      <protection locked="true" hidden="false"/>
    </xf>
    <xf numFmtId="164" fontId="77" fillId="0" borderId="66" xfId="162" applyFont="true" applyBorder="true" applyAlignment="true" applyProtection="false">
      <alignment horizontal="center" vertical="bottom" textRotation="0" wrapText="false" indent="0" shrinkToFit="false"/>
      <protection locked="true" hidden="false"/>
    </xf>
    <xf numFmtId="164" fontId="78" fillId="0" borderId="20" xfId="162" applyFont="true" applyBorder="true" applyAlignment="true" applyProtection="false">
      <alignment horizontal="left" vertical="center" textRotation="0" wrapText="false" indent="0" shrinkToFit="false"/>
      <protection locked="true" hidden="false"/>
    </xf>
    <xf numFmtId="192" fontId="78" fillId="0" borderId="67" xfId="162" applyFont="true" applyBorder="true" applyAlignment="true" applyProtection="false">
      <alignment horizontal="center" vertical="bottom" textRotation="0" wrapText="false" indent="0" shrinkToFit="false"/>
      <protection locked="true" hidden="false"/>
    </xf>
    <xf numFmtId="164" fontId="78" fillId="0" borderId="20" xfId="162" applyFont="true" applyBorder="true" applyAlignment="true" applyProtection="false">
      <alignment horizontal="left" vertical="center" textRotation="0" wrapText="true" indent="0" shrinkToFit="false"/>
      <protection locked="true" hidden="false"/>
    </xf>
    <xf numFmtId="164" fontId="71" fillId="0" borderId="32" xfId="162" applyFont="true" applyBorder="true" applyAlignment="false" applyProtection="false">
      <alignment horizontal="general" vertical="bottom" textRotation="0" wrapText="false" indent="0" shrinkToFit="false"/>
      <protection locked="true" hidden="false"/>
    </xf>
    <xf numFmtId="164" fontId="71" fillId="0" borderId="33" xfId="162" applyFont="true" applyBorder="true" applyAlignment="false" applyProtection="false">
      <alignment horizontal="general" vertical="bottom" textRotation="0" wrapText="false" indent="0" shrinkToFit="false"/>
      <protection locked="true" hidden="false"/>
    </xf>
    <xf numFmtId="164" fontId="78" fillId="0" borderId="68" xfId="162" applyFont="true" applyBorder="true" applyAlignment="true" applyProtection="false">
      <alignment horizontal="center" vertical="center" textRotation="0" wrapText="false" indent="0" shrinkToFit="false"/>
      <protection locked="true" hidden="false"/>
    </xf>
    <xf numFmtId="164" fontId="79" fillId="0" borderId="20" xfId="162" applyFont="true" applyBorder="true" applyAlignment="true" applyProtection="false">
      <alignment horizontal="center" vertical="center" textRotation="0" wrapText="false" indent="0" shrinkToFit="false"/>
      <protection locked="true" hidden="false"/>
    </xf>
    <xf numFmtId="164" fontId="78" fillId="0" borderId="20" xfId="162" applyFont="true" applyBorder="true" applyAlignment="true" applyProtection="false">
      <alignment horizontal="center" vertical="center" textRotation="0" wrapText="false" indent="0" shrinkToFit="false"/>
      <protection locked="true" hidden="false"/>
    </xf>
    <xf numFmtId="164" fontId="80" fillId="0" borderId="20" xfId="162" applyFont="true" applyBorder="true" applyAlignment="true" applyProtection="false">
      <alignment horizontal="center" vertical="center" textRotation="0" wrapText="false" indent="0" shrinkToFit="false"/>
      <protection locked="true" hidden="false"/>
    </xf>
    <xf numFmtId="164" fontId="80" fillId="0" borderId="21" xfId="162" applyFont="true" applyBorder="true" applyAlignment="true" applyProtection="false">
      <alignment horizontal="center" vertical="bottom" textRotation="0" wrapText="false" indent="0" shrinkToFit="false"/>
      <protection locked="true" hidden="false"/>
    </xf>
    <xf numFmtId="175" fontId="74" fillId="0" borderId="66" xfId="162" applyFont="true" applyBorder="true" applyAlignment="true" applyProtection="false">
      <alignment horizontal="center" vertical="bottom" textRotation="0" wrapText="false" indent="0" shrinkToFit="false"/>
      <protection locked="true" hidden="false"/>
    </xf>
    <xf numFmtId="164" fontId="75" fillId="0" borderId="20" xfId="162" applyFont="true" applyBorder="true" applyAlignment="true" applyProtection="false">
      <alignment horizontal="center" vertical="bottom" textRotation="0" wrapText="false" indent="0" shrinkToFit="false"/>
      <protection locked="true" hidden="false"/>
    </xf>
    <xf numFmtId="164" fontId="75" fillId="0" borderId="21" xfId="162" applyFont="true" applyBorder="true" applyAlignment="true" applyProtection="false">
      <alignment horizontal="center" vertical="bottom" textRotation="0" wrapText="false" indent="0" shrinkToFit="false"/>
      <protection locked="true" hidden="false"/>
    </xf>
    <xf numFmtId="175" fontId="75" fillId="0" borderId="64" xfId="162" applyFont="true" applyBorder="true" applyAlignment="true" applyProtection="false">
      <alignment horizontal="center" vertical="bottom" textRotation="0" wrapText="false" indent="0" shrinkToFit="false"/>
      <protection locked="true" hidden="false"/>
    </xf>
    <xf numFmtId="164" fontId="78" fillId="0" borderId="20" xfId="162" applyFont="true" applyBorder="true" applyAlignment="true" applyProtection="false">
      <alignment horizontal="center" vertical="top" textRotation="0" wrapText="true" indent="0" shrinkToFit="false"/>
      <protection locked="true" hidden="false"/>
    </xf>
    <xf numFmtId="164" fontId="78" fillId="0" borderId="22" xfId="162" applyFont="true" applyBorder="true" applyAlignment="true" applyProtection="false">
      <alignment horizontal="center" vertical="top" textRotation="0" wrapText="true" indent="0" shrinkToFit="false"/>
      <protection locked="true" hidden="false"/>
    </xf>
    <xf numFmtId="175" fontId="74" fillId="34" borderId="33" xfId="162" applyFont="true" applyBorder="true" applyAlignment="true" applyProtection="false">
      <alignment horizontal="center" vertical="bottom" textRotation="0" wrapText="false" indent="0" shrinkToFit="false"/>
      <protection locked="true" hidden="false"/>
    </xf>
    <xf numFmtId="164" fontId="81" fillId="0" borderId="68" xfId="162" applyFont="true" applyBorder="true" applyAlignment="true" applyProtection="false">
      <alignment horizontal="center" vertical="center" textRotation="0" wrapText="false" indent="0" shrinkToFit="false"/>
      <protection locked="true" hidden="false"/>
    </xf>
    <xf numFmtId="181" fontId="75" fillId="0" borderId="20" xfId="162" applyFont="true" applyBorder="true" applyAlignment="true" applyProtection="false">
      <alignment horizontal="center" vertical="center" textRotation="0" wrapText="true" indent="0" shrinkToFit="false"/>
      <protection locked="true" hidden="false"/>
    </xf>
    <xf numFmtId="164" fontId="74" fillId="0" borderId="69" xfId="162" applyFont="true" applyBorder="true" applyAlignment="true" applyProtection="false">
      <alignment horizontal="center" vertical="center" textRotation="0" wrapText="false" indent="0" shrinkToFit="false"/>
      <protection locked="true" hidden="false"/>
    </xf>
    <xf numFmtId="167" fontId="74" fillId="0" borderId="70" xfId="19" applyFont="true" applyBorder="true" applyAlignment="true" applyProtection="true">
      <alignment horizontal="center" vertical="bottom" textRotation="0" wrapText="true" indent="0" shrinkToFit="false"/>
      <protection locked="true" hidden="false"/>
    </xf>
    <xf numFmtId="175" fontId="74" fillId="0" borderId="70" xfId="162" applyFont="true" applyBorder="true" applyAlignment="true" applyProtection="false">
      <alignment horizontal="center" vertical="bottom" textRotation="0" wrapText="false" indent="0" shrinkToFit="false"/>
      <protection locked="true" hidden="false"/>
    </xf>
    <xf numFmtId="175" fontId="74" fillId="0" borderId="71" xfId="162" applyFont="true" applyBorder="true" applyAlignment="true" applyProtection="false">
      <alignment horizontal="center" vertical="bottom" textRotation="0" wrapText="false" indent="0" shrinkToFit="false"/>
      <protection locked="true" hidden="false"/>
    </xf>
    <xf numFmtId="167" fontId="74" fillId="0" borderId="72" xfId="19" applyFont="true" applyBorder="true" applyAlignment="true" applyProtection="true">
      <alignment horizontal="center" vertical="bottom" textRotation="0" wrapText="false" indent="0" shrinkToFit="false"/>
      <protection locked="true" hidden="false"/>
    </xf>
    <xf numFmtId="164" fontId="78" fillId="0" borderId="0" xfId="162" applyFont="true" applyBorder="false" applyAlignment="false" applyProtection="false">
      <alignment horizontal="general" vertical="bottom" textRotation="0" wrapText="false" indent="0" shrinkToFit="false"/>
      <protection locked="true" hidden="false"/>
    </xf>
    <xf numFmtId="164" fontId="82" fillId="0" borderId="34" xfId="162" applyFont="true" applyBorder="true" applyAlignment="true" applyProtection="false">
      <alignment horizontal="center" vertical="center" textRotation="0" wrapText="false" indent="0" shrinkToFit="false"/>
      <protection locked="true" hidden="false"/>
    </xf>
    <xf numFmtId="175" fontId="79" fillId="0" borderId="73" xfId="162" applyFont="true" applyBorder="true" applyAlignment="true" applyProtection="false">
      <alignment horizontal="center" vertical="bottom" textRotation="0" wrapText="true" indent="0" shrinkToFit="false"/>
      <protection locked="true" hidden="false"/>
    </xf>
    <xf numFmtId="175" fontId="79" fillId="0" borderId="73" xfId="162" applyFont="true" applyBorder="true" applyAlignment="true" applyProtection="false">
      <alignment horizontal="center" vertical="bottom" textRotation="0" wrapText="false" indent="0" shrinkToFit="false"/>
      <protection locked="true" hidden="false"/>
    </xf>
    <xf numFmtId="175" fontId="79" fillId="0" borderId="74" xfId="162" applyFont="true" applyBorder="true" applyAlignment="true" applyProtection="false">
      <alignment horizontal="center" vertical="bottom" textRotation="0" wrapText="false" indent="0" shrinkToFit="false"/>
      <protection locked="true" hidden="false"/>
    </xf>
    <xf numFmtId="175" fontId="79" fillId="0" borderId="72" xfId="162" applyFont="true" applyBorder="true" applyAlignment="true" applyProtection="false">
      <alignment horizontal="center" vertical="bottom" textRotation="0" wrapText="false" indent="0" shrinkToFit="false"/>
      <protection locked="true" hidden="false"/>
    </xf>
    <xf numFmtId="181" fontId="75" fillId="0" borderId="20" xfId="162" applyFont="true" applyBorder="true" applyAlignment="true" applyProtection="false">
      <alignment horizontal="left" vertical="center" textRotation="0" wrapText="true" indent="0" shrinkToFit="false"/>
      <protection locked="true" hidden="false"/>
    </xf>
    <xf numFmtId="175" fontId="71" fillId="0" borderId="70" xfId="162" applyFont="true" applyBorder="true" applyAlignment="true" applyProtection="false">
      <alignment horizontal="center" vertical="bottom" textRotation="0" wrapText="false" indent="0" shrinkToFit="false"/>
      <protection locked="true" hidden="false"/>
    </xf>
    <xf numFmtId="175" fontId="79" fillId="0" borderId="75" xfId="162" applyFont="true" applyBorder="true" applyAlignment="true" applyProtection="false">
      <alignment horizontal="center" vertical="bottom" textRotation="0" wrapText="true" indent="0" shrinkToFit="false"/>
      <protection locked="true" hidden="false"/>
    </xf>
    <xf numFmtId="175" fontId="78" fillId="0" borderId="73" xfId="162" applyFont="true" applyBorder="true" applyAlignment="true" applyProtection="false">
      <alignment horizontal="center" vertical="bottom" textRotation="0" wrapText="false" indent="0" shrinkToFit="false"/>
      <protection locked="true" hidden="false"/>
    </xf>
    <xf numFmtId="164" fontId="77" fillId="34" borderId="76" xfId="162" applyFont="true" applyBorder="true" applyAlignment="true" applyProtection="false">
      <alignment horizontal="left" vertical="center" textRotation="0" wrapText="false" indent="0" shrinkToFit="false"/>
      <protection locked="true" hidden="false"/>
    </xf>
    <xf numFmtId="164" fontId="74" fillId="34" borderId="77" xfId="162" applyFont="true" applyBorder="true" applyAlignment="false" applyProtection="false">
      <alignment horizontal="general" vertical="bottom" textRotation="0" wrapText="false" indent="0" shrinkToFit="false"/>
      <protection locked="true" hidden="false"/>
    </xf>
    <xf numFmtId="164" fontId="75" fillId="34" borderId="77" xfId="162" applyFont="true" applyBorder="true" applyAlignment="true" applyProtection="false">
      <alignment horizontal="center" vertical="bottom" textRotation="0" wrapText="false" indent="0" shrinkToFit="false"/>
      <protection locked="true" hidden="false"/>
    </xf>
    <xf numFmtId="175" fontId="74" fillId="34" borderId="77" xfId="162" applyFont="true" applyBorder="true" applyAlignment="true" applyProtection="false">
      <alignment horizontal="center" vertical="bottom" textRotation="0" wrapText="false" indent="0" shrinkToFit="false"/>
      <protection locked="true" hidden="false"/>
    </xf>
    <xf numFmtId="175" fontId="74" fillId="34" borderId="77" xfId="162" applyFont="true" applyBorder="true" applyAlignment="true" applyProtection="false">
      <alignment horizontal="general" vertical="bottom" textRotation="0" wrapText="false" indent="0" shrinkToFit="false"/>
      <protection locked="true" hidden="false"/>
    </xf>
    <xf numFmtId="175" fontId="74" fillId="34" borderId="78" xfId="162" applyFont="true" applyBorder="true" applyAlignment="true" applyProtection="false">
      <alignment horizontal="center" vertical="bottom" textRotation="0" wrapText="false" indent="0" shrinkToFit="false"/>
      <protection locked="true" hidden="false"/>
    </xf>
    <xf numFmtId="164" fontId="75" fillId="0" borderId="79" xfId="162" applyFont="true" applyBorder="true" applyAlignment="true" applyProtection="false">
      <alignment horizontal="left" vertical="center" textRotation="0" wrapText="false" indent="0" shrinkToFit="false"/>
      <protection locked="true" hidden="false"/>
    </xf>
    <xf numFmtId="164" fontId="75" fillId="0" borderId="27" xfId="162" applyFont="true" applyBorder="true" applyAlignment="true" applyProtection="false">
      <alignment horizontal="left" vertical="bottom" textRotation="0" wrapText="false" indent="0" shrinkToFit="false"/>
      <protection locked="true" hidden="false"/>
    </xf>
    <xf numFmtId="164" fontId="75" fillId="0" borderId="34" xfId="162" applyFont="true" applyBorder="true" applyAlignment="true" applyProtection="false">
      <alignment horizontal="center" vertical="bottom" textRotation="0" wrapText="false" indent="0" shrinkToFit="false"/>
      <protection locked="true" hidden="false"/>
    </xf>
    <xf numFmtId="175" fontId="82" fillId="0" borderId="80" xfId="162" applyFont="true" applyBorder="true" applyAlignment="true" applyProtection="false">
      <alignment horizontal="center" vertical="center" textRotation="0" wrapText="true" indent="0" shrinkToFit="false"/>
      <protection locked="true" hidden="false"/>
    </xf>
    <xf numFmtId="175" fontId="82" fillId="0" borderId="81" xfId="162" applyFont="true" applyBorder="true" applyAlignment="true" applyProtection="false">
      <alignment horizontal="center" vertical="center" textRotation="0" wrapText="true" indent="0" shrinkToFit="false"/>
      <protection locked="true" hidden="false"/>
    </xf>
    <xf numFmtId="175" fontId="82" fillId="0" borderId="62" xfId="162" applyFont="true" applyBorder="true" applyAlignment="true" applyProtection="false">
      <alignment horizontal="center" vertical="bottom" textRotation="0" wrapText="false" indent="0" shrinkToFit="false"/>
      <protection locked="true" hidden="false"/>
    </xf>
    <xf numFmtId="175" fontId="74" fillId="0" borderId="20" xfId="162" applyFont="true" applyBorder="true" applyAlignment="true" applyProtection="false">
      <alignment horizontal="center" vertical="bottom" textRotation="0" wrapText="false" indent="0" shrinkToFit="false"/>
      <protection locked="true" hidden="false"/>
    </xf>
    <xf numFmtId="175" fontId="74" fillId="0" borderId="21" xfId="162" applyFont="true" applyBorder="true" applyAlignment="true" applyProtection="false">
      <alignment horizontal="center" vertical="bottom" textRotation="0" wrapText="false" indent="0" shrinkToFit="false"/>
      <protection locked="true" hidden="false"/>
    </xf>
    <xf numFmtId="164" fontId="75" fillId="0" borderId="63" xfId="162" applyFont="true" applyBorder="true" applyAlignment="true" applyProtection="false">
      <alignment horizontal="left" vertical="center" textRotation="0" wrapText="false" indent="0" shrinkToFit="false"/>
      <protection locked="true" hidden="false"/>
    </xf>
    <xf numFmtId="164" fontId="75" fillId="0" borderId="19" xfId="162" applyFont="true" applyBorder="true" applyAlignment="true" applyProtection="false">
      <alignment horizontal="left" vertical="bottom" textRotation="0" wrapText="false" indent="0" shrinkToFit="false"/>
      <protection locked="true" hidden="false"/>
    </xf>
    <xf numFmtId="164" fontId="75" fillId="0" borderId="22" xfId="162" applyFont="true" applyBorder="true" applyAlignment="true" applyProtection="false">
      <alignment horizontal="center" vertical="bottom" textRotation="0" wrapText="false" indent="0" shrinkToFit="false"/>
      <protection locked="true" hidden="false"/>
    </xf>
    <xf numFmtId="175" fontId="71" fillId="0" borderId="26" xfId="162" applyFont="true" applyBorder="true" applyAlignment="true" applyProtection="false">
      <alignment horizontal="center" vertical="bottom" textRotation="0" wrapText="false" indent="0" shrinkToFit="false"/>
      <protection locked="true" hidden="false"/>
    </xf>
    <xf numFmtId="175" fontId="74" fillId="0" borderId="54" xfId="162" applyFont="true" applyBorder="true" applyAlignment="true" applyProtection="false">
      <alignment horizontal="center" vertical="bottom" textRotation="0" wrapText="false" indent="0" shrinkToFit="false"/>
      <protection locked="true" hidden="false"/>
    </xf>
    <xf numFmtId="175" fontId="71" fillId="0" borderId="0" xfId="162" applyFont="true" applyBorder="false" applyAlignment="false" applyProtection="false">
      <alignment horizontal="general" vertical="bottom" textRotation="0" wrapText="false" indent="0" shrinkToFit="false"/>
      <protection locked="true" hidden="false"/>
    </xf>
    <xf numFmtId="164" fontId="75" fillId="0" borderId="19" xfId="162" applyFont="true" applyBorder="true" applyAlignment="true" applyProtection="false">
      <alignment horizontal="left" vertical="center" textRotation="0" wrapText="false" indent="0" shrinkToFit="false"/>
      <protection locked="true" hidden="false"/>
    </xf>
    <xf numFmtId="164" fontId="75" fillId="0" borderId="22" xfId="162" applyFont="true" applyBorder="true" applyAlignment="true" applyProtection="false">
      <alignment horizontal="center" vertical="center" textRotation="0" wrapText="false" indent="0" shrinkToFit="false"/>
      <protection locked="true" hidden="false"/>
    </xf>
    <xf numFmtId="164" fontId="83" fillId="0" borderId="0" xfId="162" applyFont="true" applyBorder="false" applyAlignment="false" applyProtection="false">
      <alignment horizontal="general" vertical="bottom" textRotation="0" wrapText="false" indent="0" shrinkToFit="false"/>
      <protection locked="true" hidden="false"/>
    </xf>
    <xf numFmtId="164" fontId="82" fillId="0" borderId="82" xfId="162" applyFont="true" applyBorder="true" applyAlignment="true" applyProtection="false">
      <alignment horizontal="left" vertical="center" textRotation="0" wrapText="false" indent="0" shrinkToFit="false"/>
      <protection locked="true" hidden="false"/>
    </xf>
    <xf numFmtId="164" fontId="84" fillId="0" borderId="83" xfId="162" applyFont="true" applyBorder="true" applyAlignment="true" applyProtection="false">
      <alignment horizontal="left" vertical="bottom" textRotation="0" wrapText="false" indent="0" shrinkToFit="false"/>
      <protection locked="true" hidden="false"/>
    </xf>
    <xf numFmtId="164" fontId="84" fillId="0" borderId="84" xfId="162" applyFont="true" applyBorder="true" applyAlignment="true" applyProtection="false">
      <alignment horizontal="center" vertical="bottom" textRotation="0" wrapText="false" indent="0" shrinkToFit="false"/>
      <protection locked="true" hidden="false"/>
    </xf>
    <xf numFmtId="175" fontId="82" fillId="0" borderId="85" xfId="162" applyFont="true" applyBorder="true" applyAlignment="true" applyProtection="false">
      <alignment horizontal="center" vertical="bottom" textRotation="0" wrapText="false" indent="0" shrinkToFit="false"/>
      <protection locked="true" hidden="false"/>
    </xf>
    <xf numFmtId="175" fontId="82" fillId="0" borderId="86" xfId="162" applyFont="true" applyBorder="true" applyAlignment="true" applyProtection="false">
      <alignment horizontal="center" vertical="bottom" textRotation="0" wrapText="false" indent="0" shrinkToFit="false"/>
      <protection locked="true" hidden="false"/>
    </xf>
    <xf numFmtId="164" fontId="82" fillId="0" borderId="32" xfId="162" applyFont="true" applyBorder="true" applyAlignment="true" applyProtection="false">
      <alignment horizontal="left" vertical="center" textRotation="0" wrapText="false" indent="0" shrinkToFit="false"/>
      <protection locked="true" hidden="false"/>
    </xf>
    <xf numFmtId="164" fontId="84" fillId="0" borderId="0" xfId="162" applyFont="true" applyBorder="true" applyAlignment="true" applyProtection="false">
      <alignment horizontal="left" vertical="bottom" textRotation="0" wrapText="false" indent="0" shrinkToFit="false"/>
      <protection locked="true" hidden="false"/>
    </xf>
    <xf numFmtId="164" fontId="84" fillId="0" borderId="0" xfId="162" applyFont="true" applyBorder="true" applyAlignment="true" applyProtection="false">
      <alignment horizontal="center" vertical="bottom" textRotation="0" wrapText="false" indent="0" shrinkToFit="false"/>
      <protection locked="true" hidden="false"/>
    </xf>
    <xf numFmtId="175" fontId="82" fillId="0" borderId="0" xfId="162" applyFont="true" applyBorder="true" applyAlignment="true" applyProtection="false">
      <alignment horizontal="center" vertical="bottom" textRotation="0" wrapText="false" indent="0" shrinkToFit="false"/>
      <protection locked="true" hidden="false"/>
    </xf>
    <xf numFmtId="175" fontId="82" fillId="0" borderId="33" xfId="162" applyFont="true" applyBorder="true" applyAlignment="true" applyProtection="false">
      <alignment horizontal="center" vertical="bottom" textRotation="0" wrapText="false" indent="0" shrinkToFit="false"/>
      <protection locked="true" hidden="false"/>
    </xf>
    <xf numFmtId="164" fontId="81" fillId="0" borderId="32" xfId="162" applyFont="true" applyBorder="true" applyAlignment="true" applyProtection="false">
      <alignment horizontal="left" vertical="bottom" textRotation="0" wrapText="false" indent="0" shrinkToFit="false"/>
      <protection locked="true" hidden="false"/>
    </xf>
    <xf numFmtId="175" fontId="84" fillId="0" borderId="0" xfId="162" applyFont="true" applyBorder="true" applyAlignment="true" applyProtection="false">
      <alignment horizontal="center" vertical="bottom" textRotation="0" wrapText="false" indent="0" shrinkToFit="false"/>
      <protection locked="true" hidden="false"/>
    </xf>
    <xf numFmtId="164" fontId="74" fillId="0" borderId="0" xfId="162" applyFont="true" applyBorder="true" applyAlignment="false" applyProtection="false">
      <alignment horizontal="general" vertical="bottom" textRotation="0" wrapText="false" indent="0" shrinkToFit="false"/>
      <protection locked="true" hidden="false"/>
    </xf>
    <xf numFmtId="164" fontId="74" fillId="0" borderId="33" xfId="162" applyFont="true" applyBorder="true" applyAlignment="false" applyProtection="false">
      <alignment horizontal="general" vertical="bottom" textRotation="0" wrapText="false" indent="0" shrinkToFit="false"/>
      <protection locked="true" hidden="false"/>
    </xf>
    <xf numFmtId="164" fontId="85" fillId="0" borderId="32" xfId="162" applyFont="true" applyBorder="true" applyAlignment="false" applyProtection="false">
      <alignment horizontal="general" vertical="bottom" textRotation="0" wrapText="false" indent="0" shrinkToFit="false"/>
      <protection locked="true" hidden="false"/>
    </xf>
    <xf numFmtId="164" fontId="74" fillId="0" borderId="0" xfId="162" applyFont="true" applyBorder="true" applyAlignment="true" applyProtection="false">
      <alignment horizontal="center" vertical="bottom" textRotation="0" wrapText="false" indent="0" shrinkToFit="false"/>
      <protection locked="true" hidden="false"/>
    </xf>
    <xf numFmtId="164" fontId="85" fillId="0" borderId="0" xfId="162" applyFont="true" applyBorder="true" applyAlignment="true" applyProtection="false">
      <alignment horizontal="center" vertical="bottom" textRotation="0" wrapText="false" indent="0" shrinkToFit="false"/>
      <protection locked="true" hidden="false"/>
    </xf>
    <xf numFmtId="164" fontId="85" fillId="0" borderId="0" xfId="162" applyFont="true" applyBorder="true" applyAlignment="true" applyProtection="false">
      <alignment horizontal="general" vertical="bottom" textRotation="0" wrapText="false" indent="0" shrinkToFit="false"/>
      <protection locked="true" hidden="false"/>
    </xf>
    <xf numFmtId="164" fontId="71" fillId="0" borderId="82" xfId="162" applyFont="true" applyBorder="true" applyAlignment="false" applyProtection="false">
      <alignment horizontal="general" vertical="bottom" textRotation="0" wrapText="false" indent="0" shrinkToFit="false"/>
      <protection locked="true" hidden="false"/>
    </xf>
    <xf numFmtId="173" fontId="86" fillId="0" borderId="83" xfId="162" applyFont="true" applyBorder="true" applyAlignment="true" applyProtection="false">
      <alignment horizontal="center" vertical="bottom" textRotation="0" wrapText="false" indent="0" shrinkToFit="false"/>
      <protection locked="true" hidden="false"/>
    </xf>
    <xf numFmtId="164" fontId="74" fillId="0" borderId="83" xfId="162" applyFont="true" applyBorder="true" applyAlignment="true" applyProtection="false">
      <alignment horizontal="center" vertical="bottom" textRotation="0" wrapText="false" indent="0" shrinkToFit="false"/>
      <protection locked="true" hidden="false"/>
    </xf>
    <xf numFmtId="164" fontId="71" fillId="0" borderId="83" xfId="162" applyFont="true" applyBorder="true" applyAlignment="false" applyProtection="false">
      <alignment horizontal="general" vertical="bottom" textRotation="0" wrapText="false" indent="0" shrinkToFit="false"/>
      <protection locked="true" hidden="false"/>
    </xf>
    <xf numFmtId="164" fontId="71" fillId="0" borderId="87" xfId="162" applyFont="true" applyBorder="true" applyAlignment="false" applyProtection="false">
      <alignment horizontal="general" vertical="bottom" textRotation="0" wrapText="false" indent="0" shrinkToFit="false"/>
      <protection locked="true" hidden="false"/>
    </xf>
    <xf numFmtId="164" fontId="87" fillId="0" borderId="0" xfId="162" applyFont="true" applyBorder="true" applyAlignment="false" applyProtection="false">
      <alignment horizontal="general" vertical="bottom" textRotation="0" wrapText="false" indent="0" shrinkToFit="false"/>
      <protection locked="true" hidden="false"/>
    </xf>
    <xf numFmtId="164" fontId="88" fillId="0" borderId="20" xfId="144" applyFont="true" applyBorder="true" applyAlignment="true" applyProtection="false">
      <alignment horizontal="center" vertical="center" textRotation="0" wrapText="true" indent="0" shrinkToFit="false"/>
      <protection locked="true" hidden="false"/>
    </xf>
    <xf numFmtId="164" fontId="89" fillId="0" borderId="0" xfId="144" applyFont="true" applyBorder="true" applyAlignment="true" applyProtection="false">
      <alignment horizontal="center" vertical="center" textRotation="0" wrapText="false" indent="0" shrinkToFit="false"/>
      <protection locked="true" hidden="false"/>
    </xf>
    <xf numFmtId="164" fontId="68" fillId="0" borderId="0" xfId="144" applyFont="true" applyBorder="false" applyAlignment="false" applyProtection="false">
      <alignment horizontal="general" vertical="bottom" textRotation="0" wrapText="false" indent="0" shrinkToFit="false"/>
      <protection locked="true" hidden="false"/>
    </xf>
    <xf numFmtId="164" fontId="68" fillId="0" borderId="0" xfId="144" applyFont="true" applyBorder="false" applyAlignment="true" applyProtection="false">
      <alignment horizontal="center" vertical="bottom" textRotation="0" wrapText="false" indent="0" shrinkToFit="false"/>
      <protection locked="true" hidden="false"/>
    </xf>
    <xf numFmtId="164" fontId="65" fillId="0" borderId="0" xfId="144" applyFont="true" applyBorder="false" applyAlignment="false" applyProtection="false">
      <alignment horizontal="general" vertical="bottom" textRotation="0" wrapText="false" indent="0" shrinkToFit="false"/>
      <protection locked="true" hidden="false"/>
    </xf>
    <xf numFmtId="164" fontId="65" fillId="0" borderId="0" xfId="144" applyFont="true" applyBorder="true" applyAlignment="false" applyProtection="false">
      <alignment horizontal="general" vertical="bottom" textRotation="0" wrapText="false" indent="0" shrinkToFit="false"/>
      <protection locked="true" hidden="false"/>
    </xf>
    <xf numFmtId="164" fontId="22" fillId="0" borderId="0" xfId="144" applyFont="false" applyBorder="false" applyAlignment="false" applyProtection="false">
      <alignment horizontal="general" vertical="bottom" textRotation="0" wrapText="false" indent="0" shrinkToFit="false"/>
      <protection locked="true" hidden="false"/>
    </xf>
    <xf numFmtId="164" fontId="90" fillId="0" borderId="0" xfId="144" applyFont="true" applyBorder="true" applyAlignment="true" applyProtection="false">
      <alignment horizontal="center" vertical="bottom" textRotation="0" wrapText="false" indent="0" shrinkToFit="false"/>
      <protection locked="true" hidden="false"/>
    </xf>
    <xf numFmtId="164" fontId="22" fillId="0" borderId="0" xfId="144" applyFont="false" applyBorder="true" applyAlignment="false" applyProtection="false">
      <alignment horizontal="general" vertical="bottom" textRotation="0" wrapText="false" indent="0" shrinkToFit="false"/>
      <protection locked="true" hidden="false"/>
    </xf>
    <xf numFmtId="164" fontId="90" fillId="28" borderId="20" xfId="144" applyFont="true" applyBorder="true" applyAlignment="true" applyProtection="false">
      <alignment horizontal="right" vertical="center" textRotation="0" wrapText="false" indent="0" shrinkToFit="false"/>
      <protection locked="true" hidden="false"/>
    </xf>
    <xf numFmtId="173" fontId="91" fillId="0" borderId="20" xfId="144" applyFont="true" applyBorder="true" applyAlignment="true" applyProtection="false">
      <alignment horizontal="left" vertical="center" textRotation="0" wrapText="false" indent="0" shrinkToFit="false"/>
      <protection locked="true" hidden="false"/>
    </xf>
    <xf numFmtId="164" fontId="90" fillId="28" borderId="20" xfId="144" applyFont="true" applyBorder="true" applyAlignment="true" applyProtection="false">
      <alignment horizontal="center" vertical="center" textRotation="0" wrapText="true" indent="0" shrinkToFit="false"/>
      <protection locked="true" hidden="false"/>
    </xf>
    <xf numFmtId="164" fontId="90" fillId="28" borderId="20" xfId="144" applyFont="true" applyBorder="true" applyAlignment="true" applyProtection="false">
      <alignment horizontal="center" vertical="center" textRotation="0" wrapText="false" indent="0" shrinkToFit="false"/>
      <protection locked="true" hidden="false"/>
    </xf>
    <xf numFmtId="177" fontId="91" fillId="0" borderId="20" xfId="144" applyFont="true" applyBorder="true" applyAlignment="true" applyProtection="false">
      <alignment horizontal="left" vertical="center" textRotation="0" wrapText="true" indent="0" shrinkToFit="false"/>
      <protection locked="true" hidden="false"/>
    </xf>
    <xf numFmtId="164" fontId="92" fillId="0" borderId="20" xfId="144" applyFont="true" applyBorder="true" applyAlignment="true" applyProtection="false">
      <alignment horizontal="center" vertical="center" textRotation="0" wrapText="true" indent="0" shrinkToFit="false"/>
      <protection locked="true" hidden="false"/>
    </xf>
    <xf numFmtId="174" fontId="92" fillId="0" borderId="20" xfId="144" applyFont="true" applyBorder="true" applyAlignment="true" applyProtection="false">
      <alignment horizontal="center" vertical="center" textRotation="0" wrapText="true" indent="0" shrinkToFit="false"/>
      <protection locked="true" hidden="false"/>
    </xf>
    <xf numFmtId="164" fontId="91" fillId="0" borderId="20" xfId="144" applyFont="true" applyBorder="true" applyAlignment="true" applyProtection="false">
      <alignment horizontal="left" vertical="center" textRotation="0" wrapText="true" indent="0" shrinkToFit="false"/>
      <protection locked="true" hidden="false"/>
    </xf>
    <xf numFmtId="164" fontId="90" fillId="28" borderId="20" xfId="144" applyFont="true" applyBorder="true" applyAlignment="true" applyProtection="false">
      <alignment horizontal="center" vertical="center" textRotation="90" wrapText="true" indent="0" shrinkToFit="false"/>
      <protection locked="true" hidden="false"/>
    </xf>
    <xf numFmtId="164" fontId="90" fillId="0" borderId="20" xfId="144" applyFont="true" applyBorder="true" applyAlignment="true" applyProtection="false">
      <alignment horizontal="left" vertical="center" textRotation="0" wrapText="true" indent="0" shrinkToFit="false"/>
      <protection locked="true" hidden="false"/>
    </xf>
    <xf numFmtId="164" fontId="93" fillId="0" borderId="20" xfId="144" applyFont="true" applyBorder="true" applyAlignment="true" applyProtection="false">
      <alignment horizontal="left" vertical="center" textRotation="0" wrapText="true" indent="0" shrinkToFit="false"/>
      <protection locked="true" hidden="false"/>
    </xf>
    <xf numFmtId="164" fontId="65" fillId="0" borderId="0" xfId="144" applyFont="true" applyBorder="true" applyAlignment="true" applyProtection="false">
      <alignment horizontal="center" vertical="bottom" textRotation="0" wrapText="false" indent="0" shrinkToFit="false"/>
      <protection locked="true" hidden="false"/>
    </xf>
    <xf numFmtId="164" fontId="90" fillId="28" borderId="26" xfId="144" applyFont="true" applyBorder="true" applyAlignment="true" applyProtection="false">
      <alignment horizontal="center" vertical="center" textRotation="90" wrapText="false" indent="0" shrinkToFit="false"/>
      <protection locked="true" hidden="false"/>
    </xf>
    <xf numFmtId="164" fontId="90" fillId="28" borderId="21" xfId="144" applyFont="true" applyBorder="true" applyAlignment="true" applyProtection="false">
      <alignment horizontal="center" vertical="center" textRotation="0" wrapText="false" indent="0" shrinkToFit="false"/>
      <protection locked="true" hidden="false"/>
    </xf>
    <xf numFmtId="175" fontId="90" fillId="28" borderId="26" xfId="144" applyFont="true" applyBorder="true" applyAlignment="true" applyProtection="false">
      <alignment horizontal="center" vertical="center" textRotation="0" wrapText="false" indent="0" shrinkToFit="false"/>
      <protection locked="true" hidden="false"/>
    </xf>
    <xf numFmtId="164" fontId="95" fillId="0" borderId="21" xfId="144" applyFont="true" applyBorder="true" applyAlignment="true" applyProtection="false">
      <alignment horizontal="center" vertical="center" textRotation="0" wrapText="true" indent="0" shrinkToFit="false"/>
      <protection locked="true" hidden="false"/>
    </xf>
    <xf numFmtId="164" fontId="65" fillId="0" borderId="22" xfId="144" applyFont="true" applyBorder="true" applyAlignment="true" applyProtection="false">
      <alignment horizontal="general" vertical="center" textRotation="0" wrapText="false" indent="0" shrinkToFit="false"/>
      <protection locked="true" hidden="false"/>
    </xf>
    <xf numFmtId="164" fontId="96" fillId="0" borderId="26" xfId="162" applyFont="true" applyBorder="true" applyAlignment="true" applyProtection="false">
      <alignment horizontal="center" vertical="bottom" textRotation="0" wrapText="true" indent="0" shrinkToFit="false"/>
      <protection locked="true" hidden="false"/>
    </xf>
    <xf numFmtId="164" fontId="91" fillId="0" borderId="25" xfId="162" applyFont="true" applyBorder="true" applyAlignment="true" applyProtection="false">
      <alignment horizontal="center" vertical="top" textRotation="0" wrapText="true" indent="0" shrinkToFit="false"/>
      <protection locked="true" hidden="false"/>
    </xf>
    <xf numFmtId="173" fontId="92" fillId="0" borderId="20" xfId="144" applyFont="true" applyBorder="true" applyAlignment="true" applyProtection="false">
      <alignment horizontal="center" vertical="center" textRotation="0" wrapText="true" indent="0" shrinkToFit="false"/>
      <protection locked="true" hidden="false"/>
    </xf>
    <xf numFmtId="173" fontId="91" fillId="0" borderId="20" xfId="144" applyFont="true" applyBorder="true" applyAlignment="true" applyProtection="false">
      <alignment horizontal="center" vertical="center" textRotation="0" wrapText="true" indent="0" shrinkToFit="false"/>
      <protection locked="true" hidden="false"/>
    </xf>
    <xf numFmtId="173" fontId="90" fillId="0" borderId="20" xfId="144" applyFont="true" applyBorder="true" applyAlignment="true" applyProtection="false">
      <alignment horizontal="center" vertical="center" textRotation="0" wrapText="false" indent="0" shrinkToFit="false"/>
      <protection locked="true" hidden="false"/>
    </xf>
    <xf numFmtId="181" fontId="65" fillId="0" borderId="20" xfId="144" applyFont="true" applyBorder="true" applyAlignment="true" applyProtection="false">
      <alignment horizontal="left" vertical="center" textRotation="0" wrapText="true" indent="0" shrinkToFit="false"/>
      <protection locked="true" hidden="false"/>
    </xf>
    <xf numFmtId="164" fontId="65" fillId="0" borderId="88" xfId="144" applyFont="true" applyBorder="true" applyAlignment="true" applyProtection="false">
      <alignment horizontal="center" vertical="bottom" textRotation="0" wrapText="false" indent="0" shrinkToFit="false"/>
      <protection locked="true" hidden="false"/>
    </xf>
    <xf numFmtId="176" fontId="92" fillId="0" borderId="70" xfId="19" applyFont="true" applyBorder="true" applyAlignment="true" applyProtection="true">
      <alignment horizontal="center" vertical="bottom" textRotation="0" wrapText="true" indent="0" shrinkToFit="false"/>
      <protection locked="true" hidden="false"/>
    </xf>
    <xf numFmtId="167" fontId="92" fillId="0" borderId="70" xfId="19" applyFont="true" applyBorder="true" applyAlignment="true" applyProtection="true">
      <alignment horizontal="center" vertical="bottom" textRotation="0" wrapText="true" indent="0" shrinkToFit="false"/>
      <protection locked="true" hidden="false"/>
    </xf>
    <xf numFmtId="164" fontId="65" fillId="0" borderId="34" xfId="144" applyFont="true" applyBorder="true" applyAlignment="true" applyProtection="false">
      <alignment horizontal="center" vertical="bottom" textRotation="0" wrapText="false" indent="0" shrinkToFit="false"/>
      <protection locked="true" hidden="false"/>
    </xf>
    <xf numFmtId="177" fontId="98" fillId="0" borderId="70" xfId="15" applyFont="true" applyBorder="true" applyAlignment="true" applyProtection="true">
      <alignment horizontal="center" vertical="bottom" textRotation="0" wrapText="true" indent="0" shrinkToFit="false"/>
      <protection locked="true" hidden="false"/>
    </xf>
    <xf numFmtId="183" fontId="98" fillId="0" borderId="70" xfId="17" applyFont="true" applyBorder="true" applyAlignment="true" applyProtection="true">
      <alignment horizontal="center" vertical="bottom" textRotation="0" wrapText="true" indent="0" shrinkToFit="false"/>
      <protection locked="true" hidden="false"/>
    </xf>
    <xf numFmtId="183" fontId="98" fillId="0" borderId="89" xfId="17" applyFont="true" applyBorder="true" applyAlignment="true" applyProtection="true">
      <alignment horizontal="center" vertical="bottom" textRotation="0" wrapText="true" indent="0" shrinkToFit="false"/>
      <protection locked="true" hidden="false"/>
    </xf>
    <xf numFmtId="164" fontId="90" fillId="0" borderId="20" xfId="144" applyFont="true" applyBorder="true" applyAlignment="true" applyProtection="false">
      <alignment horizontal="center" vertical="center" textRotation="0" wrapText="false" indent="0" shrinkToFit="false"/>
      <protection locked="true" hidden="false"/>
    </xf>
    <xf numFmtId="164" fontId="95" fillId="0" borderId="20" xfId="144" applyFont="true" applyBorder="true" applyAlignment="true" applyProtection="false">
      <alignment horizontal="left" vertical="center" textRotation="0" wrapText="true" indent="0" shrinkToFit="false"/>
      <protection locked="true" hidden="false"/>
    </xf>
    <xf numFmtId="176" fontId="97" fillId="0" borderId="70" xfId="19" applyFont="true" applyBorder="true" applyAlignment="true" applyProtection="true">
      <alignment horizontal="center" vertical="bottom" textRotation="0" wrapText="true" indent="0" shrinkToFit="false"/>
      <protection locked="true" hidden="false"/>
    </xf>
    <xf numFmtId="167" fontId="97" fillId="0" borderId="70" xfId="19" applyFont="true" applyBorder="true" applyAlignment="true" applyProtection="true">
      <alignment horizontal="center" vertical="bottom" textRotation="0" wrapText="true" indent="0" shrinkToFit="false"/>
      <protection locked="true" hidden="false"/>
    </xf>
    <xf numFmtId="184" fontId="97" fillId="0" borderId="89" xfId="15" applyFont="true" applyBorder="true" applyAlignment="true" applyProtection="true">
      <alignment horizontal="center" vertical="bottom" textRotation="0" wrapText="true" indent="0" shrinkToFit="false"/>
      <protection locked="true" hidden="false"/>
    </xf>
    <xf numFmtId="167" fontId="97" fillId="0" borderId="89" xfId="19" applyFont="true" applyBorder="true" applyAlignment="true" applyProtection="true">
      <alignment horizontal="center" vertical="bottom" textRotation="0" wrapText="true" indent="0" shrinkToFit="false"/>
      <protection locked="true" hidden="false"/>
    </xf>
    <xf numFmtId="175" fontId="90" fillId="35" borderId="26" xfId="144" applyFont="true" applyBorder="true" applyAlignment="true" applyProtection="false">
      <alignment horizontal="center" vertical="bottom" textRotation="0" wrapText="false" indent="0" shrinkToFit="false"/>
      <protection locked="true" hidden="false"/>
    </xf>
    <xf numFmtId="191" fontId="98" fillId="0" borderId="20" xfId="128" applyFont="true" applyBorder="true" applyAlignment="true" applyProtection="true">
      <alignment horizontal="center" vertical="center" textRotation="0" wrapText="true" indent="0" shrinkToFit="false"/>
      <protection locked="true" hidden="false"/>
    </xf>
    <xf numFmtId="191" fontId="99" fillId="0" borderId="22" xfId="128" applyFont="true" applyBorder="true" applyAlignment="true" applyProtection="true">
      <alignment horizontal="center" vertical="center" textRotation="0" wrapText="true" indent="0" shrinkToFit="false"/>
      <protection locked="true" hidden="false"/>
    </xf>
    <xf numFmtId="191" fontId="92" fillId="0" borderId="20" xfId="128" applyFont="true" applyBorder="true" applyAlignment="true" applyProtection="true">
      <alignment horizontal="center" vertical="center" textRotation="0" wrapText="true" indent="0" shrinkToFit="false"/>
      <protection locked="true" hidden="false"/>
    </xf>
    <xf numFmtId="191" fontId="100" fillId="0" borderId="22" xfId="128" applyFont="true" applyBorder="true" applyAlignment="true" applyProtection="true">
      <alignment horizontal="center" vertical="center" textRotation="0" wrapText="true" indent="0" shrinkToFit="false"/>
      <protection locked="true" hidden="false"/>
    </xf>
    <xf numFmtId="191" fontId="100" fillId="0" borderId="20" xfId="128" applyFont="true" applyBorder="true" applyAlignment="true" applyProtection="true">
      <alignment horizontal="center" vertical="center" textRotation="0" wrapText="true" indent="0" shrinkToFit="false"/>
      <protection locked="true" hidden="false"/>
    </xf>
    <xf numFmtId="167" fontId="92" fillId="0" borderId="20" xfId="19" applyFont="true" applyBorder="true" applyAlignment="true" applyProtection="true">
      <alignment horizontal="center" vertical="bottom" textRotation="0" wrapText="true" indent="0" shrinkToFit="false"/>
      <protection locked="true" hidden="false"/>
    </xf>
    <xf numFmtId="167" fontId="100" fillId="0" borderId="22" xfId="19" applyFont="true" applyBorder="true" applyAlignment="true" applyProtection="true">
      <alignment horizontal="center" vertical="center" textRotation="0" wrapText="true" indent="0" shrinkToFit="false"/>
      <protection locked="true" hidden="false"/>
    </xf>
    <xf numFmtId="164" fontId="90" fillId="25" borderId="0" xfId="144" applyFont="true" applyBorder="true" applyAlignment="true" applyProtection="false">
      <alignment horizontal="right" vertical="bottom" textRotation="0" wrapText="false" indent="0" shrinkToFit="false"/>
      <protection locked="true" hidden="false"/>
    </xf>
    <xf numFmtId="191" fontId="65" fillId="0" borderId="0" xfId="128" applyFont="true" applyBorder="true" applyAlignment="true" applyProtection="true">
      <alignment horizontal="center" vertical="bottom" textRotation="0" wrapText="false" indent="0" shrinkToFit="false"/>
      <protection locked="true" hidden="false"/>
    </xf>
    <xf numFmtId="164" fontId="94" fillId="0" borderId="60" xfId="144" applyFont="true" applyBorder="true" applyAlignment="true" applyProtection="false">
      <alignment horizontal="left" vertical="top" textRotation="0" wrapText="true" indent="0" shrinkToFit="false"/>
      <protection locked="true" hidden="false"/>
    </xf>
    <xf numFmtId="164" fontId="90" fillId="0" borderId="0" xfId="144" applyFont="true" applyBorder="true" applyAlignment="true" applyProtection="false">
      <alignment horizontal="general" vertical="top" textRotation="0" wrapText="true" indent="0" shrinkToFit="false"/>
      <protection locked="true" hidden="false"/>
    </xf>
    <xf numFmtId="164" fontId="65" fillId="0" borderId="0" xfId="144" applyFont="true" applyBorder="true" applyAlignment="true" applyProtection="false">
      <alignment horizontal="general" vertical="top" textRotation="0" wrapText="true" indent="0" shrinkToFit="false"/>
      <protection locked="true" hidden="false"/>
    </xf>
    <xf numFmtId="164" fontId="22" fillId="0" borderId="0" xfId="144" applyFont="false" applyBorder="true" applyAlignment="true" applyProtection="false">
      <alignment horizontal="left" vertical="top" textRotation="0" wrapText="false" indent="0" shrinkToFit="false"/>
      <protection locked="true" hidden="false"/>
    </xf>
    <xf numFmtId="164" fontId="104" fillId="0" borderId="60" xfId="162" applyFont="true" applyBorder="true" applyAlignment="true" applyProtection="false">
      <alignment horizontal="right" vertical="center" textRotation="0" wrapText="true" indent="0" shrinkToFit="false"/>
      <protection locked="true" hidden="false"/>
    </xf>
    <xf numFmtId="164" fontId="73" fillId="0" borderId="90" xfId="162" applyFont="true" applyBorder="true" applyAlignment="true" applyProtection="false">
      <alignment horizontal="center" vertical="center" textRotation="0" wrapText="false" indent="0" shrinkToFit="false"/>
      <protection locked="true" hidden="false"/>
    </xf>
    <xf numFmtId="164" fontId="74" fillId="0" borderId="63" xfId="0" applyFont="true" applyBorder="true" applyAlignment="true" applyProtection="false">
      <alignment horizontal="center" vertical="center" textRotation="0" wrapText="false" indent="0" shrinkToFit="false"/>
      <protection locked="true" hidden="false"/>
    </xf>
    <xf numFmtId="173" fontId="105" fillId="0" borderId="22" xfId="0" applyFont="true" applyBorder="true" applyAlignment="true" applyProtection="false">
      <alignment horizontal="left" vertical="center" textRotation="0" wrapText="false" indent="0" shrinkToFit="false"/>
      <protection locked="true" hidden="false"/>
    </xf>
    <xf numFmtId="192" fontId="71" fillId="0" borderId="67" xfId="162" applyFont="true" applyBorder="true" applyAlignment="true" applyProtection="false">
      <alignment horizontal="center" vertical="center" textRotation="0" wrapText="false" indent="0" shrinkToFit="false"/>
      <protection locked="true" hidden="false"/>
    </xf>
    <xf numFmtId="164" fontId="71" fillId="0" borderId="20" xfId="162" applyFont="true" applyBorder="true" applyAlignment="true" applyProtection="false">
      <alignment horizontal="left" vertical="center" textRotation="0" wrapText="true" indent="0" shrinkToFit="false"/>
      <protection locked="true" hidden="false"/>
    </xf>
    <xf numFmtId="164" fontId="71" fillId="0" borderId="68" xfId="162" applyFont="true" applyBorder="true" applyAlignment="true" applyProtection="false">
      <alignment horizontal="center" vertical="center" textRotation="0" wrapText="false" indent="0" shrinkToFit="false"/>
      <protection locked="true" hidden="false"/>
    </xf>
    <xf numFmtId="164" fontId="74" fillId="0" borderId="20" xfId="162" applyFont="true" applyBorder="true" applyAlignment="true" applyProtection="false">
      <alignment horizontal="center" vertical="center" textRotation="0" wrapText="false" indent="0" shrinkToFit="false"/>
      <protection locked="true" hidden="false"/>
    </xf>
    <xf numFmtId="164" fontId="71" fillId="0" borderId="20" xfId="162" applyFont="true" applyBorder="true" applyAlignment="true" applyProtection="false">
      <alignment horizontal="center" vertical="center" textRotation="0" wrapText="false" indent="0" shrinkToFit="false"/>
      <protection locked="true" hidden="false"/>
    </xf>
    <xf numFmtId="164" fontId="75" fillId="0" borderId="21" xfId="162" applyFont="true" applyBorder="true" applyAlignment="true" applyProtection="false">
      <alignment horizontal="center" vertical="center" textRotation="0" wrapText="false" indent="0" shrinkToFit="false"/>
      <protection locked="true" hidden="false"/>
    </xf>
    <xf numFmtId="164" fontId="77" fillId="0" borderId="68" xfId="162" applyFont="true" applyBorder="true" applyAlignment="true" applyProtection="false">
      <alignment horizontal="center" vertical="center" textRotation="0" wrapText="false" indent="0" shrinkToFit="false"/>
      <protection locked="true" hidden="false"/>
    </xf>
    <xf numFmtId="177" fontId="75" fillId="0" borderId="20" xfId="162" applyFont="true" applyBorder="true" applyAlignment="true" applyProtection="false">
      <alignment horizontal="center" vertical="center" textRotation="0" wrapText="true" indent="0" shrinkToFit="false"/>
      <protection locked="true" hidden="false"/>
    </xf>
    <xf numFmtId="164" fontId="74" fillId="0" borderId="69" xfId="162" applyFont="true" applyBorder="true" applyAlignment="true" applyProtection="false">
      <alignment horizontal="center" vertical="bottom" textRotation="0" wrapText="false" indent="0" shrinkToFit="false"/>
      <protection locked="true" hidden="false"/>
    </xf>
    <xf numFmtId="176" fontId="74" fillId="0" borderId="71" xfId="19" applyFont="true" applyBorder="true" applyAlignment="true" applyProtection="true">
      <alignment horizontal="center" vertical="bottom" textRotation="0" wrapText="true" indent="0" shrinkToFit="false"/>
      <protection locked="true" hidden="false"/>
    </xf>
    <xf numFmtId="176" fontId="74" fillId="0" borderId="54" xfId="19" applyFont="true" applyBorder="true" applyAlignment="true" applyProtection="true">
      <alignment horizontal="center" vertical="center" textRotation="0" wrapText="true" indent="0" shrinkToFit="false"/>
      <protection locked="true" hidden="false"/>
    </xf>
    <xf numFmtId="176" fontId="74" fillId="0" borderId="70" xfId="19" applyFont="true" applyBorder="true" applyAlignment="true" applyProtection="true">
      <alignment horizontal="center" vertical="center" textRotation="0" wrapText="true" indent="0" shrinkToFit="false"/>
      <protection locked="true" hidden="false"/>
    </xf>
    <xf numFmtId="164" fontId="82" fillId="0" borderId="34" xfId="162" applyFont="true" applyBorder="true" applyAlignment="true" applyProtection="false">
      <alignment horizontal="center" vertical="bottom" textRotation="0" wrapText="false" indent="0" shrinkToFit="false"/>
      <protection locked="true" hidden="false"/>
    </xf>
    <xf numFmtId="175" fontId="79" fillId="0" borderId="74" xfId="162" applyFont="true" applyBorder="true" applyAlignment="true" applyProtection="false">
      <alignment horizontal="center" vertical="bottom" textRotation="0" wrapText="true" indent="0" shrinkToFit="false"/>
      <protection locked="true" hidden="false"/>
    </xf>
    <xf numFmtId="175" fontId="78" fillId="0" borderId="73" xfId="162" applyFont="true" applyBorder="true" applyAlignment="true" applyProtection="false">
      <alignment horizontal="center" vertical="center" textRotation="0" wrapText="false" indent="0" shrinkToFit="false"/>
      <protection locked="true" hidden="false"/>
    </xf>
    <xf numFmtId="175" fontId="79" fillId="0" borderId="74" xfId="162" applyFont="true" applyBorder="true" applyAlignment="true" applyProtection="false">
      <alignment horizontal="center" vertical="center" textRotation="0" wrapText="false" indent="0" shrinkToFit="false"/>
      <protection locked="true" hidden="false"/>
    </xf>
    <xf numFmtId="175" fontId="79" fillId="0" borderId="64" xfId="162" applyFont="true" applyBorder="true" applyAlignment="true" applyProtection="false">
      <alignment horizontal="center" vertical="bottom" textRotation="0" wrapText="false" indent="0" shrinkToFit="false"/>
      <protection locked="true" hidden="false"/>
    </xf>
    <xf numFmtId="176" fontId="0" fillId="0" borderId="0" xfId="19" applyFont="true" applyBorder="true" applyAlignment="true" applyProtection="true">
      <alignment horizontal="general" vertical="bottom" textRotation="0" wrapText="false" indent="0" shrinkToFit="false"/>
      <protection locked="true" hidden="false"/>
    </xf>
    <xf numFmtId="175" fontId="0" fillId="0" borderId="0" xfId="0" applyFont="false" applyBorder="false" applyAlignment="false" applyProtection="false">
      <alignment horizontal="general" vertical="bottom" textRotation="0" wrapText="false" indent="0" shrinkToFit="false"/>
      <protection locked="true" hidden="false"/>
    </xf>
    <xf numFmtId="164" fontId="106" fillId="0" borderId="0" xfId="0" applyFont="true" applyBorder="false" applyAlignment="false" applyProtection="false">
      <alignment horizontal="general" vertical="bottom" textRotation="0" wrapText="false" indent="0" shrinkToFit="false"/>
      <protection locked="true" hidden="false"/>
    </xf>
    <xf numFmtId="164" fontId="82" fillId="0" borderId="79" xfId="162" applyFont="true" applyBorder="true" applyAlignment="true" applyProtection="false">
      <alignment horizontal="left" vertical="bottom" textRotation="0" wrapText="false" indent="0" shrinkToFit="false"/>
      <protection locked="true" hidden="false"/>
    </xf>
    <xf numFmtId="164" fontId="82" fillId="0" borderId="27" xfId="162" applyFont="true" applyBorder="true" applyAlignment="true" applyProtection="false">
      <alignment horizontal="left" vertical="bottom" textRotation="0" wrapText="false" indent="0" shrinkToFit="false"/>
      <protection locked="true" hidden="false"/>
    </xf>
    <xf numFmtId="175" fontId="82" fillId="0" borderId="81" xfId="162" applyFont="true" applyBorder="true" applyAlignment="true" applyProtection="false">
      <alignment horizontal="center" vertical="bottom" textRotation="0" wrapText="false" indent="0" shrinkToFit="false"/>
      <protection locked="true" hidden="false"/>
    </xf>
    <xf numFmtId="175" fontId="82" fillId="0" borderId="80" xfId="162" applyFont="true" applyBorder="true" applyAlignment="true" applyProtection="false">
      <alignment horizontal="center" vertical="bottom" textRotation="0" wrapText="false" indent="0" shrinkToFit="false"/>
      <protection locked="true" hidden="false"/>
    </xf>
    <xf numFmtId="176" fontId="106" fillId="0" borderId="0" xfId="0" applyFont="true" applyBorder="false" applyAlignment="false" applyProtection="false">
      <alignment horizontal="general" vertical="bottom" textRotation="0" wrapText="false" indent="0" shrinkToFit="false"/>
      <protection locked="true" hidden="false"/>
    </xf>
    <xf numFmtId="175" fontId="106" fillId="0" borderId="0" xfId="0" applyFont="true" applyBorder="false" applyAlignment="false" applyProtection="false">
      <alignment horizontal="general" vertical="bottom" textRotation="0" wrapText="false" indent="0" shrinkToFit="false"/>
      <protection locked="true" hidden="false"/>
    </xf>
    <xf numFmtId="164" fontId="75" fillId="0" borderId="79" xfId="162" applyFont="true" applyBorder="true" applyAlignment="true" applyProtection="false">
      <alignment horizontal="left" vertical="bottom" textRotation="0" wrapText="false" indent="0" shrinkToFit="false"/>
      <protection locked="true" hidden="false"/>
    </xf>
    <xf numFmtId="175" fontId="71" fillId="0" borderId="20" xfId="162" applyFont="true" applyBorder="true" applyAlignment="true" applyProtection="false">
      <alignment horizontal="center" vertical="bottom" textRotation="0" wrapText="false" indent="0" shrinkToFit="false"/>
      <protection locked="true" hidden="false"/>
    </xf>
    <xf numFmtId="164" fontId="82" fillId="0" borderId="82" xfId="162" applyFont="true" applyBorder="true" applyAlignment="true" applyProtection="false">
      <alignment horizontal="left" vertical="bottom" textRotation="0" wrapText="false" indent="0" shrinkToFit="false"/>
      <protection locked="true" hidden="false"/>
    </xf>
    <xf numFmtId="164" fontId="82" fillId="0" borderId="83" xfId="162" applyFont="true" applyBorder="true" applyAlignment="true" applyProtection="false">
      <alignment horizontal="left" vertical="bottom" textRotation="0" wrapText="false" indent="0" shrinkToFit="false"/>
      <protection locked="true" hidden="false"/>
    </xf>
    <xf numFmtId="164" fontId="82" fillId="0" borderId="84" xfId="162" applyFont="true" applyBorder="true" applyAlignment="true" applyProtection="false">
      <alignment horizontal="center" vertical="bottom" textRotation="0" wrapText="false" indent="0" shrinkToFit="false"/>
      <protection locked="true" hidden="false"/>
    </xf>
    <xf numFmtId="175" fontId="82" fillId="0" borderId="91" xfId="162" applyFont="true" applyBorder="true" applyAlignment="true" applyProtection="false">
      <alignment horizontal="center" vertical="bottom" textRotation="0" wrapText="false" indent="0" shrinkToFit="false"/>
      <protection locked="true" hidden="false"/>
    </xf>
    <xf numFmtId="164" fontId="107" fillId="0" borderId="0" xfId="162" applyFont="true" applyBorder="true" applyAlignment="false" applyProtection="false">
      <alignment horizontal="general" vertical="bottom" textRotation="0" wrapText="false" indent="0" shrinkToFit="false"/>
      <protection locked="true" hidden="false"/>
    </xf>
    <xf numFmtId="164" fontId="85" fillId="0" borderId="79" xfId="162" applyFont="true" applyBorder="true" applyAlignment="false" applyProtection="false">
      <alignment horizontal="general" vertical="bottom" textRotation="0" wrapText="false" indent="0" shrinkToFit="false"/>
      <protection locked="true" hidden="false"/>
    </xf>
    <xf numFmtId="181" fontId="85" fillId="0" borderId="32" xfId="162" applyFont="true" applyBorder="true" applyAlignment="true" applyProtection="false">
      <alignment horizontal="right" vertical="bottom" textRotation="0" wrapText="false" indent="0" shrinkToFit="false"/>
      <protection locked="true" hidden="false"/>
    </xf>
    <xf numFmtId="181" fontId="107" fillId="0" borderId="28" xfId="162" applyFont="true" applyBorder="true" applyAlignment="true" applyProtection="false">
      <alignment horizontal="left" vertical="bottom" textRotation="0" wrapText="false" indent="0" shrinkToFit="false"/>
      <protection locked="true" hidden="false"/>
    </xf>
    <xf numFmtId="181" fontId="107" fillId="0" borderId="0" xfId="162" applyFont="true" applyBorder="true" applyAlignment="true" applyProtection="false">
      <alignment horizontal="left" vertical="bottom" textRotation="0" wrapText="false" indent="0" shrinkToFit="false"/>
      <protection locked="true" hidden="false"/>
    </xf>
    <xf numFmtId="164" fontId="87" fillId="0" borderId="83" xfId="162" applyFont="true" applyBorder="true" applyAlignment="false" applyProtection="false">
      <alignment horizontal="general" vertical="bottom" textRotation="0" wrapText="false" indent="0" shrinkToFit="false"/>
      <protection locked="true" hidden="false"/>
    </xf>
    <xf numFmtId="164" fontId="71" fillId="0" borderId="83" xfId="162" applyFont="true" applyBorder="true" applyAlignment="true" applyProtection="false">
      <alignment horizontal="center" vertical="bottom" textRotation="0" wrapText="false" indent="0" shrinkToFit="false"/>
      <protection locked="true" hidden="false"/>
    </xf>
    <xf numFmtId="164" fontId="71" fillId="0" borderId="0" xfId="0" applyFont="true" applyBorder="false" applyAlignment="false" applyProtection="false">
      <alignment horizontal="general" vertical="bottom" textRotation="0" wrapText="false" indent="0" shrinkToFit="false"/>
      <protection locked="true" hidden="false"/>
    </xf>
    <xf numFmtId="164" fontId="71" fillId="0" borderId="0" xfId="0" applyFont="true" applyBorder="false" applyAlignment="true" applyProtection="false">
      <alignment horizontal="center" vertical="bottom" textRotation="0" wrapText="false" indent="0" shrinkToFit="false"/>
      <protection locked="true" hidden="false"/>
    </xf>
    <xf numFmtId="164" fontId="107" fillId="0" borderId="0" xfId="0" applyFont="true" applyBorder="false" applyAlignment="false" applyProtection="false">
      <alignment horizontal="general" vertical="bottom" textRotation="0" wrapText="false" indent="0" shrinkToFit="false"/>
      <protection locked="true" hidden="false"/>
    </xf>
    <xf numFmtId="164" fontId="74" fillId="0" borderId="0" xfId="0" applyFont="true" applyBorder="false" applyAlignment="false" applyProtection="false">
      <alignment horizontal="general" vertical="bottom" textRotation="0" wrapText="false" indent="0" shrinkToFit="false"/>
      <protection locked="true" hidden="false"/>
    </xf>
    <xf numFmtId="164" fontId="108" fillId="0" borderId="0" xfId="0" applyFont="true" applyBorder="false" applyAlignment="false" applyProtection="false">
      <alignment horizontal="general" vertical="bottom" textRotation="0" wrapText="false" indent="0" shrinkToFit="false"/>
      <protection locked="true" hidden="false"/>
    </xf>
    <xf numFmtId="164" fontId="109" fillId="0" borderId="0" xfId="0" applyFont="true" applyBorder="true" applyAlignment="true" applyProtection="false">
      <alignment horizontal="general" vertical="bottom" textRotation="0" wrapText="false" indent="0" shrinkToFit="false"/>
      <protection locked="true" hidden="false"/>
    </xf>
    <xf numFmtId="164" fontId="77" fillId="0" borderId="26" xfId="0" applyFont="true" applyBorder="true" applyAlignment="true" applyProtection="false">
      <alignment horizontal="center" vertical="bottom" textRotation="0" wrapText="false" indent="0" shrinkToFit="false"/>
      <protection locked="true" hidden="false"/>
    </xf>
    <xf numFmtId="164" fontId="77" fillId="0" borderId="0" xfId="0" applyFont="true" applyBorder="true" applyAlignment="true" applyProtection="false">
      <alignment horizontal="center" vertical="bottom" textRotation="0" wrapText="false" indent="0" shrinkToFit="false"/>
      <protection locked="true" hidden="false"/>
    </xf>
    <xf numFmtId="164" fontId="107" fillId="0" borderId="0" xfId="0" applyFont="true" applyBorder="true" applyAlignment="true" applyProtection="false">
      <alignment horizontal="left" vertical="bottom" textRotation="0" wrapText="false" indent="0" shrinkToFit="false"/>
      <protection locked="true" hidden="false"/>
    </xf>
    <xf numFmtId="173" fontId="110" fillId="0" borderId="25" xfId="0" applyFont="true" applyBorder="true" applyAlignment="true" applyProtection="false">
      <alignment horizontal="center" vertical="center" textRotation="0" wrapText="false" indent="0" shrinkToFit="false"/>
      <protection locked="true" hidden="false"/>
    </xf>
    <xf numFmtId="192" fontId="78" fillId="0" borderId="0" xfId="0" applyFont="true" applyBorder="true" applyAlignment="true" applyProtection="false">
      <alignment horizontal="center" vertical="bottom" textRotation="0" wrapText="false" indent="0" shrinkToFit="false"/>
      <protection locked="true" hidden="false"/>
    </xf>
    <xf numFmtId="164" fontId="75" fillId="0" borderId="0" xfId="0" applyFont="true" applyBorder="false" applyAlignment="false" applyProtection="false">
      <alignment horizontal="general" vertical="bottom" textRotation="0" wrapText="false" indent="0" shrinkToFit="false"/>
      <protection locked="true" hidden="false"/>
    </xf>
    <xf numFmtId="164" fontId="111" fillId="0" borderId="54" xfId="0" applyFont="true" applyBorder="true" applyAlignment="false" applyProtection="false">
      <alignment horizontal="general" vertical="bottom" textRotation="0" wrapText="false" indent="0" shrinkToFit="false"/>
      <protection locked="true" hidden="false"/>
    </xf>
    <xf numFmtId="164" fontId="71" fillId="0" borderId="28" xfId="0" applyFont="true" applyBorder="true" applyAlignment="false" applyProtection="false">
      <alignment horizontal="general" vertical="bottom" textRotation="0" wrapText="false" indent="0" shrinkToFit="false"/>
      <protection locked="true" hidden="false"/>
    </xf>
    <xf numFmtId="164" fontId="71" fillId="0" borderId="28" xfId="0" applyFont="true" applyBorder="true" applyAlignment="true" applyProtection="false">
      <alignment horizontal="center" vertical="bottom" textRotation="0" wrapText="false" indent="0" shrinkToFit="false"/>
      <protection locked="true" hidden="false"/>
    </xf>
    <xf numFmtId="164" fontId="71" fillId="0" borderId="55" xfId="0" applyFont="true" applyBorder="true" applyAlignment="true" applyProtection="false">
      <alignment horizontal="center" vertical="bottom" textRotation="0" wrapText="false" indent="0" shrinkToFit="false"/>
      <protection locked="true" hidden="false"/>
    </xf>
    <xf numFmtId="164" fontId="71" fillId="0" borderId="0" xfId="0" applyFont="true" applyBorder="true" applyAlignment="true" applyProtection="false">
      <alignment horizontal="center" vertical="bottom" textRotation="0" wrapText="false" indent="0" shrinkToFit="false"/>
      <protection locked="true" hidden="false"/>
    </xf>
    <xf numFmtId="164" fontId="77" fillId="0" borderId="21" xfId="0" applyFont="true" applyBorder="true" applyAlignment="true" applyProtection="false">
      <alignment horizontal="left" vertical="bottom" textRotation="0" wrapText="false" indent="0" shrinkToFit="false"/>
      <protection locked="true" hidden="false"/>
    </xf>
    <xf numFmtId="164" fontId="71" fillId="0" borderId="19" xfId="0" applyFont="true" applyBorder="true" applyAlignment="false" applyProtection="false">
      <alignment horizontal="general" vertical="bottom" textRotation="0" wrapText="false" indent="0" shrinkToFit="false"/>
      <protection locked="true" hidden="false"/>
    </xf>
    <xf numFmtId="164" fontId="71" fillId="0" borderId="35" xfId="0" applyFont="true" applyBorder="true" applyAlignment="false" applyProtection="false">
      <alignment horizontal="general" vertical="bottom" textRotation="0" wrapText="false" indent="0" shrinkToFit="false"/>
      <protection locked="true" hidden="false"/>
    </xf>
    <xf numFmtId="164" fontId="71" fillId="0" borderId="58" xfId="0" applyFont="true" applyBorder="true" applyAlignment="false" applyProtection="false">
      <alignment horizontal="general" vertical="bottom" textRotation="0" wrapText="false" indent="0" shrinkToFit="false"/>
      <protection locked="true" hidden="false"/>
    </xf>
    <xf numFmtId="177" fontId="112" fillId="0" borderId="34" xfId="0" applyFont="true" applyBorder="true" applyAlignment="true" applyProtection="false">
      <alignment horizontal="left" vertical="bottom" textRotation="0" wrapText="false" indent="0" shrinkToFit="false"/>
      <protection locked="true" hidden="false"/>
    </xf>
    <xf numFmtId="164" fontId="71" fillId="0" borderId="0" xfId="0" applyFont="true" applyBorder="true" applyAlignment="false" applyProtection="false">
      <alignment horizontal="general" vertical="bottom" textRotation="0" wrapText="false" indent="0" shrinkToFit="false"/>
      <protection locked="true" hidden="false"/>
    </xf>
    <xf numFmtId="164" fontId="78" fillId="0" borderId="21" xfId="0" applyFont="true" applyBorder="true" applyAlignment="true" applyProtection="false">
      <alignment horizontal="general" vertical="bottom" textRotation="0" wrapText="false" indent="0" shrinkToFit="false"/>
      <protection locked="true" hidden="false"/>
    </xf>
    <xf numFmtId="164" fontId="113" fillId="0" borderId="19" xfId="0" applyFont="true" applyBorder="true" applyAlignment="false" applyProtection="false">
      <alignment horizontal="general" vertical="bottom" textRotation="0" wrapText="false" indent="0" shrinkToFit="false"/>
      <protection locked="true" hidden="false"/>
    </xf>
    <xf numFmtId="164" fontId="113" fillId="0" borderId="35" xfId="0" applyFont="true" applyBorder="true" applyAlignment="false" applyProtection="false">
      <alignment horizontal="general" vertical="bottom" textRotation="0" wrapText="false" indent="0" shrinkToFit="false"/>
      <protection locked="true" hidden="false"/>
    </xf>
    <xf numFmtId="192" fontId="78" fillId="0" borderId="25" xfId="0" applyFont="true" applyBorder="true" applyAlignment="true" applyProtection="false">
      <alignment horizontal="center" vertical="bottom" textRotation="0" wrapText="false" indent="0" shrinkToFit="false"/>
      <protection locked="true" hidden="false"/>
    </xf>
    <xf numFmtId="164" fontId="111" fillId="0" borderId="0" xfId="0" applyFont="true" applyBorder="true" applyAlignment="false" applyProtection="false">
      <alignment horizontal="general" vertical="bottom" textRotation="0" wrapText="false" indent="0" shrinkToFit="false"/>
      <protection locked="true" hidden="false"/>
    </xf>
    <xf numFmtId="164" fontId="78" fillId="0" borderId="58" xfId="0" applyFont="true" applyBorder="true" applyAlignment="false" applyProtection="false">
      <alignment horizontal="general" vertical="bottom" textRotation="0" wrapText="false" indent="0" shrinkToFit="false"/>
      <protection locked="true" hidden="false"/>
    </xf>
    <xf numFmtId="164" fontId="113" fillId="0" borderId="27" xfId="0" applyFont="true" applyBorder="true" applyAlignment="false" applyProtection="false">
      <alignment horizontal="general" vertical="bottom" textRotation="0" wrapText="false" indent="0" shrinkToFit="false"/>
      <protection locked="true" hidden="false"/>
    </xf>
    <xf numFmtId="164" fontId="113" fillId="0" borderId="0" xfId="0" applyFont="true" applyBorder="true" applyAlignment="false" applyProtection="false">
      <alignment horizontal="general" vertical="bottom" textRotation="0" wrapText="false" indent="0" shrinkToFit="false"/>
      <protection locked="true" hidden="false"/>
    </xf>
    <xf numFmtId="164" fontId="71" fillId="0" borderId="54" xfId="0" applyFont="true" applyBorder="true" applyAlignment="true" applyProtection="false">
      <alignment horizontal="center" vertical="bottom" textRotation="0" wrapText="false" indent="0" shrinkToFit="false"/>
      <protection locked="true" hidden="false"/>
    </xf>
    <xf numFmtId="164" fontId="79" fillId="0" borderId="26" xfId="0" applyFont="true" applyBorder="true" applyAlignment="true" applyProtection="false">
      <alignment horizontal="center" vertical="bottom" textRotation="0" wrapText="false" indent="0" shrinkToFit="false"/>
      <protection locked="true" hidden="false"/>
    </xf>
    <xf numFmtId="164" fontId="78" fillId="0" borderId="55" xfId="0" applyFont="true" applyBorder="true" applyAlignment="true" applyProtection="false">
      <alignment horizontal="center" vertical="bottom" textRotation="0" wrapText="false" indent="0" shrinkToFit="false"/>
      <protection locked="true" hidden="false"/>
    </xf>
    <xf numFmtId="164" fontId="80" fillId="0" borderId="21" xfId="0" applyFont="true" applyBorder="true" applyAlignment="true" applyProtection="false">
      <alignment horizontal="center" vertical="bottom" textRotation="0" wrapText="false" indent="0" shrinkToFit="false"/>
      <protection locked="true" hidden="false"/>
    </xf>
    <xf numFmtId="164" fontId="80" fillId="0" borderId="20" xfId="0" applyFont="true" applyBorder="true" applyAlignment="true" applyProtection="false">
      <alignment horizontal="center" vertical="bottom" textRotation="0" wrapText="false" indent="0" shrinkToFit="false"/>
      <protection locked="true" hidden="false"/>
    </xf>
    <xf numFmtId="175" fontId="74" fillId="0" borderId="26" xfId="0" applyFont="true" applyBorder="true" applyAlignment="true" applyProtection="false">
      <alignment horizontal="center" vertical="bottom" textRotation="0" wrapText="false" indent="0" shrinkToFit="false"/>
      <protection locked="true" hidden="false"/>
    </xf>
    <xf numFmtId="164" fontId="71" fillId="0" borderId="35" xfId="0" applyFont="true" applyBorder="true" applyAlignment="true" applyProtection="false">
      <alignment horizontal="center" vertical="bottom" textRotation="0" wrapText="false" indent="0" shrinkToFit="false"/>
      <protection locked="true" hidden="false"/>
    </xf>
    <xf numFmtId="164" fontId="74" fillId="0" borderId="24" xfId="0" applyFont="true" applyBorder="true" applyAlignment="true" applyProtection="false">
      <alignment horizontal="center" vertical="bottom" textRotation="0" wrapText="false" indent="0" shrinkToFit="false"/>
      <protection locked="true" hidden="false"/>
    </xf>
    <xf numFmtId="164" fontId="74" fillId="0" borderId="23" xfId="0" applyFont="true" applyBorder="true" applyAlignment="true" applyProtection="false">
      <alignment horizontal="center" vertical="bottom" textRotation="0" wrapText="false" indent="0" shrinkToFit="false"/>
      <protection locked="true" hidden="false"/>
    </xf>
    <xf numFmtId="164" fontId="75" fillId="0" borderId="20" xfId="0" applyFont="true" applyBorder="true" applyAlignment="true" applyProtection="false">
      <alignment horizontal="center" vertical="bottom" textRotation="0" wrapText="false" indent="0" shrinkToFit="false"/>
      <protection locked="true" hidden="false"/>
    </xf>
    <xf numFmtId="175" fontId="75" fillId="0" borderId="26" xfId="0" applyFont="true" applyBorder="true" applyAlignment="true" applyProtection="false">
      <alignment horizontal="center" vertical="bottom" textRotation="0" wrapText="false" indent="0" shrinkToFit="false"/>
      <protection locked="true" hidden="false"/>
    </xf>
    <xf numFmtId="164" fontId="71" fillId="0" borderId="58" xfId="0" applyFont="true" applyBorder="true" applyAlignment="true" applyProtection="false">
      <alignment horizontal="general" vertical="bottom" textRotation="0" wrapText="false" indent="0" shrinkToFit="false"/>
      <protection locked="true" hidden="false"/>
    </xf>
    <xf numFmtId="164" fontId="74" fillId="0" borderId="25" xfId="0" applyFont="true" applyBorder="true" applyAlignment="true" applyProtection="false">
      <alignment horizontal="center" vertical="bottom" textRotation="0" wrapText="false" indent="0" shrinkToFit="false"/>
      <protection locked="true" hidden="false"/>
    </xf>
    <xf numFmtId="164" fontId="74" fillId="0" borderId="34" xfId="0" applyFont="true" applyBorder="true" applyAlignment="true" applyProtection="false">
      <alignment horizontal="center" vertical="bottom" textRotation="0" wrapText="false" indent="0" shrinkToFit="false"/>
      <protection locked="true" hidden="false"/>
    </xf>
    <xf numFmtId="164" fontId="114" fillId="0" borderId="22" xfId="0" applyFont="true" applyBorder="true" applyAlignment="true" applyProtection="false">
      <alignment horizontal="center" vertical="top" textRotation="0" wrapText="true" indent="0" shrinkToFit="false"/>
      <protection locked="true" hidden="false"/>
    </xf>
    <xf numFmtId="164" fontId="114" fillId="0" borderId="34" xfId="0" applyFont="true" applyBorder="true" applyAlignment="true" applyProtection="false">
      <alignment horizontal="center" vertical="top" textRotation="0" wrapText="true" indent="0" shrinkToFit="false"/>
      <protection locked="true" hidden="false"/>
    </xf>
    <xf numFmtId="175" fontId="74" fillId="34" borderId="23" xfId="0" applyFont="true" applyBorder="true" applyAlignment="true" applyProtection="false">
      <alignment horizontal="center" vertical="bottom" textRotation="0" wrapText="false" indent="0" shrinkToFit="false"/>
      <protection locked="true" hidden="false"/>
    </xf>
    <xf numFmtId="181" fontId="71" fillId="0" borderId="26" xfId="0" applyFont="true" applyBorder="true" applyAlignment="true" applyProtection="false">
      <alignment horizontal="general" vertical="top" textRotation="0" wrapText="false" indent="0" shrinkToFit="false"/>
      <protection locked="true" hidden="false"/>
    </xf>
    <xf numFmtId="182" fontId="75" fillId="0" borderId="26" xfId="0" applyFont="true" applyBorder="true" applyAlignment="true" applyProtection="false">
      <alignment horizontal="general" vertical="top" textRotation="0" wrapText="true" indent="0" shrinkToFit="false"/>
      <protection locked="true" hidden="false"/>
    </xf>
    <xf numFmtId="164" fontId="74" fillId="0" borderId="88" xfId="0" applyFont="true" applyBorder="true" applyAlignment="true" applyProtection="false">
      <alignment horizontal="center" vertical="bottom" textRotation="0" wrapText="false" indent="0" shrinkToFit="false"/>
      <protection locked="true" hidden="false"/>
    </xf>
    <xf numFmtId="175" fontId="74" fillId="0" borderId="70" xfId="0" applyFont="true" applyBorder="true" applyAlignment="true" applyProtection="false">
      <alignment horizontal="center" vertical="bottom" textRotation="0" wrapText="false" indent="0" shrinkToFit="false"/>
      <protection locked="true" hidden="false"/>
    </xf>
    <xf numFmtId="175" fontId="74" fillId="0" borderId="88" xfId="0" applyFont="true" applyBorder="true" applyAlignment="true" applyProtection="false">
      <alignment horizontal="center" vertical="bottom" textRotation="0" wrapText="false" indent="0" shrinkToFit="false"/>
      <protection locked="true" hidden="false"/>
    </xf>
    <xf numFmtId="164" fontId="77" fillId="0" borderId="25" xfId="0" applyFont="true" applyBorder="true" applyAlignment="true" applyProtection="false">
      <alignment horizontal="right" vertical="top" textRotation="0" wrapText="false" indent="0" shrinkToFit="false"/>
      <protection locked="true" hidden="false"/>
    </xf>
    <xf numFmtId="164" fontId="75" fillId="0" borderId="25" xfId="0" applyFont="true" applyBorder="true" applyAlignment="true" applyProtection="false">
      <alignment horizontal="general" vertical="top" textRotation="0" wrapText="false" indent="0" shrinkToFit="false"/>
      <protection locked="true" hidden="false"/>
    </xf>
    <xf numFmtId="164" fontId="79" fillId="0" borderId="34" xfId="0" applyFont="true" applyBorder="true" applyAlignment="true" applyProtection="false">
      <alignment horizontal="center" vertical="bottom" textRotation="0" wrapText="false" indent="0" shrinkToFit="false"/>
      <protection locked="true" hidden="false"/>
    </xf>
    <xf numFmtId="175" fontId="79" fillId="0" borderId="73" xfId="0" applyFont="true" applyBorder="true" applyAlignment="true" applyProtection="false">
      <alignment horizontal="center" vertical="bottom" textRotation="0" wrapText="false" indent="0" shrinkToFit="false"/>
      <protection locked="true" hidden="false"/>
    </xf>
    <xf numFmtId="175" fontId="79" fillId="0" borderId="88" xfId="0" applyFont="true" applyBorder="true" applyAlignment="true" applyProtection="false">
      <alignment horizontal="center" vertical="bottom" textRotation="0" wrapText="false" indent="0" shrinkToFit="false"/>
      <protection locked="true" hidden="false"/>
    </xf>
    <xf numFmtId="181" fontId="71" fillId="0" borderId="24" xfId="0" applyFont="true" applyBorder="true" applyAlignment="true" applyProtection="false">
      <alignment horizontal="general" vertical="top" textRotation="0" wrapText="false" indent="0" shrinkToFit="false"/>
      <protection locked="true" hidden="false"/>
    </xf>
    <xf numFmtId="182" fontId="75" fillId="0" borderId="26" xfId="0" applyFont="true" applyBorder="true" applyAlignment="true" applyProtection="false">
      <alignment horizontal="general" vertical="top" textRotation="0" wrapText="false" indent="0" shrinkToFit="false"/>
      <protection locked="true" hidden="false"/>
    </xf>
    <xf numFmtId="164" fontId="74" fillId="0" borderId="69" xfId="0" applyFont="true" applyBorder="true" applyAlignment="true" applyProtection="false">
      <alignment horizontal="center" vertical="bottom" textRotation="0" wrapText="false" indent="0" shrinkToFit="false"/>
      <protection locked="true" hidden="false"/>
    </xf>
    <xf numFmtId="164" fontId="71" fillId="0" borderId="25" xfId="0" applyFont="true" applyBorder="true" applyAlignment="true" applyProtection="false">
      <alignment horizontal="right" vertical="top" textRotation="0" wrapText="false" indent="0" shrinkToFit="false"/>
      <protection locked="true" hidden="false"/>
    </xf>
    <xf numFmtId="164" fontId="74" fillId="0" borderId="25" xfId="0" applyFont="true" applyBorder="true" applyAlignment="true" applyProtection="false">
      <alignment horizontal="general" vertical="top" textRotation="0" wrapText="false" indent="0" shrinkToFit="false"/>
      <protection locked="true" hidden="false"/>
    </xf>
    <xf numFmtId="164" fontId="71" fillId="0" borderId="92" xfId="0" applyFont="true" applyBorder="true" applyAlignment="true" applyProtection="false">
      <alignment horizontal="right" vertical="top" textRotation="0" wrapText="false" indent="0" shrinkToFit="false"/>
      <protection locked="true" hidden="false"/>
    </xf>
    <xf numFmtId="164" fontId="74" fillId="0" borderId="92" xfId="0" applyFont="true" applyBorder="true" applyAlignment="true" applyProtection="false">
      <alignment horizontal="general" vertical="top" textRotation="0" wrapText="false" indent="0" shrinkToFit="false"/>
      <protection locked="true" hidden="false"/>
    </xf>
    <xf numFmtId="164" fontId="79" fillId="0" borderId="84" xfId="0" applyFont="true" applyBorder="true" applyAlignment="true" applyProtection="false">
      <alignment horizontal="center" vertical="bottom" textRotation="0" wrapText="false" indent="0" shrinkToFit="false"/>
      <protection locked="true" hidden="false"/>
    </xf>
    <xf numFmtId="175" fontId="79" fillId="0" borderId="75" xfId="0" applyFont="true" applyBorder="true" applyAlignment="true" applyProtection="false">
      <alignment horizontal="center" vertical="bottom" textRotation="0" wrapText="false" indent="0" shrinkToFit="false"/>
      <protection locked="true" hidden="false"/>
    </xf>
    <xf numFmtId="175" fontId="79" fillId="0" borderId="93" xfId="0" applyFont="true" applyBorder="true" applyAlignment="true" applyProtection="false">
      <alignment horizontal="center" vertical="bottom" textRotation="0" wrapText="false" indent="0" shrinkToFit="false"/>
      <protection locked="true" hidden="false"/>
    </xf>
    <xf numFmtId="164" fontId="75" fillId="0" borderId="24" xfId="0" applyFont="true" applyBorder="true" applyAlignment="true" applyProtection="false">
      <alignment horizontal="general" vertical="top" textRotation="0" wrapText="false" indent="0" shrinkToFit="false"/>
      <protection locked="true" hidden="false"/>
    </xf>
    <xf numFmtId="175" fontId="74" fillId="0" borderId="89" xfId="0" applyFont="true" applyBorder="true" applyAlignment="true" applyProtection="false">
      <alignment horizontal="center" vertical="bottom" textRotation="0" wrapText="false" indent="0" shrinkToFit="false"/>
      <protection locked="true" hidden="false"/>
    </xf>
    <xf numFmtId="175" fontId="79" fillId="0" borderId="69" xfId="0" applyFont="true" applyBorder="true" applyAlignment="true" applyProtection="false">
      <alignment horizontal="center" vertical="bottom" textRotation="0" wrapText="false" indent="0" shrinkToFit="false"/>
      <protection locked="true" hidden="false"/>
    </xf>
    <xf numFmtId="164" fontId="75" fillId="0" borderId="34" xfId="0" applyFont="true" applyBorder="true" applyAlignment="true" applyProtection="false">
      <alignment horizontal="center" vertical="bottom" textRotation="0" wrapText="false" indent="0" shrinkToFit="false"/>
      <protection locked="true" hidden="false"/>
    </xf>
    <xf numFmtId="175" fontId="74" fillId="0" borderId="73" xfId="0" applyFont="true" applyBorder="true" applyAlignment="true" applyProtection="false">
      <alignment horizontal="center" vertical="bottom" textRotation="0" wrapText="false" indent="0" shrinkToFit="false"/>
      <protection locked="true" hidden="false"/>
    </xf>
    <xf numFmtId="164" fontId="78" fillId="0" borderId="24" xfId="0" applyFont="true" applyBorder="true" applyAlignment="true" applyProtection="false">
      <alignment horizontal="general" vertical="top" textRotation="0" wrapText="false" indent="0" shrinkToFit="false"/>
      <protection locked="true" hidden="false"/>
    </xf>
    <xf numFmtId="164" fontId="75" fillId="0" borderId="26" xfId="0" applyFont="true" applyBorder="true" applyAlignment="true" applyProtection="false">
      <alignment horizontal="general" vertical="top" textRotation="0" wrapText="false" indent="0" shrinkToFit="false"/>
      <protection locked="true" hidden="false"/>
    </xf>
    <xf numFmtId="164" fontId="82" fillId="0" borderId="34" xfId="0" applyFont="true" applyBorder="true" applyAlignment="true" applyProtection="false">
      <alignment horizontal="center" vertical="bottom" textRotation="0" wrapText="false" indent="0" shrinkToFit="false"/>
      <protection locked="true" hidden="false"/>
    </xf>
    <xf numFmtId="164" fontId="77" fillId="34" borderId="76" xfId="0" applyFont="true" applyBorder="true" applyAlignment="true" applyProtection="false">
      <alignment horizontal="left" vertical="center" textRotation="0" wrapText="false" indent="0" shrinkToFit="false"/>
      <protection locked="true" hidden="false"/>
    </xf>
    <xf numFmtId="164" fontId="74" fillId="34" borderId="77" xfId="0" applyFont="true" applyBorder="true" applyAlignment="false" applyProtection="false">
      <alignment horizontal="general" vertical="bottom" textRotation="0" wrapText="false" indent="0" shrinkToFit="false"/>
      <protection locked="true" hidden="false"/>
    </xf>
    <xf numFmtId="164" fontId="75" fillId="34" borderId="78" xfId="0" applyFont="true" applyBorder="true" applyAlignment="true" applyProtection="false">
      <alignment horizontal="center" vertical="bottom" textRotation="0" wrapText="false" indent="0" shrinkToFit="false"/>
      <protection locked="true" hidden="false"/>
    </xf>
    <xf numFmtId="175" fontId="74" fillId="34" borderId="27" xfId="0" applyFont="true" applyBorder="true" applyAlignment="true" applyProtection="false">
      <alignment horizontal="center" vertical="bottom" textRotation="0" wrapText="false" indent="0" shrinkToFit="false"/>
      <protection locked="true" hidden="false"/>
    </xf>
    <xf numFmtId="175" fontId="74" fillId="34" borderId="21" xfId="0" applyFont="true" applyBorder="true" applyAlignment="true" applyProtection="false">
      <alignment horizontal="general" vertical="bottom" textRotation="0" wrapText="false" indent="0" shrinkToFit="false"/>
      <protection locked="true" hidden="false"/>
    </xf>
    <xf numFmtId="175" fontId="74" fillId="34" borderId="34" xfId="0" applyFont="true" applyBorder="true" applyAlignment="true" applyProtection="false">
      <alignment horizontal="general" vertical="bottom" textRotation="0" wrapText="false" indent="0" shrinkToFit="false"/>
      <protection locked="true" hidden="false"/>
    </xf>
    <xf numFmtId="175" fontId="74" fillId="34" borderId="34" xfId="0" applyFont="true" applyBorder="true" applyAlignment="true" applyProtection="false">
      <alignment horizontal="center" vertical="bottom" textRotation="0" wrapText="false" indent="0" shrinkToFit="false"/>
      <protection locked="true" hidden="false"/>
    </xf>
    <xf numFmtId="164" fontId="82" fillId="0" borderId="58" xfId="0" applyFont="true" applyBorder="true" applyAlignment="true" applyProtection="false">
      <alignment horizontal="left" vertical="bottom" textRotation="0" wrapText="false" indent="0" shrinkToFit="false"/>
      <protection locked="true" hidden="false"/>
    </xf>
    <xf numFmtId="164" fontId="75" fillId="0" borderId="27" xfId="0" applyFont="true" applyBorder="true" applyAlignment="true" applyProtection="false">
      <alignment horizontal="left" vertical="bottom" textRotation="0" wrapText="false" indent="0" shrinkToFit="false"/>
      <protection locked="true" hidden="false"/>
    </xf>
    <xf numFmtId="175" fontId="82" fillId="0" borderId="20" xfId="0" applyFont="true" applyBorder="true" applyAlignment="true" applyProtection="false">
      <alignment horizontal="center" vertical="bottom" textRotation="0" wrapText="false" indent="0" shrinkToFit="false"/>
      <protection locked="true" hidden="false"/>
    </xf>
    <xf numFmtId="175" fontId="82" fillId="0" borderId="22" xfId="0" applyFont="true" applyBorder="true" applyAlignment="true" applyProtection="false">
      <alignment horizontal="center" vertical="bottom" textRotation="0" wrapText="false" indent="0" shrinkToFit="false"/>
      <protection locked="true" hidden="false"/>
    </xf>
    <xf numFmtId="164" fontId="75" fillId="0" borderId="58" xfId="0" applyFont="true" applyBorder="true" applyAlignment="true" applyProtection="false">
      <alignment horizontal="left" vertical="bottom" textRotation="0" wrapText="false" indent="0" shrinkToFit="false"/>
      <protection locked="true" hidden="false"/>
    </xf>
    <xf numFmtId="175" fontId="74" fillId="0" borderId="20" xfId="0" applyFont="true" applyBorder="true" applyAlignment="true" applyProtection="false">
      <alignment horizontal="center" vertical="bottom" textRotation="0" wrapText="false" indent="0" shrinkToFit="false"/>
      <protection locked="true" hidden="false"/>
    </xf>
    <xf numFmtId="175" fontId="75" fillId="0" borderId="22" xfId="0" applyFont="true" applyBorder="true" applyAlignment="true" applyProtection="false">
      <alignment horizontal="center" vertical="bottom" textRotation="0" wrapText="false" indent="0" shrinkToFit="false"/>
      <protection locked="true" hidden="false"/>
    </xf>
    <xf numFmtId="164" fontId="84" fillId="0" borderId="27" xfId="0" applyFont="true" applyBorder="true" applyAlignment="true" applyProtection="false">
      <alignment horizontal="left" vertical="bottom" textRotation="0" wrapText="false" indent="0" shrinkToFit="false"/>
      <protection locked="true" hidden="false"/>
    </xf>
    <xf numFmtId="164" fontId="84" fillId="0" borderId="34" xfId="0" applyFont="true" applyBorder="true" applyAlignment="true" applyProtection="false">
      <alignment horizontal="center" vertical="bottom" textRotation="0" wrapText="false" indent="0" shrinkToFit="false"/>
      <protection locked="true" hidden="false"/>
    </xf>
    <xf numFmtId="164" fontId="83" fillId="0" borderId="0" xfId="0" applyFont="true" applyBorder="false" applyAlignment="false" applyProtection="false">
      <alignment horizontal="general" vertical="bottom" textRotation="0" wrapText="false" indent="0" shrinkToFit="false"/>
      <protection locked="true" hidden="false"/>
    </xf>
    <xf numFmtId="164" fontId="81" fillId="0" borderId="0" xfId="0" applyFont="true" applyBorder="true" applyAlignment="true" applyProtection="false">
      <alignment horizontal="left" vertical="bottom" textRotation="0" wrapText="false" indent="0" shrinkToFit="false"/>
      <protection locked="true" hidden="false"/>
    </xf>
    <xf numFmtId="164" fontId="84" fillId="0" borderId="0" xfId="0" applyFont="true" applyBorder="true" applyAlignment="true" applyProtection="false">
      <alignment horizontal="left" vertical="bottom" textRotation="0" wrapText="false" indent="0" shrinkToFit="false"/>
      <protection locked="true" hidden="false"/>
    </xf>
    <xf numFmtId="164" fontId="84" fillId="0" borderId="0" xfId="0" applyFont="true" applyBorder="true" applyAlignment="true" applyProtection="false">
      <alignment horizontal="center" vertical="bottom" textRotation="0" wrapText="false" indent="0" shrinkToFit="false"/>
      <protection locked="true" hidden="false"/>
    </xf>
    <xf numFmtId="175" fontId="82" fillId="0" borderId="0" xfId="0" applyFont="true" applyBorder="true" applyAlignment="true" applyProtection="false">
      <alignment horizontal="center" vertical="bottom" textRotation="0" wrapText="false" indent="0" shrinkToFit="false"/>
      <protection locked="true" hidden="false"/>
    </xf>
    <xf numFmtId="175" fontId="84" fillId="0" borderId="0" xfId="0" applyFont="true" applyBorder="true" applyAlignment="true" applyProtection="false">
      <alignment horizontal="center" vertical="bottom" textRotation="0" wrapText="false" indent="0" shrinkToFit="false"/>
      <protection locked="true" hidden="false"/>
    </xf>
    <xf numFmtId="164" fontId="85" fillId="0" borderId="0" xfId="0" applyFont="true" applyBorder="false" applyAlignment="false" applyProtection="false">
      <alignment horizontal="general" vertical="bottom" textRotation="0" wrapText="false" indent="0" shrinkToFit="false"/>
      <protection locked="true" hidden="false"/>
    </xf>
    <xf numFmtId="164" fontId="74" fillId="0" borderId="0" xfId="0" applyFont="true" applyBorder="false" applyAlignment="true" applyProtection="false">
      <alignment horizontal="center" vertical="bottom" textRotation="0" wrapText="false" indent="0" shrinkToFit="false"/>
      <protection locked="true" hidden="false"/>
    </xf>
    <xf numFmtId="164" fontId="116" fillId="0" borderId="0" xfId="0" applyFont="true" applyBorder="false" applyAlignment="false" applyProtection="false">
      <alignment horizontal="general" vertical="bottom" textRotation="0" wrapText="false" indent="0" shrinkToFit="false"/>
      <protection locked="true" hidden="false"/>
    </xf>
    <xf numFmtId="164" fontId="117" fillId="0" borderId="0" xfId="0" applyFont="true" applyBorder="false" applyAlignment="true" applyProtection="false">
      <alignment horizontal="right" vertical="bottom" textRotation="0" wrapText="false" indent="0" shrinkToFit="false"/>
      <protection locked="true" hidden="false"/>
    </xf>
    <xf numFmtId="181" fontId="118" fillId="0" borderId="0" xfId="0" applyFont="true" applyBorder="false" applyAlignment="true" applyProtection="false">
      <alignment horizontal="center" vertical="bottom" textRotation="0" wrapText="false" indent="0" shrinkToFit="false"/>
      <protection locked="true" hidden="false"/>
    </xf>
    <xf numFmtId="164" fontId="118" fillId="0" borderId="0" xfId="0" applyFont="true" applyBorder="false" applyAlignment="true" applyProtection="false">
      <alignment horizontal="general" vertical="bottom" textRotation="0" wrapText="false" indent="0" shrinkToFit="false"/>
      <protection locked="true" hidden="false"/>
    </xf>
    <xf numFmtId="164" fontId="71" fillId="0" borderId="0" xfId="0" applyFont="true" applyBorder="false" applyAlignment="true" applyProtection="false">
      <alignment horizontal="right" vertical="bottom" textRotation="0" wrapText="false" indent="0" shrinkToFit="false"/>
      <protection locked="true" hidden="false"/>
    </xf>
    <xf numFmtId="164" fontId="87" fillId="0" borderId="94" xfId="0" applyFont="true" applyBorder="true" applyAlignment="false" applyProtection="false">
      <alignment horizontal="general" vertical="bottom" textRotation="0" wrapText="false" indent="0" shrinkToFit="false"/>
      <protection locked="true" hidden="false"/>
    </xf>
    <xf numFmtId="164" fontId="71" fillId="0" borderId="95" xfId="0" applyFont="true" applyBorder="true" applyAlignment="true" applyProtection="false">
      <alignment horizontal="center" vertical="bottom" textRotation="0" wrapText="false" indent="0" shrinkToFit="false"/>
      <protection locked="true" hidden="false"/>
    </xf>
    <xf numFmtId="164" fontId="87" fillId="0" borderId="96" xfId="0" applyFont="true" applyBorder="true" applyAlignment="false" applyProtection="false">
      <alignment horizontal="general" vertical="bottom" textRotation="0" wrapText="false" indent="0" shrinkToFit="false"/>
      <protection locked="true" hidden="false"/>
    </xf>
    <xf numFmtId="164" fontId="71" fillId="0" borderId="97" xfId="0" applyFont="true" applyBorder="true" applyAlignment="true" applyProtection="false">
      <alignment horizontal="center" vertical="bottom" textRotation="0" wrapText="false" indent="0" shrinkToFit="false"/>
      <protection locked="true" hidden="false"/>
    </xf>
    <xf numFmtId="164" fontId="74" fillId="0" borderId="96" xfId="0" applyFont="true" applyBorder="true" applyAlignment="false" applyProtection="false">
      <alignment horizontal="general" vertical="bottom" textRotation="0" wrapText="false" indent="0" shrinkToFit="false"/>
      <protection locked="true" hidden="false"/>
    </xf>
    <xf numFmtId="164" fontId="87" fillId="0" borderId="98" xfId="0" applyFont="true" applyBorder="true" applyAlignment="false" applyProtection="false">
      <alignment horizontal="general" vertical="bottom" textRotation="0" wrapText="false" indent="0" shrinkToFit="false"/>
      <protection locked="true" hidden="false"/>
    </xf>
    <xf numFmtId="164" fontId="71" fillId="0" borderId="99" xfId="0" applyFont="true" applyBorder="true" applyAlignment="true" applyProtection="false">
      <alignment horizontal="center" vertical="bottom" textRotation="0" wrapText="false" indent="0" shrinkToFit="false"/>
      <protection locked="true" hidden="false"/>
    </xf>
    <xf numFmtId="164" fontId="89" fillId="0" borderId="0" xfId="145" applyFont="true" applyBorder="false" applyAlignment="true" applyProtection="true">
      <alignment horizontal="left" vertical="center" textRotation="0" wrapText="false" indent="0" shrinkToFit="false"/>
      <protection locked="true" hidden="false"/>
    </xf>
    <xf numFmtId="164" fontId="120" fillId="0" borderId="0" xfId="145" applyFont="true" applyBorder="false" applyAlignment="true" applyProtection="true">
      <alignment horizontal="left" vertical="center" textRotation="0" wrapText="false" indent="0" shrinkToFit="false"/>
      <protection locked="true" hidden="false"/>
    </xf>
    <xf numFmtId="164" fontId="91" fillId="0" borderId="0" xfId="145" applyFont="true" applyBorder="false" applyAlignment="true" applyProtection="true">
      <alignment horizontal="general" vertical="center" textRotation="0" wrapText="false" indent="0" shrinkToFit="false"/>
      <protection locked="true" hidden="false"/>
    </xf>
    <xf numFmtId="164" fontId="96" fillId="0" borderId="0" xfId="145" applyFont="true" applyBorder="false" applyAlignment="true" applyProtection="true">
      <alignment horizontal="center" vertical="center" textRotation="0" wrapText="false" indent="0" shrinkToFit="false"/>
      <protection locked="true" hidden="false"/>
    </xf>
    <xf numFmtId="164" fontId="92" fillId="0" borderId="0" xfId="145" applyFont="true" applyBorder="false" applyAlignment="true" applyProtection="true">
      <alignment horizontal="general" vertical="center" textRotation="0" wrapText="false" indent="0" shrinkToFit="false"/>
      <protection locked="true" hidden="false"/>
    </xf>
    <xf numFmtId="164" fontId="100" fillId="0" borderId="0" xfId="145" applyFont="true" applyBorder="false" applyAlignment="true" applyProtection="true">
      <alignment horizontal="center" vertical="center" textRotation="0" wrapText="false" indent="0" shrinkToFit="false"/>
      <protection locked="true" hidden="false"/>
    </xf>
    <xf numFmtId="164" fontId="92" fillId="25" borderId="54" xfId="145" applyFont="true" applyBorder="true" applyAlignment="true" applyProtection="true">
      <alignment horizontal="general" vertical="center" textRotation="0" wrapText="false" indent="0" shrinkToFit="false"/>
      <protection locked="true" hidden="false"/>
    </xf>
    <xf numFmtId="164" fontId="92" fillId="25" borderId="28" xfId="145" applyFont="true" applyBorder="true" applyAlignment="true" applyProtection="true">
      <alignment horizontal="general" vertical="center" textRotation="0" wrapText="false" indent="0" shrinkToFit="false"/>
      <protection locked="true" hidden="false"/>
    </xf>
    <xf numFmtId="164" fontId="92" fillId="25" borderId="54" xfId="145" applyFont="true" applyBorder="true" applyAlignment="true" applyProtection="true">
      <alignment horizontal="left" vertical="center" textRotation="0" wrapText="false" indent="0" shrinkToFit="false"/>
      <protection locked="true" hidden="false"/>
    </xf>
    <xf numFmtId="164" fontId="100" fillId="25" borderId="28" xfId="145" applyFont="true" applyBorder="true" applyAlignment="true" applyProtection="true">
      <alignment horizontal="center" vertical="center" textRotation="0" wrapText="false" indent="0" shrinkToFit="false"/>
      <protection locked="true" hidden="false"/>
    </xf>
    <xf numFmtId="164" fontId="92" fillId="25" borderId="28" xfId="145" applyFont="true" applyBorder="true" applyAlignment="true" applyProtection="true">
      <alignment horizontal="left" vertical="center" textRotation="0" wrapText="false" indent="0" shrinkToFit="false"/>
      <protection locked="true" hidden="false"/>
    </xf>
    <xf numFmtId="164" fontId="92" fillId="25" borderId="55" xfId="145" applyFont="true" applyBorder="true" applyAlignment="true" applyProtection="true">
      <alignment horizontal="left" vertical="center" textRotation="0" wrapText="false" indent="0" shrinkToFit="false"/>
      <protection locked="true" hidden="false"/>
    </xf>
    <xf numFmtId="164" fontId="92" fillId="25" borderId="35" xfId="145" applyFont="true" applyBorder="true" applyAlignment="true" applyProtection="true">
      <alignment horizontal="general" vertical="center" textRotation="0" wrapText="false" indent="0" shrinkToFit="false"/>
      <protection locked="true" hidden="false"/>
    </xf>
    <xf numFmtId="164" fontId="92" fillId="25" borderId="0" xfId="145" applyFont="true" applyBorder="true" applyAlignment="true" applyProtection="true">
      <alignment horizontal="left" vertical="center" textRotation="0" wrapText="false" indent="0" shrinkToFit="false"/>
      <protection locked="true" hidden="false"/>
    </xf>
    <xf numFmtId="164" fontId="100" fillId="25" borderId="0" xfId="145" applyFont="true" applyBorder="true" applyAlignment="true" applyProtection="true">
      <alignment horizontal="center" vertical="center" textRotation="0" wrapText="false" indent="0" shrinkToFit="false"/>
      <protection locked="true" hidden="false"/>
    </xf>
    <xf numFmtId="173" fontId="100" fillId="25" borderId="25" xfId="145" applyFont="true" applyBorder="true" applyAlignment="true" applyProtection="true">
      <alignment horizontal="left" vertical="center" textRotation="0" wrapText="true" indent="0" shrinkToFit="false"/>
      <protection locked="true" hidden="false"/>
    </xf>
    <xf numFmtId="173" fontId="90" fillId="25" borderId="25" xfId="145" applyFont="true" applyBorder="true" applyAlignment="true" applyProtection="true">
      <alignment horizontal="left" vertical="center" textRotation="0" wrapText="true" indent="0" shrinkToFit="false"/>
      <protection locked="true" hidden="false"/>
    </xf>
    <xf numFmtId="177" fontId="90" fillId="25" borderId="25" xfId="145" applyFont="true" applyBorder="true" applyAlignment="true" applyProtection="true">
      <alignment horizontal="left" vertical="center" textRotation="0" wrapText="true" indent="0" shrinkToFit="false"/>
      <protection locked="true" hidden="false"/>
    </xf>
    <xf numFmtId="177" fontId="90" fillId="25" borderId="35" xfId="145" applyFont="true" applyBorder="true" applyAlignment="true" applyProtection="true">
      <alignment horizontal="left" vertical="center" textRotation="0" wrapText="true" indent="0" shrinkToFit="false"/>
      <protection locked="true" hidden="false"/>
    </xf>
    <xf numFmtId="164" fontId="92" fillId="25" borderId="0" xfId="145" applyFont="true" applyBorder="false" applyAlignment="true" applyProtection="true">
      <alignment horizontal="general" vertical="center" textRotation="0" wrapText="false" indent="0" shrinkToFit="false"/>
      <protection locked="true" hidden="false"/>
    </xf>
    <xf numFmtId="164" fontId="100" fillId="25" borderId="0" xfId="145" applyFont="true" applyBorder="false" applyAlignment="true" applyProtection="true">
      <alignment horizontal="center" vertical="center" textRotation="0" wrapText="false" indent="0" shrinkToFit="false"/>
      <protection locked="true" hidden="false"/>
    </xf>
    <xf numFmtId="164" fontId="100" fillId="25" borderId="28" xfId="145" applyFont="true" applyBorder="true" applyAlignment="true" applyProtection="true">
      <alignment horizontal="left" vertical="center" textRotation="0" wrapText="false" indent="0" shrinkToFit="false"/>
      <protection locked="true" hidden="false"/>
    </xf>
    <xf numFmtId="164" fontId="100" fillId="25" borderId="55" xfId="145" applyFont="true" applyBorder="true" applyAlignment="true" applyProtection="true">
      <alignment horizontal="left" vertical="center" textRotation="0" wrapText="false" indent="0" shrinkToFit="false"/>
      <protection locked="true" hidden="false"/>
    </xf>
    <xf numFmtId="164" fontId="121" fillId="25" borderId="0" xfId="0" applyFont="true" applyBorder="false" applyAlignment="false" applyProtection="false">
      <alignment horizontal="general" vertical="bottom" textRotation="0" wrapText="false" indent="0" shrinkToFit="false"/>
      <protection locked="true" hidden="false"/>
    </xf>
    <xf numFmtId="181" fontId="122" fillId="25" borderId="58" xfId="145" applyFont="true" applyBorder="true" applyAlignment="true" applyProtection="true">
      <alignment horizontal="center" vertical="bottom" textRotation="0" wrapText="true" indent="0" shrinkToFit="false"/>
      <protection locked="true" hidden="false"/>
    </xf>
    <xf numFmtId="173" fontId="0" fillId="25" borderId="27" xfId="0" applyFont="false" applyBorder="true" applyAlignment="true" applyProtection="false">
      <alignment horizontal="general" vertical="center" textRotation="0" wrapText="false" indent="0" shrinkToFit="false"/>
      <protection locked="true" hidden="false"/>
    </xf>
    <xf numFmtId="164" fontId="0" fillId="25" borderId="27" xfId="0" applyFont="false" applyBorder="true" applyAlignment="true" applyProtection="false">
      <alignment horizontal="general" vertical="center" textRotation="0" wrapText="true" indent="0" shrinkToFit="false"/>
      <protection locked="true" hidden="false"/>
    </xf>
    <xf numFmtId="164" fontId="0" fillId="25" borderId="34" xfId="0" applyFont="false" applyBorder="true" applyAlignment="true" applyProtection="false">
      <alignment horizontal="general" vertical="center" textRotation="0" wrapText="true" indent="0" shrinkToFit="false"/>
      <protection locked="true" hidden="false"/>
    </xf>
    <xf numFmtId="164" fontId="100" fillId="0" borderId="20" xfId="145" applyFont="true" applyBorder="true" applyAlignment="true" applyProtection="true">
      <alignment horizontal="center" vertical="center" textRotation="0" wrapText="false" indent="0" shrinkToFit="false"/>
      <protection locked="true" hidden="false"/>
    </xf>
    <xf numFmtId="164" fontId="100" fillId="0" borderId="26" xfId="145" applyFont="true" applyBorder="true" applyAlignment="true" applyProtection="true">
      <alignment horizontal="center" vertical="center" textRotation="0" wrapText="false" indent="0" shrinkToFit="false"/>
      <protection locked="true" hidden="false"/>
    </xf>
    <xf numFmtId="164" fontId="100" fillId="30" borderId="21" xfId="145" applyFont="true" applyBorder="true" applyAlignment="true" applyProtection="true">
      <alignment horizontal="right" vertical="center" textRotation="0" wrapText="false" indent="0" shrinkToFit="false"/>
      <protection locked="false" hidden="false"/>
    </xf>
    <xf numFmtId="164" fontId="100" fillId="30" borderId="22" xfId="145" applyFont="true" applyBorder="true" applyAlignment="true" applyProtection="true">
      <alignment horizontal="left" vertical="center" textRotation="0" wrapText="false" indent="0" shrinkToFit="false"/>
      <protection locked="false" hidden="false"/>
    </xf>
    <xf numFmtId="164" fontId="100" fillId="0" borderId="21" xfId="145" applyFont="true" applyBorder="true" applyAlignment="true" applyProtection="true">
      <alignment horizontal="right" vertical="center" textRotation="0" wrapText="false" indent="0" shrinkToFit="false"/>
      <protection locked="true" hidden="false"/>
    </xf>
    <xf numFmtId="181" fontId="100" fillId="0" borderId="22" xfId="145" applyFont="true" applyBorder="true" applyAlignment="true" applyProtection="true">
      <alignment horizontal="left" vertical="center" textRotation="0" wrapText="false" indent="0" shrinkToFit="false"/>
      <protection locked="true" hidden="false"/>
    </xf>
    <xf numFmtId="164" fontId="100" fillId="20" borderId="21" xfId="145" applyFont="true" applyBorder="true" applyAlignment="true" applyProtection="true">
      <alignment horizontal="right" vertical="center" textRotation="0" wrapText="false" indent="0" shrinkToFit="false"/>
      <protection locked="true" hidden="false"/>
    </xf>
    <xf numFmtId="181" fontId="100" fillId="20" borderId="22" xfId="145" applyFont="true" applyBorder="true" applyAlignment="true" applyProtection="true">
      <alignment horizontal="left" vertical="center" textRotation="0" wrapText="false" indent="0" shrinkToFit="false"/>
      <protection locked="true" hidden="false"/>
    </xf>
    <xf numFmtId="164" fontId="100" fillId="0" borderId="25" xfId="145" applyFont="true" applyBorder="true" applyAlignment="true" applyProtection="true">
      <alignment horizontal="center" vertical="center" textRotation="0" wrapText="false" indent="0" shrinkToFit="false"/>
      <protection locked="true" hidden="false"/>
    </xf>
    <xf numFmtId="164" fontId="100" fillId="0" borderId="25" xfId="145" applyFont="true" applyBorder="true" applyAlignment="true" applyProtection="true">
      <alignment horizontal="center" vertical="center" textRotation="0" wrapText="true" indent="0" shrinkToFit="false"/>
      <protection locked="true" hidden="false"/>
    </xf>
    <xf numFmtId="164" fontId="92" fillId="20" borderId="25" xfId="145" applyFont="true" applyBorder="true" applyAlignment="true" applyProtection="true">
      <alignment horizontal="center" vertical="center" textRotation="0" wrapText="false" indent="0" shrinkToFit="false"/>
      <protection locked="true" hidden="false"/>
    </xf>
    <xf numFmtId="164" fontId="92" fillId="0" borderId="25" xfId="145" applyFont="true" applyBorder="true" applyAlignment="true" applyProtection="true">
      <alignment horizontal="center" vertical="center" textRotation="0" wrapText="false" indent="0" shrinkToFit="false"/>
      <protection locked="true" hidden="false"/>
    </xf>
    <xf numFmtId="182" fontId="92" fillId="0" borderId="100" xfId="145" applyFont="true" applyBorder="true" applyAlignment="true" applyProtection="true">
      <alignment horizontal="center" vertical="center" textRotation="0" wrapText="false" indent="0" shrinkToFit="false"/>
      <protection locked="true" hidden="false"/>
    </xf>
    <xf numFmtId="181" fontId="92" fillId="0" borderId="44" xfId="145" applyFont="true" applyBorder="true" applyAlignment="true" applyProtection="true">
      <alignment horizontal="left" vertical="center" textRotation="0" wrapText="false" indent="0" shrinkToFit="false"/>
      <protection locked="true" hidden="false"/>
    </xf>
    <xf numFmtId="168" fontId="92" fillId="0" borderId="44" xfId="225" applyFont="true" applyBorder="true" applyAlignment="true" applyProtection="true">
      <alignment horizontal="right" vertical="center" textRotation="0" wrapText="false" indent="0" shrinkToFit="false"/>
      <protection locked="true" hidden="false"/>
    </xf>
    <xf numFmtId="176" fontId="92" fillId="0" borderId="44" xfId="188" applyFont="true" applyBorder="true" applyAlignment="true" applyProtection="true">
      <alignment horizontal="right" vertical="center" textRotation="0" wrapText="false" indent="0" shrinkToFit="false"/>
      <protection locked="true" hidden="false"/>
    </xf>
    <xf numFmtId="168" fontId="92" fillId="28" borderId="44" xfId="225" applyFont="true" applyBorder="true" applyAlignment="true" applyProtection="true">
      <alignment horizontal="right" vertical="center" textRotation="0" wrapText="false" indent="0" shrinkToFit="false"/>
      <protection locked="false" hidden="false"/>
    </xf>
    <xf numFmtId="168" fontId="92" fillId="0" borderId="101" xfId="225" applyFont="true" applyBorder="true" applyAlignment="true" applyProtection="true">
      <alignment horizontal="right" vertical="center" textRotation="0" wrapText="false" indent="0" shrinkToFit="false"/>
      <protection locked="true" hidden="false"/>
    </xf>
    <xf numFmtId="168" fontId="92" fillId="28" borderId="102" xfId="225" applyFont="true" applyBorder="true" applyAlignment="true" applyProtection="true">
      <alignment horizontal="right" vertical="center" textRotation="0" wrapText="false" indent="0" shrinkToFit="false"/>
      <protection locked="false" hidden="false"/>
    </xf>
    <xf numFmtId="168" fontId="92" fillId="0" borderId="102" xfId="225" applyFont="true" applyBorder="true" applyAlignment="true" applyProtection="true">
      <alignment horizontal="right" vertical="center" textRotation="0" wrapText="false" indent="0" shrinkToFit="false"/>
      <protection locked="true" hidden="false"/>
    </xf>
    <xf numFmtId="181" fontId="92" fillId="0" borderId="45" xfId="145" applyFont="true" applyBorder="true" applyAlignment="true" applyProtection="true">
      <alignment horizontal="left" vertical="center" textRotation="0" wrapText="false" indent="0" shrinkToFit="false"/>
      <protection locked="true" hidden="false"/>
    </xf>
    <xf numFmtId="168" fontId="92" fillId="0" borderId="45" xfId="225" applyFont="true" applyBorder="true" applyAlignment="true" applyProtection="true">
      <alignment horizontal="right" vertical="center" textRotation="0" wrapText="false" indent="0" shrinkToFit="false"/>
      <protection locked="true" hidden="false"/>
    </xf>
    <xf numFmtId="176" fontId="92" fillId="0" borderId="45" xfId="188" applyFont="true" applyBorder="true" applyAlignment="true" applyProtection="true">
      <alignment horizontal="right" vertical="center" textRotation="0" wrapText="false" indent="0" shrinkToFit="false"/>
      <protection locked="true" hidden="false"/>
    </xf>
    <xf numFmtId="164" fontId="92" fillId="0" borderId="103" xfId="145" applyFont="true" applyBorder="true" applyAlignment="true" applyProtection="true">
      <alignment horizontal="center" vertical="center" textRotation="0" wrapText="false" indent="0" shrinkToFit="false"/>
      <protection locked="true" hidden="false"/>
    </xf>
    <xf numFmtId="164" fontId="92" fillId="0" borderId="104" xfId="145" applyFont="true" applyBorder="true" applyAlignment="true" applyProtection="true">
      <alignment horizontal="left" vertical="center" textRotation="0" wrapText="false" indent="0" shrinkToFit="false"/>
      <protection locked="true" hidden="false"/>
    </xf>
    <xf numFmtId="168" fontId="92" fillId="0" borderId="104" xfId="225" applyFont="true" applyBorder="true" applyAlignment="true" applyProtection="true">
      <alignment horizontal="right" vertical="center" textRotation="0" wrapText="false" indent="0" shrinkToFit="false"/>
      <protection locked="true" hidden="false"/>
    </xf>
    <xf numFmtId="176" fontId="92" fillId="0" borderId="104" xfId="188" applyFont="true" applyBorder="true" applyAlignment="true" applyProtection="true">
      <alignment horizontal="right" vertical="center" textRotation="0" wrapText="false" indent="0" shrinkToFit="false"/>
      <protection locked="true" hidden="false"/>
    </xf>
    <xf numFmtId="168" fontId="92" fillId="28" borderId="104" xfId="225" applyFont="true" applyBorder="true" applyAlignment="true" applyProtection="true">
      <alignment horizontal="right" vertical="center" textRotation="0" wrapText="false" indent="0" shrinkToFit="false"/>
      <protection locked="false" hidden="false"/>
    </xf>
    <xf numFmtId="168" fontId="92" fillId="0" borderId="105" xfId="225" applyFont="true" applyBorder="true" applyAlignment="true" applyProtection="true">
      <alignment horizontal="right" vertical="center" textRotation="0" wrapText="false" indent="0" shrinkToFit="false"/>
      <protection locked="true" hidden="false"/>
    </xf>
    <xf numFmtId="164" fontId="100" fillId="0" borderId="106" xfId="145" applyFont="true" applyBorder="true" applyAlignment="true" applyProtection="true">
      <alignment horizontal="center" vertical="center" textRotation="0" wrapText="false" indent="0" shrinkToFit="false"/>
      <protection locked="true" hidden="false"/>
    </xf>
    <xf numFmtId="164" fontId="100" fillId="0" borderId="107" xfId="145" applyFont="true" applyBorder="true" applyAlignment="true" applyProtection="true">
      <alignment horizontal="right" vertical="center" textRotation="0" wrapText="false" indent="0" shrinkToFit="false"/>
      <protection locked="true" hidden="false"/>
    </xf>
    <xf numFmtId="168" fontId="92" fillId="0" borderId="107" xfId="225" applyFont="true" applyBorder="true" applyAlignment="true" applyProtection="true">
      <alignment horizontal="right" vertical="center" textRotation="0" wrapText="false" indent="0" shrinkToFit="false"/>
      <protection locked="true" hidden="false"/>
    </xf>
    <xf numFmtId="167" fontId="92" fillId="0" borderId="107" xfId="19" applyFont="true" applyBorder="true" applyAlignment="true" applyProtection="true">
      <alignment horizontal="right" vertical="center" textRotation="0" wrapText="false" indent="0" shrinkToFit="false"/>
      <protection locked="true" hidden="false"/>
    </xf>
    <xf numFmtId="168" fontId="100" fillId="28" borderId="106" xfId="225" applyFont="true" applyBorder="true" applyAlignment="true" applyProtection="true">
      <alignment horizontal="right" vertical="center" textRotation="0" wrapText="false" indent="0" shrinkToFit="false"/>
      <protection locked="true" hidden="false"/>
    </xf>
    <xf numFmtId="168" fontId="92" fillId="0" borderId="106" xfId="225" applyFont="true" applyBorder="true" applyAlignment="true" applyProtection="true">
      <alignment horizontal="right" vertical="center" textRotation="0" wrapText="false" indent="0" shrinkToFit="false"/>
      <protection locked="true" hidden="false"/>
    </xf>
    <xf numFmtId="164" fontId="92" fillId="0" borderId="20" xfId="145" applyFont="true" applyBorder="true" applyAlignment="true" applyProtection="true">
      <alignment horizontal="center" vertical="center" textRotation="0" wrapText="false" indent="0" shrinkToFit="false"/>
      <protection locked="true" hidden="false"/>
    </xf>
    <xf numFmtId="164" fontId="100" fillId="0" borderId="20" xfId="145" applyFont="true" applyBorder="true" applyAlignment="true" applyProtection="true">
      <alignment horizontal="right" vertical="center" textRotation="0" wrapText="false" indent="0" shrinkToFit="false"/>
      <protection locked="true" hidden="false"/>
    </xf>
    <xf numFmtId="168" fontId="92" fillId="0" borderId="20" xfId="225" applyFont="true" applyBorder="true" applyAlignment="true" applyProtection="true">
      <alignment horizontal="right" vertical="center" textRotation="0" wrapText="false" indent="0" shrinkToFit="false"/>
      <protection locked="true" hidden="false"/>
    </xf>
    <xf numFmtId="167" fontId="92" fillId="0" borderId="20" xfId="188" applyFont="true" applyBorder="true" applyAlignment="true" applyProtection="true">
      <alignment horizontal="right" vertical="center" textRotation="0" wrapText="false" indent="0" shrinkToFit="false"/>
      <protection locked="true" hidden="false"/>
    </xf>
    <xf numFmtId="176" fontId="92" fillId="28" borderId="20" xfId="188" applyFont="true" applyBorder="true" applyAlignment="true" applyProtection="true">
      <alignment horizontal="right" vertical="center" textRotation="0" wrapText="false" indent="0" shrinkToFit="false"/>
      <protection locked="true" hidden="false"/>
    </xf>
    <xf numFmtId="176" fontId="92" fillId="0" borderId="20" xfId="188" applyFont="true" applyBorder="true" applyAlignment="true" applyProtection="true">
      <alignment horizontal="right" vertical="center" textRotation="0" wrapText="false" indent="0" shrinkToFit="false"/>
      <protection locked="true" hidden="false"/>
    </xf>
    <xf numFmtId="164" fontId="92" fillId="0" borderId="0" xfId="145" applyFont="true" applyBorder="true" applyAlignment="true" applyProtection="true">
      <alignment horizontal="center" vertical="center" textRotation="0" wrapText="false" indent="0" shrinkToFit="false"/>
      <protection locked="true" hidden="false"/>
    </xf>
    <xf numFmtId="164" fontId="92" fillId="0" borderId="0" xfId="145" applyFont="true" applyBorder="true" applyAlignment="true" applyProtection="true">
      <alignment horizontal="right" vertical="center" textRotation="0" wrapText="false" indent="0" shrinkToFit="false"/>
      <protection locked="true" hidden="false"/>
    </xf>
    <xf numFmtId="168" fontId="92" fillId="0" borderId="0" xfId="145" applyFont="true" applyBorder="true" applyAlignment="true" applyProtection="true">
      <alignment horizontal="general" vertical="center" textRotation="0" wrapText="false" indent="0" shrinkToFit="false"/>
      <protection locked="true" hidden="false"/>
    </xf>
    <xf numFmtId="164" fontId="92" fillId="0" borderId="0" xfId="145" applyFont="true" applyBorder="true" applyAlignment="true" applyProtection="true">
      <alignment horizontal="general" vertical="center" textRotation="0" wrapText="false" indent="0" shrinkToFit="false"/>
      <protection locked="true" hidden="false"/>
    </xf>
    <xf numFmtId="168" fontId="100" fillId="0" borderId="0" xfId="225" applyFont="true" applyBorder="true" applyAlignment="true" applyProtection="true">
      <alignment horizontal="right" vertical="center" textRotation="0" wrapText="false" indent="0" shrinkToFit="false"/>
      <protection locked="true" hidden="false"/>
    </xf>
    <xf numFmtId="164" fontId="92" fillId="0" borderId="0" xfId="145" applyFont="true" applyBorder="false" applyAlignment="true" applyProtection="true">
      <alignment horizontal="left" vertical="center" textRotation="0" wrapText="false" indent="0" shrinkToFit="false"/>
      <protection locked="true" hidden="false"/>
    </xf>
    <xf numFmtId="164" fontId="100" fillId="0" borderId="0" xfId="145" applyFont="true" applyBorder="true" applyAlignment="true" applyProtection="true">
      <alignment horizontal="general" vertical="center" textRotation="0" wrapText="false" indent="0" shrinkToFit="false"/>
      <protection locked="true" hidden="false"/>
    </xf>
    <xf numFmtId="174" fontId="92" fillId="0" borderId="0" xfId="145" applyFont="true" applyBorder="true" applyAlignment="true" applyProtection="true">
      <alignment horizontal="general" vertical="center" textRotation="0" wrapText="false" indent="0" shrinkToFit="false"/>
      <protection locked="true" hidden="false"/>
    </xf>
    <xf numFmtId="173" fontId="100" fillId="25" borderId="108" xfId="145" applyFont="true" applyBorder="true" applyAlignment="true" applyProtection="true">
      <alignment horizontal="left" vertical="center" textRotation="0" wrapText="false" indent="0" shrinkToFit="false"/>
      <protection locked="false" hidden="false"/>
    </xf>
    <xf numFmtId="179" fontId="100" fillId="25" borderId="108" xfId="145" applyFont="true" applyBorder="true" applyAlignment="true" applyProtection="true">
      <alignment horizontal="left" vertical="center" textRotation="0" wrapText="false" indent="0" shrinkToFit="false"/>
      <protection locked="false" hidden="false"/>
    </xf>
    <xf numFmtId="164" fontId="92" fillId="0" borderId="0" xfId="145" applyFont="true" applyBorder="true" applyAlignment="true" applyProtection="true">
      <alignment horizontal="left" vertical="center" textRotation="0" wrapText="false" indent="0" shrinkToFit="false"/>
      <protection locked="true" hidden="false"/>
    </xf>
    <xf numFmtId="164" fontId="100" fillId="25" borderId="0" xfId="145" applyFont="true" applyBorder="true" applyAlignment="true" applyProtection="true">
      <alignment horizontal="left" vertical="center" textRotation="0" wrapText="true" indent="0" shrinkToFit="false"/>
      <protection locked="true" hidden="false"/>
    </xf>
    <xf numFmtId="164" fontId="92" fillId="0" borderId="0" xfId="145" applyFont="true" applyBorder="true" applyAlignment="true" applyProtection="true">
      <alignment horizontal="left" vertical="center" textRotation="0" wrapText="false" indent="0" shrinkToFit="false"/>
      <protection locked="true" hidden="false"/>
    </xf>
    <xf numFmtId="164" fontId="92" fillId="25" borderId="0" xfId="145" applyFont="true" applyBorder="true" applyAlignment="true" applyProtection="true">
      <alignment horizontal="general" vertical="center" textRotation="0" wrapText="false" indent="0" shrinkToFit="false"/>
      <protection locked="true" hidden="false"/>
    </xf>
    <xf numFmtId="181" fontId="100" fillId="0" borderId="28" xfId="145" applyFont="true" applyBorder="true" applyAlignment="true" applyProtection="true">
      <alignment horizontal="general" vertical="center" textRotation="0" wrapText="false" indent="0" shrinkToFit="false"/>
      <protection locked="true" hidden="false"/>
    </xf>
    <xf numFmtId="164" fontId="92" fillId="0" borderId="28" xfId="145" applyFont="true" applyBorder="true" applyAlignment="true" applyProtection="true">
      <alignment horizontal="general" vertical="center" textRotation="0" wrapText="false" indent="0" shrinkToFit="false"/>
      <protection locked="true" hidden="false"/>
    </xf>
    <xf numFmtId="181" fontId="100" fillId="0" borderId="28" xfId="145" applyFont="true" applyBorder="true" applyAlignment="true" applyProtection="true">
      <alignment horizontal="center" vertical="center" textRotation="0" wrapText="false" indent="0" shrinkToFit="false"/>
      <protection locked="true" hidden="false"/>
    </xf>
    <xf numFmtId="181" fontId="92" fillId="0" borderId="0" xfId="145" applyFont="true" applyBorder="false" applyAlignment="true" applyProtection="true">
      <alignment horizontal="right" vertical="center" textRotation="0" wrapText="false" indent="0" shrinkToFit="false"/>
      <protection locked="true" hidden="false"/>
    </xf>
    <xf numFmtId="181" fontId="92" fillId="0" borderId="0" xfId="145"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6" fillId="0" borderId="28" xfId="0" applyFont="true" applyBorder="true" applyAlignment="true" applyProtection="false">
      <alignment horizontal="center" vertical="center" textRotation="0" wrapText="false" indent="0" shrinkToFit="false"/>
      <protection locked="true" hidden="false"/>
    </xf>
    <xf numFmtId="164" fontId="0" fillId="25" borderId="109" xfId="0" applyFont="false" applyBorder="true" applyAlignment="false" applyProtection="false">
      <alignment horizontal="general" vertical="bottom" textRotation="0" wrapText="false" indent="0" shrinkToFit="false"/>
      <protection locked="true" hidden="false"/>
    </xf>
    <xf numFmtId="164" fontId="36" fillId="0" borderId="83" xfId="0" applyFont="true" applyBorder="true" applyAlignment="true" applyProtection="false">
      <alignment horizontal="center" vertical="top" textRotation="0" wrapText="false" indent="0" shrinkToFit="false"/>
      <protection locked="true" hidden="false"/>
    </xf>
    <xf numFmtId="164" fontId="0" fillId="25" borderId="29" xfId="0" applyFont="false" applyBorder="true" applyAlignment="false" applyProtection="false">
      <alignment horizontal="general" vertical="bottom" textRotation="0" wrapText="false" indent="0" shrinkToFit="false"/>
      <protection locked="true" hidden="false"/>
    </xf>
    <xf numFmtId="173" fontId="37" fillId="0" borderId="30" xfId="178" applyFont="true" applyBorder="true" applyAlignment="true" applyProtection="true">
      <alignment horizontal="center" vertical="center" textRotation="0" wrapText="true" indent="0" shrinkToFit="false"/>
      <protection locked="false" hidden="false"/>
    </xf>
    <xf numFmtId="164" fontId="18" fillId="25" borderId="0" xfId="178" applyFont="true" applyBorder="true" applyAlignment="true" applyProtection="true">
      <alignment horizontal="center" vertical="center" textRotation="0" wrapText="false" indent="0" shrinkToFit="false"/>
      <protection locked="false" hidden="false"/>
    </xf>
    <xf numFmtId="164" fontId="0" fillId="25" borderId="82" xfId="0" applyFont="false" applyBorder="true" applyAlignment="false" applyProtection="false">
      <alignment horizontal="general" vertical="bottom" textRotation="0" wrapText="false" indent="0" shrinkToFit="false"/>
      <protection locked="true" hidden="false"/>
    </xf>
    <xf numFmtId="164" fontId="38" fillId="0" borderId="83" xfId="178" applyFont="true" applyBorder="true" applyAlignment="true" applyProtection="true">
      <alignment horizontal="center" vertical="center" textRotation="0" wrapText="true" indent="0" shrinkToFit="false"/>
      <protection locked="false" hidden="false"/>
    </xf>
    <xf numFmtId="164" fontId="38" fillId="0" borderId="110" xfId="178" applyFont="true" applyBorder="true" applyAlignment="true" applyProtection="true">
      <alignment horizontal="center" vertical="center" textRotation="0" wrapText="true" indent="0" shrinkToFit="false"/>
      <protection locked="false" hidden="false"/>
    </xf>
    <xf numFmtId="182" fontId="49" fillId="0" borderId="111" xfId="178" applyFont="true" applyBorder="true" applyAlignment="true" applyProtection="true">
      <alignment horizontal="general" vertical="bottom" textRotation="0" wrapText="false" indent="0" shrinkToFit="false"/>
      <protection locked="false" hidden="false"/>
    </xf>
    <xf numFmtId="182" fontId="23" fillId="0" borderId="51" xfId="178" applyFont="true" applyBorder="true" applyAlignment="true" applyProtection="true">
      <alignment horizontal="left" vertical="bottom" textRotation="0" wrapText="true" indent="0" shrinkToFit="false"/>
      <protection locked="false" hidden="false"/>
    </xf>
    <xf numFmtId="182" fontId="49" fillId="0" borderId="51" xfId="178" applyFont="true" applyBorder="true" applyAlignment="true" applyProtection="true">
      <alignment horizontal="right" vertical="bottom" textRotation="0" wrapText="false" indent="0" shrinkToFit="false"/>
      <protection locked="false" hidden="false"/>
    </xf>
    <xf numFmtId="182" fontId="23" fillId="0" borderId="51" xfId="178" applyFont="true" applyBorder="true" applyAlignment="true" applyProtection="true">
      <alignment horizontal="general" vertical="bottom" textRotation="0" wrapText="false" indent="0" shrinkToFit="false"/>
      <protection locked="false" hidden="false"/>
    </xf>
    <xf numFmtId="164" fontId="0" fillId="0" borderId="112" xfId="0" applyFont="false" applyBorder="true" applyAlignment="false" applyProtection="false">
      <alignment horizontal="general" vertical="bottom" textRotation="0" wrapText="false" indent="0" shrinkToFit="false"/>
      <protection locked="true" hidden="false"/>
    </xf>
    <xf numFmtId="164" fontId="18" fillId="25" borderId="0" xfId="178" applyFont="true" applyBorder="true" applyAlignment="true" applyProtection="true">
      <alignment horizontal="left" vertical="center" textRotation="0" wrapText="false" indent="0" shrinkToFit="false"/>
      <protection locked="false" hidden="false"/>
    </xf>
    <xf numFmtId="182" fontId="49" fillId="0" borderId="113" xfId="178" applyFont="true" applyBorder="true" applyAlignment="true" applyProtection="true">
      <alignment horizontal="general" vertical="bottom" textRotation="0" wrapText="false" indent="0" shrinkToFit="false"/>
      <protection locked="false" hidden="false"/>
    </xf>
    <xf numFmtId="182" fontId="23" fillId="0" borderId="0" xfId="178" applyFont="true" applyBorder="true" applyAlignment="true" applyProtection="true">
      <alignment horizontal="general" vertical="bottom" textRotation="0" wrapText="false" indent="0" shrinkToFit="false"/>
      <protection locked="false" hidden="false"/>
    </xf>
    <xf numFmtId="182" fontId="23" fillId="0" borderId="0" xfId="178" applyFont="true" applyBorder="true" applyAlignment="true" applyProtection="true">
      <alignment horizontal="right" vertical="bottom" textRotation="0" wrapText="false" indent="0" shrinkToFit="false"/>
      <protection locked="false" hidden="false"/>
    </xf>
    <xf numFmtId="182" fontId="23" fillId="0" borderId="0" xfId="178" applyFont="true" applyBorder="true" applyAlignment="true" applyProtection="true">
      <alignment horizontal="left" vertical="center" textRotation="0" wrapText="false" indent="0" shrinkToFit="false"/>
      <protection locked="false" hidden="false"/>
    </xf>
    <xf numFmtId="164" fontId="0" fillId="0" borderId="114" xfId="0" applyFont="false" applyBorder="true" applyAlignment="false" applyProtection="false">
      <alignment horizontal="general" vertical="bottom" textRotation="0" wrapText="false" indent="0" shrinkToFit="false"/>
      <protection locked="true" hidden="false"/>
    </xf>
    <xf numFmtId="182" fontId="49" fillId="0" borderId="115" xfId="178" applyFont="true" applyBorder="true" applyAlignment="true" applyProtection="true">
      <alignment horizontal="general" vertical="bottom" textRotation="0" wrapText="false" indent="0" shrinkToFit="false"/>
      <protection locked="false" hidden="false"/>
    </xf>
    <xf numFmtId="182" fontId="23" fillId="0" borderId="110" xfId="178" applyFont="true" applyBorder="true" applyAlignment="true" applyProtection="true">
      <alignment horizontal="general" vertical="bottom" textRotation="0" wrapText="false" indent="0" shrinkToFit="false"/>
      <protection locked="false" hidden="false"/>
    </xf>
    <xf numFmtId="177" fontId="23" fillId="0" borderId="110" xfId="178" applyFont="true" applyBorder="true" applyAlignment="true" applyProtection="true">
      <alignment horizontal="right" vertical="center" textRotation="0" wrapText="false" indent="0" shrinkToFit="false"/>
      <protection locked="false" hidden="false"/>
    </xf>
    <xf numFmtId="177" fontId="23" fillId="0" borderId="110" xfId="178" applyFont="true" applyBorder="true" applyAlignment="true" applyProtection="true">
      <alignment horizontal="left" vertical="center" textRotation="0" wrapText="false" indent="0" shrinkToFit="false"/>
      <protection locked="false" hidden="false"/>
    </xf>
    <xf numFmtId="164" fontId="0" fillId="0" borderId="116" xfId="0" applyFont="false" applyBorder="true" applyAlignment="false" applyProtection="false">
      <alignment horizontal="general" vertical="bottom" textRotation="0" wrapText="false" indent="0" shrinkToFit="false"/>
      <protection locked="true" hidden="false"/>
    </xf>
    <xf numFmtId="182" fontId="49" fillId="0" borderId="0" xfId="178" applyFont="true" applyBorder="true" applyAlignment="true" applyProtection="true">
      <alignment horizontal="general" vertical="bottom" textRotation="0" wrapText="false" indent="0" shrinkToFit="false"/>
      <protection locked="false" hidden="false"/>
    </xf>
    <xf numFmtId="174" fontId="18" fillId="0" borderId="0" xfId="178" applyFont="true" applyBorder="true" applyAlignment="true" applyProtection="true">
      <alignment horizontal="left" vertical="bottom" textRotation="0" wrapText="false" indent="0" shrinkToFit="false"/>
      <protection locked="false" hidden="false"/>
    </xf>
    <xf numFmtId="164" fontId="23" fillId="0" borderId="0" xfId="178" applyFont="true" applyBorder="true" applyAlignment="true" applyProtection="true">
      <alignment horizontal="center" vertical="bottom" textRotation="0" wrapText="true" indent="0" shrinkToFit="false"/>
      <protection locked="false" hidden="false"/>
    </xf>
    <xf numFmtId="164" fontId="35" fillId="0" borderId="0" xfId="0" applyFont="true" applyBorder="true" applyAlignment="true" applyProtection="false">
      <alignment horizontal="center" vertical="bottom" textRotation="0" wrapText="false" indent="0" shrinkToFit="false"/>
      <protection locked="true" hidden="false"/>
    </xf>
    <xf numFmtId="177" fontId="23" fillId="0" borderId="0" xfId="178" applyFont="true" applyBorder="true" applyAlignment="true" applyProtection="true">
      <alignment horizontal="general" vertical="center" textRotation="0" wrapText="true" indent="0" shrinkToFit="false"/>
      <protection locked="false" hidden="false"/>
    </xf>
    <xf numFmtId="164" fontId="64" fillId="0" borderId="21" xfId="0" applyFont="true" applyBorder="true" applyAlignment="true" applyProtection="false">
      <alignment horizontal="general" vertical="center" textRotation="0" wrapText="false" indent="0" shrinkToFit="false"/>
      <protection locked="true" hidden="false"/>
    </xf>
    <xf numFmtId="164" fontId="64" fillId="0" borderId="22" xfId="0" applyFont="true" applyBorder="true" applyAlignment="true" applyProtection="false">
      <alignment horizontal="general" vertical="center" textRotation="0" wrapText="false" indent="0" shrinkToFit="false"/>
      <protection locked="true" hidden="false"/>
    </xf>
    <xf numFmtId="164" fontId="64" fillId="0" borderId="20" xfId="0" applyFont="true" applyBorder="true" applyAlignment="true" applyProtection="false">
      <alignment horizontal="center" vertical="center" textRotation="0" wrapText="false" indent="0" shrinkToFit="false"/>
      <protection locked="true" hidden="false"/>
    </xf>
    <xf numFmtId="164" fontId="123" fillId="32" borderId="20" xfId="0" applyFont="true" applyBorder="true" applyAlignment="true" applyProtection="true">
      <alignment horizontal="general" vertical="center" textRotation="0" wrapText="true" indent="0" shrinkToFit="false"/>
      <protection locked="false" hidden="false"/>
    </xf>
    <xf numFmtId="164" fontId="123" fillId="32" borderId="0" xfId="0" applyFont="true" applyBorder="true" applyAlignment="true" applyProtection="true">
      <alignment horizontal="general" vertical="center" textRotation="0" wrapText="true" indent="0" shrinkToFit="false"/>
      <protection locked="false" hidden="false"/>
    </xf>
    <xf numFmtId="177" fontId="123" fillId="32" borderId="25" xfId="0" applyFont="true" applyBorder="true" applyAlignment="true" applyProtection="true">
      <alignment horizontal="center" vertical="center" textRotation="0" wrapText="false" indent="0" shrinkToFit="false"/>
      <protection locked="false" hidden="false"/>
    </xf>
    <xf numFmtId="193" fontId="123" fillId="32" borderId="20" xfId="0" applyFont="true" applyBorder="true" applyAlignment="true" applyProtection="true">
      <alignment horizontal="center" vertical="center" textRotation="0" wrapText="false" indent="0" shrinkToFit="false"/>
      <protection locked="false" hidden="false"/>
    </xf>
    <xf numFmtId="194" fontId="123" fillId="32" borderId="20" xfId="0" applyFont="true" applyBorder="true" applyAlignment="true" applyProtection="true">
      <alignment horizontal="center" vertical="center" textRotation="0" wrapText="false" indent="0" shrinkToFit="false"/>
      <protection locked="false" hidden="false"/>
    </xf>
    <xf numFmtId="164" fontId="121" fillId="0" borderId="26" xfId="0" applyFont="true" applyBorder="true" applyAlignment="true" applyProtection="false">
      <alignment horizontal="general" vertical="center" textRotation="0" wrapText="false" indent="0" shrinkToFit="false"/>
      <protection locked="true" hidden="false"/>
    </xf>
    <xf numFmtId="164" fontId="121" fillId="0" borderId="20" xfId="0" applyFont="true" applyBorder="true" applyAlignment="true" applyProtection="false">
      <alignment horizontal="general" vertical="center" textRotation="0" wrapText="false" indent="0" shrinkToFit="false"/>
      <protection locked="true" hidden="false"/>
    </xf>
    <xf numFmtId="164" fontId="121" fillId="0" borderId="20" xfId="0" applyFont="true" applyBorder="true" applyAlignment="true" applyProtection="false">
      <alignment horizontal="center" vertical="center" textRotation="0" wrapText="false" indent="0" shrinkToFit="false"/>
      <protection locked="true" hidden="false"/>
    </xf>
    <xf numFmtId="164" fontId="92" fillId="25" borderId="24" xfId="0" applyFont="true" applyBorder="true" applyAlignment="true" applyProtection="false">
      <alignment horizontal="left" vertical="center" textRotation="0" wrapText="false" indent="0" shrinkToFit="false"/>
      <protection locked="true" hidden="false"/>
    </xf>
    <xf numFmtId="173" fontId="23" fillId="0" borderId="44" xfId="178" applyFont="true" applyBorder="true" applyAlignment="true" applyProtection="true">
      <alignment horizontal="center" vertical="center" textRotation="0" wrapText="true" indent="0" shrinkToFit="false"/>
      <protection locked="true" hidden="false"/>
    </xf>
    <xf numFmtId="164" fontId="92" fillId="25" borderId="102" xfId="0" applyFont="true" applyBorder="true" applyAlignment="true" applyProtection="true">
      <alignment horizontal="general" vertical="center" textRotation="0" wrapText="true" indent="0" shrinkToFit="false"/>
      <protection locked="false" hidden="false"/>
    </xf>
    <xf numFmtId="195" fontId="92" fillId="25" borderId="102" xfId="0" applyFont="true" applyBorder="true" applyAlignment="true" applyProtection="true">
      <alignment horizontal="center" vertical="center" textRotation="0" wrapText="true" indent="0" shrinkToFit="false"/>
      <protection locked="false" hidden="false"/>
    </xf>
    <xf numFmtId="168" fontId="23" fillId="25" borderId="45" xfId="179" applyFont="true" applyBorder="true" applyAlignment="true" applyProtection="true">
      <alignment horizontal="right" vertical="center" textRotation="0" wrapText="true" indent="0" shrinkToFit="false"/>
      <protection locked="true" hidden="false"/>
    </xf>
    <xf numFmtId="194" fontId="92" fillId="25" borderId="102" xfId="15" applyFont="true" applyBorder="true" applyAlignment="true" applyProtection="true">
      <alignment horizontal="general" vertical="center" textRotation="0" wrapText="true" indent="0" shrinkToFit="false"/>
      <protection locked="false" hidden="false"/>
    </xf>
    <xf numFmtId="164" fontId="121" fillId="25" borderId="21" xfId="0" applyFont="true" applyBorder="true" applyAlignment="true" applyProtection="true">
      <alignment horizontal="general" vertical="center" textRotation="0" wrapText="true" indent="0" shrinkToFit="false"/>
      <protection locked="false" hidden="false"/>
    </xf>
    <xf numFmtId="164" fontId="121" fillId="0" borderId="28" xfId="0" applyFont="true" applyBorder="true" applyAlignment="true" applyProtection="false">
      <alignment horizontal="general" vertical="center" textRotation="0" wrapText="false" indent="0" shrinkToFit="false"/>
      <protection locked="true" hidden="false"/>
    </xf>
    <xf numFmtId="164" fontId="121" fillId="0" borderId="28" xfId="0" applyFont="true" applyBorder="true" applyAlignment="true" applyProtection="false">
      <alignment horizontal="general" vertical="center" textRotation="0" wrapText="true" indent="0" shrinkToFit="false"/>
      <protection locked="true" hidden="false"/>
    </xf>
    <xf numFmtId="164" fontId="121" fillId="0" borderId="28" xfId="0" applyFont="true" applyBorder="true" applyAlignment="true" applyProtection="false">
      <alignment horizontal="center" vertical="center" textRotation="0" wrapText="false" indent="0" shrinkToFit="false"/>
      <protection locked="true" hidden="false"/>
    </xf>
    <xf numFmtId="196" fontId="121" fillId="0" borderId="28" xfId="0" applyFont="true" applyBorder="true" applyAlignment="true" applyProtection="false">
      <alignment horizontal="general" vertical="center" textRotation="0" wrapText="false" indent="0" shrinkToFit="false"/>
      <protection locked="true" hidden="false"/>
    </xf>
    <xf numFmtId="177" fontId="121" fillId="0" borderId="28" xfId="0" applyFont="true" applyBorder="true" applyAlignment="true" applyProtection="false">
      <alignment horizontal="general" vertical="center" textRotation="0" wrapText="false" indent="0" shrinkToFit="false"/>
      <protection locked="true" hidden="false"/>
    </xf>
    <xf numFmtId="164" fontId="124" fillId="0" borderId="0" xfId="0" applyFont="true" applyBorder="true" applyAlignment="true" applyProtection="false">
      <alignment horizontal="general" vertical="center" textRotation="0" wrapText="false" indent="0" shrinkToFit="false"/>
      <protection locked="true" hidden="false"/>
    </xf>
    <xf numFmtId="164" fontId="121" fillId="0" borderId="0" xfId="0" applyFont="true" applyBorder="true" applyAlignment="true" applyProtection="false">
      <alignment horizontal="general" vertical="center" textRotation="0" wrapText="true" indent="0" shrinkToFit="false"/>
      <protection locked="true" hidden="false"/>
    </xf>
    <xf numFmtId="164" fontId="121" fillId="0" borderId="0" xfId="0" applyFont="true" applyBorder="true" applyAlignment="true" applyProtection="false">
      <alignment horizontal="center" vertical="center" textRotation="0" wrapText="false" indent="0" shrinkToFit="false"/>
      <protection locked="true" hidden="false"/>
    </xf>
    <xf numFmtId="196" fontId="121" fillId="0" borderId="0" xfId="0" applyFont="true" applyBorder="true" applyAlignment="true" applyProtection="false">
      <alignment horizontal="general" vertical="center" textRotation="0" wrapText="false" indent="0" shrinkToFit="false"/>
      <protection locked="true" hidden="false"/>
    </xf>
    <xf numFmtId="177" fontId="121" fillId="0" borderId="0" xfId="0" applyFont="true" applyBorder="true" applyAlignment="true" applyProtection="false">
      <alignment horizontal="general" vertical="center" textRotation="0" wrapText="false" indent="0" shrinkToFit="false"/>
      <protection locked="true" hidden="false"/>
    </xf>
    <xf numFmtId="182" fontId="50" fillId="0" borderId="0" xfId="145" applyFont="true" applyBorder="true" applyAlignment="true" applyProtection="false">
      <alignment horizontal="left" vertical="center" textRotation="0" wrapText="false" indent="0" shrinkToFit="false"/>
      <protection locked="true" hidden="false"/>
    </xf>
    <xf numFmtId="179" fontId="18" fillId="0" borderId="0" xfId="145" applyFont="true" applyBorder="true" applyAlignment="true" applyProtection="false">
      <alignment horizontal="left" vertical="center" textRotation="0" wrapText="false" indent="0" shrinkToFit="false"/>
      <protection locked="true" hidden="false"/>
    </xf>
    <xf numFmtId="179" fontId="18" fillId="0" borderId="0" xfId="145" applyFont="true" applyBorder="true" applyAlignment="true" applyProtection="false">
      <alignment horizontal="general" vertical="center" textRotation="0" wrapText="false" indent="0" shrinkToFit="false"/>
      <protection locked="true" hidden="false"/>
    </xf>
    <xf numFmtId="179" fontId="50" fillId="0" borderId="0" xfId="145" applyFont="true" applyBorder="true" applyAlignment="true" applyProtection="false">
      <alignment horizontal="left" vertical="center" textRotation="0" wrapText="false" indent="0" shrinkToFit="false"/>
      <protection locked="true" hidden="false"/>
    </xf>
    <xf numFmtId="164" fontId="22" fillId="0" borderId="0" xfId="144" applyFont="false" applyBorder="false" applyAlignment="true" applyProtection="false">
      <alignment horizontal="general" vertical="bottom" textRotation="0" wrapText="false" indent="0" shrinkToFit="false"/>
      <protection locked="true" hidden="false"/>
    </xf>
    <xf numFmtId="164" fontId="22" fillId="0" borderId="0" xfId="144" applyFont="false" applyBorder="false" applyAlignment="true" applyProtection="false">
      <alignment horizontal="general" vertical="bottom" textRotation="0" wrapText="true" indent="0" shrinkToFit="false"/>
      <protection locked="true" hidden="false"/>
    </xf>
    <xf numFmtId="169" fontId="0" fillId="0" borderId="0" xfId="225" applyFont="true" applyBorder="true" applyAlignment="true" applyProtection="true">
      <alignment horizontal="general" vertical="bottom" textRotation="0" wrapText="false" indent="0" shrinkToFit="false"/>
      <protection locked="true" hidden="false"/>
    </xf>
    <xf numFmtId="164" fontId="22" fillId="0" borderId="117" xfId="144" applyFont="false" applyBorder="true" applyAlignment="false" applyProtection="false">
      <alignment horizontal="general" vertical="bottom" textRotation="0" wrapText="false" indent="0" shrinkToFit="false"/>
      <protection locked="true" hidden="false"/>
    </xf>
    <xf numFmtId="164" fontId="125" fillId="0" borderId="0" xfId="144" applyFont="true" applyBorder="true" applyAlignment="true" applyProtection="false">
      <alignment horizontal="center" vertical="bottom" textRotation="0" wrapText="true" indent="0" shrinkToFit="false"/>
      <protection locked="true" hidden="false"/>
    </xf>
    <xf numFmtId="164" fontId="126" fillId="0" borderId="0" xfId="144" applyFont="true" applyBorder="true" applyAlignment="true" applyProtection="false">
      <alignment horizontal="center" vertical="bottom" textRotation="0" wrapText="true" indent="0" shrinkToFit="false"/>
      <protection locked="true" hidden="false"/>
    </xf>
    <xf numFmtId="164" fontId="127" fillId="0" borderId="0" xfId="144" applyFont="true" applyBorder="false" applyAlignment="true" applyProtection="false">
      <alignment horizontal="center" vertical="bottom" textRotation="0" wrapText="true" indent="0" shrinkToFit="false"/>
      <protection locked="true" hidden="false"/>
    </xf>
    <xf numFmtId="164" fontId="22" fillId="0" borderId="0" xfId="144" applyFont="false" applyBorder="false" applyAlignment="true" applyProtection="false">
      <alignment horizontal="center" vertical="bottom" textRotation="0" wrapText="false" indent="0" shrinkToFit="false"/>
      <protection locked="true" hidden="false"/>
    </xf>
    <xf numFmtId="169" fontId="0" fillId="0" borderId="0" xfId="225" applyFont="true" applyBorder="true" applyAlignment="true" applyProtection="true">
      <alignment horizontal="center" vertical="bottom" textRotation="0" wrapText="false" indent="0" shrinkToFit="false"/>
      <protection locked="true" hidden="false"/>
    </xf>
    <xf numFmtId="164" fontId="128" fillId="0" borderId="0" xfId="144" applyFont="true" applyBorder="false" applyAlignment="true" applyProtection="false">
      <alignment horizontal="right" vertical="bottom" textRotation="0" wrapText="true" indent="0" shrinkToFit="false"/>
      <protection locked="true" hidden="false"/>
    </xf>
    <xf numFmtId="164" fontId="129" fillId="0" borderId="0" xfId="144" applyFont="true" applyBorder="false" applyAlignment="true" applyProtection="false">
      <alignment horizontal="right" vertical="bottom" textRotation="0" wrapText="false" indent="0" shrinkToFit="false"/>
      <protection locked="true" hidden="false"/>
    </xf>
    <xf numFmtId="164" fontId="128" fillId="0" borderId="0" xfId="144" applyFont="true" applyBorder="false" applyAlignment="true" applyProtection="false">
      <alignment horizontal="general" vertical="bottom" textRotation="0" wrapText="true" indent="0" shrinkToFit="false"/>
      <protection locked="true" hidden="false"/>
    </xf>
    <xf numFmtId="169" fontId="129" fillId="0" borderId="0" xfId="225" applyFont="true" applyBorder="true" applyAlignment="true" applyProtection="true">
      <alignment horizontal="right" vertical="bottom" textRotation="0" wrapText="false" indent="0" shrinkToFit="false"/>
      <protection locked="true" hidden="false"/>
    </xf>
    <xf numFmtId="164" fontId="130" fillId="0" borderId="0" xfId="144" applyFont="true" applyBorder="false" applyAlignment="false" applyProtection="false">
      <alignment horizontal="general" vertical="bottom" textRotation="0" wrapText="false" indent="0" shrinkToFit="false"/>
      <protection locked="true" hidden="false"/>
    </xf>
    <xf numFmtId="164" fontId="130" fillId="0" borderId="0" xfId="144" applyFont="true" applyBorder="false" applyAlignment="true" applyProtection="false">
      <alignment horizontal="right" vertical="bottom" textRotation="0" wrapText="false" indent="0" shrinkToFit="false"/>
      <protection locked="true" hidden="false"/>
    </xf>
    <xf numFmtId="169" fontId="0" fillId="36" borderId="27" xfId="225" applyFont="true" applyBorder="true" applyAlignment="true" applyProtection="true">
      <alignment horizontal="center" vertical="bottom" textRotation="0" wrapText="false" indent="0" shrinkToFit="false"/>
      <protection locked="true" hidden="false"/>
    </xf>
    <xf numFmtId="164" fontId="66" fillId="37" borderId="27" xfId="144" applyFont="true" applyBorder="true" applyAlignment="true" applyProtection="false">
      <alignment horizontal="center" vertical="bottom" textRotation="0" wrapText="false" indent="0" shrinkToFit="false"/>
      <protection locked="true" hidden="false"/>
    </xf>
    <xf numFmtId="164" fontId="131" fillId="25" borderId="20" xfId="144" applyFont="true" applyBorder="true" applyAlignment="true" applyProtection="true">
      <alignment horizontal="center" vertical="center" textRotation="0" wrapText="true" indent="0" shrinkToFit="false"/>
      <protection locked="true" hidden="false"/>
    </xf>
    <xf numFmtId="164" fontId="131" fillId="25" borderId="22" xfId="144" applyFont="true" applyBorder="true" applyAlignment="true" applyProtection="true">
      <alignment horizontal="left" vertical="center" textRotation="0" wrapText="false" indent="0" shrinkToFit="false"/>
      <protection locked="true" hidden="false"/>
    </xf>
    <xf numFmtId="164" fontId="65" fillId="0" borderId="20" xfId="144" applyFont="true" applyBorder="true" applyAlignment="true" applyProtection="false">
      <alignment horizontal="center" vertical="center" textRotation="0" wrapText="true" indent="0" shrinkToFit="false"/>
      <protection locked="true" hidden="false"/>
    </xf>
    <xf numFmtId="164" fontId="131" fillId="32" borderId="20" xfId="0" applyFont="true" applyBorder="true" applyAlignment="true" applyProtection="false">
      <alignment horizontal="left" vertical="top" textRotation="0" wrapText="false" indent="0" shrinkToFit="false"/>
      <protection locked="true" hidden="false"/>
    </xf>
    <xf numFmtId="164" fontId="131" fillId="32" borderId="19" xfId="0" applyFont="true" applyBorder="true" applyAlignment="true" applyProtection="false">
      <alignment horizontal="left" vertical="top" textRotation="0" wrapText="false" indent="0" shrinkToFit="false"/>
      <protection locked="true" hidden="false"/>
    </xf>
    <xf numFmtId="164" fontId="132" fillId="32" borderId="19" xfId="0" applyFont="true" applyBorder="true" applyAlignment="true" applyProtection="false">
      <alignment horizontal="left" vertical="top" textRotation="0" wrapText="true" indent="0" shrinkToFit="false"/>
      <protection locked="true" hidden="false"/>
    </xf>
    <xf numFmtId="164" fontId="132" fillId="32" borderId="19" xfId="0" applyFont="true" applyBorder="true" applyAlignment="true" applyProtection="false">
      <alignment horizontal="center" vertical="top" textRotation="0" wrapText="true" indent="0" shrinkToFit="false"/>
      <protection locked="true" hidden="false"/>
    </xf>
    <xf numFmtId="169" fontId="132" fillId="32" borderId="19" xfId="225" applyFont="true" applyBorder="true" applyAlignment="true" applyProtection="true">
      <alignment horizontal="right" vertical="top" textRotation="0" wrapText="true" indent="0" shrinkToFit="false"/>
      <protection locked="true" hidden="false"/>
    </xf>
    <xf numFmtId="169" fontId="132" fillId="32" borderId="22" xfId="225" applyFont="true" applyBorder="true" applyAlignment="true" applyProtection="true">
      <alignment horizontal="right" vertical="top" textRotation="0" wrapText="true" indent="0" shrinkToFit="false"/>
      <protection locked="true" hidden="false"/>
    </xf>
    <xf numFmtId="164" fontId="131" fillId="30" borderId="20" xfId="0" applyFont="true" applyBorder="true" applyAlignment="true" applyProtection="false">
      <alignment horizontal="left" vertical="top" textRotation="0" wrapText="false" indent="0" shrinkToFit="false"/>
      <protection locked="true" hidden="false"/>
    </xf>
    <xf numFmtId="164" fontId="131" fillId="30" borderId="19" xfId="0" applyFont="true" applyBorder="true" applyAlignment="true" applyProtection="false">
      <alignment horizontal="left" vertical="top" textRotation="0" wrapText="false" indent="0" shrinkToFit="false"/>
      <protection locked="true" hidden="false"/>
    </xf>
    <xf numFmtId="164" fontId="132" fillId="30" borderId="19" xfId="0" applyFont="true" applyBorder="true" applyAlignment="true" applyProtection="false">
      <alignment horizontal="left" vertical="top" textRotation="0" wrapText="true" indent="0" shrinkToFit="false"/>
      <protection locked="true" hidden="false"/>
    </xf>
    <xf numFmtId="169" fontId="132" fillId="30" borderId="19" xfId="225" applyFont="true" applyBorder="true" applyAlignment="true" applyProtection="true">
      <alignment horizontal="left" vertical="top" textRotation="0" wrapText="true" indent="0" shrinkToFit="false"/>
      <protection locked="true" hidden="false"/>
    </xf>
    <xf numFmtId="169" fontId="132" fillId="30" borderId="22" xfId="225" applyFont="true" applyBorder="true" applyAlignment="true" applyProtection="true">
      <alignment horizontal="left" vertical="top" textRotation="0" wrapText="true" indent="0" shrinkToFit="false"/>
      <protection locked="true" hidden="false"/>
    </xf>
    <xf numFmtId="164" fontId="133" fillId="25" borderId="20" xfId="0" applyFont="true" applyBorder="true" applyAlignment="true" applyProtection="false">
      <alignment horizontal="left" vertical="top" textRotation="0" wrapText="true" indent="0" shrinkToFit="false"/>
      <protection locked="true" hidden="false"/>
    </xf>
    <xf numFmtId="164" fontId="134" fillId="25" borderId="20" xfId="0" applyFont="true" applyBorder="true" applyAlignment="true" applyProtection="false">
      <alignment horizontal="left" vertical="top" textRotation="0" wrapText="false" indent="0" shrinkToFit="false"/>
      <protection locked="true" hidden="false"/>
    </xf>
    <xf numFmtId="184" fontId="133" fillId="25" borderId="20" xfId="15" applyFont="true" applyBorder="true" applyAlignment="true" applyProtection="true">
      <alignment horizontal="center" vertical="top" textRotation="0" wrapText="true" indent="0" shrinkToFit="false"/>
      <protection locked="true" hidden="false"/>
    </xf>
    <xf numFmtId="184" fontId="133" fillId="25" borderId="20" xfId="15" applyFont="true" applyBorder="true" applyAlignment="true" applyProtection="true">
      <alignment horizontal="right" vertical="top" textRotation="0" wrapText="true" indent="0" shrinkToFit="false"/>
      <protection locked="true" hidden="false"/>
    </xf>
    <xf numFmtId="184" fontId="132" fillId="30" borderId="19" xfId="15" applyFont="true" applyBorder="true" applyAlignment="true" applyProtection="true">
      <alignment horizontal="left" vertical="top" textRotation="0" wrapText="true" indent="0" shrinkToFit="false"/>
      <protection locked="true" hidden="false"/>
    </xf>
    <xf numFmtId="184" fontId="132" fillId="30" borderId="22" xfId="15" applyFont="true" applyBorder="true" applyAlignment="true" applyProtection="true">
      <alignment horizontal="left" vertical="top" textRotation="0" wrapText="true" indent="0" shrinkToFit="false"/>
      <protection locked="true" hidden="false"/>
    </xf>
    <xf numFmtId="184" fontId="132" fillId="32" borderId="19" xfId="15" applyFont="true" applyBorder="true" applyAlignment="true" applyProtection="true">
      <alignment horizontal="right" vertical="top" textRotation="0" wrapText="true" indent="0" shrinkToFit="false"/>
      <protection locked="true" hidden="false"/>
    </xf>
    <xf numFmtId="184" fontId="132" fillId="32" borderId="22" xfId="15" applyFont="true" applyBorder="true" applyAlignment="true" applyProtection="true">
      <alignment horizontal="right" vertical="top" textRotation="0" wrapText="true" indent="0" shrinkToFit="false"/>
      <protection locked="true" hidden="false"/>
    </xf>
    <xf numFmtId="164" fontId="132" fillId="30" borderId="19" xfId="0" applyFont="true" applyBorder="true" applyAlignment="true" applyProtection="false">
      <alignment horizontal="center" vertical="top" textRotation="0" wrapText="true" indent="0" shrinkToFit="false"/>
      <protection locked="true" hidden="false"/>
    </xf>
    <xf numFmtId="184" fontId="132" fillId="30" borderId="19" xfId="15" applyFont="true" applyBorder="true" applyAlignment="true" applyProtection="true">
      <alignment horizontal="right" vertical="top" textRotation="0" wrapText="true" indent="0" shrinkToFit="false"/>
      <protection locked="true" hidden="false"/>
    </xf>
    <xf numFmtId="184" fontId="132" fillId="30" borderId="22" xfId="15" applyFont="true" applyBorder="true" applyAlignment="true" applyProtection="true">
      <alignment horizontal="right" vertical="top" textRotation="0" wrapText="true" indent="0" shrinkToFit="false"/>
      <protection locked="true" hidden="false"/>
    </xf>
    <xf numFmtId="164" fontId="22" fillId="0" borderId="0" xfId="144" applyFont="false" applyBorder="false" applyAlignment="false" applyProtection="false">
      <alignment horizontal="general" vertical="bottom" textRotation="0" wrapText="false" indent="0" shrinkToFit="false"/>
      <protection locked="true" hidden="false"/>
    </xf>
    <xf numFmtId="164" fontId="64" fillId="38" borderId="20" xfId="149" applyFont="true" applyBorder="true" applyAlignment="true" applyProtection="false">
      <alignment horizontal="center" vertical="center" textRotation="0" wrapText="false" indent="0" shrinkToFit="false"/>
      <protection locked="true" hidden="false"/>
    </xf>
    <xf numFmtId="173" fontId="64" fillId="38" borderId="20" xfId="149" applyFont="true" applyBorder="true" applyAlignment="true" applyProtection="false">
      <alignment horizontal="center" vertical="center" textRotation="0" wrapText="false" indent="0" shrinkToFit="false"/>
      <protection locked="true" hidden="false"/>
    </xf>
    <xf numFmtId="164" fontId="64" fillId="38" borderId="20" xfId="149" applyFont="true" applyBorder="true" applyAlignment="true" applyProtection="false">
      <alignment horizontal="general" vertical="center" textRotation="0" wrapText="false" indent="0" shrinkToFit="false"/>
      <protection locked="true" hidden="false"/>
    </xf>
    <xf numFmtId="175" fontId="64" fillId="38" borderId="20" xfId="149" applyFont="true" applyBorder="true" applyAlignment="true" applyProtection="false">
      <alignment horizontal="center" vertical="center" textRotation="0" wrapText="false" indent="0" shrinkToFit="false"/>
      <protection locked="true" hidden="false"/>
    </xf>
    <xf numFmtId="164" fontId="92" fillId="0" borderId="0" xfId="0" applyFont="true" applyBorder="false" applyAlignment="true" applyProtection="false">
      <alignment horizontal="center" vertical="bottom" textRotation="0" wrapText="false" indent="0" shrinkToFit="false"/>
      <protection locked="true" hidden="false"/>
    </xf>
    <xf numFmtId="164" fontId="92" fillId="0" borderId="0" xfId="0" applyFont="true" applyBorder="false" applyAlignment="true" applyProtection="false">
      <alignment horizontal="general" vertical="bottom" textRotation="0" wrapText="true" indent="0" shrinkToFit="false"/>
      <protection locked="true" hidden="false"/>
    </xf>
    <xf numFmtId="164" fontId="36" fillId="0" borderId="90" xfId="0" applyFont="true" applyBorder="true" applyAlignment="true" applyProtection="false">
      <alignment horizontal="center" vertical="center" textRotation="0" wrapText="false" indent="0" shrinkToFit="false"/>
      <protection locked="true" hidden="false"/>
    </xf>
    <xf numFmtId="164" fontId="36" fillId="0" borderId="118" xfId="0" applyFont="true" applyBorder="true" applyAlignment="true" applyProtection="false">
      <alignment horizontal="center" vertical="top" textRotation="0" wrapText="false" indent="0" shrinkToFit="false"/>
      <protection locked="true" hidden="false"/>
    </xf>
    <xf numFmtId="164" fontId="36" fillId="0" borderId="82" xfId="0" applyFont="true" applyBorder="true" applyAlignment="true" applyProtection="false">
      <alignment horizontal="center" vertical="top" textRotation="0" wrapText="false" indent="0" shrinkToFit="false"/>
      <protection locked="true" hidden="false"/>
    </xf>
    <xf numFmtId="164" fontId="36" fillId="0" borderId="87" xfId="0" applyFont="true" applyBorder="true" applyAlignment="true" applyProtection="false">
      <alignment horizontal="center" vertical="top" textRotation="0" wrapText="false" indent="0" shrinkToFit="false"/>
      <protection locked="true" hidden="false"/>
    </xf>
    <xf numFmtId="173" fontId="37" fillId="0" borderId="90" xfId="178" applyFont="true" applyBorder="true" applyAlignment="true" applyProtection="true">
      <alignment horizontal="center" vertical="center" textRotation="0" wrapText="true" indent="0" shrinkToFit="false"/>
      <protection locked="false" hidden="false"/>
    </xf>
    <xf numFmtId="164" fontId="38" fillId="0" borderId="119" xfId="178" applyFont="true" applyBorder="true" applyAlignment="true" applyProtection="true">
      <alignment horizontal="center" vertical="center" textRotation="0" wrapText="true" indent="0" shrinkToFit="false"/>
      <protection locked="false" hidden="false"/>
    </xf>
    <xf numFmtId="164" fontId="38" fillId="0" borderId="120" xfId="178" applyFont="true" applyBorder="true" applyAlignment="true" applyProtection="true">
      <alignment horizontal="center" vertical="center" textRotation="0" wrapText="true" indent="0" shrinkToFit="false"/>
      <protection locked="false" hidden="false"/>
    </xf>
    <xf numFmtId="182" fontId="23" fillId="0" borderId="112" xfId="178" applyFont="true" applyBorder="true" applyAlignment="true" applyProtection="true">
      <alignment horizontal="general" vertical="bottom" textRotation="0" wrapText="false" indent="0" shrinkToFit="false"/>
      <protection locked="false" hidden="false"/>
    </xf>
    <xf numFmtId="182" fontId="23" fillId="0" borderId="111" xfId="178" applyFont="true" applyBorder="true" applyAlignment="true" applyProtection="true">
      <alignment horizontal="right" vertical="bottom" textRotation="0" wrapText="false" indent="0" shrinkToFit="false"/>
      <protection locked="false" hidden="false"/>
    </xf>
    <xf numFmtId="177" fontId="23" fillId="0" borderId="51" xfId="178" applyFont="true" applyBorder="true" applyAlignment="true" applyProtection="true">
      <alignment horizontal="general" vertical="center" textRotation="0" wrapText="false" indent="0" shrinkToFit="false"/>
      <protection locked="false" hidden="false"/>
    </xf>
    <xf numFmtId="168" fontId="23" fillId="0" borderId="51" xfId="178" applyFont="true" applyBorder="true" applyAlignment="true" applyProtection="true">
      <alignment horizontal="general" vertical="center" textRotation="0" wrapText="false" indent="0" shrinkToFit="false"/>
      <protection locked="false" hidden="false"/>
    </xf>
    <xf numFmtId="183" fontId="23" fillId="0" borderId="52" xfId="178" applyFont="true" applyBorder="true" applyAlignment="true" applyProtection="true">
      <alignment horizontal="center" vertical="center" textRotation="0" wrapText="true" indent="0" shrinkToFit="false"/>
      <protection locked="false" hidden="false"/>
    </xf>
    <xf numFmtId="182" fontId="23" fillId="0" borderId="114" xfId="178" applyFont="true" applyBorder="true" applyAlignment="true" applyProtection="true">
      <alignment horizontal="general" vertical="bottom" textRotation="0" wrapText="false" indent="0" shrinkToFit="false"/>
      <protection locked="false" hidden="false"/>
    </xf>
    <xf numFmtId="182" fontId="23" fillId="0" borderId="113" xfId="178" applyFont="true" applyBorder="true" applyAlignment="true" applyProtection="true">
      <alignment horizontal="right" vertical="bottom" textRotation="0" wrapText="false" indent="0" shrinkToFit="false"/>
      <protection locked="false" hidden="false"/>
    </xf>
    <xf numFmtId="177" fontId="23" fillId="0" borderId="0" xfId="178" applyFont="true" applyBorder="true" applyAlignment="true" applyProtection="true">
      <alignment horizontal="general" vertical="center" textRotation="0" wrapText="false" indent="0" shrinkToFit="false"/>
      <protection locked="false" hidden="false"/>
    </xf>
    <xf numFmtId="164" fontId="23" fillId="0" borderId="0" xfId="0" applyFont="true" applyBorder="true" applyAlignment="true" applyProtection="false">
      <alignment horizontal="general" vertical="center" textRotation="0" wrapText="false" indent="0" shrinkToFit="false"/>
      <protection locked="true" hidden="false"/>
    </xf>
    <xf numFmtId="168" fontId="23" fillId="0" borderId="0" xfId="178" applyFont="true" applyBorder="true" applyAlignment="true" applyProtection="true">
      <alignment horizontal="general" vertical="center" textRotation="0" wrapText="false" indent="0" shrinkToFit="false"/>
      <protection locked="false" hidden="false"/>
    </xf>
    <xf numFmtId="182" fontId="49" fillId="0" borderId="114" xfId="178" applyFont="true" applyBorder="true" applyAlignment="true" applyProtection="true">
      <alignment horizontal="left" vertical="bottom" textRotation="0" wrapText="false" indent="0" shrinkToFit="false"/>
      <protection locked="false" hidden="false"/>
    </xf>
    <xf numFmtId="177" fontId="23" fillId="0" borderId="113" xfId="178" applyFont="true" applyBorder="true" applyAlignment="true" applyProtection="true">
      <alignment horizontal="right" vertical="center" textRotation="0" wrapText="false" indent="0" shrinkToFit="false"/>
      <protection locked="false" hidden="false"/>
    </xf>
    <xf numFmtId="177" fontId="23" fillId="0" borderId="0" xfId="178" applyFont="true" applyBorder="true" applyAlignment="true" applyProtection="true">
      <alignment horizontal="left" vertical="center" textRotation="0" wrapText="false" indent="0" shrinkToFit="false"/>
      <protection locked="false" hidden="false"/>
    </xf>
    <xf numFmtId="182" fontId="49" fillId="0" borderId="51" xfId="178" applyFont="true" applyBorder="true" applyAlignment="true" applyProtection="true">
      <alignment horizontal="general" vertical="bottom" textRotation="0" wrapText="false" indent="0" shrinkToFit="false"/>
      <protection locked="false" hidden="false"/>
    </xf>
    <xf numFmtId="174" fontId="18" fillId="0" borderId="51" xfId="178" applyFont="true" applyBorder="true" applyAlignment="true" applyProtection="true">
      <alignment horizontal="left" vertical="bottom" textRotation="0" wrapText="false" indent="0" shrinkToFit="false"/>
      <protection locked="false" hidden="false"/>
    </xf>
    <xf numFmtId="164" fontId="37" fillId="0" borderId="51" xfId="178" applyFont="true" applyBorder="true" applyAlignment="true" applyProtection="true">
      <alignment horizontal="general" vertical="bottom" textRotation="0" wrapText="true" indent="0" shrinkToFit="false"/>
      <protection locked="false" hidden="false"/>
    </xf>
    <xf numFmtId="164" fontId="35" fillId="0" borderId="51" xfId="0" applyFont="true" applyBorder="true" applyAlignment="true" applyProtection="false">
      <alignment horizontal="center" vertical="bottom" textRotation="0" wrapText="false" indent="0" shrinkToFit="false"/>
      <protection locked="true" hidden="false"/>
    </xf>
    <xf numFmtId="177" fontId="23" fillId="0" borderId="51" xfId="178" applyFont="true" applyBorder="true" applyAlignment="true" applyProtection="true">
      <alignment horizontal="general" vertical="center" textRotation="0" wrapText="true" indent="0" shrinkToFit="false"/>
      <protection locked="false" hidden="false"/>
    </xf>
    <xf numFmtId="164" fontId="42" fillId="0" borderId="51" xfId="0" applyFont="true" applyBorder="true" applyAlignment="false" applyProtection="false">
      <alignment horizontal="general" vertical="bottom" textRotation="0" wrapText="false" indent="0" shrinkToFit="false"/>
      <protection locked="true" hidden="false"/>
    </xf>
    <xf numFmtId="183" fontId="23" fillId="0" borderId="51" xfId="178" applyFont="true" applyBorder="true" applyAlignment="true" applyProtection="true">
      <alignment horizontal="center" vertical="center" textRotation="0" wrapText="false" indent="0" shrinkToFit="false"/>
      <protection locked="false" hidden="false"/>
    </xf>
    <xf numFmtId="164" fontId="0" fillId="0" borderId="51" xfId="0" applyFont="false" applyBorder="true" applyAlignment="false" applyProtection="false">
      <alignment horizontal="general" vertical="bottom" textRotation="0" wrapText="false" indent="0" shrinkToFit="false"/>
      <protection locked="true" hidden="false"/>
    </xf>
    <xf numFmtId="164" fontId="49" fillId="0" borderId="51" xfId="0" applyFont="true" applyBorder="true" applyAlignment="true" applyProtection="false">
      <alignment horizontal="general" vertical="center" textRotation="0" wrapText="false" indent="0" shrinkToFit="false"/>
      <protection locked="true" hidden="false"/>
    </xf>
    <xf numFmtId="164" fontId="57" fillId="25" borderId="0" xfId="0" applyFont="true" applyBorder="false" applyAlignment="true" applyProtection="false">
      <alignment horizontal="general" vertical="center" textRotation="0" wrapText="false" indent="0" shrinkToFit="false"/>
      <protection locked="true" hidden="false"/>
    </xf>
    <xf numFmtId="177" fontId="57" fillId="39" borderId="20" xfId="0" applyFont="true" applyBorder="true" applyAlignment="true" applyProtection="false">
      <alignment horizontal="center" vertical="center" textRotation="0" wrapText="false" indent="0" shrinkToFit="false"/>
      <protection locked="true" hidden="false"/>
    </xf>
    <xf numFmtId="173" fontId="57" fillId="39" borderId="20" xfId="0" applyFont="true" applyBorder="true" applyAlignment="true" applyProtection="false">
      <alignment horizontal="general" vertical="center" textRotation="0" wrapText="false" indent="0" shrinkToFit="false"/>
      <protection locked="true" hidden="false"/>
    </xf>
    <xf numFmtId="164" fontId="57" fillId="39" borderId="20" xfId="0" applyFont="true" applyBorder="true" applyAlignment="true" applyProtection="false">
      <alignment horizontal="general" vertical="center" textRotation="0" wrapText="false" indent="0" shrinkToFit="false"/>
      <protection locked="true" hidden="false"/>
    </xf>
    <xf numFmtId="164" fontId="57" fillId="39" borderId="20" xfId="0" applyFont="true" applyBorder="true" applyAlignment="true" applyProtection="false">
      <alignment horizontal="center" vertical="center" textRotation="0" wrapText="false" indent="0" shrinkToFit="false"/>
      <protection locked="true" hidden="false"/>
    </xf>
    <xf numFmtId="177" fontId="57" fillId="32" borderId="20" xfId="0" applyFont="true" applyBorder="true" applyAlignment="true" applyProtection="false">
      <alignment horizontal="center" vertical="center" textRotation="0" wrapText="false" indent="0" shrinkToFit="false"/>
      <protection locked="true" hidden="false"/>
    </xf>
    <xf numFmtId="181" fontId="57" fillId="32" borderId="20" xfId="0" applyFont="true" applyBorder="true" applyAlignment="true" applyProtection="false">
      <alignment horizontal="general" vertical="center" textRotation="0" wrapText="false" indent="0" shrinkToFit="false"/>
      <protection locked="true" hidden="false"/>
    </xf>
    <xf numFmtId="181" fontId="57" fillId="32" borderId="20" xfId="0" applyFont="true" applyBorder="true" applyAlignment="true" applyProtection="false">
      <alignment horizontal="general" vertical="center" textRotation="0" wrapText="false" indent="0" shrinkToFit="false"/>
      <protection locked="true" hidden="false"/>
    </xf>
    <xf numFmtId="181" fontId="57" fillId="32" borderId="20" xfId="0" applyFont="true" applyBorder="true" applyAlignment="true" applyProtection="false">
      <alignment horizontal="center" vertical="center" textRotation="0" wrapText="false" indent="0" shrinkToFit="false"/>
      <protection locked="true" hidden="false"/>
    </xf>
    <xf numFmtId="164" fontId="35" fillId="25" borderId="0" xfId="0" applyFont="true" applyBorder="false" applyAlignment="true" applyProtection="false">
      <alignment horizontal="general" vertical="center" textRotation="0" wrapText="false" indent="0" shrinkToFit="false"/>
      <protection locked="true" hidden="false"/>
    </xf>
    <xf numFmtId="177" fontId="35" fillId="25" borderId="20" xfId="0" applyFont="true" applyBorder="true" applyAlignment="true" applyProtection="false">
      <alignment horizontal="center" vertical="center" textRotation="0" wrapText="false" indent="0" shrinkToFit="false"/>
      <protection locked="true" hidden="false"/>
    </xf>
    <xf numFmtId="173" fontId="35" fillId="25" borderId="20" xfId="0" applyFont="true" applyBorder="true" applyAlignment="true" applyProtection="false">
      <alignment horizontal="general" vertical="center" textRotation="0" wrapText="false" indent="0" shrinkToFit="false"/>
      <protection locked="true" hidden="false"/>
    </xf>
    <xf numFmtId="164" fontId="35" fillId="25" borderId="20" xfId="0" applyFont="true" applyBorder="true" applyAlignment="true" applyProtection="false">
      <alignment horizontal="general" vertical="center" textRotation="0" wrapText="false" indent="0" shrinkToFit="false"/>
      <protection locked="true" hidden="false"/>
    </xf>
    <xf numFmtId="164" fontId="35" fillId="25" borderId="20" xfId="0" applyFont="true" applyBorder="true" applyAlignment="true" applyProtection="false">
      <alignment horizontal="center" vertical="center" textRotation="0" wrapText="false" indent="0" shrinkToFit="false"/>
      <protection locked="true" hidden="false"/>
    </xf>
    <xf numFmtId="164" fontId="18" fillId="25" borderId="0" xfId="0" applyFont="true" applyBorder="false" applyAlignment="true" applyProtection="false">
      <alignment horizontal="general" vertical="center" textRotation="0" wrapText="false" indent="0" shrinkToFit="false"/>
      <protection locked="true" hidden="false"/>
    </xf>
    <xf numFmtId="177" fontId="18" fillId="25" borderId="20" xfId="0" applyFont="true" applyBorder="true" applyAlignment="true" applyProtection="false">
      <alignment horizontal="center" vertical="center" textRotation="0" wrapText="false" indent="0" shrinkToFit="false"/>
      <protection locked="true" hidden="false"/>
    </xf>
    <xf numFmtId="173" fontId="18" fillId="25" borderId="20" xfId="0" applyFont="true" applyBorder="true" applyAlignment="true" applyProtection="false">
      <alignment horizontal="general" vertical="center" textRotation="0" wrapText="false" indent="0" shrinkToFit="false"/>
      <protection locked="true" hidden="false"/>
    </xf>
    <xf numFmtId="164" fontId="18" fillId="25" borderId="20" xfId="0" applyFont="true" applyBorder="true" applyAlignment="true" applyProtection="false">
      <alignment horizontal="general" vertical="center" textRotation="0" wrapText="false" indent="0" shrinkToFit="false"/>
      <protection locked="true" hidden="false"/>
    </xf>
    <xf numFmtId="164" fontId="18" fillId="25" borderId="20" xfId="0" applyFont="true" applyBorder="true" applyAlignment="true" applyProtection="false">
      <alignment horizontal="center" vertical="center" textRotation="0" wrapText="false" indent="0" shrinkToFit="false"/>
      <protection locked="true" hidden="false"/>
    </xf>
    <xf numFmtId="177" fontId="18" fillId="25" borderId="54" xfId="0" applyFont="true" applyBorder="true" applyAlignment="true" applyProtection="false">
      <alignment horizontal="center" vertical="center" textRotation="0" wrapText="false" indent="0" shrinkToFit="false"/>
      <protection locked="true" hidden="false"/>
    </xf>
    <xf numFmtId="173" fontId="18" fillId="25" borderId="28" xfId="0" applyFont="true" applyBorder="true" applyAlignment="true" applyProtection="false">
      <alignment horizontal="general" vertical="center" textRotation="0" wrapText="false" indent="0" shrinkToFit="false"/>
      <protection locked="true" hidden="false"/>
    </xf>
    <xf numFmtId="164" fontId="18" fillId="25" borderId="28" xfId="0" applyFont="true" applyBorder="true" applyAlignment="true" applyProtection="false">
      <alignment horizontal="general" vertical="center" textRotation="0" wrapText="false" indent="0" shrinkToFit="false"/>
      <protection locked="true" hidden="false"/>
    </xf>
    <xf numFmtId="164" fontId="18" fillId="25" borderId="28" xfId="0" applyFont="true" applyBorder="true" applyAlignment="true" applyProtection="false">
      <alignment horizontal="center" vertical="center" textRotation="0" wrapText="false" indent="0" shrinkToFit="false"/>
      <protection locked="true" hidden="false"/>
    </xf>
    <xf numFmtId="184" fontId="18" fillId="25" borderId="28" xfId="15" applyFont="true" applyBorder="true" applyAlignment="true" applyProtection="true">
      <alignment horizontal="center" vertical="center" textRotation="0" wrapText="false" indent="0" shrinkToFit="false"/>
      <protection locked="true" hidden="false"/>
    </xf>
    <xf numFmtId="184" fontId="18" fillId="25" borderId="55" xfId="15" applyFont="true" applyBorder="true" applyAlignment="true" applyProtection="true">
      <alignment horizontal="center" vertical="center" textRotation="0" wrapText="false" indent="0" shrinkToFit="false"/>
      <protection locked="true" hidden="false"/>
    </xf>
    <xf numFmtId="164" fontId="18" fillId="0" borderId="0" xfId="0" applyFont="true" applyBorder="false" applyAlignment="true" applyProtection="false">
      <alignment horizontal="general" vertical="center" textRotation="0" wrapText="false" indent="0" shrinkToFit="false"/>
      <protection locked="true" hidden="false"/>
    </xf>
    <xf numFmtId="177" fontId="18" fillId="0" borderId="35" xfId="0" applyFont="true" applyBorder="true" applyAlignment="true" applyProtection="false">
      <alignment horizontal="center" vertical="center" textRotation="0" wrapText="false" indent="0" shrinkToFit="false"/>
      <protection locked="true" hidden="false"/>
    </xf>
    <xf numFmtId="173" fontId="18" fillId="0" borderId="0"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true" applyAlignment="true" applyProtection="false">
      <alignment horizontal="center" vertical="center" textRotation="0" wrapText="false" indent="0" shrinkToFit="false"/>
      <protection locked="true" hidden="false"/>
    </xf>
    <xf numFmtId="184" fontId="18" fillId="0" borderId="0" xfId="15" applyFont="true" applyBorder="true" applyAlignment="true" applyProtection="true">
      <alignment horizontal="center" vertical="center" textRotation="0" wrapText="false" indent="0" shrinkToFit="false"/>
      <protection locked="true" hidden="false"/>
    </xf>
    <xf numFmtId="184" fontId="18" fillId="0" borderId="23" xfId="15" applyFont="true" applyBorder="true" applyAlignment="true" applyProtection="true">
      <alignment horizontal="center" vertical="center" textRotation="0" wrapText="false" indent="0" shrinkToFit="false"/>
      <protection locked="true" hidden="false"/>
    </xf>
    <xf numFmtId="177" fontId="18" fillId="0" borderId="58" xfId="0" applyFont="true" applyBorder="true" applyAlignment="true" applyProtection="false">
      <alignment horizontal="center" vertical="center" textRotation="0" wrapText="false" indent="0" shrinkToFit="false"/>
      <protection locked="true" hidden="false"/>
    </xf>
    <xf numFmtId="173" fontId="18" fillId="0" borderId="27" xfId="0" applyFont="true" applyBorder="true" applyAlignment="true" applyProtection="false">
      <alignment horizontal="general" vertical="center" textRotation="0" wrapText="false" indent="0" shrinkToFit="false"/>
      <protection locked="true" hidden="false"/>
    </xf>
    <xf numFmtId="164" fontId="18" fillId="0" borderId="27" xfId="0" applyFont="true" applyBorder="true" applyAlignment="true" applyProtection="false">
      <alignment horizontal="general" vertical="center" textRotation="0" wrapText="false" indent="0" shrinkToFit="false"/>
      <protection locked="true" hidden="false"/>
    </xf>
    <xf numFmtId="164" fontId="18" fillId="0" borderId="27" xfId="0" applyFont="true" applyBorder="true" applyAlignment="true" applyProtection="false">
      <alignment horizontal="center" vertical="center" textRotation="0" wrapText="false" indent="0" shrinkToFit="false"/>
      <protection locked="true" hidden="false"/>
    </xf>
    <xf numFmtId="184" fontId="35" fillId="0" borderId="27" xfId="15" applyFont="true" applyBorder="true" applyAlignment="true" applyProtection="true">
      <alignment horizontal="center" vertical="center" textRotation="0" wrapText="false" indent="0" shrinkToFit="false"/>
      <protection locked="true" hidden="false"/>
    </xf>
    <xf numFmtId="184" fontId="35" fillId="0" borderId="34" xfId="15" applyFont="true" applyBorder="true" applyAlignment="true" applyProtection="true">
      <alignment horizontal="center" vertical="center" textRotation="0" wrapText="false" indent="0" shrinkToFit="false"/>
      <protection locked="true" hidden="false"/>
    </xf>
    <xf numFmtId="177" fontId="18" fillId="0" borderId="0" xfId="0" applyFont="true" applyBorder="true" applyAlignment="true" applyProtection="false">
      <alignment horizontal="center" vertical="bottom" textRotation="0" wrapText="false" indent="0" shrinkToFit="false"/>
      <protection locked="true" hidden="false"/>
    </xf>
    <xf numFmtId="173" fontId="18" fillId="0" borderId="0"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center" vertical="bottom" textRotation="0" wrapText="false" indent="0" shrinkToFit="false"/>
      <protection locked="true" hidden="false"/>
    </xf>
    <xf numFmtId="182" fontId="0" fillId="0" borderId="0" xfId="0" applyFont="false" applyBorder="false" applyAlignment="false" applyProtection="false">
      <alignment horizontal="general" vertical="bottom" textRotation="0" wrapText="false" indent="0" shrinkToFit="false"/>
      <protection locked="true" hidden="false"/>
    </xf>
    <xf numFmtId="179" fontId="0" fillId="0" borderId="0"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center" vertical="bottom" textRotation="0" wrapText="false" indent="0" shrinkToFit="false"/>
      <protection locked="true" hidden="false"/>
    </xf>
    <xf numFmtId="177" fontId="35" fillId="0" borderId="0" xfId="0" applyFont="true" applyBorder="false" applyAlignment="true" applyProtection="false">
      <alignment horizontal="center" vertical="bottom" textRotation="0" wrapText="false" indent="0" shrinkToFit="false"/>
      <protection locked="true" hidden="false"/>
    </xf>
    <xf numFmtId="181" fontId="35" fillId="0" borderId="28" xfId="0" applyFont="true" applyBorder="true" applyAlignment="true" applyProtection="false">
      <alignment horizontal="left" vertical="bottom" textRotation="0" wrapText="false" indent="0" shrinkToFit="false"/>
      <protection locked="true" hidden="false"/>
    </xf>
    <xf numFmtId="164" fontId="0" fillId="0" borderId="28" xfId="0" applyFont="false" applyBorder="true" applyAlignment="false" applyProtection="false">
      <alignment horizontal="general" vertical="bottom" textRotation="0" wrapText="false" indent="0" shrinkToFit="false"/>
      <protection locked="true" hidden="false"/>
    </xf>
    <xf numFmtId="177"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77" fontId="18" fillId="0" borderId="0" xfId="0" applyFont="true" applyBorder="false" applyAlignment="false" applyProtection="false">
      <alignment horizontal="general" vertical="bottom" textRotation="0" wrapText="false" indent="0" shrinkToFit="false"/>
      <protection locked="true" hidden="false"/>
    </xf>
    <xf numFmtId="164" fontId="36" fillId="0" borderId="55" xfId="0" applyFont="true" applyBorder="true" applyAlignment="true" applyProtection="false">
      <alignment horizontal="center" vertical="center" textRotation="0" wrapText="false" indent="0" shrinkToFit="false"/>
      <protection locked="true" hidden="false"/>
    </xf>
    <xf numFmtId="164" fontId="36" fillId="0" borderId="23" xfId="0" applyFont="true" applyBorder="true" applyAlignment="true" applyProtection="false">
      <alignment horizontal="center" vertical="top" textRotation="0" wrapText="false" indent="0" shrinkToFit="false"/>
      <protection locked="true" hidden="false"/>
    </xf>
    <xf numFmtId="164" fontId="36" fillId="0" borderId="84" xfId="0" applyFont="true" applyBorder="true" applyAlignment="true" applyProtection="false">
      <alignment horizontal="center" vertical="top" textRotation="0" wrapText="false" indent="0" shrinkToFit="false"/>
      <protection locked="true" hidden="false"/>
    </xf>
    <xf numFmtId="173" fontId="37" fillId="0" borderId="31" xfId="178" applyFont="true" applyBorder="true" applyAlignment="true" applyProtection="true">
      <alignment horizontal="center" vertical="center" textRotation="0" wrapText="true" indent="0" shrinkToFit="false"/>
      <protection locked="false" hidden="false"/>
    </xf>
    <xf numFmtId="164" fontId="38" fillId="0" borderId="87" xfId="178" applyFont="true" applyBorder="true" applyAlignment="true" applyProtection="true">
      <alignment horizontal="center" vertical="center" textRotation="0" wrapText="true" indent="0" shrinkToFit="false"/>
      <protection locked="false" hidden="false"/>
    </xf>
    <xf numFmtId="182" fontId="23" fillId="0" borderId="112" xfId="178" applyFont="true" applyBorder="true" applyAlignment="true" applyProtection="true">
      <alignment horizontal="left" vertical="bottom" textRotation="0" wrapText="true" indent="0" shrinkToFit="false"/>
      <protection locked="false" hidden="false"/>
    </xf>
    <xf numFmtId="182" fontId="49" fillId="0" borderId="111" xfId="178" applyFont="true" applyBorder="true" applyAlignment="true" applyProtection="true">
      <alignment horizontal="right" vertical="bottom" textRotation="0" wrapText="false" indent="0" shrinkToFit="false"/>
      <protection locked="false" hidden="false"/>
    </xf>
    <xf numFmtId="177" fontId="23" fillId="0" borderId="112" xfId="178" applyFont="true" applyBorder="true" applyAlignment="true" applyProtection="true">
      <alignment horizontal="general" vertical="center" textRotation="0" wrapText="false" indent="0" shrinkToFit="false"/>
      <protection locked="false" hidden="false"/>
    </xf>
    <xf numFmtId="182" fontId="23" fillId="0" borderId="114" xfId="178" applyFont="true" applyBorder="true" applyAlignment="true" applyProtection="true">
      <alignment horizontal="center" vertical="bottom" textRotation="0" wrapText="false" indent="0" shrinkToFit="false"/>
      <protection locked="false" hidden="false"/>
    </xf>
    <xf numFmtId="182" fontId="23" fillId="0" borderId="114" xfId="178" applyFont="true" applyBorder="true" applyAlignment="true" applyProtection="true">
      <alignment horizontal="left" vertical="center" textRotation="0" wrapText="false" indent="0" shrinkToFit="false"/>
      <protection locked="false" hidden="false"/>
    </xf>
    <xf numFmtId="177" fontId="23" fillId="0" borderId="114" xfId="178" applyFont="true" applyBorder="true" applyAlignment="true" applyProtection="true">
      <alignment horizontal="general" vertical="center" textRotation="0" wrapText="false" indent="0" shrinkToFit="false"/>
      <protection locked="false" hidden="false"/>
    </xf>
    <xf numFmtId="182" fontId="49" fillId="0" borderId="110" xfId="178" applyFont="true" applyBorder="true" applyAlignment="true" applyProtection="true">
      <alignment horizontal="general" vertical="bottom" textRotation="0" wrapText="false" indent="0" shrinkToFit="false"/>
      <protection locked="false" hidden="false"/>
    </xf>
    <xf numFmtId="182" fontId="23" fillId="0" borderId="116" xfId="178" applyFont="true" applyBorder="true" applyAlignment="true" applyProtection="true">
      <alignment horizontal="center" vertical="bottom" textRotation="0" wrapText="false" indent="0" shrinkToFit="false"/>
      <protection locked="false" hidden="false"/>
    </xf>
    <xf numFmtId="177" fontId="49" fillId="0" borderId="115" xfId="178" applyFont="true" applyBorder="true" applyAlignment="true" applyProtection="true">
      <alignment horizontal="center" vertical="center" textRotation="0" wrapText="false" indent="0" shrinkToFit="false"/>
      <protection locked="false" hidden="false"/>
    </xf>
    <xf numFmtId="177" fontId="23" fillId="0" borderId="116" xfId="178" applyFont="true" applyBorder="true" applyAlignment="true" applyProtection="true">
      <alignment horizontal="general" vertical="center" textRotation="0" wrapText="false" indent="0" shrinkToFit="false"/>
      <protection locked="false" hidden="false"/>
    </xf>
    <xf numFmtId="164" fontId="23" fillId="0" borderId="51" xfId="178" applyFont="true" applyBorder="true" applyAlignment="true" applyProtection="true">
      <alignment horizontal="center" vertical="bottom" textRotation="0" wrapText="true" indent="0" shrinkToFit="false"/>
      <protection locked="false" hidden="false"/>
    </xf>
    <xf numFmtId="164" fontId="64" fillId="0" borderId="22" xfId="0" applyFont="true" applyBorder="true" applyAlignment="true" applyProtection="false">
      <alignment horizontal="center" vertical="center" textRotation="0" wrapText="true" indent="0" shrinkToFit="false"/>
      <protection locked="true" hidden="false"/>
    </xf>
    <xf numFmtId="164" fontId="26" fillId="40" borderId="20" xfId="0" applyFont="true" applyBorder="true" applyAlignment="true" applyProtection="true">
      <alignment horizontal="general" vertical="center" textRotation="0" wrapText="true" indent="0" shrinkToFit="false"/>
      <protection locked="false" hidden="false"/>
    </xf>
    <xf numFmtId="164" fontId="64" fillId="40" borderId="0" xfId="0" applyFont="true" applyBorder="true" applyAlignment="true" applyProtection="true">
      <alignment horizontal="general" vertical="center" textRotation="0" wrapText="true" indent="0" shrinkToFit="false"/>
      <protection locked="false" hidden="false"/>
    </xf>
    <xf numFmtId="177" fontId="64" fillId="40" borderId="25" xfId="0" applyFont="true" applyBorder="true" applyAlignment="true" applyProtection="true">
      <alignment horizontal="center" vertical="center" textRotation="0" wrapText="false" indent="0" shrinkToFit="false"/>
      <protection locked="false" hidden="false"/>
    </xf>
    <xf numFmtId="193" fontId="64" fillId="40" borderId="20" xfId="0" applyFont="true" applyBorder="true" applyAlignment="true" applyProtection="true">
      <alignment horizontal="center" vertical="center" textRotation="0" wrapText="false" indent="0" shrinkToFit="false"/>
      <protection locked="false" hidden="false"/>
    </xf>
    <xf numFmtId="164" fontId="64" fillId="40" borderId="20" xfId="0" applyFont="true" applyBorder="true" applyAlignment="true" applyProtection="true">
      <alignment horizontal="center" vertical="center" textRotation="0" wrapText="false" indent="0" shrinkToFit="false"/>
      <protection locked="false" hidden="false"/>
    </xf>
    <xf numFmtId="197" fontId="64" fillId="40" borderId="22" xfId="0" applyFont="true" applyBorder="true" applyAlignment="true" applyProtection="false">
      <alignment horizontal="general" vertical="center" textRotation="0" wrapText="false" indent="0" shrinkToFit="false"/>
      <protection locked="true" hidden="false"/>
    </xf>
    <xf numFmtId="164" fontId="121" fillId="41" borderId="20" xfId="0" applyFont="true" applyBorder="true" applyAlignment="true" applyProtection="false">
      <alignment horizontal="general" vertical="center" textRotation="0" wrapText="false" indent="0" shrinkToFit="false"/>
      <protection locked="true" hidden="false"/>
    </xf>
    <xf numFmtId="164" fontId="121" fillId="41" borderId="20" xfId="0" applyFont="true" applyBorder="true" applyAlignment="true" applyProtection="false">
      <alignment horizontal="center" vertical="center" textRotation="0" wrapText="false" indent="0" shrinkToFit="false"/>
      <protection locked="true" hidden="false"/>
    </xf>
    <xf numFmtId="164" fontId="92" fillId="25" borderId="121" xfId="0" applyFont="true" applyBorder="true" applyAlignment="true" applyProtection="false">
      <alignment horizontal="left" vertical="center" textRotation="0" wrapText="false" indent="0" shrinkToFit="false"/>
      <protection locked="true" hidden="false"/>
    </xf>
    <xf numFmtId="173" fontId="23" fillId="0" borderId="102" xfId="178" applyFont="true" applyBorder="true" applyAlignment="true" applyProtection="true">
      <alignment horizontal="center" vertical="center" textRotation="0" wrapText="true" indent="0" shrinkToFit="false"/>
      <protection locked="true" hidden="false"/>
    </xf>
    <xf numFmtId="181" fontId="92" fillId="25" borderId="121" xfId="0" applyFont="true" applyBorder="true" applyAlignment="true" applyProtection="true">
      <alignment horizontal="general" vertical="center" textRotation="0" wrapText="true" indent="0" shrinkToFit="false"/>
      <protection locked="false" hidden="false"/>
    </xf>
    <xf numFmtId="181" fontId="92" fillId="25" borderId="121" xfId="0" applyFont="true" applyBorder="true" applyAlignment="true" applyProtection="true">
      <alignment horizontal="center" vertical="center" textRotation="0" wrapText="true" indent="0" shrinkToFit="false"/>
      <protection locked="false" hidden="false"/>
    </xf>
    <xf numFmtId="195" fontId="92" fillId="25" borderId="121" xfId="0" applyFont="true" applyBorder="true" applyAlignment="true" applyProtection="true">
      <alignment horizontal="center" vertical="center" textRotation="0" wrapText="true" indent="0" shrinkToFit="false"/>
      <protection locked="false" hidden="false"/>
    </xf>
    <xf numFmtId="181" fontId="92" fillId="25" borderId="121" xfId="0" applyFont="true" applyBorder="true" applyAlignment="true" applyProtection="true">
      <alignment horizontal="right" vertical="center" textRotation="0" wrapText="true" indent="0" shrinkToFit="false"/>
      <protection locked="false" hidden="false"/>
    </xf>
    <xf numFmtId="197" fontId="92" fillId="25" borderId="121" xfId="0" applyFont="true" applyBorder="true" applyAlignment="true" applyProtection="false">
      <alignment horizontal="general" vertical="center" textRotation="0" wrapText="false" indent="0" shrinkToFit="false"/>
      <protection locked="true" hidden="false"/>
    </xf>
    <xf numFmtId="164" fontId="92" fillId="25" borderId="122" xfId="0" applyFont="true" applyBorder="true" applyAlignment="true" applyProtection="false">
      <alignment horizontal="left" vertical="center" textRotation="0" wrapText="false" indent="0" shrinkToFit="false"/>
      <protection locked="true" hidden="false"/>
    </xf>
    <xf numFmtId="173" fontId="23" fillId="0" borderId="122" xfId="178" applyFont="true" applyBorder="true" applyAlignment="true" applyProtection="true">
      <alignment horizontal="center" vertical="center" textRotation="0" wrapText="true" indent="0" shrinkToFit="false"/>
      <protection locked="true" hidden="false"/>
    </xf>
    <xf numFmtId="181" fontId="92" fillId="25" borderId="122" xfId="0" applyFont="true" applyBorder="true" applyAlignment="true" applyProtection="true">
      <alignment horizontal="general" vertical="center" textRotation="0" wrapText="true" indent="0" shrinkToFit="false"/>
      <protection locked="false" hidden="false"/>
    </xf>
    <xf numFmtId="181" fontId="92" fillId="25" borderId="122" xfId="0" applyFont="true" applyBorder="true" applyAlignment="true" applyProtection="true">
      <alignment horizontal="center" vertical="center" textRotation="0" wrapText="true" indent="0" shrinkToFit="false"/>
      <protection locked="false" hidden="false"/>
    </xf>
    <xf numFmtId="195" fontId="92" fillId="25" borderId="122" xfId="0" applyFont="true" applyBorder="true" applyAlignment="true" applyProtection="true">
      <alignment horizontal="center" vertical="center" textRotation="0" wrapText="true" indent="0" shrinkToFit="false"/>
      <protection locked="false" hidden="false"/>
    </xf>
    <xf numFmtId="194" fontId="92" fillId="25" borderId="122" xfId="15" applyFont="true" applyBorder="true" applyAlignment="true" applyProtection="true">
      <alignment horizontal="right" vertical="center" textRotation="0" wrapText="true" indent="0" shrinkToFit="false"/>
      <protection locked="false" hidden="false"/>
    </xf>
    <xf numFmtId="197" fontId="92" fillId="25" borderId="122" xfId="0" applyFont="true" applyBorder="true" applyAlignment="true" applyProtection="false">
      <alignment horizontal="general" vertical="center" textRotation="0" wrapText="false" indent="0" shrinkToFit="false"/>
      <protection locked="true" hidden="false"/>
    </xf>
    <xf numFmtId="164" fontId="92" fillId="25" borderId="123" xfId="0" applyFont="true" applyBorder="true" applyAlignment="true" applyProtection="false">
      <alignment horizontal="left" vertical="center" textRotation="0" wrapText="false" indent="0" shrinkToFit="false"/>
      <protection locked="true" hidden="false"/>
    </xf>
    <xf numFmtId="173" fontId="23" fillId="0" borderId="123" xfId="178" applyFont="true" applyBorder="true" applyAlignment="true" applyProtection="true">
      <alignment horizontal="center" vertical="center" textRotation="0" wrapText="true" indent="0" shrinkToFit="false"/>
      <protection locked="true" hidden="false"/>
    </xf>
    <xf numFmtId="181" fontId="92" fillId="25" borderId="123" xfId="0" applyFont="true" applyBorder="true" applyAlignment="true" applyProtection="true">
      <alignment horizontal="general" vertical="center" textRotation="0" wrapText="true" indent="0" shrinkToFit="false"/>
      <protection locked="false" hidden="false"/>
    </xf>
    <xf numFmtId="181" fontId="92" fillId="25" borderId="123" xfId="0" applyFont="true" applyBorder="true" applyAlignment="true" applyProtection="true">
      <alignment horizontal="center" vertical="center" textRotation="0" wrapText="true" indent="0" shrinkToFit="false"/>
      <protection locked="false" hidden="false"/>
    </xf>
    <xf numFmtId="195" fontId="92" fillId="25" borderId="123" xfId="0" applyFont="true" applyBorder="true" applyAlignment="true" applyProtection="true">
      <alignment horizontal="center" vertical="center" textRotation="0" wrapText="true" indent="0" shrinkToFit="false"/>
      <protection locked="false" hidden="false"/>
    </xf>
    <xf numFmtId="194" fontId="92" fillId="25" borderId="123" xfId="15" applyFont="true" applyBorder="true" applyAlignment="true" applyProtection="true">
      <alignment horizontal="right" vertical="center" textRotation="0" wrapText="true" indent="0" shrinkToFit="false"/>
      <protection locked="false" hidden="false"/>
    </xf>
    <xf numFmtId="197" fontId="92" fillId="25" borderId="123" xfId="0" applyFont="true" applyBorder="true" applyAlignment="true" applyProtection="false">
      <alignment horizontal="general" vertical="center" textRotation="0" wrapText="false" indent="0" shrinkToFit="false"/>
      <protection locked="true" hidden="false"/>
    </xf>
    <xf numFmtId="164" fontId="92" fillId="25" borderId="102" xfId="0" applyFont="true" applyBorder="true" applyAlignment="true" applyProtection="false">
      <alignment horizontal="left" vertical="center" textRotation="0" wrapText="false" indent="0" shrinkToFit="false"/>
      <protection locked="true" hidden="false"/>
    </xf>
    <xf numFmtId="181" fontId="92" fillId="25" borderId="102" xfId="0" applyFont="true" applyBorder="true" applyAlignment="true" applyProtection="true">
      <alignment horizontal="center" vertical="center" textRotation="0" wrapText="true" indent="0" shrinkToFit="false"/>
      <protection locked="false" hidden="false"/>
    </xf>
    <xf numFmtId="194" fontId="92" fillId="25" borderId="102" xfId="15" applyFont="true" applyBorder="true" applyAlignment="true" applyProtection="true">
      <alignment horizontal="right" vertical="center" textRotation="0" wrapText="true" indent="0" shrinkToFit="false"/>
      <protection locked="false" hidden="false"/>
    </xf>
    <xf numFmtId="197" fontId="92" fillId="25" borderId="102" xfId="0" applyFont="true" applyBorder="true" applyAlignment="true" applyProtection="false">
      <alignment horizontal="general" vertical="center" textRotation="0" wrapText="false" indent="0" shrinkToFit="false"/>
      <protection locked="true" hidden="false"/>
    </xf>
    <xf numFmtId="164" fontId="92" fillId="25" borderId="124" xfId="0" applyFont="true" applyBorder="true" applyAlignment="true" applyProtection="false">
      <alignment horizontal="left" vertical="center" textRotation="0" wrapText="false" indent="0" shrinkToFit="false"/>
      <protection locked="true" hidden="false"/>
    </xf>
    <xf numFmtId="173" fontId="23" fillId="0" borderId="124" xfId="178" applyFont="true" applyBorder="true" applyAlignment="true" applyProtection="true">
      <alignment horizontal="center" vertical="center" textRotation="0" wrapText="true" indent="0" shrinkToFit="false"/>
      <protection locked="true" hidden="false"/>
    </xf>
    <xf numFmtId="181" fontId="92" fillId="25" borderId="124" xfId="0" applyFont="true" applyBorder="true" applyAlignment="true" applyProtection="true">
      <alignment horizontal="general" vertical="center" textRotation="0" wrapText="true" indent="0" shrinkToFit="false"/>
      <protection locked="false" hidden="false"/>
    </xf>
    <xf numFmtId="181" fontId="92" fillId="25" borderId="124" xfId="0" applyFont="true" applyBorder="true" applyAlignment="true" applyProtection="true">
      <alignment horizontal="center" vertical="center" textRotation="0" wrapText="true" indent="0" shrinkToFit="false"/>
      <protection locked="false" hidden="false"/>
    </xf>
    <xf numFmtId="195" fontId="92" fillId="25" borderId="124" xfId="0" applyFont="true" applyBorder="true" applyAlignment="true" applyProtection="true">
      <alignment horizontal="center" vertical="center" textRotation="0" wrapText="true" indent="0" shrinkToFit="false"/>
      <protection locked="false" hidden="false"/>
    </xf>
    <xf numFmtId="194" fontId="92" fillId="25" borderId="124" xfId="15" applyFont="true" applyBorder="true" applyAlignment="true" applyProtection="true">
      <alignment horizontal="right" vertical="center" textRotation="0" wrapText="true" indent="0" shrinkToFit="false"/>
      <protection locked="false" hidden="false"/>
    </xf>
    <xf numFmtId="197" fontId="92" fillId="25" borderId="124" xfId="0" applyFont="true" applyBorder="true" applyAlignment="true" applyProtection="false">
      <alignment horizontal="general" vertical="center" textRotation="0" wrapText="false" indent="0" shrinkToFit="false"/>
      <protection locked="true" hidden="false"/>
    </xf>
    <xf numFmtId="181" fontId="92" fillId="25" borderId="125" xfId="0" applyFont="true" applyBorder="true" applyAlignment="true" applyProtection="true">
      <alignment horizontal="general" vertical="center" textRotation="0" wrapText="true" indent="0" shrinkToFit="false"/>
      <protection locked="false" hidden="false"/>
    </xf>
    <xf numFmtId="181" fontId="92" fillId="25" borderId="125" xfId="0" applyFont="true" applyBorder="true" applyAlignment="true" applyProtection="true">
      <alignment horizontal="center" vertical="center" textRotation="0" wrapText="true" indent="0" shrinkToFit="false"/>
      <protection locked="false" hidden="false"/>
    </xf>
    <xf numFmtId="194" fontId="92" fillId="25" borderId="125" xfId="15" applyFont="true" applyBorder="true" applyAlignment="true" applyProtection="true">
      <alignment horizontal="right" vertical="center" textRotation="0" wrapText="true" indent="0" shrinkToFit="false"/>
      <protection locked="false" hidden="false"/>
    </xf>
    <xf numFmtId="197" fontId="92" fillId="25" borderId="125" xfId="0" applyFont="true" applyBorder="true" applyAlignment="true" applyProtection="false">
      <alignment horizontal="general" vertical="center" textRotation="0" wrapText="false" indent="0" shrinkToFit="false"/>
      <protection locked="true" hidden="false"/>
    </xf>
    <xf numFmtId="164" fontId="92" fillId="25" borderId="126" xfId="0" applyFont="true" applyBorder="true" applyAlignment="true" applyProtection="false">
      <alignment horizontal="left" vertical="center" textRotation="0" wrapText="false" indent="0" shrinkToFit="false"/>
      <protection locked="true" hidden="false"/>
    </xf>
    <xf numFmtId="173" fontId="23" fillId="0" borderId="126" xfId="178" applyFont="true" applyBorder="true" applyAlignment="true" applyProtection="true">
      <alignment horizontal="center" vertical="center" textRotation="0" wrapText="true" indent="0" shrinkToFit="false"/>
      <protection locked="true" hidden="false"/>
    </xf>
    <xf numFmtId="164" fontId="92" fillId="25" borderId="126" xfId="0" applyFont="true" applyBorder="true" applyAlignment="true" applyProtection="true">
      <alignment horizontal="general" vertical="center" textRotation="0" wrapText="true" indent="0" shrinkToFit="false"/>
      <protection locked="false" hidden="false"/>
    </xf>
    <xf numFmtId="195" fontId="92" fillId="25" borderId="126" xfId="0" applyFont="true" applyBorder="true" applyAlignment="true" applyProtection="true">
      <alignment horizontal="center" vertical="center" textRotation="0" wrapText="true" indent="0" shrinkToFit="false"/>
      <protection locked="false" hidden="false"/>
    </xf>
    <xf numFmtId="194" fontId="92" fillId="25" borderId="126" xfId="15" applyFont="true" applyBorder="true" applyAlignment="true" applyProtection="true">
      <alignment horizontal="general" vertical="center" textRotation="0" wrapText="true" indent="0" shrinkToFit="false"/>
      <protection locked="false" hidden="false"/>
    </xf>
    <xf numFmtId="197" fontId="92" fillId="25" borderId="126" xfId="0" applyFont="true" applyBorder="true" applyAlignment="true" applyProtection="false">
      <alignment horizontal="general" vertical="center" textRotation="0" wrapText="false" indent="0" shrinkToFit="false"/>
      <protection locked="true" hidden="false"/>
    </xf>
    <xf numFmtId="164" fontId="121" fillId="25" borderId="20" xfId="0" applyFont="true" applyBorder="true" applyAlignment="true" applyProtection="true">
      <alignment horizontal="general" vertical="center" textRotation="0" wrapText="true" indent="0" shrinkToFit="false"/>
      <protection locked="false" hidden="false"/>
    </xf>
    <xf numFmtId="164" fontId="0" fillId="25" borderId="19" xfId="0" applyFont="false" applyBorder="true" applyAlignment="true" applyProtection="true">
      <alignment horizontal="general" vertical="center" textRotation="0" wrapText="true" indent="0" shrinkToFit="false"/>
      <protection locked="false" hidden="false"/>
    </xf>
    <xf numFmtId="164" fontId="0" fillId="25" borderId="22" xfId="0" applyFont="false" applyBorder="true" applyAlignment="true" applyProtection="true">
      <alignment horizontal="general" vertical="center" textRotation="0" wrapText="true" indent="0" shrinkToFit="false"/>
      <protection locked="false" hidden="false"/>
    </xf>
    <xf numFmtId="164" fontId="92" fillId="0" borderId="121" xfId="0" applyFont="true" applyBorder="true" applyAlignment="true" applyProtection="false">
      <alignment horizontal="center" vertical="bottom" textRotation="0" wrapText="false" indent="0" shrinkToFit="false"/>
      <protection locked="true" hidden="false"/>
    </xf>
    <xf numFmtId="164" fontId="92" fillId="0" borderId="102" xfId="0" applyFont="true" applyBorder="true" applyAlignment="true" applyProtection="false">
      <alignment horizontal="center" vertical="bottom" textRotation="0" wrapText="false" indent="0" shrinkToFit="false"/>
      <protection locked="true" hidden="false"/>
    </xf>
    <xf numFmtId="164" fontId="121" fillId="0" borderId="0" xfId="0" applyFont="true" applyBorder="true" applyAlignment="true" applyProtection="false">
      <alignment horizontal="general" vertical="center" textRotation="0" wrapText="false" indent="0" shrinkToFit="false"/>
      <protection locked="true" hidden="false"/>
    </xf>
    <xf numFmtId="182" fontId="40" fillId="0" borderId="0" xfId="145" applyFont="true" applyBorder="true" applyAlignment="true" applyProtection="false">
      <alignment horizontal="general" vertical="center" textRotation="0" wrapText="false" indent="0" shrinkToFit="false"/>
      <protection locked="true" hidden="false"/>
    </xf>
    <xf numFmtId="164" fontId="35" fillId="0" borderId="0" xfId="0" applyFont="true" applyBorder="true" applyAlignment="true" applyProtection="false">
      <alignment horizontal="left" vertical="bottom" textRotation="0" wrapText="false" indent="0" shrinkToFit="false"/>
      <protection locked="true" hidden="false"/>
    </xf>
    <xf numFmtId="181" fontId="26" fillId="0" borderId="28"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89" fillId="0" borderId="0" xfId="0" applyFont="true" applyBorder="false" applyAlignment="true" applyProtection="true">
      <alignment horizontal="left" vertical="center" textRotation="0" wrapText="false" indent="0" shrinkToFit="false"/>
      <protection locked="true" hidden="false"/>
    </xf>
    <xf numFmtId="164" fontId="68"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true" hidden="false"/>
    </xf>
    <xf numFmtId="164" fontId="135" fillId="0" borderId="0" xfId="0" applyFont="true" applyBorder="false" applyAlignment="true" applyProtection="true">
      <alignment horizontal="general" vertical="center" textRotation="0" wrapText="false" indent="0" shrinkToFit="false"/>
      <protection locked="true" hidden="false"/>
    </xf>
    <xf numFmtId="164" fontId="135" fillId="0" borderId="0" xfId="0" applyFont="true" applyBorder="false" applyAlignment="false" applyProtection="true">
      <alignment horizontal="general" vertical="bottom" textRotation="0" wrapText="false" indent="0" shrinkToFit="false"/>
      <protection locked="true" hidden="false"/>
    </xf>
    <xf numFmtId="164" fontId="96" fillId="0" borderId="0" xfId="0" applyFont="true" applyBorder="false" applyAlignment="true" applyProtection="true">
      <alignment horizontal="center" vertical="center" textRotation="0" wrapText="false" indent="0" shrinkToFit="false"/>
      <protection locked="true" hidden="false"/>
    </xf>
    <xf numFmtId="164" fontId="91" fillId="25" borderId="54" xfId="0" applyFont="true" applyBorder="true" applyAlignment="true" applyProtection="true">
      <alignment horizontal="general" vertical="center" textRotation="0" wrapText="false" indent="0" shrinkToFit="false"/>
      <protection locked="true" hidden="false"/>
    </xf>
    <xf numFmtId="164" fontId="91" fillId="25" borderId="28" xfId="0" applyFont="true" applyBorder="true" applyAlignment="true" applyProtection="true">
      <alignment horizontal="general" vertical="center" textRotation="0" wrapText="false" indent="0" shrinkToFit="false"/>
      <protection locked="true" hidden="false"/>
    </xf>
    <xf numFmtId="164" fontId="91" fillId="25" borderId="55" xfId="0" applyFont="true" applyBorder="true" applyAlignment="true" applyProtection="true">
      <alignment horizontal="general" vertical="center" textRotation="0" wrapText="false" indent="0" shrinkToFit="false"/>
      <protection locked="true" hidden="false"/>
    </xf>
    <xf numFmtId="164" fontId="135" fillId="25" borderId="28" xfId="0" applyFont="true" applyBorder="true" applyAlignment="false" applyProtection="true">
      <alignment horizontal="general" vertical="bottom" textRotation="0" wrapText="false" indent="0" shrinkToFit="false"/>
      <protection locked="true" hidden="false"/>
    </xf>
    <xf numFmtId="164" fontId="91" fillId="25" borderId="28" xfId="0" applyFont="true" applyBorder="true" applyAlignment="true" applyProtection="true">
      <alignment horizontal="left" vertical="center" textRotation="0" wrapText="false" indent="0" shrinkToFit="false"/>
      <protection locked="true" hidden="false"/>
    </xf>
    <xf numFmtId="164" fontId="135" fillId="25" borderId="55" xfId="0" applyFont="true" applyBorder="true" applyAlignment="true" applyProtection="true">
      <alignment horizontal="center" vertical="center" textRotation="0" wrapText="false" indent="0" shrinkToFit="false"/>
      <protection locked="true" hidden="false"/>
    </xf>
    <xf numFmtId="173" fontId="96" fillId="25" borderId="25" xfId="0" applyFont="true" applyBorder="true" applyAlignment="true" applyProtection="true">
      <alignment horizontal="left" vertical="center" textRotation="0" wrapText="true" indent="0" shrinkToFit="false"/>
      <protection locked="true" hidden="false"/>
    </xf>
    <xf numFmtId="164" fontId="135" fillId="25" borderId="0" xfId="0" applyFont="true" applyBorder="false" applyAlignment="true" applyProtection="true">
      <alignment horizontal="general" vertical="center" textRotation="0" wrapText="false" indent="0" shrinkToFit="false"/>
      <protection locked="true" hidden="false"/>
    </xf>
    <xf numFmtId="164" fontId="96" fillId="25" borderId="0" xfId="0" applyFont="true" applyBorder="false" applyAlignment="true" applyProtection="true">
      <alignment horizontal="center" vertical="center" textRotation="0" wrapText="false" indent="0" shrinkToFit="false"/>
      <protection locked="true" hidden="false"/>
    </xf>
    <xf numFmtId="164" fontId="96" fillId="25" borderId="0" xfId="0" applyFont="true" applyBorder="true" applyAlignment="true" applyProtection="true">
      <alignment horizontal="center" vertical="center" textRotation="0" wrapText="false" indent="0" shrinkToFit="false"/>
      <protection locked="true" hidden="false"/>
    </xf>
    <xf numFmtId="164" fontId="96" fillId="25" borderId="28" xfId="0" applyFont="true" applyBorder="true" applyAlignment="true" applyProtection="true">
      <alignment horizontal="center" vertical="center" textRotation="0" wrapText="false" indent="0" shrinkToFit="false"/>
      <protection locked="true" hidden="false"/>
    </xf>
    <xf numFmtId="164" fontId="91" fillId="25" borderId="54" xfId="0" applyFont="true" applyBorder="true" applyAlignment="true" applyProtection="true">
      <alignment horizontal="left" vertical="center" textRotation="0" wrapText="false" indent="0" shrinkToFit="false"/>
      <protection locked="true" hidden="false"/>
    </xf>
    <xf numFmtId="164" fontId="93" fillId="25" borderId="55" xfId="0" applyFont="true" applyBorder="true" applyAlignment="true" applyProtection="true">
      <alignment horizontal="general" vertical="center" textRotation="0" wrapText="false" indent="0" shrinkToFit="false"/>
      <protection locked="true" hidden="false"/>
    </xf>
    <xf numFmtId="164" fontId="93" fillId="25" borderId="0" xfId="0" applyFont="true" applyBorder="true" applyAlignment="true" applyProtection="true">
      <alignment horizontal="general" vertical="center" textRotation="0" wrapText="false" indent="0" shrinkToFit="false"/>
      <protection locked="true" hidden="false"/>
    </xf>
    <xf numFmtId="164" fontId="93" fillId="25" borderId="0" xfId="0" applyFont="true" applyBorder="false" applyAlignment="true" applyProtection="true">
      <alignment horizontal="general" vertical="center" textRotation="0" wrapText="false" indent="0" shrinkToFit="false"/>
      <protection locked="true" hidden="false"/>
    </xf>
    <xf numFmtId="164" fontId="93" fillId="25" borderId="0" xfId="0" applyFont="true" applyBorder="false" applyAlignment="true" applyProtection="true">
      <alignment horizontal="center" vertical="center" textRotation="0" wrapText="false" indent="0" shrinkToFit="false"/>
      <protection locked="true" hidden="false"/>
    </xf>
    <xf numFmtId="164" fontId="93" fillId="25" borderId="0" xfId="0" applyFont="true" applyBorder="true" applyAlignment="true" applyProtection="true">
      <alignment horizontal="center" vertical="center" textRotation="0" wrapText="false" indent="0" shrinkToFit="false"/>
      <protection locked="true" hidden="false"/>
    </xf>
    <xf numFmtId="181" fontId="96" fillId="25" borderId="58" xfId="0" applyFont="true" applyBorder="true" applyAlignment="true" applyProtection="true">
      <alignment horizontal="center" vertical="center" textRotation="0" wrapText="true" indent="0" shrinkToFit="false"/>
      <protection locked="true" hidden="false"/>
    </xf>
    <xf numFmtId="173" fontId="0" fillId="25" borderId="34" xfId="0" applyFont="false" applyBorder="true" applyAlignment="true" applyProtection="false">
      <alignment horizontal="general" vertical="center" textRotation="0" wrapText="true" indent="0" shrinkToFit="false"/>
      <protection locked="true" hidden="false"/>
    </xf>
    <xf numFmtId="164" fontId="0" fillId="25" borderId="0" xfId="0" applyFont="false" applyBorder="true" applyAlignment="true" applyProtection="false">
      <alignment horizontal="general" vertical="center" textRotation="0" wrapText="true" indent="0" shrinkToFit="false"/>
      <protection locked="true" hidden="false"/>
    </xf>
    <xf numFmtId="164" fontId="91" fillId="0" borderId="0" xfId="0" applyFont="true" applyBorder="true" applyAlignment="true" applyProtection="true">
      <alignment horizontal="center" vertical="center" textRotation="0" wrapText="false" indent="0" shrinkToFit="false"/>
      <protection locked="true" hidden="false"/>
    </xf>
    <xf numFmtId="164" fontId="91" fillId="0" borderId="0" xfId="0" applyFont="true" applyBorder="true" applyAlignment="true" applyProtection="true">
      <alignment horizontal="left" vertical="center" textRotation="0" wrapText="false" indent="0" shrinkToFit="false"/>
      <protection locked="true" hidden="false"/>
    </xf>
    <xf numFmtId="164" fontId="92" fillId="0" borderId="0" xfId="0" applyFont="true" applyBorder="true" applyAlignment="true" applyProtection="true">
      <alignment horizontal="center" vertical="center" textRotation="0" wrapText="false" indent="0" shrinkToFit="false"/>
      <protection locked="true" hidden="false"/>
    </xf>
    <xf numFmtId="164" fontId="96" fillId="28" borderId="20" xfId="0" applyFont="true" applyBorder="true" applyAlignment="true" applyProtection="true">
      <alignment horizontal="center" vertical="center" textRotation="0" wrapText="false" indent="0" shrinkToFit="false"/>
      <protection locked="true" hidden="false"/>
    </xf>
    <xf numFmtId="164" fontId="96" fillId="38" borderId="20" xfId="0" applyFont="true" applyBorder="true" applyAlignment="true" applyProtection="true">
      <alignment horizontal="center" vertical="center" textRotation="0" wrapText="false" indent="0" shrinkToFit="false"/>
      <protection locked="true" hidden="false"/>
    </xf>
    <xf numFmtId="164" fontId="96" fillId="28" borderId="55" xfId="0" applyFont="true" applyBorder="true" applyAlignment="true" applyProtection="true">
      <alignment horizontal="center" vertical="center" textRotation="0" wrapText="true" indent="0" shrinkToFit="false"/>
      <protection locked="true" hidden="false"/>
    </xf>
    <xf numFmtId="164" fontId="92" fillId="28" borderId="26" xfId="0" applyFont="true" applyBorder="true" applyAlignment="true" applyProtection="true">
      <alignment horizontal="center" vertical="center" textRotation="0" wrapText="false" indent="0" shrinkToFit="false"/>
      <protection locked="true" hidden="false"/>
    </xf>
    <xf numFmtId="164" fontId="91" fillId="28" borderId="25" xfId="0" applyFont="true" applyBorder="true" applyAlignment="true" applyProtection="true">
      <alignment horizontal="center" vertical="center" textRotation="0" wrapText="false" indent="0" shrinkToFit="false"/>
      <protection locked="true" hidden="false"/>
    </xf>
    <xf numFmtId="164" fontId="91" fillId="28" borderId="34" xfId="0" applyFont="true" applyBorder="true" applyAlignment="true" applyProtection="true">
      <alignment horizontal="center" vertical="center" textRotation="0" wrapText="false" indent="0" shrinkToFit="false"/>
      <protection locked="true" hidden="false"/>
    </xf>
    <xf numFmtId="164" fontId="91" fillId="28" borderId="27" xfId="0" applyFont="true" applyBorder="true" applyAlignment="true" applyProtection="true">
      <alignment horizontal="center" vertical="center" textRotation="0" wrapText="false" indent="0" shrinkToFit="false"/>
      <protection locked="true" hidden="false"/>
    </xf>
    <xf numFmtId="164" fontId="91" fillId="28" borderId="21" xfId="0" applyFont="true" applyBorder="true" applyAlignment="true" applyProtection="true">
      <alignment horizontal="center" vertical="center" textRotation="0" wrapText="false" indent="0" shrinkToFit="false"/>
      <protection locked="true" hidden="false"/>
    </xf>
    <xf numFmtId="164" fontId="91" fillId="28" borderId="20" xfId="0" applyFont="true" applyBorder="true" applyAlignment="true" applyProtection="true">
      <alignment horizontal="center" vertical="center" textRotation="0" wrapText="false" indent="0" shrinkToFit="false"/>
      <protection locked="true" hidden="false"/>
    </xf>
    <xf numFmtId="164" fontId="91" fillId="28" borderId="19" xfId="0" applyFont="true" applyBorder="true" applyAlignment="true" applyProtection="true">
      <alignment horizontal="center" vertical="center" textRotation="0" wrapText="false" indent="0" shrinkToFit="false"/>
      <protection locked="true" hidden="false"/>
    </xf>
    <xf numFmtId="164" fontId="92" fillId="28" borderId="25" xfId="0" applyFont="true" applyBorder="true" applyAlignment="true" applyProtection="true">
      <alignment horizontal="center" vertical="center" textRotation="0" wrapText="false" indent="0" shrinkToFit="false"/>
      <protection locked="true" hidden="false"/>
    </xf>
    <xf numFmtId="164" fontId="91" fillId="25" borderId="20" xfId="0" applyFont="true" applyBorder="true" applyAlignment="true" applyProtection="true">
      <alignment horizontal="center" vertical="center" textRotation="0" wrapText="false" indent="0" shrinkToFit="false"/>
      <protection locked="true" hidden="false"/>
    </xf>
    <xf numFmtId="177" fontId="91" fillId="25" borderId="22" xfId="0" applyFont="true" applyBorder="true" applyAlignment="true" applyProtection="true">
      <alignment horizontal="left" vertical="center" textRotation="0" wrapText="true" indent="0" shrinkToFit="false"/>
      <protection locked="false" hidden="false"/>
    </xf>
    <xf numFmtId="184" fontId="91" fillId="25" borderId="19" xfId="0" applyFont="true" applyBorder="true" applyAlignment="true" applyProtection="true">
      <alignment horizontal="center" vertical="center" textRotation="0" wrapText="true" indent="0" shrinkToFit="false"/>
      <protection locked="false" hidden="false"/>
    </xf>
    <xf numFmtId="168" fontId="91" fillId="25" borderId="20" xfId="225" applyFont="true" applyBorder="true" applyAlignment="true" applyProtection="true">
      <alignment horizontal="right" vertical="center" textRotation="0" wrapText="false" indent="0" shrinkToFit="false"/>
      <protection locked="true" hidden="false"/>
    </xf>
    <xf numFmtId="176" fontId="91" fillId="25" borderId="20" xfId="188" applyFont="true" applyBorder="true" applyAlignment="true" applyProtection="true">
      <alignment horizontal="center" vertical="center" textRotation="0" wrapText="false" indent="0" shrinkToFit="false"/>
      <protection locked="true" hidden="false"/>
    </xf>
    <xf numFmtId="184" fontId="91" fillId="25" borderId="20" xfId="15" applyFont="true" applyBorder="true" applyAlignment="true" applyProtection="true">
      <alignment horizontal="center" vertical="center" textRotation="0" wrapText="false" indent="0" shrinkToFit="false"/>
      <protection locked="true" hidden="false"/>
    </xf>
    <xf numFmtId="175" fontId="91" fillId="25" borderId="20" xfId="0" applyFont="true" applyBorder="true" applyAlignment="true" applyProtection="true">
      <alignment horizontal="center" vertical="center" textRotation="0" wrapText="false" indent="0" shrinkToFit="false"/>
      <protection locked="true" hidden="false"/>
    </xf>
    <xf numFmtId="164" fontId="91" fillId="0" borderId="21" xfId="0" applyFont="true" applyBorder="true" applyAlignment="true" applyProtection="true">
      <alignment horizontal="center" vertical="center" textRotation="0" wrapText="false" indent="0" shrinkToFit="false"/>
      <protection locked="true" hidden="false"/>
    </xf>
    <xf numFmtId="164" fontId="96" fillId="0" borderId="19" xfId="0" applyFont="true" applyBorder="true" applyAlignment="true" applyProtection="true">
      <alignment horizontal="center" vertical="center" textRotation="0" wrapText="false" indent="0" shrinkToFit="false"/>
      <protection locked="true" hidden="false"/>
    </xf>
    <xf numFmtId="164" fontId="96" fillId="0" borderId="19" xfId="0" applyFont="true" applyBorder="true" applyAlignment="true" applyProtection="true">
      <alignment horizontal="right" vertical="center" textRotation="0" wrapText="false" indent="0" shrinkToFit="false"/>
      <protection locked="true" hidden="false"/>
    </xf>
    <xf numFmtId="168" fontId="96" fillId="0" borderId="20" xfId="225" applyFont="true" applyBorder="true" applyAlignment="true" applyProtection="true">
      <alignment horizontal="right" vertical="center" textRotation="0" wrapText="false" indent="0" shrinkToFit="false"/>
      <protection locked="true" hidden="false"/>
    </xf>
    <xf numFmtId="176" fontId="96" fillId="0" borderId="20" xfId="19" applyFont="true" applyBorder="true" applyAlignment="true" applyProtection="true">
      <alignment horizontal="right" vertical="center" textRotation="0" wrapText="false" indent="0" shrinkToFit="false"/>
      <protection locked="true" hidden="false"/>
    </xf>
    <xf numFmtId="168" fontId="91" fillId="0" borderId="20" xfId="225" applyFont="true" applyBorder="true" applyAlignment="true" applyProtection="true">
      <alignment horizontal="right" vertical="center" textRotation="0" wrapText="false" indent="0" shrinkToFit="false"/>
      <protection locked="true" hidden="false"/>
    </xf>
    <xf numFmtId="176" fontId="91" fillId="0" borderId="20" xfId="19" applyFont="true" applyBorder="true" applyAlignment="true" applyProtection="true">
      <alignment horizontal="right" vertical="center" textRotation="0" wrapText="false" indent="0" shrinkToFit="false"/>
      <protection locked="true" hidden="false"/>
    </xf>
    <xf numFmtId="176" fontId="91" fillId="0" borderId="20" xfId="188" applyFont="true" applyBorder="true" applyAlignment="true" applyProtection="true">
      <alignment horizontal="center" vertical="center" textRotation="0" wrapText="false" indent="0" shrinkToFit="false"/>
      <protection locked="true" hidden="false"/>
    </xf>
    <xf numFmtId="164" fontId="91" fillId="28" borderId="54" xfId="0" applyFont="true" applyBorder="true" applyAlignment="true" applyProtection="true">
      <alignment horizontal="center" vertical="center" textRotation="0" wrapText="false" indent="0" shrinkToFit="false"/>
      <protection locked="true" hidden="false"/>
    </xf>
    <xf numFmtId="164" fontId="91" fillId="30" borderId="26" xfId="0" applyFont="true" applyBorder="true" applyAlignment="true" applyProtection="true">
      <alignment horizontal="center" vertical="center" textRotation="0" wrapText="false" indent="0" shrinkToFit="false"/>
      <protection locked="true" hidden="false"/>
    </xf>
    <xf numFmtId="184"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19" applyFont="true" applyBorder="true" applyAlignment="true" applyProtection="true">
      <alignment horizontal="general" vertical="bottom" textRotation="0" wrapText="false" indent="0" shrinkToFit="false"/>
      <protection locked="true" hidden="false"/>
    </xf>
    <xf numFmtId="164" fontId="91" fillId="0" borderId="28" xfId="0" applyFont="true" applyBorder="true" applyAlignment="true" applyProtection="true">
      <alignment horizontal="general" vertical="center" textRotation="0" wrapText="false" indent="0" shrinkToFit="false"/>
      <protection locked="true" hidden="false"/>
    </xf>
    <xf numFmtId="164" fontId="91" fillId="0" borderId="28" xfId="0" applyFont="true" applyBorder="true" applyAlignment="true" applyProtection="true">
      <alignment horizontal="right" vertical="center" textRotation="0" wrapText="false" indent="0" shrinkToFit="false"/>
      <protection locked="true" hidden="false"/>
    </xf>
    <xf numFmtId="168" fontId="136" fillId="0" borderId="28" xfId="0" applyFont="true" applyBorder="true" applyAlignment="true" applyProtection="true">
      <alignment horizontal="general" vertical="center" textRotation="0" wrapText="false" indent="0" shrinkToFit="false"/>
      <protection locked="true" hidden="false"/>
    </xf>
    <xf numFmtId="168" fontId="103" fillId="0" borderId="28" xfId="225" applyFont="true" applyBorder="true" applyAlignment="true" applyProtection="true">
      <alignment horizontal="right" vertical="center" textRotation="0" wrapText="false" indent="0" shrinkToFit="false"/>
      <protection locked="true" hidden="false"/>
    </xf>
    <xf numFmtId="164" fontId="91" fillId="28" borderId="24" xfId="0" applyFont="true" applyBorder="true" applyAlignment="true" applyProtection="true">
      <alignment horizontal="center" vertical="center" textRotation="0" wrapText="false" indent="0" shrinkToFit="false"/>
      <protection locked="true" hidden="false"/>
    </xf>
    <xf numFmtId="164" fontId="91" fillId="30" borderId="24" xfId="0" applyFont="true" applyBorder="true" applyAlignment="true" applyProtection="true">
      <alignment horizontal="center" vertical="center" textRotation="0" wrapText="false" indent="0" shrinkToFit="false"/>
      <protection locked="true" hidden="false"/>
    </xf>
    <xf numFmtId="164" fontId="91" fillId="0" borderId="0" xfId="0" applyFont="true" applyBorder="true" applyAlignment="true" applyProtection="true">
      <alignment horizontal="general" vertical="center" textRotation="0" wrapText="false" indent="0" shrinkToFit="false"/>
      <protection locked="true" hidden="false"/>
    </xf>
    <xf numFmtId="164" fontId="91" fillId="0" borderId="0" xfId="0" applyFont="true" applyBorder="true" applyAlignment="true" applyProtection="true">
      <alignment horizontal="right" vertical="center" textRotation="0" wrapText="false" indent="0" shrinkToFit="false"/>
      <protection locked="true" hidden="false"/>
    </xf>
    <xf numFmtId="168" fontId="136" fillId="0" borderId="0" xfId="0" applyFont="true" applyBorder="true" applyAlignment="true" applyProtection="true">
      <alignment horizontal="general" vertical="center" textRotation="0" wrapText="false" indent="0" shrinkToFit="false"/>
      <protection locked="true" hidden="false"/>
    </xf>
    <xf numFmtId="168" fontId="137" fillId="0" borderId="0" xfId="225" applyFont="true" applyBorder="true" applyAlignment="true" applyProtection="true">
      <alignment horizontal="right" vertical="center" textRotation="0" wrapText="false" indent="0" shrinkToFit="false"/>
      <protection locked="true" hidden="false"/>
    </xf>
    <xf numFmtId="164" fontId="92" fillId="0" borderId="23" xfId="0" applyFont="true" applyBorder="true" applyAlignment="true" applyProtection="true">
      <alignment horizontal="general" vertical="center" textRotation="0" wrapText="false" indent="0" shrinkToFit="false"/>
      <protection locked="true" hidden="false"/>
    </xf>
    <xf numFmtId="164" fontId="92" fillId="28" borderId="54" xfId="0" applyFont="true" applyBorder="true" applyAlignment="true" applyProtection="true">
      <alignment horizontal="right" vertical="center" textRotation="0" wrapText="false" indent="0" shrinkToFit="false"/>
      <protection locked="true" hidden="false"/>
    </xf>
    <xf numFmtId="164" fontId="92" fillId="28" borderId="28" xfId="0" applyFont="true" applyBorder="true" applyAlignment="true" applyProtection="true">
      <alignment horizontal="general" vertical="center" textRotation="0" wrapText="false" indent="0" shrinkToFit="false"/>
      <protection locked="true" hidden="false"/>
    </xf>
    <xf numFmtId="168" fontId="138" fillId="28" borderId="28" xfId="0" applyFont="true" applyBorder="true" applyAlignment="true" applyProtection="true">
      <alignment horizontal="general" vertical="center" textRotation="0" wrapText="false" indent="0" shrinkToFit="false"/>
      <protection locked="true" hidden="false"/>
    </xf>
    <xf numFmtId="164" fontId="92" fillId="28" borderId="0" xfId="0" applyFont="true" applyBorder="true" applyAlignment="true" applyProtection="true">
      <alignment horizontal="center" vertical="center" textRotation="0" wrapText="false" indent="0" shrinkToFit="false"/>
      <protection locked="true" hidden="false"/>
    </xf>
    <xf numFmtId="164" fontId="92" fillId="30" borderId="24" xfId="0" applyFont="true" applyBorder="true" applyAlignment="true" applyProtection="true">
      <alignment horizontal="center" vertical="center" textRotation="0" wrapText="false" indent="0" shrinkToFit="false"/>
      <protection locked="true" hidden="false"/>
    </xf>
    <xf numFmtId="164" fontId="91" fillId="0" borderId="0" xfId="0" applyFont="true" applyBorder="false" applyAlignment="true" applyProtection="true">
      <alignment horizontal="general" vertical="center" textRotation="0" wrapText="false" indent="0" shrinkToFit="false"/>
      <protection locked="true" hidden="false"/>
    </xf>
    <xf numFmtId="164" fontId="103" fillId="0" borderId="0" xfId="0" applyFont="true" applyBorder="true" applyAlignment="true" applyProtection="true">
      <alignment horizontal="general" vertical="center" textRotation="0" wrapText="false" indent="0" shrinkToFit="false"/>
      <protection locked="true" hidden="false"/>
    </xf>
    <xf numFmtId="164" fontId="92" fillId="0" borderId="0" xfId="0" applyFont="true" applyBorder="true" applyAlignment="true" applyProtection="true">
      <alignment horizontal="general" vertical="center" textRotation="0" wrapText="false" indent="0" shrinkToFit="false"/>
      <protection locked="true" hidden="false"/>
    </xf>
    <xf numFmtId="164" fontId="92" fillId="28" borderId="58" xfId="0" applyFont="true" applyBorder="true" applyAlignment="true" applyProtection="true">
      <alignment horizontal="general" vertical="center" textRotation="0" wrapText="false" indent="0" shrinkToFit="false"/>
      <protection locked="true" hidden="false"/>
    </xf>
    <xf numFmtId="164" fontId="92" fillId="28" borderId="27" xfId="0" applyFont="true" applyBorder="true" applyAlignment="true" applyProtection="true">
      <alignment horizontal="general" vertical="center" textRotation="0" wrapText="false" indent="0" shrinkToFit="false"/>
      <protection locked="true" hidden="false"/>
    </xf>
    <xf numFmtId="173" fontId="91" fillId="25" borderId="108" xfId="0" applyFont="true" applyBorder="true" applyAlignment="true" applyProtection="true">
      <alignment horizontal="general" vertical="center" textRotation="0" wrapText="false" indent="0" shrinkToFit="false"/>
      <protection locked="false" hidden="false"/>
    </xf>
    <xf numFmtId="179" fontId="91" fillId="25" borderId="108" xfId="0" applyFont="true" applyBorder="true" applyAlignment="true" applyProtection="true">
      <alignment horizontal="left" vertical="center" textRotation="0" wrapText="false" indent="0" shrinkToFit="false"/>
      <protection locked="false" hidden="false"/>
    </xf>
    <xf numFmtId="164" fontId="91" fillId="25" borderId="108" xfId="0" applyFont="true" applyBorder="true" applyAlignment="true" applyProtection="true">
      <alignment horizontal="general" vertical="center" textRotation="0" wrapText="false" indent="0" shrinkToFit="false"/>
      <protection locked="false" hidden="false"/>
    </xf>
    <xf numFmtId="168" fontId="136" fillId="25" borderId="0" xfId="0" applyFont="true" applyBorder="true" applyAlignment="true" applyProtection="true">
      <alignment horizontal="general" vertical="center" textRotation="0" wrapText="false" indent="0" shrinkToFit="false"/>
      <protection locked="true" hidden="false"/>
    </xf>
    <xf numFmtId="164" fontId="92" fillId="30" borderId="21" xfId="0" applyFont="true" applyBorder="true" applyAlignment="true" applyProtection="true">
      <alignment horizontal="general" vertical="center" textRotation="0" wrapText="false" indent="0" shrinkToFit="false"/>
      <protection locked="true" hidden="false"/>
    </xf>
    <xf numFmtId="164" fontId="92" fillId="30" borderId="19" xfId="0" applyFont="true" applyBorder="true" applyAlignment="true" applyProtection="true">
      <alignment horizontal="general" vertical="center" textRotation="0" wrapText="false" indent="0" shrinkToFit="false"/>
      <protection locked="true" hidden="false"/>
    </xf>
    <xf numFmtId="164" fontId="92" fillId="30" borderId="19" xfId="0" applyFont="true" applyBorder="true" applyAlignment="true" applyProtection="true">
      <alignment horizontal="right" vertical="center" textRotation="0" wrapText="false" indent="0" shrinkToFit="false"/>
      <protection locked="true" hidden="false"/>
    </xf>
    <xf numFmtId="164" fontId="92" fillId="30" borderId="34" xfId="0" applyFont="true" applyBorder="true" applyAlignment="true" applyProtection="true">
      <alignment horizontal="general" vertical="center" textRotation="0" wrapText="false" indent="0" shrinkToFit="false"/>
      <protection locked="true" hidden="false"/>
    </xf>
    <xf numFmtId="164" fontId="65" fillId="0" borderId="0" xfId="0" applyFont="true" applyBorder="true" applyAlignment="true" applyProtection="true">
      <alignment horizontal="left" vertical="center" textRotation="0" wrapText="false" indent="0" shrinkToFit="false"/>
      <protection locked="true" hidden="false"/>
    </xf>
    <xf numFmtId="164" fontId="0" fillId="0" borderId="0" xfId="0" applyFont="true" applyBorder="true" applyAlignment="true" applyProtection="true">
      <alignment horizontal="general" vertical="center" textRotation="0" wrapText="false" indent="0" shrinkToFit="false"/>
      <protection locked="true" hidden="false"/>
    </xf>
    <xf numFmtId="164" fontId="0" fillId="0" borderId="0" xfId="0" applyFont="true" applyBorder="true" applyAlignment="true" applyProtection="true">
      <alignment horizontal="center" vertical="center" textRotation="0" wrapText="false" indent="0" shrinkToFit="false"/>
      <protection locked="true" hidden="false"/>
    </xf>
    <xf numFmtId="164" fontId="0" fillId="0" borderId="0" xfId="0" applyFont="true" applyBorder="true" applyAlignment="fals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true" applyBorder="false" applyAlignment="false" applyProtection="true">
      <alignment horizontal="general" vertical="bottom" textRotation="0" wrapText="false" indent="0" shrinkToFit="false"/>
      <protection locked="true" hidden="false"/>
    </xf>
    <xf numFmtId="164" fontId="139" fillId="0" borderId="108" xfId="0" applyFont="true" applyBorder="true" applyAlignment="true" applyProtection="true">
      <alignment horizontal="general" vertical="center" textRotation="0" wrapText="false" indent="0" shrinkToFit="false"/>
      <protection locked="true" hidden="false"/>
    </xf>
    <xf numFmtId="164" fontId="0" fillId="0" borderId="108" xfId="0" applyFont="true" applyBorder="true" applyAlignment="true" applyProtection="true">
      <alignment horizontal="general" vertical="center" textRotation="0" wrapText="false" indent="0" shrinkToFit="false"/>
      <protection locked="true" hidden="false"/>
    </xf>
    <xf numFmtId="175" fontId="140" fillId="0" borderId="0" xfId="0" applyFont="true" applyBorder="fals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true">
      <alignment horizontal="center" vertical="center" textRotation="0" wrapText="true" indent="0" shrinkToFit="false"/>
      <protection locked="true" hidden="false"/>
    </xf>
    <xf numFmtId="181" fontId="90" fillId="25" borderId="0" xfId="0" applyFont="true" applyBorder="true" applyAlignment="true" applyProtection="true">
      <alignment horizontal="left" vertical="center" textRotation="0" wrapText="false" indent="0" shrinkToFit="false"/>
      <protection locked="true" hidden="false"/>
    </xf>
    <xf numFmtId="164" fontId="18" fillId="25" borderId="0" xfId="0" applyFont="true" applyBorder="false" applyAlignment="true" applyProtection="true">
      <alignment horizontal="general" vertical="center" textRotation="0" wrapText="false" indent="0" shrinkToFit="false"/>
      <protection locked="true" hidden="false"/>
    </xf>
    <xf numFmtId="164" fontId="65" fillId="25" borderId="0" xfId="0" applyFont="true" applyBorder="false" applyAlignment="true" applyProtection="true">
      <alignment horizontal="left" vertical="center" textRotation="0" wrapText="false" indent="0" shrinkToFit="false"/>
      <protection locked="true" hidden="false"/>
    </xf>
    <xf numFmtId="164" fontId="18" fillId="25" borderId="0" xfId="0" applyFont="true" applyBorder="false" applyAlignment="true" applyProtection="true">
      <alignment horizontal="center" vertical="center" textRotation="0" wrapText="false" indent="0" shrinkToFit="false"/>
      <protection locked="true" hidden="false"/>
    </xf>
  </cellXfs>
  <cellStyles count="239">
    <cellStyle name="Normal" xfId="0" builtinId="0"/>
    <cellStyle name="Comma" xfId="15" builtinId="3"/>
    <cellStyle name="Comma [0]" xfId="16" builtinId="6"/>
    <cellStyle name="Currency" xfId="17" builtinId="4"/>
    <cellStyle name="Currency [0]" xfId="18" builtinId="7"/>
    <cellStyle name="Percent" xfId="19" builtinId="5"/>
    <cellStyle name="20% - Accent1" xfId="20"/>
    <cellStyle name="20% - Accent2" xfId="21"/>
    <cellStyle name="20% - Accent3" xfId="22"/>
    <cellStyle name="20% - Accent4" xfId="23"/>
    <cellStyle name="20% - Accent5" xfId="24"/>
    <cellStyle name="20% - Accent6" xfId="25"/>
    <cellStyle name="20% - Ênfase1 2" xfId="26"/>
    <cellStyle name="20% - Ênfase1 3" xfId="27"/>
    <cellStyle name="20% - Ênfase1 4" xfId="28"/>
    <cellStyle name="20% - Ênfase2 2" xfId="29"/>
    <cellStyle name="20% - Ênfase2 3" xfId="30"/>
    <cellStyle name="20% - Ênfase2 4" xfId="31"/>
    <cellStyle name="20% - Ênfase3 2" xfId="32"/>
    <cellStyle name="20% - Ênfase3 3" xfId="33"/>
    <cellStyle name="20% - Ênfase3 4" xfId="34"/>
    <cellStyle name="20% - Ênfase4 2" xfId="35"/>
    <cellStyle name="20% - Ênfase4 3" xfId="36"/>
    <cellStyle name="20% - Ênfase4 4" xfId="37"/>
    <cellStyle name="20% - Ênfase5 2" xfId="38"/>
    <cellStyle name="20% - Ênfase5 3" xfId="39"/>
    <cellStyle name="20% - Ênfase5 4" xfId="40"/>
    <cellStyle name="20% - Ênfase6 2" xfId="41"/>
    <cellStyle name="20% - Ênfase6 3" xfId="42"/>
    <cellStyle name="20% - Ênfase6 4" xfId="43"/>
    <cellStyle name="40% - Accent1" xfId="44"/>
    <cellStyle name="40% - Accent2" xfId="45"/>
    <cellStyle name="40% - Accent3" xfId="46"/>
    <cellStyle name="40% - Accent4" xfId="47"/>
    <cellStyle name="40% - Accent5" xfId="48"/>
    <cellStyle name="40% - Accent6" xfId="49"/>
    <cellStyle name="40% - Ênfase1 2" xfId="50"/>
    <cellStyle name="40% - Ênfase1 3" xfId="51"/>
    <cellStyle name="40% - Ênfase1 4" xfId="52"/>
    <cellStyle name="40% - Ênfase2 2" xfId="53"/>
    <cellStyle name="40% - Ênfase2 3" xfId="54"/>
    <cellStyle name="40% - Ênfase2 4" xfId="55"/>
    <cellStyle name="40% - Ênfase3 2" xfId="56"/>
    <cellStyle name="40% - Ênfase3 3" xfId="57"/>
    <cellStyle name="40% - Ênfase3 4" xfId="58"/>
    <cellStyle name="40% - Ênfase4 2" xfId="59"/>
    <cellStyle name="40% - Ênfase4 3" xfId="60"/>
    <cellStyle name="40% - Ênfase4 4" xfId="61"/>
    <cellStyle name="40% - Ênfase5 2" xfId="62"/>
    <cellStyle name="40% - Ênfase5 3" xfId="63"/>
    <cellStyle name="40% - Ênfase5 4" xfId="64"/>
    <cellStyle name="40% - Ênfase6 2" xfId="65"/>
    <cellStyle name="40% - Ênfase6 3" xfId="66"/>
    <cellStyle name="40% - Ênfase6 4" xfId="67"/>
    <cellStyle name="60% - Accent1" xfId="68"/>
    <cellStyle name="60% - Accent2" xfId="69"/>
    <cellStyle name="60% - Accent3" xfId="70"/>
    <cellStyle name="60% - Accent4" xfId="71"/>
    <cellStyle name="60% - Accent5" xfId="72"/>
    <cellStyle name="60% - Accent6" xfId="73"/>
    <cellStyle name="60% - Ênfase1 2" xfId="74"/>
    <cellStyle name="60% - Ênfase1 3" xfId="75"/>
    <cellStyle name="60% - Ênfase1 4" xfId="76"/>
    <cellStyle name="60% - Ênfase2 2" xfId="77"/>
    <cellStyle name="60% - Ênfase2 3" xfId="78"/>
    <cellStyle name="60% - Ênfase2 4" xfId="79"/>
    <cellStyle name="60% - Ênfase3 2" xfId="80"/>
    <cellStyle name="60% - Ênfase3 3" xfId="81"/>
    <cellStyle name="60% - Ênfase3 4" xfId="82"/>
    <cellStyle name="60% - Ênfase4 2" xfId="83"/>
    <cellStyle name="60% - Ênfase4 3" xfId="84"/>
    <cellStyle name="60% - Ênfase4 4" xfId="85"/>
    <cellStyle name="60% - Ênfase5 2" xfId="86"/>
    <cellStyle name="60% - Ênfase5 3" xfId="87"/>
    <cellStyle name="60% - Ênfase5 4" xfId="88"/>
    <cellStyle name="60% - Ênfase6 2" xfId="89"/>
    <cellStyle name="60% - Ênfase6 3" xfId="90"/>
    <cellStyle name="60% - Ênfase6 4" xfId="91"/>
    <cellStyle name="Accent1" xfId="92"/>
    <cellStyle name="Accent2" xfId="93"/>
    <cellStyle name="Accent3" xfId="94"/>
    <cellStyle name="Accent4" xfId="95"/>
    <cellStyle name="Accent5" xfId="96"/>
    <cellStyle name="Accent6" xfId="97"/>
    <cellStyle name="Bad 1" xfId="98"/>
    <cellStyle name="Bom 2" xfId="99"/>
    <cellStyle name="Bom 3" xfId="100"/>
    <cellStyle name="Bom 4" xfId="101"/>
    <cellStyle name="Calculation" xfId="102"/>
    <cellStyle name="Check Cell" xfId="103"/>
    <cellStyle name="Cálculo 2" xfId="104"/>
    <cellStyle name="Cálculo 3" xfId="105"/>
    <cellStyle name="Cálculo 4" xfId="106"/>
    <cellStyle name="Célula de Verificação 2" xfId="107"/>
    <cellStyle name="Célula de Verificação 3" xfId="108"/>
    <cellStyle name="Célula de Verificação 4" xfId="109"/>
    <cellStyle name="Célula Vinculada 2" xfId="110"/>
    <cellStyle name="Célula Vinculada 3" xfId="111"/>
    <cellStyle name="Célula Vinculada 4" xfId="112"/>
    <cellStyle name="Entrada 2" xfId="113"/>
    <cellStyle name="Entrada 3" xfId="114"/>
    <cellStyle name="Entrada 4" xfId="115"/>
    <cellStyle name="Explanatory Text" xfId="116"/>
    <cellStyle name="Good 2" xfId="117"/>
    <cellStyle name="Heading 1 3" xfId="118"/>
    <cellStyle name="Heading 2 4" xfId="119"/>
    <cellStyle name="Heading 3" xfId="120"/>
    <cellStyle name="Heading 4" xfId="121"/>
    <cellStyle name="Hyperlink 2" xfId="122"/>
    <cellStyle name="Incorreto 2" xfId="123"/>
    <cellStyle name="Incorreto 3" xfId="124"/>
    <cellStyle name="Incorreto 4" xfId="125"/>
    <cellStyle name="Input" xfId="126"/>
    <cellStyle name="Linked Cell" xfId="127"/>
    <cellStyle name="Moeda 2" xfId="128"/>
    <cellStyle name="Moeda 2 2" xfId="129"/>
    <cellStyle name="Moeda_Composicao BDI v2.1" xfId="130"/>
    <cellStyle name="Neutra 2" xfId="131"/>
    <cellStyle name="Neutra 3" xfId="132"/>
    <cellStyle name="Neutra 4" xfId="133"/>
    <cellStyle name="Neutral 5" xfId="134"/>
    <cellStyle name="Normal 11" xfId="135"/>
    <cellStyle name="Normal 12" xfId="136"/>
    <cellStyle name="Normal 13" xfId="137"/>
    <cellStyle name="Normal 14" xfId="138"/>
    <cellStyle name="Normal 15" xfId="139"/>
    <cellStyle name="Normal 16" xfId="140"/>
    <cellStyle name="Normal 17" xfId="141"/>
    <cellStyle name="Normal 18" xfId="142"/>
    <cellStyle name="Normal 19" xfId="143"/>
    <cellStyle name="Normal 2" xfId="144"/>
    <cellStyle name="Normal 2 2" xfId="145"/>
    <cellStyle name="Normal 2 2 2" xfId="146"/>
    <cellStyle name="Normal 2 2 2 2" xfId="147"/>
    <cellStyle name="Normal 2 2 2 3" xfId="148"/>
    <cellStyle name="Normal 2 2 3" xfId="149"/>
    <cellStyle name="Normal 2 2 4" xfId="150"/>
    <cellStyle name="Normal 2 3" xfId="151"/>
    <cellStyle name="Normal 20" xfId="152"/>
    <cellStyle name="Normal 21" xfId="153"/>
    <cellStyle name="Normal 22" xfId="154"/>
    <cellStyle name="Normal 23" xfId="155"/>
    <cellStyle name="Normal 24" xfId="156"/>
    <cellStyle name="Normal 25" xfId="157"/>
    <cellStyle name="Normal 26" xfId="158"/>
    <cellStyle name="Normal 27" xfId="159"/>
    <cellStyle name="Normal 28" xfId="160"/>
    <cellStyle name="Normal 29" xfId="161"/>
    <cellStyle name="Normal 3" xfId="162"/>
    <cellStyle name="Normal 3 2" xfId="163"/>
    <cellStyle name="Normal 3 3" xfId="164"/>
    <cellStyle name="Normal 30" xfId="165"/>
    <cellStyle name="Normal 31" xfId="166"/>
    <cellStyle name="Normal 32" xfId="167"/>
    <cellStyle name="Normal 33" xfId="168"/>
    <cellStyle name="Normal 34" xfId="169"/>
    <cellStyle name="Normal 35" xfId="170"/>
    <cellStyle name="Normal 36" xfId="171"/>
    <cellStyle name="Normal 37" xfId="172"/>
    <cellStyle name="Normal 4" xfId="173"/>
    <cellStyle name="Normal 7" xfId="174"/>
    <cellStyle name="Normal 8" xfId="175"/>
    <cellStyle name="Normal 9" xfId="176"/>
    <cellStyle name="Normal_FICHA DE VERIFICAÇÃO PRELIMINAR - Plano R" xfId="177"/>
    <cellStyle name="Normal_Orçam. Padrão PMSP Jul07" xfId="178"/>
    <cellStyle name="Normal_Orçam. Padrão PMSP Jul07 2" xfId="179"/>
    <cellStyle name="Nota 2" xfId="180"/>
    <cellStyle name="Nota 2 2" xfId="181"/>
    <cellStyle name="Nota 3" xfId="182"/>
    <cellStyle name="Nota 3 2" xfId="183"/>
    <cellStyle name="Nota 4" xfId="184"/>
    <cellStyle name="Nota 4 2" xfId="185"/>
    <cellStyle name="Note 6" xfId="186"/>
    <cellStyle name="Output" xfId="187"/>
    <cellStyle name="Porcentagem 2" xfId="188"/>
    <cellStyle name="Porcentagem 2 2" xfId="189"/>
    <cellStyle name="Porcentagem 2 2 2" xfId="190"/>
    <cellStyle name="Porcentagem 2 3" xfId="191"/>
    <cellStyle name="Porcentagem 3" xfId="192"/>
    <cellStyle name="Porcentagem 4" xfId="193"/>
    <cellStyle name="Porcentagem 4 2" xfId="194"/>
    <cellStyle name="Saída 2" xfId="195"/>
    <cellStyle name="Saída 3" xfId="196"/>
    <cellStyle name="Saída 4" xfId="197"/>
    <cellStyle name="Separador de milhares 2" xfId="198"/>
    <cellStyle name="Separador de milhares 2 2" xfId="199"/>
    <cellStyle name="Separador de milhares 3" xfId="200"/>
    <cellStyle name="Separador de milhares 3 2" xfId="201"/>
    <cellStyle name="Texto de Aviso 2" xfId="202"/>
    <cellStyle name="Texto de Aviso 3" xfId="203"/>
    <cellStyle name="Texto Explicativo 2" xfId="204"/>
    <cellStyle name="Texto Explicativo 3" xfId="205"/>
    <cellStyle name="Title" xfId="206"/>
    <cellStyle name="Total 2" xfId="207"/>
    <cellStyle name="Total 3" xfId="208"/>
    <cellStyle name="Total 4" xfId="209"/>
    <cellStyle name="Título 1 2" xfId="210"/>
    <cellStyle name="Título 1 3" xfId="211"/>
    <cellStyle name="Título 1 4" xfId="212"/>
    <cellStyle name="Título 2 2" xfId="213"/>
    <cellStyle name="Título 2 3" xfId="214"/>
    <cellStyle name="Título 2 4" xfId="215"/>
    <cellStyle name="Título 3 2" xfId="216"/>
    <cellStyle name="Título 3 3" xfId="217"/>
    <cellStyle name="Título 3 4" xfId="218"/>
    <cellStyle name="Título 4 2" xfId="219"/>
    <cellStyle name="Título 4 3" xfId="220"/>
    <cellStyle name="Título 4 4" xfId="221"/>
    <cellStyle name="Título 5" xfId="222"/>
    <cellStyle name="Título 5 2" xfId="223"/>
    <cellStyle name="Título 6" xfId="224"/>
    <cellStyle name="Vírgula 2" xfId="225"/>
    <cellStyle name="Vírgula 2 2" xfId="226"/>
    <cellStyle name="Vírgula 2 2 2" xfId="227"/>
    <cellStyle name="Vírgula 2 3" xfId="228"/>
    <cellStyle name="Vírgula 3" xfId="229"/>
    <cellStyle name="Vírgula 3 2" xfId="230"/>
    <cellStyle name="Vírgula 4" xfId="231"/>
    <cellStyle name="Vírgula 5" xfId="232"/>
    <cellStyle name="Vírgula 5 2" xfId="233"/>
    <cellStyle name="Warning Text" xfId="234"/>
    <cellStyle name="Ênfase1 2" xfId="235"/>
    <cellStyle name="Ênfase1 3" xfId="236"/>
    <cellStyle name="Ênfase1 4" xfId="237"/>
    <cellStyle name="Ênfase2 2" xfId="238"/>
    <cellStyle name="Ênfase2 3" xfId="239"/>
    <cellStyle name="Ênfase2 4" xfId="240"/>
    <cellStyle name="Ênfase3 2" xfId="241"/>
    <cellStyle name="Ênfase3 3" xfId="242"/>
    <cellStyle name="Ênfase3 4" xfId="243"/>
    <cellStyle name="Ênfase4 2" xfId="244"/>
    <cellStyle name="Ênfase4 3" xfId="245"/>
    <cellStyle name="Ênfase4 4" xfId="246"/>
    <cellStyle name="Ênfase5 2" xfId="247"/>
    <cellStyle name="Ênfase5 3" xfId="248"/>
    <cellStyle name="Ênfase5 4" xfId="249"/>
    <cellStyle name="Ênfase6 2" xfId="250"/>
    <cellStyle name="Ênfase6 3" xfId="251"/>
    <cellStyle name="Ênfase6 4" xfId="252"/>
  </cellStyles>
  <dxfs count="52">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ont>
        <b val="1"/>
        <i val="0"/>
      </font>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C0C0C0"/>
        </patternFill>
      </fill>
    </dxf>
    <dxf>
      <fill>
        <patternFill>
          <bgColor rgb="FFFF0000"/>
        </patternFill>
      </fill>
    </dxf>
  </dxfs>
  <colors>
    <indexedColors>
      <rgbColor rgb="FF000000"/>
      <rgbColor rgb="FFFFFFFF"/>
      <rgbColor rgb="FFFF0000"/>
      <rgbColor rgb="FF00FF00"/>
      <rgbColor rgb="FF0000FF"/>
      <rgbColor rgb="FFFFFF00"/>
      <rgbColor rgb="FFF0F0F0"/>
      <rgbColor rgb="FFD9D9D9"/>
      <rgbColor rgb="FF800000"/>
      <rgbColor rgb="FF008000"/>
      <rgbColor rgb="FF000080"/>
      <rgbColor rgb="FF808000"/>
      <rgbColor rgb="FF800080"/>
      <rgbColor rgb="FF00B050"/>
      <rgbColor rgb="FFC0C0C0"/>
      <rgbColor rgb="FF808080"/>
      <rgbColor rgb="FF9999FF"/>
      <rgbColor rgb="FF7F7F7F"/>
      <rgbColor rgb="FFFFFFCC"/>
      <rgbColor rgb="FFCCFFFF"/>
      <rgbColor rgb="FF660066"/>
      <rgbColor rgb="FFFF8080"/>
      <rgbColor rgb="FF0066CC"/>
      <rgbColor rgb="FFCCCCFF"/>
      <rgbColor rgb="FF000080"/>
      <rgbColor rgb="FFFF00FF"/>
      <rgbColor rgb="FFEEECE1"/>
      <rgbColor rgb="FFE0E0E0"/>
      <rgbColor rgb="FF800080"/>
      <rgbColor rgb="FF800000"/>
      <rgbColor rgb="FFE6E0EC"/>
      <rgbColor rgb="FF0000FF"/>
      <rgbColor rgb="FFBFBFBF"/>
      <rgbColor rgb="FFEBF1DE"/>
      <rgbColor rgb="FFCCFFCC"/>
      <rgbColor rgb="FFFFFF99"/>
      <rgbColor rgb="FF99CCFF"/>
      <rgbColor rgb="FFFF99CC"/>
      <rgbColor rgb="FFCC99FF"/>
      <rgbColor rgb="FFFFCC99"/>
      <rgbColor rgb="FF558ED5"/>
      <rgbColor rgb="FF33CCCC"/>
      <rgbColor rgb="FFC3D69B"/>
      <rgbColor rgb="FFFFCC00"/>
      <rgbColor rgb="FFFF9900"/>
      <rgbColor rgb="FFFF6600"/>
      <rgbColor rgb="FF666699"/>
      <rgbColor rgb="FF969696"/>
      <rgbColor rgb="FF003366"/>
      <rgbColor rgb="FF339966"/>
      <rgbColor rgb="FF17375E"/>
      <rgbColor rgb="FF333300"/>
      <rgbColor rgb="FF993300"/>
      <rgbColor rgb="FFE46C0A"/>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3.jpeg"/>
</Relationships>
</file>

<file path=xl/drawings/_rels/drawing2.xml.rels><?xml version="1.0" encoding="UTF-8"?>
<Relationships xmlns="http://schemas.openxmlformats.org/package/2006/relationships"><Relationship Id="rId1" Type="http://schemas.openxmlformats.org/officeDocument/2006/relationships/image" Target="../media/image14.jpeg"/><Relationship Id="rId2" Type="http://schemas.openxmlformats.org/officeDocument/2006/relationships/image" Target="../media/image15.jpeg"/>
</Relationships>
</file>

<file path=xl/drawings/_rels/drawing3.xml.rels><?xml version="1.0" encoding="UTF-8"?>
<Relationships xmlns="http://schemas.openxmlformats.org/package/2006/relationships"><Relationship Id="rId1" Type="http://schemas.openxmlformats.org/officeDocument/2006/relationships/image" Target="../media/image16.png"/>
</Relationships>
</file>

<file path=xl/drawings/_rels/drawing4.xml.rels><?xml version="1.0" encoding="UTF-8"?>
<Relationships xmlns="http://schemas.openxmlformats.org/package/2006/relationships"><Relationship Id="rId1" Type="http://schemas.openxmlformats.org/officeDocument/2006/relationships/image" Target="../media/image17.jpeg"/>
</Relationships>
</file>

<file path=xl/drawings/_rels/drawing5.xml.rels><?xml version="1.0" encoding="UTF-8"?>
<Relationships xmlns="http://schemas.openxmlformats.org/package/2006/relationships"><Relationship Id="rId1" Type="http://schemas.openxmlformats.org/officeDocument/2006/relationships/image" Target="../media/image18.jpeg"/>
</Relationships>
</file>

<file path=xl/drawings/_rels/drawing6.xml.rels><?xml version="1.0" encoding="UTF-8"?>
<Relationships xmlns="http://schemas.openxmlformats.org/package/2006/relationships"><Relationship Id="rId1" Type="http://schemas.openxmlformats.org/officeDocument/2006/relationships/image" Target="../media/image19.jpeg"/>
</Relationships>
</file>

<file path=xl/drawings/_rels/drawing7.xml.rels><?xml version="1.0" encoding="UTF-8"?>
<Relationships xmlns="http://schemas.openxmlformats.org/package/2006/relationships"><Relationship Id="rId1" Type="http://schemas.openxmlformats.org/officeDocument/2006/relationships/image" Target="../media/image20.jpeg"/>
</Relationships>
</file>

<file path=xl/drawings/_rels/drawing8.xml.rels><?xml version="1.0" encoding="UTF-8"?>
<Relationships xmlns="http://schemas.openxmlformats.org/package/2006/relationships"><Relationship Id="rId1" Type="http://schemas.openxmlformats.org/officeDocument/2006/relationships/image" Target="../media/image21.jpeg"/>
</Relationships>
</file>

<file path=xl/drawings/_rels/drawing9.xml.rels><?xml version="1.0" encoding="UTF-8"?>
<Relationships xmlns="http://schemas.openxmlformats.org/package/2006/relationships"><Relationship Id="rId1" Type="http://schemas.openxmlformats.org/officeDocument/2006/relationships/image" Target="../media/image22.png"/>
</Relationships>
</file>

<file path=xl/drawings/_rels/drawing10.xml.rels><?xml version="1.0" encoding="UTF-8"?>
<Relationships xmlns="http://schemas.openxmlformats.org/package/2006/relationships"><Relationship Id="rId1" Type="http://schemas.openxmlformats.org/officeDocument/2006/relationships/image" Target="../media/image23.jpeg"/>
</Relationships>
</file>

<file path=xl/drawings/_rels/drawing11.xml.rels><?xml version="1.0" encoding="UTF-8"?>
<Relationships xmlns="http://schemas.openxmlformats.org/package/2006/relationships"><Relationship Id="rId1" Type="http://schemas.openxmlformats.org/officeDocument/2006/relationships/image" Target="../media/image24.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294480</xdr:colOff>
      <xdr:row>0</xdr:row>
      <xdr:rowOff>63360</xdr:rowOff>
    </xdr:from>
    <xdr:to>
      <xdr:col>2</xdr:col>
      <xdr:colOff>323640</xdr:colOff>
      <xdr:row>4</xdr:row>
      <xdr:rowOff>105480</xdr:rowOff>
    </xdr:to>
    <xdr:pic>
      <xdr:nvPicPr>
        <xdr:cNvPr id="0" name="Imagem 1" descr=""/>
        <xdr:cNvPicPr/>
      </xdr:nvPicPr>
      <xdr:blipFill>
        <a:blip r:embed="rId1"/>
        <a:stretch/>
      </xdr:blipFill>
      <xdr:spPr>
        <a:xfrm>
          <a:off x="555840" y="63360"/>
          <a:ext cx="805320" cy="72792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209520</xdr:colOff>
      <xdr:row>0</xdr:row>
      <xdr:rowOff>76320</xdr:rowOff>
    </xdr:from>
    <xdr:to>
      <xdr:col>1</xdr:col>
      <xdr:colOff>618840</xdr:colOff>
      <xdr:row>2</xdr:row>
      <xdr:rowOff>72000</xdr:rowOff>
    </xdr:to>
    <xdr:pic>
      <xdr:nvPicPr>
        <xdr:cNvPr id="1" name="Imagem 14" descr=""/>
        <xdr:cNvPicPr/>
      </xdr:nvPicPr>
      <xdr:blipFill>
        <a:blip r:embed="rId1"/>
        <a:stretch/>
      </xdr:blipFill>
      <xdr:spPr>
        <a:xfrm>
          <a:off x="259560" y="76320"/>
          <a:ext cx="409320" cy="319320"/>
        </a:xfrm>
        <a:prstGeom prst="rect">
          <a:avLst/>
        </a:prstGeom>
        <a:ln>
          <a:noFill/>
        </a:ln>
      </xdr:spPr>
    </xdr:pic>
    <xdr:clientData/>
  </xdr:twoCellAnchor>
  <xdr:twoCellAnchor editAs="oneCell">
    <xdr:from>
      <xdr:col>4</xdr:col>
      <xdr:colOff>2563920</xdr:colOff>
      <xdr:row>3</xdr:row>
      <xdr:rowOff>213480</xdr:rowOff>
    </xdr:from>
    <xdr:to>
      <xdr:col>4</xdr:col>
      <xdr:colOff>3126960</xdr:colOff>
      <xdr:row>3</xdr:row>
      <xdr:rowOff>751680</xdr:rowOff>
    </xdr:to>
    <xdr:pic>
      <xdr:nvPicPr>
        <xdr:cNvPr id="2" name="Imagem 2" descr=""/>
        <xdr:cNvPicPr/>
      </xdr:nvPicPr>
      <xdr:blipFill>
        <a:blip r:embed="rId2"/>
        <a:stretch/>
      </xdr:blipFill>
      <xdr:spPr>
        <a:xfrm>
          <a:off x="5304960" y="708480"/>
          <a:ext cx="563040" cy="538200"/>
        </a:xfrm>
        <a:prstGeom prst="rect">
          <a:avLst/>
        </a:prstGeom>
        <a:ln>
          <a:noFill/>
        </a:ln>
      </xdr:spPr>
    </xdr:pic>
    <xdr:clientData/>
  </xdr:twoCellAnchor>
  <xdr:twoCellAnchor editAs="twoCell">
    <xdr:from>
      <xdr:col>4</xdr:col>
      <xdr:colOff>3876120</xdr:colOff>
      <xdr:row>55</xdr:row>
      <xdr:rowOff>372600</xdr:rowOff>
    </xdr:from>
    <xdr:to>
      <xdr:col>12</xdr:col>
      <xdr:colOff>111240</xdr:colOff>
      <xdr:row>59</xdr:row>
      <xdr:rowOff>180000</xdr:rowOff>
    </xdr:to>
    <xdr:sp>
      <xdr:nvSpPr>
        <xdr:cNvPr id="3" name="CustomShape 1"/>
        <xdr:cNvSpPr/>
      </xdr:nvSpPr>
      <xdr:spPr>
        <a:xfrm>
          <a:off x="6617160" y="16054560"/>
          <a:ext cx="2545200" cy="82656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Orçamento</a:t>
          </a:r>
          <a:endParaRPr b="0" lang="pt-BR" sz="1100" spc="-1" strike="noStrike">
            <a:latin typeface="Times New Roman"/>
          </a:endParaRPr>
        </a:p>
        <a:p>
          <a:pPr algn="ctr">
            <a:lnSpc>
              <a:spcPct val="100000"/>
            </a:lnSpc>
          </a:pPr>
          <a:r>
            <a:rPr b="0" lang="pt-BR" sz="1100" spc="-1" strike="noStrike">
              <a:solidFill>
                <a:srgbClr val="000000"/>
              </a:solidFill>
              <a:latin typeface="Calibri"/>
            </a:rPr>
            <a:t>Arq:</a:t>
          </a:r>
          <a:r>
            <a:rPr b="0" lang="pt-BR" sz="1200" spc="-1" strike="noStrike">
              <a:solidFill>
                <a:srgbClr val="000000"/>
              </a:solidFill>
              <a:latin typeface="Calibri"/>
            </a:rPr>
            <a:t> </a:t>
          </a:r>
          <a:r>
            <a:rPr b="0" lang="pt-BR" sz="1100" spc="-1" strike="noStrike">
              <a:solidFill>
                <a:srgbClr val="000000"/>
              </a:solidFill>
              <a:latin typeface="Calibri"/>
            </a:rPr>
            <a:t>Elton Maeda</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CAU:</a:t>
          </a:r>
          <a:r>
            <a:rPr b="0" lang="pt-BR" sz="1200" spc="-1" strike="noStrike">
              <a:solidFill>
                <a:srgbClr val="000000"/>
              </a:solidFill>
              <a:latin typeface="Calibri"/>
            </a:rPr>
            <a:t> </a:t>
          </a:r>
          <a:r>
            <a:rPr b="0" lang="pt-BR" sz="1100" spc="-1" strike="noStrike">
              <a:solidFill>
                <a:srgbClr val="000000"/>
              </a:solidFill>
              <a:latin typeface="Calibri"/>
            </a:rPr>
            <a:t>A72570-6</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RRT:</a:t>
          </a:r>
          <a:r>
            <a:rPr b="0" lang="pt-BR" sz="1200" spc="-1" strike="noStrike">
              <a:solidFill>
                <a:srgbClr val="000000"/>
              </a:solidFill>
              <a:latin typeface="Calibri"/>
            </a:rPr>
            <a:t> </a:t>
          </a:r>
          <a:r>
            <a:rPr b="0" lang="pt-BR" sz="1100" spc="-1" strike="noStrike">
              <a:solidFill>
                <a:srgbClr val="000000"/>
              </a:solidFill>
              <a:latin typeface="Calibri"/>
            </a:rPr>
            <a:t>08980383</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twoCell">
    <xdr:from>
      <xdr:col>3</xdr:col>
      <xdr:colOff>152280</xdr:colOff>
      <xdr:row>55</xdr:row>
      <xdr:rowOff>366480</xdr:rowOff>
    </xdr:from>
    <xdr:to>
      <xdr:col>4</xdr:col>
      <xdr:colOff>1490760</xdr:colOff>
      <xdr:row>59</xdr:row>
      <xdr:rowOff>21600</xdr:rowOff>
    </xdr:to>
    <xdr:sp>
      <xdr:nvSpPr>
        <xdr:cNvPr id="4" name="CustomShape 1"/>
        <xdr:cNvSpPr/>
      </xdr:nvSpPr>
      <xdr:spPr>
        <a:xfrm>
          <a:off x="1895040" y="16048440"/>
          <a:ext cx="2336760" cy="67428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Tomador</a:t>
          </a:r>
          <a:endParaRPr b="0" lang="pt-BR" sz="1100" spc="-1" strike="noStrike">
            <a:latin typeface="Times New Roman"/>
          </a:endParaRPr>
        </a:p>
        <a:p>
          <a:pPr algn="ctr">
            <a:lnSpc>
              <a:spcPct val="100000"/>
            </a:lnSpc>
          </a:pPr>
          <a:r>
            <a:rPr b="0" lang="pt-BR" sz="1200" spc="-1" strike="noStrike">
              <a:solidFill>
                <a:srgbClr val="000000"/>
              </a:solidFill>
              <a:latin typeface="Calibri"/>
            </a:rPr>
            <a:t>Roque Gomes Filho</a:t>
          </a:r>
          <a:endParaRPr b="0" lang="pt-BR" sz="1200" spc="-1" strike="noStrike">
            <a:latin typeface="Times New Roman"/>
          </a:endParaRPr>
        </a:p>
        <a:p>
          <a:pPr algn="ctr">
            <a:lnSpc>
              <a:spcPct val="100000"/>
            </a:lnSpc>
          </a:pPr>
          <a:r>
            <a:rPr b="0" lang="pt-BR" sz="1200" spc="-1" strike="noStrike">
              <a:solidFill>
                <a:srgbClr val="000000"/>
              </a:solidFill>
              <a:latin typeface="Calibri"/>
            </a:rPr>
            <a:t>Diretor de Obras</a:t>
          </a:r>
          <a:endParaRPr b="0" lang="pt-BR" sz="1200" spc="-1" strike="noStrike">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648360</xdr:colOff>
      <xdr:row>2</xdr:row>
      <xdr:rowOff>145440</xdr:rowOff>
    </xdr:from>
    <xdr:to>
      <xdr:col>7</xdr:col>
      <xdr:colOff>141480</xdr:colOff>
      <xdr:row>2</xdr:row>
      <xdr:rowOff>523440</xdr:rowOff>
    </xdr:to>
    <xdr:pic>
      <xdr:nvPicPr>
        <xdr:cNvPr id="5" name="Imagem 1" descr=""/>
        <xdr:cNvPicPr/>
      </xdr:nvPicPr>
      <xdr:blipFill>
        <a:blip r:embed="rId1"/>
        <a:stretch/>
      </xdr:blipFill>
      <xdr:spPr>
        <a:xfrm>
          <a:off x="5364360" y="450000"/>
          <a:ext cx="510840" cy="37800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0</xdr:colOff>
      <xdr:row>2</xdr:row>
      <xdr:rowOff>141480</xdr:rowOff>
    </xdr:from>
    <xdr:to>
      <xdr:col>7</xdr:col>
      <xdr:colOff>512640</xdr:colOff>
      <xdr:row>5</xdr:row>
      <xdr:rowOff>59760</xdr:rowOff>
    </xdr:to>
    <xdr:pic>
      <xdr:nvPicPr>
        <xdr:cNvPr id="6" name="Imagem 1" descr=""/>
        <xdr:cNvPicPr/>
      </xdr:nvPicPr>
      <xdr:blipFill>
        <a:blip r:embed="rId1"/>
        <a:stretch/>
      </xdr:blipFill>
      <xdr:spPr>
        <a:xfrm>
          <a:off x="4141440" y="770040"/>
          <a:ext cx="512640" cy="489600"/>
        </a:xfrm>
        <a:prstGeom prst="rect">
          <a:avLst/>
        </a:prstGeom>
        <a:ln>
          <a:noFill/>
        </a:ln>
      </xdr:spPr>
    </xdr:pic>
    <xdr:clientData/>
  </xdr:twoCellAnchor>
  <xdr:twoCellAnchor editAs="twoCell">
    <xdr:from>
      <xdr:col>7</xdr:col>
      <xdr:colOff>192600</xdr:colOff>
      <xdr:row>28</xdr:row>
      <xdr:rowOff>79560</xdr:rowOff>
    </xdr:from>
    <xdr:to>
      <xdr:col>11</xdr:col>
      <xdr:colOff>31680</xdr:colOff>
      <xdr:row>32</xdr:row>
      <xdr:rowOff>144000</xdr:rowOff>
    </xdr:to>
    <xdr:sp>
      <xdr:nvSpPr>
        <xdr:cNvPr id="7" name="CustomShape 1"/>
        <xdr:cNvSpPr/>
      </xdr:nvSpPr>
      <xdr:spPr>
        <a:xfrm>
          <a:off x="4334040" y="5432400"/>
          <a:ext cx="2545200" cy="82656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Orçamento</a:t>
          </a:r>
          <a:endParaRPr b="0" lang="pt-BR" sz="1100" spc="-1" strike="noStrike">
            <a:latin typeface="Times New Roman"/>
          </a:endParaRPr>
        </a:p>
        <a:p>
          <a:pPr algn="ctr">
            <a:lnSpc>
              <a:spcPct val="100000"/>
            </a:lnSpc>
          </a:pPr>
          <a:r>
            <a:rPr b="0" lang="pt-BR" sz="1100" spc="-1" strike="noStrike">
              <a:solidFill>
                <a:srgbClr val="000000"/>
              </a:solidFill>
              <a:latin typeface="Calibri"/>
            </a:rPr>
            <a:t>Arq:</a:t>
          </a:r>
          <a:r>
            <a:rPr b="0" lang="pt-BR" sz="1200" spc="-1" strike="noStrike">
              <a:solidFill>
                <a:srgbClr val="000000"/>
              </a:solidFill>
              <a:latin typeface="Calibri"/>
            </a:rPr>
            <a:t> </a:t>
          </a:r>
          <a:r>
            <a:rPr b="0" lang="pt-BR" sz="1100" spc="-1" strike="noStrike">
              <a:solidFill>
                <a:srgbClr val="000000"/>
              </a:solidFill>
              <a:latin typeface="Calibri"/>
            </a:rPr>
            <a:t>Elton Maeda</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CAU:</a:t>
          </a:r>
          <a:r>
            <a:rPr b="0" lang="pt-BR" sz="1200" spc="-1" strike="noStrike">
              <a:solidFill>
                <a:srgbClr val="000000"/>
              </a:solidFill>
              <a:latin typeface="Calibri"/>
            </a:rPr>
            <a:t> </a:t>
          </a:r>
          <a:r>
            <a:rPr b="0" lang="pt-BR" sz="1100" spc="-1" strike="noStrike">
              <a:solidFill>
                <a:srgbClr val="000000"/>
              </a:solidFill>
              <a:latin typeface="Calibri"/>
            </a:rPr>
            <a:t>A72570-6</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RRT:</a:t>
          </a:r>
          <a:r>
            <a:rPr b="0" lang="pt-BR" sz="1200" spc="-1" strike="noStrike">
              <a:solidFill>
                <a:srgbClr val="000000"/>
              </a:solidFill>
              <a:latin typeface="Calibri"/>
            </a:rPr>
            <a:t> </a:t>
          </a:r>
          <a:r>
            <a:rPr b="0" lang="pt-BR" sz="1100" spc="-1" strike="noStrike">
              <a:solidFill>
                <a:srgbClr val="000000"/>
              </a:solidFill>
              <a:latin typeface="Calibri"/>
            </a:rPr>
            <a:t>08980383</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twoCell">
    <xdr:from>
      <xdr:col>1</xdr:col>
      <xdr:colOff>54360</xdr:colOff>
      <xdr:row>28</xdr:row>
      <xdr:rowOff>98280</xdr:rowOff>
    </xdr:from>
    <xdr:to>
      <xdr:col>4</xdr:col>
      <xdr:colOff>521640</xdr:colOff>
      <xdr:row>32</xdr:row>
      <xdr:rowOff>10440</xdr:rowOff>
    </xdr:to>
    <xdr:sp>
      <xdr:nvSpPr>
        <xdr:cNvPr id="8" name="CustomShape 1"/>
        <xdr:cNvSpPr/>
      </xdr:nvSpPr>
      <xdr:spPr>
        <a:xfrm>
          <a:off x="255600" y="5451120"/>
          <a:ext cx="2336760" cy="67428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Tomador</a:t>
          </a:r>
          <a:endParaRPr b="0" lang="pt-BR" sz="1100" spc="-1" strike="noStrike">
            <a:latin typeface="Times New Roman"/>
          </a:endParaRPr>
        </a:p>
        <a:p>
          <a:pPr algn="ctr">
            <a:lnSpc>
              <a:spcPct val="100000"/>
            </a:lnSpc>
          </a:pPr>
          <a:r>
            <a:rPr b="0" lang="pt-BR" sz="1200" spc="-1" strike="noStrike">
              <a:solidFill>
                <a:srgbClr val="000000"/>
              </a:solidFill>
              <a:latin typeface="Calibri"/>
            </a:rPr>
            <a:t>Roque Gomes Filho</a:t>
          </a:r>
          <a:endParaRPr b="0" lang="pt-BR" sz="1200" spc="-1" strike="noStrike">
            <a:latin typeface="Times New Roman"/>
          </a:endParaRPr>
        </a:p>
        <a:p>
          <a:pPr algn="ctr">
            <a:lnSpc>
              <a:spcPct val="100000"/>
            </a:lnSpc>
          </a:pPr>
          <a:r>
            <a:rPr b="0" lang="pt-BR" sz="1200" spc="-1" strike="noStrike">
              <a:solidFill>
                <a:srgbClr val="000000"/>
              </a:solidFill>
              <a:latin typeface="Calibri"/>
            </a:rPr>
            <a:t>Diretor de Obras</a:t>
          </a:r>
          <a:endParaRPr b="0" lang="pt-BR" sz="1200" spc="-1" strike="noStrike">
            <a:latin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9</xdr:col>
      <xdr:colOff>0</xdr:colOff>
      <xdr:row>4</xdr:row>
      <xdr:rowOff>0</xdr:rowOff>
    </xdr:from>
    <xdr:to>
      <xdr:col>9</xdr:col>
      <xdr:colOff>0</xdr:colOff>
      <xdr:row>4</xdr:row>
      <xdr:rowOff>0</xdr:rowOff>
    </xdr:to>
    <xdr:sp>
      <xdr:nvSpPr>
        <xdr:cNvPr id="9" name="Freeform 1"/>
        <xdr:cNvSpPr/>
      </xdr:nvSpPr>
      <xdr:spPr>
        <a:xfrm>
          <a:off x="10734480" y="1056960"/>
          <a:ext cx="360" cy="360"/>
        </a:xfrm>
        <a:custGeom>
          <a:avLst/>
          <a:gdLst/>
          <a:ahLst/>
          <a:rect l="0" t="0" r="r" b="b"/>
          <a:pathLst>
            <a:path w="1" h="1">
              <a:moveTo>
                <a:pt x="0" y="0"/>
              </a:moveTo>
              <a:lnTo>
                <a:pt x="0" y="0"/>
              </a:lnTo>
            </a:path>
          </a:pathLst>
        </a:custGeom>
        <a:noFill/>
        <a:ln w="9360">
          <a:solidFill>
            <a:srgbClr val="000000"/>
          </a:solidFill>
          <a:round/>
        </a:ln>
      </xdr:spPr>
    </xdr:sp>
    <xdr:clientData/>
  </xdr:twoCellAnchor>
  <xdr:twoCellAnchor editAs="twoCell">
    <xdr:from>
      <xdr:col>9</xdr:col>
      <xdr:colOff>0</xdr:colOff>
      <xdr:row>4</xdr:row>
      <xdr:rowOff>0</xdr:rowOff>
    </xdr:from>
    <xdr:to>
      <xdr:col>9</xdr:col>
      <xdr:colOff>0</xdr:colOff>
      <xdr:row>4</xdr:row>
      <xdr:rowOff>0</xdr:rowOff>
    </xdr:to>
    <xdr:sp>
      <xdr:nvSpPr>
        <xdr:cNvPr id="10" name="Freeform 1"/>
        <xdr:cNvSpPr/>
      </xdr:nvSpPr>
      <xdr:spPr>
        <a:xfrm>
          <a:off x="10734480" y="1056960"/>
          <a:ext cx="360" cy="360"/>
        </a:xfrm>
        <a:custGeom>
          <a:avLst/>
          <a:gdLst/>
          <a:ahLst/>
          <a:rect l="0" t="0" r="r" b="b"/>
          <a:pathLst>
            <a:path w="1" h="1">
              <a:moveTo>
                <a:pt x="0" y="0"/>
              </a:moveTo>
              <a:lnTo>
                <a:pt x="0" y="0"/>
              </a:lnTo>
            </a:path>
          </a:pathLst>
        </a:custGeom>
        <a:noFill/>
        <a:ln w="9360">
          <a:solidFill>
            <a:srgbClr val="000000"/>
          </a:solidFill>
          <a:round/>
        </a:ln>
      </xdr:spPr>
    </xdr:sp>
    <xdr:clientData/>
  </xdr:twoCellAnchor>
  <xdr:twoCellAnchor editAs="twoCell">
    <xdr:from>
      <xdr:col>9</xdr:col>
      <xdr:colOff>0</xdr:colOff>
      <xdr:row>4</xdr:row>
      <xdr:rowOff>0</xdr:rowOff>
    </xdr:from>
    <xdr:to>
      <xdr:col>9</xdr:col>
      <xdr:colOff>0</xdr:colOff>
      <xdr:row>4</xdr:row>
      <xdr:rowOff>0</xdr:rowOff>
    </xdr:to>
    <xdr:sp>
      <xdr:nvSpPr>
        <xdr:cNvPr id="11" name="Freeform 1"/>
        <xdr:cNvSpPr/>
      </xdr:nvSpPr>
      <xdr:spPr>
        <a:xfrm>
          <a:off x="10734480" y="1056960"/>
          <a:ext cx="360" cy="360"/>
        </a:xfrm>
        <a:custGeom>
          <a:avLst/>
          <a:gdLst/>
          <a:ahLst/>
          <a:rect l="0" t="0" r="r" b="b"/>
          <a:pathLst>
            <a:path w="1" h="1">
              <a:moveTo>
                <a:pt x="0" y="0"/>
              </a:moveTo>
              <a:lnTo>
                <a:pt x="0" y="0"/>
              </a:lnTo>
            </a:path>
          </a:pathLst>
        </a:custGeom>
        <a:noFill/>
        <a:ln w="9360">
          <a:solidFill>
            <a:srgbClr val="000000"/>
          </a:solidFill>
          <a:round/>
        </a:ln>
      </xdr:spPr>
    </xdr:sp>
    <xdr:clientData/>
  </xdr:twoCellAnchor>
  <xdr:twoCellAnchor editAs="twoCell">
    <xdr:from>
      <xdr:col>9</xdr:col>
      <xdr:colOff>0</xdr:colOff>
      <xdr:row>4</xdr:row>
      <xdr:rowOff>0</xdr:rowOff>
    </xdr:from>
    <xdr:to>
      <xdr:col>9</xdr:col>
      <xdr:colOff>0</xdr:colOff>
      <xdr:row>4</xdr:row>
      <xdr:rowOff>0</xdr:rowOff>
    </xdr:to>
    <xdr:sp>
      <xdr:nvSpPr>
        <xdr:cNvPr id="12" name="Freeform 1"/>
        <xdr:cNvSpPr/>
      </xdr:nvSpPr>
      <xdr:spPr>
        <a:xfrm>
          <a:off x="10734480" y="1056960"/>
          <a:ext cx="360" cy="360"/>
        </a:xfrm>
        <a:custGeom>
          <a:avLst/>
          <a:gdLst/>
          <a:ahLst/>
          <a:rect l="0" t="0" r="r" b="b"/>
          <a:pathLst>
            <a:path w="1" h="1">
              <a:moveTo>
                <a:pt x="0" y="0"/>
              </a:moveTo>
              <a:lnTo>
                <a:pt x="0" y="0"/>
              </a:lnTo>
            </a:path>
          </a:pathLst>
        </a:custGeom>
        <a:noFill/>
        <a:ln w="9360">
          <a:solidFill>
            <a:srgbClr val="000000"/>
          </a:solidFill>
          <a:round/>
        </a:ln>
      </xdr:spPr>
    </xdr:sp>
    <xdr:clientData/>
  </xdr:twoCellAnchor>
  <xdr:twoCellAnchor editAs="twoCell">
    <xdr:from>
      <xdr:col>4</xdr:col>
      <xdr:colOff>1665720</xdr:colOff>
      <xdr:row>26</xdr:row>
      <xdr:rowOff>21240</xdr:rowOff>
    </xdr:from>
    <xdr:to>
      <xdr:col>5</xdr:col>
      <xdr:colOff>1180080</xdr:colOff>
      <xdr:row>30</xdr:row>
      <xdr:rowOff>57240</xdr:rowOff>
    </xdr:to>
    <xdr:sp>
      <xdr:nvSpPr>
        <xdr:cNvPr id="13" name="CustomShape 1"/>
        <xdr:cNvSpPr/>
      </xdr:nvSpPr>
      <xdr:spPr>
        <a:xfrm>
          <a:off x="5747400" y="5907600"/>
          <a:ext cx="2336760" cy="82656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Orçamento</a:t>
          </a:r>
          <a:endParaRPr b="0" lang="pt-BR" sz="1100" spc="-1" strike="noStrike">
            <a:latin typeface="Times New Roman"/>
          </a:endParaRPr>
        </a:p>
        <a:p>
          <a:pPr algn="ctr">
            <a:lnSpc>
              <a:spcPct val="100000"/>
            </a:lnSpc>
          </a:pPr>
          <a:r>
            <a:rPr b="0" lang="pt-BR" sz="1100" spc="-1" strike="noStrike">
              <a:solidFill>
                <a:srgbClr val="000000"/>
              </a:solidFill>
              <a:latin typeface="Calibri"/>
            </a:rPr>
            <a:t>Arq:</a:t>
          </a:r>
          <a:r>
            <a:rPr b="0" lang="pt-BR" sz="1200" spc="-1" strike="noStrike">
              <a:solidFill>
                <a:srgbClr val="000000"/>
              </a:solidFill>
              <a:latin typeface="Calibri"/>
            </a:rPr>
            <a:t> </a:t>
          </a:r>
          <a:r>
            <a:rPr b="0" lang="pt-BR" sz="1100" spc="-1" strike="noStrike">
              <a:solidFill>
                <a:srgbClr val="000000"/>
              </a:solidFill>
              <a:latin typeface="Calibri"/>
            </a:rPr>
            <a:t>Elton Maeda</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CAU:</a:t>
          </a:r>
          <a:r>
            <a:rPr b="0" lang="pt-BR" sz="1200" spc="-1" strike="noStrike">
              <a:solidFill>
                <a:srgbClr val="000000"/>
              </a:solidFill>
              <a:latin typeface="Calibri"/>
            </a:rPr>
            <a:t> </a:t>
          </a:r>
          <a:r>
            <a:rPr b="0" lang="pt-BR" sz="1100" spc="-1" strike="noStrike">
              <a:solidFill>
                <a:srgbClr val="000000"/>
              </a:solidFill>
              <a:latin typeface="Calibri"/>
            </a:rPr>
            <a:t>A72570-6</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RRT:</a:t>
          </a:r>
          <a:r>
            <a:rPr b="0" lang="pt-BR" sz="1200" spc="-1" strike="noStrike">
              <a:solidFill>
                <a:srgbClr val="000000"/>
              </a:solidFill>
              <a:latin typeface="Calibri"/>
            </a:rPr>
            <a:t> </a:t>
          </a:r>
          <a:r>
            <a:rPr b="0" lang="pt-BR" sz="1100" spc="-1" strike="noStrike">
              <a:solidFill>
                <a:srgbClr val="000000"/>
              </a:solidFill>
              <a:latin typeface="Calibri"/>
            </a:rPr>
            <a:t>08980383</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twoCell">
    <xdr:from>
      <xdr:col>2</xdr:col>
      <xdr:colOff>753120</xdr:colOff>
      <xdr:row>26</xdr:row>
      <xdr:rowOff>21960</xdr:rowOff>
    </xdr:from>
    <xdr:to>
      <xdr:col>4</xdr:col>
      <xdr:colOff>257760</xdr:colOff>
      <xdr:row>29</xdr:row>
      <xdr:rowOff>96120</xdr:rowOff>
    </xdr:to>
    <xdr:sp>
      <xdr:nvSpPr>
        <xdr:cNvPr id="14" name="CustomShape 1"/>
        <xdr:cNvSpPr/>
      </xdr:nvSpPr>
      <xdr:spPr>
        <a:xfrm>
          <a:off x="2002680" y="5908320"/>
          <a:ext cx="2336760" cy="67428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Tomador</a:t>
          </a:r>
          <a:endParaRPr b="0" lang="pt-BR" sz="1100" spc="-1" strike="noStrike">
            <a:latin typeface="Times New Roman"/>
          </a:endParaRPr>
        </a:p>
        <a:p>
          <a:pPr algn="ctr">
            <a:lnSpc>
              <a:spcPct val="100000"/>
            </a:lnSpc>
          </a:pPr>
          <a:r>
            <a:rPr b="0" lang="pt-BR" sz="1200" spc="-1" strike="noStrike">
              <a:solidFill>
                <a:srgbClr val="000000"/>
              </a:solidFill>
              <a:latin typeface="Calibri"/>
            </a:rPr>
            <a:t> </a:t>
          </a:r>
          <a:r>
            <a:rPr b="0" lang="pt-BR" sz="1100" spc="-1" strike="noStrike">
              <a:solidFill>
                <a:srgbClr val="000000"/>
              </a:solidFill>
              <a:latin typeface="Calibri"/>
            </a:rPr>
            <a:t>Sérgio Del Bianchi Junior</a:t>
          </a:r>
          <a:endParaRPr b="0" lang="pt-BR" sz="1100" spc="-1" strike="noStrike">
            <a:latin typeface="Times New Roman"/>
          </a:endParaRPr>
        </a:p>
        <a:p>
          <a:pPr algn="ctr">
            <a:lnSpc>
              <a:spcPct val="100000"/>
            </a:lnSpc>
          </a:pPr>
          <a:r>
            <a:rPr b="0" lang="pt-BR" sz="1200" spc="-1" strike="noStrike">
              <a:solidFill>
                <a:srgbClr val="000000"/>
              </a:solidFill>
              <a:latin typeface="Calibri"/>
            </a:rPr>
            <a:t> </a:t>
          </a:r>
          <a:r>
            <a:rPr b="0" lang="pt-BR" sz="1100" spc="-1" strike="noStrike">
              <a:solidFill>
                <a:srgbClr val="000000"/>
              </a:solidFill>
              <a:latin typeface="Calibri"/>
            </a:rPr>
            <a:t>Prefeito Municipal</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oneCell">
    <xdr:from>
      <xdr:col>2</xdr:col>
      <xdr:colOff>285840</xdr:colOff>
      <xdr:row>1</xdr:row>
      <xdr:rowOff>85680</xdr:rowOff>
    </xdr:from>
    <xdr:to>
      <xdr:col>2</xdr:col>
      <xdr:colOff>852120</xdr:colOff>
      <xdr:row>2</xdr:row>
      <xdr:rowOff>389520</xdr:rowOff>
    </xdr:to>
    <xdr:pic>
      <xdr:nvPicPr>
        <xdr:cNvPr id="15" name="Imagem 9" descr=""/>
        <xdr:cNvPicPr/>
      </xdr:nvPicPr>
      <xdr:blipFill>
        <a:blip r:embed="rId1"/>
        <a:stretch/>
      </xdr:blipFill>
      <xdr:spPr>
        <a:xfrm>
          <a:off x="1535400" y="257040"/>
          <a:ext cx="566280" cy="54180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225360</xdr:colOff>
      <xdr:row>0</xdr:row>
      <xdr:rowOff>151200</xdr:rowOff>
    </xdr:from>
    <xdr:to>
      <xdr:col>1</xdr:col>
      <xdr:colOff>183600</xdr:colOff>
      <xdr:row>3</xdr:row>
      <xdr:rowOff>63000</xdr:rowOff>
    </xdr:to>
    <xdr:pic>
      <xdr:nvPicPr>
        <xdr:cNvPr id="16" name="Imagem 1" descr=""/>
        <xdr:cNvPicPr/>
      </xdr:nvPicPr>
      <xdr:blipFill>
        <a:blip r:embed="rId1"/>
        <a:stretch/>
      </xdr:blipFill>
      <xdr:spPr>
        <a:xfrm>
          <a:off x="225360" y="151200"/>
          <a:ext cx="570240" cy="540360"/>
        </a:xfrm>
        <a:prstGeom prst="rect">
          <a:avLst/>
        </a:prstGeom>
        <a:ln>
          <a:noFill/>
        </a:ln>
      </xdr:spPr>
    </xdr:pic>
    <xdr:clientData/>
  </xdr:twoCellAnchor>
  <xdr:twoCellAnchor editAs="twoCell">
    <xdr:from>
      <xdr:col>8</xdr:col>
      <xdr:colOff>239400</xdr:colOff>
      <xdr:row>34</xdr:row>
      <xdr:rowOff>302760</xdr:rowOff>
    </xdr:from>
    <xdr:to>
      <xdr:col>10</xdr:col>
      <xdr:colOff>1026720</xdr:colOff>
      <xdr:row>36</xdr:row>
      <xdr:rowOff>100800</xdr:rowOff>
    </xdr:to>
    <xdr:sp>
      <xdr:nvSpPr>
        <xdr:cNvPr id="17" name="CustomShape 1"/>
        <xdr:cNvSpPr/>
      </xdr:nvSpPr>
      <xdr:spPr>
        <a:xfrm>
          <a:off x="6296400" y="8513280"/>
          <a:ext cx="2336760" cy="82656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Orçamento</a:t>
          </a:r>
          <a:endParaRPr b="0" lang="pt-BR" sz="1100" spc="-1" strike="noStrike">
            <a:latin typeface="Times New Roman"/>
          </a:endParaRPr>
        </a:p>
        <a:p>
          <a:pPr algn="ctr">
            <a:lnSpc>
              <a:spcPct val="100000"/>
            </a:lnSpc>
          </a:pPr>
          <a:r>
            <a:rPr b="0" lang="pt-BR" sz="1100" spc="-1" strike="noStrike">
              <a:solidFill>
                <a:srgbClr val="000000"/>
              </a:solidFill>
              <a:latin typeface="Calibri"/>
            </a:rPr>
            <a:t>Arq:</a:t>
          </a:r>
          <a:r>
            <a:rPr b="0" lang="pt-BR" sz="1200" spc="-1" strike="noStrike">
              <a:solidFill>
                <a:srgbClr val="000000"/>
              </a:solidFill>
              <a:latin typeface="Calibri"/>
            </a:rPr>
            <a:t> </a:t>
          </a:r>
          <a:r>
            <a:rPr b="0" lang="pt-BR" sz="1100" spc="-1" strike="noStrike">
              <a:solidFill>
                <a:srgbClr val="000000"/>
              </a:solidFill>
              <a:latin typeface="Calibri"/>
            </a:rPr>
            <a:t>Elton Maeda</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CAU:</a:t>
          </a:r>
          <a:r>
            <a:rPr b="0" lang="pt-BR" sz="1200" spc="-1" strike="noStrike">
              <a:solidFill>
                <a:srgbClr val="000000"/>
              </a:solidFill>
              <a:latin typeface="Calibri"/>
            </a:rPr>
            <a:t> </a:t>
          </a:r>
          <a:r>
            <a:rPr b="0" lang="pt-BR" sz="1100" spc="-1" strike="noStrike">
              <a:solidFill>
                <a:srgbClr val="000000"/>
              </a:solidFill>
              <a:latin typeface="Calibri"/>
            </a:rPr>
            <a:t>A72570-6</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RRT:</a:t>
          </a:r>
          <a:r>
            <a:rPr b="0" lang="pt-BR" sz="1200" spc="-1" strike="noStrike">
              <a:solidFill>
                <a:srgbClr val="000000"/>
              </a:solidFill>
              <a:latin typeface="Calibri"/>
            </a:rPr>
            <a:t> </a:t>
          </a:r>
          <a:r>
            <a:rPr b="0" lang="pt-BR" sz="1100" spc="-1" strike="noStrike">
              <a:solidFill>
                <a:srgbClr val="000000"/>
              </a:solidFill>
              <a:latin typeface="Calibri"/>
            </a:rPr>
            <a:t>08980383</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twoCell">
    <xdr:from>
      <xdr:col>5</xdr:col>
      <xdr:colOff>277560</xdr:colOff>
      <xdr:row>34</xdr:row>
      <xdr:rowOff>296280</xdr:rowOff>
    </xdr:from>
    <xdr:to>
      <xdr:col>8</xdr:col>
      <xdr:colOff>6480</xdr:colOff>
      <xdr:row>35</xdr:row>
      <xdr:rowOff>132480</xdr:rowOff>
    </xdr:to>
    <xdr:sp>
      <xdr:nvSpPr>
        <xdr:cNvPr id="18" name="CustomShape 1"/>
        <xdr:cNvSpPr/>
      </xdr:nvSpPr>
      <xdr:spPr>
        <a:xfrm>
          <a:off x="3726720" y="8506800"/>
          <a:ext cx="2336760" cy="67428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Tomador</a:t>
          </a:r>
          <a:endParaRPr b="0" lang="pt-BR" sz="1100" spc="-1" strike="noStrike">
            <a:latin typeface="Times New Roman"/>
          </a:endParaRPr>
        </a:p>
        <a:p>
          <a:pPr algn="ctr">
            <a:lnSpc>
              <a:spcPct val="100000"/>
            </a:lnSpc>
          </a:pPr>
          <a:r>
            <a:rPr b="0" lang="pt-BR" sz="1200" spc="-1" strike="noStrike">
              <a:solidFill>
                <a:srgbClr val="000000"/>
              </a:solidFill>
              <a:latin typeface="Calibri"/>
            </a:rPr>
            <a:t> </a:t>
          </a:r>
          <a:r>
            <a:rPr b="0" lang="pt-BR" sz="1100" spc="-1" strike="noStrike">
              <a:solidFill>
                <a:srgbClr val="000000"/>
              </a:solidFill>
              <a:latin typeface="Calibri"/>
            </a:rPr>
            <a:t>Sérgio Del Bianchi Junior</a:t>
          </a:r>
          <a:endParaRPr b="0" lang="pt-BR" sz="1100" spc="-1" strike="noStrike">
            <a:latin typeface="Times New Roman"/>
          </a:endParaRPr>
        </a:p>
        <a:p>
          <a:pPr algn="ctr">
            <a:lnSpc>
              <a:spcPct val="100000"/>
            </a:lnSpc>
          </a:pPr>
          <a:r>
            <a:rPr b="0" lang="pt-BR" sz="1200" spc="-1" strike="noStrike">
              <a:solidFill>
                <a:srgbClr val="000000"/>
              </a:solidFill>
              <a:latin typeface="Calibri"/>
            </a:rPr>
            <a:t> </a:t>
          </a:r>
          <a:r>
            <a:rPr b="0" lang="pt-BR" sz="1100" spc="-1" strike="noStrike">
              <a:solidFill>
                <a:srgbClr val="000000"/>
              </a:solidFill>
              <a:latin typeface="Calibri"/>
            </a:rPr>
            <a:t>Prefeito Municipal</a:t>
          </a:r>
          <a:r>
            <a:rPr b="0" lang="pt-BR" sz="1200" spc="-1" strike="noStrike">
              <a:solidFill>
                <a:srgbClr val="000000"/>
              </a:solidFill>
              <a:latin typeface="Calibri"/>
            </a:rPr>
            <a:t> </a:t>
          </a:r>
          <a:endParaRPr b="0" lang="pt-BR" sz="1200" spc="-1" strike="noStrike">
            <a:latin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233280</xdr:colOff>
      <xdr:row>2</xdr:row>
      <xdr:rowOff>28440</xdr:rowOff>
    </xdr:from>
    <xdr:to>
      <xdr:col>2</xdr:col>
      <xdr:colOff>51840</xdr:colOff>
      <xdr:row>3</xdr:row>
      <xdr:rowOff>180360</xdr:rowOff>
    </xdr:to>
    <xdr:pic>
      <xdr:nvPicPr>
        <xdr:cNvPr id="19" name="Imagem 1" descr=""/>
        <xdr:cNvPicPr/>
      </xdr:nvPicPr>
      <xdr:blipFill>
        <a:blip r:embed="rId1"/>
        <a:stretch/>
      </xdr:blipFill>
      <xdr:spPr>
        <a:xfrm>
          <a:off x="845280" y="418680"/>
          <a:ext cx="430560" cy="42840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266760</xdr:colOff>
      <xdr:row>1</xdr:row>
      <xdr:rowOff>76320</xdr:rowOff>
    </xdr:from>
    <xdr:to>
      <xdr:col>1</xdr:col>
      <xdr:colOff>676080</xdr:colOff>
      <xdr:row>3</xdr:row>
      <xdr:rowOff>72000</xdr:rowOff>
    </xdr:to>
    <xdr:pic>
      <xdr:nvPicPr>
        <xdr:cNvPr id="20" name="Imagem 14" descr=""/>
        <xdr:cNvPicPr/>
      </xdr:nvPicPr>
      <xdr:blipFill>
        <a:blip r:embed="rId1"/>
        <a:stretch/>
      </xdr:blipFill>
      <xdr:spPr>
        <a:xfrm>
          <a:off x="498240" y="266760"/>
          <a:ext cx="409320" cy="376560"/>
        </a:xfrm>
        <a:prstGeom prst="rect">
          <a:avLst/>
        </a:prstGeom>
        <a:ln>
          <a:noFill/>
        </a:ln>
      </xdr:spPr>
    </xdr:pic>
    <xdr:clientData/>
  </xdr:twoCellAnchor>
  <xdr:twoCellAnchor editAs="twoCell">
    <xdr:from>
      <xdr:col>3</xdr:col>
      <xdr:colOff>2895120</xdr:colOff>
      <xdr:row>140</xdr:row>
      <xdr:rowOff>119160</xdr:rowOff>
    </xdr:from>
    <xdr:to>
      <xdr:col>6</xdr:col>
      <xdr:colOff>492480</xdr:colOff>
      <xdr:row>144</xdr:row>
      <xdr:rowOff>183600</xdr:rowOff>
    </xdr:to>
    <xdr:sp>
      <xdr:nvSpPr>
        <xdr:cNvPr id="21" name="CustomShape 1"/>
        <xdr:cNvSpPr/>
      </xdr:nvSpPr>
      <xdr:spPr>
        <a:xfrm>
          <a:off x="5334120" y="27379440"/>
          <a:ext cx="2545200" cy="82656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Orçamento</a:t>
          </a:r>
          <a:endParaRPr b="0" lang="pt-BR" sz="1100" spc="-1" strike="noStrike">
            <a:latin typeface="Times New Roman"/>
          </a:endParaRPr>
        </a:p>
        <a:p>
          <a:pPr algn="ctr">
            <a:lnSpc>
              <a:spcPct val="100000"/>
            </a:lnSpc>
          </a:pPr>
          <a:r>
            <a:rPr b="0" lang="pt-BR" sz="1100" spc="-1" strike="noStrike">
              <a:solidFill>
                <a:srgbClr val="000000"/>
              </a:solidFill>
              <a:latin typeface="Calibri"/>
            </a:rPr>
            <a:t>Arq:</a:t>
          </a:r>
          <a:r>
            <a:rPr b="0" lang="pt-BR" sz="1200" spc="-1" strike="noStrike">
              <a:solidFill>
                <a:srgbClr val="000000"/>
              </a:solidFill>
              <a:latin typeface="Calibri"/>
            </a:rPr>
            <a:t> </a:t>
          </a:r>
          <a:r>
            <a:rPr b="0" lang="pt-BR" sz="1100" spc="-1" strike="noStrike">
              <a:solidFill>
                <a:srgbClr val="000000"/>
              </a:solidFill>
              <a:latin typeface="Calibri"/>
            </a:rPr>
            <a:t>Elton Maeda</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CAU:</a:t>
          </a:r>
          <a:r>
            <a:rPr b="0" lang="pt-BR" sz="1200" spc="-1" strike="noStrike">
              <a:solidFill>
                <a:srgbClr val="000000"/>
              </a:solidFill>
              <a:latin typeface="Calibri"/>
            </a:rPr>
            <a:t> </a:t>
          </a:r>
          <a:r>
            <a:rPr b="0" lang="pt-BR" sz="1100" spc="-1" strike="noStrike">
              <a:solidFill>
                <a:srgbClr val="000000"/>
              </a:solidFill>
              <a:latin typeface="Calibri"/>
            </a:rPr>
            <a:t>A72570-6</a:t>
          </a:r>
          <a:r>
            <a:rPr b="0" lang="pt-BR" sz="1200" spc="-1" strike="noStrike">
              <a:solidFill>
                <a:srgbClr val="000000"/>
              </a:solidFill>
              <a:latin typeface="Calibri"/>
            </a:rPr>
            <a:t> </a:t>
          </a:r>
          <a:endParaRPr b="0" lang="pt-BR" sz="1200" spc="-1" strike="noStrike">
            <a:latin typeface="Times New Roman"/>
          </a:endParaRPr>
        </a:p>
        <a:p>
          <a:pPr algn="ctr">
            <a:lnSpc>
              <a:spcPct val="100000"/>
            </a:lnSpc>
          </a:pPr>
          <a:r>
            <a:rPr b="0" lang="pt-BR" sz="1100" spc="-1" strike="noStrike">
              <a:solidFill>
                <a:srgbClr val="000000"/>
              </a:solidFill>
              <a:latin typeface="Calibri"/>
            </a:rPr>
            <a:t>RRT:</a:t>
          </a:r>
          <a:r>
            <a:rPr b="0" lang="pt-BR" sz="1200" spc="-1" strike="noStrike">
              <a:solidFill>
                <a:srgbClr val="000000"/>
              </a:solidFill>
              <a:latin typeface="Calibri"/>
            </a:rPr>
            <a:t> </a:t>
          </a:r>
          <a:r>
            <a:rPr b="0" lang="pt-BR" sz="1100" spc="-1" strike="noStrike">
              <a:solidFill>
                <a:srgbClr val="000000"/>
              </a:solidFill>
              <a:latin typeface="Calibri"/>
            </a:rPr>
            <a:t>08980383</a:t>
          </a:r>
          <a:r>
            <a:rPr b="0" lang="pt-BR" sz="1200" spc="-1" strike="noStrike">
              <a:solidFill>
                <a:srgbClr val="000000"/>
              </a:solidFill>
              <a:latin typeface="Calibri"/>
            </a:rPr>
            <a:t> </a:t>
          </a:r>
          <a:endParaRPr b="0" lang="pt-BR" sz="1200" spc="-1" strike="noStrike">
            <a:latin typeface="Times New Roman"/>
          </a:endParaRPr>
        </a:p>
      </xdr:txBody>
    </xdr:sp>
    <xdr:clientData/>
  </xdr:twoCellAnchor>
  <xdr:twoCellAnchor editAs="twoCell">
    <xdr:from>
      <xdr:col>1</xdr:col>
      <xdr:colOff>315000</xdr:colOff>
      <xdr:row>140</xdr:row>
      <xdr:rowOff>112680</xdr:rowOff>
    </xdr:from>
    <xdr:to>
      <xdr:col>3</xdr:col>
      <xdr:colOff>444240</xdr:colOff>
      <xdr:row>144</xdr:row>
      <xdr:rowOff>24840</xdr:rowOff>
    </xdr:to>
    <xdr:sp>
      <xdr:nvSpPr>
        <xdr:cNvPr id="22" name="CustomShape 1"/>
        <xdr:cNvSpPr/>
      </xdr:nvSpPr>
      <xdr:spPr>
        <a:xfrm>
          <a:off x="546480" y="27372960"/>
          <a:ext cx="2336760" cy="674280"/>
        </a:xfrm>
        <a:prstGeom prst="rect">
          <a:avLst/>
        </a:prstGeom>
        <a:noFill/>
        <a:ln>
          <a:noFill/>
        </a:ln>
      </xdr:spPr>
      <xdr:style>
        <a:lnRef idx="0"/>
        <a:fillRef idx="0"/>
        <a:effectRef idx="0"/>
        <a:fontRef idx="minor"/>
      </xdr:style>
      <xdr:txBody>
        <a:bodyPr wrap="none" lIns="90000" rIns="90000" tIns="45000" bIns="45000">
          <a:spAutoFit/>
        </a:bodyPr>
        <a:p>
          <a:pPr algn="ctr">
            <a:lnSpc>
              <a:spcPct val="100000"/>
            </a:lnSpc>
          </a:pPr>
          <a:r>
            <a:rPr b="0" lang="pt-BR" sz="1100" spc="-1" strike="noStrike">
              <a:solidFill>
                <a:srgbClr val="000000"/>
              </a:solidFill>
              <a:latin typeface="Calibri"/>
            </a:rPr>
            <a:t>_______________________________</a:t>
          </a:r>
          <a:endParaRPr b="0" lang="pt-BR" sz="1100" spc="-1" strike="noStrike">
            <a:latin typeface="Times New Roman"/>
          </a:endParaRPr>
        </a:p>
        <a:p>
          <a:pPr algn="ctr">
            <a:lnSpc>
              <a:spcPct val="100000"/>
            </a:lnSpc>
          </a:pPr>
          <a:r>
            <a:rPr b="1" lang="pt-BR" sz="1100" spc="-1" strike="noStrike">
              <a:solidFill>
                <a:srgbClr val="000000"/>
              </a:solidFill>
              <a:latin typeface="Calibri"/>
            </a:rPr>
            <a:t>Responsável pelo Tomador</a:t>
          </a:r>
          <a:endParaRPr b="0" lang="pt-BR" sz="1100" spc="-1" strike="noStrike">
            <a:latin typeface="Times New Roman"/>
          </a:endParaRPr>
        </a:p>
        <a:p>
          <a:pPr algn="ctr">
            <a:lnSpc>
              <a:spcPct val="100000"/>
            </a:lnSpc>
          </a:pPr>
          <a:r>
            <a:rPr b="0" lang="pt-BR" sz="1200" spc="-1" strike="noStrike">
              <a:solidFill>
                <a:srgbClr val="000000"/>
              </a:solidFill>
              <a:latin typeface="Calibri"/>
            </a:rPr>
            <a:t>Roque Gomes Filho</a:t>
          </a:r>
          <a:endParaRPr b="0" lang="pt-BR" sz="1200" spc="-1" strike="noStrike">
            <a:latin typeface="Times New Roman"/>
          </a:endParaRPr>
        </a:p>
        <a:p>
          <a:pPr algn="ctr">
            <a:lnSpc>
              <a:spcPct val="100000"/>
            </a:lnSpc>
          </a:pPr>
          <a:r>
            <a:rPr b="0" lang="pt-BR" sz="1200" spc="-1" strike="noStrike">
              <a:solidFill>
                <a:srgbClr val="000000"/>
              </a:solidFill>
              <a:latin typeface="Calibri"/>
            </a:rPr>
            <a:t>Diretor de Obras</a:t>
          </a:r>
          <a:endParaRPr b="0" lang="pt-BR" sz="1200" spc="-1" strike="noStrike">
            <a:latin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95400</xdr:colOff>
      <xdr:row>0</xdr:row>
      <xdr:rowOff>76320</xdr:rowOff>
    </xdr:from>
    <xdr:to>
      <xdr:col>2</xdr:col>
      <xdr:colOff>1819080</xdr:colOff>
      <xdr:row>2</xdr:row>
      <xdr:rowOff>405720</xdr:rowOff>
    </xdr:to>
    <xdr:pic>
      <xdr:nvPicPr>
        <xdr:cNvPr id="23" name="Imagem 1" descr=""/>
        <xdr:cNvPicPr/>
      </xdr:nvPicPr>
      <xdr:blipFill>
        <a:blip r:embed="rId1"/>
        <a:stretch/>
      </xdr:blipFill>
      <xdr:spPr>
        <a:xfrm>
          <a:off x="95400" y="76320"/>
          <a:ext cx="3143880" cy="710280"/>
        </a:xfrm>
        <a:prstGeom prst="rect">
          <a:avLst/>
        </a:prstGeom>
        <a:ln>
          <a:noFill/>
        </a:ln>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209520</xdr:colOff>
      <xdr:row>0</xdr:row>
      <xdr:rowOff>76320</xdr:rowOff>
    </xdr:from>
    <xdr:to>
      <xdr:col>1</xdr:col>
      <xdr:colOff>618840</xdr:colOff>
      <xdr:row>2</xdr:row>
      <xdr:rowOff>72000</xdr:rowOff>
    </xdr:to>
    <xdr:pic>
      <xdr:nvPicPr>
        <xdr:cNvPr id="24" name="Imagem 14" descr=""/>
        <xdr:cNvPicPr/>
      </xdr:nvPicPr>
      <xdr:blipFill>
        <a:blip r:embed="rId1"/>
        <a:stretch/>
      </xdr:blipFill>
      <xdr:spPr>
        <a:xfrm>
          <a:off x="672840" y="76320"/>
          <a:ext cx="409320" cy="376560"/>
        </a:xfrm>
        <a:prstGeom prst="rect">
          <a:avLst/>
        </a:prstGeom>
        <a:ln>
          <a:noFill/>
        </a:ln>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219240</xdr:colOff>
      <xdr:row>1</xdr:row>
      <xdr:rowOff>104760</xdr:rowOff>
    </xdr:from>
    <xdr:to>
      <xdr:col>0</xdr:col>
      <xdr:colOff>628560</xdr:colOff>
      <xdr:row>3</xdr:row>
      <xdr:rowOff>100440</xdr:rowOff>
    </xdr:to>
    <xdr:pic>
      <xdr:nvPicPr>
        <xdr:cNvPr id="25" name="Imagem 14" descr=""/>
        <xdr:cNvPicPr/>
      </xdr:nvPicPr>
      <xdr:blipFill>
        <a:blip r:embed="rId1"/>
        <a:stretch/>
      </xdr:blipFill>
      <xdr:spPr>
        <a:xfrm>
          <a:off x="219240" y="295200"/>
          <a:ext cx="409320" cy="376560"/>
        </a:xfrm>
        <a:prstGeom prst="rect">
          <a:avLst/>
        </a:prstGeom>
        <a:ln>
          <a:noFill/>
        </a:ln>
      </xdr:spPr>
    </xdr:pic>
    <xdr:clientData/>
  </xdr:twoCellAnchor>
</xdr:wsDr>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drawing" Target="../drawings/drawing7.xml"/>
</Relationships>
</file>

<file path=xl/worksheets/_rels/sheet11.xml.rels><?xml version="1.0" encoding="UTF-8"?>
<Relationships xmlns="http://schemas.openxmlformats.org/package/2006/relationships"><Relationship Id="rId1" Type="http://schemas.openxmlformats.org/officeDocument/2006/relationships/drawing" Target="../drawings/drawing8.xml"/>
</Relationships>
</file>

<file path=xl/worksheets/_rels/sheet13.xml.rels><?xml version="1.0" encoding="UTF-8"?>
<Relationships xmlns="http://schemas.openxmlformats.org/package/2006/relationships"><Relationship Id="rId1" Type="http://schemas.openxmlformats.org/officeDocument/2006/relationships/drawing" Target="../drawings/drawing9.xml"/>
</Relationships>
</file>

<file path=xl/worksheets/_rels/sheet14.xml.rels><?xml version="1.0" encoding="UTF-8"?>
<Relationships xmlns="http://schemas.openxmlformats.org/package/2006/relationships"><Relationship Id="rId1" Type="http://schemas.openxmlformats.org/officeDocument/2006/relationships/drawing" Target="../drawings/drawing10.xml"/>
</Relationships>
</file>

<file path=xl/worksheets/_rels/sheet15.xml.rels><?xml version="1.0" encoding="UTF-8"?>
<Relationships xmlns="http://schemas.openxmlformats.org/package/2006/relationships"><Relationship Id="rId1" Type="http://schemas.openxmlformats.org/officeDocument/2006/relationships/drawing" Target="../drawings/drawing1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B37"/>
  <sheetViews>
    <sheetView showFormulas="false" showGridLines="true" showRowColHeaders="true" showZeros="true" rightToLeft="false" tabSelected="false" showOutlineSymbols="true" defaultGridColor="true" view="pageBreakPreview" topLeftCell="A1" colorId="64" zoomScale="160" zoomScaleNormal="100" zoomScalePageLayoutView="160" workbookViewId="0">
      <selection pane="topLeft" activeCell="B11" activeCellId="0" sqref="B11"/>
    </sheetView>
  </sheetViews>
  <sheetFormatPr defaultRowHeight="15" zeroHeight="false" outlineLevelRow="0" outlineLevelCol="0"/>
  <cols>
    <col collapsed="false" customWidth="true" hidden="false" outlineLevel="0" max="1" min="1" style="0" width="34.42"/>
    <col collapsed="false" customWidth="true" hidden="false" outlineLevel="0" max="2" min="2" style="0" width="49"/>
    <col collapsed="false" customWidth="true" hidden="false" outlineLevel="0" max="3" min="3" style="0" width="8.67"/>
    <col collapsed="false" customWidth="true" hidden="false" outlineLevel="0" max="4" min="4" style="0" width="28.71"/>
    <col collapsed="false" customWidth="true" hidden="false" outlineLevel="0" max="5" min="5" style="0" width="25"/>
    <col collapsed="false" customWidth="true" hidden="false" outlineLevel="0" max="1025" min="6" style="0" width="8.67"/>
  </cols>
  <sheetData>
    <row r="1" customFormat="false" ht="15" hidden="false" customHeight="false" outlineLevel="0" collapsed="false">
      <c r="A1" s="1" t="s">
        <v>0</v>
      </c>
      <c r="B1" s="1"/>
      <c r="C1" s="2"/>
      <c r="D1" s="3"/>
      <c r="E1" s="2"/>
      <c r="F1" s="2"/>
      <c r="G1" s="2"/>
      <c r="H1" s="2"/>
      <c r="I1" s="2"/>
      <c r="J1" s="2"/>
      <c r="K1" s="2"/>
      <c r="L1" s="2"/>
      <c r="M1" s="3"/>
      <c r="N1" s="4"/>
      <c r="O1" s="4"/>
      <c r="P1" s="4"/>
      <c r="Q1" s="4"/>
      <c r="R1" s="4"/>
      <c r="S1" s="4"/>
      <c r="T1" s="4"/>
      <c r="U1" s="4"/>
      <c r="V1" s="4"/>
      <c r="W1" s="4"/>
      <c r="X1" s="4"/>
      <c r="Y1" s="4"/>
      <c r="Z1" s="4"/>
      <c r="AA1" s="4"/>
      <c r="AB1" s="4"/>
    </row>
    <row r="2" customFormat="false" ht="15" hidden="false" customHeight="false" outlineLevel="0" collapsed="false">
      <c r="A2" s="5" t="s">
        <v>1</v>
      </c>
      <c r="B2" s="6"/>
      <c r="C2" s="7"/>
      <c r="D2" s="4"/>
      <c r="E2" s="7"/>
      <c r="F2" s="7"/>
      <c r="G2" s="7"/>
      <c r="H2" s="7"/>
      <c r="I2" s="7"/>
      <c r="J2" s="7"/>
      <c r="K2" s="7"/>
      <c r="L2" s="7"/>
      <c r="M2" s="7"/>
      <c r="N2" s="7"/>
      <c r="O2" s="7"/>
      <c r="P2" s="7"/>
      <c r="Q2" s="7"/>
      <c r="R2" s="7"/>
      <c r="S2" s="7"/>
      <c r="T2" s="7"/>
      <c r="U2" s="7"/>
      <c r="V2" s="7"/>
      <c r="W2" s="7"/>
      <c r="X2" s="7"/>
      <c r="Y2" s="7"/>
      <c r="Z2" s="7"/>
      <c r="AA2" s="7"/>
      <c r="AB2" s="7"/>
    </row>
    <row r="3" customFormat="false" ht="15" hidden="false" customHeight="false" outlineLevel="0" collapsed="false">
      <c r="A3" s="8" t="s">
        <v>2</v>
      </c>
      <c r="B3" s="9" t="s">
        <v>3</v>
      </c>
      <c r="C3" s="7"/>
      <c r="D3" s="4"/>
      <c r="E3" s="7"/>
      <c r="F3" s="7"/>
      <c r="G3" s="7"/>
      <c r="H3" s="7"/>
      <c r="I3" s="7"/>
      <c r="J3" s="7"/>
      <c r="K3" s="7"/>
      <c r="L3" s="7"/>
      <c r="M3" s="7"/>
      <c r="N3" s="7"/>
      <c r="O3" s="7"/>
      <c r="P3" s="7"/>
      <c r="Q3" s="7"/>
      <c r="R3" s="7"/>
      <c r="S3" s="7"/>
      <c r="T3" s="7"/>
      <c r="U3" s="7"/>
      <c r="V3" s="7"/>
      <c r="W3" s="7"/>
      <c r="X3" s="7"/>
      <c r="Y3" s="7"/>
      <c r="Z3" s="7"/>
      <c r="AA3" s="7"/>
      <c r="AB3" s="7"/>
    </row>
    <row r="4" customFormat="false" ht="15" hidden="false" customHeight="false" outlineLevel="0" collapsed="false">
      <c r="A4" s="8" t="s">
        <v>4</v>
      </c>
      <c r="B4" s="9" t="s">
        <v>5</v>
      </c>
      <c r="C4" s="7"/>
      <c r="D4" s="4"/>
      <c r="E4" s="7"/>
      <c r="F4" s="7"/>
      <c r="G4" s="7"/>
      <c r="H4" s="7"/>
      <c r="I4" s="7"/>
      <c r="J4" s="7"/>
      <c r="K4" s="7"/>
      <c r="L4" s="7"/>
      <c r="M4" s="7"/>
      <c r="N4" s="7"/>
      <c r="O4" s="7"/>
      <c r="P4" s="7"/>
      <c r="Q4" s="7"/>
      <c r="R4" s="7"/>
      <c r="S4" s="7"/>
      <c r="T4" s="7"/>
      <c r="U4" s="7"/>
      <c r="V4" s="7"/>
      <c r="W4" s="7"/>
      <c r="X4" s="7"/>
      <c r="Y4" s="7"/>
      <c r="Z4" s="7"/>
      <c r="AA4" s="7"/>
      <c r="AB4" s="7"/>
    </row>
    <row r="5" customFormat="false" ht="15" hidden="false" customHeight="false" outlineLevel="0" collapsed="false">
      <c r="A5" s="8" t="s">
        <v>6</v>
      </c>
      <c r="B5" s="9"/>
      <c r="C5" s="7"/>
      <c r="D5" s="4"/>
      <c r="E5" s="7"/>
      <c r="F5" s="7"/>
      <c r="G5" s="7"/>
      <c r="H5" s="7"/>
      <c r="I5" s="7"/>
      <c r="J5" s="7"/>
      <c r="K5" s="7"/>
      <c r="L5" s="7"/>
      <c r="M5" s="7"/>
      <c r="N5" s="7"/>
      <c r="O5" s="7"/>
      <c r="P5" s="7"/>
      <c r="Q5" s="7"/>
      <c r="R5" s="7"/>
      <c r="S5" s="7"/>
      <c r="T5" s="7"/>
      <c r="U5" s="7"/>
      <c r="V5" s="7"/>
      <c r="W5" s="7"/>
      <c r="X5" s="7"/>
      <c r="Y5" s="7"/>
      <c r="Z5" s="7"/>
      <c r="AA5" s="7"/>
      <c r="AB5" s="7"/>
    </row>
    <row r="6" customFormat="false" ht="15" hidden="false" customHeight="false" outlineLevel="0" collapsed="false">
      <c r="A6" s="8" t="s">
        <v>7</v>
      </c>
      <c r="B6" s="10"/>
      <c r="C6" s="7"/>
      <c r="D6" s="11"/>
      <c r="E6" s="7"/>
      <c r="F6" s="7"/>
      <c r="G6" s="7"/>
      <c r="H6" s="7"/>
      <c r="I6" s="7"/>
      <c r="J6" s="7"/>
      <c r="K6" s="7"/>
      <c r="L6" s="7"/>
      <c r="M6" s="7"/>
      <c r="N6" s="7"/>
      <c r="O6" s="7"/>
      <c r="P6" s="7"/>
      <c r="Q6" s="7"/>
      <c r="R6" s="7"/>
      <c r="S6" s="7"/>
      <c r="T6" s="7"/>
      <c r="U6" s="7"/>
      <c r="V6" s="7"/>
      <c r="W6" s="7"/>
      <c r="X6" s="7"/>
      <c r="Y6" s="7"/>
      <c r="Z6" s="7"/>
      <c r="AA6" s="7"/>
      <c r="AB6" s="7"/>
    </row>
    <row r="7" customFormat="false" ht="25.5" hidden="false" customHeight="false" outlineLevel="0" collapsed="false">
      <c r="A7" s="8" t="s">
        <v>8</v>
      </c>
      <c r="B7" s="12" t="s">
        <v>9</v>
      </c>
      <c r="C7" s="7"/>
      <c r="D7" s="4"/>
      <c r="E7" s="7"/>
      <c r="F7" s="7"/>
      <c r="G7" s="7"/>
      <c r="H7" s="7"/>
      <c r="I7" s="7"/>
      <c r="J7" s="7"/>
      <c r="K7" s="7"/>
      <c r="L7" s="7"/>
      <c r="M7" s="7"/>
      <c r="N7" s="7"/>
      <c r="O7" s="7"/>
      <c r="P7" s="7"/>
      <c r="Q7" s="7"/>
      <c r="R7" s="7"/>
      <c r="S7" s="7"/>
      <c r="T7" s="7"/>
      <c r="U7" s="7"/>
      <c r="V7" s="7"/>
      <c r="W7" s="7"/>
      <c r="X7" s="7"/>
      <c r="Y7" s="7"/>
      <c r="Z7" s="7"/>
      <c r="AA7" s="7"/>
      <c r="AB7" s="7"/>
    </row>
    <row r="8" customFormat="false" ht="15" hidden="false" customHeight="false" outlineLevel="0" collapsed="false">
      <c r="A8" s="8" t="s">
        <v>10</v>
      </c>
      <c r="B8" s="13"/>
      <c r="C8" s="7"/>
      <c r="D8" s="4"/>
      <c r="E8" s="7"/>
      <c r="F8" s="7"/>
      <c r="G8" s="7"/>
      <c r="H8" s="7"/>
      <c r="I8" s="7"/>
      <c r="J8" s="7"/>
      <c r="K8" s="7"/>
      <c r="L8" s="7"/>
      <c r="M8" s="7"/>
      <c r="N8" s="7"/>
      <c r="O8" s="7"/>
      <c r="P8" s="7"/>
      <c r="Q8" s="7"/>
      <c r="R8" s="7"/>
      <c r="S8" s="7"/>
      <c r="T8" s="7"/>
      <c r="U8" s="7"/>
      <c r="V8" s="7"/>
      <c r="W8" s="7"/>
      <c r="X8" s="7"/>
      <c r="Y8" s="7"/>
      <c r="Z8" s="7"/>
      <c r="AA8" s="7"/>
      <c r="AB8" s="7"/>
    </row>
    <row r="9" customFormat="false" ht="15" hidden="false" customHeight="false" outlineLevel="0" collapsed="false">
      <c r="A9" s="8" t="s">
        <v>11</v>
      </c>
      <c r="B9" s="9"/>
      <c r="C9" s="7"/>
      <c r="D9" s="4"/>
      <c r="E9" s="7"/>
      <c r="F9" s="7"/>
      <c r="G9" s="7"/>
      <c r="H9" s="7"/>
      <c r="I9" s="7"/>
      <c r="J9" s="7"/>
      <c r="K9" s="7"/>
      <c r="L9" s="7"/>
      <c r="M9" s="7"/>
      <c r="N9" s="7"/>
      <c r="O9" s="7"/>
      <c r="P9" s="7"/>
      <c r="Q9" s="7"/>
      <c r="R9" s="7"/>
      <c r="S9" s="7"/>
      <c r="T9" s="7"/>
      <c r="U9" s="7"/>
      <c r="V9" s="7"/>
      <c r="W9" s="7"/>
      <c r="X9" s="7"/>
      <c r="Y9" s="7"/>
      <c r="Z9" s="7"/>
      <c r="AA9" s="7"/>
      <c r="AB9" s="7"/>
    </row>
    <row r="10" customFormat="false" ht="15" hidden="false" customHeight="false" outlineLevel="0" collapsed="false">
      <c r="A10" s="8" t="s">
        <v>12</v>
      </c>
      <c r="B10" s="13"/>
      <c r="C10" s="7"/>
      <c r="D10" s="4"/>
      <c r="E10" s="7"/>
      <c r="F10" s="7"/>
      <c r="G10" s="7"/>
      <c r="H10" s="7"/>
      <c r="I10" s="7"/>
      <c r="J10" s="7"/>
      <c r="K10" s="7"/>
      <c r="L10" s="7"/>
      <c r="M10" s="7"/>
      <c r="N10" s="7"/>
      <c r="O10" s="7"/>
      <c r="P10" s="7"/>
      <c r="Q10" s="7"/>
      <c r="R10" s="7"/>
      <c r="S10" s="7"/>
      <c r="T10" s="7"/>
      <c r="U10" s="7"/>
      <c r="V10" s="7"/>
      <c r="W10" s="7"/>
      <c r="X10" s="7"/>
      <c r="Y10" s="7"/>
      <c r="Z10" s="7"/>
      <c r="AA10" s="7"/>
      <c r="AB10" s="7"/>
    </row>
    <row r="11" customFormat="false" ht="15" hidden="false" customHeight="false" outlineLevel="0" collapsed="false">
      <c r="A11" s="8" t="s">
        <v>13</v>
      </c>
      <c r="B11" s="14"/>
      <c r="C11" s="7"/>
      <c r="D11" s="7"/>
      <c r="E11" s="7"/>
      <c r="F11" s="7"/>
      <c r="G11" s="7"/>
      <c r="H11" s="7"/>
      <c r="I11" s="7"/>
      <c r="J11" s="7"/>
      <c r="K11" s="7"/>
      <c r="L11" s="7"/>
      <c r="M11" s="7"/>
      <c r="N11" s="7"/>
      <c r="O11" s="7"/>
      <c r="P11" s="7"/>
      <c r="Q11" s="7"/>
      <c r="R11" s="7"/>
      <c r="S11" s="7"/>
      <c r="T11" s="7"/>
      <c r="U11" s="7"/>
      <c r="V11" s="7"/>
      <c r="W11" s="7"/>
      <c r="X11" s="7"/>
      <c r="Y11" s="7"/>
      <c r="Z11" s="7"/>
      <c r="AA11" s="7"/>
      <c r="AB11" s="7"/>
    </row>
    <row r="12" customFormat="false" ht="15" hidden="false" customHeight="false" outlineLevel="0" collapsed="false">
      <c r="A12" s="8" t="s">
        <v>14</v>
      </c>
      <c r="B12" s="15" t="n">
        <v>395000</v>
      </c>
      <c r="C12" s="7"/>
      <c r="D12" s="16"/>
      <c r="E12" s="7"/>
      <c r="F12" s="7"/>
      <c r="G12" s="7"/>
      <c r="H12" s="7"/>
      <c r="I12" s="7"/>
      <c r="J12" s="7"/>
      <c r="K12" s="7"/>
      <c r="L12" s="7"/>
      <c r="M12" s="7"/>
      <c r="N12" s="7"/>
      <c r="O12" s="7"/>
      <c r="P12" s="7"/>
      <c r="Q12" s="7"/>
      <c r="R12" s="7"/>
      <c r="S12" s="7"/>
      <c r="T12" s="7"/>
      <c r="U12" s="7"/>
      <c r="V12" s="7"/>
      <c r="W12" s="7"/>
      <c r="X12" s="7"/>
      <c r="Y12" s="7"/>
      <c r="Z12" s="7"/>
      <c r="AA12" s="7"/>
      <c r="AB12" s="7"/>
    </row>
    <row r="13" customFormat="false" ht="15" hidden="false" customHeight="false" outlineLevel="0" collapsed="false">
      <c r="A13" s="8" t="s">
        <v>15</v>
      </c>
      <c r="B13" s="17"/>
      <c r="C13" s="7"/>
      <c r="D13" s="7"/>
      <c r="E13" s="7"/>
      <c r="F13" s="7"/>
      <c r="G13" s="7"/>
      <c r="H13" s="7"/>
      <c r="I13" s="7"/>
      <c r="J13" s="7"/>
      <c r="K13" s="7"/>
      <c r="L13" s="7"/>
      <c r="M13" s="7"/>
      <c r="N13" s="7"/>
      <c r="O13" s="7"/>
      <c r="P13" s="7"/>
      <c r="Q13" s="7"/>
      <c r="R13" s="7"/>
      <c r="S13" s="7"/>
      <c r="T13" s="7"/>
      <c r="U13" s="7"/>
      <c r="V13" s="7"/>
      <c r="W13" s="7"/>
      <c r="X13" s="7"/>
      <c r="Y13" s="7"/>
      <c r="Z13" s="7"/>
      <c r="AA13" s="7"/>
      <c r="AB13" s="7"/>
    </row>
    <row r="14" customFormat="false" ht="15" hidden="false" customHeight="false" outlineLevel="0" collapsed="false">
      <c r="A14" s="18"/>
      <c r="B14" s="19"/>
    </row>
    <row r="15" customFormat="false" ht="15" hidden="false" customHeight="false" outlineLevel="0" collapsed="false">
      <c r="A15" s="5" t="s">
        <v>16</v>
      </c>
      <c r="B15" s="20"/>
    </row>
    <row r="16" customFormat="false" ht="25.5" hidden="false" customHeight="false" outlineLevel="0" collapsed="false">
      <c r="A16" s="8" t="s">
        <v>17</v>
      </c>
      <c r="B16" s="21" t="str">
        <f aca="false">B7</f>
        <v>Projeto de Revitalização Paisagística dos Principais Corredores de Acesso da Cidade</v>
      </c>
    </row>
    <row r="17" customFormat="false" ht="15" hidden="false" customHeight="false" outlineLevel="0" collapsed="false">
      <c r="A17" s="22" t="s">
        <v>18</v>
      </c>
      <c r="B17" s="9" t="s">
        <v>19</v>
      </c>
      <c r="D17" s="23" t="s">
        <v>20</v>
      </c>
      <c r="E17" s="23" t="s">
        <v>21</v>
      </c>
    </row>
    <row r="18" customFormat="false" ht="15" hidden="false" customHeight="false" outlineLevel="0" collapsed="false">
      <c r="A18" s="24" t="s">
        <v>22</v>
      </c>
      <c r="B18" s="25" t="s">
        <v>23</v>
      </c>
      <c r="D18" s="26" t="s">
        <v>23</v>
      </c>
      <c r="E18" s="26" t="s">
        <v>24</v>
      </c>
    </row>
    <row r="19" customFormat="false" ht="15" hidden="false" customHeight="false" outlineLevel="0" collapsed="false">
      <c r="A19" s="22" t="s">
        <v>25</v>
      </c>
      <c r="B19" s="27" t="s">
        <v>26</v>
      </c>
      <c r="D19" s="26" t="s">
        <v>27</v>
      </c>
      <c r="E19" s="26" t="s">
        <v>26</v>
      </c>
    </row>
    <row r="20" customFormat="false" ht="15" hidden="false" customHeight="false" outlineLevel="0" collapsed="false">
      <c r="A20" s="18"/>
      <c r="B20" s="19"/>
    </row>
    <row r="21" customFormat="false" ht="15" hidden="false" customHeight="false" outlineLevel="0" collapsed="false">
      <c r="A21" s="28" t="s">
        <v>28</v>
      </c>
      <c r="B21" s="29" t="s">
        <v>29</v>
      </c>
    </row>
    <row r="22" customFormat="false" ht="15" hidden="false" customHeight="false" outlineLevel="0" collapsed="false">
      <c r="A22" s="30"/>
      <c r="B22" s="31"/>
    </row>
    <row r="23" customFormat="false" ht="15" hidden="false" customHeight="false" outlineLevel="0" collapsed="false">
      <c r="A23" s="5" t="s">
        <v>30</v>
      </c>
      <c r="B23" s="6"/>
    </row>
    <row r="24" customFormat="false" ht="15" hidden="false" customHeight="false" outlineLevel="0" collapsed="false">
      <c r="A24" s="8" t="s">
        <v>31</v>
      </c>
      <c r="B24" s="13" t="s">
        <v>32</v>
      </c>
    </row>
    <row r="25" customFormat="false" ht="15" hidden="false" customHeight="false" outlineLevel="0" collapsed="false">
      <c r="A25" s="8" t="s">
        <v>33</v>
      </c>
      <c r="B25" s="9" t="s">
        <v>34</v>
      </c>
    </row>
    <row r="26" customFormat="false" ht="15" hidden="false" customHeight="false" outlineLevel="0" collapsed="false">
      <c r="A26" s="8" t="s">
        <v>35</v>
      </c>
      <c r="B26" s="9" t="s">
        <v>36</v>
      </c>
    </row>
    <row r="27" customFormat="false" ht="15" hidden="false" customHeight="false" outlineLevel="0" collapsed="false">
      <c r="A27" s="8" t="s">
        <v>37</v>
      </c>
      <c r="B27" s="32" t="n">
        <f aca="true">TODAY()</f>
        <v>43920</v>
      </c>
    </row>
    <row r="28" customFormat="false" ht="15" hidden="false" customHeight="false" outlineLevel="0" collapsed="false">
      <c r="A28" s="33"/>
      <c r="B28" s="34"/>
    </row>
    <row r="29" customFormat="false" ht="15" hidden="false" customHeight="false" outlineLevel="0" collapsed="false">
      <c r="A29" s="5" t="s">
        <v>38</v>
      </c>
      <c r="B29" s="6"/>
    </row>
    <row r="30" customFormat="false" ht="15" hidden="false" customHeight="false" outlineLevel="0" collapsed="false">
      <c r="A30" s="8" t="s">
        <v>39</v>
      </c>
      <c r="B30" s="13" t="s">
        <v>32</v>
      </c>
    </row>
    <row r="31" customFormat="false" ht="15" hidden="false" customHeight="false" outlineLevel="0" collapsed="false">
      <c r="A31" s="8" t="s">
        <v>40</v>
      </c>
      <c r="B31" s="9" t="s">
        <v>34</v>
      </c>
    </row>
    <row r="32" customFormat="false" ht="15" hidden="false" customHeight="false" outlineLevel="0" collapsed="false">
      <c r="A32" s="8" t="s">
        <v>41</v>
      </c>
      <c r="B32" s="9"/>
    </row>
    <row r="33" customFormat="false" ht="15" hidden="false" customHeight="false" outlineLevel="0" collapsed="false">
      <c r="A33" s="33"/>
      <c r="B33" s="34"/>
    </row>
    <row r="34" customFormat="false" ht="15" hidden="false" customHeight="false" outlineLevel="0" collapsed="false">
      <c r="A34" s="5" t="s">
        <v>42</v>
      </c>
      <c r="B34" s="6"/>
    </row>
    <row r="35" customFormat="false" ht="15" hidden="false" customHeight="false" outlineLevel="0" collapsed="false">
      <c r="A35" s="8" t="s">
        <v>43</v>
      </c>
      <c r="B35" s="13" t="s">
        <v>44</v>
      </c>
    </row>
    <row r="36" customFormat="false" ht="15" hidden="false" customHeight="false" outlineLevel="0" collapsed="false">
      <c r="A36" s="8" t="s">
        <v>45</v>
      </c>
      <c r="B36" s="13" t="s">
        <v>46</v>
      </c>
    </row>
    <row r="37" customFormat="false" ht="15" hidden="false" customHeight="false" outlineLevel="0" collapsed="false">
      <c r="A37" s="35"/>
      <c r="B37" s="35"/>
    </row>
  </sheetData>
  <mergeCells count="1">
    <mergeCell ref="A1:B1"/>
  </mergeCells>
  <dataValidations count="2">
    <dataValidation allowBlank="false" operator="between" prompt="Selecione o regime de execução da obra" promptTitle="Regime de Execução de Obra" showDropDown="false" showErrorMessage="true" showInputMessage="true" sqref="B18" type="list">
      <formula1>execução</formula1>
      <formula2>0</formula2>
    </dataValidation>
    <dataValidation allowBlank="true" operator="between" prompt="Selecione o regime previdenciário da obra" promptTitle="Regime previdenciário da obra" showDropDown="false" showErrorMessage="true" showInputMessage="true" sqref="B19" type="list">
      <formula1>previdenciário</formula1>
      <formula2>0</formula2>
    </dataValidation>
  </dataValidation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tabColor rgb="FF00B050"/>
    <pageSetUpPr fitToPage="true"/>
  </sheetPr>
  <dimension ref="B1:AF52"/>
  <sheetViews>
    <sheetView showFormulas="false" showGridLines="true" showRowColHeaders="true" showZeros="true" rightToLeft="false" tabSelected="false" showOutlineSymbols="true" defaultGridColor="true" view="pageBreakPreview" topLeftCell="A16" colorId="64" zoomScale="130" zoomScaleNormal="100" zoomScalePageLayoutView="130" workbookViewId="0">
      <selection pane="topLeft" activeCell="M5" activeCellId="0" sqref="M5"/>
    </sheetView>
  </sheetViews>
  <sheetFormatPr defaultRowHeight="15" zeroHeight="false" outlineLevelRow="0" outlineLevelCol="0"/>
  <cols>
    <col collapsed="false" customWidth="true" hidden="false" outlineLevel="0" max="1" min="1" style="0" width="3.71"/>
    <col collapsed="false" customWidth="true" hidden="false" outlineLevel="0" max="2" min="2" style="0" width="10.99"/>
    <col collapsed="false" customWidth="true" hidden="false" outlineLevel="0" max="5" min="3" style="0" width="8.67"/>
    <col collapsed="false" customWidth="true" hidden="false" outlineLevel="0" max="6" min="6" style="0" width="13.01"/>
    <col collapsed="false" customWidth="true" hidden="false" outlineLevel="0" max="7" min="7" style="0" width="8.67"/>
    <col collapsed="false" customWidth="true" hidden="false" outlineLevel="0" max="8" min="8" style="0" width="10.99"/>
    <col collapsed="false" customWidth="true" hidden="false" outlineLevel="0" max="10" min="9" style="0" width="8.67"/>
    <col collapsed="false" customWidth="true" hidden="false" outlineLevel="0" max="11" min="11" style="0" width="11.14"/>
    <col collapsed="false" customWidth="true" hidden="false" outlineLevel="0" max="12" min="12" style="0" width="5.01"/>
    <col collapsed="false" customWidth="true" hidden="false" outlineLevel="0" max="1025" min="13" style="0" width="8.67"/>
  </cols>
  <sheetData>
    <row r="1" customFormat="false" ht="15.75" hidden="false" customHeight="true" outlineLevel="0" collapsed="false">
      <c r="B1" s="36" t="s">
        <v>47</v>
      </c>
      <c r="C1" s="36"/>
      <c r="D1" s="36"/>
      <c r="E1" s="36"/>
      <c r="F1" s="36"/>
      <c r="G1" s="36"/>
      <c r="H1" s="36"/>
      <c r="I1" s="36"/>
      <c r="J1" s="37" t="s">
        <v>48</v>
      </c>
      <c r="K1" s="37"/>
    </row>
    <row r="2" customFormat="false" ht="15" hidden="false" customHeight="false" outlineLevel="0" collapsed="false">
      <c r="B2" s="36"/>
      <c r="C2" s="36"/>
      <c r="D2" s="36"/>
      <c r="E2" s="36"/>
      <c r="F2" s="36"/>
      <c r="G2" s="36"/>
      <c r="H2" s="36"/>
      <c r="I2" s="36"/>
      <c r="J2" s="38" t="s">
        <v>49</v>
      </c>
      <c r="K2" s="38"/>
    </row>
    <row r="3" customFormat="false" ht="8.25" hidden="false" customHeight="true" outlineLevel="0" collapsed="false">
      <c r="B3" s="39"/>
      <c r="C3" s="39"/>
      <c r="D3" s="39"/>
      <c r="E3" s="39"/>
      <c r="F3" s="39"/>
      <c r="G3" s="39"/>
      <c r="H3" s="39"/>
      <c r="I3" s="39"/>
      <c r="J3" s="39"/>
      <c r="K3" s="39"/>
    </row>
    <row r="4" customFormat="false" ht="15" hidden="false" customHeight="false" outlineLevel="0" collapsed="false">
      <c r="B4" s="40"/>
      <c r="C4" s="40"/>
      <c r="D4" s="41" t="s">
        <v>50</v>
      </c>
      <c r="E4" s="41"/>
      <c r="F4" s="41" t="s">
        <v>51</v>
      </c>
      <c r="G4" s="41"/>
      <c r="H4" s="41"/>
      <c r="I4" s="41"/>
      <c r="J4" s="41"/>
      <c r="K4" s="41"/>
    </row>
    <row r="5" customFormat="false" ht="15" hidden="false" customHeight="false" outlineLevel="0" collapsed="false">
      <c r="B5" s="42"/>
      <c r="C5" s="42"/>
      <c r="D5" s="43" t="n">
        <f aca="false">INFO!B5</f>
        <v>0</v>
      </c>
      <c r="E5" s="43"/>
      <c r="F5" s="43" t="str">
        <f aca="false">INFO!B3</f>
        <v>Prefeitura Municipal de Espírito Santo do Pinhal</v>
      </c>
      <c r="G5" s="43"/>
      <c r="H5" s="43"/>
      <c r="I5" s="43"/>
      <c r="J5" s="43"/>
      <c r="K5" s="43"/>
    </row>
    <row r="6" customFormat="false" ht="6.75" hidden="false" customHeight="true" outlineLevel="0" collapsed="false">
      <c r="B6" s="44"/>
      <c r="C6" s="44"/>
      <c r="D6" s="44"/>
      <c r="E6" s="44"/>
      <c r="F6" s="44"/>
      <c r="G6" s="44"/>
      <c r="H6" s="44"/>
      <c r="I6" s="44"/>
      <c r="J6" s="44"/>
      <c r="K6" s="44"/>
    </row>
    <row r="7" customFormat="false" ht="15" hidden="false" customHeight="false" outlineLevel="0" collapsed="false">
      <c r="B7" s="41" t="s">
        <v>52</v>
      </c>
      <c r="C7" s="41"/>
      <c r="D7" s="41"/>
      <c r="E7" s="41"/>
      <c r="F7" s="41"/>
      <c r="G7" s="41"/>
      <c r="H7" s="41"/>
      <c r="I7" s="41"/>
      <c r="J7" s="41"/>
      <c r="K7" s="41"/>
    </row>
    <row r="8" customFormat="false" ht="15" hidden="false" customHeight="false" outlineLevel="0" collapsed="false">
      <c r="B8" s="45" t="str">
        <f aca="false">INFO!B16</f>
        <v>Projeto de Revitalização Paisagística dos Principais Corredores de Acesso da Cidade</v>
      </c>
      <c r="C8" s="45"/>
      <c r="D8" s="45"/>
      <c r="E8" s="45"/>
      <c r="F8" s="45"/>
      <c r="G8" s="45"/>
      <c r="H8" s="45"/>
      <c r="I8" s="45"/>
      <c r="J8" s="45"/>
      <c r="K8" s="45"/>
    </row>
    <row r="9" customFormat="false" ht="15" hidden="false" customHeight="false" outlineLevel="0" collapsed="false">
      <c r="B9" s="44"/>
      <c r="C9" s="44"/>
      <c r="D9" s="44"/>
      <c r="E9" s="44"/>
      <c r="F9" s="44"/>
      <c r="G9" s="44"/>
      <c r="H9" s="44"/>
      <c r="I9" s="44"/>
      <c r="J9" s="44"/>
      <c r="K9" s="44"/>
    </row>
    <row r="10" customFormat="false" ht="23.25" hidden="false" customHeight="true" outlineLevel="0" collapsed="false">
      <c r="B10" s="46" t="s">
        <v>53</v>
      </c>
      <c r="C10" s="46"/>
      <c r="D10" s="46"/>
      <c r="E10" s="46"/>
      <c r="F10" s="46"/>
      <c r="G10" s="46"/>
      <c r="H10" s="46"/>
      <c r="I10" s="46"/>
      <c r="J10" s="47" t="n">
        <v>1</v>
      </c>
      <c r="K10" s="47"/>
    </row>
    <row r="11" customFormat="false" ht="15" hidden="false" customHeight="false" outlineLevel="0" collapsed="false">
      <c r="B11" s="48" t="s">
        <v>54</v>
      </c>
      <c r="C11" s="48"/>
      <c r="D11" s="48"/>
      <c r="E11" s="48"/>
      <c r="F11" s="48"/>
      <c r="G11" s="48"/>
      <c r="H11" s="48"/>
      <c r="I11" s="48"/>
      <c r="J11" s="47" t="n">
        <v>0.05</v>
      </c>
      <c r="K11" s="47"/>
    </row>
    <row r="12" customFormat="false" ht="4.5" hidden="false" customHeight="true" outlineLevel="0" collapsed="false">
      <c r="B12" s="49"/>
      <c r="C12" s="49"/>
      <c r="D12" s="49"/>
      <c r="E12" s="49"/>
      <c r="F12" s="49"/>
      <c r="G12" s="49"/>
      <c r="H12" s="49"/>
      <c r="I12" s="49"/>
      <c r="J12" s="49"/>
      <c r="K12" s="49"/>
    </row>
    <row r="13" customFormat="false" ht="7.5" hidden="false" customHeight="true" outlineLevel="0" collapsed="false">
      <c r="B13" s="39"/>
      <c r="C13" s="39"/>
      <c r="D13" s="39"/>
      <c r="E13" s="39"/>
      <c r="F13" s="39"/>
      <c r="G13" s="39"/>
      <c r="H13" s="39"/>
      <c r="I13" s="39"/>
      <c r="J13" s="39"/>
      <c r="K13" s="39"/>
    </row>
    <row r="14" customFormat="false" ht="15.75" hidden="false" customHeight="false" outlineLevel="0" collapsed="false">
      <c r="B14" s="50" t="s">
        <v>55</v>
      </c>
      <c r="C14" s="50"/>
      <c r="D14" s="50"/>
      <c r="E14" s="50"/>
      <c r="F14" s="50"/>
      <c r="G14" s="50"/>
      <c r="H14" s="50"/>
      <c r="I14" s="50"/>
      <c r="J14" s="50"/>
      <c r="K14" s="50"/>
    </row>
    <row r="15" customFormat="false" ht="15" hidden="false" customHeight="false" outlineLevel="0" collapsed="false">
      <c r="B15" s="39"/>
      <c r="C15" s="39"/>
      <c r="D15" s="39"/>
      <c r="E15" s="39"/>
      <c r="F15" s="39"/>
      <c r="G15" s="39"/>
      <c r="H15" s="39"/>
      <c r="I15" s="39"/>
      <c r="J15" s="39"/>
      <c r="K15" s="39"/>
    </row>
    <row r="16" customFormat="false" ht="15" hidden="false" customHeight="false" outlineLevel="0" collapsed="false">
      <c r="B16" s="51" t="s">
        <v>56</v>
      </c>
      <c r="C16" s="51"/>
      <c r="D16" s="51"/>
      <c r="E16" s="51"/>
      <c r="F16" s="51"/>
      <c r="G16" s="51"/>
      <c r="H16" s="51"/>
      <c r="I16" s="51"/>
      <c r="J16" s="51"/>
      <c r="K16" s="51"/>
      <c r="O16" s="52"/>
    </row>
    <row r="17" customFormat="false" ht="15" hidden="false" customHeight="false" outlineLevel="0" collapsed="false">
      <c r="B17" s="53" t="s">
        <v>57</v>
      </c>
      <c r="C17" s="53"/>
      <c r="D17" s="53"/>
      <c r="E17" s="53"/>
      <c r="F17" s="53"/>
      <c r="G17" s="53"/>
      <c r="H17" s="53"/>
      <c r="I17" s="53"/>
      <c r="J17" s="53"/>
      <c r="K17" s="53"/>
    </row>
    <row r="18" customFormat="false" ht="15" hidden="false" customHeight="true" outlineLevel="0" collapsed="false">
      <c r="B18" s="39"/>
      <c r="C18" s="39"/>
      <c r="D18" s="39"/>
      <c r="E18" s="39"/>
      <c r="F18" s="39"/>
      <c r="G18" s="39"/>
      <c r="H18" s="39"/>
      <c r="I18" s="39"/>
      <c r="J18" s="39"/>
      <c r="K18" s="39"/>
      <c r="N18" s="54" t="s">
        <v>58</v>
      </c>
      <c r="O18" s="54"/>
      <c r="P18" s="54"/>
      <c r="R18" s="55" t="s">
        <v>57</v>
      </c>
      <c r="S18" s="56"/>
      <c r="T18" s="56"/>
      <c r="V18" s="55" t="s">
        <v>59</v>
      </c>
      <c r="W18" s="56"/>
      <c r="X18" s="56"/>
      <c r="Z18" s="55" t="s">
        <v>60</v>
      </c>
      <c r="AA18" s="56"/>
      <c r="AB18" s="56"/>
      <c r="AD18" s="54" t="s">
        <v>61</v>
      </c>
      <c r="AE18" s="54"/>
      <c r="AF18" s="54"/>
    </row>
    <row r="19" customFormat="false" ht="18.75" hidden="false" customHeight="true" outlineLevel="0" collapsed="false">
      <c r="B19" s="57" t="s">
        <v>62</v>
      </c>
      <c r="C19" s="57"/>
      <c r="D19" s="57"/>
      <c r="E19" s="57"/>
      <c r="F19" s="57"/>
      <c r="G19" s="57"/>
      <c r="H19" s="57"/>
      <c r="I19" s="57"/>
      <c r="J19" s="57" t="s">
        <v>63</v>
      </c>
      <c r="K19" s="58" t="s">
        <v>64</v>
      </c>
      <c r="N19" s="59" t="s">
        <v>65</v>
      </c>
      <c r="O19" s="59" t="s">
        <v>66</v>
      </c>
      <c r="P19" s="59" t="s">
        <v>67</v>
      </c>
      <c r="R19" s="59" t="s">
        <v>65</v>
      </c>
      <c r="S19" s="59" t="s">
        <v>66</v>
      </c>
      <c r="T19" s="59" t="s">
        <v>67</v>
      </c>
      <c r="V19" s="59" t="s">
        <v>65</v>
      </c>
      <c r="W19" s="59" t="s">
        <v>66</v>
      </c>
      <c r="X19" s="59" t="s">
        <v>67</v>
      </c>
      <c r="Z19" s="59" t="s">
        <v>65</v>
      </c>
      <c r="AA19" s="59" t="s">
        <v>66</v>
      </c>
      <c r="AB19" s="59" t="s">
        <v>67</v>
      </c>
      <c r="AD19" s="59" t="s">
        <v>65</v>
      </c>
      <c r="AE19" s="59" t="s">
        <v>66</v>
      </c>
      <c r="AF19" s="59" t="s">
        <v>67</v>
      </c>
    </row>
    <row r="20" customFormat="false" ht="15" hidden="false" customHeight="false" outlineLevel="0" collapsed="false">
      <c r="B20" s="57"/>
      <c r="C20" s="57"/>
      <c r="D20" s="57"/>
      <c r="E20" s="57"/>
      <c r="F20" s="57"/>
      <c r="G20" s="57"/>
      <c r="H20" s="57"/>
      <c r="I20" s="57"/>
      <c r="J20" s="57"/>
      <c r="K20" s="58"/>
      <c r="N20" s="59"/>
      <c r="O20" s="59"/>
      <c r="P20" s="59"/>
      <c r="R20" s="59"/>
      <c r="S20" s="59"/>
      <c r="T20" s="59"/>
      <c r="V20" s="59"/>
      <c r="W20" s="59"/>
      <c r="X20" s="59"/>
      <c r="Z20" s="59"/>
      <c r="AA20" s="59"/>
      <c r="AB20" s="59"/>
      <c r="AD20" s="59"/>
      <c r="AE20" s="59"/>
      <c r="AF20" s="59"/>
    </row>
    <row r="21" customFormat="false" ht="15" hidden="false" customHeight="true" outlineLevel="0" collapsed="false">
      <c r="B21" s="60" t="s">
        <v>68</v>
      </c>
      <c r="C21" s="60"/>
      <c r="D21" s="60"/>
      <c r="E21" s="60"/>
      <c r="F21" s="60"/>
      <c r="G21" s="60"/>
      <c r="H21" s="60"/>
      <c r="I21" s="60"/>
      <c r="J21" s="61" t="s">
        <v>69</v>
      </c>
      <c r="K21" s="62" t="n">
        <v>0.03</v>
      </c>
      <c r="N21" s="63" t="n">
        <v>0.03</v>
      </c>
      <c r="O21" s="63" t="n">
        <v>0.04</v>
      </c>
      <c r="P21" s="63" t="n">
        <v>0.055</v>
      </c>
      <c r="R21" s="63" t="n">
        <v>0.038</v>
      </c>
      <c r="S21" s="63" t="n">
        <v>0.0401</v>
      </c>
      <c r="T21" s="63" t="n">
        <v>0.0467</v>
      </c>
      <c r="V21" s="63" t="n">
        <v>0.0343</v>
      </c>
      <c r="W21" s="63" t="n">
        <v>0.0493</v>
      </c>
      <c r="X21" s="63" t="n">
        <v>0.0671</v>
      </c>
      <c r="Z21" s="63" t="n">
        <v>0.015</v>
      </c>
      <c r="AA21" s="63" t="n">
        <v>0.0345</v>
      </c>
      <c r="AB21" s="63" t="n">
        <v>0.0449</v>
      </c>
      <c r="AD21" s="63" t="s">
        <v>70</v>
      </c>
      <c r="AE21" s="63" t="s">
        <v>70</v>
      </c>
      <c r="AF21" s="63" t="s">
        <v>70</v>
      </c>
    </row>
    <row r="22" customFormat="false" ht="15" hidden="false" customHeight="true" outlineLevel="0" collapsed="false">
      <c r="B22" s="60" t="s">
        <v>71</v>
      </c>
      <c r="C22" s="60"/>
      <c r="D22" s="60"/>
      <c r="E22" s="60"/>
      <c r="F22" s="60"/>
      <c r="G22" s="60"/>
      <c r="H22" s="60"/>
      <c r="I22" s="60"/>
      <c r="J22" s="61" t="s">
        <v>72</v>
      </c>
      <c r="K22" s="62" t="n">
        <v>0.008</v>
      </c>
      <c r="N22" s="63" t="n">
        <v>0.008</v>
      </c>
      <c r="O22" s="63" t="n">
        <v>0.008</v>
      </c>
      <c r="P22" s="63" t="n">
        <v>0.01</v>
      </c>
      <c r="R22" s="63" t="n">
        <v>0.0032</v>
      </c>
      <c r="S22" s="63" t="n">
        <v>0.004</v>
      </c>
      <c r="T22" s="63" t="n">
        <v>0.0074</v>
      </c>
      <c r="V22" s="63" t="n">
        <v>0.0028</v>
      </c>
      <c r="W22" s="63" t="n">
        <v>0.0049</v>
      </c>
      <c r="X22" s="63" t="n">
        <v>0.0075</v>
      </c>
      <c r="Z22" s="63" t="n">
        <v>0.003</v>
      </c>
      <c r="AA22" s="63" t="n">
        <v>0.0048</v>
      </c>
      <c r="AB22" s="63" t="n">
        <v>0.0082</v>
      </c>
      <c r="AD22" s="63" t="s">
        <v>70</v>
      </c>
      <c r="AE22" s="63" t="s">
        <v>70</v>
      </c>
      <c r="AF22" s="63" t="s">
        <v>70</v>
      </c>
    </row>
    <row r="23" customFormat="false" ht="15" hidden="false" customHeight="true" outlineLevel="0" collapsed="false">
      <c r="B23" s="60" t="s">
        <v>73</v>
      </c>
      <c r="C23" s="60"/>
      <c r="D23" s="60"/>
      <c r="E23" s="60"/>
      <c r="F23" s="60"/>
      <c r="G23" s="60"/>
      <c r="H23" s="60"/>
      <c r="I23" s="60"/>
      <c r="J23" s="61" t="s">
        <v>74</v>
      </c>
      <c r="K23" s="62" t="n">
        <v>0.0097</v>
      </c>
      <c r="N23" s="63" t="n">
        <v>0.0097</v>
      </c>
      <c r="O23" s="63" t="n">
        <v>0.0127</v>
      </c>
      <c r="P23" s="63" t="n">
        <v>0.0127</v>
      </c>
      <c r="R23" s="63" t="n">
        <v>0.005</v>
      </c>
      <c r="S23" s="63" t="n">
        <v>0.0056</v>
      </c>
      <c r="T23" s="63" t="n">
        <v>0.0097</v>
      </c>
      <c r="V23" s="63" t="n">
        <v>0.01</v>
      </c>
      <c r="W23" s="63" t="n">
        <v>0.0139</v>
      </c>
      <c r="X23" s="63" t="n">
        <v>0.0174</v>
      </c>
      <c r="Z23" s="63" t="n">
        <v>0.0056</v>
      </c>
      <c r="AA23" s="63" t="n">
        <v>0.0085</v>
      </c>
      <c r="AB23" s="63" t="n">
        <v>0.0089</v>
      </c>
      <c r="AD23" s="63" t="s">
        <v>70</v>
      </c>
      <c r="AE23" s="63" t="s">
        <v>70</v>
      </c>
      <c r="AF23" s="63" t="s">
        <v>70</v>
      </c>
    </row>
    <row r="24" customFormat="false" ht="15" hidden="false" customHeight="true" outlineLevel="0" collapsed="false">
      <c r="B24" s="60" t="s">
        <v>75</v>
      </c>
      <c r="C24" s="60"/>
      <c r="D24" s="60"/>
      <c r="E24" s="60"/>
      <c r="F24" s="60"/>
      <c r="G24" s="60"/>
      <c r="H24" s="60"/>
      <c r="I24" s="60"/>
      <c r="J24" s="61" t="s">
        <v>76</v>
      </c>
      <c r="K24" s="62" t="n">
        <v>0.0059</v>
      </c>
      <c r="N24" s="63" t="n">
        <v>0.0059</v>
      </c>
      <c r="O24" s="63" t="n">
        <v>0.0123</v>
      </c>
      <c r="P24" s="63" t="n">
        <v>0.0139</v>
      </c>
      <c r="R24" s="63" t="n">
        <v>0.0102</v>
      </c>
      <c r="S24" s="63" t="n">
        <v>0.0111</v>
      </c>
      <c r="T24" s="63" t="n">
        <v>0.0121</v>
      </c>
      <c r="V24" s="63" t="n">
        <v>0.0094</v>
      </c>
      <c r="W24" s="63" t="n">
        <v>0.0099</v>
      </c>
      <c r="X24" s="63" t="n">
        <v>0.0117</v>
      </c>
      <c r="Z24" s="63" t="n">
        <v>0.0085</v>
      </c>
      <c r="AA24" s="63" t="n">
        <v>0.0085</v>
      </c>
      <c r="AB24" s="63" t="n">
        <v>0.0111</v>
      </c>
      <c r="AD24" s="63" t="s">
        <v>70</v>
      </c>
      <c r="AE24" s="63" t="s">
        <v>70</v>
      </c>
      <c r="AF24" s="63" t="s">
        <v>70</v>
      </c>
    </row>
    <row r="25" customFormat="false" ht="15" hidden="false" customHeight="true" outlineLevel="0" collapsed="false">
      <c r="B25" s="60" t="s">
        <v>77</v>
      </c>
      <c r="C25" s="60"/>
      <c r="D25" s="60"/>
      <c r="E25" s="60"/>
      <c r="F25" s="60"/>
      <c r="G25" s="60"/>
      <c r="H25" s="60"/>
      <c r="I25" s="60"/>
      <c r="J25" s="61" t="s">
        <v>78</v>
      </c>
      <c r="K25" s="62" t="n">
        <v>0.0616</v>
      </c>
      <c r="N25" s="63" t="n">
        <v>0.0616</v>
      </c>
      <c r="O25" s="63" t="n">
        <v>0.074</v>
      </c>
      <c r="P25" s="63" t="n">
        <v>0.0896</v>
      </c>
      <c r="R25" s="63" t="n">
        <v>0.0664</v>
      </c>
      <c r="S25" s="63" t="n">
        <v>0.073</v>
      </c>
      <c r="T25" s="63" t="n">
        <v>0.0869</v>
      </c>
      <c r="V25" s="63" t="n">
        <v>0.0674</v>
      </c>
      <c r="W25" s="63" t="n">
        <v>0.0804</v>
      </c>
      <c r="X25" s="63" t="n">
        <v>0.094</v>
      </c>
      <c r="Z25" s="63" t="n">
        <v>0.035</v>
      </c>
      <c r="AA25" s="63" t="n">
        <v>0.0511</v>
      </c>
      <c r="AB25" s="63" t="n">
        <v>0.0622</v>
      </c>
      <c r="AD25" s="63" t="s">
        <v>70</v>
      </c>
      <c r="AE25" s="63" t="s">
        <v>70</v>
      </c>
      <c r="AF25" s="63" t="s">
        <v>70</v>
      </c>
    </row>
    <row r="26" customFormat="false" ht="15" hidden="false" customHeight="true" outlineLevel="0" collapsed="false">
      <c r="B26" s="60" t="s">
        <v>79</v>
      </c>
      <c r="C26" s="60"/>
      <c r="D26" s="60"/>
      <c r="E26" s="60"/>
      <c r="F26" s="60"/>
      <c r="G26" s="60"/>
      <c r="H26" s="60"/>
      <c r="I26" s="60"/>
      <c r="J26" s="61" t="s">
        <v>80</v>
      </c>
      <c r="K26" s="62" t="n">
        <v>0.0365</v>
      </c>
      <c r="N26" s="63" t="n">
        <v>0.0365</v>
      </c>
      <c r="O26" s="63" t="n">
        <v>0.0365</v>
      </c>
      <c r="P26" s="63" t="n">
        <v>0.0365</v>
      </c>
      <c r="R26" s="63" t="n">
        <v>0.0365</v>
      </c>
      <c r="S26" s="63" t="n">
        <v>0.0365</v>
      </c>
      <c r="T26" s="63" t="n">
        <v>0.0365</v>
      </c>
      <c r="V26" s="63" t="n">
        <v>0.0365</v>
      </c>
      <c r="W26" s="63" t="n">
        <v>0.0365</v>
      </c>
      <c r="X26" s="63" t="n">
        <v>0.0365</v>
      </c>
      <c r="Z26" s="63" t="n">
        <v>0.0365</v>
      </c>
      <c r="AA26" s="63" t="n">
        <v>0.0365</v>
      </c>
      <c r="AB26" s="63" t="n">
        <v>0.0365</v>
      </c>
      <c r="AD26" s="63" t="n">
        <v>0.0365</v>
      </c>
      <c r="AE26" s="63" t="n">
        <v>0.0365</v>
      </c>
      <c r="AF26" s="63" t="n">
        <v>0.0365</v>
      </c>
    </row>
    <row r="27" customFormat="false" ht="15" hidden="false" customHeight="true" outlineLevel="0" collapsed="false">
      <c r="B27" s="60" t="s">
        <v>81</v>
      </c>
      <c r="C27" s="60"/>
      <c r="D27" s="60"/>
      <c r="E27" s="60"/>
      <c r="F27" s="60"/>
      <c r="G27" s="60"/>
      <c r="H27" s="60"/>
      <c r="I27" s="60"/>
      <c r="J27" s="61" t="s">
        <v>82</v>
      </c>
      <c r="K27" s="63" t="n">
        <f aca="false">J10*J11</f>
        <v>0.05</v>
      </c>
      <c r="N27" s="63" t="n">
        <v>0</v>
      </c>
      <c r="O27" s="63" t="n">
        <v>0.025</v>
      </c>
      <c r="P27" s="63" t="n">
        <v>0.05</v>
      </c>
      <c r="R27" s="63" t="n">
        <v>0</v>
      </c>
      <c r="S27" s="63" t="n">
        <v>0.025</v>
      </c>
      <c r="T27" s="63" t="n">
        <v>0.05</v>
      </c>
      <c r="V27" s="63" t="n">
        <v>0</v>
      </c>
      <c r="W27" s="63" t="n">
        <v>0.025</v>
      </c>
      <c r="X27" s="63" t="n">
        <v>0.05</v>
      </c>
      <c r="Z27" s="63" t="n">
        <v>0</v>
      </c>
      <c r="AA27" s="63" t="n">
        <v>0.025</v>
      </c>
      <c r="AB27" s="63" t="n">
        <v>0.05</v>
      </c>
      <c r="AD27" s="63" t="n">
        <v>0</v>
      </c>
      <c r="AE27" s="63" t="n">
        <v>0.025</v>
      </c>
      <c r="AF27" s="63" t="n">
        <v>0.05</v>
      </c>
    </row>
    <row r="28" customFormat="false" ht="26.25" hidden="false" customHeight="true" outlineLevel="0" collapsed="false">
      <c r="B28" s="60" t="s">
        <v>83</v>
      </c>
      <c r="C28" s="60"/>
      <c r="D28" s="60"/>
      <c r="E28" s="60"/>
      <c r="F28" s="60"/>
      <c r="G28" s="60"/>
      <c r="H28" s="60"/>
      <c r="I28" s="60"/>
      <c r="J28" s="61" t="s">
        <v>84</v>
      </c>
      <c r="K28" s="63" t="n">
        <f aca="false">IF(INFO!B19="Desonerado",0.045,0)</f>
        <v>0</v>
      </c>
      <c r="N28" s="64" t="n">
        <v>0</v>
      </c>
      <c r="O28" s="64" t="n">
        <v>0.045</v>
      </c>
      <c r="P28" s="64" t="n">
        <v>0.045</v>
      </c>
      <c r="R28" s="64" t="n">
        <v>0</v>
      </c>
      <c r="S28" s="64" t="n">
        <v>0.045</v>
      </c>
      <c r="T28" s="64" t="n">
        <v>0.045</v>
      </c>
      <c r="V28" s="64" t="n">
        <v>0</v>
      </c>
      <c r="W28" s="64" t="n">
        <v>0.045</v>
      </c>
      <c r="X28" s="64" t="n">
        <v>0.045</v>
      </c>
      <c r="Z28" s="64" t="n">
        <v>0</v>
      </c>
      <c r="AA28" s="64" t="n">
        <v>0.045</v>
      </c>
      <c r="AB28" s="64" t="n">
        <v>0.045</v>
      </c>
      <c r="AD28" s="64" t="n">
        <v>0</v>
      </c>
      <c r="AE28" s="64" t="n">
        <v>0.045</v>
      </c>
      <c r="AF28" s="64" t="n">
        <v>0.045</v>
      </c>
    </row>
    <row r="29" customFormat="false" ht="28.5" hidden="false" customHeight="true" outlineLevel="0" collapsed="false">
      <c r="B29" s="60" t="s">
        <v>85</v>
      </c>
      <c r="C29" s="60"/>
      <c r="D29" s="60"/>
      <c r="E29" s="60"/>
      <c r="F29" s="60"/>
      <c r="G29" s="60"/>
      <c r="H29" s="60"/>
      <c r="I29" s="60"/>
      <c r="J29" s="65" t="s">
        <v>86</v>
      </c>
      <c r="K29" s="63" t="n">
        <f aca="false">ROUND(((((1+$K$21+$K$22+$K$23)*(1+$K$24)*(1+$K$25))/(1-$K$26-$K$27))-1),4)</f>
        <v>0.2247</v>
      </c>
      <c r="N29" s="63" t="n">
        <v>0.2034</v>
      </c>
      <c r="O29" s="63" t="n">
        <v>0.2212</v>
      </c>
      <c r="P29" s="63" t="n">
        <v>0.25</v>
      </c>
      <c r="R29" s="63" t="n">
        <v>0.196</v>
      </c>
      <c r="S29" s="63" t="n">
        <v>0.2097</v>
      </c>
      <c r="T29" s="63" t="n">
        <v>0.2423</v>
      </c>
      <c r="V29" s="63" t="n">
        <v>0.2076</v>
      </c>
      <c r="W29" s="63" t="n">
        <v>0.2418</v>
      </c>
      <c r="X29" s="63" t="n">
        <v>0.2644</v>
      </c>
      <c r="Z29" s="63" t="n">
        <v>0.111</v>
      </c>
      <c r="AA29" s="63" t="n">
        <v>0.1402</v>
      </c>
      <c r="AB29" s="63" t="n">
        <v>0.168</v>
      </c>
      <c r="AD29" s="63" t="n">
        <v>0</v>
      </c>
      <c r="AE29" s="63" t="n">
        <v>0</v>
      </c>
      <c r="AF29" s="63" t="n">
        <v>0</v>
      </c>
    </row>
    <row r="30" customFormat="false" ht="24" hidden="false" customHeight="true" outlineLevel="0" collapsed="false">
      <c r="B30" s="66" t="s">
        <v>87</v>
      </c>
      <c r="C30" s="66"/>
      <c r="D30" s="66"/>
      <c r="E30" s="66"/>
      <c r="F30" s="66"/>
      <c r="G30" s="66"/>
      <c r="H30" s="66"/>
      <c r="I30" s="66"/>
      <c r="J30" s="66" t="s">
        <v>88</v>
      </c>
      <c r="K30" s="67" t="n">
        <f aca="false">IF(INFO!B19="Não Desonerado",0,ROUND(((((1+$K$21+$K$22+$K$23)*(1+$K$24)*(1+$K$25))/(1-$K$26-$K$27-$K$28))-1),4))</f>
        <v>0</v>
      </c>
    </row>
    <row r="31" customFormat="false" ht="6" hidden="false" customHeight="true" outlineLevel="0" collapsed="false">
      <c r="B31" s="39"/>
      <c r="C31" s="39"/>
      <c r="D31" s="39"/>
      <c r="E31" s="39"/>
      <c r="F31" s="39"/>
      <c r="G31" s="39"/>
      <c r="H31" s="39"/>
      <c r="I31" s="39"/>
      <c r="J31" s="39"/>
      <c r="K31" s="39"/>
    </row>
    <row r="32" customFormat="false" ht="2.25" hidden="false" customHeight="true" outlineLevel="0" collapsed="false">
      <c r="B32" s="68"/>
      <c r="C32" s="69"/>
      <c r="D32" s="69"/>
      <c r="E32" s="69"/>
      <c r="F32" s="69"/>
      <c r="G32" s="69"/>
      <c r="H32" s="69"/>
      <c r="I32" s="69"/>
      <c r="J32" s="69"/>
      <c r="K32" s="69"/>
    </row>
    <row r="33" customFormat="false" ht="7.5" hidden="false" customHeight="true" outlineLevel="0" collapsed="false">
      <c r="B33" s="39"/>
      <c r="C33" s="39"/>
      <c r="D33" s="39"/>
      <c r="E33" s="39"/>
      <c r="F33" s="39"/>
      <c r="G33" s="39"/>
      <c r="H33" s="39"/>
      <c r="I33" s="39"/>
      <c r="J33" s="39"/>
      <c r="K33" s="39"/>
    </row>
    <row r="34" customFormat="false" ht="15" hidden="false" customHeight="false" outlineLevel="0" collapsed="false">
      <c r="B34" s="70" t="s">
        <v>89</v>
      </c>
      <c r="C34" s="70"/>
      <c r="D34" s="70"/>
      <c r="E34" s="70"/>
      <c r="F34" s="70"/>
      <c r="G34" s="70"/>
      <c r="H34" s="70"/>
      <c r="I34" s="70"/>
      <c r="J34" s="70"/>
      <c r="K34" s="70"/>
    </row>
    <row r="35" customFormat="false" ht="15.75" hidden="false" customHeight="false" outlineLevel="0" collapsed="false">
      <c r="B35" s="71"/>
      <c r="C35" s="71"/>
      <c r="D35" s="71"/>
      <c r="E35" s="72" t="s">
        <v>90</v>
      </c>
      <c r="F35" s="73" t="s">
        <v>91</v>
      </c>
      <c r="G35" s="73"/>
      <c r="H35" s="73"/>
      <c r="I35" s="74" t="s">
        <v>92</v>
      </c>
      <c r="J35" s="71"/>
      <c r="K35" s="71"/>
    </row>
    <row r="36" customFormat="false" ht="15.75" hidden="false" customHeight="false" outlineLevel="0" collapsed="false">
      <c r="B36" s="71"/>
      <c r="C36" s="71"/>
      <c r="D36" s="71"/>
      <c r="E36" s="72"/>
      <c r="F36" s="75" t="s">
        <v>93</v>
      </c>
      <c r="G36" s="75"/>
      <c r="H36" s="75"/>
      <c r="I36" s="74"/>
      <c r="J36" s="71"/>
      <c r="K36" s="71"/>
    </row>
    <row r="37" customFormat="false" ht="15" hidden="false" customHeight="true" outlineLevel="0" collapsed="false">
      <c r="B37" s="76"/>
      <c r="C37" s="76"/>
      <c r="D37" s="76"/>
      <c r="E37" s="76"/>
      <c r="F37" s="76"/>
      <c r="G37" s="76"/>
      <c r="H37" s="76"/>
      <c r="I37" s="76"/>
      <c r="J37" s="76"/>
      <c r="K37" s="76"/>
    </row>
    <row r="38" customFormat="false" ht="25.5" hidden="false" customHeight="true" outlineLevel="0" collapsed="false">
      <c r="B38" s="77" t="s">
        <v>94</v>
      </c>
      <c r="C38" s="77"/>
      <c r="D38" s="77"/>
      <c r="E38" s="77"/>
      <c r="F38" s="77"/>
      <c r="G38" s="77"/>
      <c r="H38" s="77"/>
      <c r="I38" s="77"/>
      <c r="J38" s="77"/>
      <c r="K38" s="77"/>
    </row>
    <row r="39" customFormat="false" ht="15" hidden="false" customHeight="false" outlineLevel="0" collapsed="false">
      <c r="B39" s="39"/>
      <c r="C39" s="39"/>
      <c r="D39" s="39"/>
      <c r="E39" s="39"/>
      <c r="F39" s="39"/>
      <c r="G39" s="39"/>
      <c r="H39" s="39"/>
      <c r="I39" s="39"/>
      <c r="J39" s="39"/>
      <c r="K39" s="39"/>
      <c r="N39" s="54" t="s">
        <v>95</v>
      </c>
    </row>
    <row r="40" customFormat="false" ht="39.75" hidden="false" customHeight="true" outlineLevel="0" collapsed="false">
      <c r="B40" s="77" t="s">
        <v>96</v>
      </c>
      <c r="C40" s="77"/>
      <c r="D40" s="77"/>
      <c r="E40" s="77"/>
      <c r="F40" s="77"/>
      <c r="G40" s="77"/>
      <c r="H40" s="77"/>
      <c r="I40" s="77"/>
      <c r="J40" s="77"/>
      <c r="K40" s="77"/>
      <c r="N40" s="0" t="s">
        <v>58</v>
      </c>
    </row>
    <row r="41" customFormat="false" ht="15" hidden="false" customHeight="false" outlineLevel="0" collapsed="false">
      <c r="B41" s="39"/>
      <c r="C41" s="39"/>
      <c r="D41" s="39"/>
      <c r="E41" s="39"/>
      <c r="F41" s="39"/>
      <c r="G41" s="39"/>
      <c r="H41" s="39"/>
      <c r="I41" s="39"/>
      <c r="J41" s="39"/>
      <c r="K41" s="39"/>
      <c r="N41" s="0" t="s">
        <v>57</v>
      </c>
    </row>
    <row r="42" customFormat="false" ht="15" hidden="false" customHeight="false" outlineLevel="0" collapsed="false">
      <c r="B42" s="78" t="s">
        <v>97</v>
      </c>
      <c r="C42" s="39"/>
      <c r="D42" s="39"/>
      <c r="E42" s="39"/>
      <c r="F42" s="39"/>
      <c r="G42" s="39"/>
      <c r="H42" s="39"/>
      <c r="I42" s="39"/>
      <c r="J42" s="39"/>
      <c r="K42" s="39"/>
      <c r="N42" s="0" t="s">
        <v>59</v>
      </c>
    </row>
    <row r="43" customFormat="false" ht="28.5" hidden="false" customHeight="true" outlineLevel="0" collapsed="false">
      <c r="B43" s="79"/>
      <c r="C43" s="79"/>
      <c r="D43" s="79"/>
      <c r="E43" s="79"/>
      <c r="F43" s="79"/>
      <c r="G43" s="79"/>
      <c r="H43" s="79"/>
      <c r="I43" s="79"/>
      <c r="J43" s="79"/>
      <c r="K43" s="79"/>
      <c r="N43" s="0" t="s">
        <v>98</v>
      </c>
    </row>
    <row r="44" customFormat="false" ht="15" hidden="false" customHeight="false" outlineLevel="0" collapsed="false">
      <c r="B44" s="39"/>
      <c r="C44" s="39"/>
      <c r="D44" s="39"/>
      <c r="E44" s="39"/>
      <c r="F44" s="39"/>
      <c r="G44" s="39"/>
      <c r="H44" s="39"/>
      <c r="I44" s="39"/>
      <c r="J44" s="39"/>
      <c r="K44" s="39"/>
      <c r="N44" s="0" t="s">
        <v>99</v>
      </c>
    </row>
    <row r="45" customFormat="false" ht="15" hidden="false" customHeight="false" outlineLevel="0" collapsed="false">
      <c r="B45" s="80" t="str">
        <f aca="false">INFO!B4</f>
        <v>Espírito Santo do Pinhal</v>
      </c>
      <c r="C45" s="80"/>
      <c r="D45" s="80"/>
      <c r="E45" s="80"/>
      <c r="F45" s="39"/>
      <c r="G45" s="39"/>
      <c r="H45" s="81" t="n">
        <f aca="false">INFO!B27</f>
        <v>43920</v>
      </c>
      <c r="I45" s="81"/>
      <c r="J45" s="81"/>
      <c r="K45" s="81"/>
      <c r="N45" s="0" t="s">
        <v>60</v>
      </c>
    </row>
    <row r="46" customFormat="false" ht="15" hidden="false" customHeight="false" outlineLevel="0" collapsed="false">
      <c r="B46" s="82" t="s">
        <v>100</v>
      </c>
      <c r="C46" s="82"/>
      <c r="D46" s="82"/>
      <c r="E46" s="82"/>
      <c r="F46" s="39"/>
      <c r="G46" s="83"/>
      <c r="H46" s="84" t="s">
        <v>101</v>
      </c>
      <c r="I46" s="85"/>
      <c r="J46" s="85"/>
      <c r="K46" s="85"/>
      <c r="N46" s="0" t="s">
        <v>61</v>
      </c>
    </row>
    <row r="47" customFormat="false" ht="15" hidden="false" customHeight="false" outlineLevel="0" collapsed="false">
      <c r="B47" s="39"/>
      <c r="C47" s="39"/>
      <c r="D47" s="39"/>
      <c r="E47" s="39"/>
      <c r="F47" s="39"/>
      <c r="G47" s="39"/>
      <c r="H47" s="39"/>
      <c r="I47" s="39"/>
      <c r="J47" s="39"/>
      <c r="K47" s="39"/>
    </row>
    <row r="48" customFormat="false" ht="15" hidden="false" customHeight="false" outlineLevel="0" collapsed="false">
      <c r="B48" s="86"/>
      <c r="C48" s="86"/>
      <c r="D48" s="86"/>
      <c r="E48" s="86"/>
      <c r="F48" s="87"/>
      <c r="G48" s="39"/>
      <c r="H48" s="87"/>
      <c r="I48" s="87"/>
      <c r="J48" s="87"/>
      <c r="K48" s="87"/>
    </row>
    <row r="49" customFormat="false" ht="15" hidden="false" customHeight="false" outlineLevel="0" collapsed="false">
      <c r="B49" s="88" t="s">
        <v>102</v>
      </c>
      <c r="C49" s="88"/>
      <c r="D49" s="88"/>
      <c r="E49" s="88"/>
      <c r="F49" s="89"/>
      <c r="G49" s="39"/>
      <c r="H49" s="87"/>
      <c r="I49" s="87"/>
      <c r="J49" s="87"/>
      <c r="K49" s="87"/>
    </row>
    <row r="50" customFormat="false" ht="15" hidden="false" customHeight="false" outlineLevel="0" collapsed="false">
      <c r="B50" s="90" t="str">
        <f aca="false">INFO!A24</f>
        <v>Engª:</v>
      </c>
      <c r="C50" s="91" t="str">
        <f aca="false">INFO!B24</f>
        <v>Elton Maeda</v>
      </c>
      <c r="D50" s="92"/>
      <c r="E50" s="92"/>
      <c r="F50" s="93"/>
      <c r="G50" s="39"/>
      <c r="H50" s="87"/>
      <c r="I50" s="87"/>
      <c r="J50" s="87"/>
      <c r="K50" s="87"/>
    </row>
    <row r="51" customFormat="false" ht="15" hidden="false" customHeight="false" outlineLevel="0" collapsed="false">
      <c r="B51" s="90" t="str">
        <f aca="false">INFO!A25</f>
        <v>CREA:</v>
      </c>
      <c r="C51" s="94" t="str">
        <f aca="false">INFO!B25</f>
        <v>A72570-6</v>
      </c>
      <c r="D51" s="92"/>
      <c r="E51" s="92"/>
      <c r="F51" s="93"/>
      <c r="G51" s="39"/>
      <c r="H51" s="87"/>
      <c r="I51" s="87"/>
      <c r="J51" s="87"/>
      <c r="K51" s="87"/>
    </row>
    <row r="52" customFormat="false" ht="15" hidden="false" customHeight="false" outlineLevel="0" collapsed="false">
      <c r="B52" s="90" t="s">
        <v>103</v>
      </c>
      <c r="C52" s="94" t="str">
        <f aca="false">INFO!B26</f>
        <v>08980383</v>
      </c>
      <c r="D52" s="92"/>
      <c r="E52" s="92"/>
      <c r="F52" s="93"/>
      <c r="G52" s="39"/>
      <c r="H52" s="87"/>
      <c r="I52" s="87"/>
      <c r="J52" s="87"/>
      <c r="K52" s="87"/>
    </row>
  </sheetData>
  <mergeCells count="45">
    <mergeCell ref="B1:I2"/>
    <mergeCell ref="J1:K1"/>
    <mergeCell ref="J2:K2"/>
    <mergeCell ref="B4:C4"/>
    <mergeCell ref="D4:E4"/>
    <mergeCell ref="F4:K4"/>
    <mergeCell ref="B5:C5"/>
    <mergeCell ref="D5:E5"/>
    <mergeCell ref="F5:K5"/>
    <mergeCell ref="B7:K7"/>
    <mergeCell ref="B8:K8"/>
    <mergeCell ref="B10:I10"/>
    <mergeCell ref="J10:K10"/>
    <mergeCell ref="B11:I11"/>
    <mergeCell ref="J11:K11"/>
    <mergeCell ref="B14:K14"/>
    <mergeCell ref="B16:K16"/>
    <mergeCell ref="B17:K17"/>
    <mergeCell ref="B19:I20"/>
    <mergeCell ref="J19:J20"/>
    <mergeCell ref="K19:K20"/>
    <mergeCell ref="B21:I21"/>
    <mergeCell ref="B22:I22"/>
    <mergeCell ref="B23:I23"/>
    <mergeCell ref="B24:I24"/>
    <mergeCell ref="B25:I25"/>
    <mergeCell ref="B26:I26"/>
    <mergeCell ref="B27:I27"/>
    <mergeCell ref="B28:I28"/>
    <mergeCell ref="B29:I29"/>
    <mergeCell ref="B30:I30"/>
    <mergeCell ref="C32:K32"/>
    <mergeCell ref="B34:K34"/>
    <mergeCell ref="E35:E36"/>
    <mergeCell ref="F35:H35"/>
    <mergeCell ref="I35:I36"/>
    <mergeCell ref="F36:H36"/>
    <mergeCell ref="B38:K38"/>
    <mergeCell ref="B40:K40"/>
    <mergeCell ref="B43:K43"/>
    <mergeCell ref="B45:E45"/>
    <mergeCell ref="H45:K45"/>
    <mergeCell ref="B46:E46"/>
    <mergeCell ref="B48:E48"/>
    <mergeCell ref="B49:E49"/>
  </mergeCells>
  <dataValidations count="1">
    <dataValidation allowBlank="true" operator="between" prompt="Selecione o tipo de obra a ser construído" promptTitle="Tipo de obra" showDropDown="false" showErrorMessage="true" showInputMessage="true" sqref="B17:K17" type="list">
      <formula1>tipoobra</formula1>
      <formula2>0</formula2>
    </dataValidation>
  </dataValidations>
  <printOptions headings="false" gridLines="false" gridLinesSet="true" horizontalCentered="false" verticalCentered="false"/>
  <pageMargins left="0.511805555555555" right="0.511805555555555" top="0.7875" bottom="0.7875" header="0.511805555555555" footer="0.315277777777778"/>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&amp;R&amp;P / &amp;N</oddFooter>
  </headerFooter>
  <drawing r:id="rId1"/>
</worksheet>
</file>

<file path=xl/worksheets/sheet3.xml><?xml version="1.0" encoding="utf-8"?>
<worksheet xmlns="http://schemas.openxmlformats.org/spreadsheetml/2006/main" xmlns:r="http://schemas.openxmlformats.org/officeDocument/2006/relationships">
  <sheetPr filterMode="false">
    <tabColor rgb="FF00B050"/>
    <pageSetUpPr fitToPage="false"/>
  </sheetPr>
  <dimension ref="B1:V62"/>
  <sheetViews>
    <sheetView showFormulas="false" showGridLines="true" showRowColHeaders="true" showZeros="true" rightToLeft="false" tabSelected="true" showOutlineSymbols="true" defaultGridColor="true" view="pageBreakPreview" topLeftCell="C40" colorId="64" zoomScale="130" zoomScaleNormal="90" zoomScalePageLayoutView="130" workbookViewId="0">
      <selection pane="topLeft" activeCell="M40" activeCellId="0" sqref="M40"/>
    </sheetView>
  </sheetViews>
  <sheetFormatPr defaultRowHeight="15" zeroHeight="false" outlineLevelRow="0" outlineLevelCol="0"/>
  <cols>
    <col collapsed="false" customWidth="true" hidden="false" outlineLevel="0" max="1" min="1" style="52" width="0.71"/>
    <col collapsed="false" customWidth="false" hidden="false" outlineLevel="0" max="2" min="2" style="52" width="11.42"/>
    <col collapsed="false" customWidth="true" hidden="false" outlineLevel="0" max="3" min="3" style="95" width="12.57"/>
    <col collapsed="false" customWidth="true" hidden="false" outlineLevel="0" max="4" min="4" style="95" width="14.15"/>
    <col collapsed="false" customWidth="true" hidden="false" outlineLevel="0" max="5" min="5" style="52" width="64.28"/>
    <col collapsed="false" customWidth="true" hidden="false" outlineLevel="0" max="6" min="6" style="52" width="12.29"/>
    <col collapsed="false" customWidth="true" hidden="false" outlineLevel="0" max="7" min="7" style="96" width="12.86"/>
    <col collapsed="false" customWidth="true" hidden="true" outlineLevel="0" max="8" min="8" style="97" width="52.14"/>
    <col collapsed="false" customWidth="true" hidden="true" outlineLevel="0" max="9" min="9" style="98" width="13.14"/>
    <col collapsed="false" customWidth="true" hidden="true" outlineLevel="0" max="10" min="10" style="99" width="13.14"/>
    <col collapsed="false" customWidth="true" hidden="true" outlineLevel="0" max="11" min="11" style="98" width="13.14"/>
    <col collapsed="false" customWidth="true" hidden="true" outlineLevel="0" max="12" min="12" style="99" width="13.14"/>
    <col collapsed="false" customWidth="true" hidden="false" outlineLevel="0" max="13" min="13" style="100" width="15.71"/>
    <col collapsed="false" customWidth="true" hidden="true" outlineLevel="0" max="14" min="14" style="100" width="15.29"/>
    <col collapsed="false" customWidth="true" hidden="false" outlineLevel="0" max="15" min="15" style="101" width="20.57"/>
    <col collapsed="false" customWidth="true" hidden="true" outlineLevel="0" max="16" min="16" style="101" width="9.58"/>
    <col collapsed="false" customWidth="true" hidden="true" outlineLevel="0" max="17" min="17" style="102" width="2.85"/>
    <col collapsed="false" customWidth="true" hidden="false" outlineLevel="0" max="18" min="18" style="52" width="4.57"/>
    <col collapsed="false" customWidth="true" hidden="false" outlineLevel="0" max="19" min="19" style="52" width="18.42"/>
    <col collapsed="false" customWidth="true" hidden="false" outlineLevel="0" max="20" min="20" style="52" width="14.28"/>
    <col collapsed="false" customWidth="true" hidden="false" outlineLevel="0" max="21" min="21" style="52" width="19.29"/>
    <col collapsed="false" customWidth="true" hidden="false" outlineLevel="0" max="255" min="22" style="52" width="9.14"/>
    <col collapsed="false" customWidth="true" hidden="false" outlineLevel="0" max="256" min="256" style="52" width="2"/>
    <col collapsed="false" customWidth="false" hidden="false" outlineLevel="0" max="257" min="257" style="52" width="11.42"/>
    <col collapsed="false" customWidth="true" hidden="false" outlineLevel="0" max="258" min="258" style="52" width="3.29"/>
    <col collapsed="false" customWidth="true" hidden="false" outlineLevel="0" max="259" min="259" style="52" width="67.29"/>
    <col collapsed="false" customWidth="true" hidden="false" outlineLevel="0" max="262" min="260" style="52" width="9.85"/>
    <col collapsed="false" customWidth="true" hidden="false" outlineLevel="0" max="263" min="263" style="52" width="9.71"/>
    <col collapsed="false" customWidth="true" hidden="false" outlineLevel="0" max="264" min="264" style="52" width="52.14"/>
    <col collapsed="false" customWidth="false" hidden="true" outlineLevel="0" max="268" min="265" style="52" width="11.52"/>
    <col collapsed="false" customWidth="true" hidden="false" outlineLevel="0" max="269" min="269" style="52" width="19.99"/>
    <col collapsed="false" customWidth="false" hidden="true" outlineLevel="0" max="270" min="270" style="52" width="11.52"/>
    <col collapsed="false" customWidth="true" hidden="false" outlineLevel="0" max="271" min="271" style="52" width="20.57"/>
    <col collapsed="false" customWidth="true" hidden="false" outlineLevel="0" max="272" min="272" style="52" width="9.58"/>
    <col collapsed="false" customWidth="true" hidden="false" outlineLevel="0" max="273" min="273" style="52" width="2.85"/>
    <col collapsed="false" customWidth="true" hidden="false" outlineLevel="0" max="274" min="274" style="52" width="4.57"/>
    <col collapsed="false" customWidth="true" hidden="false" outlineLevel="0" max="275" min="275" style="52" width="12.42"/>
    <col collapsed="false" customWidth="true" hidden="false" outlineLevel="0" max="276" min="276" style="52" width="14.28"/>
    <col collapsed="false" customWidth="true" hidden="false" outlineLevel="0" max="277" min="277" style="52" width="10.29"/>
    <col collapsed="false" customWidth="true" hidden="false" outlineLevel="0" max="511" min="278" style="52" width="9.14"/>
    <col collapsed="false" customWidth="true" hidden="false" outlineLevel="0" max="512" min="512" style="52" width="2"/>
    <col collapsed="false" customWidth="false" hidden="false" outlineLevel="0" max="513" min="513" style="52" width="11.42"/>
    <col collapsed="false" customWidth="true" hidden="false" outlineLevel="0" max="514" min="514" style="52" width="3.29"/>
    <col collapsed="false" customWidth="true" hidden="false" outlineLevel="0" max="515" min="515" style="52" width="67.29"/>
    <col collapsed="false" customWidth="true" hidden="false" outlineLevel="0" max="518" min="516" style="52" width="9.85"/>
    <col collapsed="false" customWidth="true" hidden="false" outlineLevel="0" max="519" min="519" style="52" width="9.71"/>
    <col collapsed="false" customWidth="true" hidden="false" outlineLevel="0" max="520" min="520" style="52" width="52.14"/>
    <col collapsed="false" customWidth="false" hidden="true" outlineLevel="0" max="524" min="521" style="52" width="11.52"/>
    <col collapsed="false" customWidth="true" hidden="false" outlineLevel="0" max="525" min="525" style="52" width="19.99"/>
    <col collapsed="false" customWidth="false" hidden="true" outlineLevel="0" max="526" min="526" style="52" width="11.52"/>
    <col collapsed="false" customWidth="true" hidden="false" outlineLevel="0" max="527" min="527" style="52" width="20.57"/>
    <col collapsed="false" customWidth="true" hidden="false" outlineLevel="0" max="528" min="528" style="52" width="9.58"/>
    <col collapsed="false" customWidth="true" hidden="false" outlineLevel="0" max="529" min="529" style="52" width="2.85"/>
    <col collapsed="false" customWidth="true" hidden="false" outlineLevel="0" max="530" min="530" style="52" width="4.57"/>
    <col collapsed="false" customWidth="true" hidden="false" outlineLevel="0" max="531" min="531" style="52" width="12.42"/>
    <col collapsed="false" customWidth="true" hidden="false" outlineLevel="0" max="532" min="532" style="52" width="14.28"/>
    <col collapsed="false" customWidth="true" hidden="false" outlineLevel="0" max="533" min="533" style="52" width="10.29"/>
    <col collapsed="false" customWidth="true" hidden="false" outlineLevel="0" max="767" min="534" style="52" width="9.14"/>
    <col collapsed="false" customWidth="true" hidden="false" outlineLevel="0" max="768" min="768" style="52" width="2"/>
    <col collapsed="false" customWidth="false" hidden="false" outlineLevel="0" max="769" min="769" style="52" width="11.42"/>
    <col collapsed="false" customWidth="true" hidden="false" outlineLevel="0" max="770" min="770" style="52" width="3.29"/>
    <col collapsed="false" customWidth="true" hidden="false" outlineLevel="0" max="771" min="771" style="52" width="67.29"/>
    <col collapsed="false" customWidth="true" hidden="false" outlineLevel="0" max="774" min="772" style="52" width="9.85"/>
    <col collapsed="false" customWidth="true" hidden="false" outlineLevel="0" max="775" min="775" style="52" width="9.71"/>
    <col collapsed="false" customWidth="true" hidden="false" outlineLevel="0" max="776" min="776" style="52" width="52.14"/>
    <col collapsed="false" customWidth="false" hidden="true" outlineLevel="0" max="780" min="777" style="52" width="11.52"/>
    <col collapsed="false" customWidth="true" hidden="false" outlineLevel="0" max="781" min="781" style="52" width="19.99"/>
    <col collapsed="false" customWidth="false" hidden="true" outlineLevel="0" max="782" min="782" style="52" width="11.52"/>
    <col collapsed="false" customWidth="true" hidden="false" outlineLevel="0" max="783" min="783" style="52" width="20.57"/>
    <col collapsed="false" customWidth="true" hidden="false" outlineLevel="0" max="784" min="784" style="52" width="9.58"/>
    <col collapsed="false" customWidth="true" hidden="false" outlineLevel="0" max="785" min="785" style="52" width="2.85"/>
    <col collapsed="false" customWidth="true" hidden="false" outlineLevel="0" max="786" min="786" style="52" width="4.57"/>
    <col collapsed="false" customWidth="true" hidden="false" outlineLevel="0" max="787" min="787" style="52" width="12.42"/>
    <col collapsed="false" customWidth="true" hidden="false" outlineLevel="0" max="788" min="788" style="52" width="14.28"/>
    <col collapsed="false" customWidth="true" hidden="false" outlineLevel="0" max="789" min="789" style="52" width="10.29"/>
    <col collapsed="false" customWidth="true" hidden="false" outlineLevel="0" max="1023" min="790" style="52" width="9.14"/>
    <col collapsed="false" customWidth="true" hidden="false" outlineLevel="0" max="1025" min="1024" style="52" width="2"/>
  </cols>
  <sheetData>
    <row r="1" customFormat="false" ht="12" hidden="false" customHeight="true" outlineLevel="0" collapsed="false">
      <c r="B1" s="103" t="s">
        <v>104</v>
      </c>
      <c r="C1" s="104"/>
      <c r="D1" s="104"/>
      <c r="E1" s="104"/>
      <c r="F1" s="104"/>
      <c r="G1" s="104"/>
      <c r="H1" s="104"/>
      <c r="I1" s="104"/>
      <c r="J1" s="104"/>
      <c r="K1" s="104"/>
      <c r="L1" s="104"/>
      <c r="M1" s="104"/>
      <c r="N1" s="104"/>
      <c r="O1" s="104"/>
      <c r="P1" s="105"/>
      <c r="Q1" s="106"/>
    </row>
    <row r="2" customFormat="false" ht="13.5" hidden="false" customHeight="true" outlineLevel="0" collapsed="false">
      <c r="B2" s="107" t="s">
        <v>105</v>
      </c>
      <c r="C2" s="108"/>
      <c r="D2" s="108"/>
      <c r="E2" s="108"/>
      <c r="F2" s="108"/>
      <c r="G2" s="108"/>
      <c r="H2" s="108"/>
      <c r="I2" s="108"/>
      <c r="J2" s="108"/>
      <c r="K2" s="108"/>
      <c r="L2" s="108"/>
      <c r="M2" s="108"/>
      <c r="N2" s="108"/>
      <c r="O2" s="108"/>
      <c r="P2" s="109"/>
      <c r="Q2" s="110"/>
    </row>
    <row r="3" customFormat="false" ht="13.5" hidden="false" customHeight="true" outlineLevel="0" collapsed="false">
      <c r="B3" s="111"/>
      <c r="C3" s="112"/>
      <c r="D3" s="112"/>
      <c r="E3" s="112"/>
      <c r="F3" s="112"/>
      <c r="G3" s="112"/>
      <c r="H3" s="112"/>
      <c r="I3" s="112"/>
      <c r="J3" s="112"/>
      <c r="K3" s="112"/>
      <c r="L3" s="112"/>
      <c r="M3" s="112"/>
      <c r="N3" s="112"/>
      <c r="O3" s="112"/>
      <c r="P3" s="113"/>
      <c r="Q3" s="110"/>
    </row>
    <row r="4" customFormat="false" ht="86.25" hidden="false" customHeight="true" outlineLevel="0" collapsed="false">
      <c r="B4" s="114" t="str">
        <f aca="false">INFO!B3</f>
        <v>Prefeitura Municipal de Espírito Santo do Pinhal</v>
      </c>
      <c r="C4" s="114"/>
      <c r="D4" s="114"/>
      <c r="E4" s="114"/>
      <c r="F4" s="114"/>
      <c r="G4" s="114"/>
      <c r="H4" s="114"/>
      <c r="I4" s="114"/>
      <c r="J4" s="114"/>
      <c r="K4" s="114"/>
      <c r="L4" s="114"/>
      <c r="M4" s="114"/>
      <c r="N4" s="114"/>
      <c r="O4" s="114"/>
      <c r="P4" s="115"/>
      <c r="Q4" s="116"/>
    </row>
    <row r="5" customFormat="false" ht="21" hidden="false" customHeight="true" outlineLevel="0" collapsed="false">
      <c r="B5" s="117" t="s">
        <v>106</v>
      </c>
      <c r="C5" s="117"/>
      <c r="D5" s="117"/>
      <c r="E5" s="117"/>
      <c r="F5" s="117"/>
      <c r="G5" s="117"/>
      <c r="H5" s="117"/>
      <c r="I5" s="117"/>
      <c r="J5" s="117"/>
      <c r="K5" s="117"/>
      <c r="L5" s="117"/>
      <c r="M5" s="117"/>
      <c r="N5" s="117"/>
      <c r="O5" s="117"/>
      <c r="P5" s="118"/>
      <c r="Q5" s="119"/>
    </row>
    <row r="6" customFormat="false" ht="8.1" hidden="false" customHeight="true" outlineLevel="0" collapsed="false">
      <c r="B6" s="116"/>
      <c r="C6" s="116"/>
      <c r="D6" s="116"/>
      <c r="E6" s="116"/>
      <c r="F6" s="116"/>
      <c r="G6" s="116"/>
      <c r="H6" s="116"/>
      <c r="I6" s="120"/>
      <c r="J6" s="118"/>
      <c r="K6" s="120"/>
      <c r="L6" s="118"/>
      <c r="M6" s="121"/>
      <c r="N6" s="121"/>
      <c r="O6" s="116"/>
      <c r="P6" s="116"/>
      <c r="Q6" s="119"/>
    </row>
    <row r="7" customFormat="false" ht="16.5" hidden="false" customHeight="true" outlineLevel="0" collapsed="false">
      <c r="B7" s="122" t="s">
        <v>107</v>
      </c>
      <c r="C7" s="123" t="str">
        <f aca="false">INFO!B16</f>
        <v>Projeto de Revitalização Paisagística dos Principais Corredores de Acesso da Cidade</v>
      </c>
      <c r="D7" s="124"/>
      <c r="E7" s="124"/>
      <c r="F7" s="125"/>
      <c r="G7" s="126"/>
      <c r="H7" s="127"/>
      <c r="I7" s="128"/>
      <c r="J7" s="129"/>
      <c r="K7" s="128"/>
      <c r="L7" s="129"/>
      <c r="M7" s="130"/>
      <c r="N7" s="131" t="n">
        <v>0</v>
      </c>
      <c r="O7" s="132"/>
      <c r="P7" s="132"/>
      <c r="Q7" s="133"/>
      <c r="R7" s="102"/>
    </row>
    <row r="8" customFormat="false" ht="17.25" hidden="false" customHeight="true" outlineLevel="0" collapsed="false">
      <c r="B8" s="134" t="s">
        <v>108</v>
      </c>
      <c r="C8" s="123" t="str">
        <f aca="false">INFO!B17</f>
        <v>ESPÍRITO SANTO DO PINHAL/ SP</v>
      </c>
      <c r="D8" s="124"/>
      <c r="E8" s="135"/>
      <c r="F8" s="125"/>
      <c r="G8" s="136"/>
      <c r="H8" s="137"/>
      <c r="I8" s="128"/>
      <c r="J8" s="129"/>
      <c r="K8" s="128"/>
      <c r="L8" s="129"/>
      <c r="M8" s="138"/>
      <c r="N8" s="138"/>
      <c r="O8" s="132"/>
      <c r="P8" s="132"/>
      <c r="Q8" s="133"/>
      <c r="R8" s="102"/>
    </row>
    <row r="9" customFormat="false" ht="24" hidden="false" customHeight="true" outlineLevel="0" collapsed="false">
      <c r="B9" s="139" t="s">
        <v>109</v>
      </c>
      <c r="C9" s="122"/>
      <c r="D9" s="122"/>
      <c r="E9" s="140"/>
      <c r="F9" s="141" t="s">
        <v>110</v>
      </c>
      <c r="G9" s="142" t="n">
        <f aca="false">INFO!B27</f>
        <v>43920</v>
      </c>
      <c r="H9" s="137"/>
      <c r="I9" s="128"/>
      <c r="J9" s="129"/>
      <c r="K9" s="128"/>
      <c r="L9" s="129"/>
      <c r="M9" s="143"/>
      <c r="N9" s="143"/>
      <c r="O9" s="132"/>
      <c r="P9" s="132"/>
      <c r="Q9" s="144"/>
      <c r="R9" s="102"/>
    </row>
    <row r="10" customFormat="false" ht="3" hidden="false" customHeight="true" outlineLevel="0" collapsed="false">
      <c r="B10" s="145"/>
      <c r="C10" s="146"/>
      <c r="D10" s="146"/>
      <c r="E10" s="146"/>
      <c r="F10" s="147"/>
      <c r="G10" s="148"/>
      <c r="H10" s="149"/>
      <c r="I10" s="150"/>
      <c r="J10" s="151"/>
      <c r="K10" s="150"/>
      <c r="L10" s="151"/>
      <c r="M10" s="152"/>
      <c r="N10" s="152"/>
      <c r="O10" s="144"/>
      <c r="P10" s="144"/>
      <c r="Q10" s="144"/>
      <c r="R10" s="102"/>
    </row>
    <row r="11" customFormat="false" ht="12.75" hidden="false" customHeight="true" outlineLevel="0" collapsed="false">
      <c r="B11" s="153"/>
      <c r="C11" s="154"/>
      <c r="D11" s="154"/>
      <c r="E11" s="155"/>
      <c r="F11" s="102"/>
      <c r="G11" s="156"/>
      <c r="H11" s="156"/>
      <c r="I11" s="157"/>
      <c r="J11" s="158"/>
      <c r="K11" s="157"/>
      <c r="L11" s="158"/>
      <c r="M11" s="159"/>
      <c r="N11" s="159"/>
      <c r="O11" s="160"/>
      <c r="P11" s="160"/>
      <c r="Q11" s="161"/>
    </row>
    <row r="12" s="162" customFormat="true" ht="15.75" hidden="true" customHeight="true" outlineLevel="0" collapsed="false">
      <c r="B12" s="163" t="s">
        <v>111</v>
      </c>
      <c r="C12" s="164" t="s">
        <v>112</v>
      </c>
      <c r="D12" s="163" t="s">
        <v>113</v>
      </c>
      <c r="E12" s="163" t="s">
        <v>114</v>
      </c>
      <c r="F12" s="163" t="s">
        <v>115</v>
      </c>
      <c r="G12" s="163" t="s">
        <v>116</v>
      </c>
      <c r="H12" s="165" t="s">
        <v>117</v>
      </c>
      <c r="I12" s="166" t="s">
        <v>118</v>
      </c>
      <c r="J12" s="166"/>
      <c r="K12" s="166" t="s">
        <v>119</v>
      </c>
      <c r="L12" s="166"/>
      <c r="M12" s="167" t="s">
        <v>120</v>
      </c>
      <c r="N12" s="168" t="s">
        <v>121</v>
      </c>
      <c r="O12" s="167" t="s">
        <v>122</v>
      </c>
      <c r="P12" s="169" t="s">
        <v>123</v>
      </c>
      <c r="Q12" s="170" t="s">
        <v>124</v>
      </c>
    </row>
    <row r="13" s="162" customFormat="true" ht="20.25" hidden="true" customHeight="true" outlineLevel="0" collapsed="false">
      <c r="B13" s="163"/>
      <c r="C13" s="164"/>
      <c r="D13" s="163"/>
      <c r="E13" s="163"/>
      <c r="F13" s="163"/>
      <c r="G13" s="163"/>
      <c r="H13" s="165"/>
      <c r="I13" s="171" t="s">
        <v>125</v>
      </c>
      <c r="J13" s="168" t="s">
        <v>126</v>
      </c>
      <c r="K13" s="171" t="s">
        <v>127</v>
      </c>
      <c r="L13" s="171" t="s">
        <v>128</v>
      </c>
      <c r="M13" s="167"/>
      <c r="N13" s="168"/>
      <c r="O13" s="167"/>
      <c r="P13" s="172" t="s">
        <v>129</v>
      </c>
      <c r="Q13" s="170"/>
    </row>
    <row r="14" s="162" customFormat="true" ht="18" hidden="true" customHeight="true" outlineLevel="0" collapsed="false">
      <c r="B14" s="173"/>
      <c r="C14" s="173"/>
      <c r="D14" s="173"/>
      <c r="E14" s="174" t="s">
        <v>130</v>
      </c>
      <c r="F14" s="173"/>
      <c r="G14" s="173"/>
      <c r="H14" s="173"/>
      <c r="I14" s="175"/>
      <c r="J14" s="176"/>
      <c r="K14" s="175"/>
      <c r="L14" s="176"/>
      <c r="M14" s="177"/>
      <c r="N14" s="177"/>
      <c r="O14" s="178"/>
      <c r="P14" s="179"/>
      <c r="Q14" s="180"/>
    </row>
    <row r="15" s="181" customFormat="true" ht="24.95" hidden="true" customHeight="true" outlineLevel="0" collapsed="false">
      <c r="B15" s="182" t="str">
        <f aca="false">B19</f>
        <v>1</v>
      </c>
      <c r="C15" s="183"/>
      <c r="D15" s="183"/>
      <c r="E15" s="184" t="str">
        <f aca="false">E19</f>
        <v>SERVIÇOS PRELIMINARES </v>
      </c>
      <c r="F15" s="185"/>
      <c r="G15" s="186"/>
      <c r="H15" s="186"/>
      <c r="I15" s="187"/>
      <c r="J15" s="188"/>
      <c r="K15" s="187"/>
      <c r="L15" s="188"/>
      <c r="M15" s="189"/>
      <c r="N15" s="189"/>
      <c r="O15" s="190" t="n">
        <f aca="false">O19*(1+'BDI 1'!$K$29)</f>
        <v>0</v>
      </c>
      <c r="P15" s="191" t="e">
        <f aca="false">O15/$O$17</f>
        <v>#DIV/0!</v>
      </c>
      <c r="Q15" s="192"/>
    </row>
    <row r="16" s="181" customFormat="true" ht="24.95" hidden="true" customHeight="true" outlineLevel="0" collapsed="false">
      <c r="B16" s="182" t="str">
        <f aca="false">B23</f>
        <v>1</v>
      </c>
      <c r="C16" s="183"/>
      <c r="D16" s="183"/>
      <c r="E16" s="184" t="str">
        <f aca="false">E23</f>
        <v>CANTEIROS PARA PAISAGISMO</v>
      </c>
      <c r="F16" s="185"/>
      <c r="G16" s="186"/>
      <c r="H16" s="186"/>
      <c r="I16" s="187"/>
      <c r="J16" s="188"/>
      <c r="K16" s="187"/>
      <c r="L16" s="188"/>
      <c r="M16" s="189"/>
      <c r="N16" s="189"/>
      <c r="O16" s="190" t="n">
        <f aca="false">O23*(1+'BDI 1'!$K$29)</f>
        <v>0</v>
      </c>
      <c r="P16" s="191" t="e">
        <f aca="false">O16/$O$17</f>
        <v>#DIV/0!</v>
      </c>
      <c r="Q16" s="192"/>
    </row>
    <row r="17" customFormat="false" ht="20.1" hidden="true" customHeight="true" outlineLevel="0" collapsed="false">
      <c r="B17" s="193" t="s">
        <v>131</v>
      </c>
      <c r="C17" s="194"/>
      <c r="D17" s="194"/>
      <c r="E17" s="194"/>
      <c r="F17" s="194"/>
      <c r="G17" s="194"/>
      <c r="H17" s="194"/>
      <c r="I17" s="194"/>
      <c r="J17" s="194"/>
      <c r="K17" s="194"/>
      <c r="L17" s="194"/>
      <c r="M17" s="194"/>
      <c r="N17" s="194"/>
      <c r="O17" s="195" t="n">
        <f aca="false">SUM(O14:O16)</f>
        <v>0</v>
      </c>
      <c r="P17" s="196" t="e">
        <f aca="false">SUM(P14:P16)</f>
        <v>#DIV/0!</v>
      </c>
      <c r="Q17" s="197"/>
      <c r="S17" s="198"/>
      <c r="T17" s="198"/>
    </row>
    <row r="18" customFormat="false" ht="42" hidden="true" customHeight="true" outlineLevel="0" collapsed="false">
      <c r="B18" s="199"/>
      <c r="C18" s="200"/>
      <c r="D18" s="200"/>
      <c r="E18" s="201" t="str">
        <f aca="false">INFO!B16</f>
        <v>Projeto de Revitalização Paisagística dos Principais Corredores de Acesso da Cidade</v>
      </c>
      <c r="F18" s="202"/>
      <c r="G18" s="200"/>
      <c r="H18" s="203"/>
      <c r="I18" s="204"/>
      <c r="J18" s="202"/>
      <c r="K18" s="204"/>
      <c r="L18" s="202"/>
      <c r="M18" s="205"/>
      <c r="N18" s="205"/>
      <c r="O18" s="202"/>
      <c r="P18" s="206"/>
      <c r="Q18" s="207"/>
    </row>
    <row r="19" s="181" customFormat="true" ht="12.75" hidden="false" customHeight="false" outlineLevel="0" collapsed="false">
      <c r="B19" s="208" t="str">
        <f aca="true">IF(ISERROR(VALUE(SUBSTITUTE(OFFSET(B19,-1,0,1,1),".",""))),"1",IF(ISERROR(FIND("`",SUBSTITUTE(OFFSET(B19,-1,0,1,1),".","`",1))),TEXT(VALUE(OFFSET(B19,-1,0,1,1))+1,"d"),TEXT(VALUE(LEFT(OFFSET(B19,-1,0,1,1),FIND("`",SUBSTITUTE(OFFSET(B19,-1,0,1,1),".","`",1))-1))+1,"d")))</f>
        <v>1</v>
      </c>
      <c r="C19" s="209"/>
      <c r="D19" s="209"/>
      <c r="E19" s="210" t="s">
        <v>132</v>
      </c>
      <c r="F19" s="211"/>
      <c r="G19" s="212"/>
      <c r="H19" s="212"/>
      <c r="I19" s="213"/>
      <c r="J19" s="214"/>
      <c r="K19" s="213"/>
      <c r="L19" s="214"/>
      <c r="M19" s="215"/>
      <c r="N19" s="215"/>
      <c r="O19" s="216" t="n">
        <f aca="false">TRUNC(SUBTOTAL(9,O20:O21),2)</f>
        <v>0</v>
      </c>
      <c r="P19" s="217"/>
      <c r="Q19" s="218"/>
      <c r="S19" s="219" t="n">
        <f aca="false">O19*(1+$M$53)</f>
        <v>0</v>
      </c>
      <c r="T19" s="219" t="n">
        <v>3660.726276</v>
      </c>
      <c r="U19" s="220"/>
    </row>
    <row r="20" s="221" customFormat="true" ht="14.25" hidden="false" customHeight="true" outlineLevel="0" collapsed="false">
      <c r="B20" s="222" t="str">
        <f aca="true">IF(ISERROR(VALUE(SUBSTITUTE(OFFSET(B20,-1,0,1,1),".",""))),"0.1",IF(ISERROR(FIND("`",SUBSTITUTE(OFFSET(B20,-1,0,1,1),".","`",1))),OFFSET(B20,-1,0,1,1)&amp;".1",LEFT(OFFSET(B20,-1,0,1,1),FIND("`",SUBSTITUTE(OFFSET(B20,-1,0,1,1),".","`",1)))&amp;IF(ISERROR(FIND("`",SUBSTITUTE(OFFSET(B20,-1,0,1,1),".","`",2))),VALUE(RIGHT(OFFSET(B20,-1,0,1,1),LEN(OFFSET(B20,-1,0,1,1))-FIND("`",SUBSTITUTE(OFFSET(B20,-1,0,1,1),".","`",1))))+1,VALUE(MID(OFFSET(B20,-1,0,1,1),FIND("`",SUBSTITUTE(OFFSET(B20,-1,0,1,1),".","`",1))+1,(FIND("`",SUBSTITUTE(OFFSET(B20,-1,0,1,1),".","`",2))-FIND("`",SUBSTITUTE(OFFSET(B20,-1,0,1,1),".","`",1))-1)))+1)))</f>
        <v>1.1</v>
      </c>
      <c r="C20" s="223"/>
      <c r="D20" s="223"/>
      <c r="E20" s="224" t="s">
        <v>133</v>
      </c>
      <c r="F20" s="225"/>
      <c r="G20" s="226"/>
      <c r="H20" s="226"/>
      <c r="I20" s="227"/>
      <c r="J20" s="228"/>
      <c r="K20" s="227"/>
      <c r="L20" s="228"/>
      <c r="M20" s="226"/>
      <c r="N20" s="229"/>
      <c r="O20" s="230"/>
      <c r="P20" s="231"/>
      <c r="Q20" s="232"/>
    </row>
    <row r="21" s="181" customFormat="true" ht="34.5" hidden="false" customHeight="true" outlineLevel="0" collapsed="false">
      <c r="B21" s="233" t="str">
        <f aca="true">IF(ISERROR(VALUE(SUBSTITUTE(OFFSET(B21,-1,0,1,1),".",""))),"0.0.1",IF(ISERROR(FIND("`",SUBSTITUTE(OFFSET(B21,-1,0,1,1),".","`",2))),OFFSET(B21,-1,0,1,1)&amp;".1",LEFT(OFFSET(B21,-1,0,1,1),FIND("`",SUBSTITUTE(OFFSET(B21,-1,0,1,1),".","`",2)))&amp;IF(ISERROR(FIND("`",SUBSTITUTE(OFFSET(B21,-1,0,1,1),".","`",3))),VALUE(RIGHT(OFFSET(B21,-1,0,1,1),LEN(OFFSET(B21,-1,0,1,1))-FIND("`",SUBSTITUTE(OFFSET(B21,-1,0,1,1),".","`",2))))+1,VALUE(MID(OFFSET(B21,-1,0,1,1),FIND("`",SUBSTITUTE(OFFSET(B21,-1,0,1,1),".","`",2))+1,(FIND("`",SUBSTITUTE(OFFSET(B21,-1,0,1,1),".","`",3))-FIND("`",SUBSTITUTE(OFFSET(B21,-1,0,1,1),".","`",2))-1)))+1)))</f>
        <v>1.1.1</v>
      </c>
      <c r="C21" s="234" t="s">
        <v>134</v>
      </c>
      <c r="D21" s="234" t="s">
        <v>135</v>
      </c>
      <c r="E21" s="235" t="str">
        <f aca="false">VLOOKUP($D21,'CPOS 177'!$A$9:$J$4063,3,0)</f>
        <v>Placa de identificação para obra</v>
      </c>
      <c r="F21" s="236" t="n">
        <v>6</v>
      </c>
      <c r="G21" s="237" t="str">
        <f aca="false">UPPER(VLOOKUP($D21,'CPOS 177'!$A$9:$J$4063,4,0))</f>
        <v>M²</v>
      </c>
      <c r="H21" s="237" t="s">
        <v>136</v>
      </c>
      <c r="I21" s="238"/>
      <c r="J21" s="239"/>
      <c r="K21" s="238"/>
      <c r="L21" s="239"/>
      <c r="M21" s="240"/>
      <c r="N21" s="241"/>
      <c r="O21" s="242"/>
      <c r="P21" s="243"/>
      <c r="Q21" s="244" t="n">
        <v>1</v>
      </c>
      <c r="S21" s="245"/>
      <c r="U21" s="246"/>
      <c r="V21" s="246"/>
    </row>
    <row r="22" s="221" customFormat="true" ht="15" hidden="false" customHeight="true" outlineLevel="0" collapsed="false">
      <c r="B22" s="247" t="str">
        <f aca="false">B21</f>
        <v>1.1.1</v>
      </c>
      <c r="C22" s="248"/>
      <c r="D22" s="248"/>
      <c r="E22" s="249"/>
      <c r="F22" s="250"/>
      <c r="G22" s="251"/>
      <c r="H22" s="251"/>
      <c r="I22" s="252"/>
      <c r="J22" s="252"/>
      <c r="K22" s="252"/>
      <c r="L22" s="252"/>
      <c r="M22" s="253" t="s">
        <v>137</v>
      </c>
      <c r="N22" s="253"/>
      <c r="O22" s="254" t="n">
        <f aca="false">SUBTOTAL(9,O21)</f>
        <v>0</v>
      </c>
      <c r="P22" s="255" t="e">
        <f aca="false">O22/$O$54</f>
        <v>#DIV/0!</v>
      </c>
      <c r="Q22" s="244"/>
      <c r="S22" s="256"/>
    </row>
    <row r="23" s="181" customFormat="true" ht="12.75" hidden="false" customHeight="false" outlineLevel="0" collapsed="false">
      <c r="B23" s="208" t="str">
        <f aca="true">IF(ISERROR(VALUE(SUBSTITUTE(OFFSET(B23,-1,0,1,1),".",""))),"1",IF(ISERROR(FIND("`",SUBSTITUTE(OFFSET(B23,-1,0,1,1),".","`",1))),TEXT(VALUE(OFFSET(B23,-1,0,1,1))+1,"d"),TEXT(VALUE(LEFT(OFFSET(B23,-1,0,1,1),FIND("`",SUBSTITUTE(OFFSET(B23,-1,0,1,1),".","`",1))-1))+1,"d")))</f>
        <v>1</v>
      </c>
      <c r="C23" s="209"/>
      <c r="D23" s="209"/>
      <c r="E23" s="210" t="s">
        <v>138</v>
      </c>
      <c r="F23" s="211"/>
      <c r="G23" s="212"/>
      <c r="H23" s="212"/>
      <c r="I23" s="213"/>
      <c r="J23" s="214"/>
      <c r="K23" s="213"/>
      <c r="L23" s="214"/>
      <c r="M23" s="215"/>
      <c r="N23" s="215"/>
      <c r="O23" s="216" t="n">
        <f aca="false">TRUNC(SUBTOTAL(9,O24:O50),2)</f>
        <v>0</v>
      </c>
      <c r="P23" s="217"/>
      <c r="Q23" s="218"/>
      <c r="S23" s="219"/>
      <c r="T23" s="219"/>
      <c r="U23" s="220"/>
    </row>
    <row r="24" s="221" customFormat="true" ht="14.25" hidden="false" customHeight="true" outlineLevel="0" collapsed="false">
      <c r="B24" s="222" t="str">
        <f aca="true">IF(ISERROR(VALUE(SUBSTITUTE(OFFSET(B24,-1,0,1,1),".",""))),"0.1",IF(ISERROR(FIND("`",SUBSTITUTE(OFFSET(B24,-1,0,1,1),".","`",1))),OFFSET(B24,-1,0,1,1)&amp;".1",LEFT(OFFSET(B24,-1,0,1,1),FIND("`",SUBSTITUTE(OFFSET(B24,-1,0,1,1),".","`",1)))&amp;IF(ISERROR(FIND("`",SUBSTITUTE(OFFSET(B24,-1,0,1,1),".","`",2))),VALUE(RIGHT(OFFSET(B24,-1,0,1,1),LEN(OFFSET(B24,-1,0,1,1))-FIND("`",SUBSTITUTE(OFFSET(B24,-1,0,1,1),".","`",1))))+1,VALUE(MID(OFFSET(B24,-1,0,1,1),FIND("`",SUBSTITUTE(OFFSET(B24,-1,0,1,1),".","`",1))+1,(FIND("`",SUBSTITUTE(OFFSET(B24,-1,0,1,1),".","`",2))-FIND("`",SUBSTITUTE(OFFSET(B24,-1,0,1,1),".","`",1))-1)))+1)))</f>
        <v>1.1</v>
      </c>
      <c r="C24" s="223"/>
      <c r="D24" s="223"/>
      <c r="E24" s="224" t="s">
        <v>139</v>
      </c>
      <c r="F24" s="225"/>
      <c r="G24" s="226"/>
      <c r="H24" s="226"/>
      <c r="I24" s="227"/>
      <c r="J24" s="228"/>
      <c r="K24" s="227"/>
      <c r="L24" s="228"/>
      <c r="M24" s="226"/>
      <c r="N24" s="229"/>
      <c r="O24" s="230"/>
      <c r="P24" s="231"/>
      <c r="Q24" s="232"/>
    </row>
    <row r="25" s="181" customFormat="true" ht="34.5" hidden="false" customHeight="true" outlineLevel="0" collapsed="false">
      <c r="B25" s="233" t="str">
        <f aca="true">IF(ISERROR(VALUE(SUBSTITUTE(OFFSET(B25,-1,0,1,1),".",""))),"0.0.1",IF(ISERROR(FIND("`",SUBSTITUTE(OFFSET(B25,-1,0,1,1),".","`",2))),OFFSET(B25,-1,0,1,1)&amp;".1",LEFT(OFFSET(B25,-1,0,1,1),FIND("`",SUBSTITUTE(OFFSET(B25,-1,0,1,1),".","`",2)))&amp;IF(ISERROR(FIND("`",SUBSTITUTE(OFFSET(B25,-1,0,1,1),".","`",3))),VALUE(RIGHT(OFFSET(B25,-1,0,1,1),LEN(OFFSET(B25,-1,0,1,1))-FIND("`",SUBSTITUTE(OFFSET(B25,-1,0,1,1),".","`",2))))+1,VALUE(MID(OFFSET(B25,-1,0,1,1),FIND("`",SUBSTITUTE(OFFSET(B25,-1,0,1,1),".","`",2))+1,(FIND("`",SUBSTITUTE(OFFSET(B25,-1,0,1,1),".","`",3))-FIND("`",SUBSTITUTE(OFFSET(B25,-1,0,1,1),".","`",2))-1)))+1)))</f>
        <v>1.1.1</v>
      </c>
      <c r="C25" s="234" t="s">
        <v>140</v>
      </c>
      <c r="D25" s="234" t="s">
        <v>141</v>
      </c>
      <c r="E25" s="235" t="str">
        <f aca="false">VLOOKUP($D25,COTAÇÃO!$B$13:$G$137,3,0)</f>
        <v>Barba de Serpente 25 mudas p/m²</v>
      </c>
      <c r="F25" s="236" t="n">
        <v>2350</v>
      </c>
      <c r="G25" s="237" t="str">
        <f aca="false">VLOOKUP($D25,COTAÇÃO!$B$13:$G$137,4,0)</f>
        <v>Muda</v>
      </c>
      <c r="H25" s="237" t="s">
        <v>142</v>
      </c>
      <c r="I25" s="238"/>
      <c r="J25" s="239"/>
      <c r="K25" s="238"/>
      <c r="L25" s="239"/>
      <c r="M25" s="240"/>
      <c r="N25" s="241"/>
      <c r="O25" s="242"/>
      <c r="P25" s="243"/>
      <c r="Q25" s="244" t="n">
        <v>1</v>
      </c>
    </row>
    <row r="26" s="181" customFormat="true" ht="34.5" hidden="false" customHeight="true" outlineLevel="0" collapsed="false">
      <c r="B26" s="233" t="str">
        <f aca="true">IF(ISERROR(VALUE(SUBSTITUTE(OFFSET(B26,-1,0,1,1),".",""))),"0.0.1",IF(ISERROR(FIND("`",SUBSTITUTE(OFFSET(B26,-1,0,1,1),".","`",2))),OFFSET(B26,-1,0,1,1)&amp;".1",LEFT(OFFSET(B26,-1,0,1,1),FIND("`",SUBSTITUTE(OFFSET(B26,-1,0,1,1),".","`",2)))&amp;IF(ISERROR(FIND("`",SUBSTITUTE(OFFSET(B26,-1,0,1,1),".","`",3))),VALUE(RIGHT(OFFSET(B26,-1,0,1,1),LEN(OFFSET(B26,-1,0,1,1))-FIND("`",SUBSTITUTE(OFFSET(B26,-1,0,1,1),".","`",2))))+1,VALUE(MID(OFFSET(B26,-1,0,1,1),FIND("`",SUBSTITUTE(OFFSET(B26,-1,0,1,1),".","`",2))+1,(FIND("`",SUBSTITUTE(OFFSET(B26,-1,0,1,1),".","`",3))-FIND("`",SUBSTITUTE(OFFSET(B26,-1,0,1,1),".","`",2))-1)))+1)))</f>
        <v>1.1.2</v>
      </c>
      <c r="C26" s="234" t="s">
        <v>140</v>
      </c>
      <c r="D26" s="234" t="s">
        <v>143</v>
      </c>
      <c r="E26" s="235" t="str">
        <f aca="false">VLOOKUP($D26,COTAÇÃO!$B$13:$G$137,3,0)</f>
        <v>Amendoim</v>
      </c>
      <c r="F26" s="236" t="n">
        <v>2880</v>
      </c>
      <c r="G26" s="237" t="str">
        <f aca="false">VLOOKUP($D26,COTAÇÃO!$B$13:$G$137,4,0)</f>
        <v>Muda</v>
      </c>
      <c r="H26" s="237" t="s">
        <v>142</v>
      </c>
      <c r="I26" s="238"/>
      <c r="J26" s="239"/>
      <c r="K26" s="238"/>
      <c r="L26" s="239"/>
      <c r="M26" s="240"/>
      <c r="N26" s="241"/>
      <c r="O26" s="242"/>
      <c r="P26" s="243"/>
      <c r="Q26" s="244" t="n">
        <v>1</v>
      </c>
    </row>
    <row r="27" s="181" customFormat="true" ht="34.5" hidden="false" customHeight="true" outlineLevel="0" collapsed="false">
      <c r="B27" s="233" t="str">
        <f aca="true">IF(ISERROR(VALUE(SUBSTITUTE(OFFSET(B27,-1,0,1,1),".",""))),"0.0.1",IF(ISERROR(FIND("`",SUBSTITUTE(OFFSET(B27,-1,0,1,1),".","`",2))),OFFSET(B27,-1,0,1,1)&amp;".1",LEFT(OFFSET(B27,-1,0,1,1),FIND("`",SUBSTITUTE(OFFSET(B27,-1,0,1,1),".","`",2)))&amp;IF(ISERROR(FIND("`",SUBSTITUTE(OFFSET(B27,-1,0,1,1),".","`",3))),VALUE(RIGHT(OFFSET(B27,-1,0,1,1),LEN(OFFSET(B27,-1,0,1,1))-FIND("`",SUBSTITUTE(OFFSET(B27,-1,0,1,1),".","`",2))))+1,VALUE(MID(OFFSET(B27,-1,0,1,1),FIND("`",SUBSTITUTE(OFFSET(B27,-1,0,1,1),".","`",2))+1,(FIND("`",SUBSTITUTE(OFFSET(B27,-1,0,1,1),".","`",3))-FIND("`",SUBSTITUTE(OFFSET(B27,-1,0,1,1),".","`",2))-1)))+1)))</f>
        <v>1.1.3</v>
      </c>
      <c r="C27" s="234" t="s">
        <v>140</v>
      </c>
      <c r="D27" s="234" t="s">
        <v>144</v>
      </c>
      <c r="E27" s="235" t="str">
        <f aca="false">VLOOKUP($D27,COTAÇÃO!$B$13:$G$137,3,0)</f>
        <v>Croton</v>
      </c>
      <c r="F27" s="236" t="n">
        <v>100</v>
      </c>
      <c r="G27" s="237" t="str">
        <f aca="false">VLOOKUP($D27,COTAÇÃO!$B$13:$G$137,4,0)</f>
        <v>Muda</v>
      </c>
      <c r="H27" s="237" t="s">
        <v>142</v>
      </c>
      <c r="I27" s="238"/>
      <c r="J27" s="239"/>
      <c r="K27" s="238"/>
      <c r="L27" s="239"/>
      <c r="M27" s="240"/>
      <c r="N27" s="241"/>
      <c r="O27" s="242"/>
      <c r="P27" s="243"/>
      <c r="Q27" s="244" t="n">
        <v>1</v>
      </c>
    </row>
    <row r="28" s="181" customFormat="true" ht="34.5" hidden="false" customHeight="true" outlineLevel="0" collapsed="false">
      <c r="B28" s="233" t="str">
        <f aca="true">IF(ISERROR(VALUE(SUBSTITUTE(OFFSET(B28,-1,0,1,1),".",""))),"0.0.1",IF(ISERROR(FIND("`",SUBSTITUTE(OFFSET(B28,-1,0,1,1),".","`",2))),OFFSET(B28,-1,0,1,1)&amp;".1",LEFT(OFFSET(B28,-1,0,1,1),FIND("`",SUBSTITUTE(OFFSET(B28,-1,0,1,1),".","`",2)))&amp;IF(ISERROR(FIND("`",SUBSTITUTE(OFFSET(B28,-1,0,1,1),".","`",3))),VALUE(RIGHT(OFFSET(B28,-1,0,1,1),LEN(OFFSET(B28,-1,0,1,1))-FIND("`",SUBSTITUTE(OFFSET(B28,-1,0,1,1),".","`",2))))+1,VALUE(MID(OFFSET(B28,-1,0,1,1),FIND("`",SUBSTITUTE(OFFSET(B28,-1,0,1,1),".","`",2))+1,(FIND("`",SUBSTITUTE(OFFSET(B28,-1,0,1,1),".","`",3))-FIND("`",SUBSTITUTE(OFFSET(B28,-1,0,1,1),".","`",2))-1)))+1)))</f>
        <v>1.1.4</v>
      </c>
      <c r="C28" s="234" t="s">
        <v>140</v>
      </c>
      <c r="D28" s="234" t="s">
        <v>145</v>
      </c>
      <c r="E28" s="235" t="str">
        <f aca="false">VLOOKUP($D28,COTAÇÃO!$B$13:$G$137,3,0)</f>
        <v>Dracena</v>
      </c>
      <c r="F28" s="236" t="n">
        <v>50</v>
      </c>
      <c r="G28" s="237" t="str">
        <f aca="false">VLOOKUP($D28,COTAÇÃO!$B$13:$G$137,4,0)</f>
        <v>Muda</v>
      </c>
      <c r="H28" s="237" t="s">
        <v>142</v>
      </c>
      <c r="I28" s="238"/>
      <c r="J28" s="239"/>
      <c r="K28" s="238"/>
      <c r="L28" s="239"/>
      <c r="M28" s="240"/>
      <c r="N28" s="241"/>
      <c r="O28" s="242"/>
      <c r="P28" s="243"/>
      <c r="Q28" s="244" t="n">
        <v>1</v>
      </c>
    </row>
    <row r="29" s="181" customFormat="true" ht="34.5" hidden="false" customHeight="true" outlineLevel="0" collapsed="false">
      <c r="B29" s="233" t="str">
        <f aca="true">IF(ISERROR(VALUE(SUBSTITUTE(OFFSET(B29,-1,0,1,1),".",""))),"0.0.1",IF(ISERROR(FIND("`",SUBSTITUTE(OFFSET(B29,-1,0,1,1),".","`",2))),OFFSET(B29,-1,0,1,1)&amp;".1",LEFT(OFFSET(B29,-1,0,1,1),FIND("`",SUBSTITUTE(OFFSET(B29,-1,0,1,1),".","`",2)))&amp;IF(ISERROR(FIND("`",SUBSTITUTE(OFFSET(B29,-1,0,1,1),".","`",3))),VALUE(RIGHT(OFFSET(B29,-1,0,1,1),LEN(OFFSET(B29,-1,0,1,1))-FIND("`",SUBSTITUTE(OFFSET(B29,-1,0,1,1),".","`",2))))+1,VALUE(MID(OFFSET(B29,-1,0,1,1),FIND("`",SUBSTITUTE(OFFSET(B29,-1,0,1,1),".","`",2))+1,(FIND("`",SUBSTITUTE(OFFSET(B29,-1,0,1,1),".","`",3))-FIND("`",SUBSTITUTE(OFFSET(B29,-1,0,1,1),".","`",2))-1)))+1)))</f>
        <v>1.1.5</v>
      </c>
      <c r="C29" s="234" t="s">
        <v>140</v>
      </c>
      <c r="D29" s="234" t="s">
        <v>146</v>
      </c>
      <c r="E29" s="235" t="str">
        <f aca="false">VLOOKUP($D29,COTAÇÃO!$B$13:$G$137,3,0)</f>
        <v>Lírio Amarelo</v>
      </c>
      <c r="F29" s="236" t="n">
        <v>14890</v>
      </c>
      <c r="G29" s="237" t="str">
        <f aca="false">VLOOKUP($D29,COTAÇÃO!$B$13:$G$137,4,0)</f>
        <v>Muda</v>
      </c>
      <c r="H29" s="237" t="s">
        <v>142</v>
      </c>
      <c r="I29" s="238"/>
      <c r="J29" s="239"/>
      <c r="K29" s="238"/>
      <c r="L29" s="239"/>
      <c r="M29" s="240"/>
      <c r="N29" s="241"/>
      <c r="O29" s="242"/>
      <c r="P29" s="243"/>
      <c r="Q29" s="244" t="n">
        <v>1</v>
      </c>
    </row>
    <row r="30" s="181" customFormat="true" ht="34.5" hidden="false" customHeight="true" outlineLevel="0" collapsed="false">
      <c r="B30" s="233" t="str">
        <f aca="true">IF(ISERROR(VALUE(SUBSTITUTE(OFFSET(B30,-1,0,1,1),".",""))),"0.0.1",IF(ISERROR(FIND("`",SUBSTITUTE(OFFSET(B30,-1,0,1,1),".","`",2))),OFFSET(B30,-1,0,1,1)&amp;".1",LEFT(OFFSET(B30,-1,0,1,1),FIND("`",SUBSTITUTE(OFFSET(B30,-1,0,1,1),".","`",2)))&amp;IF(ISERROR(FIND("`",SUBSTITUTE(OFFSET(B30,-1,0,1,1),".","`",3))),VALUE(RIGHT(OFFSET(B30,-1,0,1,1),LEN(OFFSET(B30,-1,0,1,1))-FIND("`",SUBSTITUTE(OFFSET(B30,-1,0,1,1),".","`",2))))+1,VALUE(MID(OFFSET(B30,-1,0,1,1),FIND("`",SUBSTITUTE(OFFSET(B30,-1,0,1,1),".","`",2))+1,(FIND("`",SUBSTITUTE(OFFSET(B30,-1,0,1,1),".","`",3))-FIND("`",SUBSTITUTE(OFFSET(B30,-1,0,1,1),".","`",2))-1)))+1)))</f>
        <v>1.1.6</v>
      </c>
      <c r="C30" s="234" t="s">
        <v>140</v>
      </c>
      <c r="D30" s="234" t="s">
        <v>147</v>
      </c>
      <c r="E30" s="235" t="str">
        <f aca="false">VLOOKUP($D30,COTAÇÃO!$B$13:$G$137,3,0)</f>
        <v>Ixoria Midi Amarela e Vermelha</v>
      </c>
      <c r="F30" s="236" t="n">
        <v>6500</v>
      </c>
      <c r="G30" s="237" t="str">
        <f aca="false">VLOOKUP($D30,COTAÇÃO!$B$13:$G$137,4,0)</f>
        <v>Muda</v>
      </c>
      <c r="H30" s="237" t="s">
        <v>142</v>
      </c>
      <c r="I30" s="238"/>
      <c r="J30" s="239"/>
      <c r="K30" s="238"/>
      <c r="L30" s="239"/>
      <c r="M30" s="240"/>
      <c r="N30" s="241"/>
      <c r="O30" s="242"/>
      <c r="P30" s="243"/>
      <c r="Q30" s="244" t="n">
        <v>1</v>
      </c>
    </row>
    <row r="31" s="181" customFormat="true" ht="34.5" hidden="false" customHeight="true" outlineLevel="0" collapsed="false">
      <c r="B31" s="233" t="str">
        <f aca="true">IF(ISERROR(VALUE(SUBSTITUTE(OFFSET(B31,-1,0,1,1),".",""))),"0.0.1",IF(ISERROR(FIND("`",SUBSTITUTE(OFFSET(B31,-1,0,1,1),".","`",2))),OFFSET(B31,-1,0,1,1)&amp;".1",LEFT(OFFSET(B31,-1,0,1,1),FIND("`",SUBSTITUTE(OFFSET(B31,-1,0,1,1),".","`",2)))&amp;IF(ISERROR(FIND("`",SUBSTITUTE(OFFSET(B31,-1,0,1,1),".","`",3))),VALUE(RIGHT(OFFSET(B31,-1,0,1,1),LEN(OFFSET(B31,-1,0,1,1))-FIND("`",SUBSTITUTE(OFFSET(B31,-1,0,1,1),".","`",2))))+1,VALUE(MID(OFFSET(B31,-1,0,1,1),FIND("`",SUBSTITUTE(OFFSET(B31,-1,0,1,1),".","`",2))+1,(FIND("`",SUBSTITUTE(OFFSET(B31,-1,0,1,1),".","`",3))-FIND("`",SUBSTITUTE(OFFSET(B31,-1,0,1,1),".","`",2))-1)))+1)))</f>
        <v>1.1.7</v>
      </c>
      <c r="C31" s="234" t="s">
        <v>140</v>
      </c>
      <c r="D31" s="234" t="s">
        <v>148</v>
      </c>
      <c r="E31" s="235" t="str">
        <f aca="false">VLOOKUP($D31,COTAÇÃO!$B$13:$G$137,3,0)</f>
        <v>Grama esmeralda</v>
      </c>
      <c r="F31" s="236" t="n">
        <v>386</v>
      </c>
      <c r="G31" s="237" t="str">
        <f aca="false">VLOOKUP($D31,COTAÇÃO!$B$13:$G$137,4,0)</f>
        <v>M²</v>
      </c>
      <c r="H31" s="237" t="s">
        <v>142</v>
      </c>
      <c r="I31" s="238"/>
      <c r="J31" s="239"/>
      <c r="K31" s="238"/>
      <c r="L31" s="239"/>
      <c r="M31" s="240"/>
      <c r="N31" s="241"/>
      <c r="O31" s="242"/>
      <c r="P31" s="243"/>
      <c r="Q31" s="244" t="n">
        <v>1</v>
      </c>
    </row>
    <row r="32" s="181" customFormat="true" ht="34.5" hidden="false" customHeight="true" outlineLevel="0" collapsed="false">
      <c r="B32" s="233" t="str">
        <f aca="true">IF(ISERROR(VALUE(SUBSTITUTE(OFFSET(B32,-1,0,1,1),".",""))),"0.0.1",IF(ISERROR(FIND("`",SUBSTITUTE(OFFSET(B32,-1,0,1,1),".","`",2))),OFFSET(B32,-1,0,1,1)&amp;".1",LEFT(OFFSET(B32,-1,0,1,1),FIND("`",SUBSTITUTE(OFFSET(B32,-1,0,1,1),".","`",2)))&amp;IF(ISERROR(FIND("`",SUBSTITUTE(OFFSET(B32,-1,0,1,1),".","`",3))),VALUE(RIGHT(OFFSET(B32,-1,0,1,1),LEN(OFFSET(B32,-1,0,1,1))-FIND("`",SUBSTITUTE(OFFSET(B32,-1,0,1,1),".","`",2))))+1,VALUE(MID(OFFSET(B32,-1,0,1,1),FIND("`",SUBSTITUTE(OFFSET(B32,-1,0,1,1),".","`",2))+1,(FIND("`",SUBSTITUTE(OFFSET(B32,-1,0,1,1),".","`",3))-FIND("`",SUBSTITUTE(OFFSET(B32,-1,0,1,1),".","`",2))-1)))+1)))</f>
        <v>1.1.8</v>
      </c>
      <c r="C32" s="234" t="s">
        <v>140</v>
      </c>
      <c r="D32" s="234" t="s">
        <v>149</v>
      </c>
      <c r="E32" s="235" t="str">
        <f aca="false">VLOOKUP($D32,COTAÇÃO!$B$13:$G$137,3,0)</f>
        <v>Mini Lantana</v>
      </c>
      <c r="F32" s="236" t="n">
        <v>14868</v>
      </c>
      <c r="G32" s="237" t="str">
        <f aca="false">VLOOKUP($D32,COTAÇÃO!$B$13:$G$137,4,0)</f>
        <v>Muda</v>
      </c>
      <c r="H32" s="237" t="s">
        <v>142</v>
      </c>
      <c r="I32" s="238"/>
      <c r="J32" s="239"/>
      <c r="K32" s="238"/>
      <c r="L32" s="239"/>
      <c r="M32" s="240"/>
      <c r="N32" s="241"/>
      <c r="O32" s="242"/>
      <c r="P32" s="243"/>
      <c r="Q32" s="244" t="n">
        <v>1</v>
      </c>
    </row>
    <row r="33" s="181" customFormat="true" ht="34.5" hidden="false" customHeight="true" outlineLevel="0" collapsed="false">
      <c r="B33" s="233" t="str">
        <f aca="true">IF(ISERROR(VALUE(SUBSTITUTE(OFFSET(B33,-1,0,1,1),".",""))),"0.0.1",IF(ISERROR(FIND("`",SUBSTITUTE(OFFSET(B33,-1,0,1,1),".","`",2))),OFFSET(B33,-1,0,1,1)&amp;".1",LEFT(OFFSET(B33,-1,0,1,1),FIND("`",SUBSTITUTE(OFFSET(B33,-1,0,1,1),".","`",2)))&amp;IF(ISERROR(FIND("`",SUBSTITUTE(OFFSET(B33,-1,0,1,1),".","`",3))),VALUE(RIGHT(OFFSET(B33,-1,0,1,1),LEN(OFFSET(B33,-1,0,1,1))-FIND("`",SUBSTITUTE(OFFSET(B33,-1,0,1,1),".","`",2))))+1,VALUE(MID(OFFSET(B33,-1,0,1,1),FIND("`",SUBSTITUTE(OFFSET(B33,-1,0,1,1),".","`",2))+1,(FIND("`",SUBSTITUTE(OFFSET(B33,-1,0,1,1),".","`",3))-FIND("`",SUBSTITUTE(OFFSET(B33,-1,0,1,1),".","`",2))-1)))+1)))</f>
        <v>1.1.9</v>
      </c>
      <c r="C33" s="234" t="s">
        <v>140</v>
      </c>
      <c r="D33" s="234" t="s">
        <v>150</v>
      </c>
      <c r="E33" s="235" t="str">
        <f aca="false">VLOOKUP($D33,COTAÇÃO!$B$13:$G$137,3,0)</f>
        <v>Azaleia 0,50 a 0,60 cm</v>
      </c>
      <c r="F33" s="236" t="n">
        <v>40</v>
      </c>
      <c r="G33" s="237" t="str">
        <f aca="false">VLOOKUP($D33,COTAÇÃO!$B$13:$G$137,4,0)</f>
        <v>Muda</v>
      </c>
      <c r="H33" s="237" t="s">
        <v>142</v>
      </c>
      <c r="I33" s="238"/>
      <c r="J33" s="239"/>
      <c r="K33" s="238"/>
      <c r="L33" s="239"/>
      <c r="M33" s="240"/>
      <c r="N33" s="241"/>
      <c r="O33" s="242"/>
      <c r="P33" s="243"/>
      <c r="Q33" s="244" t="n">
        <v>1</v>
      </c>
    </row>
    <row r="34" s="181" customFormat="true" ht="34.5" hidden="false" customHeight="true" outlineLevel="0" collapsed="false">
      <c r="B34" s="233" t="str">
        <f aca="true">IF(ISERROR(VALUE(SUBSTITUTE(OFFSET(B34,-1,0,1,1),".",""))),"0.0.1",IF(ISERROR(FIND("`",SUBSTITUTE(OFFSET(B34,-1,0,1,1),".","`",2))),OFFSET(B34,-1,0,1,1)&amp;".1",LEFT(OFFSET(B34,-1,0,1,1),FIND("`",SUBSTITUTE(OFFSET(B34,-1,0,1,1),".","`",2)))&amp;IF(ISERROR(FIND("`",SUBSTITUTE(OFFSET(B34,-1,0,1,1),".","`",3))),VALUE(RIGHT(OFFSET(B34,-1,0,1,1),LEN(OFFSET(B34,-1,0,1,1))-FIND("`",SUBSTITUTE(OFFSET(B34,-1,0,1,1),".","`",2))))+1,VALUE(MID(OFFSET(B34,-1,0,1,1),FIND("`",SUBSTITUTE(OFFSET(B34,-1,0,1,1),".","`",2))+1,(FIND("`",SUBSTITUTE(OFFSET(B34,-1,0,1,1),".","`",3))-FIND("`",SUBSTITUTE(OFFSET(B34,-1,0,1,1),".","`",2))-1)))+1)))</f>
        <v>1.1.10</v>
      </c>
      <c r="C34" s="234" t="s">
        <v>140</v>
      </c>
      <c r="D34" s="234" t="s">
        <v>151</v>
      </c>
      <c r="E34" s="235" t="str">
        <f aca="false">VLOOKUP($D34,COTAÇÃO!$B$13:$G$137,3,0)</f>
        <v>Iris Amarelo e Vermelho</v>
      </c>
      <c r="F34" s="236" t="n">
        <v>6200</v>
      </c>
      <c r="G34" s="237" t="str">
        <f aca="false">VLOOKUP($D34,COTAÇÃO!$B$13:$G$137,4,0)</f>
        <v>Muda</v>
      </c>
      <c r="H34" s="237" t="s">
        <v>142</v>
      </c>
      <c r="I34" s="238"/>
      <c r="J34" s="239"/>
      <c r="K34" s="238"/>
      <c r="L34" s="239"/>
      <c r="M34" s="240"/>
      <c r="N34" s="241"/>
      <c r="O34" s="242"/>
      <c r="P34" s="243"/>
      <c r="Q34" s="244" t="n">
        <v>1</v>
      </c>
    </row>
    <row r="35" s="181" customFormat="true" ht="34.5" hidden="false" customHeight="true" outlineLevel="0" collapsed="false">
      <c r="B35" s="233" t="str">
        <f aca="true">IF(ISERROR(VALUE(SUBSTITUTE(OFFSET(B35,-1,0,1,1),".",""))),"0.0.1",IF(ISERROR(FIND("`",SUBSTITUTE(OFFSET(B35,-1,0,1,1),".","`",2))),OFFSET(B35,-1,0,1,1)&amp;".1",LEFT(OFFSET(B35,-1,0,1,1),FIND("`",SUBSTITUTE(OFFSET(B35,-1,0,1,1),".","`",2)))&amp;IF(ISERROR(FIND("`",SUBSTITUTE(OFFSET(B35,-1,0,1,1),".","`",3))),VALUE(RIGHT(OFFSET(B35,-1,0,1,1),LEN(OFFSET(B35,-1,0,1,1))-FIND("`",SUBSTITUTE(OFFSET(B35,-1,0,1,1),".","`",2))))+1,VALUE(MID(OFFSET(B35,-1,0,1,1),FIND("`",SUBSTITUTE(OFFSET(B35,-1,0,1,1),".","`",2))+1,(FIND("`",SUBSTITUTE(OFFSET(B35,-1,0,1,1),".","`",3))-FIND("`",SUBSTITUTE(OFFSET(B35,-1,0,1,1),".","`",2))-1)))+1)))</f>
        <v>1.1.11</v>
      </c>
      <c r="C35" s="234" t="s">
        <v>140</v>
      </c>
      <c r="D35" s="234" t="s">
        <v>152</v>
      </c>
      <c r="E35" s="235" t="str">
        <f aca="false">VLOOKUP($D35,COTAÇÃO!$B$13:$G$137,3,0)</f>
        <v>Areca Locuba</v>
      </c>
      <c r="F35" s="236" t="n">
        <v>12</v>
      </c>
      <c r="G35" s="237" t="str">
        <f aca="false">VLOOKUP($D35,COTAÇÃO!$B$13:$G$137,4,0)</f>
        <v>Unidade</v>
      </c>
      <c r="H35" s="237" t="s">
        <v>142</v>
      </c>
      <c r="I35" s="238"/>
      <c r="J35" s="239"/>
      <c r="K35" s="238"/>
      <c r="L35" s="239"/>
      <c r="M35" s="240"/>
      <c r="N35" s="241"/>
      <c r="O35" s="242"/>
      <c r="P35" s="243"/>
      <c r="Q35" s="244" t="n">
        <v>1</v>
      </c>
    </row>
    <row r="36" s="221" customFormat="true" ht="15" hidden="false" customHeight="true" outlineLevel="0" collapsed="false">
      <c r="B36" s="247" t="str">
        <f aca="false">B35</f>
        <v>1.1.11</v>
      </c>
      <c r="C36" s="248"/>
      <c r="D36" s="248"/>
      <c r="E36" s="249"/>
      <c r="F36" s="250"/>
      <c r="G36" s="251"/>
      <c r="H36" s="251"/>
      <c r="I36" s="252"/>
      <c r="J36" s="252"/>
      <c r="K36" s="252"/>
      <c r="L36" s="252"/>
      <c r="M36" s="253" t="s">
        <v>137</v>
      </c>
      <c r="N36" s="253"/>
      <c r="O36" s="254" t="n">
        <f aca="false">SUBTOTAL(9,O25:O35)</f>
        <v>0</v>
      </c>
      <c r="P36" s="255" t="e">
        <f aca="false">O36/$O$54</f>
        <v>#DIV/0!</v>
      </c>
      <c r="Q36" s="244"/>
      <c r="S36" s="181"/>
    </row>
    <row r="37" s="221" customFormat="true" ht="14.25" hidden="false" customHeight="true" outlineLevel="0" collapsed="false">
      <c r="B37" s="222" t="str">
        <f aca="true">IF(ISERROR(VALUE(SUBSTITUTE(OFFSET(B37,-1,0,1,1),".",""))),"0.1",IF(ISERROR(FIND("`",SUBSTITUTE(OFFSET(B37,-1,0,1,1),".","`",1))),OFFSET(B37,-1,0,1,1)&amp;".1",LEFT(OFFSET(B37,-1,0,1,1),FIND("`",SUBSTITUTE(OFFSET(B37,-1,0,1,1),".","`",1)))&amp;IF(ISERROR(FIND("`",SUBSTITUTE(OFFSET(B37,-1,0,1,1),".","`",2))),VALUE(RIGHT(OFFSET(B37,-1,0,1,1),LEN(OFFSET(B37,-1,0,1,1))-FIND("`",SUBSTITUTE(OFFSET(B37,-1,0,1,1),".","`",1))))+1,VALUE(MID(OFFSET(B37,-1,0,1,1),FIND("`",SUBSTITUTE(OFFSET(B37,-1,0,1,1),".","`",1))+1,(FIND("`",SUBSTITUTE(OFFSET(B37,-1,0,1,1),".","`",2))-FIND("`",SUBSTITUTE(OFFSET(B37,-1,0,1,1),".","`",1))-1)))+1)))</f>
        <v>1.2</v>
      </c>
      <c r="C37" s="223"/>
      <c r="D37" s="223"/>
      <c r="E37" s="224" t="s">
        <v>153</v>
      </c>
      <c r="F37" s="225"/>
      <c r="G37" s="226"/>
      <c r="H37" s="226"/>
      <c r="I37" s="227"/>
      <c r="J37" s="228"/>
      <c r="K37" s="227"/>
      <c r="L37" s="228"/>
      <c r="M37" s="226"/>
      <c r="N37" s="229"/>
      <c r="O37" s="230"/>
      <c r="P37" s="231"/>
      <c r="Q37" s="232"/>
    </row>
    <row r="38" s="181" customFormat="true" ht="34.5" hidden="false" customHeight="true" outlineLevel="0" collapsed="false">
      <c r="B38" s="233" t="str">
        <f aca="true">IF(ISERROR(VALUE(SUBSTITUTE(OFFSET(B38,-1,0,1,1),".",""))),"0.0.1",IF(ISERROR(FIND("`",SUBSTITUTE(OFFSET(B38,-1,0,1,1),".","`",2))),OFFSET(B38,-1,0,1,1)&amp;".1",LEFT(OFFSET(B38,-1,0,1,1),FIND("`",SUBSTITUTE(OFFSET(B38,-1,0,1,1),".","`",2)))&amp;IF(ISERROR(FIND("`",SUBSTITUTE(OFFSET(B38,-1,0,1,1),".","`",3))),VALUE(RIGHT(OFFSET(B38,-1,0,1,1),LEN(OFFSET(B38,-1,0,1,1))-FIND("`",SUBSTITUTE(OFFSET(B38,-1,0,1,1),".","`",2))))+1,VALUE(MID(OFFSET(B38,-1,0,1,1),FIND("`",SUBSTITUTE(OFFSET(B38,-1,0,1,1),".","`",2))+1,(FIND("`",SUBSTITUTE(OFFSET(B38,-1,0,1,1),".","`",3))-FIND("`",SUBSTITUTE(OFFSET(B38,-1,0,1,1),".","`",2))-1)))+1)))</f>
        <v>1.2.1</v>
      </c>
      <c r="C38" s="234" t="s">
        <v>140</v>
      </c>
      <c r="D38" s="234" t="s">
        <v>154</v>
      </c>
      <c r="E38" s="235" t="str">
        <f aca="false">VLOOKUP($D38,COTAÇÃO!$B$13:$G$137,3,0)</f>
        <v>Adubo 10-10-10</v>
      </c>
      <c r="F38" s="236" t="n">
        <v>168</v>
      </c>
      <c r="G38" s="237" t="str">
        <f aca="false">VLOOKUP($D38,COTAÇÃO!$B$13:$G$137,4,0)</f>
        <v>Kg</v>
      </c>
      <c r="H38" s="237" t="s">
        <v>142</v>
      </c>
      <c r="I38" s="238"/>
      <c r="J38" s="239"/>
      <c r="K38" s="238"/>
      <c r="L38" s="239"/>
      <c r="M38" s="240"/>
      <c r="N38" s="241"/>
      <c r="O38" s="242"/>
      <c r="P38" s="243"/>
      <c r="Q38" s="244" t="n">
        <v>1</v>
      </c>
    </row>
    <row r="39" s="181" customFormat="true" ht="34.5" hidden="false" customHeight="true" outlineLevel="0" collapsed="false">
      <c r="B39" s="233" t="str">
        <f aca="true">IF(ISERROR(VALUE(SUBSTITUTE(OFFSET(B39,-1,0,1,1),".",""))),"0.0.1",IF(ISERROR(FIND("`",SUBSTITUTE(OFFSET(B39,-1,0,1,1),".","`",2))),OFFSET(B39,-1,0,1,1)&amp;".1",LEFT(OFFSET(B39,-1,0,1,1),FIND("`",SUBSTITUTE(OFFSET(B39,-1,0,1,1),".","`",2)))&amp;IF(ISERROR(FIND("`",SUBSTITUTE(OFFSET(B39,-1,0,1,1),".","`",3))),VALUE(RIGHT(OFFSET(B39,-1,0,1,1),LEN(OFFSET(B39,-1,0,1,1))-FIND("`",SUBSTITUTE(OFFSET(B39,-1,0,1,1),".","`",2))))+1,VALUE(MID(OFFSET(B39,-1,0,1,1),FIND("`",SUBSTITUTE(OFFSET(B39,-1,0,1,1),".","`",2))+1,(FIND("`",SUBSTITUTE(OFFSET(B39,-1,0,1,1),".","`",3))-FIND("`",SUBSTITUTE(OFFSET(B39,-1,0,1,1),".","`",2))-1)))+1)))</f>
        <v>1.2.2</v>
      </c>
      <c r="C39" s="234" t="s">
        <v>140</v>
      </c>
      <c r="D39" s="234" t="s">
        <v>155</v>
      </c>
      <c r="E39" s="235" t="str">
        <f aca="false">VLOOKUP($D39,COTAÇÃO!$B$13:$G$137,3,0)</f>
        <v>Calcário Dolomitico</v>
      </c>
      <c r="F39" s="236" t="n">
        <v>333.56</v>
      </c>
      <c r="G39" s="237" t="str">
        <f aca="false">VLOOKUP($D39,COTAÇÃO!$B$13:$G$137,4,0)</f>
        <v>Kg</v>
      </c>
      <c r="H39" s="237" t="s">
        <v>142</v>
      </c>
      <c r="I39" s="238"/>
      <c r="J39" s="239"/>
      <c r="K39" s="238"/>
      <c r="L39" s="239"/>
      <c r="M39" s="240"/>
      <c r="N39" s="241"/>
      <c r="O39" s="242"/>
      <c r="P39" s="243"/>
      <c r="Q39" s="244" t="n">
        <v>1</v>
      </c>
    </row>
    <row r="40" s="181" customFormat="true" ht="34.5" hidden="false" customHeight="true" outlineLevel="0" collapsed="false">
      <c r="B40" s="233" t="str">
        <f aca="true">IF(ISERROR(VALUE(SUBSTITUTE(OFFSET(B40,-1,0,1,1),".",""))),"0.0.1",IF(ISERROR(FIND("`",SUBSTITUTE(OFFSET(B40,-1,0,1,1),".","`",2))),OFFSET(B40,-1,0,1,1)&amp;".1",LEFT(OFFSET(B40,-1,0,1,1),FIND("`",SUBSTITUTE(OFFSET(B40,-1,0,1,1),".","`",2)))&amp;IF(ISERROR(FIND("`",SUBSTITUTE(OFFSET(B40,-1,0,1,1),".","`",3))),VALUE(RIGHT(OFFSET(B40,-1,0,1,1),LEN(OFFSET(B40,-1,0,1,1))-FIND("`",SUBSTITUTE(OFFSET(B40,-1,0,1,1),".","`",2))))+1,VALUE(MID(OFFSET(B40,-1,0,1,1),FIND("`",SUBSTITUTE(OFFSET(B40,-1,0,1,1),".","`",2))+1,(FIND("`",SUBSTITUTE(OFFSET(B40,-1,0,1,1),".","`",3))-FIND("`",SUBSTITUTE(OFFSET(B40,-1,0,1,1),".","`",2))-1)))+1)))</f>
        <v>1.2.3</v>
      </c>
      <c r="C40" s="234" t="s">
        <v>140</v>
      </c>
      <c r="D40" s="234" t="s">
        <v>156</v>
      </c>
      <c r="E40" s="235" t="str">
        <f aca="false">VLOOKUP($D40,COTAÇÃO!$B$13:$G$137,3,0)</f>
        <v>Substrato Agrícola PH6,5 %
V70 CRA 50% CTC15</v>
      </c>
      <c r="F40" s="236" t="n">
        <v>170</v>
      </c>
      <c r="G40" s="237" t="str">
        <f aca="false">VLOOKUP($D40,COTAÇÃO!$B$13:$G$137,4,0)</f>
        <v>M²</v>
      </c>
      <c r="H40" s="237" t="s">
        <v>142</v>
      </c>
      <c r="I40" s="238"/>
      <c r="J40" s="239"/>
      <c r="K40" s="238"/>
      <c r="L40" s="239"/>
      <c r="M40" s="240"/>
      <c r="N40" s="241"/>
      <c r="O40" s="242"/>
      <c r="P40" s="243"/>
      <c r="Q40" s="244" t="n">
        <v>1</v>
      </c>
    </row>
    <row r="41" s="221" customFormat="true" ht="15" hidden="false" customHeight="true" outlineLevel="0" collapsed="false">
      <c r="B41" s="247" t="str">
        <f aca="false">B40</f>
        <v>1.2.3</v>
      </c>
      <c r="C41" s="248"/>
      <c r="D41" s="248"/>
      <c r="E41" s="249"/>
      <c r="F41" s="250"/>
      <c r="G41" s="251"/>
      <c r="H41" s="251"/>
      <c r="I41" s="252"/>
      <c r="J41" s="252"/>
      <c r="K41" s="252"/>
      <c r="L41" s="252"/>
      <c r="M41" s="253" t="s">
        <v>137</v>
      </c>
      <c r="N41" s="253"/>
      <c r="O41" s="254" t="n">
        <f aca="false">SUBTOTAL(9,O38:O40)</f>
        <v>0</v>
      </c>
      <c r="P41" s="255" t="e">
        <f aca="false">O41/$O$54</f>
        <v>#DIV/0!</v>
      </c>
      <c r="Q41" s="244"/>
      <c r="S41" s="256"/>
    </row>
    <row r="42" s="221" customFormat="true" ht="24" hidden="false" customHeight="false" outlineLevel="0" collapsed="false">
      <c r="B42" s="222" t="str">
        <f aca="true">IF(ISERROR(VALUE(SUBSTITUTE(OFFSET(B42,-1,0,1,1),".",""))),"0.1",IF(ISERROR(FIND("`",SUBSTITUTE(OFFSET(B42,-1,0,1,1),".","`",1))),OFFSET(B42,-1,0,1,1)&amp;".1",LEFT(OFFSET(B42,-1,0,1,1),FIND("`",SUBSTITUTE(OFFSET(B42,-1,0,1,1),".","`",1)))&amp;IF(ISERROR(FIND("`",SUBSTITUTE(OFFSET(B42,-1,0,1,1),".","`",2))),VALUE(RIGHT(OFFSET(B42,-1,0,1,1),LEN(OFFSET(B42,-1,0,1,1))-FIND("`",SUBSTITUTE(OFFSET(B42,-1,0,1,1),".","`",1))))+1,VALUE(MID(OFFSET(B42,-1,0,1,1),FIND("`",SUBSTITUTE(OFFSET(B42,-1,0,1,1),".","`",1))+1,(FIND("`",SUBSTITUTE(OFFSET(B42,-1,0,1,1),".","`",2))-FIND("`",SUBSTITUTE(OFFSET(B42,-1,0,1,1),".","`",1))-1)))+1)))</f>
        <v>1.3</v>
      </c>
      <c r="C42" s="223"/>
      <c r="D42" s="223"/>
      <c r="E42" s="224" t="s">
        <v>157</v>
      </c>
      <c r="F42" s="225"/>
      <c r="G42" s="226"/>
      <c r="H42" s="226"/>
      <c r="I42" s="227"/>
      <c r="J42" s="228"/>
      <c r="K42" s="227"/>
      <c r="L42" s="228"/>
      <c r="M42" s="226"/>
      <c r="N42" s="229"/>
      <c r="O42" s="230"/>
      <c r="P42" s="231"/>
      <c r="Q42" s="232"/>
    </row>
    <row r="43" s="181" customFormat="true" ht="34.5" hidden="false" customHeight="true" outlineLevel="0" collapsed="false">
      <c r="B43" s="233" t="str">
        <f aca="true">IF(ISERROR(VALUE(SUBSTITUTE(OFFSET(B43,-1,0,1,1),".",""))),"0.0.1",IF(ISERROR(FIND("`",SUBSTITUTE(OFFSET(B43,-1,0,1,1),".","`",2))),OFFSET(B43,-1,0,1,1)&amp;".1",LEFT(OFFSET(B43,-1,0,1,1),FIND("`",SUBSTITUTE(OFFSET(B43,-1,0,1,1),".","`",2)))&amp;IF(ISERROR(FIND("`",SUBSTITUTE(OFFSET(B43,-1,0,1,1),".","`",3))),VALUE(RIGHT(OFFSET(B43,-1,0,1,1),LEN(OFFSET(B43,-1,0,1,1))-FIND("`",SUBSTITUTE(OFFSET(B43,-1,0,1,1),".","`",2))))+1,VALUE(MID(OFFSET(B43,-1,0,1,1),FIND("`",SUBSTITUTE(OFFSET(B43,-1,0,1,1),".","`",2))+1,(FIND("`",SUBSTITUTE(OFFSET(B43,-1,0,1,1),".","`",3))-FIND("`",SUBSTITUTE(OFFSET(B43,-1,0,1,1),".","`",2))-1)))+1)))</f>
        <v>1.3.1</v>
      </c>
      <c r="C43" s="234" t="s">
        <v>140</v>
      </c>
      <c r="D43" s="234" t="s">
        <v>158</v>
      </c>
      <c r="E43" s="235" t="str">
        <f aca="false">VLOOKUP($D43,COTAÇÃO!$B$13:$G$137,3,0)</f>
        <v>Mão de Obra  - Praça da Independência -
entorno da igreja</v>
      </c>
      <c r="F43" s="236" t="n">
        <v>163</v>
      </c>
      <c r="G43" s="237" t="str">
        <f aca="false">VLOOKUP($D43,COTAÇÃO!$B$13:$G$137,4,0)</f>
        <v>M²</v>
      </c>
      <c r="H43" s="237" t="s">
        <v>142</v>
      </c>
      <c r="I43" s="238"/>
      <c r="J43" s="239"/>
      <c r="K43" s="238"/>
      <c r="L43" s="239"/>
      <c r="M43" s="240"/>
      <c r="N43" s="241"/>
      <c r="O43" s="242"/>
      <c r="P43" s="243"/>
      <c r="Q43" s="244" t="n">
        <v>1</v>
      </c>
    </row>
    <row r="44" s="181" customFormat="true" ht="34.5" hidden="false" customHeight="true" outlineLevel="0" collapsed="false">
      <c r="B44" s="233" t="str">
        <f aca="true">IF(ISERROR(VALUE(SUBSTITUTE(OFFSET(B44,-1,0,1,1),".",""))),"0.0.1",IF(ISERROR(FIND("`",SUBSTITUTE(OFFSET(B44,-1,0,1,1),".","`",2))),OFFSET(B44,-1,0,1,1)&amp;".1",LEFT(OFFSET(B44,-1,0,1,1),FIND("`",SUBSTITUTE(OFFSET(B44,-1,0,1,1),".","`",2)))&amp;IF(ISERROR(FIND("`",SUBSTITUTE(OFFSET(B44,-1,0,1,1),".","`",3))),VALUE(RIGHT(OFFSET(B44,-1,0,1,1),LEN(OFFSET(B44,-1,0,1,1))-FIND("`",SUBSTITUTE(OFFSET(B44,-1,0,1,1),".","`",2))))+1,VALUE(MID(OFFSET(B44,-1,0,1,1),FIND("`",SUBSTITUTE(OFFSET(B44,-1,0,1,1),".","`",2))+1,(FIND("`",SUBSTITUTE(OFFSET(B44,-1,0,1,1),".","`",3))-FIND("`",SUBSTITUTE(OFFSET(B44,-1,0,1,1),".","`",2))-1)))+1)))</f>
        <v>1.3.2</v>
      </c>
      <c r="C44" s="234" t="s">
        <v>140</v>
      </c>
      <c r="D44" s="234" t="s">
        <v>159</v>
      </c>
      <c r="E44" s="235" t="str">
        <f aca="false">VLOOKUP($D44,COTAÇÃO!$B$13:$G$137,3,0)</f>
        <v>Mão de Obra  - Praça da Independência -
Praça e coreto</v>
      </c>
      <c r="F44" s="236" t="n">
        <v>225</v>
      </c>
      <c r="G44" s="237" t="str">
        <f aca="false">VLOOKUP($D44,COTAÇÃO!$B$13:$G$137,4,0)</f>
        <v>M²</v>
      </c>
      <c r="H44" s="237" t="s">
        <v>142</v>
      </c>
      <c r="I44" s="238"/>
      <c r="J44" s="239"/>
      <c r="K44" s="238"/>
      <c r="L44" s="239"/>
      <c r="M44" s="240"/>
      <c r="N44" s="241"/>
      <c r="O44" s="242"/>
      <c r="P44" s="243"/>
      <c r="Q44" s="244" t="n">
        <v>1</v>
      </c>
    </row>
    <row r="45" s="181" customFormat="true" ht="34.5" hidden="false" customHeight="true" outlineLevel="0" collapsed="false">
      <c r="B45" s="233" t="str">
        <f aca="true">IF(ISERROR(VALUE(SUBSTITUTE(OFFSET(B45,-1,0,1,1),".",""))),"0.0.1",IF(ISERROR(FIND("`",SUBSTITUTE(OFFSET(B45,-1,0,1,1),".","`",2))),OFFSET(B45,-1,0,1,1)&amp;".1",LEFT(OFFSET(B45,-1,0,1,1),FIND("`",SUBSTITUTE(OFFSET(B45,-1,0,1,1),".","`",2)))&amp;IF(ISERROR(FIND("`",SUBSTITUTE(OFFSET(B45,-1,0,1,1),".","`",3))),VALUE(RIGHT(OFFSET(B45,-1,0,1,1),LEN(OFFSET(B45,-1,0,1,1))-FIND("`",SUBSTITUTE(OFFSET(B45,-1,0,1,1),".","`",2))))+1,VALUE(MID(OFFSET(B45,-1,0,1,1),FIND("`",SUBSTITUTE(OFFSET(B45,-1,0,1,1),".","`",2))+1,(FIND("`",SUBSTITUTE(OFFSET(B45,-1,0,1,1),".","`",3))-FIND("`",SUBSTITUTE(OFFSET(B45,-1,0,1,1),".","`",2))-1)))+1)))</f>
        <v>1.3.3</v>
      </c>
      <c r="C45" s="234" t="s">
        <v>140</v>
      </c>
      <c r="D45" s="234" t="s">
        <v>160</v>
      </c>
      <c r="E45" s="235" t="str">
        <f aca="false">VLOOKUP($D45,COTAÇÃO!$B$13:$G$137,3,0)</f>
        <v>Mão de Obra  - Praça Rio Branco - Palácio do
Café</v>
      </c>
      <c r="F45" s="236" t="n">
        <v>240</v>
      </c>
      <c r="G45" s="237" t="str">
        <f aca="false">VLOOKUP($D45,COTAÇÃO!$B$13:$G$137,4,0)</f>
        <v>M²</v>
      </c>
      <c r="H45" s="237" t="s">
        <v>142</v>
      </c>
      <c r="I45" s="238"/>
      <c r="J45" s="239"/>
      <c r="K45" s="238"/>
      <c r="L45" s="239"/>
      <c r="M45" s="240"/>
      <c r="N45" s="241"/>
      <c r="O45" s="242"/>
      <c r="P45" s="243"/>
      <c r="Q45" s="244" t="n">
        <v>1</v>
      </c>
    </row>
    <row r="46" s="181" customFormat="true" ht="34.5" hidden="false" customHeight="true" outlineLevel="0" collapsed="false">
      <c r="B46" s="233" t="str">
        <f aca="true">IF(ISERROR(VALUE(SUBSTITUTE(OFFSET(B46,-1,0,1,1),".",""))),"0.0.1",IF(ISERROR(FIND("`",SUBSTITUTE(OFFSET(B46,-1,0,1,1),".","`",2))),OFFSET(B46,-1,0,1,1)&amp;".1",LEFT(OFFSET(B46,-1,0,1,1),FIND("`",SUBSTITUTE(OFFSET(B46,-1,0,1,1),".","`",2)))&amp;IF(ISERROR(FIND("`",SUBSTITUTE(OFFSET(B46,-1,0,1,1),".","`",3))),VALUE(RIGHT(OFFSET(B46,-1,0,1,1),LEN(OFFSET(B46,-1,0,1,1))-FIND("`",SUBSTITUTE(OFFSET(B46,-1,0,1,1),".","`",2))))+1,VALUE(MID(OFFSET(B46,-1,0,1,1),FIND("`",SUBSTITUTE(OFFSET(B46,-1,0,1,1),".","`",2))+1,(FIND("`",SUBSTITUTE(OFFSET(B46,-1,0,1,1),".","`",3))-FIND("`",SUBSTITUTE(OFFSET(B46,-1,0,1,1),".","`",2))-1)))+1)))</f>
        <v>1.3.4</v>
      </c>
      <c r="C46" s="234" t="s">
        <v>140</v>
      </c>
      <c r="D46" s="234" t="s">
        <v>161</v>
      </c>
      <c r="E46" s="235" t="str">
        <f aca="false">VLOOKUP($D46,COTAÇÃO!$B$13:$G$137,3,0)</f>
        <v>Mão de Obra  - Avenida Washington Luiz -
Portal da entrada</v>
      </c>
      <c r="F46" s="236" t="n">
        <v>861.8</v>
      </c>
      <c r="G46" s="237" t="str">
        <f aca="false">VLOOKUP($D46,COTAÇÃO!$B$13:$G$137,4,0)</f>
        <v>M²</v>
      </c>
      <c r="H46" s="237" t="s">
        <v>142</v>
      </c>
      <c r="I46" s="238"/>
      <c r="J46" s="239"/>
      <c r="K46" s="238"/>
      <c r="L46" s="239"/>
      <c r="M46" s="240"/>
      <c r="N46" s="241"/>
      <c r="O46" s="242"/>
      <c r="P46" s="243"/>
      <c r="Q46" s="244" t="n">
        <v>1</v>
      </c>
    </row>
    <row r="47" s="181" customFormat="true" ht="34.5" hidden="false" customHeight="true" outlineLevel="0" collapsed="false">
      <c r="B47" s="233" t="str">
        <f aca="true">IF(ISERROR(VALUE(SUBSTITUTE(OFFSET(B47,-1,0,1,1),".",""))),"0.0.1",IF(ISERROR(FIND("`",SUBSTITUTE(OFFSET(B47,-1,0,1,1),".","`",2))),OFFSET(B47,-1,0,1,1)&amp;".1",LEFT(OFFSET(B47,-1,0,1,1),FIND("`",SUBSTITUTE(OFFSET(B47,-1,0,1,1),".","`",2)))&amp;IF(ISERROR(FIND("`",SUBSTITUTE(OFFSET(B47,-1,0,1,1),".","`",3))),VALUE(RIGHT(OFFSET(B47,-1,0,1,1),LEN(OFFSET(B47,-1,0,1,1))-FIND("`",SUBSTITUTE(OFFSET(B47,-1,0,1,1),".","`",2))))+1,VALUE(MID(OFFSET(B47,-1,0,1,1),FIND("`",SUBSTITUTE(OFFSET(B47,-1,0,1,1),".","`",2))+1,(FIND("`",SUBSTITUTE(OFFSET(B47,-1,0,1,1),".","`",3))-FIND("`",SUBSTITUTE(OFFSET(B47,-1,0,1,1),".","`",2))-1)))+1)))</f>
        <v>1.3.5</v>
      </c>
      <c r="C47" s="234" t="s">
        <v>140</v>
      </c>
      <c r="D47" s="234" t="s">
        <v>162</v>
      </c>
      <c r="E47" s="235" t="str">
        <f aca="false">VLOOKUP($D47,COTAÇÃO!$B$13:$G$137,3,0)</f>
        <v>Mão de Obra  - Avenida Quirino dos Santos</v>
      </c>
      <c r="F47" s="236" t="n">
        <v>56</v>
      </c>
      <c r="G47" s="237" t="str">
        <f aca="false">VLOOKUP($D47,COTAÇÃO!$B$13:$G$137,4,0)</f>
        <v>M²</v>
      </c>
      <c r="H47" s="237" t="s">
        <v>142</v>
      </c>
      <c r="I47" s="238"/>
      <c r="J47" s="239"/>
      <c r="K47" s="238"/>
      <c r="L47" s="239"/>
      <c r="M47" s="240"/>
      <c r="N47" s="241"/>
      <c r="O47" s="242"/>
      <c r="P47" s="243"/>
      <c r="Q47" s="244" t="n">
        <v>1</v>
      </c>
    </row>
    <row r="48" s="181" customFormat="true" ht="34.5" hidden="false" customHeight="true" outlineLevel="0" collapsed="false">
      <c r="B48" s="233" t="str">
        <f aca="true">IF(ISERROR(VALUE(SUBSTITUTE(OFFSET(B48,-1,0,1,1),".",""))),"0.0.1",IF(ISERROR(FIND("`",SUBSTITUTE(OFFSET(B48,-1,0,1,1),".","`",2))),OFFSET(B48,-1,0,1,1)&amp;".1",LEFT(OFFSET(B48,-1,0,1,1),FIND("`",SUBSTITUTE(OFFSET(B48,-1,0,1,1),".","`",2)))&amp;IF(ISERROR(FIND("`",SUBSTITUTE(OFFSET(B48,-1,0,1,1),".","`",3))),VALUE(RIGHT(OFFSET(B48,-1,0,1,1),LEN(OFFSET(B48,-1,0,1,1))-FIND("`",SUBSTITUTE(OFFSET(B48,-1,0,1,1),".","`",2))))+1,VALUE(MID(OFFSET(B48,-1,0,1,1),FIND("`",SUBSTITUTE(OFFSET(B48,-1,0,1,1),".","`",2))+1,(FIND("`",SUBSTITUTE(OFFSET(B48,-1,0,1,1),".","`",3))-FIND("`",SUBSTITUTE(OFFSET(B48,-1,0,1,1),".","`",2))-1)))+1)))</f>
        <v>1.3.6</v>
      </c>
      <c r="C48" s="234" t="s">
        <v>140</v>
      </c>
      <c r="D48" s="234" t="s">
        <v>163</v>
      </c>
      <c r="E48" s="235" t="str">
        <f aca="false">VLOOKUP($D48,COTAÇÃO!$B$13:$G$137,3,0)</f>
        <v>Mão de Obra  - Avenida Oliveira Mota</v>
      </c>
      <c r="F48" s="236" t="n">
        <v>123.75</v>
      </c>
      <c r="G48" s="237" t="str">
        <f aca="false">VLOOKUP($D48,COTAÇÃO!$B$13:$G$137,4,0)</f>
        <v>M²</v>
      </c>
      <c r="H48" s="237" t="s">
        <v>142</v>
      </c>
      <c r="I48" s="238"/>
      <c r="J48" s="239"/>
      <c r="K48" s="238"/>
      <c r="L48" s="239"/>
      <c r="M48" s="240"/>
      <c r="N48" s="241"/>
      <c r="O48" s="242"/>
      <c r="P48" s="243"/>
      <c r="Q48" s="244" t="n">
        <v>1</v>
      </c>
    </row>
    <row r="49" s="181" customFormat="true" ht="34.5" hidden="false" customHeight="true" outlineLevel="0" collapsed="false">
      <c r="B49" s="233" t="str">
        <f aca="true">IF(ISERROR(VALUE(SUBSTITUTE(OFFSET(B49,-1,0,1,1),".",""))),"0.0.1",IF(ISERROR(FIND("`",SUBSTITUTE(OFFSET(B49,-1,0,1,1),".","`",2))),OFFSET(B49,-1,0,1,1)&amp;".1",LEFT(OFFSET(B49,-1,0,1,1),FIND("`",SUBSTITUTE(OFFSET(B49,-1,0,1,1),".","`",2)))&amp;IF(ISERROR(FIND("`",SUBSTITUTE(OFFSET(B49,-1,0,1,1),".","`",3))),VALUE(RIGHT(OFFSET(B49,-1,0,1,1),LEN(OFFSET(B49,-1,0,1,1))-FIND("`",SUBSTITUTE(OFFSET(B49,-1,0,1,1),".","`",2))))+1,VALUE(MID(OFFSET(B49,-1,0,1,1),FIND("`",SUBSTITUTE(OFFSET(B49,-1,0,1,1),".","`",2))+1,(FIND("`",SUBSTITUTE(OFFSET(B49,-1,0,1,1),".","`",3))-FIND("`",SUBSTITUTE(OFFSET(B49,-1,0,1,1),".","`",2))-1)))+1)))</f>
        <v>1.3.7</v>
      </c>
      <c r="C49" s="234" t="s">
        <v>140</v>
      </c>
      <c r="D49" s="234" t="s">
        <v>164</v>
      </c>
      <c r="E49" s="235" t="str">
        <f aca="false">VLOOKUP($D49,COTAÇÃO!$B$13:$G$137,3,0)</f>
        <v>Mão de Obra  - Avenida Maria Joaquina</v>
      </c>
      <c r="F49" s="236" t="n">
        <v>62.25</v>
      </c>
      <c r="G49" s="237" t="str">
        <f aca="false">VLOOKUP($D49,COTAÇÃO!$B$13:$G$137,4,0)</f>
        <v>M²</v>
      </c>
      <c r="H49" s="237" t="s">
        <v>142</v>
      </c>
      <c r="I49" s="238"/>
      <c r="J49" s="239"/>
      <c r="K49" s="238"/>
      <c r="L49" s="239"/>
      <c r="M49" s="240"/>
      <c r="N49" s="241"/>
      <c r="O49" s="242"/>
      <c r="P49" s="243"/>
      <c r="Q49" s="244" t="n">
        <v>1</v>
      </c>
    </row>
    <row r="50" s="221" customFormat="true" ht="15" hidden="false" customHeight="true" outlineLevel="0" collapsed="false">
      <c r="B50" s="247" t="str">
        <f aca="false">B49</f>
        <v>1.3.7</v>
      </c>
      <c r="C50" s="248"/>
      <c r="D50" s="248"/>
      <c r="E50" s="249"/>
      <c r="F50" s="250"/>
      <c r="G50" s="251"/>
      <c r="H50" s="251"/>
      <c r="I50" s="252"/>
      <c r="J50" s="252"/>
      <c r="K50" s="252"/>
      <c r="L50" s="252"/>
      <c r="M50" s="253" t="s">
        <v>137</v>
      </c>
      <c r="N50" s="253"/>
      <c r="O50" s="254" t="n">
        <f aca="false">SUBTOTAL(9,O43:O49)</f>
        <v>0</v>
      </c>
      <c r="P50" s="255" t="e">
        <f aca="false">O50/$O$54</f>
        <v>#DIV/0!</v>
      </c>
      <c r="Q50" s="244"/>
      <c r="S50" s="256"/>
    </row>
    <row r="51" s="221" customFormat="true" ht="23.25" hidden="false" customHeight="true" outlineLevel="0" collapsed="false">
      <c r="B51" s="257"/>
      <c r="C51" s="258"/>
      <c r="D51" s="258"/>
      <c r="E51" s="259"/>
      <c r="F51" s="260"/>
      <c r="G51" s="261"/>
      <c r="H51" s="261"/>
      <c r="I51" s="262"/>
      <c r="J51" s="262"/>
      <c r="K51" s="262"/>
      <c r="L51" s="262"/>
      <c r="M51" s="263"/>
      <c r="N51" s="263"/>
      <c r="O51" s="264"/>
      <c r="P51" s="265"/>
      <c r="Q51" s="244"/>
      <c r="S51" s="256"/>
    </row>
    <row r="52" customFormat="false" ht="20.1" hidden="false" customHeight="true" outlineLevel="0" collapsed="false">
      <c r="B52" s="266" t="s">
        <v>165</v>
      </c>
      <c r="C52" s="266"/>
      <c r="D52" s="266"/>
      <c r="E52" s="266"/>
      <c r="F52" s="266"/>
      <c r="G52" s="266"/>
      <c r="H52" s="266"/>
      <c r="I52" s="266"/>
      <c r="J52" s="266"/>
      <c r="K52" s="266"/>
      <c r="L52" s="266"/>
      <c r="M52" s="266" t="s">
        <v>165</v>
      </c>
      <c r="N52" s="267"/>
      <c r="O52" s="268" t="n">
        <f aca="false">TRUNC(SUBTOTAL(9,O19:O51),2)</f>
        <v>0</v>
      </c>
      <c r="P52" s="269"/>
      <c r="Q52" s="244"/>
      <c r="S52" s="198"/>
      <c r="T52" s="198"/>
    </row>
    <row r="53" s="221" customFormat="true" ht="15.75" hidden="false" customHeight="true" outlineLevel="0" collapsed="false">
      <c r="B53" s="257"/>
      <c r="C53" s="258"/>
      <c r="D53" s="258"/>
      <c r="E53" s="259"/>
      <c r="F53" s="260"/>
      <c r="G53" s="270" t="s">
        <v>124</v>
      </c>
      <c r="H53" s="261"/>
      <c r="I53" s="262"/>
      <c r="J53" s="262"/>
      <c r="K53" s="262"/>
      <c r="L53" s="262"/>
      <c r="M53" s="271" t="n">
        <f aca="false">'BDI 1'!K29</f>
        <v>0.2247</v>
      </c>
      <c r="N53" s="263"/>
      <c r="O53" s="264" t="n">
        <f aca="false">M53*O19</f>
        <v>0</v>
      </c>
      <c r="P53" s="272"/>
      <c r="Q53" s="244"/>
      <c r="S53" s="256" t="n">
        <v>402756.45</v>
      </c>
      <c r="T53" s="273"/>
    </row>
    <row r="54" customFormat="false" ht="20.1" hidden="false" customHeight="true" outlineLevel="0" collapsed="false">
      <c r="B54" s="266" t="s">
        <v>166</v>
      </c>
      <c r="C54" s="266"/>
      <c r="D54" s="266"/>
      <c r="E54" s="266"/>
      <c r="F54" s="266"/>
      <c r="G54" s="266"/>
      <c r="H54" s="266"/>
      <c r="I54" s="266"/>
      <c r="J54" s="266"/>
      <c r="K54" s="266"/>
      <c r="L54" s="266"/>
      <c r="M54" s="266"/>
      <c r="N54" s="267"/>
      <c r="O54" s="268" t="n">
        <f aca="false">TRUNC(O52+O53,2)</f>
        <v>0</v>
      </c>
      <c r="P54" s="269"/>
      <c r="Q54" s="244"/>
      <c r="S54" s="198"/>
      <c r="T54" s="198"/>
    </row>
    <row r="55" customFormat="false" ht="16.5" hidden="false" customHeight="true" outlineLevel="0" collapsed="false">
      <c r="B55" s="274"/>
      <c r="C55" s="274"/>
      <c r="D55" s="274"/>
      <c r="E55" s="275"/>
      <c r="F55" s="276"/>
      <c r="G55" s="277"/>
      <c r="H55" s="277"/>
      <c r="I55" s="278"/>
      <c r="J55" s="279"/>
      <c r="K55" s="278"/>
      <c r="L55" s="279"/>
      <c r="M55" s="280"/>
      <c r="N55" s="280"/>
      <c r="O55" s="281"/>
      <c r="P55" s="281"/>
      <c r="Q55" s="282"/>
      <c r="T55" s="283"/>
    </row>
    <row r="56" customFormat="false" ht="35.25" hidden="false" customHeight="true" outlineLevel="0" collapsed="false">
      <c r="B56" s="284"/>
      <c r="C56" s="285"/>
      <c r="D56" s="285"/>
      <c r="F56" s="276"/>
      <c r="G56" s="277"/>
      <c r="H56" s="277"/>
      <c r="I56" s="278"/>
      <c r="J56" s="279"/>
      <c r="K56" s="278"/>
      <c r="L56" s="279"/>
      <c r="M56" s="280"/>
      <c r="N56" s="286" t="s">
        <v>167</v>
      </c>
      <c r="O56" s="281"/>
      <c r="P56" s="281"/>
      <c r="Q56" s="282"/>
      <c r="T56" s="283"/>
    </row>
    <row r="57" customFormat="false" ht="6.75" hidden="false" customHeight="true" outlineLevel="0" collapsed="false">
      <c r="B57" s="287"/>
      <c r="C57" s="285"/>
      <c r="D57" s="285"/>
      <c r="E57" s="102"/>
      <c r="F57" s="288"/>
      <c r="G57" s="289"/>
      <c r="H57" s="290"/>
      <c r="I57" s="278"/>
      <c r="J57" s="279"/>
      <c r="K57" s="278"/>
      <c r="L57" s="279"/>
      <c r="M57" s="277"/>
      <c r="N57" s="277"/>
      <c r="O57" s="277"/>
      <c r="P57" s="277"/>
      <c r="Q57" s="282"/>
    </row>
    <row r="58" customFormat="false" ht="23.25" hidden="false" customHeight="true" outlineLevel="0" collapsed="false">
      <c r="B58" s="284"/>
      <c r="C58" s="291"/>
      <c r="D58" s="291"/>
      <c r="E58" s="291"/>
      <c r="F58" s="292"/>
      <c r="G58" s="293"/>
      <c r="H58" s="293"/>
      <c r="I58" s="294"/>
      <c r="J58" s="294"/>
      <c r="K58" s="294"/>
      <c r="L58" s="295"/>
      <c r="M58" s="277"/>
      <c r="N58" s="277"/>
      <c r="O58" s="277"/>
      <c r="P58" s="277"/>
      <c r="Q58" s="281"/>
    </row>
    <row r="59" customFormat="false" ht="15" hidden="false" customHeight="true" outlineLevel="0" collapsed="false">
      <c r="B59" s="296"/>
      <c r="C59" s="297"/>
      <c r="D59" s="297"/>
      <c r="E59" s="297"/>
      <c r="F59" s="292"/>
      <c r="G59" s="293"/>
      <c r="H59" s="293"/>
      <c r="I59" s="157"/>
      <c r="K59" s="157"/>
      <c r="M59" s="277"/>
      <c r="N59" s="277" t="str">
        <f aca="false">INFO!B24</f>
        <v>Elton Maeda</v>
      </c>
      <c r="O59" s="277"/>
      <c r="P59" s="277"/>
      <c r="Q59" s="281"/>
    </row>
    <row r="60" customFormat="false" ht="15" hidden="false" customHeight="true" outlineLevel="0" collapsed="false">
      <c r="B60" s="284"/>
      <c r="C60" s="297"/>
      <c r="D60" s="297"/>
      <c r="E60" s="297"/>
      <c r="F60" s="292"/>
      <c r="G60" s="293"/>
      <c r="H60" s="293"/>
      <c r="I60" s="157"/>
      <c r="K60" s="157"/>
      <c r="M60" s="277"/>
      <c r="N60" s="277" t="str">
        <f aca="false">INFO!B25</f>
        <v>A72570-6</v>
      </c>
      <c r="O60" s="277"/>
      <c r="P60" s="277"/>
      <c r="Q60" s="281"/>
    </row>
    <row r="61" customFormat="false" ht="15" hidden="false" customHeight="false" outlineLevel="0" collapsed="false">
      <c r="B61" s="298"/>
      <c r="C61" s="299"/>
      <c r="D61" s="299"/>
      <c r="E61" s="300"/>
      <c r="F61" s="301"/>
      <c r="G61" s="302"/>
      <c r="H61" s="302"/>
      <c r="I61" s="278"/>
      <c r="K61" s="278"/>
      <c r="M61" s="277"/>
      <c r="N61" s="277" t="str">
        <f aca="false">INFO!B26</f>
        <v>08980383</v>
      </c>
      <c r="O61" s="277"/>
      <c r="P61" s="277"/>
      <c r="Q61" s="281"/>
    </row>
    <row r="62" customFormat="false" ht="15" hidden="false" customHeight="false" outlineLevel="0" collapsed="false">
      <c r="B62" s="298"/>
      <c r="C62" s="299"/>
      <c r="D62" s="299"/>
      <c r="E62" s="303"/>
      <c r="F62" s="301"/>
      <c r="G62" s="302"/>
      <c r="H62" s="302"/>
      <c r="I62" s="278"/>
      <c r="J62" s="304"/>
      <c r="K62" s="278"/>
      <c r="L62" s="304"/>
      <c r="M62" s="305"/>
      <c r="N62" s="305"/>
      <c r="O62" s="306"/>
      <c r="P62" s="306"/>
      <c r="Q62" s="281"/>
    </row>
  </sheetData>
  <mergeCells count="31">
    <mergeCell ref="B4:O4"/>
    <mergeCell ref="B5:O5"/>
    <mergeCell ref="O7:P9"/>
    <mergeCell ref="B12:B13"/>
    <mergeCell ref="C12:C13"/>
    <mergeCell ref="D12:D13"/>
    <mergeCell ref="E12:E13"/>
    <mergeCell ref="F12:F13"/>
    <mergeCell ref="G12:G13"/>
    <mergeCell ref="H12:H13"/>
    <mergeCell ref="I12:J12"/>
    <mergeCell ref="K12:L12"/>
    <mergeCell ref="M12:M13"/>
    <mergeCell ref="N12:N13"/>
    <mergeCell ref="O12:O13"/>
    <mergeCell ref="Q12:Q13"/>
    <mergeCell ref="I22:J22"/>
    <mergeCell ref="K22:L22"/>
    <mergeCell ref="M22:N22"/>
    <mergeCell ref="I36:J36"/>
    <mergeCell ref="K36:L36"/>
    <mergeCell ref="M36:N36"/>
    <mergeCell ref="I41:J41"/>
    <mergeCell ref="K41:L41"/>
    <mergeCell ref="M41:N41"/>
    <mergeCell ref="I50:J50"/>
    <mergeCell ref="K50:L50"/>
    <mergeCell ref="M50:N50"/>
    <mergeCell ref="B52:M52"/>
    <mergeCell ref="B54:M54"/>
    <mergeCell ref="B55:D55"/>
  </mergeCells>
  <conditionalFormatting sqref="R15:IU15 A15 I15 K15 C15:D15">
    <cfRule type="expression" priority="2" aboveAverage="0" equalAverage="0" bottom="0" percent="0" rank="0" text="" dxfId="0">
      <formula>#ref!=1</formula>
    </cfRule>
  </conditionalFormatting>
  <conditionalFormatting sqref="R16:IU16 A16 I16 K16">
    <cfRule type="expression" priority="3" aboveAverage="0" equalAverage="0" bottom="0" percent="0" rank="0" text="" dxfId="1">
      <formula>#ref!=1</formula>
    </cfRule>
  </conditionalFormatting>
  <conditionalFormatting sqref="K20 I20 R20:IU20 A20">
    <cfRule type="expression" priority="4" aboveAverage="0" equalAverage="0" bottom="0" percent="0" rank="0" text="" dxfId="2">
      <formula>#ref!=1</formula>
    </cfRule>
  </conditionalFormatting>
  <conditionalFormatting sqref="B20 A25:A35 A38:A40 R25:IU35 R38:IU40 I38:I40 K38:K40 D38:D40 I25:I35 I43:I49 K25:K35 K43:K49 D25:D35 D43:D49">
    <cfRule type="expression" priority="5" aboveAverage="0" equalAverage="0" bottom="0" percent="0" rank="0" text="" dxfId="3">
      <formula>#ref!=1</formula>
    </cfRule>
  </conditionalFormatting>
  <conditionalFormatting sqref="C16:D16">
    <cfRule type="expression" priority="6" aboveAverage="0" equalAverage="0" bottom="0" percent="0" rank="0" text="" dxfId="4">
      <formula>#ref!=1</formula>
    </cfRule>
  </conditionalFormatting>
  <conditionalFormatting sqref="D20">
    <cfRule type="expression" priority="7" aboveAverage="0" equalAverage="0" bottom="0" percent="0" rank="0" text="" dxfId="5">
      <formula>#ref!=1</formula>
    </cfRule>
  </conditionalFormatting>
  <conditionalFormatting sqref="D20">
    <cfRule type="expression" priority="8" aboveAverage="0" equalAverage="0" bottom="0" percent="0" rank="0" text="" dxfId="6">
      <formula>#ref!=1</formula>
    </cfRule>
  </conditionalFormatting>
  <conditionalFormatting sqref="R19:IU19 A19:B19 I19 K19">
    <cfRule type="expression" priority="9" aboveAverage="0" equalAverage="0" bottom="0" percent="0" rank="0" text="" dxfId="7">
      <formula>#ref!=1</formula>
    </cfRule>
  </conditionalFormatting>
  <conditionalFormatting sqref="C19:D19">
    <cfRule type="expression" priority="10" aboveAverage="0" equalAverage="0" bottom="0" percent="0" rank="0" text="" dxfId="8">
      <formula>#ref!=1</formula>
    </cfRule>
  </conditionalFormatting>
  <conditionalFormatting sqref="R23 A23 I23 K23 U23:IU23">
    <cfRule type="expression" priority="11" aboveAverage="0" equalAverage="0" bottom="0" percent="0" rank="0" text="" dxfId="9">
      <formula>#ref!=1</formula>
    </cfRule>
  </conditionalFormatting>
  <conditionalFormatting sqref="C23:D23">
    <cfRule type="expression" priority="12" aboveAverage="0" equalAverage="0" bottom="0" percent="0" rank="0" text="" dxfId="10">
      <formula>#ref!=1</formula>
    </cfRule>
  </conditionalFormatting>
  <conditionalFormatting sqref="I21 K21">
    <cfRule type="expression" priority="13" aboveAverage="0" equalAverage="0" bottom="0" percent="0" rank="0" text="" dxfId="11">
      <formula>#ref!=1</formula>
    </cfRule>
  </conditionalFormatting>
  <conditionalFormatting sqref="A21 R21:IU21">
    <cfRule type="expression" priority="14" aboveAverage="0" equalAverage="0" bottom="0" percent="0" rank="0" text="" dxfId="12">
      <formula>#ref!=1</formula>
    </cfRule>
  </conditionalFormatting>
  <conditionalFormatting sqref="B21">
    <cfRule type="expression" priority="15" aboveAverage="0" equalAverage="0" bottom="0" percent="0" rank="0" text="" dxfId="13">
      <formula>#ref!=1</formula>
    </cfRule>
  </conditionalFormatting>
  <conditionalFormatting sqref="D21">
    <cfRule type="expression" priority="16" aboveAverage="0" equalAverage="0" bottom="0" percent="0" rank="0" text="" dxfId="14">
      <formula>#ref!=1</formula>
    </cfRule>
  </conditionalFormatting>
  <conditionalFormatting sqref="D24">
    <cfRule type="expression" priority="17" aboveAverage="0" equalAverage="0" bottom="0" percent="0" rank="0" text="" dxfId="15">
      <formula>#ref!=1</formula>
    </cfRule>
  </conditionalFormatting>
  <conditionalFormatting sqref="D21">
    <cfRule type="expression" priority="18" aboveAverage="0" equalAverage="0" bottom="0" percent="0" rank="0" text="" dxfId="16">
      <formula>#ref!=1</formula>
    </cfRule>
  </conditionalFormatting>
  <conditionalFormatting sqref="D24">
    <cfRule type="expression" priority="19" aboveAverage="0" equalAverage="0" bottom="0" percent="0" rank="0" text="" dxfId="17">
      <formula>#ref!=1</formula>
    </cfRule>
  </conditionalFormatting>
  <conditionalFormatting sqref="K24 I24 R24:IU24 A24">
    <cfRule type="expression" priority="20" aboveAverage="0" equalAverage="0" bottom="0" percent="0" rank="0" text="" dxfId="18">
      <formula>#ref!=1</formula>
    </cfRule>
  </conditionalFormatting>
  <conditionalFormatting sqref="T23">
    <cfRule type="expression" priority="21" aboveAverage="0" equalAverage="0" bottom="0" percent="0" rank="0" text="" dxfId="19">
      <formula>#ref!=1</formula>
    </cfRule>
  </conditionalFormatting>
  <conditionalFormatting sqref="K37 I37 R37:IU37 A37">
    <cfRule type="expression" priority="22" aboveAverage="0" equalAverage="0" bottom="0" percent="0" rank="0" text="" dxfId="20">
      <formula>#ref!=1</formula>
    </cfRule>
  </conditionalFormatting>
  <conditionalFormatting sqref="D37">
    <cfRule type="expression" priority="23" aboveAverage="0" equalAverage="0" bottom="0" percent="0" rank="0" text="" dxfId="21">
      <formula>#ref!=1</formula>
    </cfRule>
  </conditionalFormatting>
  <conditionalFormatting sqref="D37">
    <cfRule type="expression" priority="24" aboveAverage="0" equalAverage="0" bottom="0" percent="0" rank="0" text="" dxfId="22">
      <formula>#ref!=1</formula>
    </cfRule>
  </conditionalFormatting>
  <conditionalFormatting sqref="S36">
    <cfRule type="expression" priority="25" aboveAverage="0" equalAverage="0" bottom="0" percent="0" rank="0" text="" dxfId="23">
      <formula>#ref!=1</formula>
    </cfRule>
  </conditionalFormatting>
  <conditionalFormatting sqref="K42 I42 R42:IU42 A42">
    <cfRule type="expression" priority="26" aboveAverage="0" equalAverage="0" bottom="0" percent="0" rank="0" text="" dxfId="24">
      <formula>#ref!=1</formula>
    </cfRule>
  </conditionalFormatting>
  <conditionalFormatting sqref="D42">
    <cfRule type="expression" priority="27" aboveAverage="0" equalAverage="0" bottom="0" percent="0" rank="0" text="" dxfId="25">
      <formula>#ref!=1</formula>
    </cfRule>
  </conditionalFormatting>
  <conditionalFormatting sqref="D42">
    <cfRule type="expression" priority="28" aboveAverage="0" equalAverage="0" bottom="0" percent="0" rank="0" text="" dxfId="26">
      <formula>#ref!=1</formula>
    </cfRule>
  </conditionalFormatting>
  <conditionalFormatting sqref="A43:A49 R43:R49 T43:IU49">
    <cfRule type="expression" priority="29" aboveAverage="0" equalAverage="0" bottom="0" percent="0" rank="0" text="" dxfId="27">
      <formula>#ref!=1</formula>
    </cfRule>
  </conditionalFormatting>
  <conditionalFormatting sqref="S43:S49">
    <cfRule type="expression" priority="30" aboveAverage="0" equalAverage="0" bottom="0" percent="0" rank="0" text="" dxfId="28">
      <formula>#ref!=1</formula>
    </cfRule>
  </conditionalFormatting>
  <conditionalFormatting sqref="B24">
    <cfRule type="expression" priority="31" aboveAverage="0" equalAverage="0" bottom="0" percent="0" rank="0" text="" dxfId="29">
      <formula>#ref!=1</formula>
    </cfRule>
  </conditionalFormatting>
  <conditionalFormatting sqref="B23">
    <cfRule type="expression" priority="32" aboveAverage="0" equalAverage="0" bottom="0" percent="0" rank="0" text="" dxfId="30">
      <formula>#ref!=1</formula>
    </cfRule>
  </conditionalFormatting>
  <conditionalFormatting sqref="B25">
    <cfRule type="expression" priority="33" aboveAverage="0" equalAverage="0" bottom="0" percent="0" rank="0" text="" dxfId="31">
      <formula>#ref!=1</formula>
    </cfRule>
  </conditionalFormatting>
  <conditionalFormatting sqref="B26:B35">
    <cfRule type="expression" priority="34" aboveAverage="0" equalAverage="0" bottom="0" percent="0" rank="0" text="" dxfId="32">
      <formula>#ref!=1</formula>
    </cfRule>
  </conditionalFormatting>
  <conditionalFormatting sqref="B37">
    <cfRule type="expression" priority="35" aboveAverage="0" equalAverage="0" bottom="0" percent="0" rank="0" text="" dxfId="33">
      <formula>#ref!=1</formula>
    </cfRule>
  </conditionalFormatting>
  <conditionalFormatting sqref="B38">
    <cfRule type="expression" priority="36" aboveAverage="0" equalAverage="0" bottom="0" percent="0" rank="0" text="" dxfId="34">
      <formula>#ref!=1</formula>
    </cfRule>
  </conditionalFormatting>
  <conditionalFormatting sqref="B39:B40">
    <cfRule type="expression" priority="37" aboveAverage="0" equalAverage="0" bottom="0" percent="0" rank="0" text="" dxfId="35">
      <formula>#ref!=1</formula>
    </cfRule>
  </conditionalFormatting>
  <conditionalFormatting sqref="B42">
    <cfRule type="expression" priority="38" aboveAverage="0" equalAverage="0" bottom="0" percent="0" rank="0" text="" dxfId="36">
      <formula>#ref!=1</formula>
    </cfRule>
  </conditionalFormatting>
  <conditionalFormatting sqref="B43">
    <cfRule type="expression" priority="39" aboveAverage="0" equalAverage="0" bottom="0" percent="0" rank="0" text="" dxfId="37">
      <formula>#ref!=1</formula>
    </cfRule>
  </conditionalFormatting>
  <conditionalFormatting sqref="B44:B45">
    <cfRule type="expression" priority="40" aboveAverage="0" equalAverage="0" bottom="0" percent="0" rank="0" text="" dxfId="38">
      <formula>#ref!=1</formula>
    </cfRule>
  </conditionalFormatting>
  <conditionalFormatting sqref="B46:B49">
    <cfRule type="expression" priority="41" aboveAverage="0" equalAverage="0" bottom="0" percent="0" rank="0" text="" dxfId="39">
      <formula>#ref!=1</formula>
    </cfRule>
  </conditionalFormatting>
  <conditionalFormatting sqref="S23">
    <cfRule type="expression" priority="42" aboveAverage="0" equalAverage="0" bottom="0" percent="0" rank="0" text="" dxfId="40">
      <formula>#ref!=1</formula>
    </cfRule>
  </conditionalFormatting>
  <printOptions headings="false" gridLines="false" gridLinesSet="true" horizontalCentered="true" verticalCentered="false"/>
  <pageMargins left="0.118055555555556" right="0.118055555555556" top="0" bottom="0.511805555555555" header="0.511805555555555" footer="0.118055555555556"/>
  <pageSetup paperSize="9" scale="65" firstPageNumber="0" fitToWidth="1" fitToHeight="1" pageOrder="downThenOver" orientation="landscape" blackAndWhite="false" draft="false" cellComments="none" useFirstPageNumber="false" horizontalDpi="300" verticalDpi="300" copies="1"/>
  <headerFooter differentFirst="false" differentOddEven="false">
    <oddHeader/>
    <oddFooter>&amp;R&amp;P / &amp;N</oddFooter>
  </headerFooter>
  <rowBreaks count="1" manualBreakCount="1">
    <brk id="34" man="true" max="16383" min="0"/>
  </rowBreaks>
  <drawing r:id="rId1"/>
</worksheet>
</file>

<file path=xl/worksheets/sheet4.xml><?xml version="1.0" encoding="utf-8"?>
<worksheet xmlns="http://schemas.openxmlformats.org/spreadsheetml/2006/main" xmlns:r="http://schemas.openxmlformats.org/officeDocument/2006/relationships">
  <sheetPr filterMode="false">
    <tabColor rgb="FF00B050"/>
    <pageSetUpPr fitToPage="true"/>
  </sheetPr>
  <dimension ref="B2:K18"/>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I29" activeCellId="0" sqref="I29"/>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2.99"/>
    <col collapsed="false" customWidth="true" hidden="false" outlineLevel="0" max="3" min="3" style="307" width="37.42"/>
    <col collapsed="false" customWidth="true" hidden="false" outlineLevel="0" max="4" min="4" style="307" width="10"/>
    <col collapsed="false" customWidth="true" hidden="false" outlineLevel="0" max="5" min="5" style="307" width="9.85"/>
    <col collapsed="false" customWidth="true" hidden="false" outlineLevel="0" max="6" min="6" style="307" width="12.29"/>
    <col collapsed="false" customWidth="true" hidden="false" outlineLevel="0" max="7" min="7" style="307" width="2.14"/>
    <col collapsed="false" customWidth="true" hidden="false" outlineLevel="0" max="8" min="8" style="307" width="9.85"/>
    <col collapsed="false" customWidth="true" hidden="false" outlineLevel="0" max="10" min="9" style="307" width="29.57"/>
    <col collapsed="false" customWidth="true" hidden="false" outlineLevel="0" max="11" min="11" style="0" width="1.85"/>
    <col collapsed="false" customWidth="true" hidden="false" outlineLevel="0" max="1025" min="12" style="0" width="8.67"/>
  </cols>
  <sheetData>
    <row r="2" customFormat="false" ht="9" hidden="false" customHeight="true" outlineLevel="0" collapsed="false">
      <c r="B2" s="52"/>
      <c r="C2" s="308"/>
      <c r="D2" s="308"/>
      <c r="E2" s="308"/>
      <c r="F2" s="308"/>
      <c r="G2" s="308"/>
      <c r="H2" s="308"/>
      <c r="I2" s="308"/>
      <c r="J2" s="308"/>
      <c r="K2" s="52"/>
    </row>
    <row r="3" customFormat="false" ht="63" hidden="false" customHeight="true" outlineLevel="0" collapsed="false">
      <c r="B3" s="52"/>
      <c r="C3" s="309" t="str">
        <f aca="false">INFO!B3</f>
        <v>Prefeitura Municipal de Espírito Santo do Pinhal</v>
      </c>
      <c r="D3" s="309"/>
      <c r="E3" s="309"/>
      <c r="F3" s="309"/>
      <c r="G3" s="309"/>
      <c r="H3" s="309"/>
      <c r="I3" s="309"/>
      <c r="J3" s="309"/>
      <c r="K3" s="52"/>
    </row>
    <row r="4" customFormat="false" ht="22.5" hidden="false" customHeight="true" outlineLevel="0" collapsed="false">
      <c r="B4" s="52"/>
      <c r="C4" s="310" t="s">
        <v>168</v>
      </c>
      <c r="D4" s="310"/>
      <c r="E4" s="310"/>
      <c r="F4" s="310"/>
      <c r="G4" s="310"/>
      <c r="H4" s="310"/>
      <c r="I4" s="310"/>
      <c r="J4" s="310"/>
      <c r="K4" s="52"/>
    </row>
    <row r="5" customFormat="false" ht="15.75" hidden="false" customHeight="true" outlineLevel="0" collapsed="false">
      <c r="B5" s="52"/>
      <c r="C5" s="311" t="s">
        <v>169</v>
      </c>
      <c r="D5" s="311" t="s">
        <v>170</v>
      </c>
      <c r="E5" s="311"/>
      <c r="F5" s="311"/>
      <c r="G5" s="311"/>
      <c r="H5" s="311"/>
      <c r="I5" s="311"/>
      <c r="J5" s="311"/>
      <c r="K5" s="52"/>
    </row>
    <row r="6" customFormat="false" ht="25.5" hidden="false" customHeight="true" outlineLevel="0" collapsed="false">
      <c r="B6" s="52"/>
      <c r="C6" s="311"/>
      <c r="D6" s="312" t="str">
        <f aca="false">INFO!B7</f>
        <v>Projeto de Revitalização Paisagística dos Principais Corredores de Acesso da Cidade</v>
      </c>
      <c r="E6" s="312"/>
      <c r="F6" s="312"/>
      <c r="G6" s="312"/>
      <c r="H6" s="312"/>
      <c r="I6" s="312"/>
      <c r="J6" s="312"/>
      <c r="K6" s="52"/>
    </row>
    <row r="7" customFormat="false" ht="15.75" hidden="false" customHeight="false" outlineLevel="0" collapsed="false">
      <c r="B7" s="52"/>
      <c r="C7" s="313"/>
      <c r="D7" s="313"/>
      <c r="E7" s="313"/>
      <c r="F7" s="313"/>
      <c r="G7" s="313"/>
      <c r="H7" s="313"/>
      <c r="I7" s="313"/>
      <c r="J7" s="313"/>
      <c r="K7" s="52"/>
    </row>
    <row r="8" customFormat="false" ht="15" hidden="false" customHeight="true" outlineLevel="0" collapsed="false">
      <c r="B8" s="52"/>
      <c r="C8" s="314" t="s">
        <v>171</v>
      </c>
      <c r="D8" s="314"/>
      <c r="E8" s="314"/>
      <c r="F8" s="314"/>
      <c r="G8" s="314"/>
      <c r="H8" s="314"/>
      <c r="I8" s="314"/>
      <c r="J8" s="314"/>
      <c r="K8" s="52"/>
    </row>
    <row r="9" customFormat="false" ht="22.5" hidden="false" customHeight="true" outlineLevel="0" collapsed="false">
      <c r="B9" s="52"/>
      <c r="C9" s="315" t="s">
        <v>129</v>
      </c>
      <c r="D9" s="316" t="s">
        <v>172</v>
      </c>
      <c r="E9" s="316"/>
      <c r="F9" s="316"/>
      <c r="G9" s="316"/>
      <c r="H9" s="316"/>
      <c r="I9" s="315" t="s">
        <v>173</v>
      </c>
      <c r="J9" s="315"/>
      <c r="K9" s="52"/>
    </row>
    <row r="10" customFormat="false" ht="15" hidden="false" customHeight="false" outlineLevel="0" collapsed="false">
      <c r="B10" s="52"/>
      <c r="C10" s="317" t="str">
        <f aca="false">ORÇ!B21</f>
        <v>1.1.1</v>
      </c>
      <c r="D10" s="318" t="s">
        <v>134</v>
      </c>
      <c r="E10" s="319" t="str">
        <f aca="false">ORÇ!D21</f>
        <v>02.08.020</v>
      </c>
      <c r="F10" s="320"/>
      <c r="G10" s="320"/>
      <c r="H10" s="320"/>
      <c r="I10" s="321" t="str">
        <f aca="false">ORÇ!E21</f>
        <v>Placa de identificação para obra</v>
      </c>
      <c r="J10" s="321"/>
      <c r="K10" s="52"/>
    </row>
    <row r="11" customFormat="false" ht="6" hidden="false" customHeight="true" outlineLevel="0" collapsed="false">
      <c r="B11" s="52"/>
      <c r="C11" s="322"/>
      <c r="D11" s="323"/>
      <c r="E11" s="323"/>
      <c r="F11" s="323"/>
      <c r="G11" s="323"/>
      <c r="H11" s="323"/>
      <c r="I11" s="323"/>
      <c r="J11" s="324"/>
      <c r="K11" s="52"/>
    </row>
    <row r="12" customFormat="false" ht="15" hidden="false" customHeight="true" outlineLevel="0" collapsed="false">
      <c r="B12" s="52"/>
      <c r="C12" s="325" t="str">
        <f aca="false">ORÇ!H21</f>
        <v>Placa de obra padrão 3,00x1,50m </v>
      </c>
      <c r="D12" s="325"/>
      <c r="E12" s="325"/>
      <c r="F12" s="326"/>
      <c r="G12" s="326"/>
      <c r="H12" s="326"/>
      <c r="I12" s="327" t="n">
        <f aca="false">ORÇ!F21</f>
        <v>6</v>
      </c>
      <c r="J12" s="328" t="str">
        <f aca="false">ORÇ!G21</f>
        <v>M²</v>
      </c>
      <c r="K12" s="52"/>
    </row>
    <row r="13" customFormat="false" ht="15" hidden="false" customHeight="true" outlineLevel="0" collapsed="false">
      <c r="B13" s="52"/>
      <c r="C13" s="329"/>
      <c r="D13" s="330"/>
      <c r="E13" s="330"/>
      <c r="F13" s="330"/>
      <c r="G13" s="330"/>
      <c r="H13" s="330"/>
      <c r="I13" s="330"/>
      <c r="J13" s="331"/>
      <c r="K13" s="52"/>
    </row>
    <row r="14" customFormat="false" ht="17.25" hidden="false" customHeight="true" outlineLevel="0" collapsed="false">
      <c r="B14" s="52"/>
      <c r="C14" s="332" t="s">
        <v>101</v>
      </c>
      <c r="D14" s="332"/>
      <c r="E14" s="332"/>
      <c r="F14" s="332"/>
      <c r="G14" s="332"/>
      <c r="H14" s="332"/>
      <c r="I14" s="332"/>
      <c r="J14" s="332" t="s">
        <v>174</v>
      </c>
      <c r="K14" s="52"/>
    </row>
    <row r="15" customFormat="false" ht="15" hidden="false" customHeight="false" outlineLevel="0" collapsed="false">
      <c r="B15" s="52"/>
      <c r="C15" s="333" t="n">
        <f aca="false">INFO!B27</f>
        <v>43920</v>
      </c>
      <c r="D15" s="333"/>
      <c r="E15" s="333"/>
      <c r="F15" s="333"/>
      <c r="G15" s="333"/>
      <c r="H15" s="333"/>
      <c r="I15" s="333"/>
      <c r="J15" s="334" t="str">
        <f aca="false">INFO!B24</f>
        <v>Elton Maeda</v>
      </c>
      <c r="K15" s="52"/>
    </row>
    <row r="16" customFormat="false" ht="15" hidden="false" customHeight="false" outlineLevel="0" collapsed="false">
      <c r="B16" s="52"/>
      <c r="C16" s="335"/>
      <c r="D16" s="335"/>
      <c r="E16" s="335"/>
      <c r="F16" s="335"/>
      <c r="G16" s="335"/>
      <c r="H16" s="335"/>
      <c r="I16" s="335"/>
      <c r="J16" s="312" t="str">
        <f aca="false">INFO!B25</f>
        <v>A72570-6</v>
      </c>
      <c r="K16" s="52"/>
    </row>
    <row r="17" customFormat="false" ht="15" hidden="false" customHeight="false" outlineLevel="0" collapsed="false">
      <c r="B17" s="52"/>
      <c r="C17" s="308"/>
      <c r="D17" s="308"/>
      <c r="E17" s="308"/>
      <c r="F17" s="308"/>
      <c r="G17" s="308"/>
      <c r="H17" s="308"/>
      <c r="I17" s="308"/>
      <c r="J17" s="308"/>
      <c r="K17" s="52"/>
    </row>
    <row r="18" customFormat="false" ht="15" hidden="false" customHeight="false" outlineLevel="0" collapsed="false">
      <c r="B18" s="52"/>
      <c r="C18" s="308"/>
      <c r="D18" s="308"/>
      <c r="E18" s="308"/>
      <c r="F18" s="308"/>
      <c r="G18" s="308"/>
      <c r="H18" s="308"/>
      <c r="I18" s="308"/>
      <c r="J18" s="308"/>
      <c r="K18" s="52"/>
    </row>
  </sheetData>
  <mergeCells count="13">
    <mergeCell ref="C3:J3"/>
    <mergeCell ref="C4:J4"/>
    <mergeCell ref="C5:C6"/>
    <mergeCell ref="D5:J5"/>
    <mergeCell ref="D6:J6"/>
    <mergeCell ref="C7:J7"/>
    <mergeCell ref="C8:J8"/>
    <mergeCell ref="I9:J9"/>
    <mergeCell ref="I10:J10"/>
    <mergeCell ref="C12:E12"/>
    <mergeCell ref="C14:I14"/>
    <mergeCell ref="C15:I15"/>
    <mergeCell ref="C16:I16"/>
  </mergeCells>
  <printOptions headings="false" gridLines="false" gridLinesSet="true" horizontalCentered="true" verticalCentered="false"/>
  <pageMargins left="0.315277777777778" right="0.315277777777778" top="0.39375" bottom="0.39375" header="0.511805555555555" footer="0.118055555555556"/>
  <pageSetup paperSize="9" scale="100" firstPageNumber="0" fitToWidth="1" fitToHeight="99" pageOrder="downThenOver" orientation="portrait" blackAndWhite="false" draft="false" cellComments="none" useFirstPageNumber="false" horizontalDpi="300" verticalDpi="300" copies="1"/>
  <headerFooter differentFirst="false" differentOddEven="false">
    <oddHeader/>
    <oddFooter>&amp;R&amp;P / &amp;N</oddFooter>
  </headerFooter>
  <drawing r:id="rId1"/>
</worksheet>
</file>

<file path=xl/worksheets/sheet5.xml><?xml version="1.0" encoding="utf-8"?>
<worksheet xmlns="http://schemas.openxmlformats.org/spreadsheetml/2006/main" xmlns:r="http://schemas.openxmlformats.org/officeDocument/2006/relationships">
  <sheetPr filterMode="false">
    <tabColor rgb="FF00B050"/>
    <pageSetUpPr fitToPage="true"/>
  </sheetPr>
  <dimension ref="C2:M47"/>
  <sheetViews>
    <sheetView showFormulas="false" showGridLines="true" showRowColHeaders="true" showZeros="true" rightToLeft="false" tabSelected="false" showOutlineSymbols="true" defaultGridColor="true" view="pageBreakPreview" topLeftCell="A19" colorId="64" zoomScale="115" zoomScaleNormal="100" zoomScalePageLayoutView="115" workbookViewId="0">
      <selection pane="topLeft" activeCell="M5" activeCellId="0" sqref="M5"/>
    </sheetView>
  </sheetViews>
  <sheetFormatPr defaultRowHeight="15" zeroHeight="false" outlineLevelRow="0" outlineLevelCol="0"/>
  <cols>
    <col collapsed="false" customWidth="true" hidden="false" outlineLevel="0" max="1" min="1" style="0" width="2.85"/>
    <col collapsed="false" customWidth="true" hidden="false" outlineLevel="0" max="2" min="2" style="52" width="9.14"/>
    <col collapsed="false" customWidth="true" hidden="false" outlineLevel="0" max="4" min="3" style="0" width="8.67"/>
    <col collapsed="false" customWidth="true" hidden="false" outlineLevel="0" max="5" min="5" style="0" width="11.99"/>
    <col collapsed="false" customWidth="true" hidden="false" outlineLevel="0" max="8" min="6" style="0" width="8.67"/>
    <col collapsed="false" customWidth="true" hidden="false" outlineLevel="0" max="9" min="9" style="0" width="11.86"/>
    <col collapsed="false" customWidth="true" hidden="false" outlineLevel="0" max="10" min="10" style="52" width="9.14"/>
    <col collapsed="false" customWidth="true" hidden="false" outlineLevel="0" max="11" min="11" style="0" width="8.67"/>
    <col collapsed="false" customWidth="true" hidden="false" outlineLevel="0" max="12" min="12" style="0" width="17.42"/>
    <col collapsed="false" customWidth="true" hidden="false" outlineLevel="0" max="13" min="13" style="0" width="15.29"/>
    <col collapsed="false" customWidth="true" hidden="false" outlineLevel="0" max="1025" min="14" style="0" width="8.67"/>
  </cols>
  <sheetData>
    <row r="2" customFormat="false" ht="34.5" hidden="false" customHeight="true" outlineLevel="0" collapsed="false">
      <c r="C2" s="52"/>
      <c r="D2" s="52"/>
      <c r="E2" s="52"/>
      <c r="F2" s="52"/>
      <c r="G2" s="52"/>
      <c r="H2" s="52"/>
      <c r="I2" s="52"/>
    </row>
    <row r="3" customFormat="false" ht="15" hidden="false" customHeight="false" outlineLevel="0" collapsed="false">
      <c r="C3" s="336"/>
      <c r="D3" s="336"/>
      <c r="E3" s="336"/>
      <c r="F3" s="336"/>
      <c r="G3" s="336"/>
      <c r="H3" s="336"/>
      <c r="I3" s="336"/>
    </row>
    <row r="4" customFormat="false" ht="15" hidden="false" customHeight="false" outlineLevel="0" collapsed="false">
      <c r="C4" s="336"/>
      <c r="D4" s="336"/>
      <c r="E4" s="336"/>
      <c r="F4" s="336"/>
      <c r="G4" s="336"/>
      <c r="H4" s="336"/>
      <c r="I4" s="336"/>
    </row>
    <row r="5" customFormat="false" ht="15" hidden="false" customHeight="false" outlineLevel="0" collapsed="false">
      <c r="C5" s="336"/>
      <c r="D5" s="336"/>
      <c r="E5" s="336"/>
      <c r="F5" s="336"/>
      <c r="G5" s="336"/>
      <c r="H5" s="336"/>
      <c r="I5" s="336"/>
    </row>
    <row r="6" customFormat="false" ht="15" hidden="false" customHeight="false" outlineLevel="0" collapsed="false">
      <c r="C6" s="336"/>
      <c r="D6" s="336"/>
      <c r="E6" s="336"/>
      <c r="F6" s="336"/>
      <c r="G6" s="336"/>
      <c r="H6" s="336"/>
      <c r="I6" s="336"/>
    </row>
    <row r="7" customFormat="false" ht="15" hidden="false" customHeight="false" outlineLevel="0" collapsed="false">
      <c r="C7" s="337" t="str">
        <f aca="false">INFO!B3</f>
        <v>Prefeitura Municipal de Espírito Santo do Pinhal</v>
      </c>
      <c r="D7" s="337"/>
      <c r="E7" s="337"/>
      <c r="F7" s="337"/>
      <c r="G7" s="337"/>
      <c r="H7" s="337"/>
      <c r="I7" s="337"/>
    </row>
    <row r="8" customFormat="false" ht="10.5" hidden="false" customHeight="true" outlineLevel="0" collapsed="false">
      <c r="C8" s="338"/>
      <c r="D8" s="102"/>
      <c r="E8" s="102"/>
      <c r="F8" s="102"/>
      <c r="G8" s="102"/>
      <c r="H8" s="102"/>
      <c r="I8" s="339"/>
    </row>
    <row r="9" customFormat="false" ht="15" hidden="false" customHeight="false" outlineLevel="0" collapsed="false">
      <c r="C9" s="340" t="s">
        <v>175</v>
      </c>
      <c r="D9" s="340"/>
      <c r="E9" s="340"/>
      <c r="F9" s="340"/>
      <c r="G9" s="340"/>
      <c r="H9" s="340"/>
      <c r="I9" s="340"/>
    </row>
    <row r="10" customFormat="false" ht="12" hidden="false" customHeight="true" outlineLevel="0" collapsed="false">
      <c r="C10" s="338"/>
      <c r="D10" s="102"/>
      <c r="E10" s="102"/>
      <c r="F10" s="102"/>
      <c r="G10" s="102"/>
      <c r="H10" s="102"/>
      <c r="I10" s="339"/>
    </row>
    <row r="11" customFormat="false" ht="15" hidden="false" customHeight="false" outlineLevel="0" collapsed="false">
      <c r="C11" s="341" t="s">
        <v>107</v>
      </c>
      <c r="D11" s="342" t="str">
        <f aca="false">INFO!B7</f>
        <v>Projeto de Revitalização Paisagística dos Principais Corredores de Acesso da Cidade</v>
      </c>
      <c r="E11" s="102"/>
      <c r="F11" s="102"/>
      <c r="G11" s="102"/>
      <c r="H11" s="343" t="s">
        <v>110</v>
      </c>
      <c r="I11" s="344" t="n">
        <f aca="false">INFO!B27</f>
        <v>43920</v>
      </c>
    </row>
    <row r="12" customFormat="false" ht="15" hidden="false" customHeight="false" outlineLevel="0" collapsed="false">
      <c r="C12" s="341" t="s">
        <v>176</v>
      </c>
      <c r="D12" s="342" t="str">
        <f aca="false">INFO!B17</f>
        <v>ESPÍRITO SANTO DO PINHAL/ SP</v>
      </c>
      <c r="E12" s="102"/>
      <c r="F12" s="102"/>
      <c r="G12" s="102"/>
      <c r="H12" s="102"/>
      <c r="I12" s="339"/>
    </row>
    <row r="13" customFormat="false" ht="15" hidden="false" customHeight="false" outlineLevel="0" collapsed="false">
      <c r="C13" s="338"/>
      <c r="D13" s="102"/>
      <c r="E13" s="102"/>
      <c r="F13" s="102"/>
      <c r="G13" s="102"/>
      <c r="H13" s="102"/>
      <c r="I13" s="339"/>
    </row>
    <row r="14" customFormat="false" ht="13.5" hidden="false" customHeight="true" outlineLevel="0" collapsed="false">
      <c r="C14" s="345"/>
      <c r="D14" s="346"/>
      <c r="E14" s="347" t="s">
        <v>177</v>
      </c>
      <c r="F14" s="348" t="s">
        <v>178</v>
      </c>
      <c r="G14" s="348"/>
      <c r="H14" s="349" t="s">
        <v>179</v>
      </c>
      <c r="I14" s="349"/>
    </row>
    <row r="15" customFormat="false" ht="13.5" hidden="false" customHeight="true" outlineLevel="0" collapsed="false">
      <c r="C15" s="350"/>
      <c r="D15" s="351"/>
      <c r="E15" s="352"/>
      <c r="F15" s="353"/>
      <c r="G15" s="352"/>
      <c r="H15" s="349"/>
      <c r="I15" s="349"/>
    </row>
    <row r="16" customFormat="false" ht="13.5" hidden="false" customHeight="true" outlineLevel="0" collapsed="false">
      <c r="C16" s="354" t="s">
        <v>180</v>
      </c>
      <c r="D16" s="354"/>
      <c r="E16" s="355"/>
      <c r="F16" s="356" t="n">
        <v>1</v>
      </c>
      <c r="G16" s="357" t="n">
        <v>30</v>
      </c>
      <c r="H16" s="349"/>
      <c r="I16" s="349"/>
    </row>
    <row r="17" customFormat="false" ht="12.75" hidden="false" customHeight="true" outlineLevel="0" collapsed="false">
      <c r="C17" s="358" t="str">
        <f aca="false">ORÇ!E19</f>
        <v>SERVIÇOS PRELIMINARES </v>
      </c>
      <c r="D17" s="358"/>
      <c r="E17" s="358"/>
      <c r="F17" s="359"/>
      <c r="G17" s="360"/>
      <c r="H17" s="359"/>
      <c r="I17" s="361"/>
    </row>
    <row r="18" customFormat="false" ht="15" hidden="false" customHeight="false" outlineLevel="0" collapsed="false">
      <c r="C18" s="358"/>
      <c r="D18" s="358"/>
      <c r="E18" s="358"/>
      <c r="F18" s="362" t="n">
        <v>1</v>
      </c>
      <c r="G18" s="362"/>
      <c r="H18" s="363" t="n">
        <f aca="false">ROUND(ORÇ!$O$19*(1+'BDI 1'!K29),2)</f>
        <v>0</v>
      </c>
      <c r="I18" s="363"/>
    </row>
    <row r="19" customFormat="false" ht="15" hidden="false" customHeight="false" outlineLevel="0" collapsed="false">
      <c r="C19" s="358"/>
      <c r="D19" s="358"/>
      <c r="E19" s="358"/>
      <c r="F19" s="364" t="n">
        <f aca="false">F18*H18</f>
        <v>0</v>
      </c>
      <c r="G19" s="364"/>
      <c r="H19" s="365"/>
      <c r="I19" s="366"/>
      <c r="L19" s="367" t="e">
        <f aca="false">F19+#REF!+#REF!</f>
        <v>#REF!</v>
      </c>
      <c r="M19" s="367" t="e">
        <f aca="false">L19-H18</f>
        <v>#REF!</v>
      </c>
    </row>
    <row r="20" customFormat="false" ht="11.25" hidden="false" customHeight="true" outlineLevel="0" collapsed="false">
      <c r="C20" s="368" t="str">
        <f aca="false">ORÇ!E23</f>
        <v>CANTEIROS PARA PAISAGISMO</v>
      </c>
      <c r="D20" s="368"/>
      <c r="E20" s="368"/>
      <c r="F20" s="359"/>
      <c r="G20" s="360"/>
      <c r="H20" s="359"/>
      <c r="I20" s="361"/>
      <c r="M20" s="367"/>
    </row>
    <row r="21" customFormat="false" ht="15" hidden="false" customHeight="false" outlineLevel="0" collapsed="false">
      <c r="C21" s="368"/>
      <c r="D21" s="368"/>
      <c r="E21" s="368"/>
      <c r="F21" s="369" t="n">
        <v>1</v>
      </c>
      <c r="G21" s="369"/>
      <c r="H21" s="363" t="n">
        <f aca="false">TRUNC(ORÇ!$O$23,2)</f>
        <v>0</v>
      </c>
      <c r="I21" s="363"/>
      <c r="M21" s="367"/>
    </row>
    <row r="22" customFormat="false" ht="15" hidden="false" customHeight="false" outlineLevel="0" collapsed="false">
      <c r="C22" s="368"/>
      <c r="D22" s="368"/>
      <c r="E22" s="368"/>
      <c r="F22" s="364" t="n">
        <f aca="false">F21*H21</f>
        <v>0</v>
      </c>
      <c r="G22" s="364"/>
      <c r="H22" s="365"/>
      <c r="I22" s="366"/>
      <c r="L22" s="367" t="e">
        <f aca="false">F22+#REF!+#REF!</f>
        <v>#REF!</v>
      </c>
      <c r="M22" s="367" t="e">
        <f aca="false">L22-H21</f>
        <v>#REF!</v>
      </c>
    </row>
    <row r="23" customFormat="false" ht="15" hidden="false" customHeight="false" outlineLevel="0" collapsed="false">
      <c r="C23" s="368" t="s">
        <v>179</v>
      </c>
      <c r="D23" s="368"/>
      <c r="E23" s="368"/>
      <c r="F23" s="370"/>
      <c r="G23" s="371"/>
      <c r="H23" s="370"/>
      <c r="I23" s="371"/>
    </row>
    <row r="24" customFormat="false" ht="15" hidden="false" customHeight="false" outlineLevel="0" collapsed="false">
      <c r="C24" s="368"/>
      <c r="D24" s="368"/>
      <c r="E24" s="368"/>
      <c r="F24" s="372" t="n">
        <f aca="false">F19+F22</f>
        <v>0</v>
      </c>
      <c r="G24" s="372"/>
      <c r="H24" s="372" t="n">
        <f aca="false">ORÇ!O54</f>
        <v>0</v>
      </c>
      <c r="I24" s="372"/>
      <c r="L24" s="367" t="e">
        <f aca="false">F24+#REF!+#REF!</f>
        <v>#REF!</v>
      </c>
      <c r="M24" s="367" t="e">
        <f aca="false">L24-H24</f>
        <v>#REF!</v>
      </c>
    </row>
    <row r="25" customFormat="false" ht="15" hidden="false" customHeight="false" outlineLevel="0" collapsed="false">
      <c r="C25" s="368"/>
      <c r="D25" s="368"/>
      <c r="E25" s="368"/>
      <c r="F25" s="365"/>
      <c r="G25" s="366"/>
      <c r="H25" s="365"/>
      <c r="I25" s="366"/>
    </row>
    <row r="26" customFormat="false" ht="15" hidden="false" customHeight="false" outlineLevel="0" collapsed="false">
      <c r="C26" s="52"/>
      <c r="D26" s="52"/>
      <c r="E26" s="52"/>
      <c r="F26" s="52"/>
      <c r="G26" s="52"/>
      <c r="H26" s="52"/>
      <c r="I26" s="52"/>
    </row>
    <row r="27" customFormat="false" ht="15" hidden="false" customHeight="false" outlineLevel="0" collapsed="false">
      <c r="C27" s="52"/>
      <c r="D27" s="52"/>
      <c r="E27" s="52"/>
      <c r="F27" s="373"/>
      <c r="G27" s="52"/>
      <c r="H27" s="52"/>
      <c r="I27" s="52"/>
    </row>
    <row r="28" customFormat="false" ht="15" hidden="false" customHeight="false" outlineLevel="0" collapsed="false">
      <c r="C28" s="52"/>
      <c r="D28" s="52"/>
      <c r="E28" s="52"/>
      <c r="F28" s="52"/>
      <c r="G28" s="52"/>
      <c r="H28" s="52"/>
      <c r="I28" s="52"/>
    </row>
    <row r="29" customFormat="false" ht="15" hidden="false" customHeight="false" outlineLevel="0" collapsed="false">
      <c r="C29" s="52"/>
      <c r="D29" s="52"/>
      <c r="E29" s="52"/>
      <c r="F29" s="52"/>
      <c r="G29" s="52"/>
      <c r="H29" s="52"/>
      <c r="I29" s="52"/>
    </row>
    <row r="30" customFormat="false" ht="15" hidden="false" customHeight="false" outlineLevel="0" collapsed="false">
      <c r="C30" s="52"/>
      <c r="D30" s="52"/>
      <c r="E30" s="52"/>
      <c r="F30" s="52"/>
      <c r="G30" s="52"/>
      <c r="H30" s="52"/>
      <c r="I30" s="52"/>
    </row>
    <row r="31" customFormat="false" ht="15" hidden="false" customHeight="false" outlineLevel="0" collapsed="false">
      <c r="C31" s="52"/>
      <c r="D31" s="52"/>
      <c r="E31" s="52"/>
      <c r="F31" s="52"/>
      <c r="G31" s="52"/>
      <c r="H31" s="52"/>
      <c r="I31" s="52"/>
    </row>
    <row r="32" customFormat="false" ht="15" hidden="false" customHeight="false" outlineLevel="0" collapsed="false">
      <c r="C32" s="52"/>
      <c r="D32" s="52"/>
      <c r="E32" s="52"/>
      <c r="F32" s="52"/>
      <c r="G32" s="52"/>
      <c r="H32" s="52"/>
      <c r="I32" s="52"/>
    </row>
    <row r="33" customFormat="false" ht="15" hidden="false" customHeight="false" outlineLevel="0" collapsed="false">
      <c r="C33" s="52"/>
      <c r="D33" s="52"/>
      <c r="E33" s="52"/>
      <c r="F33" s="52"/>
      <c r="G33" s="52"/>
      <c r="H33" s="52"/>
      <c r="I33" s="52"/>
    </row>
    <row r="34" customFormat="false" ht="15" hidden="false" customHeight="false" outlineLevel="0" collapsed="false">
      <c r="C34" s="52"/>
      <c r="D34" s="52"/>
      <c r="E34" s="52"/>
      <c r="F34" s="52"/>
      <c r="G34" s="52"/>
      <c r="H34" s="52"/>
      <c r="I34" s="52"/>
    </row>
    <row r="35" customFormat="false" ht="15" hidden="false" customHeight="false" outlineLevel="0" collapsed="false">
      <c r="C35" s="52"/>
      <c r="D35" s="52"/>
      <c r="E35" s="52"/>
      <c r="F35" s="52"/>
      <c r="G35" s="52"/>
      <c r="H35" s="52"/>
      <c r="I35" s="52"/>
    </row>
    <row r="36" customFormat="false" ht="15" hidden="false" customHeight="false" outlineLevel="0" collapsed="false">
      <c r="C36" s="52"/>
      <c r="D36" s="52"/>
      <c r="E36" s="52"/>
      <c r="F36" s="52" t="e">
        <f aca="false">F24/$H$24</f>
        <v>#DIV/0!</v>
      </c>
      <c r="G36" s="52" t="e">
        <f aca="false">#REF!/$H$24</f>
        <v>#REF!</v>
      </c>
      <c r="H36" s="52"/>
      <c r="I36" s="52"/>
    </row>
    <row r="37" customFormat="false" ht="15" hidden="false" customHeight="false" outlineLevel="0" collapsed="false">
      <c r="C37" s="52"/>
      <c r="D37" s="52"/>
      <c r="E37" s="52"/>
      <c r="F37" s="52"/>
      <c r="G37" s="52"/>
      <c r="H37" s="52"/>
      <c r="I37" s="52"/>
    </row>
    <row r="38" customFormat="false" ht="15" hidden="false" customHeight="false" outlineLevel="0" collapsed="false">
      <c r="C38" s="52"/>
      <c r="D38" s="52"/>
      <c r="E38" s="52"/>
      <c r="F38" s="52"/>
      <c r="G38" s="52"/>
      <c r="H38" s="52"/>
      <c r="I38" s="52"/>
    </row>
    <row r="39" customFormat="false" ht="15" hidden="false" customHeight="false" outlineLevel="0" collapsed="false">
      <c r="C39" s="52"/>
      <c r="D39" s="52"/>
      <c r="E39" s="52"/>
      <c r="F39" s="52"/>
      <c r="G39" s="52"/>
      <c r="H39" s="52"/>
      <c r="I39" s="52"/>
    </row>
    <row r="40" customFormat="false" ht="15" hidden="false" customHeight="false" outlineLevel="0" collapsed="false">
      <c r="C40" s="52"/>
      <c r="D40" s="52"/>
      <c r="E40" s="52"/>
      <c r="F40" s="52"/>
      <c r="G40" s="52"/>
      <c r="H40" s="52"/>
      <c r="I40" s="52"/>
    </row>
    <row r="41" customFormat="false" ht="15" hidden="false" customHeight="false" outlineLevel="0" collapsed="false">
      <c r="C41" s="52"/>
      <c r="D41" s="52"/>
      <c r="E41" s="52"/>
      <c r="F41" s="52"/>
      <c r="G41" s="52"/>
      <c r="H41" s="52"/>
      <c r="I41" s="52"/>
    </row>
    <row r="42" customFormat="false" ht="15" hidden="false" customHeight="false" outlineLevel="0" collapsed="false">
      <c r="C42" s="52"/>
      <c r="D42" s="52"/>
      <c r="E42" s="52"/>
      <c r="F42" s="52"/>
      <c r="G42" s="52"/>
      <c r="H42" s="52"/>
      <c r="I42" s="52"/>
    </row>
    <row r="43" customFormat="false" ht="15" hidden="false" customHeight="false" outlineLevel="0" collapsed="false">
      <c r="C43" s="52"/>
      <c r="D43" s="52"/>
      <c r="E43" s="52"/>
      <c r="F43" s="52"/>
      <c r="G43" s="52"/>
      <c r="H43" s="52"/>
      <c r="I43" s="52"/>
    </row>
    <row r="44" customFormat="false" ht="15" hidden="false" customHeight="false" outlineLevel="0" collapsed="false">
      <c r="C44" s="52"/>
      <c r="D44" s="52"/>
      <c r="E44" s="52"/>
      <c r="F44" s="52"/>
      <c r="G44" s="52"/>
      <c r="H44" s="52"/>
      <c r="I44" s="52"/>
    </row>
    <row r="45" customFormat="false" ht="15" hidden="false" customHeight="false" outlineLevel="0" collapsed="false">
      <c r="C45" s="52"/>
      <c r="D45" s="52"/>
      <c r="E45" s="52"/>
      <c r="F45" s="52"/>
      <c r="G45" s="52"/>
      <c r="H45" s="52"/>
      <c r="I45" s="52"/>
    </row>
    <row r="46" customFormat="false" ht="15" hidden="false" customHeight="false" outlineLevel="0" collapsed="false">
      <c r="C46" s="52"/>
      <c r="D46" s="52"/>
      <c r="E46" s="52"/>
      <c r="F46" s="52"/>
      <c r="G46" s="52"/>
      <c r="H46" s="52"/>
      <c r="I46" s="52"/>
    </row>
    <row r="47" customFormat="false" ht="15" hidden="false" customHeight="false" outlineLevel="0" collapsed="false">
      <c r="C47" s="52"/>
      <c r="D47" s="52"/>
      <c r="E47" s="52"/>
      <c r="F47" s="52"/>
      <c r="G47" s="52"/>
      <c r="H47" s="52"/>
      <c r="I47" s="52"/>
    </row>
  </sheetData>
  <mergeCells count="17">
    <mergeCell ref="C3:I6"/>
    <mergeCell ref="C7:I7"/>
    <mergeCell ref="C9:I9"/>
    <mergeCell ref="F14:G14"/>
    <mergeCell ref="H14:I16"/>
    <mergeCell ref="C16:D16"/>
    <mergeCell ref="C17:E19"/>
    <mergeCell ref="F18:G18"/>
    <mergeCell ref="H18:I18"/>
    <mergeCell ref="F19:G19"/>
    <mergeCell ref="C20:E22"/>
    <mergeCell ref="F21:G21"/>
    <mergeCell ref="H21:I21"/>
    <mergeCell ref="F22:G22"/>
    <mergeCell ref="C23:E25"/>
    <mergeCell ref="F24:G24"/>
    <mergeCell ref="H24:I24"/>
  </mergeCells>
  <printOptions headings="false" gridLines="false" gridLinesSet="true" horizontalCentered="true" verticalCentered="false"/>
  <pageMargins left="0.118055555555556" right="0.118055555555556" top="0.196527777777778" bottom="0.7875" header="0.511805555555555" footer="0.315277777777778"/>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&amp;R&amp;P / &amp;N</oddFooter>
  </headerFooter>
  <drawing r:id="rId1"/>
</worksheet>
</file>

<file path=xl/worksheets/sheet6.xml><?xml version="1.0" encoding="utf-8"?>
<worksheet xmlns="http://schemas.openxmlformats.org/spreadsheetml/2006/main" xmlns:r="http://schemas.openxmlformats.org/officeDocument/2006/relationships">
  <sheetPr filterMode="false">
    <tabColor rgb="FF00B050"/>
    <pageSetUpPr fitToPage="true"/>
  </sheetPr>
  <dimension ref="B1:J37"/>
  <sheetViews>
    <sheetView showFormulas="false" showGridLines="true" showRowColHeaders="true" showZeros="true" rightToLeft="false" tabSelected="false" showOutlineSymbols="true" defaultGridColor="true" view="pageBreakPreview" topLeftCell="A19" colorId="64" zoomScale="130" zoomScaleNormal="100" zoomScalePageLayoutView="130" workbookViewId="0">
      <selection pane="topLeft" activeCell="E16" activeCellId="0" sqref="E16"/>
    </sheetView>
  </sheetViews>
  <sheetFormatPr defaultRowHeight="12.75" zeroHeight="false" outlineLevelRow="0" outlineLevelCol="0"/>
  <cols>
    <col collapsed="false" customWidth="true" hidden="false" outlineLevel="0" max="2" min="1" style="374" width="8.86"/>
    <col collapsed="false" customWidth="true" hidden="false" outlineLevel="0" max="3" min="3" style="374" width="31.28"/>
    <col collapsed="false" customWidth="true" hidden="false" outlineLevel="0" max="4" min="4" style="375" width="8.86"/>
    <col collapsed="false" customWidth="true" hidden="false" outlineLevel="0" max="5" min="5" style="375" width="40"/>
    <col collapsed="false" customWidth="true" hidden="false" outlineLevel="0" max="6" min="6" style="374" width="40"/>
    <col collapsed="false" customWidth="true" hidden="true" outlineLevel="0" max="7" min="7" style="374" width="25.71"/>
    <col collapsed="false" customWidth="true" hidden="true" outlineLevel="0" max="8" min="8" style="374" width="3.42"/>
    <col collapsed="false" customWidth="true" hidden="false" outlineLevel="0" max="9" min="9" style="374" width="14.28"/>
    <col collapsed="false" customWidth="true" hidden="false" outlineLevel="0" max="1025" min="10" style="374" width="8.86"/>
  </cols>
  <sheetData>
    <row r="1" customFormat="false" ht="13.5" hidden="false" customHeight="false" outlineLevel="0" collapsed="false"/>
    <row r="2" customFormat="false" ht="18.75" hidden="false" customHeight="false" outlineLevel="0" collapsed="false">
      <c r="B2" s="376"/>
      <c r="C2" s="376"/>
      <c r="D2" s="377" t="s">
        <v>181</v>
      </c>
      <c r="E2" s="377"/>
      <c r="F2" s="377"/>
      <c r="G2" s="377"/>
      <c r="H2" s="377"/>
      <c r="I2" s="377"/>
    </row>
    <row r="3" s="378" customFormat="true" ht="37.5" hidden="false" customHeight="true" outlineLevel="0" collapsed="false">
      <c r="B3" s="376"/>
      <c r="C3" s="376"/>
      <c r="D3" s="379"/>
      <c r="E3" s="379"/>
      <c r="F3" s="379"/>
      <c r="G3" s="379"/>
      <c r="H3" s="379"/>
      <c r="I3" s="379"/>
    </row>
    <row r="4" s="380" customFormat="true" ht="13.5" hidden="false" customHeight="false" outlineLevel="0" collapsed="false">
      <c r="D4" s="381"/>
      <c r="E4" s="381"/>
    </row>
    <row r="5" customFormat="false" ht="15.75" hidden="false" customHeight="false" outlineLevel="0" collapsed="false">
      <c r="B5" s="382" t="s">
        <v>182</v>
      </c>
      <c r="C5" s="382"/>
      <c r="D5" s="382"/>
      <c r="E5" s="382"/>
      <c r="F5" s="383" t="s">
        <v>183</v>
      </c>
      <c r="G5" s="383"/>
      <c r="H5" s="383"/>
      <c r="I5" s="383"/>
    </row>
    <row r="6" customFormat="false" ht="15.75" hidden="false" customHeight="false" outlineLevel="0" collapsed="false">
      <c r="B6" s="384" t="s">
        <v>184</v>
      </c>
      <c r="C6" s="384"/>
      <c r="D6" s="384"/>
      <c r="E6" s="384"/>
      <c r="F6" s="385" t="str">
        <f aca="false">INFO!B4</f>
        <v>Espírito Santo do Pinhal</v>
      </c>
      <c r="G6" s="385"/>
      <c r="H6" s="385"/>
      <c r="I6" s="385"/>
    </row>
    <row r="7" customFormat="false" ht="12.75" hidden="false" customHeight="false" outlineLevel="0" collapsed="false">
      <c r="B7" s="386"/>
      <c r="C7" s="386"/>
      <c r="D7" s="386"/>
      <c r="E7" s="386"/>
      <c r="F7" s="386"/>
      <c r="G7" s="386"/>
      <c r="H7" s="386"/>
      <c r="I7" s="386"/>
    </row>
    <row r="8" customFormat="false" ht="12.75" hidden="false" customHeight="false" outlineLevel="0" collapsed="false">
      <c r="B8" s="387" t="str">
        <f aca="false">INFO!B7</f>
        <v>Projeto de Revitalização Paisagística dos Principais Corredores de Acesso da Cidade</v>
      </c>
      <c r="C8" s="387"/>
      <c r="D8" s="387"/>
      <c r="E8" s="387"/>
      <c r="F8" s="388" t="s">
        <v>185</v>
      </c>
      <c r="G8" s="389" t="s">
        <v>186</v>
      </c>
      <c r="H8" s="389"/>
      <c r="I8" s="390" t="s">
        <v>187</v>
      </c>
    </row>
    <row r="9" customFormat="false" ht="12.75" hidden="false" customHeight="false" outlineLevel="0" collapsed="false">
      <c r="B9" s="387"/>
      <c r="C9" s="387"/>
      <c r="D9" s="387"/>
      <c r="E9" s="387"/>
      <c r="F9" s="391" t="s">
        <v>188</v>
      </c>
      <c r="G9" s="391"/>
      <c r="H9" s="391"/>
      <c r="I9" s="392" t="s">
        <v>134</v>
      </c>
    </row>
    <row r="10" customFormat="false" ht="12.75" hidden="false" customHeight="true" outlineLevel="0" collapsed="false">
      <c r="B10" s="387"/>
      <c r="C10" s="387"/>
      <c r="D10" s="387"/>
      <c r="E10" s="387"/>
      <c r="F10" s="393" t="s">
        <v>189</v>
      </c>
      <c r="G10" s="393"/>
      <c r="H10" s="393"/>
      <c r="I10" s="392"/>
    </row>
    <row r="11" customFormat="false" ht="12.75" hidden="false" customHeight="false" outlineLevel="0" collapsed="false">
      <c r="B11" s="394"/>
      <c r="C11" s="380"/>
      <c r="D11" s="381"/>
      <c r="E11" s="381"/>
      <c r="F11" s="380"/>
      <c r="G11" s="380"/>
      <c r="H11" s="380"/>
      <c r="I11" s="395"/>
    </row>
    <row r="12" customFormat="false" ht="15.75" hidden="false" customHeight="false" outlineLevel="0" collapsed="false">
      <c r="B12" s="396" t="s">
        <v>111</v>
      </c>
      <c r="C12" s="397" t="s">
        <v>190</v>
      </c>
      <c r="D12" s="398" t="s">
        <v>191</v>
      </c>
      <c r="E12" s="399" t="s">
        <v>192</v>
      </c>
      <c r="F12" s="399"/>
      <c r="G12" s="400" t="s">
        <v>193</v>
      </c>
      <c r="H12" s="400" t="s">
        <v>194</v>
      </c>
      <c r="I12" s="401"/>
    </row>
    <row r="13" customFormat="false" ht="15.75" hidden="false" customHeight="false" outlineLevel="0" collapsed="false">
      <c r="B13" s="396"/>
      <c r="C13" s="397"/>
      <c r="D13" s="397"/>
      <c r="E13" s="402" t="s">
        <v>195</v>
      </c>
      <c r="F13" s="402"/>
      <c r="G13" s="403" t="s">
        <v>196</v>
      </c>
      <c r="H13" s="403" t="s">
        <v>196</v>
      </c>
      <c r="I13" s="404" t="s">
        <v>179</v>
      </c>
    </row>
    <row r="14" customFormat="false" ht="61.5" hidden="false" customHeight="true" outlineLevel="0" collapsed="false">
      <c r="B14" s="396"/>
      <c r="C14" s="397"/>
      <c r="D14" s="397"/>
      <c r="E14" s="405" t="s">
        <v>197</v>
      </c>
      <c r="F14" s="405"/>
      <c r="G14" s="406" t="s">
        <v>198</v>
      </c>
      <c r="H14" s="406" t="s">
        <v>198</v>
      </c>
      <c r="I14" s="407"/>
    </row>
    <row r="15" customFormat="false" ht="15.75" hidden="false" customHeight="false" outlineLevel="0" collapsed="false">
      <c r="B15" s="408" t="n">
        <v>1</v>
      </c>
      <c r="C15" s="409" t="str">
        <f aca="false">ORÇ!E19</f>
        <v>SERVIÇOS PRELIMINARES </v>
      </c>
      <c r="D15" s="410" t="s">
        <v>123</v>
      </c>
      <c r="E15" s="411" t="n">
        <v>1</v>
      </c>
      <c r="F15" s="411"/>
      <c r="G15" s="412"/>
      <c r="H15" s="413"/>
      <c r="I15" s="414" t="n">
        <f aca="false">SUM(E15:H15)</f>
        <v>1</v>
      </c>
    </row>
    <row r="16" s="415" customFormat="true" ht="15.75" hidden="false" customHeight="false" outlineLevel="0" collapsed="false">
      <c r="B16" s="408"/>
      <c r="C16" s="409"/>
      <c r="D16" s="416" t="s">
        <v>199</v>
      </c>
      <c r="E16" s="417" t="n">
        <f aca="false">$I$16*E15</f>
        <v>0</v>
      </c>
      <c r="F16" s="417"/>
      <c r="G16" s="418"/>
      <c r="H16" s="419"/>
      <c r="I16" s="420" t="n">
        <f aca="false">ORÇ!O19*(1+ORÇ!M53)</f>
        <v>0</v>
      </c>
    </row>
    <row r="17" customFormat="false" ht="15.75" hidden="false" customHeight="false" outlineLevel="0" collapsed="false">
      <c r="B17" s="408" t="n">
        <v>2</v>
      </c>
      <c r="C17" s="421" t="str">
        <f aca="false">ORÇ!E23</f>
        <v>CANTEIROS PARA PAISAGISMO</v>
      </c>
      <c r="D17" s="410" t="s">
        <v>123</v>
      </c>
      <c r="E17" s="411" t="n">
        <v>1</v>
      </c>
      <c r="F17" s="411"/>
      <c r="G17" s="422"/>
      <c r="H17" s="413"/>
      <c r="I17" s="414" t="n">
        <f aca="false">SUM(E17:H17)</f>
        <v>1</v>
      </c>
    </row>
    <row r="18" customFormat="false" ht="16.5" hidden="false" customHeight="false" outlineLevel="0" collapsed="false">
      <c r="B18" s="408"/>
      <c r="C18" s="421"/>
      <c r="D18" s="416" t="s">
        <v>199</v>
      </c>
      <c r="E18" s="423" t="n">
        <f aca="false">$I$18*E17</f>
        <v>0</v>
      </c>
      <c r="F18" s="423"/>
      <c r="G18" s="424"/>
      <c r="H18" s="419"/>
      <c r="I18" s="420" t="n">
        <f aca="false">ORÇ!O23</f>
        <v>0</v>
      </c>
    </row>
    <row r="19" customFormat="false" ht="16.5" hidden="false" customHeight="false" outlineLevel="0" collapsed="false">
      <c r="B19" s="425"/>
      <c r="C19" s="426"/>
      <c r="D19" s="427"/>
      <c r="E19" s="428"/>
      <c r="F19" s="429"/>
      <c r="G19" s="429"/>
      <c r="H19" s="429"/>
      <c r="I19" s="430"/>
    </row>
    <row r="20" customFormat="false" ht="15.75" hidden="false" customHeight="false" outlineLevel="0" collapsed="false">
      <c r="B20" s="431" t="s">
        <v>200</v>
      </c>
      <c r="C20" s="432"/>
      <c r="D20" s="433"/>
      <c r="E20" s="434" t="n">
        <f aca="false">$I$20*E15</f>
        <v>395000</v>
      </c>
      <c r="F20" s="434"/>
      <c r="G20" s="435"/>
      <c r="H20" s="435"/>
      <c r="I20" s="436" t="n">
        <f aca="false">INFO!B12</f>
        <v>395000</v>
      </c>
    </row>
    <row r="21" customFormat="false" ht="15.75" hidden="false" customHeight="false" outlineLevel="0" collapsed="false">
      <c r="B21" s="431" t="s">
        <v>201</v>
      </c>
      <c r="C21" s="432"/>
      <c r="D21" s="433"/>
      <c r="E21" s="437" t="n">
        <f aca="false">E24-E20</f>
        <v>-395000</v>
      </c>
      <c r="F21" s="437"/>
      <c r="G21" s="438"/>
      <c r="H21" s="438"/>
      <c r="I21" s="438" t="n">
        <f aca="false">E21</f>
        <v>-395000</v>
      </c>
    </row>
    <row r="22" customFormat="false" ht="15.75" hidden="false" customHeight="false" outlineLevel="0" collapsed="false">
      <c r="B22" s="439" t="s">
        <v>202</v>
      </c>
      <c r="C22" s="440"/>
      <c r="D22" s="441"/>
      <c r="E22" s="437" t="n">
        <v>0</v>
      </c>
      <c r="F22" s="437"/>
      <c r="G22" s="442"/>
      <c r="H22" s="443"/>
      <c r="I22" s="438" t="n">
        <f aca="false">E22</f>
        <v>0</v>
      </c>
      <c r="J22" s="444"/>
    </row>
    <row r="23" customFormat="false" ht="16.5" hidden="false" customHeight="false" outlineLevel="0" collapsed="false">
      <c r="B23" s="439" t="s">
        <v>203</v>
      </c>
      <c r="C23" s="445"/>
      <c r="D23" s="446"/>
      <c r="E23" s="437" t="n">
        <v>0</v>
      </c>
      <c r="F23" s="437"/>
      <c r="G23" s="442"/>
      <c r="H23" s="443"/>
      <c r="I23" s="438" t="n">
        <f aca="false">E23</f>
        <v>0</v>
      </c>
    </row>
    <row r="24" s="447" customFormat="true" ht="16.5" hidden="false" customHeight="false" outlineLevel="0" collapsed="false">
      <c r="B24" s="448" t="s">
        <v>204</v>
      </c>
      <c r="C24" s="449"/>
      <c r="D24" s="450"/>
      <c r="E24" s="451" t="n">
        <f aca="false">E16+E18</f>
        <v>0</v>
      </c>
      <c r="F24" s="451"/>
      <c r="G24" s="451"/>
      <c r="H24" s="452"/>
      <c r="I24" s="436" t="n">
        <f aca="false">SUM(I20:I23)</f>
        <v>0</v>
      </c>
    </row>
    <row r="25" s="447" customFormat="true" ht="15.75" hidden="false" customHeight="false" outlineLevel="0" collapsed="false">
      <c r="B25" s="453"/>
      <c r="C25" s="454"/>
      <c r="D25" s="455"/>
      <c r="E25" s="456"/>
      <c r="F25" s="456"/>
      <c r="G25" s="456"/>
      <c r="H25" s="456"/>
      <c r="I25" s="457"/>
    </row>
    <row r="26" s="447" customFormat="true" ht="15.75" hidden="false" customHeight="false" outlineLevel="0" collapsed="false">
      <c r="B26" s="453"/>
      <c r="C26" s="454"/>
      <c r="D26" s="455"/>
      <c r="E26" s="456"/>
      <c r="F26" s="456"/>
      <c r="G26" s="456"/>
      <c r="H26" s="456"/>
      <c r="I26" s="457"/>
    </row>
    <row r="27" s="447" customFormat="true" ht="15.75" hidden="false" customHeight="false" outlineLevel="0" collapsed="false">
      <c r="B27" s="458"/>
      <c r="C27" s="454"/>
      <c r="D27" s="455"/>
      <c r="E27" s="456"/>
      <c r="F27" s="459"/>
      <c r="G27" s="459"/>
      <c r="H27" s="459"/>
      <c r="I27" s="457"/>
    </row>
    <row r="28" customFormat="false" ht="15.75" hidden="false" customHeight="false" outlineLevel="0" collapsed="false">
      <c r="B28" s="394"/>
      <c r="C28" s="380"/>
      <c r="D28" s="381"/>
      <c r="E28" s="381"/>
      <c r="F28" s="460"/>
      <c r="G28" s="460"/>
      <c r="H28" s="460"/>
      <c r="I28" s="461"/>
    </row>
    <row r="29" customFormat="false" ht="15.75" hidden="false" customHeight="false" outlineLevel="0" collapsed="false">
      <c r="B29" s="462"/>
      <c r="C29" s="460"/>
      <c r="D29" s="463"/>
      <c r="E29" s="463"/>
      <c r="F29" s="380"/>
      <c r="G29" s="380"/>
      <c r="H29" s="380"/>
      <c r="I29" s="395"/>
    </row>
    <row r="30" customFormat="false" ht="15" hidden="false" customHeight="true" outlineLevel="0" collapsed="false">
      <c r="C30" s="464"/>
      <c r="D30" s="465"/>
      <c r="E30" s="465"/>
      <c r="F30" s="380"/>
      <c r="G30" s="380"/>
      <c r="H30" s="380"/>
      <c r="I30" s="395"/>
    </row>
    <row r="31" customFormat="false" ht="16.5" hidden="false" customHeight="false" outlineLevel="0" collapsed="false">
      <c r="B31" s="466"/>
      <c r="C31" s="467"/>
      <c r="D31" s="468"/>
      <c r="E31" s="468"/>
      <c r="F31" s="469"/>
      <c r="G31" s="469"/>
      <c r="H31" s="469"/>
      <c r="I31" s="470"/>
    </row>
    <row r="33" customFormat="false" ht="15.75" hidden="false" customHeight="false" outlineLevel="0" collapsed="false">
      <c r="C33" s="471"/>
      <c r="D33" s="381"/>
    </row>
    <row r="34" customFormat="false" ht="15.75" hidden="false" customHeight="false" outlineLevel="0" collapsed="false">
      <c r="C34" s="471"/>
      <c r="D34" s="381"/>
    </row>
    <row r="35" customFormat="false" ht="15.75" hidden="false" customHeight="false" outlineLevel="0" collapsed="false">
      <c r="C35" s="471"/>
      <c r="D35" s="381"/>
    </row>
    <row r="36" customFormat="false" ht="15.75" hidden="false" customHeight="false" outlineLevel="0" collapsed="false">
      <c r="B36" s="378"/>
      <c r="C36" s="460"/>
      <c r="D36" s="381"/>
    </row>
    <row r="37" customFormat="false" ht="15.75" hidden="false" customHeight="false" outlineLevel="0" collapsed="false">
      <c r="B37" s="378"/>
      <c r="C37" s="471"/>
      <c r="D37" s="381"/>
    </row>
  </sheetData>
  <mergeCells count="32">
    <mergeCell ref="B2:C3"/>
    <mergeCell ref="D2:I2"/>
    <mergeCell ref="D3:I3"/>
    <mergeCell ref="B5:E5"/>
    <mergeCell ref="F5:I5"/>
    <mergeCell ref="B6:E6"/>
    <mergeCell ref="F6:I6"/>
    <mergeCell ref="B7:I7"/>
    <mergeCell ref="B8:E10"/>
    <mergeCell ref="G8:H8"/>
    <mergeCell ref="F9:H9"/>
    <mergeCell ref="I9:I10"/>
    <mergeCell ref="F10:H10"/>
    <mergeCell ref="B12:B14"/>
    <mergeCell ref="C12:C14"/>
    <mergeCell ref="D12:D14"/>
    <mergeCell ref="E12:F12"/>
    <mergeCell ref="E13:F13"/>
    <mergeCell ref="E14:F14"/>
    <mergeCell ref="B15:B16"/>
    <mergeCell ref="C15:C16"/>
    <mergeCell ref="E15:F15"/>
    <mergeCell ref="E16:F16"/>
    <mergeCell ref="B17:B18"/>
    <mergeCell ref="C17:C18"/>
    <mergeCell ref="E17:F17"/>
    <mergeCell ref="E18:F18"/>
    <mergeCell ref="E20:F20"/>
    <mergeCell ref="E21:F21"/>
    <mergeCell ref="E22:F22"/>
    <mergeCell ref="E23:F23"/>
    <mergeCell ref="E24:F24"/>
  </mergeCell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tabColor rgb="FF00B050"/>
    <pageSetUpPr fitToPage="false"/>
  </sheetPr>
  <dimension ref="A1:K40"/>
  <sheetViews>
    <sheetView showFormulas="false" showGridLines="true" showRowColHeaders="true" showZeros="true" rightToLeft="false" tabSelected="false" showOutlineSymbols="true" defaultGridColor="true" view="pageBreakPreview" topLeftCell="A1" colorId="64" zoomScale="130" zoomScaleNormal="100" zoomScalePageLayoutView="130" workbookViewId="0">
      <selection pane="topLeft" activeCell="E23" activeCellId="0" sqref="E23"/>
    </sheetView>
  </sheetViews>
  <sheetFormatPr defaultRowHeight="15" zeroHeight="false" outlineLevelRow="0" outlineLevelCol="0"/>
  <cols>
    <col collapsed="false" customWidth="true" hidden="false" outlineLevel="0" max="1" min="1" style="0" width="8.67"/>
    <col collapsed="false" customWidth="true" hidden="false" outlineLevel="0" max="2" min="2" style="0" width="10.58"/>
    <col collapsed="false" customWidth="true" hidden="false" outlineLevel="0" max="3" min="3" style="0" width="12.29"/>
    <col collapsed="false" customWidth="true" hidden="false" outlineLevel="0" max="5" min="4" style="0" width="8.67"/>
    <col collapsed="false" customWidth="true" hidden="false" outlineLevel="0" max="6" min="6" style="0" width="13.29"/>
    <col collapsed="false" customWidth="true" hidden="false" outlineLevel="0" max="7" min="7" style="0" width="8.67"/>
    <col collapsed="false" customWidth="true" hidden="false" outlineLevel="0" max="8" min="8" style="0" width="15"/>
    <col collapsed="false" customWidth="true" hidden="false" outlineLevel="0" max="9" min="9" style="0" width="8.67"/>
    <col collapsed="false" customWidth="true" hidden="false" outlineLevel="0" max="10" min="10" style="0" width="13.29"/>
    <col collapsed="false" customWidth="true" hidden="false" outlineLevel="0" max="11" min="11" style="0" width="17.14"/>
    <col collapsed="false" customWidth="true" hidden="false" outlineLevel="0" max="1025" min="12" style="0" width="8.67"/>
  </cols>
  <sheetData>
    <row r="1" customFormat="false" ht="18.75" hidden="false" customHeight="false" outlineLevel="0" collapsed="false">
      <c r="A1" s="472"/>
      <c r="B1" s="472"/>
      <c r="C1" s="473" t="s">
        <v>205</v>
      </c>
      <c r="D1" s="473"/>
      <c r="E1" s="473"/>
      <c r="F1" s="473"/>
      <c r="G1" s="473"/>
      <c r="H1" s="473"/>
      <c r="I1" s="473"/>
      <c r="J1" s="473"/>
      <c r="K1" s="473"/>
    </row>
    <row r="2" customFormat="false" ht="15.75" hidden="false" customHeight="false" outlineLevel="0" collapsed="false">
      <c r="A2" s="472"/>
      <c r="B2" s="472"/>
      <c r="C2" s="474"/>
      <c r="D2" s="475"/>
      <c r="E2" s="475"/>
      <c r="F2" s="474"/>
      <c r="G2" s="474"/>
      <c r="H2" s="476"/>
      <c r="I2" s="476"/>
      <c r="J2" s="476"/>
      <c r="K2" s="477"/>
    </row>
    <row r="3" customFormat="false" ht="15" hidden="false" customHeight="false" outlineLevel="0" collapsed="false">
      <c r="A3" s="472"/>
      <c r="B3" s="472"/>
      <c r="C3" s="478"/>
      <c r="D3" s="478"/>
      <c r="E3" s="478"/>
      <c r="F3" s="479"/>
      <c r="G3" s="479"/>
      <c r="H3" s="478"/>
      <c r="I3" s="478"/>
      <c r="J3" s="478"/>
      <c r="K3" s="477"/>
    </row>
    <row r="4" customFormat="false" ht="15" hidden="false" customHeight="false" outlineLevel="0" collapsed="false">
      <c r="A4" s="472"/>
      <c r="B4" s="472"/>
      <c r="C4" s="478"/>
      <c r="D4" s="478"/>
      <c r="E4" s="478"/>
      <c r="F4" s="479"/>
      <c r="G4" s="479"/>
      <c r="H4" s="478"/>
      <c r="I4" s="478"/>
      <c r="J4" s="478"/>
      <c r="K4" s="480"/>
    </row>
    <row r="5" customFormat="false" ht="15" hidden="false" customHeight="false" outlineLevel="0" collapsed="false">
      <c r="A5" s="478"/>
      <c r="B5" s="478"/>
      <c r="C5" s="478"/>
      <c r="D5" s="478"/>
      <c r="E5" s="478"/>
      <c r="F5" s="478"/>
      <c r="G5" s="478"/>
      <c r="H5" s="478"/>
      <c r="I5" s="479"/>
      <c r="J5" s="479"/>
      <c r="K5" s="479"/>
    </row>
    <row r="6" customFormat="false" ht="15" hidden="false" customHeight="true" outlineLevel="0" collapsed="false">
      <c r="A6" s="478"/>
      <c r="B6" s="481" t="s">
        <v>206</v>
      </c>
      <c r="C6" s="482" t="str">
        <f aca="false">INFO!B4</f>
        <v>Espírito Santo do Pinhal</v>
      </c>
      <c r="D6" s="482"/>
      <c r="E6" s="482"/>
      <c r="F6" s="482"/>
      <c r="G6" s="477"/>
      <c r="H6" s="483" t="s">
        <v>207</v>
      </c>
      <c r="I6" s="483"/>
      <c r="J6" s="483"/>
      <c r="K6" s="484" t="s">
        <v>187</v>
      </c>
    </row>
    <row r="7" customFormat="false" ht="23.25" hidden="false" customHeight="true" outlineLevel="0" collapsed="false">
      <c r="A7" s="478"/>
      <c r="B7" s="481" t="s">
        <v>208</v>
      </c>
      <c r="C7" s="485" t="str">
        <f aca="false">INFO!B16</f>
        <v>Projeto de Revitalização Paisagística dos Principais Corredores de Acesso da Cidade</v>
      </c>
      <c r="D7" s="485"/>
      <c r="E7" s="485"/>
      <c r="F7" s="485"/>
      <c r="G7" s="477"/>
      <c r="H7" s="486" t="s">
        <v>209</v>
      </c>
      <c r="I7" s="486"/>
      <c r="J7" s="486"/>
      <c r="K7" s="487" t="n">
        <f aca="false">CFF!I11</f>
        <v>43920</v>
      </c>
    </row>
    <row r="8" customFormat="false" ht="24.75" hidden="false" customHeight="true" outlineLevel="0" collapsed="false">
      <c r="A8" s="478"/>
      <c r="B8" s="481" t="s">
        <v>210</v>
      </c>
      <c r="C8" s="488"/>
      <c r="D8" s="488"/>
      <c r="E8" s="488"/>
      <c r="F8" s="488"/>
      <c r="G8" s="478"/>
      <c r="H8" s="489" t="s">
        <v>185</v>
      </c>
      <c r="I8" s="490" t="s">
        <v>211</v>
      </c>
      <c r="J8" s="490"/>
      <c r="K8" s="490"/>
    </row>
    <row r="9" customFormat="false" ht="24.75" hidden="false" customHeight="true" outlineLevel="0" collapsed="false">
      <c r="A9" s="478"/>
      <c r="B9" s="481" t="s">
        <v>212</v>
      </c>
      <c r="C9" s="491"/>
      <c r="D9" s="491"/>
      <c r="E9" s="491"/>
      <c r="F9" s="491"/>
      <c r="G9" s="478"/>
      <c r="H9" s="489"/>
      <c r="I9" s="490" t="s">
        <v>213</v>
      </c>
      <c r="J9" s="490"/>
      <c r="K9" s="490"/>
    </row>
    <row r="10" customFormat="false" ht="15" hidden="false" customHeight="false" outlineLevel="0" collapsed="false">
      <c r="A10" s="478"/>
      <c r="B10" s="492"/>
      <c r="C10" s="492"/>
      <c r="D10" s="478"/>
      <c r="E10" s="478"/>
      <c r="F10" s="478"/>
      <c r="G10" s="478"/>
      <c r="H10" s="478"/>
      <c r="I10" s="478"/>
      <c r="J10" s="478"/>
      <c r="K10" s="478"/>
    </row>
    <row r="11" customFormat="false" ht="15" hidden="false" customHeight="false" outlineLevel="0" collapsed="false">
      <c r="A11" s="493" t="s">
        <v>111</v>
      </c>
      <c r="B11" s="484" t="s">
        <v>190</v>
      </c>
      <c r="C11" s="484"/>
      <c r="D11" s="493" t="s">
        <v>191</v>
      </c>
      <c r="E11" s="494" t="s">
        <v>192</v>
      </c>
      <c r="F11" s="494"/>
      <c r="G11" s="484" t="s">
        <v>214</v>
      </c>
      <c r="H11" s="484"/>
      <c r="I11" s="484" t="s">
        <v>215</v>
      </c>
      <c r="J11" s="484"/>
      <c r="K11" s="495" t="s">
        <v>179</v>
      </c>
    </row>
    <row r="12" customFormat="false" ht="15" hidden="true" customHeight="false" outlineLevel="0" collapsed="false">
      <c r="A12" s="493"/>
      <c r="B12" s="484"/>
      <c r="C12" s="484"/>
      <c r="D12" s="493"/>
      <c r="E12" s="496"/>
      <c r="F12" s="497"/>
      <c r="G12" s="496"/>
      <c r="H12" s="497"/>
      <c r="I12" s="496"/>
      <c r="J12" s="497"/>
      <c r="K12" s="495"/>
    </row>
    <row r="13" customFormat="false" ht="15" hidden="false" customHeight="true" outlineLevel="0" collapsed="false">
      <c r="A13" s="493"/>
      <c r="B13" s="484"/>
      <c r="C13" s="484"/>
      <c r="D13" s="493"/>
      <c r="E13" s="498" t="s">
        <v>216</v>
      </c>
      <c r="F13" s="498"/>
      <c r="G13" s="498" t="s">
        <v>217</v>
      </c>
      <c r="H13" s="498"/>
      <c r="I13" s="498" t="s">
        <v>217</v>
      </c>
      <c r="J13" s="498"/>
      <c r="K13" s="495"/>
    </row>
    <row r="14" customFormat="false" ht="15" hidden="false" customHeight="false" outlineLevel="0" collapsed="false">
      <c r="A14" s="493"/>
      <c r="B14" s="484"/>
      <c r="C14" s="484"/>
      <c r="D14" s="493"/>
      <c r="E14" s="499"/>
      <c r="F14" s="499"/>
      <c r="G14" s="499"/>
      <c r="H14" s="499"/>
      <c r="I14" s="499"/>
      <c r="J14" s="499"/>
      <c r="K14" s="495"/>
    </row>
    <row r="15" customFormat="false" ht="76.5" hidden="false" customHeight="true" outlineLevel="0" collapsed="false">
      <c r="A15" s="493"/>
      <c r="B15" s="484"/>
      <c r="C15" s="484"/>
      <c r="D15" s="493"/>
      <c r="E15" s="500" t="s">
        <v>218</v>
      </c>
      <c r="F15" s="500"/>
      <c r="G15" s="501" t="s">
        <v>219</v>
      </c>
      <c r="H15" s="501"/>
      <c r="I15" s="501" t="s">
        <v>220</v>
      </c>
      <c r="J15" s="501"/>
      <c r="K15" s="495"/>
    </row>
    <row r="16" customFormat="false" ht="26.25" hidden="false" customHeight="true" outlineLevel="0" collapsed="false">
      <c r="A16" s="502" t="str">
        <f aca="false">ORÇ!B19</f>
        <v>1</v>
      </c>
      <c r="B16" s="503" t="str">
        <f aca="false">ORÇ!E19</f>
        <v>SERVIÇOS PRELIMINARES </v>
      </c>
      <c r="C16" s="503"/>
      <c r="D16" s="504" t="s">
        <v>123</v>
      </c>
      <c r="E16" s="505" t="n">
        <v>0.2</v>
      </c>
      <c r="F16" s="505"/>
      <c r="G16" s="505" t="n">
        <v>0.4</v>
      </c>
      <c r="H16" s="505"/>
      <c r="I16" s="505" t="n">
        <v>0.4</v>
      </c>
      <c r="J16" s="505"/>
      <c r="K16" s="506" t="n">
        <f aca="false">E16+G16+I16</f>
        <v>1</v>
      </c>
    </row>
    <row r="17" customFormat="false" ht="25.5" hidden="false" customHeight="true" outlineLevel="0" collapsed="false">
      <c r="A17" s="502"/>
      <c r="B17" s="503"/>
      <c r="C17" s="503"/>
      <c r="D17" s="507" t="s">
        <v>199</v>
      </c>
      <c r="E17" s="508" t="n">
        <f aca="false">E16*$K$17</f>
        <v>0</v>
      </c>
      <c r="F17" s="508"/>
      <c r="G17" s="508" t="n">
        <f aca="false">G16*$K$17</f>
        <v>0</v>
      </c>
      <c r="H17" s="508"/>
      <c r="I17" s="508" t="n">
        <f aca="false">I16*$K$17</f>
        <v>0</v>
      </c>
      <c r="J17" s="508"/>
      <c r="K17" s="509" t="n">
        <f aca="false">ORÇ!O19*1.2247</f>
        <v>0</v>
      </c>
    </row>
    <row r="18" customFormat="false" ht="24" hidden="false" customHeight="true" outlineLevel="0" collapsed="false">
      <c r="A18" s="502" t="str">
        <f aca="false">ORÇ!B23</f>
        <v>1</v>
      </c>
      <c r="B18" s="503" t="str">
        <f aca="false">ORÇ!E23</f>
        <v>CANTEIROS PARA PAISAGISMO</v>
      </c>
      <c r="C18" s="503"/>
      <c r="D18" s="504" t="s">
        <v>123</v>
      </c>
      <c r="E18" s="505" t="n">
        <v>0.2</v>
      </c>
      <c r="F18" s="505"/>
      <c r="G18" s="505" t="n">
        <v>0.4</v>
      </c>
      <c r="H18" s="505"/>
      <c r="I18" s="505" t="n">
        <v>0.4</v>
      </c>
      <c r="J18" s="505"/>
      <c r="K18" s="506" t="n">
        <f aca="false">E18+G18+I18</f>
        <v>1</v>
      </c>
    </row>
    <row r="19" customFormat="false" ht="23.25" hidden="false" customHeight="true" outlineLevel="0" collapsed="false">
      <c r="A19" s="502"/>
      <c r="B19" s="503"/>
      <c r="C19" s="503"/>
      <c r="D19" s="507" t="s">
        <v>199</v>
      </c>
      <c r="E19" s="508" t="n">
        <f aca="false">E18*$K$19</f>
        <v>0</v>
      </c>
      <c r="F19" s="508"/>
      <c r="G19" s="508" t="n">
        <f aca="false">G18*$K$19</f>
        <v>0</v>
      </c>
      <c r="H19" s="508"/>
      <c r="I19" s="508" t="n">
        <f aca="false">I18*$K$19</f>
        <v>0</v>
      </c>
      <c r="J19" s="508"/>
      <c r="K19" s="510" t="n">
        <f aca="false">ORÇ!O23*1.2247</f>
        <v>0</v>
      </c>
    </row>
    <row r="20" customFormat="false" ht="15" hidden="true" customHeight="false" outlineLevel="0" collapsed="false">
      <c r="A20" s="511"/>
      <c r="B20" s="512"/>
      <c r="C20" s="512"/>
      <c r="D20" s="504"/>
      <c r="E20" s="513"/>
      <c r="F20" s="513"/>
      <c r="G20" s="513"/>
      <c r="H20" s="513"/>
      <c r="I20" s="513"/>
      <c r="J20" s="513"/>
      <c r="K20" s="514"/>
    </row>
    <row r="21" customFormat="false" ht="15" hidden="true" customHeight="false" outlineLevel="0" collapsed="false">
      <c r="A21" s="511"/>
      <c r="B21" s="512"/>
      <c r="C21" s="512"/>
      <c r="D21" s="507"/>
      <c r="E21" s="515"/>
      <c r="F21" s="515"/>
      <c r="G21" s="515"/>
      <c r="H21" s="515"/>
      <c r="I21" s="515"/>
      <c r="J21" s="515"/>
      <c r="K21" s="516"/>
    </row>
    <row r="22" customFormat="false" ht="15" hidden="false" customHeight="false" outlineLevel="0" collapsed="false">
      <c r="A22" s="478"/>
      <c r="B22" s="478"/>
      <c r="C22" s="478"/>
      <c r="D22" s="478"/>
      <c r="E22" s="517"/>
      <c r="F22" s="517"/>
      <c r="G22" s="517"/>
      <c r="H22" s="517"/>
      <c r="I22" s="517"/>
      <c r="J22" s="517"/>
      <c r="K22" s="517"/>
    </row>
    <row r="23" customFormat="false" ht="36" hidden="false" customHeight="true" outlineLevel="0" collapsed="false">
      <c r="A23" s="478"/>
      <c r="B23" s="484" t="s">
        <v>221</v>
      </c>
      <c r="C23" s="484"/>
      <c r="D23" s="484"/>
      <c r="E23" s="518" t="n">
        <f aca="false">E17+E19</f>
        <v>0</v>
      </c>
      <c r="F23" s="518"/>
      <c r="G23" s="518" t="n">
        <f aca="false">G17+G19</f>
        <v>0</v>
      </c>
      <c r="H23" s="518"/>
      <c r="I23" s="518" t="n">
        <f aca="false">I17+I19</f>
        <v>0</v>
      </c>
      <c r="J23" s="518"/>
      <c r="K23" s="519" t="n">
        <v>395088.9</v>
      </c>
    </row>
    <row r="24" customFormat="false" ht="24.75" hidden="false" customHeight="true" outlineLevel="0" collapsed="false">
      <c r="A24" s="478"/>
      <c r="B24" s="484" t="s">
        <v>222</v>
      </c>
      <c r="C24" s="484"/>
      <c r="D24" s="484"/>
      <c r="E24" s="520" t="n">
        <v>0</v>
      </c>
      <c r="F24" s="520"/>
      <c r="G24" s="520" t="n">
        <v>0</v>
      </c>
      <c r="H24" s="520"/>
      <c r="I24" s="520" t="n">
        <v>0</v>
      </c>
      <c r="J24" s="520"/>
      <c r="K24" s="521" t="n">
        <f aca="false">SUM(E24:J24)</f>
        <v>0</v>
      </c>
    </row>
    <row r="25" customFormat="false" ht="26.25" hidden="false" customHeight="true" outlineLevel="0" collapsed="false">
      <c r="A25" s="478"/>
      <c r="B25" s="484" t="s">
        <v>223</v>
      </c>
      <c r="C25" s="484"/>
      <c r="D25" s="484"/>
      <c r="E25" s="522" t="n">
        <f aca="false">E17+E19</f>
        <v>0</v>
      </c>
      <c r="F25" s="522"/>
      <c r="G25" s="522" t="n">
        <f aca="false">G17+G19</f>
        <v>0</v>
      </c>
      <c r="H25" s="522"/>
      <c r="I25" s="522" t="n">
        <f aca="false">I17+I19</f>
        <v>0</v>
      </c>
      <c r="J25" s="522"/>
      <c r="K25" s="521" t="n">
        <v>395088.9</v>
      </c>
    </row>
    <row r="26" customFormat="false" ht="20.25" hidden="false" customHeight="true" outlineLevel="0" collapsed="false">
      <c r="A26" s="478"/>
      <c r="B26" s="483" t="s">
        <v>224</v>
      </c>
      <c r="C26" s="483"/>
      <c r="D26" s="483"/>
      <c r="E26" s="523" t="n">
        <f aca="false">E25/K25</f>
        <v>0</v>
      </c>
      <c r="F26" s="523"/>
      <c r="G26" s="520" t="n">
        <v>0</v>
      </c>
      <c r="H26" s="520"/>
      <c r="I26" s="520" t="n">
        <v>0</v>
      </c>
      <c r="J26" s="520"/>
      <c r="K26" s="524" t="n">
        <f aca="false">E26+G26+I26</f>
        <v>0</v>
      </c>
    </row>
    <row r="27" customFormat="false" ht="15.75" hidden="false" customHeight="false" outlineLevel="0" collapsed="false">
      <c r="A27" s="478"/>
      <c r="B27" s="478"/>
      <c r="C27" s="525"/>
      <c r="D27" s="525"/>
      <c r="E27" s="526"/>
      <c r="F27" s="526"/>
      <c r="G27" s="526"/>
      <c r="H27" s="526"/>
      <c r="I27" s="526"/>
      <c r="J27" s="526"/>
      <c r="K27" s="526"/>
    </row>
    <row r="28" customFormat="false" ht="15" hidden="false" customHeight="true" outlineLevel="0" collapsed="false">
      <c r="A28" s="478"/>
      <c r="B28" s="478"/>
      <c r="C28" s="527" t="s">
        <v>225</v>
      </c>
      <c r="D28" s="527"/>
      <c r="E28" s="527"/>
      <c r="F28" s="527"/>
      <c r="G28" s="527"/>
      <c r="H28" s="527"/>
      <c r="I28" s="527"/>
      <c r="J28" s="527"/>
      <c r="K28" s="527"/>
    </row>
    <row r="29" customFormat="false" ht="15" hidden="false" customHeight="false" outlineLevel="0" collapsed="false">
      <c r="A29" s="528"/>
      <c r="B29" s="528"/>
      <c r="C29" s="527"/>
      <c r="D29" s="527"/>
      <c r="E29" s="527"/>
      <c r="F29" s="527"/>
      <c r="G29" s="527"/>
      <c r="H29" s="527"/>
      <c r="I29" s="527"/>
      <c r="J29" s="527"/>
      <c r="K29" s="527"/>
    </row>
    <row r="30" customFormat="false" ht="15" hidden="false" customHeight="false" outlineLevel="0" collapsed="false">
      <c r="A30" s="529"/>
      <c r="B30" s="529"/>
      <c r="C30" s="527"/>
      <c r="D30" s="527"/>
      <c r="E30" s="527"/>
      <c r="F30" s="527"/>
      <c r="G30" s="527"/>
      <c r="H30" s="527"/>
      <c r="I30" s="527"/>
      <c r="J30" s="527"/>
      <c r="K30" s="527"/>
    </row>
    <row r="31" customFormat="false" ht="15" hidden="false" customHeight="false" outlineLevel="0" collapsed="false">
      <c r="A31" s="529"/>
      <c r="B31" s="529"/>
      <c r="C31" s="527"/>
      <c r="D31" s="527"/>
      <c r="E31" s="527"/>
      <c r="F31" s="527"/>
      <c r="G31" s="527"/>
      <c r="H31" s="527"/>
      <c r="I31" s="527"/>
      <c r="J31" s="527"/>
      <c r="K31" s="527"/>
    </row>
    <row r="32" customFormat="false" ht="15" hidden="false" customHeight="false" outlineLevel="0" collapsed="false">
      <c r="A32" s="529"/>
      <c r="B32" s="529"/>
      <c r="C32" s="527"/>
      <c r="D32" s="527"/>
      <c r="E32" s="527"/>
      <c r="F32" s="527"/>
      <c r="G32" s="527"/>
      <c r="H32" s="527"/>
      <c r="I32" s="527"/>
      <c r="J32" s="527"/>
      <c r="K32" s="527"/>
    </row>
    <row r="33" customFormat="false" ht="15.75" hidden="false" customHeight="false" outlineLevel="0" collapsed="false">
      <c r="A33" s="529"/>
      <c r="B33" s="529"/>
      <c r="C33" s="527"/>
      <c r="D33" s="527"/>
      <c r="E33" s="527"/>
      <c r="F33" s="527"/>
      <c r="G33" s="527"/>
      <c r="H33" s="527"/>
      <c r="I33" s="527"/>
      <c r="J33" s="527"/>
      <c r="K33" s="527"/>
    </row>
    <row r="34" customFormat="false" ht="15" hidden="false" customHeight="false" outlineLevel="0" collapsed="false">
      <c r="A34" s="529"/>
      <c r="B34" s="529"/>
      <c r="C34" s="530"/>
      <c r="D34" s="530"/>
      <c r="E34" s="530"/>
      <c r="F34" s="530"/>
      <c r="G34" s="530"/>
      <c r="H34" s="530"/>
      <c r="I34" s="530"/>
      <c r="J34" s="530"/>
      <c r="K34" s="530"/>
    </row>
    <row r="35" customFormat="false" ht="66" hidden="false" customHeight="true" outlineLevel="0" collapsed="false">
      <c r="A35" s="529"/>
      <c r="B35" s="529"/>
      <c r="C35" s="529"/>
      <c r="D35" s="529"/>
      <c r="E35" s="529"/>
      <c r="F35" s="529"/>
      <c r="G35" s="529"/>
      <c r="H35" s="530"/>
      <c r="I35" s="530"/>
      <c r="J35" s="530"/>
      <c r="K35" s="530"/>
    </row>
    <row r="36" customFormat="false" ht="15" hidden="false" customHeight="true" outlineLevel="0" collapsed="false">
      <c r="A36" s="478"/>
      <c r="B36" s="478"/>
      <c r="C36" s="529"/>
      <c r="D36" s="529"/>
      <c r="E36" s="529"/>
      <c r="F36" s="529"/>
      <c r="G36" s="529"/>
      <c r="H36" s="478"/>
      <c r="I36" s="478"/>
      <c r="J36" s="478"/>
      <c r="K36" s="478"/>
    </row>
    <row r="37" customFormat="false" ht="15" hidden="false" customHeight="false" outlineLevel="0" collapsed="false">
      <c r="A37" s="478"/>
      <c r="B37" s="478"/>
      <c r="C37" s="529"/>
      <c r="D37" s="529"/>
      <c r="E37" s="529"/>
      <c r="F37" s="529"/>
      <c r="G37" s="529"/>
      <c r="H37" s="478"/>
      <c r="I37" s="478"/>
      <c r="J37" s="478"/>
      <c r="K37" s="478"/>
    </row>
    <row r="38" customFormat="false" ht="15" hidden="false" customHeight="false" outlineLevel="0" collapsed="false">
      <c r="C38" s="529"/>
      <c r="D38" s="529"/>
      <c r="E38" s="529"/>
      <c r="F38" s="529"/>
      <c r="G38" s="529"/>
    </row>
    <row r="39" customFormat="false" ht="15" hidden="false" customHeight="false" outlineLevel="0" collapsed="false">
      <c r="C39" s="529"/>
      <c r="D39" s="529"/>
      <c r="E39" s="529"/>
      <c r="F39" s="529"/>
      <c r="G39" s="529"/>
    </row>
    <row r="40" customFormat="false" ht="15" hidden="false" customHeight="false" outlineLevel="0" collapsed="false">
      <c r="C40" s="529"/>
      <c r="D40" s="529"/>
      <c r="E40" s="529"/>
      <c r="F40" s="529"/>
      <c r="G40" s="529"/>
    </row>
  </sheetData>
  <mergeCells count="72">
    <mergeCell ref="A1:B4"/>
    <mergeCell ref="C1:K1"/>
    <mergeCell ref="I5:K5"/>
    <mergeCell ref="C6:F6"/>
    <mergeCell ref="H6:J6"/>
    <mergeCell ref="C7:F7"/>
    <mergeCell ref="H7:J7"/>
    <mergeCell ref="C8:F8"/>
    <mergeCell ref="H8:H9"/>
    <mergeCell ref="I8:K8"/>
    <mergeCell ref="C9:F9"/>
    <mergeCell ref="I9:K9"/>
    <mergeCell ref="A11:A15"/>
    <mergeCell ref="B11:C15"/>
    <mergeCell ref="D11:D15"/>
    <mergeCell ref="E11:F11"/>
    <mergeCell ref="G11:H11"/>
    <mergeCell ref="I11:J11"/>
    <mergeCell ref="K11:K15"/>
    <mergeCell ref="E13:F13"/>
    <mergeCell ref="G13:H13"/>
    <mergeCell ref="I13:J13"/>
    <mergeCell ref="E14:F14"/>
    <mergeCell ref="G14:H14"/>
    <mergeCell ref="I14:J14"/>
    <mergeCell ref="E15:F15"/>
    <mergeCell ref="G15:H15"/>
    <mergeCell ref="I15:J15"/>
    <mergeCell ref="A16:A17"/>
    <mergeCell ref="B16:C17"/>
    <mergeCell ref="E16:F16"/>
    <mergeCell ref="G16:H16"/>
    <mergeCell ref="I16:J16"/>
    <mergeCell ref="E17:F17"/>
    <mergeCell ref="G17:H17"/>
    <mergeCell ref="I17:J17"/>
    <mergeCell ref="A18:A19"/>
    <mergeCell ref="B18:C19"/>
    <mergeCell ref="E18:F18"/>
    <mergeCell ref="G18:H18"/>
    <mergeCell ref="I18:J18"/>
    <mergeCell ref="E19:F19"/>
    <mergeCell ref="G19:H19"/>
    <mergeCell ref="I19:J19"/>
    <mergeCell ref="A20:A21"/>
    <mergeCell ref="B20:C21"/>
    <mergeCell ref="E20:F20"/>
    <mergeCell ref="G20:H20"/>
    <mergeCell ref="I20:J20"/>
    <mergeCell ref="E21:F21"/>
    <mergeCell ref="G21:H21"/>
    <mergeCell ref="I21:J21"/>
    <mergeCell ref="E22:F22"/>
    <mergeCell ref="G22:H22"/>
    <mergeCell ref="I22:J22"/>
    <mergeCell ref="B23:D23"/>
    <mergeCell ref="E23:F23"/>
    <mergeCell ref="G23:H23"/>
    <mergeCell ref="I23:J23"/>
    <mergeCell ref="B24:D24"/>
    <mergeCell ref="E24:F24"/>
    <mergeCell ref="G24:H24"/>
    <mergeCell ref="I24:J24"/>
    <mergeCell ref="B25:D25"/>
    <mergeCell ref="E25:F25"/>
    <mergeCell ref="G25:H25"/>
    <mergeCell ref="I25:J25"/>
    <mergeCell ref="B26:D26"/>
    <mergeCell ref="E26:F26"/>
    <mergeCell ref="G26:H26"/>
    <mergeCell ref="I26:J26"/>
    <mergeCell ref="C28:K33"/>
  </mergeCells>
  <printOptions headings="false" gridLines="false" gridLinesSet="true" horizontalCentered="false" verticalCentered="false"/>
  <pageMargins left="0.511805555555555" right="0.511805555555555" top="0.7875" bottom="0.7875" header="0.511805555555555" footer="0.511805555555555"/>
  <pageSetup paperSize="9" scale="72"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tabColor rgb="FF00B050"/>
    <pageSetUpPr fitToPage="true"/>
  </sheetPr>
  <dimension ref="B2:O31"/>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L20" activeCellId="0" sqref="L20"/>
    </sheetView>
  </sheetViews>
  <sheetFormatPr defaultRowHeight="15" zeroHeight="false" outlineLevelRow="0" outlineLevelCol="0"/>
  <cols>
    <col collapsed="false" customWidth="true" hidden="false" outlineLevel="0" max="2" min="1" style="0" width="8.67"/>
    <col collapsed="false" customWidth="true" hidden="false" outlineLevel="0" max="3" min="3" style="0" width="30.7"/>
    <col collapsed="false" customWidth="true" hidden="false" outlineLevel="0" max="4" min="4" style="0" width="8.86"/>
    <col collapsed="false" customWidth="true" hidden="false" outlineLevel="0" max="9" min="5" style="0" width="25.71"/>
    <col collapsed="false" customWidth="true" hidden="false" outlineLevel="0" max="10" min="10" style="0" width="12.57"/>
    <col collapsed="false" customWidth="true" hidden="false" outlineLevel="0" max="12" min="11" style="0" width="10.85"/>
    <col collapsed="false" customWidth="true" hidden="false" outlineLevel="0" max="1025" min="13" style="0" width="8.67"/>
  </cols>
  <sheetData>
    <row r="2" customFormat="false" ht="15.75" hidden="false" customHeight="false" outlineLevel="0" collapsed="false"/>
    <row r="3" customFormat="false" ht="21.75" hidden="false" customHeight="true" outlineLevel="0" collapsed="false">
      <c r="B3" s="531" t="s">
        <v>226</v>
      </c>
      <c r="C3" s="531"/>
      <c r="D3" s="532" t="s">
        <v>181</v>
      </c>
      <c r="E3" s="532"/>
      <c r="F3" s="532"/>
      <c r="G3" s="532"/>
      <c r="H3" s="532"/>
      <c r="I3" s="532"/>
      <c r="J3" s="532"/>
    </row>
    <row r="4" customFormat="false" ht="15.75" hidden="false" customHeight="false" outlineLevel="0" collapsed="false">
      <c r="B4" s="531"/>
      <c r="C4" s="531"/>
      <c r="D4" s="532"/>
      <c r="E4" s="532"/>
      <c r="F4" s="532"/>
      <c r="G4" s="532"/>
      <c r="H4" s="532"/>
      <c r="I4" s="532"/>
      <c r="J4" s="532"/>
    </row>
    <row r="5" customFormat="false" ht="15.75" hidden="false" customHeight="false" outlineLevel="0" collapsed="false">
      <c r="B5" s="394"/>
      <c r="C5" s="380"/>
      <c r="D5" s="381"/>
      <c r="E5" s="381"/>
      <c r="F5" s="380"/>
      <c r="G5" s="380"/>
      <c r="H5" s="380"/>
      <c r="I5" s="380"/>
      <c r="J5" s="395"/>
    </row>
    <row r="6" customFormat="false" ht="15.75" hidden="false" customHeight="false" outlineLevel="0" collapsed="false">
      <c r="B6" s="382" t="s">
        <v>182</v>
      </c>
      <c r="C6" s="382"/>
      <c r="D6" s="382"/>
      <c r="E6" s="382"/>
      <c r="F6" s="382"/>
      <c r="G6" s="383" t="s">
        <v>183</v>
      </c>
      <c r="H6" s="383"/>
      <c r="I6" s="383"/>
      <c r="J6" s="383"/>
    </row>
    <row r="7" customFormat="false" ht="15.75" hidden="false" customHeight="false" outlineLevel="0" collapsed="false">
      <c r="B7" s="384" t="s">
        <v>227</v>
      </c>
      <c r="C7" s="384"/>
      <c r="D7" s="384"/>
      <c r="E7" s="384"/>
      <c r="F7" s="384"/>
      <c r="G7" s="385" t="str">
        <f aca="false">INFO!B4</f>
        <v>Espírito Santo do Pinhal</v>
      </c>
      <c r="H7" s="385"/>
      <c r="I7" s="385"/>
      <c r="J7" s="385"/>
    </row>
    <row r="8" customFormat="false" ht="15" hidden="false" customHeight="false" outlineLevel="0" collapsed="false">
      <c r="B8" s="386"/>
      <c r="C8" s="386"/>
      <c r="D8" s="386"/>
      <c r="E8" s="386"/>
      <c r="F8" s="386"/>
      <c r="G8" s="386"/>
      <c r="H8" s="386"/>
      <c r="I8" s="386"/>
      <c r="J8" s="386"/>
    </row>
    <row r="9" customFormat="false" ht="15" hidden="false" customHeight="true" outlineLevel="0" collapsed="false">
      <c r="B9" s="533" t="s">
        <v>228</v>
      </c>
      <c r="C9" s="534" t="s">
        <v>229</v>
      </c>
      <c r="D9" s="534"/>
      <c r="E9" s="534"/>
      <c r="F9" s="534"/>
      <c r="G9" s="388" t="s">
        <v>185</v>
      </c>
      <c r="H9" s="389"/>
      <c r="I9" s="389"/>
      <c r="J9" s="390" t="s">
        <v>187</v>
      </c>
    </row>
    <row r="10" customFormat="false" ht="15" hidden="false" customHeight="true" outlineLevel="0" collapsed="false">
      <c r="B10" s="533"/>
      <c r="C10" s="534"/>
      <c r="D10" s="534"/>
      <c r="E10" s="534"/>
      <c r="F10" s="534"/>
      <c r="G10" s="389" t="s">
        <v>188</v>
      </c>
      <c r="H10" s="389"/>
      <c r="I10" s="389"/>
      <c r="J10" s="535" t="n">
        <v>43282</v>
      </c>
    </row>
    <row r="11" customFormat="false" ht="15" hidden="false" customHeight="true" outlineLevel="0" collapsed="false">
      <c r="B11" s="533"/>
      <c r="C11" s="534"/>
      <c r="D11" s="534"/>
      <c r="E11" s="534"/>
      <c r="F11" s="534"/>
      <c r="G11" s="536" t="s">
        <v>230</v>
      </c>
      <c r="H11" s="536"/>
      <c r="I11" s="536"/>
      <c r="J11" s="535"/>
    </row>
    <row r="12" customFormat="false" ht="15" hidden="false" customHeight="false" outlineLevel="0" collapsed="false">
      <c r="B12" s="394"/>
      <c r="C12" s="380"/>
      <c r="D12" s="381"/>
      <c r="E12" s="381"/>
      <c r="F12" s="380"/>
      <c r="G12" s="380"/>
      <c r="H12" s="380"/>
      <c r="I12" s="380"/>
      <c r="J12" s="395"/>
    </row>
    <row r="13" customFormat="false" ht="15.75" hidden="false" customHeight="false" outlineLevel="0" collapsed="false">
      <c r="B13" s="537" t="s">
        <v>111</v>
      </c>
      <c r="C13" s="538" t="s">
        <v>190</v>
      </c>
      <c r="D13" s="539" t="s">
        <v>191</v>
      </c>
      <c r="E13" s="540" t="s">
        <v>192</v>
      </c>
      <c r="F13" s="540" t="s">
        <v>214</v>
      </c>
      <c r="G13" s="540" t="s">
        <v>215</v>
      </c>
      <c r="H13" s="403" t="s">
        <v>193</v>
      </c>
      <c r="I13" s="403" t="s">
        <v>194</v>
      </c>
      <c r="J13" s="401"/>
    </row>
    <row r="14" customFormat="false" ht="15.75" hidden="false" customHeight="false" outlineLevel="0" collapsed="false">
      <c r="B14" s="537"/>
      <c r="C14" s="538"/>
      <c r="D14" s="538"/>
      <c r="E14" s="403" t="s">
        <v>195</v>
      </c>
      <c r="F14" s="403" t="s">
        <v>195</v>
      </c>
      <c r="G14" s="403" t="s">
        <v>231</v>
      </c>
      <c r="H14" s="403" t="s">
        <v>232</v>
      </c>
      <c r="I14" s="403" t="s">
        <v>232</v>
      </c>
      <c r="J14" s="404" t="s">
        <v>179</v>
      </c>
      <c r="N14" s="0" t="n">
        <f aca="false">240+240+60</f>
        <v>540</v>
      </c>
    </row>
    <row r="15" customFormat="false" ht="105" hidden="false" customHeight="true" outlineLevel="0" collapsed="false">
      <c r="B15" s="537"/>
      <c r="C15" s="538"/>
      <c r="D15" s="538"/>
      <c r="E15" s="406" t="s">
        <v>233</v>
      </c>
      <c r="F15" s="406" t="s">
        <v>234</v>
      </c>
      <c r="G15" s="405" t="s">
        <v>198</v>
      </c>
      <c r="H15" s="405" t="s">
        <v>198</v>
      </c>
      <c r="I15" s="406" t="s">
        <v>198</v>
      </c>
      <c r="J15" s="407"/>
    </row>
    <row r="16" customFormat="false" ht="15.75" hidden="false" customHeight="false" outlineLevel="0" collapsed="false">
      <c r="B16" s="541" t="n">
        <v>1</v>
      </c>
      <c r="C16" s="542" t="str">
        <f aca="false">INFO!B16</f>
        <v>Projeto de Revitalização Paisagística dos Principais Corredores de Acesso da Cidade</v>
      </c>
      <c r="D16" s="543" t="s">
        <v>123</v>
      </c>
      <c r="E16" s="544" t="n">
        <v>1</v>
      </c>
      <c r="F16" s="544"/>
      <c r="G16" s="544"/>
      <c r="H16" s="545"/>
      <c r="I16" s="546"/>
      <c r="J16" s="414" t="n">
        <f aca="false">SUM(E16:G16)</f>
        <v>1</v>
      </c>
    </row>
    <row r="17" customFormat="false" ht="15.75" hidden="false" customHeight="false" outlineLevel="0" collapsed="false">
      <c r="B17" s="541"/>
      <c r="C17" s="542"/>
      <c r="D17" s="547" t="s">
        <v>199</v>
      </c>
      <c r="E17" s="548" t="n">
        <f aca="false">ORÇ!O54</f>
        <v>0</v>
      </c>
      <c r="F17" s="548"/>
      <c r="G17" s="548"/>
      <c r="H17" s="549"/>
      <c r="I17" s="550"/>
      <c r="J17" s="551" t="n">
        <f aca="false">SUM(E17:G17)</f>
        <v>0</v>
      </c>
      <c r="K17" s="552" t="n">
        <f aca="false">J17/J21</f>
        <v>0</v>
      </c>
    </row>
    <row r="18" customFormat="false" ht="15.75" hidden="false" customHeight="true" outlineLevel="0" collapsed="false">
      <c r="B18" s="541" t="n">
        <v>2</v>
      </c>
      <c r="C18" s="542" t="s">
        <v>235</v>
      </c>
      <c r="D18" s="543" t="s">
        <v>123</v>
      </c>
      <c r="E18" s="544" t="n">
        <v>0.5</v>
      </c>
      <c r="F18" s="544" t="n">
        <v>0.5</v>
      </c>
      <c r="G18" s="544"/>
      <c r="H18" s="545"/>
      <c r="I18" s="546"/>
      <c r="J18" s="414" t="n">
        <f aca="false">SUM(E18:G18)</f>
        <v>1</v>
      </c>
    </row>
    <row r="19" customFormat="false" ht="16.5" hidden="false" customHeight="false" outlineLevel="0" collapsed="false">
      <c r="B19" s="541"/>
      <c r="C19" s="542"/>
      <c r="D19" s="547" t="s">
        <v>199</v>
      </c>
      <c r="E19" s="548" t="n">
        <f aca="false">478609.08*0.5</f>
        <v>239304.54</v>
      </c>
      <c r="F19" s="548" t="n">
        <f aca="false">478609.08*0.5</f>
        <v>239304.54</v>
      </c>
      <c r="G19" s="548"/>
      <c r="H19" s="549"/>
      <c r="I19" s="550"/>
      <c r="J19" s="551" t="n">
        <f aca="false">SUM(E19:G19)</f>
        <v>478609.08</v>
      </c>
      <c r="K19" s="552" t="n">
        <f aca="false">J19/J23</f>
        <v>1</v>
      </c>
      <c r="L19" s="553" t="n">
        <f aca="false">J19+J17</f>
        <v>478609.08</v>
      </c>
    </row>
    <row r="20" customFormat="false" ht="16.5" hidden="false" customHeight="false" outlineLevel="0" collapsed="false">
      <c r="B20" s="425"/>
      <c r="C20" s="426"/>
      <c r="D20" s="427"/>
      <c r="E20" s="428"/>
      <c r="F20" s="429"/>
      <c r="G20" s="429"/>
      <c r="H20" s="429"/>
      <c r="I20" s="429"/>
      <c r="J20" s="430"/>
    </row>
    <row r="21" s="554" customFormat="true" ht="15.75" hidden="false" customHeight="false" outlineLevel="0" collapsed="false">
      <c r="B21" s="555" t="s">
        <v>200</v>
      </c>
      <c r="C21" s="556"/>
      <c r="D21" s="547"/>
      <c r="E21" s="557" t="n">
        <f aca="false">E17+E19</f>
        <v>239304.54</v>
      </c>
      <c r="F21" s="557" t="n">
        <f aca="false">J21-E21</f>
        <v>155695.46</v>
      </c>
      <c r="G21" s="557"/>
      <c r="H21" s="558"/>
      <c r="I21" s="557"/>
      <c r="J21" s="436" t="n">
        <f aca="false">INFO!B12</f>
        <v>395000</v>
      </c>
      <c r="K21" s="559" t="n">
        <f aca="false">SUM(K17:K19)</f>
        <v>1</v>
      </c>
      <c r="L21" s="560" t="n">
        <f aca="false">E21+F21</f>
        <v>395000</v>
      </c>
    </row>
    <row r="22" customFormat="false" ht="15.75" hidden="false" customHeight="false" outlineLevel="0" collapsed="false">
      <c r="B22" s="561" t="s">
        <v>236</v>
      </c>
      <c r="C22" s="432"/>
      <c r="D22" s="433"/>
      <c r="E22" s="438" t="n">
        <v>0</v>
      </c>
      <c r="F22" s="438" t="n">
        <f aca="false">F19-F21</f>
        <v>83609.08</v>
      </c>
      <c r="G22" s="438"/>
      <c r="H22" s="562"/>
      <c r="I22" s="438"/>
      <c r="J22" s="404" t="n">
        <f aca="false">SUM(E22:F22)</f>
        <v>83609.08</v>
      </c>
      <c r="O22" s="0" t="n">
        <f aca="false">180+90+90+180</f>
        <v>540</v>
      </c>
    </row>
    <row r="23" s="554" customFormat="true" ht="16.5" hidden="false" customHeight="false" outlineLevel="0" collapsed="false">
      <c r="B23" s="563" t="s">
        <v>204</v>
      </c>
      <c r="C23" s="564"/>
      <c r="D23" s="565"/>
      <c r="E23" s="452" t="n">
        <f aca="false">SUM(E21:E22)</f>
        <v>239304.54</v>
      </c>
      <c r="F23" s="452" t="n">
        <f aca="false">SUM(F21:F22)</f>
        <v>239304.54</v>
      </c>
      <c r="G23" s="452"/>
      <c r="H23" s="451"/>
      <c r="I23" s="452"/>
      <c r="J23" s="566" t="n">
        <f aca="false">SUM(E23:G23)</f>
        <v>478609.08</v>
      </c>
      <c r="K23" s="560" t="n">
        <f aca="false">J21+J22</f>
        <v>478609.08</v>
      </c>
    </row>
    <row r="24" customFormat="false" ht="15.75" hidden="false" customHeight="false" outlineLevel="0" collapsed="false">
      <c r="B24" s="458"/>
      <c r="C24" s="454"/>
      <c r="D24" s="455"/>
      <c r="E24" s="456"/>
      <c r="F24" s="459"/>
      <c r="G24" s="459"/>
      <c r="H24" s="459"/>
      <c r="I24" s="459"/>
      <c r="J24" s="457"/>
    </row>
    <row r="25" customFormat="false" ht="15.75" hidden="false" customHeight="false" outlineLevel="0" collapsed="false">
      <c r="B25" s="394"/>
      <c r="C25" s="380"/>
      <c r="D25" s="381"/>
      <c r="E25" s="381"/>
      <c r="F25" s="567" t="s">
        <v>237</v>
      </c>
      <c r="G25" s="460"/>
      <c r="H25" s="460"/>
      <c r="I25" s="460"/>
      <c r="J25" s="461"/>
    </row>
    <row r="26" customFormat="false" ht="15.75" hidden="false" customHeight="false" outlineLevel="0" collapsed="false">
      <c r="B26" s="568"/>
      <c r="C26" s="460"/>
      <c r="D26" s="463"/>
      <c r="E26" s="463"/>
      <c r="F26" s="567" t="s">
        <v>238</v>
      </c>
      <c r="G26" s="380"/>
      <c r="H26" s="380"/>
      <c r="I26" s="380"/>
      <c r="J26" s="395"/>
    </row>
    <row r="27" customFormat="false" ht="15" hidden="false" customHeight="false" outlineLevel="0" collapsed="false">
      <c r="B27" s="569" t="str">
        <f aca="false">INFO!A24</f>
        <v>Engª:</v>
      </c>
      <c r="C27" s="570" t="str">
        <f aca="false">INFO!B24</f>
        <v>Elton Maeda</v>
      </c>
      <c r="D27" s="465"/>
      <c r="E27" s="465"/>
      <c r="F27" s="567" t="s">
        <v>239</v>
      </c>
      <c r="G27" s="380"/>
      <c r="H27" s="380"/>
      <c r="I27" s="380"/>
      <c r="J27" s="395"/>
    </row>
    <row r="28" customFormat="false" ht="15.75" hidden="false" customHeight="false" outlineLevel="0" collapsed="false">
      <c r="B28" s="569" t="str">
        <f aca="false">INFO!A25</f>
        <v>CREA:</v>
      </c>
      <c r="C28" s="571" t="str">
        <f aca="false">INFO!B25</f>
        <v>A72570-6</v>
      </c>
      <c r="D28" s="463" t="s">
        <v>240</v>
      </c>
      <c r="E28" s="463"/>
      <c r="F28" s="380"/>
      <c r="G28" s="380"/>
      <c r="H28" s="380"/>
      <c r="I28" s="380"/>
      <c r="J28" s="395"/>
    </row>
    <row r="29" customFormat="false" ht="15.75" hidden="false" customHeight="false" outlineLevel="0" collapsed="false">
      <c r="B29" s="569" t="str">
        <f aca="false">INFO!A26</f>
        <v>ART:</v>
      </c>
      <c r="C29" s="571" t="str">
        <f aca="false">INFO!B26</f>
        <v>08980383</v>
      </c>
      <c r="D29" s="463"/>
      <c r="E29" s="463"/>
      <c r="F29" s="380"/>
      <c r="G29" s="380"/>
      <c r="H29" s="380"/>
      <c r="I29" s="380"/>
      <c r="J29" s="395"/>
    </row>
    <row r="30" customFormat="false" ht="15" hidden="false" customHeight="false" outlineLevel="0" collapsed="false">
      <c r="B30" s="394"/>
      <c r="C30" s="380"/>
      <c r="D30" s="381"/>
      <c r="E30" s="381"/>
      <c r="F30" s="380"/>
      <c r="G30" s="380"/>
      <c r="H30" s="380"/>
      <c r="I30" s="380"/>
      <c r="J30" s="395"/>
    </row>
    <row r="31" customFormat="false" ht="16.5" hidden="false" customHeight="false" outlineLevel="0" collapsed="false">
      <c r="B31" s="466"/>
      <c r="C31" s="572"/>
      <c r="D31" s="573"/>
      <c r="E31" s="573"/>
      <c r="F31" s="469"/>
      <c r="G31" s="469"/>
      <c r="H31" s="469"/>
      <c r="I31" s="469"/>
      <c r="J31" s="470"/>
    </row>
  </sheetData>
  <mergeCells count="20">
    <mergeCell ref="B3:C4"/>
    <mergeCell ref="D3:J4"/>
    <mergeCell ref="B6:F6"/>
    <mergeCell ref="G6:J6"/>
    <mergeCell ref="B7:F7"/>
    <mergeCell ref="G7:J7"/>
    <mergeCell ref="B8:J8"/>
    <mergeCell ref="B9:B11"/>
    <mergeCell ref="C9:F11"/>
    <mergeCell ref="H9:I9"/>
    <mergeCell ref="G10:I10"/>
    <mergeCell ref="J10:J11"/>
    <mergeCell ref="G11:I11"/>
    <mergeCell ref="B13:B15"/>
    <mergeCell ref="C13:C15"/>
    <mergeCell ref="D13:D15"/>
    <mergeCell ref="B16:B17"/>
    <mergeCell ref="C16:C17"/>
    <mergeCell ref="B18:B19"/>
    <mergeCell ref="C18:C19"/>
  </mergeCells>
  <printOptions headings="false" gridLines="false" gridLinesSet="true" horizontalCentered="false" verticalCentered="false"/>
  <pageMargins left="0.511805555555555" right="0.511805555555555" top="0.7875" bottom="0.7875" header="0.511805555555555" footer="0.315277777777778"/>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&amp;R&amp;P / &amp;N</oddFooter>
  </headerFooter>
  <drawing r:id="rId1"/>
</worksheet>
</file>

<file path=xl/worksheets/sheet9.xml><?xml version="1.0" encoding="utf-8"?>
<worksheet xmlns="http://schemas.openxmlformats.org/spreadsheetml/2006/main" xmlns:r="http://schemas.openxmlformats.org/officeDocument/2006/relationships">
  <sheetPr filterMode="false">
    <tabColor rgb="FF00B050"/>
    <pageSetUpPr fitToPage="true"/>
  </sheetPr>
  <dimension ref="A1:J39"/>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F8" activeCellId="0" sqref="F8"/>
    </sheetView>
  </sheetViews>
  <sheetFormatPr defaultRowHeight="12.75" zeroHeight="false" outlineLevelRow="0" outlineLevelCol="0"/>
  <cols>
    <col collapsed="false" customWidth="true" hidden="false" outlineLevel="0" max="1" min="1" style="574" width="8.14"/>
    <col collapsed="false" customWidth="true" hidden="false" outlineLevel="0" max="2" min="2" style="574" width="40.71"/>
    <col collapsed="false" customWidth="true" hidden="false" outlineLevel="0" max="3" min="3" style="575" width="9.29"/>
    <col collapsed="false" customWidth="true" hidden="false" outlineLevel="0" max="4" min="4" style="575" width="17.29"/>
    <col collapsed="false" customWidth="true" hidden="false" outlineLevel="0" max="5" min="5" style="575" width="14.86"/>
    <col collapsed="false" customWidth="true" hidden="false" outlineLevel="0" max="6" min="6" style="574" width="17.29"/>
    <col collapsed="false" customWidth="true" hidden="false" outlineLevel="0" max="7" min="7" style="574" width="15.29"/>
    <col collapsed="false" customWidth="true" hidden="false" outlineLevel="0" max="8" min="8" style="574" width="17.29"/>
    <col collapsed="false" customWidth="true" hidden="false" outlineLevel="0" max="9" min="9" style="574" width="14.57"/>
    <col collapsed="false" customWidth="true" hidden="false" outlineLevel="0" max="10" min="10" style="574" width="16.71"/>
    <col collapsed="false" customWidth="true" hidden="false" outlineLevel="0" max="11" min="11" style="574" width="4.71"/>
    <col collapsed="false" customWidth="true" hidden="false" outlineLevel="0" max="256" min="12" style="574" width="9.14"/>
    <col collapsed="false" customWidth="true" hidden="false" outlineLevel="0" max="257" min="257" style="574" width="5.43"/>
    <col collapsed="false" customWidth="true" hidden="false" outlineLevel="0" max="258" min="258" style="574" width="40.71"/>
    <col collapsed="false" customWidth="true" hidden="false" outlineLevel="0" max="259" min="259" style="574" width="9.29"/>
    <col collapsed="false" customWidth="true" hidden="false" outlineLevel="0" max="260" min="260" style="574" width="17.29"/>
    <col collapsed="false" customWidth="true" hidden="false" outlineLevel="0" max="261" min="261" style="574" width="14.86"/>
    <col collapsed="false" customWidth="true" hidden="false" outlineLevel="0" max="262" min="262" style="574" width="17.29"/>
    <col collapsed="false" customWidth="true" hidden="false" outlineLevel="0" max="263" min="263" style="574" width="15.29"/>
    <col collapsed="false" customWidth="true" hidden="false" outlineLevel="0" max="264" min="264" style="574" width="17.29"/>
    <col collapsed="false" customWidth="true" hidden="false" outlineLevel="0" max="265" min="265" style="574" width="14.57"/>
    <col collapsed="false" customWidth="true" hidden="false" outlineLevel="0" max="266" min="266" style="574" width="16.71"/>
    <col collapsed="false" customWidth="true" hidden="false" outlineLevel="0" max="267" min="267" style="574" width="4.71"/>
    <col collapsed="false" customWidth="true" hidden="false" outlineLevel="0" max="512" min="268" style="574" width="9.14"/>
    <col collapsed="false" customWidth="true" hidden="false" outlineLevel="0" max="513" min="513" style="574" width="5.43"/>
    <col collapsed="false" customWidth="true" hidden="false" outlineLevel="0" max="514" min="514" style="574" width="40.71"/>
    <col collapsed="false" customWidth="true" hidden="false" outlineLevel="0" max="515" min="515" style="574" width="9.29"/>
    <col collapsed="false" customWidth="true" hidden="false" outlineLevel="0" max="516" min="516" style="574" width="17.29"/>
    <col collapsed="false" customWidth="true" hidden="false" outlineLevel="0" max="517" min="517" style="574" width="14.86"/>
    <col collapsed="false" customWidth="true" hidden="false" outlineLevel="0" max="518" min="518" style="574" width="17.29"/>
    <col collapsed="false" customWidth="true" hidden="false" outlineLevel="0" max="519" min="519" style="574" width="15.29"/>
    <col collapsed="false" customWidth="true" hidden="false" outlineLevel="0" max="520" min="520" style="574" width="17.29"/>
    <col collapsed="false" customWidth="true" hidden="false" outlineLevel="0" max="521" min="521" style="574" width="14.57"/>
    <col collapsed="false" customWidth="true" hidden="false" outlineLevel="0" max="522" min="522" style="574" width="16.71"/>
    <col collapsed="false" customWidth="true" hidden="false" outlineLevel="0" max="523" min="523" style="574" width="4.71"/>
    <col collapsed="false" customWidth="true" hidden="false" outlineLevel="0" max="768" min="524" style="574" width="9.14"/>
    <col collapsed="false" customWidth="true" hidden="false" outlineLevel="0" max="769" min="769" style="574" width="5.43"/>
    <col collapsed="false" customWidth="true" hidden="false" outlineLevel="0" max="770" min="770" style="574" width="40.71"/>
    <col collapsed="false" customWidth="true" hidden="false" outlineLevel="0" max="771" min="771" style="574" width="9.29"/>
    <col collapsed="false" customWidth="true" hidden="false" outlineLevel="0" max="772" min="772" style="574" width="17.29"/>
    <col collapsed="false" customWidth="true" hidden="false" outlineLevel="0" max="773" min="773" style="574" width="14.86"/>
    <col collapsed="false" customWidth="true" hidden="false" outlineLevel="0" max="774" min="774" style="574" width="17.29"/>
    <col collapsed="false" customWidth="true" hidden="false" outlineLevel="0" max="775" min="775" style="574" width="15.29"/>
    <col collapsed="false" customWidth="true" hidden="false" outlineLevel="0" max="776" min="776" style="574" width="17.29"/>
    <col collapsed="false" customWidth="true" hidden="false" outlineLevel="0" max="777" min="777" style="574" width="14.57"/>
    <col collapsed="false" customWidth="true" hidden="false" outlineLevel="0" max="778" min="778" style="574" width="16.71"/>
    <col collapsed="false" customWidth="true" hidden="false" outlineLevel="0" max="779" min="779" style="574" width="4.71"/>
    <col collapsed="false" customWidth="true" hidden="false" outlineLevel="0" max="1025" min="780" style="574" width="9.14"/>
  </cols>
  <sheetData>
    <row r="1" s="577" customFormat="true" ht="18" hidden="false" customHeight="true" outlineLevel="0" collapsed="false">
      <c r="A1" s="576" t="s">
        <v>241</v>
      </c>
      <c r="C1" s="576" t="s">
        <v>181</v>
      </c>
      <c r="G1" s="578"/>
      <c r="H1" s="578"/>
      <c r="I1" s="578"/>
      <c r="J1" s="578"/>
    </row>
    <row r="2" customFormat="false" ht="5.25" hidden="false" customHeight="true" outlineLevel="0" collapsed="false"/>
    <row r="3" customFormat="false" ht="13.5" hidden="false" customHeight="true" outlineLevel="0" collapsed="false">
      <c r="A3" s="579" t="s">
        <v>242</v>
      </c>
      <c r="B3" s="579"/>
      <c r="C3" s="579"/>
      <c r="D3" s="579"/>
      <c r="F3" s="580" t="s">
        <v>183</v>
      </c>
      <c r="G3" s="580"/>
      <c r="H3" s="580"/>
      <c r="I3" s="581"/>
      <c r="J3" s="581"/>
    </row>
    <row r="4" customFormat="false" ht="13.5" hidden="false" customHeight="true" outlineLevel="0" collapsed="false">
      <c r="A4" s="582" t="s">
        <v>243</v>
      </c>
      <c r="B4" s="582"/>
      <c r="C4" s="582"/>
      <c r="D4" s="582"/>
      <c r="F4" s="583" t="str">
        <f aca="false">INFO!B4</f>
        <v>Espírito Santo do Pinhal</v>
      </c>
      <c r="G4" s="583"/>
      <c r="H4" s="583"/>
      <c r="I4" s="584"/>
      <c r="J4" s="584"/>
    </row>
    <row r="5" customFormat="false" ht="5.25" hidden="false" customHeight="true" outlineLevel="0" collapsed="false">
      <c r="F5" s="585"/>
    </row>
    <row r="6" customFormat="false" ht="12.75" hidden="false" customHeight="true" outlineLevel="0" collapsed="false">
      <c r="A6" s="586" t="s">
        <v>244</v>
      </c>
      <c r="B6" s="587"/>
      <c r="C6" s="588"/>
      <c r="D6" s="589"/>
      <c r="E6" s="590"/>
      <c r="F6" s="591" t="s">
        <v>185</v>
      </c>
      <c r="G6" s="592"/>
      <c r="H6" s="592"/>
      <c r="I6" s="593"/>
      <c r="J6" s="580" t="s">
        <v>187</v>
      </c>
    </row>
    <row r="7" customFormat="false" ht="12.75" hidden="false" customHeight="true" outlineLevel="0" collapsed="false">
      <c r="A7" s="594"/>
      <c r="B7" s="595" t="str">
        <f aca="false">INFO!B16</f>
        <v>Projeto de Revitalização Paisagística dos Principais Corredores de Acesso da Cidade</v>
      </c>
      <c r="C7" s="595"/>
      <c r="D7" s="595"/>
      <c r="E7" s="596"/>
      <c r="F7" s="597" t="s">
        <v>245</v>
      </c>
      <c r="G7" s="598"/>
      <c r="H7" s="598"/>
      <c r="I7" s="599"/>
      <c r="J7" s="600" t="n">
        <f aca="false">INFO!B27</f>
        <v>43920</v>
      </c>
    </row>
    <row r="8" customFormat="false" ht="18" hidden="false" customHeight="true" outlineLevel="0" collapsed="false">
      <c r="A8" s="601"/>
      <c r="B8" s="596"/>
      <c r="C8" s="590"/>
      <c r="D8" s="590"/>
      <c r="E8" s="590"/>
      <c r="F8" s="602" t="s">
        <v>246</v>
      </c>
      <c r="G8" s="603"/>
      <c r="H8" s="603"/>
      <c r="I8" s="599"/>
      <c r="J8" s="604"/>
    </row>
    <row r="9" customFormat="false" ht="6.75" hidden="false" customHeight="true" outlineLevel="0" collapsed="false"/>
    <row r="10" customFormat="false" ht="18" hidden="false" customHeight="true" outlineLevel="0" collapsed="false">
      <c r="A10" s="605" t="s">
        <v>111</v>
      </c>
      <c r="B10" s="606" t="s">
        <v>190</v>
      </c>
      <c r="C10" s="607" t="s">
        <v>191</v>
      </c>
      <c r="D10" s="608" t="s">
        <v>192</v>
      </c>
      <c r="E10" s="608"/>
      <c r="F10" s="609" t="s">
        <v>214</v>
      </c>
      <c r="G10" s="609"/>
      <c r="H10" s="609" t="s">
        <v>215</v>
      </c>
      <c r="I10" s="609"/>
      <c r="J10" s="610"/>
    </row>
    <row r="11" customFormat="false" ht="18" hidden="false" customHeight="true" outlineLevel="0" collapsed="false">
      <c r="A11" s="611"/>
      <c r="B11" s="612"/>
      <c r="C11" s="613"/>
      <c r="D11" s="614" t="s">
        <v>247</v>
      </c>
      <c r="E11" s="614"/>
      <c r="F11" s="614" t="s">
        <v>248</v>
      </c>
      <c r="G11" s="614"/>
      <c r="H11" s="614" t="s">
        <v>248</v>
      </c>
      <c r="I11" s="614"/>
      <c r="J11" s="615" t="s">
        <v>179</v>
      </c>
    </row>
    <row r="12" customFormat="false" ht="55.5" hidden="false" customHeight="true" outlineLevel="0" collapsed="false">
      <c r="A12" s="616" t="s">
        <v>240</v>
      </c>
      <c r="B12" s="617" t="s">
        <v>240</v>
      </c>
      <c r="C12" s="618" t="s">
        <v>240</v>
      </c>
      <c r="D12" s="619" t="s">
        <v>249</v>
      </c>
      <c r="E12" s="620" t="s">
        <v>250</v>
      </c>
      <c r="F12" s="619" t="s">
        <v>249</v>
      </c>
      <c r="G12" s="619" t="s">
        <v>251</v>
      </c>
      <c r="H12" s="619" t="s">
        <v>249</v>
      </c>
      <c r="I12" s="619" t="s">
        <v>252</v>
      </c>
      <c r="J12" s="621"/>
    </row>
    <row r="13" customFormat="false" ht="15.75" hidden="false" customHeight="false" outlineLevel="0" collapsed="false">
      <c r="A13" s="622" t="str">
        <f aca="false">ORÇ!B15</f>
        <v>1</v>
      </c>
      <c r="B13" s="623" t="str">
        <f aca="false">ORÇ!E15</f>
        <v>SERVIÇOS PRELIMINARES </v>
      </c>
      <c r="C13" s="624" t="s">
        <v>253</v>
      </c>
      <c r="D13" s="625" t="n">
        <v>1</v>
      </c>
      <c r="E13" s="625"/>
      <c r="F13" s="625"/>
      <c r="G13" s="625"/>
      <c r="H13" s="625"/>
      <c r="I13" s="625"/>
      <c r="J13" s="626" t="n">
        <f aca="false">SUM(D13)</f>
        <v>1</v>
      </c>
    </row>
    <row r="14" customFormat="false" ht="15.75" hidden="false" customHeight="false" outlineLevel="0" collapsed="false">
      <c r="A14" s="627"/>
      <c r="B14" s="628"/>
      <c r="C14" s="629" t="s">
        <v>199</v>
      </c>
      <c r="D14" s="630" t="n">
        <f aca="false">ORÇ!O15</f>
        <v>0</v>
      </c>
      <c r="E14" s="630"/>
      <c r="F14" s="630"/>
      <c r="G14" s="630"/>
      <c r="H14" s="630"/>
      <c r="I14" s="630"/>
      <c r="J14" s="631" t="n">
        <f aca="false">SUM(D14)</f>
        <v>0</v>
      </c>
    </row>
    <row r="15" customFormat="false" ht="15.75" hidden="false" customHeight="false" outlineLevel="0" collapsed="false">
      <c r="A15" s="632" t="str">
        <f aca="false">ORÇ!B16</f>
        <v>1</v>
      </c>
      <c r="B15" s="633" t="str">
        <f aca="false">ORÇ!E16</f>
        <v>CANTEIROS PARA PAISAGISMO</v>
      </c>
      <c r="C15" s="634" t="s">
        <v>254</v>
      </c>
      <c r="D15" s="625" t="e">
        <f aca="false">orç!#REF!</f>
        <v>#VALUE!</v>
      </c>
      <c r="E15" s="625"/>
      <c r="F15" s="625"/>
      <c r="G15" s="625"/>
      <c r="H15" s="625"/>
      <c r="I15" s="625"/>
      <c r="J15" s="626" t="e">
        <f aca="false">D15+F15</f>
        <v>#VALUE!</v>
      </c>
    </row>
    <row r="16" customFormat="false" ht="15.75" hidden="false" customHeight="false" outlineLevel="0" collapsed="false">
      <c r="A16" s="635"/>
      <c r="B16" s="636"/>
      <c r="C16" s="629" t="s">
        <v>199</v>
      </c>
      <c r="D16" s="630" t="n">
        <f aca="false">ORÇ!O16</f>
        <v>0</v>
      </c>
      <c r="E16" s="630"/>
      <c r="F16" s="630"/>
      <c r="G16" s="630"/>
      <c r="H16" s="630"/>
      <c r="I16" s="630"/>
      <c r="J16" s="631" t="n">
        <f aca="false">D16+F16</f>
        <v>0</v>
      </c>
    </row>
    <row r="17" customFormat="false" ht="15.75" hidden="false" customHeight="false" outlineLevel="0" collapsed="false">
      <c r="A17" s="632" t="e">
        <f aca="false">orç!#REF!</f>
        <v>#VALUE!</v>
      </c>
      <c r="B17" s="633" t="e">
        <f aca="false">orç!#REF!</f>
        <v>#VALUE!</v>
      </c>
      <c r="C17" s="634" t="s">
        <v>254</v>
      </c>
      <c r="D17" s="625" t="e">
        <f aca="false">orç!#REF!</f>
        <v>#VALUE!</v>
      </c>
      <c r="E17" s="625"/>
      <c r="F17" s="625"/>
      <c r="G17" s="625"/>
      <c r="H17" s="625"/>
      <c r="I17" s="625"/>
      <c r="J17" s="626" t="e">
        <f aca="false">D17+F17</f>
        <v>#VALUE!</v>
      </c>
    </row>
    <row r="18" customFormat="false" ht="16.5" hidden="false" customHeight="false" outlineLevel="0" collapsed="false">
      <c r="A18" s="637"/>
      <c r="B18" s="638"/>
      <c r="C18" s="639" t="s">
        <v>199</v>
      </c>
      <c r="D18" s="640" t="e">
        <f aca="false">orç!#REF!</f>
        <v>#VALUE!</v>
      </c>
      <c r="E18" s="640"/>
      <c r="F18" s="640"/>
      <c r="G18" s="640"/>
      <c r="H18" s="640"/>
      <c r="I18" s="640"/>
      <c r="J18" s="641" t="e">
        <f aca="false">D18+F18</f>
        <v>#VALUE!</v>
      </c>
    </row>
    <row r="19" customFormat="false" ht="15.75" hidden="true" customHeight="false" outlineLevel="0" collapsed="false">
      <c r="A19" s="632"/>
      <c r="B19" s="642"/>
      <c r="C19" s="634"/>
      <c r="D19" s="643"/>
      <c r="E19" s="643"/>
      <c r="F19" s="643"/>
      <c r="G19" s="643"/>
      <c r="H19" s="643"/>
      <c r="I19" s="643"/>
      <c r="J19" s="644" t="n">
        <f aca="false">D19+F19</f>
        <v>0</v>
      </c>
    </row>
    <row r="20" customFormat="false" ht="15.75" hidden="true" customHeight="false" outlineLevel="0" collapsed="false">
      <c r="A20" s="635"/>
      <c r="B20" s="636"/>
      <c r="C20" s="645"/>
      <c r="D20" s="646"/>
      <c r="E20" s="646"/>
      <c r="F20" s="630"/>
      <c r="G20" s="630"/>
      <c r="H20" s="630"/>
      <c r="I20" s="630"/>
      <c r="J20" s="631" t="n">
        <f aca="false">D20+F20</f>
        <v>0</v>
      </c>
    </row>
    <row r="21" customFormat="false" ht="15.75" hidden="true" customHeight="false" outlineLevel="0" collapsed="false">
      <c r="A21" s="647"/>
      <c r="B21" s="648"/>
      <c r="C21" s="634"/>
      <c r="D21" s="625"/>
      <c r="E21" s="625"/>
      <c r="F21" s="625"/>
      <c r="G21" s="625"/>
      <c r="H21" s="625"/>
      <c r="I21" s="625"/>
      <c r="J21" s="626" t="n">
        <f aca="false">D21+F21</f>
        <v>0</v>
      </c>
    </row>
    <row r="22" customFormat="false" ht="16.5" hidden="true" customHeight="false" outlineLevel="0" collapsed="false">
      <c r="A22" s="635"/>
      <c r="B22" s="636"/>
      <c r="C22" s="649"/>
      <c r="D22" s="630"/>
      <c r="E22" s="630"/>
      <c r="F22" s="630"/>
      <c r="G22" s="630"/>
      <c r="H22" s="630"/>
      <c r="I22" s="630"/>
      <c r="J22" s="626" t="n">
        <f aca="false">D22+F22</f>
        <v>0</v>
      </c>
    </row>
    <row r="23" customFormat="false" ht="6.75" hidden="false" customHeight="true" outlineLevel="0" collapsed="false">
      <c r="A23" s="650"/>
      <c r="B23" s="651"/>
      <c r="C23" s="652"/>
      <c r="D23" s="653"/>
      <c r="E23" s="653"/>
      <c r="F23" s="654"/>
      <c r="G23" s="655"/>
      <c r="H23" s="654"/>
      <c r="I23" s="655"/>
      <c r="J23" s="656"/>
    </row>
    <row r="24" customFormat="false" ht="14.25" hidden="false" customHeight="true" outlineLevel="0" collapsed="false">
      <c r="A24" s="657" t="s">
        <v>200</v>
      </c>
      <c r="B24" s="658"/>
      <c r="C24" s="645"/>
      <c r="D24" s="659" t="n">
        <f aca="false">INFO!B12</f>
        <v>395000</v>
      </c>
      <c r="E24" s="659"/>
      <c r="F24" s="659" t="n">
        <f aca="false">INFO!D12</f>
        <v>0</v>
      </c>
      <c r="G24" s="659"/>
      <c r="H24" s="659" t="n">
        <f aca="false">INFO!F12</f>
        <v>0</v>
      </c>
      <c r="I24" s="659"/>
      <c r="J24" s="660" t="n">
        <f aca="false">SUM(D24:I24)</f>
        <v>395000</v>
      </c>
    </row>
    <row r="25" customFormat="false" ht="17.25" hidden="false" customHeight="true" outlineLevel="0" collapsed="false">
      <c r="A25" s="661" t="s">
        <v>201</v>
      </c>
      <c r="B25" s="658"/>
      <c r="C25" s="645"/>
      <c r="D25" s="662" t="e">
        <f aca="false">D26-D24</f>
        <v>#VALUE!</v>
      </c>
      <c r="E25" s="662"/>
      <c r="F25" s="662" t="n">
        <f aca="false">F26-F24</f>
        <v>0</v>
      </c>
      <c r="G25" s="662"/>
      <c r="H25" s="662" t="n">
        <f aca="false">H26-H24</f>
        <v>0</v>
      </c>
      <c r="I25" s="662"/>
      <c r="J25" s="663" t="e">
        <f aca="false">SUM(D25:I25)</f>
        <v>#VALUE!</v>
      </c>
    </row>
    <row r="26" s="666" customFormat="true" ht="15.75" hidden="false" customHeight="true" outlineLevel="0" collapsed="false">
      <c r="A26" s="657" t="s">
        <v>204</v>
      </c>
      <c r="B26" s="664"/>
      <c r="C26" s="665"/>
      <c r="D26" s="659" t="e">
        <f aca="false">D14+D16+D18+D20+D22</f>
        <v>#VALUE!</v>
      </c>
      <c r="E26" s="659"/>
      <c r="F26" s="659" t="n">
        <f aca="false">F14+F16+F18+F20+F22</f>
        <v>0</v>
      </c>
      <c r="G26" s="659"/>
      <c r="H26" s="659" t="n">
        <f aca="false">H14+H16+H18+H20+H22</f>
        <v>0</v>
      </c>
      <c r="I26" s="659"/>
      <c r="J26" s="660" t="e">
        <f aca="false">J24+J25</f>
        <v>#VALUE!</v>
      </c>
    </row>
    <row r="27" s="666" customFormat="true" ht="4.5" hidden="false" customHeight="true" outlineLevel="0" collapsed="false">
      <c r="A27" s="667"/>
      <c r="B27" s="668"/>
      <c r="C27" s="669"/>
      <c r="D27" s="670"/>
      <c r="E27" s="670"/>
      <c r="F27" s="671"/>
      <c r="G27" s="671"/>
      <c r="H27" s="671"/>
      <c r="I27" s="671"/>
      <c r="J27" s="670"/>
    </row>
    <row r="28" customFormat="false" ht="9" hidden="false" customHeight="true" outlineLevel="0" collapsed="false">
      <c r="F28" s="577"/>
      <c r="G28" s="577"/>
      <c r="H28" s="577"/>
      <c r="I28" s="577"/>
      <c r="J28" s="577"/>
    </row>
    <row r="29" customFormat="false" ht="15" hidden="false" customHeight="true" outlineLevel="0" collapsed="false">
      <c r="A29" s="672" t="s">
        <v>255</v>
      </c>
      <c r="B29" s="577"/>
      <c r="C29" s="673"/>
      <c r="D29" s="673"/>
      <c r="E29" s="673"/>
      <c r="F29" s="674"/>
    </row>
    <row r="30" customFormat="false" ht="20.25" hidden="false" customHeight="true" outlineLevel="0" collapsed="false">
      <c r="A30" s="675" t="s">
        <v>256</v>
      </c>
      <c r="B30" s="676" t="str">
        <f aca="false">INFO!B24</f>
        <v>Elton Maeda</v>
      </c>
      <c r="C30" s="677"/>
      <c r="D30" s="677"/>
      <c r="E30" s="677"/>
      <c r="F30" s="674"/>
    </row>
    <row r="31" customFormat="false" ht="14.25" hidden="false" customHeight="true" outlineLevel="0" collapsed="false">
      <c r="A31" s="678" t="s">
        <v>40</v>
      </c>
      <c r="B31" s="676" t="str">
        <f aca="false">INFO!B25</f>
        <v>A72570-6</v>
      </c>
      <c r="C31" s="673" t="s">
        <v>240</v>
      </c>
      <c r="D31" s="673"/>
      <c r="E31" s="673"/>
    </row>
    <row r="32" customFormat="false" ht="14.25" hidden="false" customHeight="true" outlineLevel="0" collapsed="false">
      <c r="A32" s="678" t="s">
        <v>257</v>
      </c>
      <c r="B32" s="676" t="str">
        <f aca="false">INFO!B26</f>
        <v>08980383</v>
      </c>
      <c r="C32" s="673"/>
      <c r="D32" s="673"/>
      <c r="E32" s="673"/>
    </row>
    <row r="33" customFormat="false" ht="17.25" hidden="false" customHeight="true" outlineLevel="0" collapsed="false">
      <c r="A33" s="574" t="s">
        <v>258</v>
      </c>
    </row>
    <row r="34" customFormat="false" ht="18" hidden="false" customHeight="true" outlineLevel="0" collapsed="false">
      <c r="B34" s="679" t="s">
        <v>259</v>
      </c>
      <c r="C34" s="680"/>
    </row>
    <row r="35" customFormat="false" ht="18" hidden="false" customHeight="true" outlineLevel="0" collapsed="false">
      <c r="B35" s="681" t="s">
        <v>260</v>
      </c>
      <c r="C35" s="682"/>
    </row>
    <row r="36" customFormat="false" ht="18" hidden="false" customHeight="true" outlineLevel="0" collapsed="false">
      <c r="B36" s="681" t="s">
        <v>261</v>
      </c>
      <c r="C36" s="682"/>
    </row>
    <row r="37" customFormat="false" ht="5.25" hidden="false" customHeight="true" outlineLevel="0" collapsed="false">
      <c r="A37" s="577"/>
      <c r="B37" s="683"/>
      <c r="C37" s="682"/>
    </row>
    <row r="38" customFormat="false" ht="18" hidden="false" customHeight="true" outlineLevel="0" collapsed="false">
      <c r="A38" s="577"/>
      <c r="B38" s="684" t="s">
        <v>262</v>
      </c>
      <c r="C38" s="685"/>
    </row>
    <row r="39" customFormat="false" ht="18" hidden="false" customHeight="true" outlineLevel="0" collapsed="false"/>
  </sheetData>
  <mergeCells count="50">
    <mergeCell ref="A3:D3"/>
    <mergeCell ref="F3:H3"/>
    <mergeCell ref="A4:D4"/>
    <mergeCell ref="F4:H4"/>
    <mergeCell ref="B7:D7"/>
    <mergeCell ref="D10:E10"/>
    <mergeCell ref="F10:G10"/>
    <mergeCell ref="H10:I10"/>
    <mergeCell ref="D11:E11"/>
    <mergeCell ref="F11:G11"/>
    <mergeCell ref="H11:I11"/>
    <mergeCell ref="D13:E13"/>
    <mergeCell ref="F13:G13"/>
    <mergeCell ref="H13:I13"/>
    <mergeCell ref="D14:E14"/>
    <mergeCell ref="F14:G14"/>
    <mergeCell ref="H14:I14"/>
    <mergeCell ref="D15:E15"/>
    <mergeCell ref="F15:G15"/>
    <mergeCell ref="H15:I15"/>
    <mergeCell ref="D16:E16"/>
    <mergeCell ref="F16:G16"/>
    <mergeCell ref="H16:I16"/>
    <mergeCell ref="D17:E17"/>
    <mergeCell ref="F17:G17"/>
    <mergeCell ref="H17:I17"/>
    <mergeCell ref="D18:E18"/>
    <mergeCell ref="F18:G18"/>
    <mergeCell ref="H18:I18"/>
    <mergeCell ref="D19:E19"/>
    <mergeCell ref="F19:G19"/>
    <mergeCell ref="H19:I19"/>
    <mergeCell ref="D20:E20"/>
    <mergeCell ref="F20:G20"/>
    <mergeCell ref="H20:I20"/>
    <mergeCell ref="D21:E21"/>
    <mergeCell ref="F21:G21"/>
    <mergeCell ref="H21:I21"/>
    <mergeCell ref="D22:E22"/>
    <mergeCell ref="F22:G22"/>
    <mergeCell ref="H22:I22"/>
    <mergeCell ref="D24:E24"/>
    <mergeCell ref="F24:G24"/>
    <mergeCell ref="H24:I24"/>
    <mergeCell ref="D25:E25"/>
    <mergeCell ref="F25:G25"/>
    <mergeCell ref="H25:I25"/>
    <mergeCell ref="D26:E26"/>
    <mergeCell ref="F26:G26"/>
    <mergeCell ref="H26:I26"/>
  </mergeCell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sheetPr filterMode="false">
    <tabColor rgb="FF00B050"/>
    <pageSetUpPr fitToPage="true"/>
  </sheetPr>
  <dimension ref="A2:Q47"/>
  <sheetViews>
    <sheetView showFormulas="false" showGridLines="true" showRowColHeaders="true" showZeros="true" rightToLeft="false" tabSelected="false" showOutlineSymbols="true" defaultGridColor="true" view="pageBreakPreview" topLeftCell="A1" colorId="64" zoomScale="120" zoomScaleNormal="130" zoomScalePageLayoutView="120" workbookViewId="0">
      <selection pane="topLeft" activeCell="F8" activeCellId="0" sqref="F8"/>
    </sheetView>
  </sheetViews>
  <sheetFormatPr defaultRowHeight="15" zeroHeight="false" outlineLevelRow="0" outlineLevelCol="0"/>
  <cols>
    <col collapsed="false" customWidth="true" hidden="false" outlineLevel="0" max="1" min="1" style="0" width="10.29"/>
    <col collapsed="false" customWidth="true" hidden="false" outlineLevel="0" max="2" min="2" style="0" width="8.67"/>
    <col collapsed="false" customWidth="true" hidden="false" outlineLevel="0" max="3" min="3" style="0" width="27"/>
    <col collapsed="false" customWidth="true" hidden="false" outlineLevel="0" max="4" min="4" style="0" width="11.29"/>
    <col collapsed="false" customWidth="true" hidden="false" outlineLevel="0" max="5" min="5" style="0" width="8.67"/>
    <col collapsed="false" customWidth="true" hidden="false" outlineLevel="0" max="6" min="6" style="0" width="9.58"/>
    <col collapsed="false" customWidth="true" hidden="false" outlineLevel="0" max="10" min="7" style="0" width="8.67"/>
    <col collapsed="false" customWidth="true" hidden="false" outlineLevel="0" max="11" min="11" style="0" width="10.58"/>
    <col collapsed="false" customWidth="true" hidden="false" outlineLevel="0" max="12" min="12" style="0" width="8.67"/>
    <col collapsed="false" customWidth="true" hidden="false" outlineLevel="0" max="13" min="13" style="0" width="11.29"/>
    <col collapsed="false" customWidth="true" hidden="false" outlineLevel="0" max="14" min="14" style="0" width="8.67"/>
    <col collapsed="false" customWidth="true" hidden="false" outlineLevel="0" max="15" min="15" style="0" width="10.71"/>
    <col collapsed="false" customWidth="true" hidden="false" outlineLevel="0" max="16" min="16" style="0" width="8.67"/>
    <col collapsed="false" customWidth="true" hidden="false" outlineLevel="0" max="17" min="17" style="0" width="11.57"/>
    <col collapsed="false" customWidth="true" hidden="false" outlineLevel="0" max="1025" min="18" style="0" width="8.67"/>
  </cols>
  <sheetData>
    <row r="2" customFormat="false" ht="18.75" hidden="false" customHeight="false" outlineLevel="0" collapsed="false">
      <c r="A2" s="686" t="s">
        <v>263</v>
      </c>
      <c r="B2" s="687"/>
      <c r="C2" s="688"/>
      <c r="D2" s="689"/>
      <c r="E2" s="689"/>
      <c r="F2" s="689"/>
      <c r="G2" s="689"/>
      <c r="H2" s="689"/>
      <c r="I2" s="689"/>
      <c r="J2" s="689"/>
      <c r="K2" s="689"/>
      <c r="L2" s="689"/>
      <c r="M2" s="689"/>
      <c r="N2" s="689"/>
      <c r="O2" s="689"/>
      <c r="P2" s="689"/>
      <c r="Q2" s="689"/>
    </row>
    <row r="3" customFormat="false" ht="15" hidden="false" customHeight="false" outlineLevel="0" collapsed="false">
      <c r="A3" s="690"/>
      <c r="B3" s="690"/>
      <c r="C3" s="690"/>
      <c r="D3" s="691"/>
      <c r="E3" s="691"/>
      <c r="F3" s="691"/>
      <c r="G3" s="691"/>
      <c r="H3" s="691"/>
      <c r="I3" s="691"/>
      <c r="J3" s="691"/>
      <c r="K3" s="691"/>
      <c r="L3" s="691"/>
      <c r="M3" s="691"/>
      <c r="N3" s="691"/>
      <c r="O3" s="691"/>
      <c r="P3" s="691"/>
      <c r="Q3" s="691"/>
    </row>
    <row r="4" customFormat="false" ht="15" hidden="false" customHeight="false" outlineLevel="0" collapsed="false">
      <c r="A4" s="692" t="s">
        <v>264</v>
      </c>
      <c r="B4" s="693"/>
      <c r="C4" s="694" t="s">
        <v>265</v>
      </c>
      <c r="D4" s="695"/>
      <c r="E4" s="695"/>
      <c r="F4" s="692" t="s">
        <v>266</v>
      </c>
      <c r="G4" s="695"/>
      <c r="H4" s="693"/>
      <c r="I4" s="696"/>
      <c r="J4" s="692" t="s">
        <v>267</v>
      </c>
      <c r="K4" s="696"/>
      <c r="L4" s="695"/>
      <c r="M4" s="697"/>
      <c r="N4" s="698"/>
      <c r="O4" s="699"/>
      <c r="P4" s="700"/>
      <c r="Q4" s="699"/>
    </row>
    <row r="5" customFormat="false" ht="15" hidden="false" customHeight="false" outlineLevel="0" collapsed="false">
      <c r="A5" s="701" t="n">
        <f aca="false">INFO!B5</f>
        <v>0</v>
      </c>
      <c r="B5" s="701"/>
      <c r="C5" s="702" t="str">
        <f aca="false">INFO!B3</f>
        <v>Prefeitura Municipal de Espírito Santo do Pinhal</v>
      </c>
      <c r="D5" s="702"/>
      <c r="E5" s="702"/>
      <c r="F5" s="702" t="str">
        <f aca="false">INFO!B4</f>
        <v>Espírito Santo do Pinhal</v>
      </c>
      <c r="G5" s="702"/>
      <c r="H5" s="702"/>
      <c r="I5" s="702"/>
      <c r="J5" s="703" t="str">
        <f aca="false">INFO!B16</f>
        <v>Projeto de Revitalização Paisagística dos Principais Corredores de Acesso da Cidade</v>
      </c>
      <c r="K5" s="703"/>
      <c r="L5" s="703"/>
      <c r="M5" s="703"/>
      <c r="N5" s="704"/>
      <c r="O5" s="704"/>
      <c r="P5" s="704"/>
      <c r="Q5" s="704"/>
    </row>
    <row r="6" customFormat="false" ht="15" hidden="false" customHeight="false" outlineLevel="0" collapsed="false">
      <c r="A6" s="705"/>
      <c r="B6" s="705"/>
      <c r="C6" s="705"/>
      <c r="D6" s="706"/>
      <c r="E6" s="706"/>
      <c r="F6" s="706"/>
      <c r="G6" s="706"/>
      <c r="H6" s="705"/>
      <c r="I6" s="706"/>
      <c r="J6" s="706"/>
      <c r="K6" s="706"/>
      <c r="L6" s="706"/>
      <c r="M6" s="706"/>
      <c r="N6" s="706"/>
      <c r="O6" s="706"/>
      <c r="P6" s="706"/>
      <c r="Q6" s="706"/>
    </row>
    <row r="7" customFormat="false" ht="15" hidden="false" customHeight="false" outlineLevel="0" collapsed="false">
      <c r="A7" s="694" t="s">
        <v>268</v>
      </c>
      <c r="B7" s="707"/>
      <c r="C7" s="707"/>
      <c r="D7" s="707"/>
      <c r="E7" s="708"/>
      <c r="F7" s="709"/>
      <c r="G7" s="709"/>
      <c r="H7" s="709"/>
      <c r="I7" s="709"/>
      <c r="J7" s="709"/>
      <c r="K7" s="709"/>
      <c r="L7" s="709" t="s">
        <v>240</v>
      </c>
      <c r="M7" s="709"/>
      <c r="N7" s="709"/>
      <c r="O7" s="709"/>
      <c r="P7" s="709" t="s">
        <v>240</v>
      </c>
      <c r="Q7" s="709"/>
    </row>
    <row r="8" customFormat="false" ht="15" hidden="false" customHeight="false" outlineLevel="0" collapsed="false">
      <c r="A8" s="710" t="n">
        <f aca="false">INFO!B8</f>
        <v>0</v>
      </c>
      <c r="B8" s="711" t="n">
        <f aca="false">INFO!B9</f>
        <v>0</v>
      </c>
      <c r="C8" s="712"/>
      <c r="D8" s="712"/>
      <c r="E8" s="713"/>
      <c r="F8" s="709"/>
      <c r="G8" s="709"/>
      <c r="H8" s="709"/>
      <c r="I8" s="709"/>
      <c r="J8" s="709"/>
      <c r="K8" s="709"/>
      <c r="L8" s="709"/>
      <c r="M8" s="709"/>
      <c r="N8" s="709"/>
      <c r="O8" s="709"/>
      <c r="P8" s="709"/>
      <c r="Q8" s="709"/>
    </row>
    <row r="9" customFormat="false" ht="15" hidden="false" customHeight="false" outlineLevel="0" collapsed="false">
      <c r="A9" s="690"/>
      <c r="B9" s="690"/>
      <c r="C9" s="690"/>
      <c r="D9" s="690"/>
      <c r="E9" s="690"/>
      <c r="F9" s="690"/>
      <c r="G9" s="690"/>
      <c r="H9" s="690"/>
      <c r="I9" s="690"/>
      <c r="J9" s="690"/>
      <c r="K9" s="690"/>
      <c r="L9" s="690"/>
      <c r="M9" s="690"/>
      <c r="N9" s="690"/>
      <c r="O9" s="690"/>
      <c r="P9" s="690"/>
      <c r="Q9" s="690"/>
    </row>
    <row r="10" customFormat="false" ht="15" hidden="false" customHeight="false" outlineLevel="0" collapsed="false">
      <c r="A10" s="714" t="s">
        <v>111</v>
      </c>
      <c r="B10" s="714" t="s">
        <v>269</v>
      </c>
      <c r="C10" s="714"/>
      <c r="D10" s="715" t="s">
        <v>270</v>
      </c>
      <c r="E10" s="715" t="s">
        <v>271</v>
      </c>
      <c r="F10" s="716" t="s">
        <v>177</v>
      </c>
      <c r="G10" s="717" t="n">
        <v>1</v>
      </c>
      <c r="H10" s="718" t="s">
        <v>177</v>
      </c>
      <c r="I10" s="719" t="n">
        <f aca="false">G10+1</f>
        <v>2</v>
      </c>
      <c r="J10" s="720" t="s">
        <v>177</v>
      </c>
      <c r="K10" s="721" t="n">
        <f aca="false">I10+1</f>
        <v>3</v>
      </c>
      <c r="L10" s="718" t="s">
        <v>177</v>
      </c>
      <c r="M10" s="719" t="n">
        <f aca="false">K10+1</f>
        <v>4</v>
      </c>
      <c r="N10" s="720" t="s">
        <v>177</v>
      </c>
      <c r="O10" s="721" t="n">
        <f aca="false">M10+1</f>
        <v>5</v>
      </c>
      <c r="P10" s="718" t="s">
        <v>177</v>
      </c>
      <c r="Q10" s="719" t="n">
        <f aca="false">O10+1</f>
        <v>6</v>
      </c>
    </row>
    <row r="11" customFormat="false" ht="15" hidden="false" customHeight="false" outlineLevel="0" collapsed="false">
      <c r="A11" s="714"/>
      <c r="B11" s="714"/>
      <c r="C11" s="714"/>
      <c r="D11" s="722" t="s">
        <v>199</v>
      </c>
      <c r="E11" s="723" t="s">
        <v>123</v>
      </c>
      <c r="F11" s="724" t="s">
        <v>272</v>
      </c>
      <c r="G11" s="724" t="s">
        <v>273</v>
      </c>
      <c r="H11" s="725" t="s">
        <v>272</v>
      </c>
      <c r="I11" s="725" t="s">
        <v>273</v>
      </c>
      <c r="J11" s="724" t="s">
        <v>272</v>
      </c>
      <c r="K11" s="724" t="s">
        <v>273</v>
      </c>
      <c r="L11" s="725" t="s">
        <v>272</v>
      </c>
      <c r="M11" s="725" t="s">
        <v>273</v>
      </c>
      <c r="N11" s="724" t="s">
        <v>272</v>
      </c>
      <c r="O11" s="724" t="s">
        <v>273</v>
      </c>
      <c r="P11" s="725" t="s">
        <v>272</v>
      </c>
      <c r="Q11" s="725" t="s">
        <v>273</v>
      </c>
    </row>
    <row r="12" customFormat="false" ht="15" hidden="false" customHeight="false" outlineLevel="0" collapsed="false">
      <c r="A12" s="726" t="str">
        <f aca="false">ORÇ!B15</f>
        <v>1</v>
      </c>
      <c r="B12" s="727" t="str">
        <f aca="false">ORÇ!E15</f>
        <v>SERVIÇOS PRELIMINARES </v>
      </c>
      <c r="C12" s="727"/>
      <c r="D12" s="728" t="n">
        <f aca="false">ORÇ!O15</f>
        <v>0</v>
      </c>
      <c r="E12" s="729" t="e">
        <f aca="false">ORÇ!P15</f>
        <v>#DIV/0!</v>
      </c>
      <c r="F12" s="730" t="n">
        <v>100</v>
      </c>
      <c r="G12" s="728" t="n">
        <f aca="false">F12</f>
        <v>100</v>
      </c>
      <c r="H12" s="730"/>
      <c r="I12" s="728" t="n">
        <f aca="false">H12+G12</f>
        <v>100</v>
      </c>
      <c r="J12" s="730"/>
      <c r="K12" s="728" t="n">
        <f aca="false">J12+I12</f>
        <v>100</v>
      </c>
      <c r="L12" s="730"/>
      <c r="M12" s="731" t="n">
        <f aca="false">L12+K12</f>
        <v>100</v>
      </c>
      <c r="N12" s="732"/>
      <c r="O12" s="733" t="n">
        <f aca="false">N12+M12</f>
        <v>100</v>
      </c>
      <c r="P12" s="732"/>
      <c r="Q12" s="733" t="n">
        <f aca="false">P12+O12</f>
        <v>100</v>
      </c>
    </row>
    <row r="13" customFormat="false" ht="15" hidden="false" customHeight="false" outlineLevel="0" collapsed="false">
      <c r="A13" s="726" t="str">
        <f aca="false">ORÇ!B16</f>
        <v>1</v>
      </c>
      <c r="B13" s="727" t="str">
        <f aca="false">ORÇ!E16</f>
        <v>CANTEIROS PARA PAISAGISMO</v>
      </c>
      <c r="C13" s="727"/>
      <c r="D13" s="728" t="n">
        <f aca="false">ORÇ!O16</f>
        <v>0</v>
      </c>
      <c r="E13" s="729" t="e">
        <f aca="false">ORÇ!P16</f>
        <v>#DIV/0!</v>
      </c>
      <c r="F13" s="730" t="n">
        <v>40</v>
      </c>
      <c r="G13" s="728" t="n">
        <f aca="false">F13</f>
        <v>40</v>
      </c>
      <c r="H13" s="730" t="n">
        <v>50</v>
      </c>
      <c r="I13" s="728" t="n">
        <f aca="false">H13+G13</f>
        <v>90</v>
      </c>
      <c r="J13" s="730" t="n">
        <v>10</v>
      </c>
      <c r="K13" s="728" t="n">
        <f aca="false">J13+I13</f>
        <v>100</v>
      </c>
      <c r="L13" s="730"/>
      <c r="M13" s="731" t="n">
        <f aca="false">L13+K13</f>
        <v>100</v>
      </c>
      <c r="N13" s="732"/>
      <c r="O13" s="733" t="n">
        <f aca="false">N13+M13</f>
        <v>100</v>
      </c>
      <c r="P13" s="732"/>
      <c r="Q13" s="733" t="n">
        <f aca="false">P13+O13</f>
        <v>100</v>
      </c>
    </row>
    <row r="14" customFormat="false" ht="15" hidden="false" customHeight="false" outlineLevel="0" collapsed="false">
      <c r="A14" s="726" t="e">
        <f aca="false">orç!#REF!</f>
        <v>#VALUE!</v>
      </c>
      <c r="B14" s="727" t="e">
        <f aca="false">orç!#REF!</f>
        <v>#VALUE!</v>
      </c>
      <c r="C14" s="727"/>
      <c r="D14" s="728" t="e">
        <f aca="false">orç!#REF!</f>
        <v>#VALUE!</v>
      </c>
      <c r="E14" s="729" t="e">
        <f aca="false">orç!#REF!</f>
        <v>#VALUE!</v>
      </c>
      <c r="F14" s="730"/>
      <c r="G14" s="728" t="n">
        <f aca="false">F14</f>
        <v>0</v>
      </c>
      <c r="H14" s="730"/>
      <c r="I14" s="728" t="n">
        <f aca="false">H14+G14</f>
        <v>0</v>
      </c>
      <c r="J14" s="730" t="n">
        <v>100</v>
      </c>
      <c r="K14" s="728" t="n">
        <f aca="false">J14+I14</f>
        <v>100</v>
      </c>
      <c r="L14" s="730"/>
      <c r="M14" s="731" t="n">
        <f aca="false">L14+K14</f>
        <v>100</v>
      </c>
      <c r="N14" s="732"/>
      <c r="O14" s="733" t="n">
        <f aca="false">N14+M14</f>
        <v>100</v>
      </c>
      <c r="P14" s="732"/>
      <c r="Q14" s="733" t="n">
        <f aca="false">P14+O14</f>
        <v>100</v>
      </c>
    </row>
    <row r="15" customFormat="false" ht="15" hidden="true" customHeight="false" outlineLevel="0" collapsed="false">
      <c r="A15" s="726" t="e">
        <f aca="false">orç!#REF!</f>
        <v>#VALUE!</v>
      </c>
      <c r="B15" s="734" t="e">
        <f aca="false">orç!#REF!</f>
        <v>#VALUE!</v>
      </c>
      <c r="C15" s="734"/>
      <c r="D15" s="735" t="e">
        <f aca="false">orç!#REF!</f>
        <v>#VALUE!</v>
      </c>
      <c r="E15" s="736" t="e">
        <f aca="false">orç!#REF!</f>
        <v>#VALUE!</v>
      </c>
      <c r="F15" s="730"/>
      <c r="G15" s="728" t="n">
        <f aca="false">F15</f>
        <v>0</v>
      </c>
      <c r="H15" s="730"/>
      <c r="I15" s="728" t="n">
        <f aca="false">H15+G15</f>
        <v>0</v>
      </c>
      <c r="J15" s="730"/>
      <c r="K15" s="728" t="n">
        <f aca="false">J15+I15</f>
        <v>0</v>
      </c>
      <c r="L15" s="730"/>
      <c r="M15" s="731" t="n">
        <f aca="false">L15+K15</f>
        <v>0</v>
      </c>
      <c r="N15" s="732"/>
      <c r="O15" s="733" t="n">
        <f aca="false">N15+M15</f>
        <v>0</v>
      </c>
      <c r="P15" s="732"/>
      <c r="Q15" s="733" t="n">
        <f aca="false">P15+O15</f>
        <v>0</v>
      </c>
    </row>
    <row r="16" customFormat="false" ht="15" hidden="true" customHeight="false" outlineLevel="0" collapsed="false">
      <c r="A16" s="726" t="e">
        <f aca="false">orç!#REF!</f>
        <v>#VALUE!</v>
      </c>
      <c r="B16" s="734" t="e">
        <f aca="false">orç!#REF!</f>
        <v>#VALUE!</v>
      </c>
      <c r="C16" s="734"/>
      <c r="D16" s="735" t="e">
        <f aca="false">orç!#REF!</f>
        <v>#VALUE!</v>
      </c>
      <c r="E16" s="736" t="e">
        <f aca="false">orç!#REF!</f>
        <v>#VALUE!</v>
      </c>
      <c r="F16" s="730"/>
      <c r="G16" s="728" t="n">
        <f aca="false">F16</f>
        <v>0</v>
      </c>
      <c r="H16" s="730"/>
      <c r="I16" s="728" t="n">
        <f aca="false">H16+G16</f>
        <v>0</v>
      </c>
      <c r="J16" s="730"/>
      <c r="K16" s="728" t="n">
        <f aca="false">J16+I16</f>
        <v>0</v>
      </c>
      <c r="L16" s="730"/>
      <c r="M16" s="731" t="n">
        <f aca="false">L16+K16</f>
        <v>0</v>
      </c>
      <c r="N16" s="732"/>
      <c r="O16" s="733" t="n">
        <f aca="false">N16+M16</f>
        <v>0</v>
      </c>
      <c r="P16" s="732"/>
      <c r="Q16" s="733" t="n">
        <f aca="false">P16+O16</f>
        <v>0</v>
      </c>
    </row>
    <row r="17" customFormat="false" ht="15" hidden="true" customHeight="false" outlineLevel="0" collapsed="false">
      <c r="A17" s="726" t="e">
        <f aca="false">orç!#REF!</f>
        <v>#VALUE!</v>
      </c>
      <c r="B17" s="734" t="e">
        <f aca="false">orç!#REF!</f>
        <v>#VALUE!</v>
      </c>
      <c r="C17" s="734"/>
      <c r="D17" s="735" t="e">
        <f aca="false">orç!#REF!</f>
        <v>#VALUE!</v>
      </c>
      <c r="E17" s="736" t="e">
        <f aca="false">orç!#REF!</f>
        <v>#VALUE!</v>
      </c>
      <c r="F17" s="730"/>
      <c r="G17" s="728" t="n">
        <f aca="false">F17</f>
        <v>0</v>
      </c>
      <c r="H17" s="730"/>
      <c r="I17" s="728" t="n">
        <f aca="false">H17+G17</f>
        <v>0</v>
      </c>
      <c r="J17" s="730"/>
      <c r="K17" s="728" t="n">
        <f aca="false">J17+I17</f>
        <v>0</v>
      </c>
      <c r="L17" s="730"/>
      <c r="M17" s="731" t="n">
        <f aca="false">L17+K17</f>
        <v>0</v>
      </c>
      <c r="N17" s="732"/>
      <c r="O17" s="733" t="n">
        <f aca="false">N17+M17</f>
        <v>0</v>
      </c>
      <c r="P17" s="732"/>
      <c r="Q17" s="733" t="n">
        <f aca="false">P17+O17</f>
        <v>0</v>
      </c>
    </row>
    <row r="18" customFormat="false" ht="15" hidden="true" customHeight="false" outlineLevel="0" collapsed="false">
      <c r="A18" s="726" t="e">
        <f aca="false">orç!#REF!</f>
        <v>#VALUE!</v>
      </c>
      <c r="B18" s="734" t="e">
        <f aca="false">orç!#REF!</f>
        <v>#VALUE!</v>
      </c>
      <c r="C18" s="734"/>
      <c r="D18" s="735" t="e">
        <f aca="false">orç!#REF!</f>
        <v>#VALUE!</v>
      </c>
      <c r="E18" s="736" t="e">
        <f aca="false">orç!#REF!</f>
        <v>#VALUE!</v>
      </c>
      <c r="F18" s="730"/>
      <c r="G18" s="728" t="n">
        <f aca="false">F18</f>
        <v>0</v>
      </c>
      <c r="H18" s="730"/>
      <c r="I18" s="728" t="n">
        <f aca="false">H18+G18</f>
        <v>0</v>
      </c>
      <c r="J18" s="730"/>
      <c r="K18" s="728" t="n">
        <f aca="false">J18+I18</f>
        <v>0</v>
      </c>
      <c r="L18" s="730"/>
      <c r="M18" s="731" t="n">
        <f aca="false">L18+K18</f>
        <v>0</v>
      </c>
      <c r="N18" s="732"/>
      <c r="O18" s="733" t="n">
        <f aca="false">N18+M18</f>
        <v>0</v>
      </c>
      <c r="P18" s="732"/>
      <c r="Q18" s="733" t="n">
        <f aca="false">P18+O18</f>
        <v>0</v>
      </c>
    </row>
    <row r="19" customFormat="false" ht="15" hidden="true" customHeight="false" outlineLevel="0" collapsed="false">
      <c r="A19" s="726" t="e">
        <f aca="false">orç!#REF!</f>
        <v>#VALUE!</v>
      </c>
      <c r="B19" s="734" t="e">
        <f aca="false">orç!#REF!</f>
        <v>#VALUE!</v>
      </c>
      <c r="C19" s="734"/>
      <c r="D19" s="735" t="e">
        <f aca="false">orç!#REF!</f>
        <v>#VALUE!</v>
      </c>
      <c r="E19" s="736" t="e">
        <f aca="false">orç!#REF!</f>
        <v>#VALUE!</v>
      </c>
      <c r="F19" s="730"/>
      <c r="G19" s="728" t="n">
        <f aca="false">F19</f>
        <v>0</v>
      </c>
      <c r="H19" s="730"/>
      <c r="I19" s="728" t="n">
        <f aca="false">H19+G19</f>
        <v>0</v>
      </c>
      <c r="J19" s="730"/>
      <c r="K19" s="728" t="n">
        <f aca="false">J19+I19</f>
        <v>0</v>
      </c>
      <c r="L19" s="730"/>
      <c r="M19" s="731" t="n">
        <f aca="false">L19+K19</f>
        <v>0</v>
      </c>
      <c r="N19" s="732"/>
      <c r="O19" s="733" t="n">
        <f aca="false">N19+M19</f>
        <v>0</v>
      </c>
      <c r="P19" s="732"/>
      <c r="Q19" s="733" t="n">
        <f aca="false">P19+O19</f>
        <v>0</v>
      </c>
    </row>
    <row r="20" customFormat="false" ht="15" hidden="true" customHeight="false" outlineLevel="0" collapsed="false">
      <c r="A20" s="726" t="e">
        <f aca="false">orç!#REF!</f>
        <v>#VALUE!</v>
      </c>
      <c r="B20" s="734" t="e">
        <f aca="false">orç!#REF!</f>
        <v>#VALUE!</v>
      </c>
      <c r="C20" s="734"/>
      <c r="D20" s="735" t="e">
        <f aca="false">orç!#REF!</f>
        <v>#VALUE!</v>
      </c>
      <c r="E20" s="736" t="e">
        <f aca="false">orç!#REF!</f>
        <v>#VALUE!</v>
      </c>
      <c r="F20" s="730"/>
      <c r="G20" s="728" t="n">
        <f aca="false">F20</f>
        <v>0</v>
      </c>
      <c r="H20" s="730"/>
      <c r="I20" s="728" t="n">
        <f aca="false">H20+G20</f>
        <v>0</v>
      </c>
      <c r="J20" s="730"/>
      <c r="K20" s="728" t="n">
        <f aca="false">J20+I20</f>
        <v>0</v>
      </c>
      <c r="L20" s="730"/>
      <c r="M20" s="731" t="n">
        <f aca="false">L20+K20</f>
        <v>0</v>
      </c>
      <c r="N20" s="732"/>
      <c r="O20" s="733" t="n">
        <f aca="false">N20+M20</f>
        <v>0</v>
      </c>
      <c r="P20" s="732"/>
      <c r="Q20" s="733" t="n">
        <f aca="false">P20+O20</f>
        <v>0</v>
      </c>
    </row>
    <row r="21" customFormat="false" ht="15" hidden="true" customHeight="false" outlineLevel="0" collapsed="false">
      <c r="A21" s="726" t="e">
        <f aca="false">orç!#REF!</f>
        <v>#VALUE!</v>
      </c>
      <c r="B21" s="734" t="e">
        <f aca="false">orç!#REF!</f>
        <v>#VALUE!</v>
      </c>
      <c r="C21" s="734"/>
      <c r="D21" s="735" t="e">
        <f aca="false">orç!#REF!</f>
        <v>#VALUE!</v>
      </c>
      <c r="E21" s="736" t="e">
        <f aca="false">orç!#REF!</f>
        <v>#VALUE!</v>
      </c>
      <c r="F21" s="730"/>
      <c r="G21" s="728" t="n">
        <f aca="false">F21</f>
        <v>0</v>
      </c>
      <c r="H21" s="730"/>
      <c r="I21" s="728" t="n">
        <f aca="false">H21+G21</f>
        <v>0</v>
      </c>
      <c r="J21" s="730"/>
      <c r="K21" s="728" t="n">
        <f aca="false">J21+I21</f>
        <v>0</v>
      </c>
      <c r="L21" s="730"/>
      <c r="M21" s="731" t="n">
        <f aca="false">L21+K21</f>
        <v>0</v>
      </c>
      <c r="N21" s="732"/>
      <c r="O21" s="733" t="n">
        <f aca="false">N21+M21</f>
        <v>0</v>
      </c>
      <c r="P21" s="732"/>
      <c r="Q21" s="733" t="n">
        <f aca="false">P21+O21</f>
        <v>0</v>
      </c>
    </row>
    <row r="22" customFormat="false" ht="15" hidden="true" customHeight="false" outlineLevel="0" collapsed="false">
      <c r="A22" s="726" t="e">
        <f aca="false">orç!#REF!</f>
        <v>#VALUE!</v>
      </c>
      <c r="B22" s="734" t="e">
        <f aca="false">orç!#REF!</f>
        <v>#VALUE!</v>
      </c>
      <c r="C22" s="734"/>
      <c r="D22" s="735" t="e">
        <f aca="false">orç!#REF!</f>
        <v>#VALUE!</v>
      </c>
      <c r="E22" s="736" t="e">
        <f aca="false">orç!#REF!</f>
        <v>#VALUE!</v>
      </c>
      <c r="F22" s="730"/>
      <c r="G22" s="728" t="n">
        <f aca="false">F22</f>
        <v>0</v>
      </c>
      <c r="H22" s="730"/>
      <c r="I22" s="728" t="n">
        <f aca="false">H22+G22</f>
        <v>0</v>
      </c>
      <c r="J22" s="730"/>
      <c r="K22" s="728" t="n">
        <f aca="false">J22+I22</f>
        <v>0</v>
      </c>
      <c r="L22" s="730"/>
      <c r="M22" s="731" t="n">
        <f aca="false">L22+K22</f>
        <v>0</v>
      </c>
      <c r="N22" s="732"/>
      <c r="O22" s="733" t="n">
        <f aca="false">N22+M22</f>
        <v>0</v>
      </c>
      <c r="P22" s="732"/>
      <c r="Q22" s="733" t="n">
        <f aca="false">P22+O22</f>
        <v>0</v>
      </c>
    </row>
    <row r="23" customFormat="false" ht="15" hidden="true" customHeight="false" outlineLevel="0" collapsed="false">
      <c r="A23" s="726" t="e">
        <f aca="false">orç!#REF!</f>
        <v>#VALUE!</v>
      </c>
      <c r="B23" s="734" t="e">
        <f aca="false">orç!#REF!</f>
        <v>#VALUE!</v>
      </c>
      <c r="C23" s="734"/>
      <c r="D23" s="735" t="e">
        <f aca="false">orç!#REF!</f>
        <v>#VALUE!</v>
      </c>
      <c r="E23" s="736" t="e">
        <f aca="false">orç!#REF!</f>
        <v>#VALUE!</v>
      </c>
      <c r="F23" s="730"/>
      <c r="G23" s="728" t="n">
        <f aca="false">F23</f>
        <v>0</v>
      </c>
      <c r="H23" s="730"/>
      <c r="I23" s="728" t="n">
        <f aca="false">H23+G23</f>
        <v>0</v>
      </c>
      <c r="J23" s="730"/>
      <c r="K23" s="728" t="n">
        <f aca="false">J23+I23</f>
        <v>0</v>
      </c>
      <c r="L23" s="730"/>
      <c r="M23" s="731" t="n">
        <f aca="false">L23+K23</f>
        <v>0</v>
      </c>
      <c r="N23" s="732"/>
      <c r="O23" s="733" t="n">
        <f aca="false">N23+M23</f>
        <v>0</v>
      </c>
      <c r="P23" s="732"/>
      <c r="Q23" s="733" t="n">
        <f aca="false">P23+O23</f>
        <v>0</v>
      </c>
    </row>
    <row r="24" customFormat="false" ht="15" hidden="true" customHeight="false" outlineLevel="0" collapsed="false">
      <c r="A24" s="726" t="e">
        <f aca="false">orç!#REF!</f>
        <v>#VALUE!</v>
      </c>
      <c r="B24" s="734" t="e">
        <f aca="false">orç!#REF!</f>
        <v>#VALUE!</v>
      </c>
      <c r="C24" s="734"/>
      <c r="D24" s="735" t="e">
        <f aca="false">orç!#REF!</f>
        <v>#VALUE!</v>
      </c>
      <c r="E24" s="736" t="e">
        <f aca="false">orç!#REF!</f>
        <v>#VALUE!</v>
      </c>
      <c r="F24" s="730"/>
      <c r="G24" s="728" t="n">
        <f aca="false">F24</f>
        <v>0</v>
      </c>
      <c r="H24" s="730"/>
      <c r="I24" s="728" t="n">
        <f aca="false">H24+G24</f>
        <v>0</v>
      </c>
      <c r="J24" s="730"/>
      <c r="K24" s="728" t="n">
        <f aca="false">J24+I24</f>
        <v>0</v>
      </c>
      <c r="L24" s="730"/>
      <c r="M24" s="731" t="n">
        <f aca="false">L24+K24</f>
        <v>0</v>
      </c>
      <c r="N24" s="732"/>
      <c r="O24" s="733" t="n">
        <f aca="false">N24+M24</f>
        <v>0</v>
      </c>
      <c r="P24" s="732"/>
      <c r="Q24" s="733" t="n">
        <f aca="false">P24+O24</f>
        <v>0</v>
      </c>
    </row>
    <row r="25" customFormat="false" ht="15" hidden="true" customHeight="false" outlineLevel="0" collapsed="false">
      <c r="A25" s="726" t="e">
        <f aca="false">orç!#REF!</f>
        <v>#VALUE!</v>
      </c>
      <c r="B25" s="734" t="e">
        <f aca="false">orç!#REF!</f>
        <v>#VALUE!</v>
      </c>
      <c r="C25" s="734"/>
      <c r="D25" s="735" t="e">
        <f aca="false">orç!#REF!</f>
        <v>#VALUE!</v>
      </c>
      <c r="E25" s="736" t="e">
        <f aca="false">orç!#REF!</f>
        <v>#VALUE!</v>
      </c>
      <c r="F25" s="730"/>
      <c r="G25" s="728" t="n">
        <f aca="false">F25</f>
        <v>0</v>
      </c>
      <c r="H25" s="730"/>
      <c r="I25" s="728" t="n">
        <f aca="false">H25+G25</f>
        <v>0</v>
      </c>
      <c r="J25" s="730"/>
      <c r="K25" s="728" t="n">
        <f aca="false">J25+I25</f>
        <v>0</v>
      </c>
      <c r="L25" s="730"/>
      <c r="M25" s="731" t="n">
        <f aca="false">L25+K25</f>
        <v>0</v>
      </c>
      <c r="N25" s="732"/>
      <c r="O25" s="733" t="n">
        <f aca="false">N25+M25</f>
        <v>0</v>
      </c>
      <c r="P25" s="732"/>
      <c r="Q25" s="733" t="n">
        <f aca="false">P25+O25</f>
        <v>0</v>
      </c>
    </row>
    <row r="26" customFormat="false" ht="15" hidden="true" customHeight="false" outlineLevel="0" collapsed="false">
      <c r="A26" s="726" t="e">
        <f aca="false">orç!#REF!</f>
        <v>#VALUE!</v>
      </c>
      <c r="B26" s="734" t="e">
        <f aca="false">orç!#REF!</f>
        <v>#VALUE!</v>
      </c>
      <c r="C26" s="734"/>
      <c r="D26" s="735" t="e">
        <f aca="false">orç!#REF!</f>
        <v>#VALUE!</v>
      </c>
      <c r="E26" s="736" t="e">
        <f aca="false">orç!#REF!</f>
        <v>#VALUE!</v>
      </c>
      <c r="F26" s="730"/>
      <c r="G26" s="728" t="n">
        <f aca="false">F26</f>
        <v>0</v>
      </c>
      <c r="H26" s="730"/>
      <c r="I26" s="728" t="n">
        <f aca="false">H26+G26</f>
        <v>0</v>
      </c>
      <c r="J26" s="730"/>
      <c r="K26" s="728" t="n">
        <f aca="false">J26+I26</f>
        <v>0</v>
      </c>
      <c r="L26" s="730"/>
      <c r="M26" s="731" t="n">
        <f aca="false">L26+K26</f>
        <v>0</v>
      </c>
      <c r="N26" s="732"/>
      <c r="O26" s="733" t="n">
        <f aca="false">N26+M26</f>
        <v>0</v>
      </c>
      <c r="P26" s="732"/>
      <c r="Q26" s="733" t="n">
        <f aca="false">P26+O26</f>
        <v>0</v>
      </c>
    </row>
    <row r="27" customFormat="false" ht="15" hidden="true" customHeight="false" outlineLevel="0" collapsed="false">
      <c r="A27" s="726" t="e">
        <f aca="false">orç!#REF!</f>
        <v>#VALUE!</v>
      </c>
      <c r="B27" s="734" t="e">
        <f aca="false">orç!#REF!</f>
        <v>#VALUE!</v>
      </c>
      <c r="C27" s="734"/>
      <c r="D27" s="735" t="e">
        <f aca="false">orç!#REF!</f>
        <v>#VALUE!</v>
      </c>
      <c r="E27" s="736" t="e">
        <f aca="false">orç!#REF!</f>
        <v>#VALUE!</v>
      </c>
      <c r="F27" s="730"/>
      <c r="G27" s="728" t="n">
        <f aca="false">F27</f>
        <v>0</v>
      </c>
      <c r="H27" s="730"/>
      <c r="I27" s="728" t="n">
        <f aca="false">H27+G27</f>
        <v>0</v>
      </c>
      <c r="J27" s="730"/>
      <c r="K27" s="728" t="n">
        <f aca="false">J27+I27</f>
        <v>0</v>
      </c>
      <c r="L27" s="730"/>
      <c r="M27" s="731" t="n">
        <f aca="false">L27+K27</f>
        <v>0</v>
      </c>
      <c r="N27" s="732"/>
      <c r="O27" s="733" t="n">
        <f aca="false">N27+M27</f>
        <v>0</v>
      </c>
      <c r="P27" s="732"/>
      <c r="Q27" s="733" t="n">
        <f aca="false">P27+O27</f>
        <v>0</v>
      </c>
    </row>
    <row r="28" customFormat="false" ht="15" hidden="true" customHeight="false" outlineLevel="0" collapsed="false">
      <c r="A28" s="726" t="e">
        <f aca="false">orç!#REF!</f>
        <v>#VALUE!</v>
      </c>
      <c r="B28" s="734" t="e">
        <f aca="false">orç!#REF!</f>
        <v>#VALUE!</v>
      </c>
      <c r="C28" s="734"/>
      <c r="D28" s="735" t="e">
        <f aca="false">orç!#REF!</f>
        <v>#VALUE!</v>
      </c>
      <c r="E28" s="736" t="e">
        <f aca="false">orç!#REF!</f>
        <v>#VALUE!</v>
      </c>
      <c r="F28" s="730"/>
      <c r="G28" s="728" t="n">
        <f aca="false">F28</f>
        <v>0</v>
      </c>
      <c r="H28" s="730"/>
      <c r="I28" s="728" t="n">
        <f aca="false">H28+G28</f>
        <v>0</v>
      </c>
      <c r="J28" s="730"/>
      <c r="K28" s="728" t="n">
        <f aca="false">J28+I28</f>
        <v>0</v>
      </c>
      <c r="L28" s="730"/>
      <c r="M28" s="731" t="n">
        <f aca="false">L28+K28</f>
        <v>0</v>
      </c>
      <c r="N28" s="732"/>
      <c r="O28" s="733" t="n">
        <f aca="false">N28+M28</f>
        <v>0</v>
      </c>
      <c r="P28" s="732"/>
      <c r="Q28" s="733" t="n">
        <f aca="false">P28+O28</f>
        <v>0</v>
      </c>
    </row>
    <row r="29" customFormat="false" ht="15" hidden="true" customHeight="false" outlineLevel="0" collapsed="false">
      <c r="A29" s="726" t="e">
        <f aca="false">orç!#REF!</f>
        <v>#VALUE!</v>
      </c>
      <c r="B29" s="734" t="e">
        <f aca="false">orç!#REF!</f>
        <v>#VALUE!</v>
      </c>
      <c r="C29" s="734"/>
      <c r="D29" s="735" t="e">
        <f aca="false">orç!#REF!</f>
        <v>#VALUE!</v>
      </c>
      <c r="E29" s="736" t="e">
        <f aca="false">orç!#REF!</f>
        <v>#VALUE!</v>
      </c>
      <c r="F29" s="730"/>
      <c r="G29" s="728" t="n">
        <f aca="false">F29</f>
        <v>0</v>
      </c>
      <c r="H29" s="730"/>
      <c r="I29" s="728" t="n">
        <f aca="false">H29+G29</f>
        <v>0</v>
      </c>
      <c r="J29" s="730"/>
      <c r="K29" s="728" t="n">
        <f aca="false">J29+I29</f>
        <v>0</v>
      </c>
      <c r="L29" s="730"/>
      <c r="M29" s="731" t="n">
        <f aca="false">L29+K29</f>
        <v>0</v>
      </c>
      <c r="N29" s="732"/>
      <c r="O29" s="733" t="n">
        <f aca="false">N29+M29</f>
        <v>0</v>
      </c>
      <c r="P29" s="732"/>
      <c r="Q29" s="733" t="n">
        <f aca="false">P29+O29</f>
        <v>0</v>
      </c>
    </row>
    <row r="30" customFormat="false" ht="15" hidden="true" customHeight="false" outlineLevel="0" collapsed="false">
      <c r="A30" s="726" t="e">
        <f aca="false">orç!#REF!</f>
        <v>#VALUE!</v>
      </c>
      <c r="B30" s="734" t="e">
        <f aca="false">orç!#REF!</f>
        <v>#VALUE!</v>
      </c>
      <c r="C30" s="734"/>
      <c r="D30" s="735" t="e">
        <f aca="false">orç!#REF!</f>
        <v>#VALUE!</v>
      </c>
      <c r="E30" s="736" t="e">
        <f aca="false">orç!#REF!</f>
        <v>#VALUE!</v>
      </c>
      <c r="F30" s="730"/>
      <c r="G30" s="728" t="n">
        <f aca="false">F30</f>
        <v>0</v>
      </c>
      <c r="H30" s="730"/>
      <c r="I30" s="728" t="n">
        <f aca="false">H30+G30</f>
        <v>0</v>
      </c>
      <c r="J30" s="730"/>
      <c r="K30" s="728" t="n">
        <f aca="false">J30+I30</f>
        <v>0</v>
      </c>
      <c r="L30" s="730"/>
      <c r="M30" s="731" t="n">
        <f aca="false">L30+K30</f>
        <v>0</v>
      </c>
      <c r="N30" s="732"/>
      <c r="O30" s="733" t="n">
        <f aca="false">N30+M30</f>
        <v>0</v>
      </c>
      <c r="P30" s="732"/>
      <c r="Q30" s="733" t="n">
        <f aca="false">P30+O30</f>
        <v>0</v>
      </c>
    </row>
    <row r="31" customFormat="false" ht="15" hidden="true" customHeight="false" outlineLevel="0" collapsed="false">
      <c r="A31" s="726" t="e">
        <f aca="false">orç!#REF!</f>
        <v>#VALUE!</v>
      </c>
      <c r="B31" s="734" t="e">
        <f aca="false">orç!#REF!</f>
        <v>#VALUE!</v>
      </c>
      <c r="C31" s="734"/>
      <c r="D31" s="735" t="e">
        <f aca="false">orç!#REF!</f>
        <v>#VALUE!</v>
      </c>
      <c r="E31" s="736" t="e">
        <f aca="false">orç!#REF!</f>
        <v>#VALUE!</v>
      </c>
      <c r="F31" s="730"/>
      <c r="G31" s="728" t="n">
        <f aca="false">F31</f>
        <v>0</v>
      </c>
      <c r="H31" s="730"/>
      <c r="I31" s="728" t="n">
        <f aca="false">H31+G31</f>
        <v>0</v>
      </c>
      <c r="J31" s="730"/>
      <c r="K31" s="728" t="n">
        <f aca="false">J31+I31</f>
        <v>0</v>
      </c>
      <c r="L31" s="730"/>
      <c r="M31" s="731" t="n">
        <f aca="false">L31+K31</f>
        <v>0</v>
      </c>
      <c r="N31" s="732"/>
      <c r="O31" s="733" t="n">
        <f aca="false">N31+M31</f>
        <v>0</v>
      </c>
      <c r="P31" s="732"/>
      <c r="Q31" s="733" t="n">
        <f aca="false">P31+O31</f>
        <v>0</v>
      </c>
    </row>
    <row r="32" customFormat="false" ht="15" hidden="true" customHeight="false" outlineLevel="0" collapsed="false">
      <c r="A32" s="726" t="e">
        <f aca="false">orç!#REF!</f>
        <v>#VALUE!</v>
      </c>
      <c r="B32" s="734" t="e">
        <f aca="false">orç!#REF!</f>
        <v>#VALUE!</v>
      </c>
      <c r="C32" s="734"/>
      <c r="D32" s="735" t="e">
        <f aca="false">orç!#REF!</f>
        <v>#VALUE!</v>
      </c>
      <c r="E32" s="736" t="e">
        <f aca="false">orç!#REF!</f>
        <v>#VALUE!</v>
      </c>
      <c r="F32" s="730"/>
      <c r="G32" s="728" t="n">
        <f aca="false">F32</f>
        <v>0</v>
      </c>
      <c r="H32" s="730"/>
      <c r="I32" s="728" t="n">
        <f aca="false">H32+G32</f>
        <v>0</v>
      </c>
      <c r="J32" s="730"/>
      <c r="K32" s="728" t="n">
        <f aca="false">J32+I32</f>
        <v>0</v>
      </c>
      <c r="L32" s="730"/>
      <c r="M32" s="731" t="n">
        <f aca="false">L32+K32</f>
        <v>0</v>
      </c>
      <c r="N32" s="732"/>
      <c r="O32" s="733" t="n">
        <f aca="false">N32+M32</f>
        <v>0</v>
      </c>
      <c r="P32" s="732"/>
      <c r="Q32" s="733" t="n">
        <f aca="false">P32+O32</f>
        <v>0</v>
      </c>
    </row>
    <row r="33" customFormat="false" ht="15" hidden="true" customHeight="false" outlineLevel="0" collapsed="false">
      <c r="A33" s="726" t="e">
        <f aca="false">orç!#REF!</f>
        <v>#VALUE!</v>
      </c>
      <c r="B33" s="734" t="e">
        <f aca="false">orç!#REF!</f>
        <v>#VALUE!</v>
      </c>
      <c r="C33" s="734"/>
      <c r="D33" s="735" t="e">
        <f aca="false">orç!#REF!</f>
        <v>#VALUE!</v>
      </c>
      <c r="E33" s="736" t="e">
        <f aca="false">orç!#REF!</f>
        <v>#VALUE!</v>
      </c>
      <c r="F33" s="730"/>
      <c r="G33" s="728" t="n">
        <f aca="false">F33</f>
        <v>0</v>
      </c>
      <c r="H33" s="730"/>
      <c r="I33" s="728" t="n">
        <f aca="false">H33+G33</f>
        <v>0</v>
      </c>
      <c r="J33" s="730"/>
      <c r="K33" s="728" t="n">
        <f aca="false">J33+I33</f>
        <v>0</v>
      </c>
      <c r="L33" s="730"/>
      <c r="M33" s="731" t="n">
        <f aca="false">L33+K33</f>
        <v>0</v>
      </c>
      <c r="N33" s="732"/>
      <c r="O33" s="733" t="n">
        <f aca="false">N33+M33</f>
        <v>0</v>
      </c>
      <c r="P33" s="732"/>
      <c r="Q33" s="733"/>
    </row>
    <row r="34" customFormat="false" ht="6.75" hidden="false" customHeight="true" outlineLevel="0" collapsed="false">
      <c r="A34" s="737"/>
      <c r="B34" s="738"/>
      <c r="C34" s="738"/>
      <c r="D34" s="739"/>
      <c r="E34" s="740"/>
      <c r="F34" s="741"/>
      <c r="G34" s="739" t="n">
        <f aca="false">F34</f>
        <v>0</v>
      </c>
      <c r="H34" s="741"/>
      <c r="I34" s="739" t="n">
        <f aca="false">H34+G34</f>
        <v>0</v>
      </c>
      <c r="J34" s="741"/>
      <c r="K34" s="739" t="n">
        <f aca="false">J34+I34</f>
        <v>0</v>
      </c>
      <c r="L34" s="741"/>
      <c r="M34" s="742" t="n">
        <f aca="false">L34+K34</f>
        <v>0</v>
      </c>
      <c r="N34" s="732"/>
      <c r="O34" s="733" t="n">
        <f aca="false">N34+M34</f>
        <v>0</v>
      </c>
      <c r="P34" s="732"/>
      <c r="Q34" s="733"/>
    </row>
    <row r="35" customFormat="false" ht="15.75" hidden="false" customHeight="false" outlineLevel="0" collapsed="false">
      <c r="A35" s="743"/>
      <c r="B35" s="744" t="s">
        <v>274</v>
      </c>
      <c r="C35" s="744"/>
      <c r="D35" s="745" t="e">
        <f aca="false">SUM(D12:D34)</f>
        <v>#VALUE!</v>
      </c>
      <c r="E35" s="746"/>
      <c r="F35" s="747" t="e">
        <f aca="false">SUMPRODUCT(F12:F34,$D$12:$D$34)/100</f>
        <v>#VALUE!</v>
      </c>
      <c r="G35" s="748" t="e">
        <f aca="false">F35</f>
        <v>#VALUE!</v>
      </c>
      <c r="H35" s="747" t="e">
        <f aca="false">SUMPRODUCT(H12:H34,$D$12:$D$34)/100</f>
        <v>#VALUE!</v>
      </c>
      <c r="I35" s="748" t="e">
        <f aca="false">H35+G35</f>
        <v>#VALUE!</v>
      </c>
      <c r="J35" s="747" t="e">
        <f aca="false">SUMPRODUCT(J12:J34,$D$12:$D$34)/100</f>
        <v>#VALUE!</v>
      </c>
      <c r="K35" s="748" t="e">
        <f aca="false">J35+I35</f>
        <v>#VALUE!</v>
      </c>
      <c r="L35" s="747" t="e">
        <f aca="false">SUMPRODUCT(L12:L34,$D$12:$D$34)/100</f>
        <v>#VALUE!</v>
      </c>
      <c r="M35" s="748" t="e">
        <f aca="false">L35+K35</f>
        <v>#VALUE!</v>
      </c>
      <c r="N35" s="747" t="e">
        <f aca="false">SUMPRODUCT(N12:N34,$D$12:$D$34)/100</f>
        <v>#VALUE!</v>
      </c>
      <c r="O35" s="748" t="e">
        <f aca="false">N35+M35</f>
        <v>#VALUE!</v>
      </c>
      <c r="P35" s="747" t="e">
        <f aca="false">SUMPRODUCT(P12:P34,$D$12:$D$34)/100</f>
        <v>#VALUE!</v>
      </c>
      <c r="Q35" s="748" t="e">
        <f aca="false">P35+O35</f>
        <v>#VALUE!</v>
      </c>
    </row>
    <row r="36" customFormat="false" ht="15" hidden="false" customHeight="false" outlineLevel="0" collapsed="false">
      <c r="A36" s="749"/>
      <c r="B36" s="750" t="s">
        <v>275</v>
      </c>
      <c r="C36" s="750"/>
      <c r="D36" s="751"/>
      <c r="E36" s="752" t="e">
        <f aca="false">SUM(E12:E34)</f>
        <v>#DIV/0!</v>
      </c>
      <c r="F36" s="753" t="e">
        <f aca="false">F35/$D$35</f>
        <v>#VALUE!</v>
      </c>
      <c r="G36" s="754" t="e">
        <f aca="false">F36</f>
        <v>#VALUE!</v>
      </c>
      <c r="H36" s="753" t="e">
        <f aca="false">H35/$D$35</f>
        <v>#VALUE!</v>
      </c>
      <c r="I36" s="754" t="e">
        <f aca="false">H36+G36</f>
        <v>#VALUE!</v>
      </c>
      <c r="J36" s="753" t="e">
        <f aca="false">J35/$D$35</f>
        <v>#VALUE!</v>
      </c>
      <c r="K36" s="754" t="e">
        <f aca="false">J36+I36</f>
        <v>#VALUE!</v>
      </c>
      <c r="L36" s="753" t="e">
        <f aca="false">L35/$D$35</f>
        <v>#VALUE!</v>
      </c>
      <c r="M36" s="754" t="e">
        <f aca="false">L36+K36</f>
        <v>#VALUE!</v>
      </c>
      <c r="N36" s="753" t="e">
        <f aca="false">N35/$D$35</f>
        <v>#VALUE!</v>
      </c>
      <c r="O36" s="754" t="e">
        <f aca="false">N36+M36</f>
        <v>#VALUE!</v>
      </c>
      <c r="P36" s="753" t="e">
        <f aca="false">P35/$D$35</f>
        <v>#VALUE!</v>
      </c>
      <c r="Q36" s="754" t="e">
        <f aca="false">P36+O36</f>
        <v>#VALUE!</v>
      </c>
    </row>
    <row r="37" customFormat="false" ht="15" hidden="false" customHeight="false" outlineLevel="0" collapsed="false">
      <c r="A37" s="755"/>
      <c r="B37" s="756"/>
      <c r="C37" s="756"/>
      <c r="D37" s="757"/>
      <c r="E37" s="757"/>
      <c r="F37" s="758"/>
      <c r="G37" s="758"/>
      <c r="H37" s="759"/>
      <c r="I37" s="758"/>
      <c r="J37" s="758"/>
      <c r="K37" s="758"/>
      <c r="L37" s="757"/>
      <c r="M37" s="759"/>
      <c r="N37" s="758"/>
      <c r="O37" s="758"/>
      <c r="P37" s="757"/>
      <c r="Q37" s="759"/>
    </row>
    <row r="38" customFormat="false" ht="15" hidden="false" customHeight="false" outlineLevel="0" collapsed="false">
      <c r="A38" s="755"/>
      <c r="B38" s="760"/>
      <c r="C38" s="760"/>
      <c r="D38" s="761"/>
      <c r="E38" s="761"/>
      <c r="F38" s="761"/>
      <c r="G38" s="758"/>
      <c r="H38" s="758"/>
      <c r="I38" s="758"/>
      <c r="J38" s="758"/>
      <c r="K38" s="758"/>
      <c r="L38" s="758"/>
      <c r="M38" s="758"/>
      <c r="N38" s="758"/>
      <c r="O38" s="758"/>
      <c r="P38" s="758"/>
      <c r="Q38" s="758"/>
    </row>
    <row r="39" customFormat="false" ht="15" hidden="false" customHeight="false" outlineLevel="0" collapsed="false">
      <c r="A39" s="762"/>
      <c r="B39" s="760"/>
      <c r="C39" s="760"/>
      <c r="D39" s="758"/>
      <c r="E39" s="758"/>
      <c r="F39" s="758"/>
      <c r="G39" s="758"/>
      <c r="H39" s="758"/>
      <c r="I39" s="690"/>
      <c r="J39" s="758"/>
      <c r="K39" s="758"/>
      <c r="L39" s="758"/>
      <c r="M39" s="758"/>
      <c r="N39" s="758"/>
      <c r="O39" s="758"/>
      <c r="P39" s="758"/>
      <c r="Q39" s="758"/>
    </row>
    <row r="40" customFormat="false" ht="15" hidden="false" customHeight="false" outlineLevel="0" collapsed="false">
      <c r="A40" s="763" t="str">
        <f aca="false">INFO!B4</f>
        <v>Espírito Santo do Pinhal</v>
      </c>
      <c r="B40" s="764" t="n">
        <f aca="false">INFO!B27</f>
        <v>43920</v>
      </c>
      <c r="C40" s="764"/>
      <c r="D40" s="758"/>
      <c r="E40" s="758"/>
      <c r="F40" s="690"/>
      <c r="G40" s="690"/>
      <c r="H40" s="690"/>
      <c r="I40" s="690"/>
      <c r="J40" s="758"/>
      <c r="K40" s="758"/>
      <c r="L40" s="758"/>
      <c r="M40" s="758"/>
      <c r="N40" s="758"/>
      <c r="O40" s="758"/>
      <c r="P40" s="758"/>
      <c r="Q40" s="758"/>
    </row>
    <row r="41" customFormat="false" ht="15" hidden="false" customHeight="false" outlineLevel="0" collapsed="false">
      <c r="A41" s="765" t="s">
        <v>276</v>
      </c>
      <c r="B41" s="690"/>
      <c r="C41" s="690"/>
      <c r="D41" s="690"/>
      <c r="E41" s="690"/>
      <c r="F41" s="690"/>
      <c r="G41" s="690"/>
      <c r="H41" s="690"/>
      <c r="I41" s="690"/>
      <c r="J41" s="766"/>
      <c r="K41" s="766"/>
      <c r="L41" s="766"/>
      <c r="M41" s="766"/>
      <c r="N41" s="766"/>
      <c r="O41" s="766"/>
      <c r="P41" s="766"/>
      <c r="Q41" s="766"/>
    </row>
    <row r="42" customFormat="false" ht="15" hidden="false" customHeight="false" outlineLevel="0" collapsed="false">
      <c r="A42" s="690"/>
      <c r="B42" s="767"/>
      <c r="C42" s="690"/>
      <c r="D42" s="690"/>
      <c r="E42" s="690"/>
      <c r="F42" s="690"/>
      <c r="G42" s="690"/>
      <c r="H42" s="690"/>
      <c r="I42" s="690"/>
      <c r="J42" s="766"/>
      <c r="K42" s="766"/>
      <c r="L42" s="766"/>
      <c r="M42" s="766"/>
      <c r="N42" s="766"/>
      <c r="O42" s="766"/>
      <c r="P42" s="766"/>
      <c r="Q42" s="766"/>
    </row>
    <row r="43" customFormat="false" ht="25.5" hidden="false" customHeight="true" outlineLevel="0" collapsed="false">
      <c r="A43" s="690"/>
      <c r="B43" s="690"/>
      <c r="C43" s="690"/>
      <c r="D43" s="690"/>
      <c r="E43" s="690"/>
      <c r="F43" s="690"/>
      <c r="G43" s="690"/>
      <c r="H43" s="690"/>
      <c r="I43" s="690"/>
      <c r="J43" s="690"/>
      <c r="K43" s="690"/>
      <c r="L43" s="760"/>
      <c r="M43" s="690"/>
      <c r="N43" s="768"/>
      <c r="O43" s="768"/>
      <c r="P43" s="699"/>
      <c r="Q43" s="768"/>
    </row>
    <row r="44" customFormat="false" ht="15" hidden="false" customHeight="false" outlineLevel="0" collapsed="false">
      <c r="B44" s="769" t="str">
        <f aca="false">INFO!A23</f>
        <v>Responsável pelo Orçamento</v>
      </c>
      <c r="C44" s="770"/>
      <c r="D44" s="690"/>
      <c r="E44" s="690"/>
      <c r="F44" s="690"/>
      <c r="G44" s="690"/>
      <c r="H44" s="690"/>
      <c r="I44" s="690"/>
      <c r="J44" s="771" t="str">
        <f aca="false">INFO!A34</f>
        <v>Responsável pelo Tomador</v>
      </c>
      <c r="K44" s="771"/>
      <c r="L44" s="771"/>
      <c r="M44" s="771"/>
      <c r="N44" s="690"/>
      <c r="O44" s="690"/>
      <c r="P44" s="760"/>
      <c r="Q44" s="690"/>
    </row>
    <row r="45" customFormat="false" ht="15" hidden="false" customHeight="false" outlineLevel="0" collapsed="false">
      <c r="B45" s="772" t="str">
        <f aca="false">INFO!A24</f>
        <v>Engª:</v>
      </c>
      <c r="C45" s="690" t="str">
        <f aca="false">INFO!B24</f>
        <v>Elton Maeda</v>
      </c>
      <c r="D45" s="690"/>
      <c r="E45" s="690"/>
      <c r="F45" s="690"/>
      <c r="G45" s="690"/>
      <c r="H45" s="690"/>
      <c r="I45" s="690"/>
      <c r="J45" s="773" t="str">
        <f aca="false">INFO!B35</f>
        <v>Sérgio Del Bianchi Junior</v>
      </c>
      <c r="K45" s="773"/>
      <c r="L45" s="773"/>
      <c r="M45" s="773"/>
      <c r="N45" s="690"/>
      <c r="O45" s="690"/>
      <c r="P45" s="690"/>
      <c r="Q45" s="690"/>
    </row>
    <row r="46" customFormat="false" ht="15" hidden="false" customHeight="false" outlineLevel="0" collapsed="false">
      <c r="B46" s="772" t="str">
        <f aca="false">INFO!A25</f>
        <v>CREA:</v>
      </c>
      <c r="C46" s="690" t="str">
        <f aca="false">INFO!B25</f>
        <v>A72570-6</v>
      </c>
      <c r="D46" s="690"/>
      <c r="E46" s="690"/>
      <c r="F46" s="690"/>
      <c r="G46" s="690"/>
      <c r="H46" s="690"/>
      <c r="I46" s="690"/>
      <c r="J46" s="773" t="str">
        <f aca="false">INFO!B36</f>
        <v>Prefeito Municipal</v>
      </c>
      <c r="K46" s="773"/>
      <c r="L46" s="773"/>
      <c r="M46" s="773"/>
      <c r="N46" s="690"/>
      <c r="O46" s="690"/>
      <c r="P46" s="690"/>
      <c r="Q46" s="690"/>
    </row>
    <row r="47" customFormat="false" ht="15" hidden="false" customHeight="false" outlineLevel="0" collapsed="false">
      <c r="B47" s="772" t="str">
        <f aca="false">INFO!A26</f>
        <v>ART:</v>
      </c>
      <c r="C47" s="690" t="str">
        <f aca="false">INFO!B26</f>
        <v>08980383</v>
      </c>
      <c r="D47" s="690"/>
      <c r="E47" s="690"/>
      <c r="F47" s="690"/>
      <c r="G47" s="690"/>
      <c r="H47" s="690"/>
      <c r="I47" s="690"/>
      <c r="J47" s="690"/>
      <c r="K47" s="690"/>
      <c r="L47" s="690"/>
      <c r="M47" s="690"/>
      <c r="N47" s="690"/>
      <c r="O47" s="690"/>
      <c r="P47" s="690"/>
      <c r="Q47" s="690"/>
    </row>
  </sheetData>
  <mergeCells count="40">
    <mergeCell ref="A5:B5"/>
    <mergeCell ref="C5:E5"/>
    <mergeCell ref="F5:I5"/>
    <mergeCell ref="J5:M5"/>
    <mergeCell ref="N5:Q5"/>
    <mergeCell ref="A10:A11"/>
    <mergeCell ref="B10: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40:C40"/>
    <mergeCell ref="J41:M41"/>
    <mergeCell ref="N41:Q41"/>
    <mergeCell ref="J42:M42"/>
    <mergeCell ref="N42:Q42"/>
    <mergeCell ref="J44:M44"/>
    <mergeCell ref="J45:M45"/>
    <mergeCell ref="J46:M46"/>
  </mergeCells>
  <conditionalFormatting sqref="H12:H15 J12:J15 L12:L15 N13:N14 P13:P19">
    <cfRule type="expression" priority="2" aboveAverage="0" equalAverage="0" bottom="0" percent="0" rank="0" text="" dxfId="41">
      <formula>G12&gt;99.9999999</formula>
    </cfRule>
  </conditionalFormatting>
  <conditionalFormatting sqref="P12">
    <cfRule type="expression" priority="3" aboveAverage="0" equalAverage="0" bottom="0" percent="0" rank="0" text="" dxfId="42">
      <formula>O12&gt;99.9999999</formula>
    </cfRule>
  </conditionalFormatting>
  <conditionalFormatting sqref="N12">
    <cfRule type="expression" priority="4" aboveAverage="0" equalAverage="0" bottom="0" percent="0" rank="0" text="" dxfId="43">
      <formula>M12&gt;99.9999999</formula>
    </cfRule>
  </conditionalFormatting>
  <conditionalFormatting sqref="L34 J34 H34">
    <cfRule type="expression" priority="5" aboveAverage="0" equalAverage="0" bottom="0" percent="0" rank="0" text="" dxfId="44">
      <formula>G34&gt;99.9999999</formula>
    </cfRule>
  </conditionalFormatting>
  <conditionalFormatting sqref="H16:H33 J16:J33 L16:L33">
    <cfRule type="expression" priority="6" aboveAverage="0" equalAverage="0" bottom="0" percent="0" rank="0" text="" dxfId="45">
      <formula>G16&gt;99.9999999</formula>
    </cfRule>
  </conditionalFormatting>
  <conditionalFormatting sqref="P21:P27">
    <cfRule type="expression" priority="7" aboveAverage="0" equalAverage="0" bottom="0" percent="0" rank="0" text="" dxfId="46">
      <formula>O21&gt;99.9999999</formula>
    </cfRule>
  </conditionalFormatting>
  <conditionalFormatting sqref="N15:N16">
    <cfRule type="expression" priority="8" aboveAverage="0" equalAverage="0" bottom="0" percent="0" rank="0" text="" dxfId="47">
      <formula>M15&gt;99.9999999</formula>
    </cfRule>
  </conditionalFormatting>
  <conditionalFormatting sqref="N19:N20">
    <cfRule type="expression" priority="9" aboveAverage="0" equalAverage="0" bottom="0" percent="0" rank="0" text="" dxfId="48">
      <formula>M19&gt;99.9999999</formula>
    </cfRule>
  </conditionalFormatting>
  <conditionalFormatting sqref="N22">
    <cfRule type="expression" priority="10" aboveAverage="0" equalAverage="0" bottom="0" percent="0" rank="0" text="" dxfId="49">
      <formula>M22&gt;99.9999999</formula>
    </cfRule>
  </conditionalFormatting>
  <conditionalFormatting sqref="N27">
    <cfRule type="expression" priority="11" aboveAverage="0" equalAverage="0" bottom="0" percent="0" rank="0" text="" dxfId="50">
      <formula>M27&gt;99.9999999</formula>
    </cfRule>
  </conditionalFormatting>
  <printOptions headings="false" gridLines="false" gridLinesSet="true" horizontalCentered="true" verticalCentered="false"/>
  <pageMargins left="0.315277777777778" right="0.315277777777778" top="0.590277777777778" bottom="0.39375" header="0.511805555555555" footer="0.118055555555556"/>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&amp;R&amp;P / &amp;N</oddFooter>
  </headerFooter>
</worksheet>
</file>

<file path=xl/worksheets/sheet11.xml><?xml version="1.0" encoding="utf-8"?>
<worksheet xmlns="http://schemas.openxmlformats.org/spreadsheetml/2006/main" xmlns:r="http://schemas.openxmlformats.org/officeDocument/2006/relationships">
  <sheetPr filterMode="false">
    <tabColor rgb="FF00B050"/>
    <pageSetUpPr fitToPage="true"/>
  </sheetPr>
  <dimension ref="B2:AG146"/>
  <sheetViews>
    <sheetView showFormulas="false" showGridLines="true" showRowColHeaders="true" showZeros="true" rightToLeft="false" tabSelected="false" showOutlineSymbols="true" defaultGridColor="true" view="pageBreakPreview" topLeftCell="A116" colorId="64" zoomScale="145" zoomScaleNormal="100" zoomScalePageLayoutView="145" workbookViewId="0">
      <selection pane="topLeft" activeCell="M5" activeCellId="0" sqref="M5"/>
    </sheetView>
  </sheetViews>
  <sheetFormatPr defaultRowHeight="15" zeroHeight="false" outlineLevelRow="0" outlineLevelCol="0"/>
  <cols>
    <col collapsed="false" customWidth="true" hidden="false" outlineLevel="0" max="1" min="1" style="0" width="3.29"/>
    <col collapsed="false" customWidth="true" hidden="false" outlineLevel="0" max="2" min="2" style="0" width="13.29"/>
    <col collapsed="false" customWidth="true" hidden="false" outlineLevel="0" max="3" min="3" style="0" width="18"/>
    <col collapsed="false" customWidth="true" hidden="false" outlineLevel="0" max="4" min="4" style="0" width="45.42"/>
    <col collapsed="false" customWidth="true" hidden="false" outlineLevel="0" max="5" min="5" style="774" width="10.99"/>
    <col collapsed="false" customWidth="true" hidden="false" outlineLevel="0" max="6" min="6" style="0" width="13.7"/>
    <col collapsed="false" customWidth="true" hidden="false" outlineLevel="0" max="7" min="7" style="0" width="17"/>
    <col collapsed="false" customWidth="true" hidden="false" outlineLevel="0" max="257" min="8" style="0" width="8.67"/>
    <col collapsed="false" customWidth="true" hidden="false" outlineLevel="0" max="258" min="258" style="0" width="13.29"/>
    <col collapsed="false" customWidth="true" hidden="false" outlineLevel="0" max="259" min="259" style="0" width="18"/>
    <col collapsed="false" customWidth="true" hidden="false" outlineLevel="0" max="260" min="260" style="0" width="61.71"/>
    <col collapsed="false" customWidth="true" hidden="false" outlineLevel="0" max="261" min="261" style="0" width="10.99"/>
    <col collapsed="false" customWidth="true" hidden="false" outlineLevel="0" max="262" min="262" style="0" width="13.7"/>
    <col collapsed="false" customWidth="true" hidden="false" outlineLevel="0" max="263" min="263" style="0" width="17"/>
    <col collapsed="false" customWidth="true" hidden="false" outlineLevel="0" max="513" min="264" style="0" width="8.67"/>
    <col collapsed="false" customWidth="true" hidden="false" outlineLevel="0" max="514" min="514" style="0" width="13.29"/>
    <col collapsed="false" customWidth="true" hidden="false" outlineLevel="0" max="515" min="515" style="0" width="18"/>
    <col collapsed="false" customWidth="true" hidden="false" outlineLevel="0" max="516" min="516" style="0" width="61.71"/>
    <col collapsed="false" customWidth="true" hidden="false" outlineLevel="0" max="517" min="517" style="0" width="10.99"/>
    <col collapsed="false" customWidth="true" hidden="false" outlineLevel="0" max="518" min="518" style="0" width="13.7"/>
    <col collapsed="false" customWidth="true" hidden="false" outlineLevel="0" max="519" min="519" style="0" width="17"/>
    <col collapsed="false" customWidth="true" hidden="false" outlineLevel="0" max="769" min="520" style="0" width="8.67"/>
    <col collapsed="false" customWidth="true" hidden="false" outlineLevel="0" max="770" min="770" style="0" width="13.29"/>
    <col collapsed="false" customWidth="true" hidden="false" outlineLevel="0" max="771" min="771" style="0" width="18"/>
    <col collapsed="false" customWidth="true" hidden="false" outlineLevel="0" max="772" min="772" style="0" width="61.71"/>
    <col collapsed="false" customWidth="true" hidden="false" outlineLevel="0" max="773" min="773" style="0" width="10.99"/>
    <col collapsed="false" customWidth="true" hidden="false" outlineLevel="0" max="774" min="774" style="0" width="13.7"/>
    <col collapsed="false" customWidth="true" hidden="false" outlineLevel="0" max="775" min="775" style="0" width="17"/>
    <col collapsed="false" customWidth="true" hidden="false" outlineLevel="0" max="1025" min="776" style="0" width="8.67"/>
  </cols>
  <sheetData>
    <row r="2" customFormat="false" ht="15" hidden="false" customHeight="false" outlineLevel="0" collapsed="false">
      <c r="B2" s="359"/>
      <c r="C2" s="775" t="s">
        <v>104</v>
      </c>
      <c r="D2" s="775"/>
      <c r="E2" s="775"/>
      <c r="F2" s="775"/>
      <c r="G2" s="775"/>
      <c r="H2" s="52"/>
      <c r="I2" s="52"/>
      <c r="J2" s="52"/>
      <c r="K2" s="52"/>
      <c r="L2" s="52"/>
      <c r="M2" s="52"/>
      <c r="N2" s="52"/>
      <c r="O2" s="52"/>
      <c r="P2" s="52"/>
      <c r="Q2" s="52"/>
      <c r="R2" s="52"/>
      <c r="S2" s="52"/>
      <c r="T2" s="52"/>
      <c r="U2" s="52"/>
      <c r="V2" s="52"/>
      <c r="W2" s="52"/>
      <c r="X2" s="52"/>
      <c r="Y2" s="52"/>
      <c r="Z2" s="52"/>
      <c r="AA2" s="52"/>
      <c r="AB2" s="52"/>
      <c r="AC2" s="52"/>
      <c r="AD2" s="52"/>
      <c r="AE2" s="52"/>
      <c r="AF2" s="52"/>
      <c r="AG2" s="52"/>
    </row>
    <row r="3" customFormat="false" ht="15" hidden="false" customHeight="false" outlineLevel="0" collapsed="false">
      <c r="B3" s="338"/>
      <c r="C3" s="112" t="s">
        <v>105</v>
      </c>
      <c r="D3" s="112"/>
      <c r="E3" s="112"/>
      <c r="F3" s="112"/>
      <c r="G3" s="112"/>
      <c r="H3" s="52"/>
      <c r="I3" s="52"/>
      <c r="J3" s="52"/>
      <c r="K3" s="52"/>
      <c r="L3" s="52"/>
      <c r="M3" s="52"/>
      <c r="N3" s="52"/>
      <c r="O3" s="52"/>
      <c r="P3" s="52"/>
      <c r="Q3" s="52"/>
      <c r="R3" s="52"/>
      <c r="S3" s="52"/>
      <c r="T3" s="52"/>
      <c r="U3" s="52"/>
      <c r="V3" s="52"/>
      <c r="W3" s="52"/>
      <c r="X3" s="52"/>
      <c r="Y3" s="52"/>
      <c r="Z3" s="52"/>
      <c r="AA3" s="52"/>
      <c r="AB3" s="52"/>
      <c r="AC3" s="52"/>
      <c r="AD3" s="52"/>
      <c r="AE3" s="52"/>
      <c r="AF3" s="52"/>
      <c r="AG3" s="52"/>
    </row>
    <row r="4" customFormat="false" ht="15.75" hidden="false" customHeight="false" outlineLevel="0" collapsed="false">
      <c r="B4" s="776"/>
      <c r="C4" s="777"/>
      <c r="D4" s="777"/>
      <c r="E4" s="777"/>
      <c r="F4" s="777"/>
      <c r="G4" s="777"/>
      <c r="H4" s="52"/>
      <c r="I4" s="52"/>
      <c r="J4" s="52"/>
      <c r="K4" s="52"/>
      <c r="L4" s="52"/>
      <c r="M4" s="52"/>
      <c r="N4" s="52"/>
      <c r="O4" s="52"/>
      <c r="P4" s="52"/>
      <c r="Q4" s="52"/>
      <c r="R4" s="52"/>
      <c r="S4" s="52"/>
      <c r="T4" s="52"/>
      <c r="U4" s="52"/>
      <c r="V4" s="52"/>
      <c r="W4" s="52"/>
      <c r="X4" s="52"/>
      <c r="Y4" s="52"/>
      <c r="Z4" s="52"/>
      <c r="AA4" s="52"/>
      <c r="AB4" s="52"/>
      <c r="AC4" s="52"/>
      <c r="AD4" s="52"/>
      <c r="AE4" s="52"/>
      <c r="AF4" s="52"/>
      <c r="AG4" s="52"/>
    </row>
    <row r="5" customFormat="false" ht="18" hidden="false" customHeight="false" outlineLevel="0" collapsed="false">
      <c r="B5" s="778"/>
      <c r="C5" s="779" t="str">
        <f aca="false">INFO!B3</f>
        <v>Prefeitura Municipal de Espírito Santo do Pinhal</v>
      </c>
      <c r="D5" s="779"/>
      <c r="E5" s="779"/>
      <c r="F5" s="779"/>
      <c r="G5" s="779"/>
      <c r="H5" s="780"/>
      <c r="I5" s="281"/>
      <c r="J5" s="281"/>
      <c r="K5" s="281"/>
      <c r="L5" s="281"/>
      <c r="M5" s="281"/>
      <c r="N5" s="281"/>
      <c r="O5" s="281"/>
      <c r="P5" s="281"/>
      <c r="Q5" s="281"/>
      <c r="R5" s="52"/>
      <c r="S5" s="52"/>
      <c r="T5" s="52"/>
      <c r="U5" s="52"/>
      <c r="V5" s="52"/>
      <c r="W5" s="52"/>
      <c r="X5" s="52"/>
      <c r="Y5" s="52"/>
      <c r="Z5" s="52"/>
      <c r="AA5" s="52"/>
      <c r="AB5" s="52"/>
      <c r="AC5" s="52"/>
      <c r="AD5" s="52"/>
      <c r="AE5" s="52"/>
      <c r="AF5" s="52"/>
      <c r="AG5" s="52"/>
    </row>
    <row r="6" customFormat="false" ht="16.5" hidden="false" customHeight="true" outlineLevel="0" collapsed="false">
      <c r="B6" s="781"/>
      <c r="C6" s="782" t="s">
        <v>277</v>
      </c>
      <c r="D6" s="782"/>
      <c r="E6" s="782"/>
      <c r="F6" s="782"/>
      <c r="G6" s="782"/>
      <c r="H6" s="780"/>
      <c r="I6" s="281"/>
      <c r="J6" s="281"/>
      <c r="K6" s="281"/>
      <c r="L6" s="281"/>
      <c r="M6" s="281"/>
      <c r="N6" s="281"/>
      <c r="O6" s="281"/>
      <c r="P6" s="281"/>
      <c r="Q6" s="281"/>
      <c r="R6" s="52"/>
      <c r="S6" s="52"/>
      <c r="T6" s="52"/>
      <c r="U6" s="52"/>
      <c r="V6" s="52"/>
      <c r="W6" s="52"/>
      <c r="X6" s="52"/>
      <c r="Y6" s="52"/>
      <c r="Z6" s="52"/>
      <c r="AA6" s="52"/>
      <c r="AB6" s="52"/>
      <c r="AC6" s="52"/>
      <c r="AD6" s="52"/>
      <c r="AE6" s="52"/>
      <c r="AF6" s="52"/>
      <c r="AG6" s="52"/>
    </row>
    <row r="7" customFormat="false" ht="16.5" hidden="false" customHeight="false" outlineLevel="0" collapsed="false">
      <c r="B7" s="52"/>
      <c r="C7" s="783"/>
      <c r="D7" s="783"/>
      <c r="E7" s="783"/>
      <c r="F7" s="783"/>
      <c r="G7" s="783"/>
      <c r="H7" s="780"/>
      <c r="I7" s="281"/>
      <c r="J7" s="281"/>
      <c r="K7" s="281"/>
      <c r="L7" s="281"/>
      <c r="M7" s="281"/>
      <c r="N7" s="281"/>
      <c r="O7" s="281"/>
      <c r="P7" s="281"/>
      <c r="Q7" s="281"/>
      <c r="R7" s="52"/>
      <c r="S7" s="52"/>
      <c r="T7" s="52"/>
      <c r="U7" s="52"/>
      <c r="V7" s="52"/>
      <c r="W7" s="52"/>
      <c r="X7" s="52"/>
      <c r="Y7" s="52"/>
      <c r="Z7" s="52"/>
      <c r="AA7" s="52"/>
      <c r="AB7" s="52"/>
      <c r="AC7" s="52"/>
      <c r="AD7" s="52"/>
      <c r="AE7" s="52"/>
      <c r="AF7" s="52"/>
      <c r="AG7" s="52"/>
    </row>
    <row r="8" customFormat="false" ht="15.75" hidden="false" customHeight="false" outlineLevel="0" collapsed="false">
      <c r="B8" s="784" t="s">
        <v>228</v>
      </c>
      <c r="C8" s="785" t="str">
        <f aca="false">INFO!B16</f>
        <v>Projeto de Revitalização Paisagística dos Principais Corredores de Acesso da Cidade</v>
      </c>
      <c r="D8" s="785"/>
      <c r="E8" s="786"/>
      <c r="F8" s="787"/>
      <c r="G8" s="788"/>
      <c r="H8" s="789"/>
      <c r="I8" s="281"/>
      <c r="J8" s="281"/>
      <c r="K8" s="281"/>
      <c r="L8" s="281"/>
      <c r="M8" s="281"/>
      <c r="N8" s="281"/>
      <c r="O8" s="281"/>
      <c r="P8" s="281"/>
      <c r="Q8" s="281"/>
      <c r="R8" s="52"/>
      <c r="S8" s="52"/>
      <c r="T8" s="52"/>
      <c r="U8" s="52"/>
      <c r="V8" s="52"/>
      <c r="W8" s="52"/>
      <c r="X8" s="52"/>
      <c r="Y8" s="52"/>
      <c r="Z8" s="52"/>
      <c r="AA8" s="52"/>
      <c r="AB8" s="52"/>
      <c r="AC8" s="52"/>
      <c r="AD8" s="52"/>
      <c r="AE8" s="52"/>
      <c r="AF8" s="52"/>
      <c r="AG8" s="52"/>
    </row>
    <row r="9" customFormat="false" ht="15" hidden="false" customHeight="false" outlineLevel="0" collapsed="false">
      <c r="B9" s="790" t="s">
        <v>278</v>
      </c>
      <c r="C9" s="791" t="str">
        <f aca="false">INFO!B17</f>
        <v>ESPÍRITO SANTO DO PINHAL/ SP</v>
      </c>
      <c r="D9" s="791"/>
      <c r="E9" s="792"/>
      <c r="F9" s="793"/>
      <c r="G9" s="794"/>
      <c r="H9" s="789"/>
      <c r="I9" s="281"/>
      <c r="J9" s="281"/>
      <c r="K9" s="281"/>
      <c r="L9" s="281"/>
      <c r="M9" s="281"/>
      <c r="N9" s="281"/>
      <c r="O9" s="281"/>
      <c r="P9" s="281"/>
      <c r="Q9" s="281"/>
      <c r="R9" s="52"/>
      <c r="S9" s="52"/>
      <c r="T9" s="52"/>
      <c r="U9" s="52"/>
      <c r="V9" s="52"/>
      <c r="W9" s="52"/>
      <c r="X9" s="52"/>
      <c r="Y9" s="52"/>
      <c r="Z9" s="52"/>
      <c r="AA9" s="52"/>
      <c r="AB9" s="52"/>
      <c r="AC9" s="52"/>
      <c r="AD9" s="52"/>
      <c r="AE9" s="52"/>
      <c r="AF9" s="52"/>
      <c r="AG9" s="52"/>
    </row>
    <row r="10" customFormat="false" ht="15.75" hidden="false" customHeight="false" outlineLevel="0" collapsed="false">
      <c r="B10" s="795" t="s">
        <v>206</v>
      </c>
      <c r="C10" s="796" t="str">
        <f aca="false">INFO!B4</f>
        <v>Espírito Santo do Pinhal</v>
      </c>
      <c r="D10" s="796"/>
      <c r="E10" s="797"/>
      <c r="F10" s="798"/>
      <c r="G10" s="799"/>
      <c r="H10" s="780"/>
      <c r="I10" s="281"/>
      <c r="J10" s="281"/>
      <c r="K10" s="281"/>
      <c r="L10" s="281"/>
      <c r="M10" s="281"/>
      <c r="N10" s="281"/>
      <c r="O10" s="281"/>
      <c r="P10" s="281"/>
      <c r="Q10" s="281"/>
      <c r="R10" s="52"/>
      <c r="S10" s="52"/>
      <c r="T10" s="52"/>
      <c r="U10" s="52"/>
      <c r="V10" s="52"/>
      <c r="W10" s="52"/>
      <c r="X10" s="52"/>
      <c r="Y10" s="52"/>
      <c r="Z10" s="52"/>
      <c r="AA10" s="52"/>
      <c r="AB10" s="52"/>
      <c r="AC10" s="52"/>
      <c r="AD10" s="52"/>
      <c r="AE10" s="52"/>
      <c r="AF10" s="52"/>
      <c r="AG10" s="52"/>
    </row>
    <row r="11" customFormat="false" ht="15.75" hidden="false" customHeight="false" outlineLevel="0" collapsed="false">
      <c r="B11" s="52"/>
      <c r="C11" s="800"/>
      <c r="D11" s="801"/>
      <c r="E11" s="802"/>
      <c r="F11" s="803"/>
      <c r="G11" s="804"/>
      <c r="H11" s="780"/>
      <c r="I11" s="281"/>
      <c r="J11" s="281"/>
      <c r="K11" s="281"/>
      <c r="L11" s="281"/>
      <c r="M11" s="281"/>
      <c r="N11" s="281"/>
      <c r="O11" s="281"/>
      <c r="P11" s="281"/>
      <c r="Q11" s="281"/>
      <c r="R11" s="52"/>
      <c r="S11" s="52"/>
      <c r="T11" s="52"/>
      <c r="U11" s="52"/>
      <c r="V11" s="52"/>
      <c r="W11" s="52"/>
      <c r="X11" s="52"/>
      <c r="Y11" s="52"/>
      <c r="Z11" s="52"/>
      <c r="AA11" s="52"/>
      <c r="AB11" s="52"/>
      <c r="AC11" s="52"/>
      <c r="AD11" s="52"/>
      <c r="AE11" s="52"/>
      <c r="AF11" s="52"/>
      <c r="AG11" s="52"/>
    </row>
    <row r="12" customFormat="false" ht="15" hidden="false" customHeight="false" outlineLevel="0" collapsed="false">
      <c r="B12" s="805"/>
      <c r="C12" s="806"/>
      <c r="D12" s="315" t="s">
        <v>279</v>
      </c>
      <c r="E12" s="807" t="s">
        <v>191</v>
      </c>
      <c r="F12" s="807" t="s">
        <v>280</v>
      </c>
      <c r="G12" s="807" t="s">
        <v>281</v>
      </c>
    </row>
    <row r="13" s="52" customFormat="true" ht="15" hidden="false" customHeight="true" outlineLevel="0" collapsed="false">
      <c r="B13" s="808" t="s">
        <v>141</v>
      </c>
      <c r="C13" s="808"/>
      <c r="D13" s="809" t="s">
        <v>282</v>
      </c>
      <c r="E13" s="810" t="s">
        <v>283</v>
      </c>
      <c r="F13" s="811"/>
      <c r="G13" s="812" t="n">
        <f aca="false">MEDIAN(G15:G17)</f>
        <v>1.9</v>
      </c>
    </row>
    <row r="14" customFormat="false" ht="15" hidden="false" customHeight="false" outlineLevel="0" collapsed="false">
      <c r="B14" s="813"/>
      <c r="C14" s="814" t="s">
        <v>284</v>
      </c>
      <c r="D14" s="814" t="s">
        <v>285</v>
      </c>
      <c r="E14" s="815" t="s">
        <v>286</v>
      </c>
      <c r="F14" s="815" t="s">
        <v>287</v>
      </c>
      <c r="G14" s="815" t="s">
        <v>288</v>
      </c>
    </row>
    <row r="15" s="308" customFormat="true" ht="15" hidden="false" customHeight="false" outlineLevel="0" collapsed="false">
      <c r="B15" s="816"/>
      <c r="C15" s="817"/>
      <c r="D15" s="818" t="s">
        <v>289</v>
      </c>
      <c r="E15" s="818"/>
      <c r="F15" s="819"/>
      <c r="G15" s="820" t="n">
        <v>1.7</v>
      </c>
    </row>
    <row r="16" s="308" customFormat="true" ht="15" hidden="false" customHeight="false" outlineLevel="0" collapsed="false">
      <c r="B16" s="816"/>
      <c r="C16" s="817"/>
      <c r="D16" s="818" t="s">
        <v>290</v>
      </c>
      <c r="E16" s="818"/>
      <c r="F16" s="819"/>
      <c r="G16" s="821" t="n">
        <v>2.6</v>
      </c>
    </row>
    <row r="17" s="308" customFormat="true" ht="15" hidden="false" customHeight="false" outlineLevel="0" collapsed="false">
      <c r="B17" s="816"/>
      <c r="C17" s="817"/>
      <c r="D17" s="818" t="s">
        <v>291</v>
      </c>
      <c r="E17" s="818"/>
      <c r="F17" s="819"/>
      <c r="G17" s="821" t="n">
        <v>1.9</v>
      </c>
    </row>
    <row r="18" s="52" customFormat="true" ht="15" hidden="false" customHeight="true" outlineLevel="0" collapsed="false">
      <c r="B18" s="822" t="s">
        <v>292</v>
      </c>
      <c r="C18" s="822"/>
      <c r="D18" s="822"/>
      <c r="E18" s="822"/>
      <c r="F18" s="822"/>
      <c r="G18" s="822"/>
    </row>
    <row r="19" s="52" customFormat="true" ht="15" hidden="false" customHeight="true" outlineLevel="0" collapsed="false">
      <c r="B19" s="808" t="s">
        <v>143</v>
      </c>
      <c r="C19" s="808"/>
      <c r="D19" s="809" t="s">
        <v>293</v>
      </c>
      <c r="E19" s="810" t="s">
        <v>283</v>
      </c>
      <c r="F19" s="811"/>
      <c r="G19" s="812" t="n">
        <f aca="false">MEDIAN(G21:G23)</f>
        <v>0.45</v>
      </c>
    </row>
    <row r="20" customFormat="false" ht="15" hidden="false" customHeight="false" outlineLevel="0" collapsed="false">
      <c r="B20" s="813"/>
      <c r="C20" s="814" t="s">
        <v>284</v>
      </c>
      <c r="D20" s="814" t="s">
        <v>285</v>
      </c>
      <c r="E20" s="815" t="s">
        <v>286</v>
      </c>
      <c r="F20" s="815" t="s">
        <v>287</v>
      </c>
      <c r="G20" s="815" t="s">
        <v>288</v>
      </c>
    </row>
    <row r="21" s="308" customFormat="true" ht="15" hidden="false" customHeight="false" outlineLevel="0" collapsed="false">
      <c r="B21" s="816"/>
      <c r="C21" s="817"/>
      <c r="D21" s="818" t="s">
        <v>289</v>
      </c>
      <c r="E21" s="818"/>
      <c r="F21" s="819"/>
      <c r="G21" s="820" t="n">
        <v>0.39</v>
      </c>
    </row>
    <row r="22" s="308" customFormat="true" ht="15" hidden="false" customHeight="false" outlineLevel="0" collapsed="false">
      <c r="B22" s="816"/>
      <c r="C22" s="817"/>
      <c r="D22" s="818" t="s">
        <v>290</v>
      </c>
      <c r="E22" s="818"/>
      <c r="F22" s="819"/>
      <c r="G22" s="821" t="n">
        <v>0.7</v>
      </c>
    </row>
    <row r="23" s="308" customFormat="true" ht="15" hidden="false" customHeight="false" outlineLevel="0" collapsed="false">
      <c r="B23" s="816"/>
      <c r="C23" s="817"/>
      <c r="D23" s="818" t="s">
        <v>291</v>
      </c>
      <c r="E23" s="818"/>
      <c r="F23" s="819"/>
      <c r="G23" s="821" t="n">
        <v>0.45</v>
      </c>
    </row>
    <row r="24" s="52" customFormat="true" ht="15" hidden="false" customHeight="true" outlineLevel="0" collapsed="false">
      <c r="B24" s="822" t="s">
        <v>292</v>
      </c>
      <c r="C24" s="822"/>
      <c r="D24" s="822"/>
      <c r="E24" s="822"/>
      <c r="F24" s="822"/>
      <c r="G24" s="822"/>
    </row>
    <row r="25" s="52" customFormat="true" ht="15" hidden="false" customHeight="true" outlineLevel="0" collapsed="false">
      <c r="B25" s="808" t="s">
        <v>144</v>
      </c>
      <c r="C25" s="808"/>
      <c r="D25" s="809" t="s">
        <v>294</v>
      </c>
      <c r="E25" s="810" t="s">
        <v>283</v>
      </c>
      <c r="F25" s="811"/>
      <c r="G25" s="812" t="n">
        <f aca="false">MEDIAN(G27:G29)</f>
        <v>49</v>
      </c>
    </row>
    <row r="26" customFormat="false" ht="15" hidden="false" customHeight="false" outlineLevel="0" collapsed="false">
      <c r="B26" s="813"/>
      <c r="C26" s="814" t="s">
        <v>284</v>
      </c>
      <c r="D26" s="814" t="s">
        <v>285</v>
      </c>
      <c r="E26" s="815" t="s">
        <v>286</v>
      </c>
      <c r="F26" s="815" t="s">
        <v>287</v>
      </c>
      <c r="G26" s="815" t="s">
        <v>288</v>
      </c>
    </row>
    <row r="27" s="308" customFormat="true" ht="15" hidden="false" customHeight="false" outlineLevel="0" collapsed="false">
      <c r="B27" s="816"/>
      <c r="C27" s="817"/>
      <c r="D27" s="818" t="s">
        <v>289</v>
      </c>
      <c r="E27" s="818"/>
      <c r="F27" s="819"/>
      <c r="G27" s="820" t="n">
        <v>45.9</v>
      </c>
    </row>
    <row r="28" s="308" customFormat="true" ht="15" hidden="false" customHeight="false" outlineLevel="0" collapsed="false">
      <c r="B28" s="816"/>
      <c r="C28" s="817"/>
      <c r="D28" s="818" t="s">
        <v>290</v>
      </c>
      <c r="E28" s="818"/>
      <c r="F28" s="819"/>
      <c r="G28" s="821" t="n">
        <v>80</v>
      </c>
    </row>
    <row r="29" s="308" customFormat="true" ht="15" hidden="false" customHeight="false" outlineLevel="0" collapsed="false">
      <c r="B29" s="816"/>
      <c r="C29" s="817"/>
      <c r="D29" s="818" t="s">
        <v>291</v>
      </c>
      <c r="E29" s="818"/>
      <c r="F29" s="819"/>
      <c r="G29" s="821" t="n">
        <v>49</v>
      </c>
    </row>
    <row r="30" s="52" customFormat="true" ht="15" hidden="false" customHeight="true" outlineLevel="0" collapsed="false">
      <c r="B30" s="822" t="s">
        <v>292</v>
      </c>
      <c r="C30" s="822"/>
      <c r="D30" s="822"/>
      <c r="E30" s="822"/>
      <c r="F30" s="822"/>
      <c r="G30" s="822"/>
    </row>
    <row r="31" s="52" customFormat="true" ht="15" hidden="false" customHeight="true" outlineLevel="0" collapsed="false">
      <c r="B31" s="808" t="s">
        <v>145</v>
      </c>
      <c r="C31" s="808"/>
      <c r="D31" s="809" t="s">
        <v>295</v>
      </c>
      <c r="E31" s="810" t="s">
        <v>283</v>
      </c>
      <c r="F31" s="811"/>
      <c r="G31" s="812" t="n">
        <f aca="false">MEDIAN(G33:G35)</f>
        <v>19.7</v>
      </c>
    </row>
    <row r="32" customFormat="false" ht="15" hidden="false" customHeight="false" outlineLevel="0" collapsed="false">
      <c r="B32" s="813"/>
      <c r="C32" s="814" t="s">
        <v>284</v>
      </c>
      <c r="D32" s="814" t="s">
        <v>285</v>
      </c>
      <c r="E32" s="815" t="s">
        <v>286</v>
      </c>
      <c r="F32" s="815" t="s">
        <v>287</v>
      </c>
      <c r="G32" s="815" t="s">
        <v>288</v>
      </c>
    </row>
    <row r="33" s="308" customFormat="true" ht="15" hidden="false" customHeight="false" outlineLevel="0" collapsed="false">
      <c r="B33" s="816"/>
      <c r="C33" s="817"/>
      <c r="D33" s="818" t="s">
        <v>289</v>
      </c>
      <c r="E33" s="818"/>
      <c r="F33" s="819"/>
      <c r="G33" s="820" t="n">
        <v>18.4</v>
      </c>
    </row>
    <row r="34" s="308" customFormat="true" ht="15" hidden="false" customHeight="false" outlineLevel="0" collapsed="false">
      <c r="B34" s="816"/>
      <c r="C34" s="817"/>
      <c r="D34" s="818" t="s">
        <v>290</v>
      </c>
      <c r="E34" s="818"/>
      <c r="F34" s="819"/>
      <c r="G34" s="821" t="n">
        <v>60</v>
      </c>
    </row>
    <row r="35" s="308" customFormat="true" ht="15" hidden="false" customHeight="false" outlineLevel="0" collapsed="false">
      <c r="B35" s="816"/>
      <c r="C35" s="817"/>
      <c r="D35" s="818" t="s">
        <v>291</v>
      </c>
      <c r="E35" s="818"/>
      <c r="F35" s="819"/>
      <c r="G35" s="821" t="n">
        <v>19.7</v>
      </c>
    </row>
    <row r="36" s="52" customFormat="true" ht="15" hidden="false" customHeight="true" outlineLevel="0" collapsed="false">
      <c r="B36" s="822" t="s">
        <v>292</v>
      </c>
      <c r="C36" s="822"/>
      <c r="D36" s="822"/>
      <c r="E36" s="822"/>
      <c r="F36" s="822"/>
      <c r="G36" s="822"/>
    </row>
    <row r="37" s="52" customFormat="true" ht="15" hidden="false" customHeight="true" outlineLevel="0" collapsed="false">
      <c r="B37" s="808" t="s">
        <v>146</v>
      </c>
      <c r="C37" s="808"/>
      <c r="D37" s="809" t="s">
        <v>296</v>
      </c>
      <c r="E37" s="810" t="s">
        <v>283</v>
      </c>
      <c r="F37" s="811"/>
      <c r="G37" s="812" t="n">
        <f aca="false">MEDIAN(G39:G41)</f>
        <v>1.7</v>
      </c>
    </row>
    <row r="38" customFormat="false" ht="15" hidden="false" customHeight="false" outlineLevel="0" collapsed="false">
      <c r="B38" s="813"/>
      <c r="C38" s="814" t="s">
        <v>284</v>
      </c>
      <c r="D38" s="814" t="s">
        <v>285</v>
      </c>
      <c r="E38" s="815" t="s">
        <v>286</v>
      </c>
      <c r="F38" s="815" t="s">
        <v>287</v>
      </c>
      <c r="G38" s="815" t="s">
        <v>288</v>
      </c>
    </row>
    <row r="39" s="308" customFormat="true" ht="15" hidden="false" customHeight="false" outlineLevel="0" collapsed="false">
      <c r="B39" s="816"/>
      <c r="C39" s="817"/>
      <c r="D39" s="818" t="s">
        <v>289</v>
      </c>
      <c r="E39" s="818"/>
      <c r="F39" s="819"/>
      <c r="G39" s="820" t="n">
        <v>1.53</v>
      </c>
    </row>
    <row r="40" s="308" customFormat="true" ht="15" hidden="false" customHeight="false" outlineLevel="0" collapsed="false">
      <c r="B40" s="816"/>
      <c r="C40" s="817"/>
      <c r="D40" s="818" t="s">
        <v>291</v>
      </c>
      <c r="E40" s="818"/>
      <c r="F40" s="819"/>
      <c r="G40" s="821" t="n">
        <v>4</v>
      </c>
    </row>
    <row r="41" s="308" customFormat="true" ht="15" hidden="false" customHeight="false" outlineLevel="0" collapsed="false">
      <c r="B41" s="816"/>
      <c r="C41" s="817"/>
      <c r="D41" s="818" t="s">
        <v>290</v>
      </c>
      <c r="E41" s="818"/>
      <c r="F41" s="819"/>
      <c r="G41" s="821" t="n">
        <v>1.7</v>
      </c>
    </row>
    <row r="42" s="52" customFormat="true" ht="15" hidden="false" customHeight="true" outlineLevel="0" collapsed="false">
      <c r="B42" s="822" t="s">
        <v>292</v>
      </c>
      <c r="C42" s="822"/>
      <c r="D42" s="822"/>
      <c r="E42" s="822"/>
      <c r="F42" s="822"/>
      <c r="G42" s="822"/>
    </row>
    <row r="43" s="52" customFormat="true" ht="15" hidden="false" customHeight="true" outlineLevel="0" collapsed="false">
      <c r="B43" s="808" t="s">
        <v>147</v>
      </c>
      <c r="C43" s="808"/>
      <c r="D43" s="809" t="s">
        <v>297</v>
      </c>
      <c r="E43" s="810" t="s">
        <v>283</v>
      </c>
      <c r="F43" s="811"/>
      <c r="G43" s="812" t="n">
        <f aca="false">MEDIAN(G45:G47)</f>
        <v>2.1</v>
      </c>
    </row>
    <row r="44" customFormat="false" ht="15" hidden="false" customHeight="false" outlineLevel="0" collapsed="false">
      <c r="B44" s="813"/>
      <c r="C44" s="814" t="s">
        <v>284</v>
      </c>
      <c r="D44" s="814" t="s">
        <v>285</v>
      </c>
      <c r="E44" s="815" t="s">
        <v>286</v>
      </c>
      <c r="F44" s="815" t="s">
        <v>287</v>
      </c>
      <c r="G44" s="815" t="s">
        <v>288</v>
      </c>
    </row>
    <row r="45" s="308" customFormat="true" ht="15" hidden="false" customHeight="false" outlineLevel="0" collapsed="false">
      <c r="B45" s="816"/>
      <c r="C45" s="817"/>
      <c r="D45" s="818" t="s">
        <v>289</v>
      </c>
      <c r="E45" s="818"/>
      <c r="F45" s="819"/>
      <c r="G45" s="820" t="n">
        <v>1.9</v>
      </c>
    </row>
    <row r="46" s="308" customFormat="true" ht="15" hidden="false" customHeight="false" outlineLevel="0" collapsed="false">
      <c r="B46" s="816"/>
      <c r="C46" s="817"/>
      <c r="D46" s="818" t="s">
        <v>290</v>
      </c>
      <c r="E46" s="818"/>
      <c r="F46" s="819"/>
      <c r="G46" s="821" t="n">
        <v>2.5</v>
      </c>
    </row>
    <row r="47" s="308" customFormat="true" ht="15" hidden="false" customHeight="false" outlineLevel="0" collapsed="false">
      <c r="B47" s="816"/>
      <c r="C47" s="817"/>
      <c r="D47" s="818" t="s">
        <v>291</v>
      </c>
      <c r="E47" s="818"/>
      <c r="F47" s="819"/>
      <c r="G47" s="821" t="n">
        <v>2.1</v>
      </c>
    </row>
    <row r="48" s="52" customFormat="true" ht="15" hidden="false" customHeight="true" outlineLevel="0" collapsed="false">
      <c r="B48" s="822" t="s">
        <v>292</v>
      </c>
      <c r="C48" s="822"/>
      <c r="D48" s="822"/>
      <c r="E48" s="822"/>
      <c r="F48" s="822"/>
      <c r="G48" s="822"/>
    </row>
    <row r="49" s="52" customFormat="true" ht="15" hidden="false" customHeight="true" outlineLevel="0" collapsed="false">
      <c r="B49" s="808" t="s">
        <v>148</v>
      </c>
      <c r="C49" s="808"/>
      <c r="D49" s="809" t="s">
        <v>298</v>
      </c>
      <c r="E49" s="810" t="s">
        <v>299</v>
      </c>
      <c r="F49" s="811"/>
      <c r="G49" s="812" t="n">
        <f aca="false">MEDIAN(G51:G53)</f>
        <v>7.4</v>
      </c>
    </row>
    <row r="50" customFormat="false" ht="15" hidden="false" customHeight="false" outlineLevel="0" collapsed="false">
      <c r="B50" s="813"/>
      <c r="C50" s="814" t="s">
        <v>284</v>
      </c>
      <c r="D50" s="814" t="s">
        <v>285</v>
      </c>
      <c r="E50" s="815" t="s">
        <v>286</v>
      </c>
      <c r="F50" s="815" t="s">
        <v>287</v>
      </c>
      <c r="G50" s="815" t="s">
        <v>288</v>
      </c>
    </row>
    <row r="51" s="308" customFormat="true" ht="15" hidden="false" customHeight="false" outlineLevel="0" collapsed="false">
      <c r="B51" s="816"/>
      <c r="C51" s="817"/>
      <c r="D51" s="818" t="s">
        <v>289</v>
      </c>
      <c r="E51" s="818"/>
      <c r="F51" s="819"/>
      <c r="G51" s="820" t="n">
        <v>6.9</v>
      </c>
    </row>
    <row r="52" s="308" customFormat="true" ht="15" hidden="false" customHeight="false" outlineLevel="0" collapsed="false">
      <c r="B52" s="816"/>
      <c r="C52" s="817"/>
      <c r="D52" s="818" t="s">
        <v>290</v>
      </c>
      <c r="E52" s="818"/>
      <c r="F52" s="819"/>
      <c r="G52" s="821" t="n">
        <v>8</v>
      </c>
    </row>
    <row r="53" s="308" customFormat="true" ht="15" hidden="false" customHeight="false" outlineLevel="0" collapsed="false">
      <c r="B53" s="816"/>
      <c r="C53" s="817"/>
      <c r="D53" s="818" t="s">
        <v>291</v>
      </c>
      <c r="E53" s="818"/>
      <c r="F53" s="819"/>
      <c r="G53" s="821" t="n">
        <v>7.4</v>
      </c>
    </row>
    <row r="54" s="52" customFormat="true" ht="15" hidden="false" customHeight="true" outlineLevel="0" collapsed="false">
      <c r="B54" s="822" t="s">
        <v>292</v>
      </c>
      <c r="C54" s="822"/>
      <c r="D54" s="822"/>
      <c r="E54" s="822"/>
      <c r="F54" s="822"/>
      <c r="G54" s="822"/>
    </row>
    <row r="55" s="52" customFormat="true" ht="15" hidden="false" customHeight="true" outlineLevel="0" collapsed="false">
      <c r="B55" s="808" t="s">
        <v>149</v>
      </c>
      <c r="C55" s="808"/>
      <c r="D55" s="809" t="s">
        <v>300</v>
      </c>
      <c r="E55" s="810" t="s">
        <v>283</v>
      </c>
      <c r="F55" s="811"/>
      <c r="G55" s="812" t="n">
        <f aca="false">MEDIAN(G57:G59)</f>
        <v>0.95</v>
      </c>
    </row>
    <row r="56" customFormat="false" ht="15" hidden="false" customHeight="false" outlineLevel="0" collapsed="false">
      <c r="B56" s="813"/>
      <c r="C56" s="814" t="s">
        <v>284</v>
      </c>
      <c r="D56" s="814" t="s">
        <v>285</v>
      </c>
      <c r="E56" s="815" t="s">
        <v>286</v>
      </c>
      <c r="F56" s="815" t="s">
        <v>287</v>
      </c>
      <c r="G56" s="815" t="s">
        <v>288</v>
      </c>
    </row>
    <row r="57" s="308" customFormat="true" ht="15" hidden="false" customHeight="false" outlineLevel="0" collapsed="false">
      <c r="B57" s="816"/>
      <c r="C57" s="817"/>
      <c r="D57" s="818" t="s">
        <v>289</v>
      </c>
      <c r="E57" s="818"/>
      <c r="F57" s="819"/>
      <c r="G57" s="820" t="n">
        <v>0.9</v>
      </c>
    </row>
    <row r="58" s="308" customFormat="true" ht="15" hidden="false" customHeight="false" outlineLevel="0" collapsed="false">
      <c r="B58" s="816"/>
      <c r="C58" s="817"/>
      <c r="D58" s="818" t="s">
        <v>290</v>
      </c>
      <c r="E58" s="818"/>
      <c r="F58" s="819"/>
      <c r="G58" s="821" t="n">
        <v>1</v>
      </c>
    </row>
    <row r="59" s="308" customFormat="true" ht="15" hidden="false" customHeight="false" outlineLevel="0" collapsed="false">
      <c r="B59" s="816"/>
      <c r="C59" s="817"/>
      <c r="D59" s="818" t="s">
        <v>291</v>
      </c>
      <c r="E59" s="818"/>
      <c r="F59" s="819"/>
      <c r="G59" s="821" t="n">
        <v>0.95</v>
      </c>
    </row>
    <row r="60" s="52" customFormat="true" ht="15" hidden="false" customHeight="true" outlineLevel="0" collapsed="false">
      <c r="B60" s="822" t="s">
        <v>292</v>
      </c>
      <c r="C60" s="822"/>
      <c r="D60" s="822"/>
      <c r="E60" s="822"/>
      <c r="F60" s="822"/>
      <c r="G60" s="822"/>
    </row>
    <row r="61" s="52" customFormat="true" ht="15" hidden="false" customHeight="true" outlineLevel="0" collapsed="false">
      <c r="B61" s="808" t="s">
        <v>150</v>
      </c>
      <c r="C61" s="808"/>
      <c r="D61" s="809" t="s">
        <v>301</v>
      </c>
      <c r="E61" s="810" t="s">
        <v>283</v>
      </c>
      <c r="F61" s="811"/>
      <c r="G61" s="812" t="n">
        <f aca="false">MEDIAN(G63:G65)</f>
        <v>68.8</v>
      </c>
    </row>
    <row r="62" customFormat="false" ht="15" hidden="false" customHeight="false" outlineLevel="0" collapsed="false">
      <c r="B62" s="813"/>
      <c r="C62" s="814" t="s">
        <v>284</v>
      </c>
      <c r="D62" s="814" t="s">
        <v>285</v>
      </c>
      <c r="E62" s="815" t="s">
        <v>286</v>
      </c>
      <c r="F62" s="815" t="s">
        <v>287</v>
      </c>
      <c r="G62" s="815" t="s">
        <v>288</v>
      </c>
    </row>
    <row r="63" s="308" customFormat="true" ht="15" hidden="false" customHeight="false" outlineLevel="0" collapsed="false">
      <c r="B63" s="816"/>
      <c r="C63" s="817"/>
      <c r="D63" s="818" t="s">
        <v>289</v>
      </c>
      <c r="E63" s="818"/>
      <c r="F63" s="819"/>
      <c r="G63" s="820" t="n">
        <v>68.8</v>
      </c>
    </row>
    <row r="64" s="308" customFormat="true" ht="15" hidden="false" customHeight="false" outlineLevel="0" collapsed="false">
      <c r="B64" s="816"/>
      <c r="C64" s="817"/>
      <c r="D64" s="818" t="s">
        <v>290</v>
      </c>
      <c r="E64" s="818"/>
      <c r="F64" s="819"/>
      <c r="G64" s="821" t="n">
        <v>40</v>
      </c>
    </row>
    <row r="65" s="308" customFormat="true" ht="15" hidden="false" customHeight="false" outlineLevel="0" collapsed="false">
      <c r="B65" s="816"/>
      <c r="C65" s="817"/>
      <c r="D65" s="818" t="s">
        <v>291</v>
      </c>
      <c r="E65" s="818"/>
      <c r="F65" s="819"/>
      <c r="G65" s="821" t="n">
        <v>74</v>
      </c>
    </row>
    <row r="66" s="52" customFormat="true" ht="15" hidden="false" customHeight="true" outlineLevel="0" collapsed="false">
      <c r="B66" s="822" t="s">
        <v>292</v>
      </c>
      <c r="C66" s="822"/>
      <c r="D66" s="822"/>
      <c r="E66" s="822"/>
      <c r="F66" s="822"/>
      <c r="G66" s="822"/>
    </row>
    <row r="67" s="52" customFormat="true" ht="15" hidden="false" customHeight="true" outlineLevel="0" collapsed="false">
      <c r="B67" s="808" t="s">
        <v>151</v>
      </c>
      <c r="C67" s="808"/>
      <c r="D67" s="809" t="s">
        <v>302</v>
      </c>
      <c r="E67" s="810" t="s">
        <v>283</v>
      </c>
      <c r="F67" s="811"/>
      <c r="G67" s="812" t="n">
        <f aca="false">MEDIAN(G69:G71)</f>
        <v>9.18</v>
      </c>
    </row>
    <row r="68" customFormat="false" ht="15" hidden="false" customHeight="false" outlineLevel="0" collapsed="false">
      <c r="B68" s="813"/>
      <c r="C68" s="814" t="s">
        <v>284</v>
      </c>
      <c r="D68" s="814" t="s">
        <v>285</v>
      </c>
      <c r="E68" s="815" t="s">
        <v>286</v>
      </c>
      <c r="F68" s="815" t="s">
        <v>287</v>
      </c>
      <c r="G68" s="815" t="s">
        <v>288</v>
      </c>
    </row>
    <row r="69" s="308" customFormat="true" ht="15" hidden="false" customHeight="false" outlineLevel="0" collapsed="false">
      <c r="B69" s="816"/>
      <c r="C69" s="817"/>
      <c r="D69" s="818" t="s">
        <v>289</v>
      </c>
      <c r="E69" s="818"/>
      <c r="F69" s="819"/>
      <c r="G69" s="820" t="n">
        <v>9.18</v>
      </c>
    </row>
    <row r="70" s="308" customFormat="true" ht="15" hidden="false" customHeight="false" outlineLevel="0" collapsed="false">
      <c r="B70" s="816"/>
      <c r="C70" s="817"/>
      <c r="D70" s="818" t="s">
        <v>290</v>
      </c>
      <c r="E70" s="818"/>
      <c r="F70" s="819"/>
      <c r="G70" s="821" t="n">
        <v>5</v>
      </c>
    </row>
    <row r="71" s="308" customFormat="true" ht="15" hidden="false" customHeight="false" outlineLevel="0" collapsed="false">
      <c r="B71" s="816"/>
      <c r="C71" s="817"/>
      <c r="D71" s="818" t="s">
        <v>291</v>
      </c>
      <c r="E71" s="818"/>
      <c r="F71" s="819"/>
      <c r="G71" s="821" t="n">
        <v>10.2</v>
      </c>
    </row>
    <row r="72" s="52" customFormat="true" ht="15" hidden="false" customHeight="true" outlineLevel="0" collapsed="false">
      <c r="B72" s="822" t="s">
        <v>292</v>
      </c>
      <c r="C72" s="822"/>
      <c r="D72" s="822"/>
      <c r="E72" s="822"/>
      <c r="F72" s="822"/>
      <c r="G72" s="822"/>
    </row>
    <row r="73" s="52" customFormat="true" ht="15" hidden="false" customHeight="true" outlineLevel="0" collapsed="false">
      <c r="B73" s="808" t="s">
        <v>152</v>
      </c>
      <c r="C73" s="808"/>
      <c r="D73" s="809" t="s">
        <v>303</v>
      </c>
      <c r="E73" s="810" t="s">
        <v>304</v>
      </c>
      <c r="F73" s="811"/>
      <c r="G73" s="812" t="n">
        <f aca="false">MEDIAN(G75:G77)</f>
        <v>490</v>
      </c>
    </row>
    <row r="74" customFormat="false" ht="15" hidden="false" customHeight="false" outlineLevel="0" collapsed="false">
      <c r="B74" s="813"/>
      <c r="C74" s="814" t="s">
        <v>284</v>
      </c>
      <c r="D74" s="814" t="s">
        <v>285</v>
      </c>
      <c r="E74" s="815" t="s">
        <v>286</v>
      </c>
      <c r="F74" s="815" t="s">
        <v>287</v>
      </c>
      <c r="G74" s="815" t="s">
        <v>288</v>
      </c>
    </row>
    <row r="75" s="308" customFormat="true" ht="15" hidden="false" customHeight="false" outlineLevel="0" collapsed="false">
      <c r="B75" s="816"/>
      <c r="C75" s="817"/>
      <c r="D75" s="818" t="s">
        <v>289</v>
      </c>
      <c r="E75" s="818"/>
      <c r="F75" s="819"/>
      <c r="G75" s="820" t="n">
        <v>458.6</v>
      </c>
    </row>
    <row r="76" s="308" customFormat="true" ht="15" hidden="false" customHeight="false" outlineLevel="0" collapsed="false">
      <c r="B76" s="816"/>
      <c r="C76" s="817"/>
      <c r="D76" s="818" t="s">
        <v>290</v>
      </c>
      <c r="E76" s="818"/>
      <c r="F76" s="819"/>
      <c r="G76" s="821" t="n">
        <v>650</v>
      </c>
    </row>
    <row r="77" s="308" customFormat="true" ht="15" hidden="false" customHeight="false" outlineLevel="0" collapsed="false">
      <c r="B77" s="816"/>
      <c r="C77" s="817"/>
      <c r="D77" s="818" t="s">
        <v>291</v>
      </c>
      <c r="E77" s="818"/>
      <c r="F77" s="819"/>
      <c r="G77" s="821" t="n">
        <v>490</v>
      </c>
    </row>
    <row r="78" s="52" customFormat="true" ht="15" hidden="false" customHeight="true" outlineLevel="0" collapsed="false">
      <c r="B78" s="822" t="s">
        <v>292</v>
      </c>
      <c r="C78" s="822"/>
      <c r="D78" s="822"/>
      <c r="E78" s="822"/>
      <c r="F78" s="822"/>
      <c r="G78" s="822"/>
    </row>
    <row r="79" s="52" customFormat="true" ht="15" hidden="false" customHeight="true" outlineLevel="0" collapsed="false">
      <c r="B79" s="808" t="s">
        <v>154</v>
      </c>
      <c r="C79" s="808"/>
      <c r="D79" s="809" t="s">
        <v>305</v>
      </c>
      <c r="E79" s="810" t="s">
        <v>306</v>
      </c>
      <c r="F79" s="811"/>
      <c r="G79" s="812" t="n">
        <f aca="false">MEDIAN(G81:G83)</f>
        <v>3.9</v>
      </c>
    </row>
    <row r="80" customFormat="false" ht="15" hidden="false" customHeight="false" outlineLevel="0" collapsed="false">
      <c r="B80" s="813"/>
      <c r="C80" s="814" t="s">
        <v>284</v>
      </c>
      <c r="D80" s="814" t="s">
        <v>285</v>
      </c>
      <c r="E80" s="815" t="s">
        <v>286</v>
      </c>
      <c r="F80" s="815" t="s">
        <v>287</v>
      </c>
      <c r="G80" s="815" t="s">
        <v>288</v>
      </c>
    </row>
    <row r="81" s="308" customFormat="true" ht="15" hidden="false" customHeight="false" outlineLevel="0" collapsed="false">
      <c r="B81" s="816"/>
      <c r="C81" s="817"/>
      <c r="D81" s="818" t="s">
        <v>289</v>
      </c>
      <c r="E81" s="818"/>
      <c r="F81" s="819"/>
      <c r="G81" s="820" t="n">
        <v>3.6</v>
      </c>
    </row>
    <row r="82" s="308" customFormat="true" ht="15" hidden="false" customHeight="false" outlineLevel="0" collapsed="false">
      <c r="B82" s="816"/>
      <c r="C82" s="817"/>
      <c r="D82" s="818" t="s">
        <v>290</v>
      </c>
      <c r="E82" s="818"/>
      <c r="F82" s="819"/>
      <c r="G82" s="821" t="n">
        <v>6.8</v>
      </c>
    </row>
    <row r="83" s="308" customFormat="true" ht="15" hidden="false" customHeight="false" outlineLevel="0" collapsed="false">
      <c r="B83" s="816"/>
      <c r="C83" s="817"/>
      <c r="D83" s="818" t="s">
        <v>291</v>
      </c>
      <c r="E83" s="818"/>
      <c r="F83" s="819"/>
      <c r="G83" s="821" t="n">
        <v>3.9</v>
      </c>
    </row>
    <row r="84" s="52" customFormat="true" ht="15" hidden="false" customHeight="true" outlineLevel="0" collapsed="false">
      <c r="B84" s="822" t="s">
        <v>292</v>
      </c>
      <c r="C84" s="822"/>
      <c r="D84" s="822"/>
      <c r="E84" s="822"/>
      <c r="F84" s="822"/>
      <c r="G84" s="822"/>
    </row>
    <row r="85" s="52" customFormat="true" ht="15" hidden="false" customHeight="true" outlineLevel="0" collapsed="false">
      <c r="B85" s="808" t="s">
        <v>155</v>
      </c>
      <c r="C85" s="808"/>
      <c r="D85" s="809" t="s">
        <v>307</v>
      </c>
      <c r="E85" s="810" t="s">
        <v>306</v>
      </c>
      <c r="F85" s="811"/>
      <c r="G85" s="812" t="n">
        <f aca="false">MEDIAN(G87:G89)</f>
        <v>0.8</v>
      </c>
    </row>
    <row r="86" customFormat="false" ht="15" hidden="false" customHeight="false" outlineLevel="0" collapsed="false">
      <c r="B86" s="813"/>
      <c r="C86" s="814" t="s">
        <v>284</v>
      </c>
      <c r="D86" s="814" t="s">
        <v>285</v>
      </c>
      <c r="E86" s="815" t="s">
        <v>286</v>
      </c>
      <c r="F86" s="815" t="s">
        <v>287</v>
      </c>
      <c r="G86" s="815" t="s">
        <v>288</v>
      </c>
    </row>
    <row r="87" s="308" customFormat="true" ht="15" hidden="false" customHeight="false" outlineLevel="0" collapsed="false">
      <c r="B87" s="816"/>
      <c r="C87" s="817"/>
      <c r="D87" s="818" t="s">
        <v>289</v>
      </c>
      <c r="E87" s="818"/>
      <c r="F87" s="819"/>
      <c r="G87" s="820" t="n">
        <v>0.46</v>
      </c>
    </row>
    <row r="88" s="308" customFormat="true" ht="15" hidden="false" customHeight="false" outlineLevel="0" collapsed="false">
      <c r="B88" s="816"/>
      <c r="C88" s="817"/>
      <c r="D88" s="818" t="s">
        <v>290</v>
      </c>
      <c r="E88" s="818"/>
      <c r="F88" s="819"/>
      <c r="G88" s="821" t="n">
        <v>3.62</v>
      </c>
    </row>
    <row r="89" s="308" customFormat="true" ht="15" hidden="false" customHeight="false" outlineLevel="0" collapsed="false">
      <c r="B89" s="816"/>
      <c r="C89" s="817"/>
      <c r="D89" s="818" t="s">
        <v>291</v>
      </c>
      <c r="E89" s="818"/>
      <c r="F89" s="819"/>
      <c r="G89" s="821" t="n">
        <v>0.8</v>
      </c>
    </row>
    <row r="90" s="52" customFormat="true" ht="15" hidden="false" customHeight="true" outlineLevel="0" collapsed="false">
      <c r="B90" s="822" t="s">
        <v>292</v>
      </c>
      <c r="C90" s="822"/>
      <c r="D90" s="822"/>
      <c r="E90" s="822"/>
      <c r="F90" s="822"/>
      <c r="G90" s="822"/>
    </row>
    <row r="91" s="52" customFormat="true" ht="22.5" hidden="false" customHeight="true" outlineLevel="0" collapsed="false">
      <c r="B91" s="808" t="s">
        <v>156</v>
      </c>
      <c r="C91" s="808"/>
      <c r="D91" s="809" t="s">
        <v>308</v>
      </c>
      <c r="E91" s="810" t="s">
        <v>299</v>
      </c>
      <c r="F91" s="811"/>
      <c r="G91" s="812" t="n">
        <f aca="false">MEDIAN(G93:G95)</f>
        <v>370</v>
      </c>
    </row>
    <row r="92" customFormat="false" ht="15" hidden="false" customHeight="false" outlineLevel="0" collapsed="false">
      <c r="B92" s="813"/>
      <c r="C92" s="814" t="s">
        <v>284</v>
      </c>
      <c r="D92" s="814" t="s">
        <v>285</v>
      </c>
      <c r="E92" s="815" t="s">
        <v>286</v>
      </c>
      <c r="F92" s="815" t="s">
        <v>287</v>
      </c>
      <c r="G92" s="815" t="s">
        <v>288</v>
      </c>
    </row>
    <row r="93" s="308" customFormat="true" ht="15" hidden="false" customHeight="false" outlineLevel="0" collapsed="false">
      <c r="B93" s="816"/>
      <c r="C93" s="817"/>
      <c r="D93" s="818" t="s">
        <v>289</v>
      </c>
      <c r="E93" s="818"/>
      <c r="F93" s="819"/>
      <c r="G93" s="820" t="n">
        <v>351.6</v>
      </c>
    </row>
    <row r="94" s="308" customFormat="true" ht="15" hidden="false" customHeight="false" outlineLevel="0" collapsed="false">
      <c r="B94" s="816"/>
      <c r="C94" s="817"/>
      <c r="D94" s="818" t="s">
        <v>290</v>
      </c>
      <c r="E94" s="818"/>
      <c r="F94" s="819"/>
      <c r="G94" s="821" t="n">
        <v>370</v>
      </c>
    </row>
    <row r="95" s="308" customFormat="true" ht="15" hidden="false" customHeight="false" outlineLevel="0" collapsed="false">
      <c r="B95" s="816"/>
      <c r="C95" s="817"/>
      <c r="D95" s="818" t="s">
        <v>291</v>
      </c>
      <c r="E95" s="818"/>
      <c r="F95" s="819"/>
      <c r="G95" s="821" t="n">
        <v>376.2</v>
      </c>
    </row>
    <row r="96" s="52" customFormat="true" ht="15" hidden="false" customHeight="true" outlineLevel="0" collapsed="false">
      <c r="B96" s="822" t="s">
        <v>292</v>
      </c>
      <c r="C96" s="822"/>
      <c r="D96" s="822"/>
      <c r="E96" s="822"/>
      <c r="F96" s="822"/>
      <c r="G96" s="822"/>
    </row>
    <row r="97" s="52" customFormat="true" ht="22.5" hidden="false" customHeight="true" outlineLevel="0" collapsed="false">
      <c r="B97" s="808" t="s">
        <v>158</v>
      </c>
      <c r="C97" s="808"/>
      <c r="D97" s="809" t="s">
        <v>309</v>
      </c>
      <c r="E97" s="810" t="s">
        <v>299</v>
      </c>
      <c r="F97" s="811"/>
      <c r="G97" s="812" t="n">
        <f aca="false">MEDIAN(G99:G101)</f>
        <v>116.72</v>
      </c>
    </row>
    <row r="98" customFormat="false" ht="15" hidden="false" customHeight="false" outlineLevel="0" collapsed="false">
      <c r="B98" s="813"/>
      <c r="C98" s="814" t="s">
        <v>284</v>
      </c>
      <c r="D98" s="814" t="s">
        <v>285</v>
      </c>
      <c r="E98" s="815" t="s">
        <v>286</v>
      </c>
      <c r="F98" s="815" t="s">
        <v>287</v>
      </c>
      <c r="G98" s="815" t="s">
        <v>288</v>
      </c>
    </row>
    <row r="99" s="308" customFormat="true" ht="15" hidden="false" customHeight="false" outlineLevel="0" collapsed="false">
      <c r="B99" s="816"/>
      <c r="C99" s="817"/>
      <c r="D99" s="818" t="s">
        <v>289</v>
      </c>
      <c r="E99" s="818"/>
      <c r="F99" s="819"/>
      <c r="G99" s="820" t="n">
        <v>116.72</v>
      </c>
    </row>
    <row r="100" s="308" customFormat="true" ht="15" hidden="false" customHeight="false" outlineLevel="0" collapsed="false">
      <c r="B100" s="816"/>
      <c r="C100" s="817"/>
      <c r="D100" s="818" t="s">
        <v>290</v>
      </c>
      <c r="E100" s="818"/>
      <c r="F100" s="819"/>
      <c r="G100" s="821" t="n">
        <v>80</v>
      </c>
    </row>
    <row r="101" s="308" customFormat="true" ht="15" hidden="false" customHeight="false" outlineLevel="0" collapsed="false">
      <c r="B101" s="816"/>
      <c r="C101" s="817"/>
      <c r="D101" s="818" t="s">
        <v>291</v>
      </c>
      <c r="E101" s="818"/>
      <c r="F101" s="819"/>
      <c r="G101" s="821" t="n">
        <v>130</v>
      </c>
    </row>
    <row r="102" s="52" customFormat="true" ht="15" hidden="false" customHeight="true" outlineLevel="0" collapsed="false">
      <c r="B102" s="822" t="s">
        <v>292</v>
      </c>
      <c r="C102" s="822"/>
      <c r="D102" s="822"/>
      <c r="E102" s="822"/>
      <c r="F102" s="822"/>
      <c r="G102" s="822"/>
    </row>
    <row r="103" s="52" customFormat="true" ht="22.5" hidden="false" customHeight="true" outlineLevel="0" collapsed="false">
      <c r="B103" s="808" t="s">
        <v>159</v>
      </c>
      <c r="C103" s="808"/>
      <c r="D103" s="809" t="s">
        <v>310</v>
      </c>
      <c r="E103" s="810" t="s">
        <v>299</v>
      </c>
      <c r="F103" s="811"/>
      <c r="G103" s="812" t="n">
        <f aca="false">MEDIAN(G105:G107)</f>
        <v>116.72</v>
      </c>
    </row>
    <row r="104" customFormat="false" ht="15" hidden="false" customHeight="false" outlineLevel="0" collapsed="false">
      <c r="B104" s="813"/>
      <c r="C104" s="814" t="s">
        <v>284</v>
      </c>
      <c r="D104" s="814" t="s">
        <v>285</v>
      </c>
      <c r="E104" s="815" t="s">
        <v>286</v>
      </c>
      <c r="F104" s="815" t="s">
        <v>287</v>
      </c>
      <c r="G104" s="815" t="s">
        <v>288</v>
      </c>
    </row>
    <row r="105" s="308" customFormat="true" ht="15" hidden="false" customHeight="false" outlineLevel="0" collapsed="false">
      <c r="B105" s="816"/>
      <c r="C105" s="817"/>
      <c r="D105" s="818" t="s">
        <v>289</v>
      </c>
      <c r="E105" s="818"/>
      <c r="F105" s="819"/>
      <c r="G105" s="820" t="n">
        <v>116.72</v>
      </c>
    </row>
    <row r="106" s="308" customFormat="true" ht="15" hidden="false" customHeight="false" outlineLevel="0" collapsed="false">
      <c r="B106" s="816"/>
      <c r="C106" s="817"/>
      <c r="D106" s="818" t="s">
        <v>290</v>
      </c>
      <c r="E106" s="818"/>
      <c r="F106" s="819"/>
      <c r="G106" s="821" t="n">
        <v>80</v>
      </c>
    </row>
    <row r="107" s="308" customFormat="true" ht="15" hidden="false" customHeight="false" outlineLevel="0" collapsed="false">
      <c r="B107" s="816"/>
      <c r="C107" s="817"/>
      <c r="D107" s="818" t="s">
        <v>291</v>
      </c>
      <c r="E107" s="818"/>
      <c r="F107" s="819"/>
      <c r="G107" s="821" t="n">
        <v>130</v>
      </c>
    </row>
    <row r="108" s="52" customFormat="true" ht="15" hidden="false" customHeight="true" outlineLevel="0" collapsed="false">
      <c r="B108" s="822" t="s">
        <v>292</v>
      </c>
      <c r="C108" s="822"/>
      <c r="D108" s="822"/>
      <c r="E108" s="822"/>
      <c r="F108" s="822"/>
      <c r="G108" s="822"/>
    </row>
    <row r="109" s="52" customFormat="true" ht="22.5" hidden="false" customHeight="true" outlineLevel="0" collapsed="false">
      <c r="B109" s="808" t="s">
        <v>160</v>
      </c>
      <c r="C109" s="808"/>
      <c r="D109" s="809" t="s">
        <v>311</v>
      </c>
      <c r="E109" s="810" t="s">
        <v>299</v>
      </c>
      <c r="F109" s="811"/>
      <c r="G109" s="812" t="n">
        <f aca="false">MEDIAN(G111:G113)</f>
        <v>116.72</v>
      </c>
    </row>
    <row r="110" customFormat="false" ht="15" hidden="false" customHeight="false" outlineLevel="0" collapsed="false">
      <c r="B110" s="813"/>
      <c r="C110" s="814" t="s">
        <v>284</v>
      </c>
      <c r="D110" s="814" t="s">
        <v>285</v>
      </c>
      <c r="E110" s="815" t="s">
        <v>286</v>
      </c>
      <c r="F110" s="815" t="s">
        <v>287</v>
      </c>
      <c r="G110" s="815" t="s">
        <v>288</v>
      </c>
    </row>
    <row r="111" s="308" customFormat="true" ht="15" hidden="false" customHeight="false" outlineLevel="0" collapsed="false">
      <c r="B111" s="816"/>
      <c r="C111" s="817"/>
      <c r="D111" s="818" t="s">
        <v>289</v>
      </c>
      <c r="E111" s="818"/>
      <c r="F111" s="819"/>
      <c r="G111" s="820" t="n">
        <v>116.72</v>
      </c>
    </row>
    <row r="112" s="308" customFormat="true" ht="15" hidden="false" customHeight="false" outlineLevel="0" collapsed="false">
      <c r="B112" s="816"/>
      <c r="C112" s="817"/>
      <c r="D112" s="818" t="s">
        <v>290</v>
      </c>
      <c r="E112" s="818"/>
      <c r="F112" s="819"/>
      <c r="G112" s="821" t="n">
        <v>80</v>
      </c>
    </row>
    <row r="113" s="308" customFormat="true" ht="15" hidden="false" customHeight="false" outlineLevel="0" collapsed="false">
      <c r="B113" s="816"/>
      <c r="C113" s="817"/>
      <c r="D113" s="818" t="s">
        <v>291</v>
      </c>
      <c r="E113" s="818"/>
      <c r="F113" s="819"/>
      <c r="G113" s="821" t="n">
        <v>130</v>
      </c>
    </row>
    <row r="114" s="52" customFormat="true" ht="15" hidden="false" customHeight="true" outlineLevel="0" collapsed="false">
      <c r="B114" s="822" t="s">
        <v>292</v>
      </c>
      <c r="C114" s="822"/>
      <c r="D114" s="822"/>
      <c r="E114" s="822"/>
      <c r="F114" s="822"/>
      <c r="G114" s="822"/>
    </row>
    <row r="115" s="52" customFormat="true" ht="22.5" hidden="false" customHeight="true" outlineLevel="0" collapsed="false">
      <c r="B115" s="808" t="s">
        <v>161</v>
      </c>
      <c r="C115" s="808"/>
      <c r="D115" s="809" t="s">
        <v>312</v>
      </c>
      <c r="E115" s="810" t="s">
        <v>299</v>
      </c>
      <c r="F115" s="811"/>
      <c r="G115" s="812" t="n">
        <f aca="false">MEDIAN(G117:G119)</f>
        <v>116.72</v>
      </c>
    </row>
    <row r="116" customFormat="false" ht="15" hidden="false" customHeight="false" outlineLevel="0" collapsed="false">
      <c r="B116" s="813"/>
      <c r="C116" s="814" t="s">
        <v>284</v>
      </c>
      <c r="D116" s="814" t="s">
        <v>285</v>
      </c>
      <c r="E116" s="815" t="s">
        <v>286</v>
      </c>
      <c r="F116" s="815" t="s">
        <v>287</v>
      </c>
      <c r="G116" s="815" t="s">
        <v>288</v>
      </c>
    </row>
    <row r="117" s="308" customFormat="true" ht="15" hidden="false" customHeight="false" outlineLevel="0" collapsed="false">
      <c r="B117" s="816"/>
      <c r="C117" s="817"/>
      <c r="D117" s="818" t="s">
        <v>289</v>
      </c>
      <c r="E117" s="818"/>
      <c r="F117" s="819"/>
      <c r="G117" s="820" t="n">
        <v>116.72</v>
      </c>
    </row>
    <row r="118" s="308" customFormat="true" ht="15" hidden="false" customHeight="false" outlineLevel="0" collapsed="false">
      <c r="B118" s="816"/>
      <c r="C118" s="817"/>
      <c r="D118" s="818" t="s">
        <v>290</v>
      </c>
      <c r="E118" s="818"/>
      <c r="F118" s="819"/>
      <c r="G118" s="821" t="n">
        <v>80</v>
      </c>
    </row>
    <row r="119" s="308" customFormat="true" ht="15" hidden="false" customHeight="false" outlineLevel="0" collapsed="false">
      <c r="B119" s="816"/>
      <c r="C119" s="817"/>
      <c r="D119" s="818" t="s">
        <v>291</v>
      </c>
      <c r="E119" s="818"/>
      <c r="F119" s="819"/>
      <c r="G119" s="821" t="n">
        <v>130</v>
      </c>
    </row>
    <row r="120" s="52" customFormat="true" ht="15" hidden="false" customHeight="true" outlineLevel="0" collapsed="false">
      <c r="B120" s="822" t="s">
        <v>292</v>
      </c>
      <c r="C120" s="822"/>
      <c r="D120" s="822"/>
      <c r="E120" s="822"/>
      <c r="F120" s="822"/>
      <c r="G120" s="822"/>
    </row>
    <row r="121" s="52" customFormat="true" ht="15" hidden="false" customHeight="true" outlineLevel="0" collapsed="false">
      <c r="B121" s="808" t="s">
        <v>162</v>
      </c>
      <c r="C121" s="808"/>
      <c r="D121" s="809" t="s">
        <v>313</v>
      </c>
      <c r="E121" s="810" t="s">
        <v>299</v>
      </c>
      <c r="F121" s="811"/>
      <c r="G121" s="812" t="n">
        <f aca="false">MEDIAN(G123:G125)</f>
        <v>116.72</v>
      </c>
    </row>
    <row r="122" customFormat="false" ht="15" hidden="false" customHeight="false" outlineLevel="0" collapsed="false">
      <c r="B122" s="813"/>
      <c r="C122" s="814" t="s">
        <v>284</v>
      </c>
      <c r="D122" s="814" t="s">
        <v>285</v>
      </c>
      <c r="E122" s="815" t="s">
        <v>286</v>
      </c>
      <c r="F122" s="815" t="s">
        <v>287</v>
      </c>
      <c r="G122" s="815" t="s">
        <v>288</v>
      </c>
    </row>
    <row r="123" s="308" customFormat="true" ht="15" hidden="false" customHeight="false" outlineLevel="0" collapsed="false">
      <c r="B123" s="816"/>
      <c r="C123" s="817"/>
      <c r="D123" s="818" t="s">
        <v>289</v>
      </c>
      <c r="E123" s="818"/>
      <c r="F123" s="819"/>
      <c r="G123" s="820" t="n">
        <v>116.72</v>
      </c>
    </row>
    <row r="124" s="308" customFormat="true" ht="15" hidden="false" customHeight="false" outlineLevel="0" collapsed="false">
      <c r="B124" s="816"/>
      <c r="C124" s="817"/>
      <c r="D124" s="818" t="s">
        <v>290</v>
      </c>
      <c r="E124" s="818"/>
      <c r="F124" s="819"/>
      <c r="G124" s="821" t="n">
        <v>80</v>
      </c>
    </row>
    <row r="125" s="308" customFormat="true" ht="15" hidden="false" customHeight="false" outlineLevel="0" collapsed="false">
      <c r="B125" s="816"/>
      <c r="C125" s="817"/>
      <c r="D125" s="818" t="s">
        <v>291</v>
      </c>
      <c r="E125" s="818"/>
      <c r="F125" s="819"/>
      <c r="G125" s="821" t="n">
        <v>130</v>
      </c>
    </row>
    <row r="126" s="52" customFormat="true" ht="15" hidden="false" customHeight="true" outlineLevel="0" collapsed="false">
      <c r="B126" s="822" t="s">
        <v>292</v>
      </c>
      <c r="C126" s="822"/>
      <c r="D126" s="822"/>
      <c r="E126" s="822"/>
      <c r="F126" s="822"/>
      <c r="G126" s="822"/>
    </row>
    <row r="127" s="52" customFormat="true" ht="15" hidden="false" customHeight="true" outlineLevel="0" collapsed="false">
      <c r="B127" s="808" t="s">
        <v>163</v>
      </c>
      <c r="C127" s="808"/>
      <c r="D127" s="809" t="s">
        <v>314</v>
      </c>
      <c r="E127" s="810" t="s">
        <v>299</v>
      </c>
      <c r="F127" s="811"/>
      <c r="G127" s="812" t="n">
        <f aca="false">MEDIAN(G129:G131)</f>
        <v>116.72</v>
      </c>
    </row>
    <row r="128" customFormat="false" ht="15" hidden="false" customHeight="false" outlineLevel="0" collapsed="false">
      <c r="B128" s="813"/>
      <c r="C128" s="814" t="s">
        <v>284</v>
      </c>
      <c r="D128" s="814" t="s">
        <v>285</v>
      </c>
      <c r="E128" s="815" t="s">
        <v>286</v>
      </c>
      <c r="F128" s="815" t="s">
        <v>287</v>
      </c>
      <c r="G128" s="815" t="s">
        <v>288</v>
      </c>
    </row>
    <row r="129" s="308" customFormat="true" ht="15" hidden="false" customHeight="false" outlineLevel="0" collapsed="false">
      <c r="B129" s="816"/>
      <c r="C129" s="817"/>
      <c r="D129" s="818" t="s">
        <v>289</v>
      </c>
      <c r="E129" s="818"/>
      <c r="F129" s="819"/>
      <c r="G129" s="820" t="n">
        <v>116.72</v>
      </c>
    </row>
    <row r="130" s="308" customFormat="true" ht="15" hidden="false" customHeight="false" outlineLevel="0" collapsed="false">
      <c r="B130" s="816"/>
      <c r="C130" s="817"/>
      <c r="D130" s="818" t="s">
        <v>290</v>
      </c>
      <c r="E130" s="818"/>
      <c r="F130" s="819"/>
      <c r="G130" s="821" t="n">
        <v>80</v>
      </c>
    </row>
    <row r="131" s="308" customFormat="true" ht="15" hidden="false" customHeight="false" outlineLevel="0" collapsed="false">
      <c r="B131" s="816"/>
      <c r="C131" s="817"/>
      <c r="D131" s="818" t="s">
        <v>291</v>
      </c>
      <c r="E131" s="818"/>
      <c r="F131" s="819"/>
      <c r="G131" s="821" t="n">
        <v>130</v>
      </c>
    </row>
    <row r="132" s="52" customFormat="true" ht="15" hidden="false" customHeight="true" outlineLevel="0" collapsed="false">
      <c r="B132" s="822" t="s">
        <v>292</v>
      </c>
      <c r="C132" s="822"/>
      <c r="D132" s="822"/>
      <c r="E132" s="822"/>
      <c r="F132" s="822"/>
      <c r="G132" s="822"/>
    </row>
    <row r="133" s="52" customFormat="true" ht="15" hidden="false" customHeight="true" outlineLevel="0" collapsed="false">
      <c r="B133" s="808" t="s">
        <v>164</v>
      </c>
      <c r="C133" s="808"/>
      <c r="D133" s="809" t="s">
        <v>315</v>
      </c>
      <c r="E133" s="810" t="s">
        <v>299</v>
      </c>
      <c r="F133" s="811"/>
      <c r="G133" s="812" t="n">
        <f aca="false">MEDIAN(G135:G137)</f>
        <v>116.72</v>
      </c>
    </row>
    <row r="134" customFormat="false" ht="15" hidden="false" customHeight="false" outlineLevel="0" collapsed="false">
      <c r="B134" s="813"/>
      <c r="C134" s="814" t="s">
        <v>284</v>
      </c>
      <c r="D134" s="814" t="s">
        <v>285</v>
      </c>
      <c r="E134" s="815" t="s">
        <v>286</v>
      </c>
      <c r="F134" s="815" t="s">
        <v>287</v>
      </c>
      <c r="G134" s="815" t="s">
        <v>288</v>
      </c>
    </row>
    <row r="135" s="308" customFormat="true" ht="15" hidden="false" customHeight="false" outlineLevel="0" collapsed="false">
      <c r="B135" s="816"/>
      <c r="C135" s="817"/>
      <c r="D135" s="818" t="s">
        <v>289</v>
      </c>
      <c r="E135" s="818"/>
      <c r="F135" s="819"/>
      <c r="G135" s="820" t="n">
        <v>116.72</v>
      </c>
    </row>
    <row r="136" s="308" customFormat="true" ht="15" hidden="false" customHeight="false" outlineLevel="0" collapsed="false">
      <c r="B136" s="816"/>
      <c r="C136" s="817"/>
      <c r="D136" s="818" t="s">
        <v>290</v>
      </c>
      <c r="E136" s="818"/>
      <c r="F136" s="819"/>
      <c r="G136" s="821" t="n">
        <v>80</v>
      </c>
    </row>
    <row r="137" s="308" customFormat="true" ht="15" hidden="false" customHeight="false" outlineLevel="0" collapsed="false">
      <c r="B137" s="816"/>
      <c r="C137" s="817"/>
      <c r="D137" s="818" t="s">
        <v>291</v>
      </c>
      <c r="E137" s="818"/>
      <c r="F137" s="819"/>
      <c r="G137" s="821" t="n">
        <v>130</v>
      </c>
    </row>
    <row r="138" s="52" customFormat="true" ht="15" hidden="false" customHeight="true" outlineLevel="0" collapsed="false">
      <c r="B138" s="822" t="s">
        <v>292</v>
      </c>
      <c r="C138" s="822"/>
      <c r="D138" s="822"/>
      <c r="E138" s="822"/>
      <c r="F138" s="822"/>
      <c r="G138" s="822"/>
    </row>
    <row r="139" customFormat="false" ht="15" hidden="false" customHeight="false" outlineLevel="0" collapsed="false">
      <c r="B139" s="823"/>
      <c r="C139" s="823"/>
      <c r="D139" s="824"/>
      <c r="E139" s="825"/>
      <c r="F139" s="826"/>
      <c r="G139" s="827"/>
    </row>
    <row r="140" customFormat="false" ht="15" hidden="false" customHeight="false" outlineLevel="0" collapsed="false">
      <c r="B140" s="828"/>
      <c r="C140" s="828"/>
      <c r="D140" s="829"/>
      <c r="E140" s="830"/>
      <c r="F140" s="831"/>
      <c r="G140" s="832"/>
    </row>
    <row r="141" customFormat="false" ht="15" hidden="false" customHeight="false" outlineLevel="0" collapsed="false">
      <c r="B141" s="833" t="str">
        <f aca="false">INFO!B4</f>
        <v>Espírito Santo do Pinhal</v>
      </c>
      <c r="C141" s="833"/>
      <c r="D141" s="834"/>
      <c r="E141" s="835"/>
    </row>
    <row r="142" customFormat="false" ht="15" hidden="false" customHeight="false" outlineLevel="0" collapsed="false">
      <c r="B142" s="836" t="n">
        <f aca="false">INFO!B27</f>
        <v>43920</v>
      </c>
      <c r="C142" s="836"/>
      <c r="F142" s="774"/>
      <c r="G142" s="774"/>
    </row>
    <row r="143" customFormat="false" ht="15" hidden="false" customHeight="false" outlineLevel="0" collapsed="false">
      <c r="F143" s="774"/>
      <c r="G143" s="774"/>
    </row>
    <row r="144" customFormat="false" ht="15" hidden="false" customHeight="false" outlineLevel="0" collapsed="false">
      <c r="F144" s="774"/>
      <c r="G144" s="774"/>
    </row>
    <row r="145" customFormat="false" ht="15" hidden="false" customHeight="false" outlineLevel="0" collapsed="false">
      <c r="F145" s="774"/>
      <c r="G145" s="774"/>
    </row>
    <row r="146" customFormat="false" ht="15" hidden="false" customHeight="false" outlineLevel="0" collapsed="false">
      <c r="F146" s="774"/>
      <c r="G146" s="774"/>
    </row>
  </sheetData>
  <mergeCells count="49">
    <mergeCell ref="C2:G2"/>
    <mergeCell ref="C3:G3"/>
    <mergeCell ref="C5:G5"/>
    <mergeCell ref="C6:G6"/>
    <mergeCell ref="C8:D8"/>
    <mergeCell ref="B13:C13"/>
    <mergeCell ref="B18:G18"/>
    <mergeCell ref="B19:C19"/>
    <mergeCell ref="B24:G24"/>
    <mergeCell ref="B25:C25"/>
    <mergeCell ref="B30:G30"/>
    <mergeCell ref="B31:C31"/>
    <mergeCell ref="B36:G36"/>
    <mergeCell ref="B37:C37"/>
    <mergeCell ref="B42:G42"/>
    <mergeCell ref="B43:C43"/>
    <mergeCell ref="B48:G48"/>
    <mergeCell ref="B49:C49"/>
    <mergeCell ref="B54:G54"/>
    <mergeCell ref="B55:C55"/>
    <mergeCell ref="B60:G60"/>
    <mergeCell ref="B61:C61"/>
    <mergeCell ref="B66:G66"/>
    <mergeCell ref="B67:C67"/>
    <mergeCell ref="B72:G72"/>
    <mergeCell ref="B73:C73"/>
    <mergeCell ref="B78:G78"/>
    <mergeCell ref="B79:C79"/>
    <mergeCell ref="B84:G84"/>
    <mergeCell ref="B85:C85"/>
    <mergeCell ref="B90:G90"/>
    <mergeCell ref="B91:C91"/>
    <mergeCell ref="B96:G96"/>
    <mergeCell ref="B97:C97"/>
    <mergeCell ref="B102:G102"/>
    <mergeCell ref="B103:C103"/>
    <mergeCell ref="B108:G108"/>
    <mergeCell ref="B109:C109"/>
    <mergeCell ref="B114:G114"/>
    <mergeCell ref="B115:C115"/>
    <mergeCell ref="B120:G120"/>
    <mergeCell ref="B121:C121"/>
    <mergeCell ref="B126:G126"/>
    <mergeCell ref="B127:C127"/>
    <mergeCell ref="B132:G132"/>
    <mergeCell ref="B133:C133"/>
    <mergeCell ref="B138:G138"/>
    <mergeCell ref="B141:C141"/>
    <mergeCell ref="B142:C142"/>
  </mergeCell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0" pageOrder="downThenOver" orientation="portrait" blackAndWhite="false" draft="false" cellComments="none" useFirstPageNumber="false" horizontalDpi="300" verticalDpi="300" copies="1"/>
  <headerFooter differentFirst="false" differentOddEven="false">
    <oddHeader/>
    <oddFooter/>
  </headerFooter>
  <colBreaks count="1" manualBreakCount="1">
    <brk id="7" man="true" max="65535" min="0"/>
  </colBreaks>
  <drawing r:id="rId1"/>
</worksheet>
</file>

<file path=xl/worksheets/sheet12.xml><?xml version="1.0" encoding="utf-8"?>
<worksheet xmlns="http://schemas.openxmlformats.org/spreadsheetml/2006/main" xmlns:r="http://schemas.openxmlformats.org/officeDocument/2006/relationships">
  <sheetPr filterMode="false">
    <pageSetUpPr fitToPage="false"/>
  </sheetPr>
  <dimension ref="A1:J4063"/>
  <sheetViews>
    <sheetView showFormulas="false" showGridLines="true" showRowColHeaders="true" showZeros="true" rightToLeft="false" tabSelected="false" showOutlineSymbols="true" defaultGridColor="true" view="pageBreakPreview" topLeftCell="A3930" colorId="64" zoomScale="100" zoomScaleNormal="100" zoomScalePageLayoutView="100" workbookViewId="0">
      <selection pane="topLeft" activeCell="A1814" activeCellId="0" sqref="A1814"/>
    </sheetView>
  </sheetViews>
  <sheetFormatPr defaultRowHeight="15" zeroHeight="false" outlineLevelRow="0" outlineLevelCol="0"/>
  <cols>
    <col collapsed="false" customWidth="true" hidden="false" outlineLevel="0" max="1" min="1" style="478" width="11.71"/>
    <col collapsed="false" customWidth="true" hidden="false" outlineLevel="0" max="2" min="2" style="837" width="6.28"/>
    <col collapsed="false" customWidth="true" hidden="false" outlineLevel="0" max="3" min="3" style="838" width="43.85"/>
    <col collapsed="false" customWidth="true" hidden="false" outlineLevel="0" max="4" min="4" style="478" width="9.29"/>
    <col collapsed="false" customWidth="true" hidden="false" outlineLevel="0" max="5" min="5" style="839" width="18.14"/>
    <col collapsed="false" customWidth="true" hidden="false" outlineLevel="0" max="6" min="6" style="839" width="12.42"/>
    <col collapsed="false" customWidth="true" hidden="false" outlineLevel="0" max="7" min="7" style="839" width="17.42"/>
    <col collapsed="false" customWidth="true" hidden="false" outlineLevel="0" max="8" min="8" style="840" width="18.14"/>
    <col collapsed="false" customWidth="true" hidden="false" outlineLevel="0" max="9" min="9" style="478" width="12.42"/>
    <col collapsed="false" customWidth="true" hidden="false" outlineLevel="0" max="10" min="10" style="478" width="17.42"/>
    <col collapsed="false" customWidth="true" hidden="false" outlineLevel="0" max="1025" min="11" style="478" width="9.14"/>
  </cols>
  <sheetData>
    <row r="1" customFormat="false" ht="6.75" hidden="false" customHeight="true" outlineLevel="0" collapsed="false">
      <c r="B1" s="478"/>
    </row>
    <row r="2" customFormat="false" ht="18" hidden="false" customHeight="true" outlineLevel="0" collapsed="false">
      <c r="B2" s="478"/>
      <c r="C2" s="841" t="s">
        <v>316</v>
      </c>
      <c r="D2" s="841"/>
      <c r="E2" s="841"/>
      <c r="F2" s="841"/>
      <c r="G2" s="841"/>
    </row>
    <row r="3" customFormat="false" ht="15" hidden="false" customHeight="true" outlineLevel="0" collapsed="false">
      <c r="B3" s="478"/>
      <c r="C3" s="842" t="s">
        <v>317</v>
      </c>
      <c r="D3" s="842"/>
      <c r="E3" s="842"/>
      <c r="F3" s="842"/>
      <c r="G3" s="842"/>
    </row>
    <row r="4" customFormat="false" ht="15" hidden="false" customHeight="false" outlineLevel="0" collapsed="false">
      <c r="B4" s="478"/>
      <c r="C4" s="843"/>
      <c r="D4" s="844"/>
      <c r="E4" s="845"/>
      <c r="F4" s="845"/>
      <c r="G4" s="845"/>
    </row>
    <row r="5" customFormat="false" ht="15" hidden="false" customHeight="false" outlineLevel="0" collapsed="false">
      <c r="B5" s="478"/>
      <c r="F5" s="846"/>
      <c r="G5" s="847" t="s">
        <v>318</v>
      </c>
      <c r="H5" s="839"/>
      <c r="I5" s="846"/>
      <c r="J5" s="847" t="s">
        <v>318</v>
      </c>
    </row>
    <row r="6" customFormat="false" ht="15" hidden="false" customHeight="false" outlineLevel="0" collapsed="false">
      <c r="B6" s="478"/>
      <c r="C6" s="848"/>
      <c r="G6" s="849" t="s">
        <v>319</v>
      </c>
      <c r="H6" s="839"/>
      <c r="I6" s="839"/>
      <c r="J6" s="849" t="s">
        <v>319</v>
      </c>
    </row>
    <row r="7" customFormat="false" ht="15" hidden="false" customHeight="true" outlineLevel="0" collapsed="false">
      <c r="B7" s="478"/>
      <c r="C7" s="848"/>
      <c r="D7" s="850" t="s">
        <v>320</v>
      </c>
      <c r="G7" s="851" t="s">
        <v>321</v>
      </c>
      <c r="H7" s="839"/>
      <c r="I7" s="839"/>
      <c r="J7" s="851" t="s">
        <v>322</v>
      </c>
    </row>
    <row r="8" s="478" customFormat="true" ht="15" hidden="false" customHeight="true" outlineLevel="0" collapsed="false">
      <c r="C8" s="848"/>
      <c r="D8" s="850"/>
      <c r="E8" s="852" t="s">
        <v>323</v>
      </c>
      <c r="F8" s="852"/>
      <c r="G8" s="852"/>
      <c r="H8" s="853" t="s">
        <v>324</v>
      </c>
      <c r="I8" s="853"/>
      <c r="J8" s="853"/>
    </row>
    <row r="9" customFormat="false" ht="30" hidden="false" customHeight="true" outlineLevel="0" collapsed="false">
      <c r="A9" s="854" t="s">
        <v>325</v>
      </c>
      <c r="B9" s="855" t="s">
        <v>326</v>
      </c>
      <c r="C9" s="856"/>
      <c r="D9" s="854" t="s">
        <v>327</v>
      </c>
      <c r="E9" s="854" t="s">
        <v>328</v>
      </c>
      <c r="F9" s="854" t="s">
        <v>329</v>
      </c>
      <c r="G9" s="854" t="s">
        <v>330</v>
      </c>
      <c r="H9" s="854" t="s">
        <v>328</v>
      </c>
      <c r="I9" s="854" t="s">
        <v>329</v>
      </c>
      <c r="J9" s="854" t="s">
        <v>330</v>
      </c>
    </row>
    <row r="10" customFormat="false" ht="12.75" hidden="false" customHeight="false" outlineLevel="0" collapsed="false">
      <c r="A10" s="857" t="s">
        <v>331</v>
      </c>
      <c r="B10" s="858" t="s">
        <v>332</v>
      </c>
      <c r="C10" s="859"/>
      <c r="D10" s="860"/>
      <c r="E10" s="861"/>
      <c r="F10" s="861"/>
      <c r="G10" s="862"/>
      <c r="H10" s="861"/>
      <c r="I10" s="861"/>
      <c r="J10" s="862"/>
    </row>
    <row r="11" customFormat="false" ht="12.75" hidden="false" customHeight="false" outlineLevel="0" collapsed="false">
      <c r="A11" s="863" t="s">
        <v>333</v>
      </c>
      <c r="B11" s="864" t="s">
        <v>334</v>
      </c>
      <c r="C11" s="865"/>
      <c r="D11" s="865"/>
      <c r="E11" s="866"/>
      <c r="F11" s="866"/>
      <c r="G11" s="867"/>
      <c r="H11" s="866"/>
      <c r="I11" s="866"/>
      <c r="J11" s="867"/>
    </row>
    <row r="12" customFormat="false" ht="38.25" hidden="false" customHeight="false" outlineLevel="0" collapsed="false">
      <c r="A12" s="868" t="s">
        <v>335</v>
      </c>
      <c r="B12" s="869"/>
      <c r="C12" s="868" t="s">
        <v>336</v>
      </c>
      <c r="D12" s="868" t="s">
        <v>337</v>
      </c>
      <c r="E12" s="870" t="n">
        <v>0</v>
      </c>
      <c r="F12" s="871" t="n">
        <v>4267.36</v>
      </c>
      <c r="G12" s="871" t="n">
        <v>4267.36</v>
      </c>
      <c r="H12" s="870" t="n">
        <v>0</v>
      </c>
      <c r="I12" s="871" t="n">
        <v>4930.74</v>
      </c>
      <c r="J12" s="871" t="n">
        <v>4930.74</v>
      </c>
    </row>
    <row r="13" customFormat="false" ht="38.25" hidden="false" customHeight="false" outlineLevel="0" collapsed="false">
      <c r="A13" s="868" t="s">
        <v>338</v>
      </c>
      <c r="B13" s="869"/>
      <c r="C13" s="868" t="s">
        <v>339</v>
      </c>
      <c r="D13" s="868" t="s">
        <v>337</v>
      </c>
      <c r="E13" s="870" t="n">
        <v>0</v>
      </c>
      <c r="F13" s="871" t="n">
        <v>5674.76</v>
      </c>
      <c r="G13" s="871" t="n">
        <v>5674.76</v>
      </c>
      <c r="H13" s="870" t="n">
        <v>0</v>
      </c>
      <c r="I13" s="871" t="n">
        <v>6556.94</v>
      </c>
      <c r="J13" s="871" t="n">
        <v>6556.94</v>
      </c>
    </row>
    <row r="14" customFormat="false" ht="38.25" hidden="false" customHeight="false" outlineLevel="0" collapsed="false">
      <c r="A14" s="868" t="s">
        <v>340</v>
      </c>
      <c r="B14" s="869"/>
      <c r="C14" s="868" t="s">
        <v>341</v>
      </c>
      <c r="D14" s="868" t="s">
        <v>337</v>
      </c>
      <c r="E14" s="870" t="n">
        <v>0</v>
      </c>
      <c r="F14" s="871" t="n">
        <v>9693.75</v>
      </c>
      <c r="G14" s="871" t="n">
        <v>9693.75</v>
      </c>
      <c r="H14" s="870" t="n">
        <v>0</v>
      </c>
      <c r="I14" s="871" t="n">
        <v>11200.71</v>
      </c>
      <c r="J14" s="871" t="n">
        <v>11200.71</v>
      </c>
    </row>
    <row r="15" customFormat="false" ht="38.25" hidden="false" customHeight="false" outlineLevel="0" collapsed="false">
      <c r="A15" s="868" t="s">
        <v>342</v>
      </c>
      <c r="B15" s="869"/>
      <c r="C15" s="868" t="s">
        <v>343</v>
      </c>
      <c r="D15" s="868" t="s">
        <v>337</v>
      </c>
      <c r="E15" s="870" t="n">
        <v>0</v>
      </c>
      <c r="F15" s="871" t="n">
        <v>13291.27</v>
      </c>
      <c r="G15" s="871" t="n">
        <v>13291.27</v>
      </c>
      <c r="H15" s="870" t="n">
        <v>0</v>
      </c>
      <c r="I15" s="871" t="n">
        <v>15357.49</v>
      </c>
      <c r="J15" s="871" t="n">
        <v>15357.49</v>
      </c>
    </row>
    <row r="16" customFormat="false" ht="38.25" hidden="false" customHeight="false" outlineLevel="0" collapsed="false">
      <c r="A16" s="868" t="s">
        <v>344</v>
      </c>
      <c r="B16" s="869"/>
      <c r="C16" s="868" t="s">
        <v>345</v>
      </c>
      <c r="D16" s="868" t="s">
        <v>337</v>
      </c>
      <c r="E16" s="870" t="n">
        <v>0</v>
      </c>
      <c r="F16" s="871" t="n">
        <v>15488.93</v>
      </c>
      <c r="G16" s="871" t="n">
        <v>15488.93</v>
      </c>
      <c r="H16" s="870" t="n">
        <v>0</v>
      </c>
      <c r="I16" s="871" t="n">
        <v>17896.79</v>
      </c>
      <c r="J16" s="871" t="n">
        <v>17896.79</v>
      </c>
    </row>
    <row r="17" customFormat="false" ht="12.75" hidden="false" customHeight="false" outlineLevel="0" collapsed="false">
      <c r="A17" s="863" t="s">
        <v>346</v>
      </c>
      <c r="B17" s="864" t="s">
        <v>347</v>
      </c>
      <c r="C17" s="865"/>
      <c r="D17" s="865"/>
      <c r="E17" s="872"/>
      <c r="F17" s="872"/>
      <c r="G17" s="873"/>
      <c r="H17" s="872"/>
      <c r="I17" s="872"/>
      <c r="J17" s="873"/>
    </row>
    <row r="18" customFormat="false" ht="38.25" hidden="false" customHeight="false" outlineLevel="0" collapsed="false">
      <c r="A18" s="868" t="s">
        <v>348</v>
      </c>
      <c r="B18" s="869"/>
      <c r="C18" s="868" t="s">
        <v>349</v>
      </c>
      <c r="D18" s="868" t="s">
        <v>337</v>
      </c>
      <c r="E18" s="870" t="n">
        <v>0</v>
      </c>
      <c r="F18" s="871" t="n">
        <v>5643.08</v>
      </c>
      <c r="G18" s="871" t="n">
        <v>5643.08</v>
      </c>
      <c r="H18" s="870" t="n">
        <v>0</v>
      </c>
      <c r="I18" s="871" t="n">
        <v>6520.48</v>
      </c>
      <c r="J18" s="871" t="n">
        <v>6520.48</v>
      </c>
    </row>
    <row r="19" customFormat="false" ht="51" hidden="false" customHeight="false" outlineLevel="0" collapsed="false">
      <c r="A19" s="868" t="s">
        <v>350</v>
      </c>
      <c r="B19" s="869"/>
      <c r="C19" s="868" t="s">
        <v>351</v>
      </c>
      <c r="D19" s="868" t="s">
        <v>337</v>
      </c>
      <c r="E19" s="870" t="n">
        <v>0</v>
      </c>
      <c r="F19" s="871" t="n">
        <v>9558.24</v>
      </c>
      <c r="G19" s="871" t="n">
        <v>9558.24</v>
      </c>
      <c r="H19" s="870" t="n">
        <v>0</v>
      </c>
      <c r="I19" s="871" t="n">
        <v>11044.32</v>
      </c>
      <c r="J19" s="871" t="n">
        <v>11044.32</v>
      </c>
    </row>
    <row r="20" customFormat="false" ht="51" hidden="false" customHeight="false" outlineLevel="0" collapsed="false">
      <c r="A20" s="868" t="s">
        <v>352</v>
      </c>
      <c r="B20" s="869"/>
      <c r="C20" s="868" t="s">
        <v>353</v>
      </c>
      <c r="D20" s="868" t="s">
        <v>337</v>
      </c>
      <c r="E20" s="870" t="n">
        <v>0</v>
      </c>
      <c r="F20" s="871" t="n">
        <v>12934.12</v>
      </c>
      <c r="G20" s="871" t="n">
        <v>12934.12</v>
      </c>
      <c r="H20" s="870" t="n">
        <v>0</v>
      </c>
      <c r="I20" s="871" t="n">
        <v>14945.12</v>
      </c>
      <c r="J20" s="871" t="n">
        <v>14945.12</v>
      </c>
    </row>
    <row r="21" customFormat="false" ht="51" hidden="false" customHeight="false" outlineLevel="0" collapsed="false">
      <c r="A21" s="868" t="s">
        <v>354</v>
      </c>
      <c r="B21" s="869"/>
      <c r="C21" s="868" t="s">
        <v>355</v>
      </c>
      <c r="D21" s="868" t="s">
        <v>337</v>
      </c>
      <c r="E21" s="870" t="n">
        <v>0</v>
      </c>
      <c r="F21" s="871" t="n">
        <v>17203.9</v>
      </c>
      <c r="G21" s="871" t="n">
        <v>17203.9</v>
      </c>
      <c r="H21" s="870" t="n">
        <v>0</v>
      </c>
      <c r="I21" s="871" t="n">
        <v>19878.8</v>
      </c>
      <c r="J21" s="871" t="n">
        <v>19878.8</v>
      </c>
    </row>
    <row r="22" customFormat="false" ht="12.75" hidden="false" customHeight="false" outlineLevel="0" collapsed="false">
      <c r="A22" s="863" t="s">
        <v>356</v>
      </c>
      <c r="B22" s="864" t="s">
        <v>357</v>
      </c>
      <c r="C22" s="865"/>
      <c r="D22" s="865"/>
      <c r="E22" s="872"/>
      <c r="F22" s="872"/>
      <c r="G22" s="873"/>
      <c r="H22" s="872"/>
      <c r="I22" s="872"/>
      <c r="J22" s="873"/>
    </row>
    <row r="23" customFormat="false" ht="12.75" hidden="false" customHeight="false" outlineLevel="0" collapsed="false">
      <c r="A23" s="868" t="s">
        <v>358</v>
      </c>
      <c r="B23" s="869"/>
      <c r="C23" s="868" t="s">
        <v>359</v>
      </c>
      <c r="D23" s="868" t="s">
        <v>337</v>
      </c>
      <c r="E23" s="870" t="n">
        <v>0</v>
      </c>
      <c r="F23" s="871" t="n">
        <v>2188.59</v>
      </c>
      <c r="G23" s="871" t="n">
        <v>2188.59</v>
      </c>
      <c r="H23" s="870" t="n">
        <v>0</v>
      </c>
      <c r="I23" s="871" t="n">
        <v>2529.01</v>
      </c>
      <c r="J23" s="871" t="n">
        <v>2529.01</v>
      </c>
    </row>
    <row r="24" customFormat="false" ht="12.75" hidden="false" customHeight="false" outlineLevel="0" collapsed="false">
      <c r="A24" s="868" t="s">
        <v>360</v>
      </c>
      <c r="B24" s="869"/>
      <c r="C24" s="868" t="s">
        <v>361</v>
      </c>
      <c r="D24" s="868" t="s">
        <v>337</v>
      </c>
      <c r="E24" s="870" t="n">
        <v>0</v>
      </c>
      <c r="F24" s="871" t="n">
        <v>2950.32</v>
      </c>
      <c r="G24" s="871" t="n">
        <v>2950.32</v>
      </c>
      <c r="H24" s="870" t="n">
        <v>0</v>
      </c>
      <c r="I24" s="871" t="n">
        <v>3409.21</v>
      </c>
      <c r="J24" s="871" t="n">
        <v>3409.21</v>
      </c>
    </row>
    <row r="25" customFormat="false" ht="12.75" hidden="false" customHeight="false" outlineLevel="0" collapsed="false">
      <c r="A25" s="868" t="s">
        <v>362</v>
      </c>
      <c r="B25" s="869"/>
      <c r="C25" s="868" t="s">
        <v>363</v>
      </c>
      <c r="D25" s="868" t="s">
        <v>337</v>
      </c>
      <c r="E25" s="870" t="n">
        <v>0</v>
      </c>
      <c r="F25" s="871" t="n">
        <v>1613.91</v>
      </c>
      <c r="G25" s="871" t="n">
        <v>1613.91</v>
      </c>
      <c r="H25" s="870" t="n">
        <v>0</v>
      </c>
      <c r="I25" s="871" t="n">
        <v>1864.95</v>
      </c>
      <c r="J25" s="871" t="n">
        <v>1864.95</v>
      </c>
    </row>
    <row r="26" customFormat="false" ht="12.75" hidden="false" customHeight="false" outlineLevel="0" collapsed="false">
      <c r="A26" s="868" t="s">
        <v>364</v>
      </c>
      <c r="B26" s="869"/>
      <c r="C26" s="868" t="s">
        <v>365</v>
      </c>
      <c r="D26" s="868" t="s">
        <v>337</v>
      </c>
      <c r="E26" s="870" t="n">
        <v>0</v>
      </c>
      <c r="F26" s="871" t="n">
        <v>2203.27</v>
      </c>
      <c r="G26" s="871" t="n">
        <v>2203.27</v>
      </c>
      <c r="H26" s="870" t="n">
        <v>0</v>
      </c>
      <c r="I26" s="871" t="n">
        <v>2545.95</v>
      </c>
      <c r="J26" s="871" t="n">
        <v>2545.95</v>
      </c>
    </row>
    <row r="27" customFormat="false" ht="25.5" hidden="false" customHeight="false" outlineLevel="0" collapsed="false">
      <c r="A27" s="868" t="s">
        <v>366</v>
      </c>
      <c r="B27" s="869"/>
      <c r="C27" s="868" t="s">
        <v>367</v>
      </c>
      <c r="D27" s="868" t="s">
        <v>337</v>
      </c>
      <c r="E27" s="870" t="n">
        <v>0</v>
      </c>
      <c r="F27" s="871" t="n">
        <v>692.49</v>
      </c>
      <c r="G27" s="871" t="n">
        <v>692.49</v>
      </c>
      <c r="H27" s="870" t="n">
        <v>0</v>
      </c>
      <c r="I27" s="871" t="n">
        <v>800.21</v>
      </c>
      <c r="J27" s="871" t="n">
        <v>800.21</v>
      </c>
    </row>
    <row r="28" customFormat="false" ht="25.5" hidden="false" customHeight="false" outlineLevel="0" collapsed="false">
      <c r="A28" s="868" t="s">
        <v>368</v>
      </c>
      <c r="B28" s="869"/>
      <c r="C28" s="868" t="s">
        <v>369</v>
      </c>
      <c r="D28" s="868" t="s">
        <v>337</v>
      </c>
      <c r="E28" s="870" t="n">
        <v>0</v>
      </c>
      <c r="F28" s="871" t="n">
        <v>920.42</v>
      </c>
      <c r="G28" s="871" t="n">
        <v>920.42</v>
      </c>
      <c r="H28" s="870" t="n">
        <v>0</v>
      </c>
      <c r="I28" s="871" t="n">
        <v>1063.58</v>
      </c>
      <c r="J28" s="871" t="n">
        <v>1063.58</v>
      </c>
    </row>
    <row r="29" customFormat="false" ht="25.5" hidden="false" customHeight="false" outlineLevel="0" collapsed="false">
      <c r="A29" s="868" t="s">
        <v>370</v>
      </c>
      <c r="B29" s="869"/>
      <c r="C29" s="868" t="s">
        <v>371</v>
      </c>
      <c r="D29" s="868" t="s">
        <v>337</v>
      </c>
      <c r="E29" s="870" t="n">
        <v>0</v>
      </c>
      <c r="F29" s="871" t="n">
        <v>772.17</v>
      </c>
      <c r="G29" s="871" t="n">
        <v>772.17</v>
      </c>
      <c r="H29" s="870" t="n">
        <v>0</v>
      </c>
      <c r="I29" s="871" t="n">
        <v>892.25</v>
      </c>
      <c r="J29" s="871" t="n">
        <v>892.25</v>
      </c>
    </row>
    <row r="30" customFormat="false" ht="25.5" hidden="false" customHeight="false" outlineLevel="0" collapsed="false">
      <c r="A30" s="868" t="s">
        <v>372</v>
      </c>
      <c r="B30" s="869"/>
      <c r="C30" s="868" t="s">
        <v>373</v>
      </c>
      <c r="D30" s="868" t="s">
        <v>337</v>
      </c>
      <c r="E30" s="870" t="n">
        <v>0</v>
      </c>
      <c r="F30" s="871" t="n">
        <v>1069.07</v>
      </c>
      <c r="G30" s="871" t="n">
        <v>1069.07</v>
      </c>
      <c r="H30" s="870" t="n">
        <v>0</v>
      </c>
      <c r="I30" s="871" t="n">
        <v>1235.34</v>
      </c>
      <c r="J30" s="871" t="n">
        <v>1235.34</v>
      </c>
    </row>
    <row r="31" customFormat="false" ht="12.75" hidden="false" customHeight="false" outlineLevel="0" collapsed="false">
      <c r="A31" s="868" t="s">
        <v>374</v>
      </c>
      <c r="B31" s="869"/>
      <c r="C31" s="868" t="s">
        <v>375</v>
      </c>
      <c r="D31" s="868" t="s">
        <v>337</v>
      </c>
      <c r="E31" s="870" t="n">
        <v>0</v>
      </c>
      <c r="F31" s="871" t="n">
        <v>1490.91</v>
      </c>
      <c r="G31" s="871" t="n">
        <v>1490.91</v>
      </c>
      <c r="H31" s="870" t="n">
        <v>0</v>
      </c>
      <c r="I31" s="871" t="n">
        <v>1722.8</v>
      </c>
      <c r="J31" s="871" t="n">
        <v>1722.8</v>
      </c>
    </row>
    <row r="32" customFormat="false" ht="12.75" hidden="false" customHeight="false" outlineLevel="0" collapsed="false">
      <c r="A32" s="868" t="s">
        <v>376</v>
      </c>
      <c r="B32" s="869"/>
      <c r="C32" s="868" t="s">
        <v>377</v>
      </c>
      <c r="D32" s="868" t="s">
        <v>337</v>
      </c>
      <c r="E32" s="870" t="n">
        <v>0</v>
      </c>
      <c r="F32" s="871" t="n">
        <v>2031.58</v>
      </c>
      <c r="G32" s="871" t="n">
        <v>2031.58</v>
      </c>
      <c r="H32" s="870" t="n">
        <v>0</v>
      </c>
      <c r="I32" s="871" t="n">
        <v>2347.57</v>
      </c>
      <c r="J32" s="871" t="n">
        <v>2347.57</v>
      </c>
    </row>
    <row r="33" customFormat="false" ht="25.5" hidden="false" customHeight="false" outlineLevel="0" collapsed="false">
      <c r="A33" s="868" t="s">
        <v>378</v>
      </c>
      <c r="B33" s="869"/>
      <c r="C33" s="868" t="s">
        <v>379</v>
      </c>
      <c r="D33" s="868" t="s">
        <v>337</v>
      </c>
      <c r="E33" s="870" t="n">
        <v>0</v>
      </c>
      <c r="F33" s="871" t="n">
        <v>1254.81</v>
      </c>
      <c r="G33" s="871" t="n">
        <v>1254.81</v>
      </c>
      <c r="H33" s="870" t="n">
        <v>0</v>
      </c>
      <c r="I33" s="871" t="n">
        <v>1449.95</v>
      </c>
      <c r="J33" s="871" t="n">
        <v>1449.95</v>
      </c>
    </row>
    <row r="34" customFormat="false" ht="25.5" hidden="false" customHeight="false" outlineLevel="0" collapsed="false">
      <c r="A34" s="868" t="s">
        <v>380</v>
      </c>
      <c r="B34" s="869"/>
      <c r="C34" s="868" t="s">
        <v>381</v>
      </c>
      <c r="D34" s="868" t="s">
        <v>337</v>
      </c>
      <c r="E34" s="870" t="n">
        <v>0</v>
      </c>
      <c r="F34" s="871" t="n">
        <v>1622.91</v>
      </c>
      <c r="G34" s="871" t="n">
        <v>1622.91</v>
      </c>
      <c r="H34" s="870" t="n">
        <v>0</v>
      </c>
      <c r="I34" s="871" t="n">
        <v>1875.32</v>
      </c>
      <c r="J34" s="871" t="n">
        <v>1875.32</v>
      </c>
    </row>
    <row r="35" customFormat="false" ht="12.75" hidden="false" customHeight="false" outlineLevel="0" collapsed="false">
      <c r="A35" s="863" t="s">
        <v>382</v>
      </c>
      <c r="B35" s="864" t="s">
        <v>383</v>
      </c>
      <c r="C35" s="865"/>
      <c r="D35" s="865"/>
      <c r="E35" s="872"/>
      <c r="F35" s="872"/>
      <c r="G35" s="873"/>
      <c r="H35" s="872"/>
      <c r="I35" s="872"/>
      <c r="J35" s="873"/>
    </row>
    <row r="36" customFormat="false" ht="38.25" hidden="false" customHeight="false" outlineLevel="0" collapsed="false">
      <c r="A36" s="868" t="s">
        <v>384</v>
      </c>
      <c r="B36" s="869"/>
      <c r="C36" s="868" t="s">
        <v>385</v>
      </c>
      <c r="D36" s="868" t="s">
        <v>386</v>
      </c>
      <c r="E36" s="870" t="n">
        <v>1153.19</v>
      </c>
      <c r="F36" s="871" t="n">
        <v>0</v>
      </c>
      <c r="G36" s="871" t="n">
        <v>1153.19</v>
      </c>
      <c r="H36" s="870" t="n">
        <v>1153.19</v>
      </c>
      <c r="I36" s="871" t="n">
        <v>0</v>
      </c>
      <c r="J36" s="871" t="n">
        <v>1153.19</v>
      </c>
    </row>
    <row r="37" customFormat="false" ht="38.25" hidden="false" customHeight="false" outlineLevel="0" collapsed="false">
      <c r="A37" s="868" t="s">
        <v>387</v>
      </c>
      <c r="B37" s="869"/>
      <c r="C37" s="868" t="s">
        <v>388</v>
      </c>
      <c r="D37" s="868" t="s">
        <v>389</v>
      </c>
      <c r="E37" s="870" t="n">
        <v>0.32</v>
      </c>
      <c r="F37" s="871" t="n">
        <v>0.35</v>
      </c>
      <c r="G37" s="871" t="n">
        <v>0.67</v>
      </c>
      <c r="H37" s="870" t="n">
        <v>0.32</v>
      </c>
      <c r="I37" s="871" t="n">
        <v>0.41</v>
      </c>
      <c r="J37" s="871" t="n">
        <v>0.73</v>
      </c>
    </row>
    <row r="38" customFormat="false" ht="38.25" hidden="false" customHeight="false" outlineLevel="0" collapsed="false">
      <c r="A38" s="868" t="s">
        <v>390</v>
      </c>
      <c r="B38" s="869"/>
      <c r="C38" s="868" t="s">
        <v>391</v>
      </c>
      <c r="D38" s="868" t="s">
        <v>389</v>
      </c>
      <c r="E38" s="870" t="n">
        <v>0.26</v>
      </c>
      <c r="F38" s="871" t="n">
        <v>0.28</v>
      </c>
      <c r="G38" s="871" t="n">
        <v>0.54</v>
      </c>
      <c r="H38" s="870" t="n">
        <v>0.26</v>
      </c>
      <c r="I38" s="871" t="n">
        <v>0.32</v>
      </c>
      <c r="J38" s="871" t="n">
        <v>0.58</v>
      </c>
    </row>
    <row r="39" customFormat="false" ht="38.25" hidden="false" customHeight="false" outlineLevel="0" collapsed="false">
      <c r="A39" s="868" t="s">
        <v>392</v>
      </c>
      <c r="B39" s="869"/>
      <c r="C39" s="868" t="s">
        <v>393</v>
      </c>
      <c r="D39" s="868" t="s">
        <v>389</v>
      </c>
      <c r="E39" s="870" t="n">
        <v>0.21</v>
      </c>
      <c r="F39" s="871" t="n">
        <v>0.23</v>
      </c>
      <c r="G39" s="871" t="n">
        <v>0.44</v>
      </c>
      <c r="H39" s="870" t="n">
        <v>0.21</v>
      </c>
      <c r="I39" s="871" t="n">
        <v>0.26</v>
      </c>
      <c r="J39" s="871" t="n">
        <v>0.47</v>
      </c>
    </row>
    <row r="40" customFormat="false" ht="38.25" hidden="false" customHeight="false" outlineLevel="0" collapsed="false">
      <c r="A40" s="868" t="s">
        <v>394</v>
      </c>
      <c r="B40" s="869"/>
      <c r="C40" s="868" t="s">
        <v>395</v>
      </c>
      <c r="D40" s="868" t="s">
        <v>389</v>
      </c>
      <c r="E40" s="870" t="n">
        <v>0.28</v>
      </c>
      <c r="F40" s="871" t="n">
        <v>0.3</v>
      </c>
      <c r="G40" s="871" t="n">
        <v>0.58</v>
      </c>
      <c r="H40" s="870" t="n">
        <v>0.28</v>
      </c>
      <c r="I40" s="871" t="n">
        <v>0.36</v>
      </c>
      <c r="J40" s="871" t="n">
        <v>0.64</v>
      </c>
    </row>
    <row r="41" customFormat="false" ht="38.25" hidden="false" customHeight="false" outlineLevel="0" collapsed="false">
      <c r="A41" s="868" t="s">
        <v>396</v>
      </c>
      <c r="B41" s="869"/>
      <c r="C41" s="868" t="s">
        <v>397</v>
      </c>
      <c r="D41" s="868" t="s">
        <v>389</v>
      </c>
      <c r="E41" s="870" t="n">
        <v>0.13</v>
      </c>
      <c r="F41" s="871" t="n">
        <v>0.33</v>
      </c>
      <c r="G41" s="871" t="n">
        <v>0.46</v>
      </c>
      <c r="H41" s="870" t="n">
        <v>0.13</v>
      </c>
      <c r="I41" s="871" t="n">
        <v>0.39</v>
      </c>
      <c r="J41" s="871" t="n">
        <v>0.52</v>
      </c>
    </row>
    <row r="42" customFormat="false" ht="25.5" hidden="false" customHeight="false" outlineLevel="0" collapsed="false">
      <c r="A42" s="868" t="s">
        <v>398</v>
      </c>
      <c r="B42" s="869"/>
      <c r="C42" s="868" t="s">
        <v>399</v>
      </c>
      <c r="D42" s="868" t="s">
        <v>389</v>
      </c>
      <c r="E42" s="870" t="n">
        <v>0.18</v>
      </c>
      <c r="F42" s="871" t="n">
        <v>0.18</v>
      </c>
      <c r="G42" s="871" t="n">
        <v>0.36</v>
      </c>
      <c r="H42" s="870" t="n">
        <v>0.18</v>
      </c>
      <c r="I42" s="871" t="n">
        <v>0.22</v>
      </c>
      <c r="J42" s="871" t="n">
        <v>0.4</v>
      </c>
    </row>
    <row r="43" customFormat="false" ht="38.25" hidden="false" customHeight="false" outlineLevel="0" collapsed="false">
      <c r="A43" s="868" t="s">
        <v>400</v>
      </c>
      <c r="B43" s="869"/>
      <c r="C43" s="868" t="s">
        <v>401</v>
      </c>
      <c r="D43" s="868" t="s">
        <v>389</v>
      </c>
      <c r="E43" s="870" t="n">
        <v>0.25</v>
      </c>
      <c r="F43" s="871" t="n">
        <v>0.28</v>
      </c>
      <c r="G43" s="871" t="n">
        <v>0.53</v>
      </c>
      <c r="H43" s="870" t="n">
        <v>0.25</v>
      </c>
      <c r="I43" s="871" t="n">
        <v>0.32</v>
      </c>
      <c r="J43" s="871" t="n">
        <v>0.57</v>
      </c>
    </row>
    <row r="44" customFormat="false" ht="38.25" hidden="false" customHeight="false" outlineLevel="0" collapsed="false">
      <c r="A44" s="868" t="s">
        <v>402</v>
      </c>
      <c r="B44" s="869"/>
      <c r="C44" s="868" t="s">
        <v>403</v>
      </c>
      <c r="D44" s="868" t="s">
        <v>389</v>
      </c>
      <c r="E44" s="870" t="n">
        <v>0.21</v>
      </c>
      <c r="F44" s="871" t="n">
        <v>0.24</v>
      </c>
      <c r="G44" s="871" t="n">
        <v>0.45</v>
      </c>
      <c r="H44" s="870" t="n">
        <v>0.21</v>
      </c>
      <c r="I44" s="871" t="n">
        <v>0.26</v>
      </c>
      <c r="J44" s="871" t="n">
        <v>0.47</v>
      </c>
    </row>
    <row r="45" customFormat="false" ht="38.25" hidden="false" customHeight="false" outlineLevel="0" collapsed="false">
      <c r="A45" s="868" t="s">
        <v>404</v>
      </c>
      <c r="B45" s="869"/>
      <c r="C45" s="868" t="s">
        <v>405</v>
      </c>
      <c r="D45" s="868" t="s">
        <v>389</v>
      </c>
      <c r="E45" s="870" t="n">
        <v>0.21</v>
      </c>
      <c r="F45" s="871" t="n">
        <v>0.23</v>
      </c>
      <c r="G45" s="871" t="n">
        <v>0.44</v>
      </c>
      <c r="H45" s="870" t="n">
        <v>0.21</v>
      </c>
      <c r="I45" s="871" t="n">
        <v>0.26</v>
      </c>
      <c r="J45" s="871" t="n">
        <v>0.47</v>
      </c>
    </row>
    <row r="46" customFormat="false" ht="51" hidden="false" customHeight="false" outlineLevel="0" collapsed="false">
      <c r="A46" s="868" t="s">
        <v>406</v>
      </c>
      <c r="B46" s="869"/>
      <c r="C46" s="868" t="s">
        <v>407</v>
      </c>
      <c r="D46" s="868" t="s">
        <v>389</v>
      </c>
      <c r="E46" s="870" t="n">
        <v>0.36</v>
      </c>
      <c r="F46" s="871" t="n">
        <v>0.38</v>
      </c>
      <c r="G46" s="871" t="n">
        <v>0.74</v>
      </c>
      <c r="H46" s="870" t="n">
        <v>0.36</v>
      </c>
      <c r="I46" s="871" t="n">
        <v>0.43</v>
      </c>
      <c r="J46" s="871" t="n">
        <v>0.79</v>
      </c>
    </row>
    <row r="47" customFormat="false" ht="51" hidden="false" customHeight="false" outlineLevel="0" collapsed="false">
      <c r="A47" s="868" t="s">
        <v>408</v>
      </c>
      <c r="B47" s="869"/>
      <c r="C47" s="868" t="s">
        <v>409</v>
      </c>
      <c r="D47" s="868" t="s">
        <v>389</v>
      </c>
      <c r="E47" s="870" t="n">
        <v>0.28</v>
      </c>
      <c r="F47" s="871" t="n">
        <v>0.29</v>
      </c>
      <c r="G47" s="871" t="n">
        <v>0.57</v>
      </c>
      <c r="H47" s="870" t="n">
        <v>0.28</v>
      </c>
      <c r="I47" s="871" t="n">
        <v>0.35</v>
      </c>
      <c r="J47" s="871" t="n">
        <v>0.63</v>
      </c>
    </row>
    <row r="48" customFormat="false" ht="38.25" hidden="false" customHeight="false" outlineLevel="0" collapsed="false">
      <c r="A48" s="868" t="s">
        <v>410</v>
      </c>
      <c r="B48" s="869"/>
      <c r="C48" s="868" t="s">
        <v>411</v>
      </c>
      <c r="D48" s="868" t="s">
        <v>389</v>
      </c>
      <c r="E48" s="870" t="n">
        <v>0.21</v>
      </c>
      <c r="F48" s="871" t="n">
        <v>0.24</v>
      </c>
      <c r="G48" s="871" t="n">
        <v>0.45</v>
      </c>
      <c r="H48" s="870" t="n">
        <v>0.21</v>
      </c>
      <c r="I48" s="871" t="n">
        <v>0.26</v>
      </c>
      <c r="J48" s="871" t="n">
        <v>0.47</v>
      </c>
    </row>
    <row r="49" customFormat="false" ht="38.25" hidden="false" customHeight="false" outlineLevel="0" collapsed="false">
      <c r="A49" s="868" t="s">
        <v>412</v>
      </c>
      <c r="B49" s="869"/>
      <c r="C49" s="868" t="s">
        <v>413</v>
      </c>
      <c r="D49" s="868" t="s">
        <v>389</v>
      </c>
      <c r="E49" s="870" t="n">
        <v>0.29</v>
      </c>
      <c r="F49" s="871" t="n">
        <v>0.32</v>
      </c>
      <c r="G49" s="871" t="n">
        <v>0.61</v>
      </c>
      <c r="H49" s="870" t="n">
        <v>0.29</v>
      </c>
      <c r="I49" s="871" t="n">
        <v>0.37</v>
      </c>
      <c r="J49" s="871" t="n">
        <v>0.66</v>
      </c>
    </row>
    <row r="50" customFormat="false" ht="38.25" hidden="false" customHeight="false" outlineLevel="0" collapsed="false">
      <c r="A50" s="868" t="s">
        <v>414</v>
      </c>
      <c r="B50" s="869"/>
      <c r="C50" s="868" t="s">
        <v>415</v>
      </c>
      <c r="D50" s="868" t="s">
        <v>389</v>
      </c>
      <c r="E50" s="870" t="n">
        <v>0.23</v>
      </c>
      <c r="F50" s="871" t="n">
        <v>0.27</v>
      </c>
      <c r="G50" s="871" t="n">
        <v>0.5</v>
      </c>
      <c r="H50" s="870" t="n">
        <v>0.23</v>
      </c>
      <c r="I50" s="871" t="n">
        <v>0.3</v>
      </c>
      <c r="J50" s="871" t="n">
        <v>0.53</v>
      </c>
    </row>
    <row r="51" customFormat="false" ht="38.25" hidden="false" customHeight="false" outlineLevel="0" collapsed="false">
      <c r="A51" s="868" t="s">
        <v>416</v>
      </c>
      <c r="B51" s="869"/>
      <c r="C51" s="868" t="s">
        <v>417</v>
      </c>
      <c r="D51" s="868" t="s">
        <v>389</v>
      </c>
      <c r="E51" s="870" t="n">
        <v>0.2</v>
      </c>
      <c r="F51" s="871" t="n">
        <v>0.23</v>
      </c>
      <c r="G51" s="871" t="n">
        <v>0.43</v>
      </c>
      <c r="H51" s="870" t="n">
        <v>0.2</v>
      </c>
      <c r="I51" s="871" t="n">
        <v>0.26</v>
      </c>
      <c r="J51" s="871" t="n">
        <v>0.46</v>
      </c>
    </row>
    <row r="52" customFormat="false" ht="38.25" hidden="false" customHeight="false" outlineLevel="0" collapsed="false">
      <c r="A52" s="868" t="s">
        <v>418</v>
      </c>
      <c r="B52" s="869"/>
      <c r="C52" s="868" t="s">
        <v>419</v>
      </c>
      <c r="D52" s="868" t="s">
        <v>389</v>
      </c>
      <c r="E52" s="870" t="n">
        <v>0.33</v>
      </c>
      <c r="F52" s="871" t="n">
        <v>0.37</v>
      </c>
      <c r="G52" s="871" t="n">
        <v>0.7</v>
      </c>
      <c r="H52" s="870" t="n">
        <v>0.33</v>
      </c>
      <c r="I52" s="871" t="n">
        <v>0.42</v>
      </c>
      <c r="J52" s="871" t="n">
        <v>0.75</v>
      </c>
    </row>
    <row r="53" customFormat="false" ht="38.25" hidden="false" customHeight="false" outlineLevel="0" collapsed="false">
      <c r="A53" s="868" t="s">
        <v>420</v>
      </c>
      <c r="B53" s="869"/>
      <c r="C53" s="868" t="s">
        <v>421</v>
      </c>
      <c r="D53" s="868" t="s">
        <v>389</v>
      </c>
      <c r="E53" s="870" t="n">
        <v>0.22</v>
      </c>
      <c r="F53" s="871" t="n">
        <v>0.25</v>
      </c>
      <c r="G53" s="871" t="n">
        <v>0.47</v>
      </c>
      <c r="H53" s="870" t="n">
        <v>0.22</v>
      </c>
      <c r="I53" s="871" t="n">
        <v>0.29</v>
      </c>
      <c r="J53" s="871" t="n">
        <v>0.51</v>
      </c>
    </row>
    <row r="54" customFormat="false" ht="38.25" hidden="false" customHeight="false" outlineLevel="0" collapsed="false">
      <c r="A54" s="868" t="s">
        <v>422</v>
      </c>
      <c r="B54" s="869"/>
      <c r="C54" s="868" t="s">
        <v>423</v>
      </c>
      <c r="D54" s="868" t="s">
        <v>389</v>
      </c>
      <c r="E54" s="870" t="n">
        <v>0.13</v>
      </c>
      <c r="F54" s="871" t="n">
        <v>0.26</v>
      </c>
      <c r="G54" s="871" t="n">
        <v>0.39</v>
      </c>
      <c r="H54" s="870" t="n">
        <v>0.13</v>
      </c>
      <c r="I54" s="871" t="n">
        <v>0.31</v>
      </c>
      <c r="J54" s="871" t="n">
        <v>0.44</v>
      </c>
    </row>
    <row r="55" customFormat="false" ht="25.5" hidden="false" customHeight="false" outlineLevel="0" collapsed="false">
      <c r="A55" s="868" t="s">
        <v>424</v>
      </c>
      <c r="B55" s="869"/>
      <c r="C55" s="868" t="s">
        <v>425</v>
      </c>
      <c r="D55" s="868" t="s">
        <v>389</v>
      </c>
      <c r="E55" s="870" t="n">
        <v>0.14</v>
      </c>
      <c r="F55" s="871" t="n">
        <v>0.14</v>
      </c>
      <c r="G55" s="871" t="n">
        <v>0.28</v>
      </c>
      <c r="H55" s="870" t="n">
        <v>0.14</v>
      </c>
      <c r="I55" s="871" t="n">
        <v>0.16</v>
      </c>
      <c r="J55" s="871" t="n">
        <v>0.3</v>
      </c>
    </row>
    <row r="56" customFormat="false" ht="25.5" hidden="false" customHeight="false" outlineLevel="0" collapsed="false">
      <c r="A56" s="868" t="s">
        <v>426</v>
      </c>
      <c r="B56" s="869"/>
      <c r="C56" s="868" t="s">
        <v>427</v>
      </c>
      <c r="D56" s="868" t="s">
        <v>389</v>
      </c>
      <c r="E56" s="870" t="n">
        <v>0.1</v>
      </c>
      <c r="F56" s="871" t="n">
        <v>0.12</v>
      </c>
      <c r="G56" s="871" t="n">
        <v>0.22</v>
      </c>
      <c r="H56" s="870" t="n">
        <v>0.1</v>
      </c>
      <c r="I56" s="871" t="n">
        <v>0.13</v>
      </c>
      <c r="J56" s="871" t="n">
        <v>0.23</v>
      </c>
    </row>
    <row r="57" customFormat="false" ht="25.5" hidden="false" customHeight="false" outlineLevel="0" collapsed="false">
      <c r="A57" s="868" t="s">
        <v>428</v>
      </c>
      <c r="B57" s="869"/>
      <c r="C57" s="868" t="s">
        <v>429</v>
      </c>
      <c r="D57" s="868" t="s">
        <v>389</v>
      </c>
      <c r="E57" s="870" t="n">
        <v>0.08</v>
      </c>
      <c r="F57" s="871" t="n">
        <v>0.1</v>
      </c>
      <c r="G57" s="871" t="n">
        <v>0.18</v>
      </c>
      <c r="H57" s="870" t="n">
        <v>0.08</v>
      </c>
      <c r="I57" s="871" t="n">
        <v>0.11</v>
      </c>
      <c r="J57" s="871" t="n">
        <v>0.19</v>
      </c>
    </row>
    <row r="58" customFormat="false" ht="25.5" hidden="false" customHeight="false" outlineLevel="0" collapsed="false">
      <c r="A58" s="868" t="s">
        <v>430</v>
      </c>
      <c r="B58" s="869"/>
      <c r="C58" s="868" t="s">
        <v>431</v>
      </c>
      <c r="D58" s="868" t="s">
        <v>389</v>
      </c>
      <c r="E58" s="870" t="n">
        <v>0.07</v>
      </c>
      <c r="F58" s="871" t="n">
        <v>0.09</v>
      </c>
      <c r="G58" s="871" t="n">
        <v>0.16</v>
      </c>
      <c r="H58" s="870" t="n">
        <v>0.07</v>
      </c>
      <c r="I58" s="871" t="n">
        <v>0.1</v>
      </c>
      <c r="J58" s="871" t="n">
        <v>0.17</v>
      </c>
    </row>
    <row r="59" customFormat="false" ht="25.5" hidden="false" customHeight="false" outlineLevel="0" collapsed="false">
      <c r="A59" s="868" t="s">
        <v>432</v>
      </c>
      <c r="B59" s="869"/>
      <c r="C59" s="868" t="s">
        <v>433</v>
      </c>
      <c r="D59" s="868" t="s">
        <v>434</v>
      </c>
      <c r="E59" s="870" t="n">
        <v>519.91</v>
      </c>
      <c r="F59" s="871" t="n">
        <v>449.4</v>
      </c>
      <c r="G59" s="871" t="n">
        <v>969.31</v>
      </c>
      <c r="H59" s="870" t="n">
        <v>519.91</v>
      </c>
      <c r="I59" s="871" t="n">
        <v>519.23</v>
      </c>
      <c r="J59" s="871" t="n">
        <v>1039.14</v>
      </c>
    </row>
    <row r="60" customFormat="false" ht="25.5" hidden="false" customHeight="false" outlineLevel="0" collapsed="false">
      <c r="A60" s="868" t="s">
        <v>435</v>
      </c>
      <c r="B60" s="869"/>
      <c r="C60" s="868" t="s">
        <v>436</v>
      </c>
      <c r="D60" s="868" t="s">
        <v>337</v>
      </c>
      <c r="E60" s="870" t="n">
        <v>586.52</v>
      </c>
      <c r="F60" s="871" t="n">
        <v>307.16</v>
      </c>
      <c r="G60" s="871" t="n">
        <v>893.68</v>
      </c>
      <c r="H60" s="870" t="n">
        <v>586.52</v>
      </c>
      <c r="I60" s="871" t="n">
        <v>354.91</v>
      </c>
      <c r="J60" s="871" t="n">
        <v>941.43</v>
      </c>
    </row>
    <row r="61" customFormat="false" ht="12.75" hidden="false" customHeight="false" outlineLevel="0" collapsed="false">
      <c r="A61" s="863" t="s">
        <v>437</v>
      </c>
      <c r="B61" s="864" t="s">
        <v>438</v>
      </c>
      <c r="C61" s="865"/>
      <c r="D61" s="865"/>
      <c r="E61" s="872"/>
      <c r="F61" s="872"/>
      <c r="G61" s="873"/>
      <c r="H61" s="872"/>
      <c r="I61" s="872"/>
      <c r="J61" s="873"/>
    </row>
    <row r="62" customFormat="false" ht="25.5" hidden="false" customHeight="false" outlineLevel="0" collapsed="false">
      <c r="A62" s="868" t="s">
        <v>439</v>
      </c>
      <c r="B62" s="869"/>
      <c r="C62" s="868" t="s">
        <v>440</v>
      </c>
      <c r="D62" s="868" t="s">
        <v>386</v>
      </c>
      <c r="E62" s="870" t="n">
        <v>888.21</v>
      </c>
      <c r="F62" s="871" t="n">
        <v>0</v>
      </c>
      <c r="G62" s="871" t="n">
        <v>888.21</v>
      </c>
      <c r="H62" s="870" t="n">
        <v>888.21</v>
      </c>
      <c r="I62" s="871" t="n">
        <v>0</v>
      </c>
      <c r="J62" s="871" t="n">
        <v>888.21</v>
      </c>
    </row>
    <row r="63" customFormat="false" ht="38.25" hidden="false" customHeight="false" outlineLevel="0" collapsed="false">
      <c r="A63" s="868" t="s">
        <v>441</v>
      </c>
      <c r="B63" s="869"/>
      <c r="C63" s="868" t="s">
        <v>442</v>
      </c>
      <c r="D63" s="868" t="s">
        <v>386</v>
      </c>
      <c r="E63" s="870" t="n">
        <v>4810.17</v>
      </c>
      <c r="F63" s="871" t="n">
        <v>0</v>
      </c>
      <c r="G63" s="871" t="n">
        <v>4810.17</v>
      </c>
      <c r="H63" s="870" t="n">
        <v>4810.17</v>
      </c>
      <c r="I63" s="871" t="n">
        <v>0</v>
      </c>
      <c r="J63" s="871" t="n">
        <v>4810.17</v>
      </c>
    </row>
    <row r="64" customFormat="false" ht="12.75" hidden="false" customHeight="false" outlineLevel="0" collapsed="false">
      <c r="A64" s="868" t="s">
        <v>443</v>
      </c>
      <c r="B64" s="869"/>
      <c r="C64" s="868" t="s">
        <v>444</v>
      </c>
      <c r="D64" s="868" t="s">
        <v>445</v>
      </c>
      <c r="E64" s="870" t="n">
        <v>70.95</v>
      </c>
      <c r="F64" s="871" t="n">
        <v>0</v>
      </c>
      <c r="G64" s="871" t="n">
        <v>70.95</v>
      </c>
      <c r="H64" s="870" t="n">
        <v>70.95</v>
      </c>
      <c r="I64" s="871" t="n">
        <v>0</v>
      </c>
      <c r="J64" s="871" t="n">
        <v>70.95</v>
      </c>
    </row>
    <row r="65" customFormat="false" ht="25.5" hidden="false" customHeight="false" outlineLevel="0" collapsed="false">
      <c r="A65" s="868" t="s">
        <v>446</v>
      </c>
      <c r="B65" s="869"/>
      <c r="C65" s="868" t="s">
        <v>447</v>
      </c>
      <c r="D65" s="868" t="s">
        <v>445</v>
      </c>
      <c r="E65" s="870" t="n">
        <v>99.43</v>
      </c>
      <c r="F65" s="871" t="n">
        <v>0</v>
      </c>
      <c r="G65" s="871" t="n">
        <v>99.43</v>
      </c>
      <c r="H65" s="870" t="n">
        <v>99.43</v>
      </c>
      <c r="I65" s="871" t="n">
        <v>0</v>
      </c>
      <c r="J65" s="871" t="n">
        <v>99.43</v>
      </c>
    </row>
    <row r="66" customFormat="false" ht="12.75" hidden="false" customHeight="false" outlineLevel="0" collapsed="false">
      <c r="A66" s="868" t="s">
        <v>448</v>
      </c>
      <c r="B66" s="869"/>
      <c r="C66" s="868" t="s">
        <v>449</v>
      </c>
      <c r="D66" s="868" t="s">
        <v>445</v>
      </c>
      <c r="E66" s="870" t="n">
        <v>321.65</v>
      </c>
      <c r="F66" s="871" t="n">
        <v>0</v>
      </c>
      <c r="G66" s="871" t="n">
        <v>321.65</v>
      </c>
      <c r="H66" s="870" t="n">
        <v>321.65</v>
      </c>
      <c r="I66" s="871" t="n">
        <v>0</v>
      </c>
      <c r="J66" s="871" t="n">
        <v>321.65</v>
      </c>
    </row>
    <row r="67" customFormat="false" ht="12.75" hidden="false" customHeight="false" outlineLevel="0" collapsed="false">
      <c r="A67" s="868" t="s">
        <v>450</v>
      </c>
      <c r="B67" s="869"/>
      <c r="C67" s="868" t="s">
        <v>451</v>
      </c>
      <c r="D67" s="868" t="s">
        <v>445</v>
      </c>
      <c r="E67" s="870" t="n">
        <v>1013.97</v>
      </c>
      <c r="F67" s="871" t="n">
        <v>0</v>
      </c>
      <c r="G67" s="871" t="n">
        <v>1013.97</v>
      </c>
      <c r="H67" s="870" t="n">
        <v>1013.97</v>
      </c>
      <c r="I67" s="871" t="n">
        <v>0</v>
      </c>
      <c r="J67" s="871" t="n">
        <v>1013.97</v>
      </c>
    </row>
    <row r="68" customFormat="false" ht="25.5" hidden="false" customHeight="false" outlineLevel="0" collapsed="false">
      <c r="A68" s="868" t="s">
        <v>452</v>
      </c>
      <c r="B68" s="869"/>
      <c r="C68" s="868" t="s">
        <v>453</v>
      </c>
      <c r="D68" s="868" t="s">
        <v>445</v>
      </c>
      <c r="E68" s="870" t="n">
        <v>96.22</v>
      </c>
      <c r="F68" s="871" t="n">
        <v>0</v>
      </c>
      <c r="G68" s="871" t="n">
        <v>96.22</v>
      </c>
      <c r="H68" s="870" t="n">
        <v>96.22</v>
      </c>
      <c r="I68" s="871" t="n">
        <v>0</v>
      </c>
      <c r="J68" s="871" t="n">
        <v>96.22</v>
      </c>
    </row>
    <row r="69" customFormat="false" ht="12.75" hidden="false" customHeight="false" outlineLevel="0" collapsed="false">
      <c r="A69" s="863" t="s">
        <v>454</v>
      </c>
      <c r="B69" s="864" t="s">
        <v>455</v>
      </c>
      <c r="C69" s="865"/>
      <c r="D69" s="865"/>
      <c r="E69" s="872"/>
      <c r="F69" s="872"/>
      <c r="G69" s="873"/>
      <c r="H69" s="872"/>
      <c r="I69" s="872"/>
      <c r="J69" s="873"/>
    </row>
    <row r="70" customFormat="false" ht="38.25" hidden="false" customHeight="false" outlineLevel="0" collapsed="false">
      <c r="A70" s="868" t="s">
        <v>456</v>
      </c>
      <c r="B70" s="869"/>
      <c r="C70" s="868" t="s">
        <v>457</v>
      </c>
      <c r="D70" s="868" t="s">
        <v>386</v>
      </c>
      <c r="E70" s="870" t="n">
        <v>310.1</v>
      </c>
      <c r="F70" s="871" t="n">
        <v>0</v>
      </c>
      <c r="G70" s="871" t="n">
        <v>310.1</v>
      </c>
      <c r="H70" s="870" t="n">
        <v>310.1</v>
      </c>
      <c r="I70" s="871" t="n">
        <v>0</v>
      </c>
      <c r="J70" s="871" t="n">
        <v>310.1</v>
      </c>
    </row>
    <row r="71" customFormat="false" ht="12.75" hidden="false" customHeight="false" outlineLevel="0" collapsed="false">
      <c r="A71" s="868" t="s">
        <v>458</v>
      </c>
      <c r="B71" s="869"/>
      <c r="C71" s="868" t="s">
        <v>459</v>
      </c>
      <c r="D71" s="868" t="s">
        <v>389</v>
      </c>
      <c r="E71" s="870" t="n">
        <v>1.85</v>
      </c>
      <c r="F71" s="871" t="n">
        <v>4.05</v>
      </c>
      <c r="G71" s="871" t="n">
        <v>5.9</v>
      </c>
      <c r="H71" s="870" t="n">
        <v>1.85</v>
      </c>
      <c r="I71" s="871" t="n">
        <v>4.68</v>
      </c>
      <c r="J71" s="871" t="n">
        <v>6.53</v>
      </c>
    </row>
    <row r="72" customFormat="false" ht="25.5" hidden="false" customHeight="false" outlineLevel="0" collapsed="false">
      <c r="A72" s="868" t="s">
        <v>460</v>
      </c>
      <c r="B72" s="869"/>
      <c r="C72" s="868" t="s">
        <v>461</v>
      </c>
      <c r="D72" s="868" t="s">
        <v>389</v>
      </c>
      <c r="E72" s="870" t="n">
        <v>86.54</v>
      </c>
      <c r="F72" s="871" t="n">
        <v>29.92</v>
      </c>
      <c r="G72" s="871" t="n">
        <v>116.46</v>
      </c>
      <c r="H72" s="870" t="n">
        <v>86.54</v>
      </c>
      <c r="I72" s="871" t="n">
        <v>34.58</v>
      </c>
      <c r="J72" s="871" t="n">
        <v>121.12</v>
      </c>
    </row>
    <row r="73" customFormat="false" ht="25.5" hidden="false" customHeight="false" outlineLevel="0" collapsed="false">
      <c r="A73" s="868" t="s">
        <v>462</v>
      </c>
      <c r="B73" s="869"/>
      <c r="C73" s="868" t="s">
        <v>463</v>
      </c>
      <c r="D73" s="868" t="s">
        <v>389</v>
      </c>
      <c r="E73" s="870" t="n">
        <v>13.57</v>
      </c>
      <c r="F73" s="871" t="n">
        <v>26.17</v>
      </c>
      <c r="G73" s="871" t="n">
        <v>39.74</v>
      </c>
      <c r="H73" s="870" t="n">
        <v>13.57</v>
      </c>
      <c r="I73" s="871" t="n">
        <v>30.25</v>
      </c>
      <c r="J73" s="871" t="n">
        <v>43.82</v>
      </c>
    </row>
    <row r="74" customFormat="false" ht="25.5" hidden="false" customHeight="false" outlineLevel="0" collapsed="false">
      <c r="A74" s="868" t="s">
        <v>464</v>
      </c>
      <c r="B74" s="869"/>
      <c r="C74" s="868" t="s">
        <v>465</v>
      </c>
      <c r="D74" s="868" t="s">
        <v>389</v>
      </c>
      <c r="E74" s="870" t="n">
        <v>0</v>
      </c>
      <c r="F74" s="871" t="n">
        <v>20.25</v>
      </c>
      <c r="G74" s="871" t="n">
        <v>20.25</v>
      </c>
      <c r="H74" s="870" t="n">
        <v>0</v>
      </c>
      <c r="I74" s="871" t="n">
        <v>23.4</v>
      </c>
      <c r="J74" s="871" t="n">
        <v>23.4</v>
      </c>
    </row>
    <row r="75" customFormat="false" ht="25.5" hidden="false" customHeight="false" outlineLevel="0" collapsed="false">
      <c r="A75" s="868" t="s">
        <v>466</v>
      </c>
      <c r="B75" s="869"/>
      <c r="C75" s="868" t="s">
        <v>467</v>
      </c>
      <c r="D75" s="868" t="s">
        <v>445</v>
      </c>
      <c r="E75" s="870" t="n">
        <v>0.67</v>
      </c>
      <c r="F75" s="871" t="n">
        <v>3</v>
      </c>
      <c r="G75" s="871" t="n">
        <v>3.67</v>
      </c>
      <c r="H75" s="870" t="n">
        <v>0.67</v>
      </c>
      <c r="I75" s="871" t="n">
        <v>3.46</v>
      </c>
      <c r="J75" s="871" t="n">
        <v>4.13</v>
      </c>
    </row>
    <row r="76" customFormat="false" ht="25.5" hidden="false" customHeight="false" outlineLevel="0" collapsed="false">
      <c r="A76" s="868" t="s">
        <v>468</v>
      </c>
      <c r="B76" s="869"/>
      <c r="C76" s="868" t="s">
        <v>469</v>
      </c>
      <c r="D76" s="868" t="s">
        <v>470</v>
      </c>
      <c r="E76" s="870" t="n">
        <v>0</v>
      </c>
      <c r="F76" s="871" t="n">
        <v>305.64</v>
      </c>
      <c r="G76" s="871" t="n">
        <v>305.64</v>
      </c>
      <c r="H76" s="870" t="n">
        <v>0</v>
      </c>
      <c r="I76" s="871" t="n">
        <v>353.18</v>
      </c>
      <c r="J76" s="871" t="n">
        <v>353.18</v>
      </c>
    </row>
    <row r="77" customFormat="false" ht="12.75" hidden="false" customHeight="false" outlineLevel="0" collapsed="false">
      <c r="A77" s="868" t="s">
        <v>471</v>
      </c>
      <c r="B77" s="869"/>
      <c r="C77" s="868" t="s">
        <v>472</v>
      </c>
      <c r="D77" s="868" t="s">
        <v>445</v>
      </c>
      <c r="E77" s="870" t="n">
        <v>154.65</v>
      </c>
      <c r="F77" s="871" t="n">
        <v>0</v>
      </c>
      <c r="G77" s="871" t="n">
        <v>154.65</v>
      </c>
      <c r="H77" s="870" t="n">
        <v>154.65</v>
      </c>
      <c r="I77" s="871" t="n">
        <v>0</v>
      </c>
      <c r="J77" s="871" t="n">
        <v>154.65</v>
      </c>
    </row>
    <row r="78" customFormat="false" ht="12.75" hidden="false" customHeight="false" outlineLevel="0" collapsed="false">
      <c r="A78" s="868" t="s">
        <v>473</v>
      </c>
      <c r="B78" s="869"/>
      <c r="C78" s="868" t="s">
        <v>474</v>
      </c>
      <c r="D78" s="868" t="s">
        <v>445</v>
      </c>
      <c r="E78" s="870" t="n">
        <v>159.19</v>
      </c>
      <c r="F78" s="871" t="n">
        <v>0</v>
      </c>
      <c r="G78" s="871" t="n">
        <v>159.19</v>
      </c>
      <c r="H78" s="870" t="n">
        <v>159.19</v>
      </c>
      <c r="I78" s="871" t="n">
        <v>0</v>
      </c>
      <c r="J78" s="871" t="n">
        <v>159.19</v>
      </c>
    </row>
    <row r="79" customFormat="false" ht="12.75" hidden="false" customHeight="false" outlineLevel="0" collapsed="false">
      <c r="A79" s="868" t="s">
        <v>475</v>
      </c>
      <c r="B79" s="869"/>
      <c r="C79" s="868" t="s">
        <v>476</v>
      </c>
      <c r="D79" s="868" t="s">
        <v>445</v>
      </c>
      <c r="E79" s="870" t="n">
        <v>183.89</v>
      </c>
      <c r="F79" s="871" t="n">
        <v>0</v>
      </c>
      <c r="G79" s="871" t="n">
        <v>183.89</v>
      </c>
      <c r="H79" s="870" t="n">
        <v>183.89</v>
      </c>
      <c r="I79" s="871" t="n">
        <v>0</v>
      </c>
      <c r="J79" s="871" t="n">
        <v>183.89</v>
      </c>
    </row>
    <row r="80" customFormat="false" ht="12.75" hidden="false" customHeight="false" outlineLevel="0" collapsed="false">
      <c r="A80" s="868" t="s">
        <v>477</v>
      </c>
      <c r="B80" s="869"/>
      <c r="C80" s="868" t="s">
        <v>478</v>
      </c>
      <c r="D80" s="868" t="s">
        <v>445</v>
      </c>
      <c r="E80" s="870" t="n">
        <v>184.45</v>
      </c>
      <c r="F80" s="871" t="n">
        <v>0</v>
      </c>
      <c r="G80" s="871" t="n">
        <v>184.45</v>
      </c>
      <c r="H80" s="870" t="n">
        <v>184.45</v>
      </c>
      <c r="I80" s="871" t="n">
        <v>0</v>
      </c>
      <c r="J80" s="871" t="n">
        <v>184.45</v>
      </c>
    </row>
    <row r="81" customFormat="false" ht="38.25" hidden="false" customHeight="false" outlineLevel="0" collapsed="false">
      <c r="A81" s="868" t="s">
        <v>479</v>
      </c>
      <c r="B81" s="869"/>
      <c r="C81" s="868" t="s">
        <v>480</v>
      </c>
      <c r="D81" s="868" t="s">
        <v>386</v>
      </c>
      <c r="E81" s="870" t="n">
        <v>149.36</v>
      </c>
      <c r="F81" s="871" t="n">
        <v>0</v>
      </c>
      <c r="G81" s="871" t="n">
        <v>149.36</v>
      </c>
      <c r="H81" s="870" t="n">
        <v>149.36</v>
      </c>
      <c r="I81" s="871" t="n">
        <v>0</v>
      </c>
      <c r="J81" s="871" t="n">
        <v>149.36</v>
      </c>
    </row>
    <row r="82" customFormat="false" ht="38.25" hidden="false" customHeight="false" outlineLevel="0" collapsed="false">
      <c r="A82" s="868" t="s">
        <v>481</v>
      </c>
      <c r="B82" s="869"/>
      <c r="C82" s="868" t="s">
        <v>482</v>
      </c>
      <c r="D82" s="868" t="s">
        <v>337</v>
      </c>
      <c r="E82" s="870" t="n">
        <v>6.39</v>
      </c>
      <c r="F82" s="871" t="n">
        <v>0</v>
      </c>
      <c r="G82" s="871" t="n">
        <v>6.39</v>
      </c>
      <c r="H82" s="870" t="n">
        <v>6.39</v>
      </c>
      <c r="I82" s="871" t="n">
        <v>0</v>
      </c>
      <c r="J82" s="871" t="n">
        <v>6.39</v>
      </c>
    </row>
    <row r="83" customFormat="false" ht="38.25" hidden="false" customHeight="false" outlineLevel="0" collapsed="false">
      <c r="A83" s="868" t="s">
        <v>483</v>
      </c>
      <c r="B83" s="869"/>
      <c r="C83" s="868" t="s">
        <v>484</v>
      </c>
      <c r="D83" s="868" t="s">
        <v>337</v>
      </c>
      <c r="E83" s="870" t="n">
        <v>7.33</v>
      </c>
      <c r="F83" s="871" t="n">
        <v>0</v>
      </c>
      <c r="G83" s="871" t="n">
        <v>7.33</v>
      </c>
      <c r="H83" s="870" t="n">
        <v>7.33</v>
      </c>
      <c r="I83" s="871" t="n">
        <v>0</v>
      </c>
      <c r="J83" s="871" t="n">
        <v>7.33</v>
      </c>
    </row>
    <row r="84" customFormat="false" ht="38.25" hidden="false" customHeight="false" outlineLevel="0" collapsed="false">
      <c r="A84" s="868" t="s">
        <v>485</v>
      </c>
      <c r="B84" s="869"/>
      <c r="C84" s="868" t="s">
        <v>486</v>
      </c>
      <c r="D84" s="868" t="s">
        <v>337</v>
      </c>
      <c r="E84" s="870" t="n">
        <v>9.29</v>
      </c>
      <c r="F84" s="871" t="n">
        <v>0</v>
      </c>
      <c r="G84" s="871" t="n">
        <v>9.29</v>
      </c>
      <c r="H84" s="870" t="n">
        <v>9.29</v>
      </c>
      <c r="I84" s="871" t="n">
        <v>0</v>
      </c>
      <c r="J84" s="871" t="n">
        <v>9.29</v>
      </c>
    </row>
    <row r="85" customFormat="false" ht="38.25" hidden="false" customHeight="false" outlineLevel="0" collapsed="false">
      <c r="A85" s="868" t="s">
        <v>487</v>
      </c>
      <c r="B85" s="869"/>
      <c r="C85" s="868" t="s">
        <v>488</v>
      </c>
      <c r="D85" s="868" t="s">
        <v>337</v>
      </c>
      <c r="E85" s="870" t="n">
        <v>9.28</v>
      </c>
      <c r="F85" s="871" t="n">
        <v>0</v>
      </c>
      <c r="G85" s="871" t="n">
        <v>9.28</v>
      </c>
      <c r="H85" s="870" t="n">
        <v>9.28</v>
      </c>
      <c r="I85" s="871" t="n">
        <v>0</v>
      </c>
      <c r="J85" s="871" t="n">
        <v>9.28</v>
      </c>
    </row>
    <row r="86" customFormat="false" ht="38.25" hidden="false" customHeight="false" outlineLevel="0" collapsed="false">
      <c r="A86" s="868" t="s">
        <v>489</v>
      </c>
      <c r="B86" s="869"/>
      <c r="C86" s="868" t="s">
        <v>490</v>
      </c>
      <c r="D86" s="868" t="s">
        <v>337</v>
      </c>
      <c r="E86" s="870" t="n">
        <v>11.4</v>
      </c>
      <c r="F86" s="871" t="n">
        <v>0</v>
      </c>
      <c r="G86" s="871" t="n">
        <v>11.4</v>
      </c>
      <c r="H86" s="870" t="n">
        <v>11.4</v>
      </c>
      <c r="I86" s="871" t="n">
        <v>0</v>
      </c>
      <c r="J86" s="871" t="n">
        <v>11.4</v>
      </c>
    </row>
    <row r="87" customFormat="false" ht="38.25" hidden="false" customHeight="false" outlineLevel="0" collapsed="false">
      <c r="A87" s="868" t="s">
        <v>491</v>
      </c>
      <c r="B87" s="869"/>
      <c r="C87" s="868" t="s">
        <v>492</v>
      </c>
      <c r="D87" s="868" t="s">
        <v>337</v>
      </c>
      <c r="E87" s="870" t="n">
        <v>14.52</v>
      </c>
      <c r="F87" s="871" t="n">
        <v>0</v>
      </c>
      <c r="G87" s="871" t="n">
        <v>14.52</v>
      </c>
      <c r="H87" s="870" t="n">
        <v>14.52</v>
      </c>
      <c r="I87" s="871" t="n">
        <v>0</v>
      </c>
      <c r="J87" s="871" t="n">
        <v>14.52</v>
      </c>
    </row>
    <row r="88" customFormat="false" ht="38.25" hidden="false" customHeight="false" outlineLevel="0" collapsed="false">
      <c r="A88" s="868" t="s">
        <v>493</v>
      </c>
      <c r="B88" s="869"/>
      <c r="C88" s="868" t="s">
        <v>494</v>
      </c>
      <c r="D88" s="868" t="s">
        <v>337</v>
      </c>
      <c r="E88" s="870" t="n">
        <v>16.42</v>
      </c>
      <c r="F88" s="871" t="n">
        <v>0</v>
      </c>
      <c r="G88" s="871" t="n">
        <v>16.42</v>
      </c>
      <c r="H88" s="870" t="n">
        <v>16.42</v>
      </c>
      <c r="I88" s="871" t="n">
        <v>0</v>
      </c>
      <c r="J88" s="871" t="n">
        <v>16.42</v>
      </c>
    </row>
    <row r="89" customFormat="false" ht="38.25" hidden="false" customHeight="false" outlineLevel="0" collapsed="false">
      <c r="A89" s="868" t="s">
        <v>495</v>
      </c>
      <c r="B89" s="869"/>
      <c r="C89" s="868" t="s">
        <v>496</v>
      </c>
      <c r="D89" s="868" t="s">
        <v>337</v>
      </c>
      <c r="E89" s="870" t="n">
        <v>12.51</v>
      </c>
      <c r="F89" s="871" t="n">
        <v>0</v>
      </c>
      <c r="G89" s="871" t="n">
        <v>12.51</v>
      </c>
      <c r="H89" s="870" t="n">
        <v>12.51</v>
      </c>
      <c r="I89" s="871" t="n">
        <v>0</v>
      </c>
      <c r="J89" s="871" t="n">
        <v>12.51</v>
      </c>
    </row>
    <row r="90" customFormat="false" ht="38.25" hidden="false" customHeight="false" outlineLevel="0" collapsed="false">
      <c r="A90" s="868" t="s">
        <v>497</v>
      </c>
      <c r="B90" s="869"/>
      <c r="C90" s="868" t="s">
        <v>498</v>
      </c>
      <c r="D90" s="868" t="s">
        <v>337</v>
      </c>
      <c r="E90" s="870" t="n">
        <v>14.91</v>
      </c>
      <c r="F90" s="871" t="n">
        <v>0</v>
      </c>
      <c r="G90" s="871" t="n">
        <v>14.91</v>
      </c>
      <c r="H90" s="870" t="n">
        <v>14.91</v>
      </c>
      <c r="I90" s="871" t="n">
        <v>0</v>
      </c>
      <c r="J90" s="871" t="n">
        <v>14.91</v>
      </c>
    </row>
    <row r="91" customFormat="false" ht="38.25" hidden="false" customHeight="false" outlineLevel="0" collapsed="false">
      <c r="A91" s="868" t="s">
        <v>499</v>
      </c>
      <c r="B91" s="869"/>
      <c r="C91" s="868" t="s">
        <v>500</v>
      </c>
      <c r="D91" s="868" t="s">
        <v>337</v>
      </c>
      <c r="E91" s="870" t="n">
        <v>18.81</v>
      </c>
      <c r="F91" s="871" t="n">
        <v>0</v>
      </c>
      <c r="G91" s="871" t="n">
        <v>18.81</v>
      </c>
      <c r="H91" s="870" t="n">
        <v>18.81</v>
      </c>
      <c r="I91" s="871" t="n">
        <v>0</v>
      </c>
      <c r="J91" s="871" t="n">
        <v>18.81</v>
      </c>
    </row>
    <row r="92" customFormat="false" ht="38.25" hidden="false" customHeight="false" outlineLevel="0" collapsed="false">
      <c r="A92" s="868" t="s">
        <v>501</v>
      </c>
      <c r="B92" s="869"/>
      <c r="C92" s="868" t="s">
        <v>502</v>
      </c>
      <c r="D92" s="868" t="s">
        <v>337</v>
      </c>
      <c r="E92" s="870" t="n">
        <v>23</v>
      </c>
      <c r="F92" s="871" t="n">
        <v>0</v>
      </c>
      <c r="G92" s="871" t="n">
        <v>23</v>
      </c>
      <c r="H92" s="870" t="n">
        <v>23</v>
      </c>
      <c r="I92" s="871" t="n">
        <v>0</v>
      </c>
      <c r="J92" s="871" t="n">
        <v>23</v>
      </c>
    </row>
    <row r="93" customFormat="false" ht="12.75" hidden="false" customHeight="false" outlineLevel="0" collapsed="false">
      <c r="A93" s="868" t="s">
        <v>503</v>
      </c>
      <c r="B93" s="869"/>
      <c r="C93" s="868" t="s">
        <v>504</v>
      </c>
      <c r="D93" s="868" t="s">
        <v>445</v>
      </c>
      <c r="E93" s="870" t="n">
        <v>168.69</v>
      </c>
      <c r="F93" s="871" t="n">
        <v>0</v>
      </c>
      <c r="G93" s="871" t="n">
        <v>168.69</v>
      </c>
      <c r="H93" s="870" t="n">
        <v>168.69</v>
      </c>
      <c r="I93" s="871" t="n">
        <v>0</v>
      </c>
      <c r="J93" s="871" t="n">
        <v>168.69</v>
      </c>
    </row>
    <row r="94" customFormat="false" ht="12.75" hidden="false" customHeight="false" outlineLevel="0" collapsed="false">
      <c r="A94" s="868" t="s">
        <v>505</v>
      </c>
      <c r="B94" s="869"/>
      <c r="C94" s="868" t="s">
        <v>506</v>
      </c>
      <c r="D94" s="868" t="s">
        <v>445</v>
      </c>
      <c r="E94" s="870" t="n">
        <v>181.81</v>
      </c>
      <c r="F94" s="871" t="n">
        <v>0</v>
      </c>
      <c r="G94" s="871" t="n">
        <v>181.81</v>
      </c>
      <c r="H94" s="870" t="n">
        <v>181.81</v>
      </c>
      <c r="I94" s="871" t="n">
        <v>0</v>
      </c>
      <c r="J94" s="871" t="n">
        <v>181.81</v>
      </c>
    </row>
    <row r="95" customFormat="false" ht="12.75" hidden="false" customHeight="false" outlineLevel="0" collapsed="false">
      <c r="A95" s="868" t="s">
        <v>507</v>
      </c>
      <c r="B95" s="869"/>
      <c r="C95" s="868" t="s">
        <v>508</v>
      </c>
      <c r="D95" s="868" t="s">
        <v>445</v>
      </c>
      <c r="E95" s="870" t="n">
        <v>215.87</v>
      </c>
      <c r="F95" s="871" t="n">
        <v>0</v>
      </c>
      <c r="G95" s="871" t="n">
        <v>215.87</v>
      </c>
      <c r="H95" s="870" t="n">
        <v>215.87</v>
      </c>
      <c r="I95" s="871" t="n">
        <v>0</v>
      </c>
      <c r="J95" s="871" t="n">
        <v>215.87</v>
      </c>
    </row>
    <row r="96" customFormat="false" ht="12.75" hidden="false" customHeight="false" outlineLevel="0" collapsed="false">
      <c r="A96" s="868" t="s">
        <v>509</v>
      </c>
      <c r="B96" s="869"/>
      <c r="C96" s="868" t="s">
        <v>510</v>
      </c>
      <c r="D96" s="868" t="s">
        <v>445</v>
      </c>
      <c r="E96" s="870" t="n">
        <v>246.82</v>
      </c>
      <c r="F96" s="871" t="n">
        <v>0</v>
      </c>
      <c r="G96" s="871" t="n">
        <v>246.82</v>
      </c>
      <c r="H96" s="870" t="n">
        <v>246.82</v>
      </c>
      <c r="I96" s="871" t="n">
        <v>0</v>
      </c>
      <c r="J96" s="871" t="n">
        <v>246.82</v>
      </c>
    </row>
    <row r="97" customFormat="false" ht="12.75" hidden="false" customHeight="false" outlineLevel="0" collapsed="false">
      <c r="A97" s="868" t="s">
        <v>511</v>
      </c>
      <c r="B97" s="869"/>
      <c r="C97" s="868" t="s">
        <v>512</v>
      </c>
      <c r="D97" s="868" t="s">
        <v>445</v>
      </c>
      <c r="E97" s="870" t="n">
        <v>286.71</v>
      </c>
      <c r="F97" s="871" t="n">
        <v>0</v>
      </c>
      <c r="G97" s="871" t="n">
        <v>286.71</v>
      </c>
      <c r="H97" s="870" t="n">
        <v>286.71</v>
      </c>
      <c r="I97" s="871" t="n">
        <v>0</v>
      </c>
      <c r="J97" s="871" t="n">
        <v>286.71</v>
      </c>
    </row>
    <row r="98" customFormat="false" ht="12.75" hidden="false" customHeight="false" outlineLevel="0" collapsed="false">
      <c r="A98" s="868" t="s">
        <v>513</v>
      </c>
      <c r="B98" s="869"/>
      <c r="C98" s="868" t="s">
        <v>514</v>
      </c>
      <c r="D98" s="868" t="s">
        <v>445</v>
      </c>
      <c r="E98" s="870" t="n">
        <v>339.89</v>
      </c>
      <c r="F98" s="871" t="n">
        <v>0</v>
      </c>
      <c r="G98" s="871" t="n">
        <v>339.89</v>
      </c>
      <c r="H98" s="870" t="n">
        <v>339.89</v>
      </c>
      <c r="I98" s="871" t="n">
        <v>0</v>
      </c>
      <c r="J98" s="871" t="n">
        <v>339.89</v>
      </c>
    </row>
    <row r="99" customFormat="false" ht="25.5" hidden="false" customHeight="false" outlineLevel="0" collapsed="false">
      <c r="A99" s="868" t="s">
        <v>515</v>
      </c>
      <c r="B99" s="869"/>
      <c r="C99" s="868" t="s">
        <v>516</v>
      </c>
      <c r="D99" s="868" t="s">
        <v>445</v>
      </c>
      <c r="E99" s="870" t="n">
        <v>181.53</v>
      </c>
      <c r="F99" s="871" t="n">
        <v>0</v>
      </c>
      <c r="G99" s="871" t="n">
        <v>181.53</v>
      </c>
      <c r="H99" s="870" t="n">
        <v>181.53</v>
      </c>
      <c r="I99" s="871" t="n">
        <v>0</v>
      </c>
      <c r="J99" s="871" t="n">
        <v>181.53</v>
      </c>
    </row>
    <row r="100" customFormat="false" ht="25.5" hidden="false" customHeight="false" outlineLevel="0" collapsed="false">
      <c r="A100" s="868" t="s">
        <v>517</v>
      </c>
      <c r="B100" s="869"/>
      <c r="C100" s="868" t="s">
        <v>518</v>
      </c>
      <c r="D100" s="868" t="s">
        <v>386</v>
      </c>
      <c r="E100" s="870" t="n">
        <v>975.68</v>
      </c>
      <c r="F100" s="871" t="n">
        <v>2740.08</v>
      </c>
      <c r="G100" s="871" t="n">
        <v>3715.76</v>
      </c>
      <c r="H100" s="870" t="n">
        <v>975.68</v>
      </c>
      <c r="I100" s="871" t="n">
        <v>3166.64</v>
      </c>
      <c r="J100" s="871" t="n">
        <v>4142.32</v>
      </c>
    </row>
    <row r="101" customFormat="false" ht="38.25" hidden="false" customHeight="false" outlineLevel="0" collapsed="false">
      <c r="A101" s="868" t="s">
        <v>519</v>
      </c>
      <c r="B101" s="869"/>
      <c r="C101" s="868" t="s">
        <v>520</v>
      </c>
      <c r="D101" s="868" t="s">
        <v>389</v>
      </c>
      <c r="E101" s="870" t="n">
        <v>4.88</v>
      </c>
      <c r="F101" s="871" t="n">
        <v>29.25</v>
      </c>
      <c r="G101" s="871" t="n">
        <v>34.13</v>
      </c>
      <c r="H101" s="870" t="n">
        <v>4.88</v>
      </c>
      <c r="I101" s="871" t="n">
        <v>33.8</v>
      </c>
      <c r="J101" s="871" t="n">
        <v>38.68</v>
      </c>
    </row>
    <row r="102" customFormat="false" ht="25.5" hidden="false" customHeight="false" outlineLevel="0" collapsed="false">
      <c r="A102" s="868" t="s">
        <v>521</v>
      </c>
      <c r="B102" s="869"/>
      <c r="C102" s="868" t="s">
        <v>522</v>
      </c>
      <c r="D102" s="868" t="s">
        <v>389</v>
      </c>
      <c r="E102" s="870" t="n">
        <v>275.96</v>
      </c>
      <c r="F102" s="871" t="n">
        <v>208.36</v>
      </c>
      <c r="G102" s="871" t="n">
        <v>484.32</v>
      </c>
      <c r="H102" s="870" t="n">
        <v>275.96</v>
      </c>
      <c r="I102" s="871" t="n">
        <v>240.78</v>
      </c>
      <c r="J102" s="871" t="n">
        <v>516.74</v>
      </c>
    </row>
    <row r="103" customFormat="false" ht="12.75" hidden="false" customHeight="false" outlineLevel="0" collapsed="false">
      <c r="A103" s="863" t="s">
        <v>523</v>
      </c>
      <c r="B103" s="864" t="s">
        <v>524</v>
      </c>
      <c r="C103" s="865"/>
      <c r="D103" s="865"/>
      <c r="E103" s="872"/>
      <c r="F103" s="872"/>
      <c r="G103" s="873"/>
      <c r="H103" s="872"/>
      <c r="I103" s="872"/>
      <c r="J103" s="873"/>
    </row>
    <row r="104" customFormat="false" ht="25.5" hidden="false" customHeight="false" outlineLevel="0" collapsed="false">
      <c r="A104" s="868" t="s">
        <v>525</v>
      </c>
      <c r="B104" s="869"/>
      <c r="C104" s="868" t="s">
        <v>526</v>
      </c>
      <c r="D104" s="868" t="s">
        <v>337</v>
      </c>
      <c r="E104" s="870" t="n">
        <v>141.85</v>
      </c>
      <c r="F104" s="871" t="n">
        <v>6003.93</v>
      </c>
      <c r="G104" s="871" t="n">
        <v>6145.78</v>
      </c>
      <c r="H104" s="870" t="n">
        <v>141.85</v>
      </c>
      <c r="I104" s="871" t="n">
        <v>6937.22</v>
      </c>
      <c r="J104" s="871" t="n">
        <v>7079.07</v>
      </c>
    </row>
    <row r="105" customFormat="false" ht="12.75" hidden="false" customHeight="false" outlineLevel="0" collapsed="false">
      <c r="A105" s="868" t="s">
        <v>527</v>
      </c>
      <c r="B105" s="869"/>
      <c r="C105" s="868" t="s">
        <v>528</v>
      </c>
      <c r="D105" s="868" t="s">
        <v>337</v>
      </c>
      <c r="E105" s="870" t="n">
        <v>141.85</v>
      </c>
      <c r="F105" s="871" t="n">
        <v>8090.31</v>
      </c>
      <c r="G105" s="871" t="n">
        <v>8232.16</v>
      </c>
      <c r="H105" s="870" t="n">
        <v>141.85</v>
      </c>
      <c r="I105" s="871" t="n">
        <v>9348</v>
      </c>
      <c r="J105" s="871" t="n">
        <v>9489.85</v>
      </c>
    </row>
    <row r="106" customFormat="false" ht="25.5" hidden="false" customHeight="false" outlineLevel="0" collapsed="false">
      <c r="A106" s="868" t="s">
        <v>529</v>
      </c>
      <c r="B106" s="869"/>
      <c r="C106" s="868" t="s">
        <v>530</v>
      </c>
      <c r="D106" s="868" t="s">
        <v>337</v>
      </c>
      <c r="E106" s="870" t="n">
        <v>141.85</v>
      </c>
      <c r="F106" s="871" t="n">
        <v>7164.03</v>
      </c>
      <c r="G106" s="871" t="n">
        <v>7305.88</v>
      </c>
      <c r="H106" s="870" t="n">
        <v>141.85</v>
      </c>
      <c r="I106" s="871" t="n">
        <v>8277.72</v>
      </c>
      <c r="J106" s="871" t="n">
        <v>8419.57</v>
      </c>
    </row>
    <row r="107" customFormat="false" ht="12.75" hidden="false" customHeight="false" outlineLevel="0" collapsed="false">
      <c r="A107" s="868" t="s">
        <v>531</v>
      </c>
      <c r="B107" s="869"/>
      <c r="C107" s="868" t="s">
        <v>532</v>
      </c>
      <c r="D107" s="868" t="s">
        <v>337</v>
      </c>
      <c r="E107" s="870" t="n">
        <v>409.6</v>
      </c>
      <c r="F107" s="871" t="n">
        <v>16526.32</v>
      </c>
      <c r="G107" s="871" t="n">
        <v>16935.92</v>
      </c>
      <c r="H107" s="870" t="n">
        <v>409.6</v>
      </c>
      <c r="I107" s="871" t="n">
        <v>19095.22</v>
      </c>
      <c r="J107" s="871" t="n">
        <v>19504.82</v>
      </c>
    </row>
    <row r="108" customFormat="false" ht="25.5" hidden="false" customHeight="false" outlineLevel="0" collapsed="false">
      <c r="A108" s="868" t="s">
        <v>533</v>
      </c>
      <c r="B108" s="869"/>
      <c r="C108" s="868" t="s">
        <v>534</v>
      </c>
      <c r="D108" s="868" t="s">
        <v>337</v>
      </c>
      <c r="E108" s="870" t="n">
        <v>409.6</v>
      </c>
      <c r="F108" s="871" t="n">
        <v>25380.5</v>
      </c>
      <c r="G108" s="871" t="n">
        <v>25790.1</v>
      </c>
      <c r="H108" s="870" t="n">
        <v>409.6</v>
      </c>
      <c r="I108" s="871" t="n">
        <v>29325.76</v>
      </c>
      <c r="J108" s="871" t="n">
        <v>29735.36</v>
      </c>
    </row>
    <row r="109" customFormat="false" ht="25.5" hidden="false" customHeight="false" outlineLevel="0" collapsed="false">
      <c r="A109" s="868" t="s">
        <v>535</v>
      </c>
      <c r="B109" s="869"/>
      <c r="C109" s="868" t="s">
        <v>536</v>
      </c>
      <c r="D109" s="868" t="s">
        <v>337</v>
      </c>
      <c r="E109" s="870" t="n">
        <v>409.6</v>
      </c>
      <c r="F109" s="871" t="n">
        <v>10083.89</v>
      </c>
      <c r="G109" s="871" t="n">
        <v>10493.49</v>
      </c>
      <c r="H109" s="870" t="n">
        <v>409.6</v>
      </c>
      <c r="I109" s="871" t="n">
        <v>11651.4</v>
      </c>
      <c r="J109" s="871" t="n">
        <v>12061</v>
      </c>
    </row>
    <row r="110" customFormat="false" ht="12.75" hidden="false" customHeight="false" outlineLevel="0" collapsed="false">
      <c r="A110" s="868" t="s">
        <v>537</v>
      </c>
      <c r="B110" s="869"/>
      <c r="C110" s="868" t="s">
        <v>538</v>
      </c>
      <c r="D110" s="868" t="s">
        <v>337</v>
      </c>
      <c r="E110" s="870" t="n">
        <v>333.1</v>
      </c>
      <c r="F110" s="871" t="n">
        <v>12109.73</v>
      </c>
      <c r="G110" s="871" t="n">
        <v>12442.83</v>
      </c>
      <c r="H110" s="870" t="n">
        <v>333.1</v>
      </c>
      <c r="I110" s="871" t="n">
        <v>13992.16</v>
      </c>
      <c r="J110" s="871" t="n">
        <v>14325.26</v>
      </c>
    </row>
    <row r="111" customFormat="false" ht="25.5" hidden="false" customHeight="false" outlineLevel="0" collapsed="false">
      <c r="A111" s="868" t="s">
        <v>539</v>
      </c>
      <c r="B111" s="869"/>
      <c r="C111" s="868" t="s">
        <v>540</v>
      </c>
      <c r="D111" s="868" t="s">
        <v>337</v>
      </c>
      <c r="E111" s="870" t="n">
        <v>203.05</v>
      </c>
      <c r="F111" s="871" t="n">
        <v>19618.9</v>
      </c>
      <c r="G111" s="871" t="n">
        <v>19821.95</v>
      </c>
      <c r="H111" s="870" t="n">
        <v>203.05</v>
      </c>
      <c r="I111" s="871" t="n">
        <v>22668.62</v>
      </c>
      <c r="J111" s="871" t="n">
        <v>22871.67</v>
      </c>
    </row>
    <row r="112" customFormat="false" ht="12.75" hidden="false" customHeight="false" outlineLevel="0" collapsed="false">
      <c r="A112" s="863" t="s">
        <v>541</v>
      </c>
      <c r="B112" s="864" t="s">
        <v>542</v>
      </c>
      <c r="C112" s="865"/>
      <c r="D112" s="865"/>
      <c r="E112" s="872"/>
      <c r="F112" s="872"/>
      <c r="G112" s="873"/>
      <c r="H112" s="872"/>
      <c r="I112" s="872"/>
      <c r="J112" s="873"/>
    </row>
    <row r="113" customFormat="false" ht="38.25" hidden="false" customHeight="false" outlineLevel="0" collapsed="false">
      <c r="A113" s="868" t="s">
        <v>543</v>
      </c>
      <c r="B113" s="869"/>
      <c r="C113" s="868" t="s">
        <v>544</v>
      </c>
      <c r="D113" s="868" t="s">
        <v>386</v>
      </c>
      <c r="E113" s="870" t="n">
        <v>7436.84</v>
      </c>
      <c r="F113" s="871" t="n">
        <v>0</v>
      </c>
      <c r="G113" s="871" t="n">
        <v>7436.84</v>
      </c>
      <c r="H113" s="870" t="n">
        <v>7436.84</v>
      </c>
      <c r="I113" s="871" t="n">
        <v>0</v>
      </c>
      <c r="J113" s="871" t="n">
        <v>7436.84</v>
      </c>
    </row>
    <row r="114" customFormat="false" ht="51" hidden="false" customHeight="false" outlineLevel="0" collapsed="false">
      <c r="A114" s="868" t="s">
        <v>545</v>
      </c>
      <c r="B114" s="869"/>
      <c r="C114" s="868" t="s">
        <v>546</v>
      </c>
      <c r="D114" s="868" t="s">
        <v>386</v>
      </c>
      <c r="E114" s="870" t="n">
        <v>10645.44</v>
      </c>
      <c r="F114" s="871" t="n">
        <v>0</v>
      </c>
      <c r="G114" s="871" t="n">
        <v>10645.44</v>
      </c>
      <c r="H114" s="870" t="n">
        <v>10645.44</v>
      </c>
      <c r="I114" s="871" t="n">
        <v>0</v>
      </c>
      <c r="J114" s="871" t="n">
        <v>10645.44</v>
      </c>
    </row>
    <row r="115" customFormat="false" ht="38.25" hidden="false" customHeight="false" outlineLevel="0" collapsed="false">
      <c r="A115" s="868" t="s">
        <v>547</v>
      </c>
      <c r="B115" s="869"/>
      <c r="C115" s="868" t="s">
        <v>548</v>
      </c>
      <c r="D115" s="868" t="s">
        <v>386</v>
      </c>
      <c r="E115" s="870" t="n">
        <v>13751.54</v>
      </c>
      <c r="F115" s="871" t="n">
        <v>0</v>
      </c>
      <c r="G115" s="871" t="n">
        <v>13751.54</v>
      </c>
      <c r="H115" s="870" t="n">
        <v>13751.54</v>
      </c>
      <c r="I115" s="871" t="n">
        <v>0</v>
      </c>
      <c r="J115" s="871" t="n">
        <v>13751.54</v>
      </c>
    </row>
    <row r="116" customFormat="false" ht="38.25" hidden="false" customHeight="false" outlineLevel="0" collapsed="false">
      <c r="A116" s="868" t="s">
        <v>549</v>
      </c>
      <c r="B116" s="869"/>
      <c r="C116" s="868" t="s">
        <v>550</v>
      </c>
      <c r="D116" s="868" t="s">
        <v>445</v>
      </c>
      <c r="E116" s="870" t="n">
        <v>366.73</v>
      </c>
      <c r="F116" s="871" t="n">
        <v>0</v>
      </c>
      <c r="G116" s="871" t="n">
        <v>366.73</v>
      </c>
      <c r="H116" s="870" t="n">
        <v>366.73</v>
      </c>
      <c r="I116" s="871" t="n">
        <v>0</v>
      </c>
      <c r="J116" s="871" t="n">
        <v>366.73</v>
      </c>
    </row>
    <row r="117" customFormat="false" ht="38.25" hidden="false" customHeight="false" outlineLevel="0" collapsed="false">
      <c r="A117" s="868" t="s">
        <v>551</v>
      </c>
      <c r="B117" s="869"/>
      <c r="C117" s="868" t="s">
        <v>552</v>
      </c>
      <c r="D117" s="868" t="s">
        <v>445</v>
      </c>
      <c r="E117" s="870" t="n">
        <v>393.68</v>
      </c>
      <c r="F117" s="871" t="n">
        <v>0</v>
      </c>
      <c r="G117" s="871" t="n">
        <v>393.68</v>
      </c>
      <c r="H117" s="870" t="n">
        <v>393.68</v>
      </c>
      <c r="I117" s="871" t="n">
        <v>0</v>
      </c>
      <c r="J117" s="871" t="n">
        <v>393.68</v>
      </c>
    </row>
    <row r="118" customFormat="false" ht="38.25" hidden="false" customHeight="false" outlineLevel="0" collapsed="false">
      <c r="A118" s="868" t="s">
        <v>553</v>
      </c>
      <c r="B118" s="869"/>
      <c r="C118" s="868" t="s">
        <v>554</v>
      </c>
      <c r="D118" s="868" t="s">
        <v>445</v>
      </c>
      <c r="E118" s="870" t="n">
        <v>508.42</v>
      </c>
      <c r="F118" s="871" t="n">
        <v>0</v>
      </c>
      <c r="G118" s="871" t="n">
        <v>508.42</v>
      </c>
      <c r="H118" s="870" t="n">
        <v>508.42</v>
      </c>
      <c r="I118" s="871" t="n">
        <v>0</v>
      </c>
      <c r="J118" s="871" t="n">
        <v>508.42</v>
      </c>
    </row>
    <row r="119" customFormat="false" ht="38.25" hidden="false" customHeight="false" outlineLevel="0" collapsed="false">
      <c r="A119" s="868" t="s">
        <v>555</v>
      </c>
      <c r="B119" s="869"/>
      <c r="C119" s="868" t="s">
        <v>556</v>
      </c>
      <c r="D119" s="868" t="s">
        <v>445</v>
      </c>
      <c r="E119" s="870" t="n">
        <v>726.55</v>
      </c>
      <c r="F119" s="871" t="n">
        <v>0</v>
      </c>
      <c r="G119" s="871" t="n">
        <v>726.55</v>
      </c>
      <c r="H119" s="870" t="n">
        <v>726.55</v>
      </c>
      <c r="I119" s="871" t="n">
        <v>0</v>
      </c>
      <c r="J119" s="871" t="n">
        <v>726.55</v>
      </c>
    </row>
    <row r="120" customFormat="false" ht="38.25" hidden="false" customHeight="false" outlineLevel="0" collapsed="false">
      <c r="A120" s="868" t="s">
        <v>557</v>
      </c>
      <c r="B120" s="869"/>
      <c r="C120" s="868" t="s">
        <v>558</v>
      </c>
      <c r="D120" s="868" t="s">
        <v>445</v>
      </c>
      <c r="E120" s="870" t="n">
        <v>888.17</v>
      </c>
      <c r="F120" s="871" t="n">
        <v>0</v>
      </c>
      <c r="G120" s="871" t="n">
        <v>888.17</v>
      </c>
      <c r="H120" s="870" t="n">
        <v>888.17</v>
      </c>
      <c r="I120" s="871" t="n">
        <v>0</v>
      </c>
      <c r="J120" s="871" t="n">
        <v>888.17</v>
      </c>
    </row>
    <row r="121" customFormat="false" ht="38.25" hidden="false" customHeight="false" outlineLevel="0" collapsed="false">
      <c r="A121" s="868" t="s">
        <v>559</v>
      </c>
      <c r="B121" s="869"/>
      <c r="C121" s="868" t="s">
        <v>560</v>
      </c>
      <c r="D121" s="868" t="s">
        <v>445</v>
      </c>
      <c r="E121" s="870" t="n">
        <v>1121.54</v>
      </c>
      <c r="F121" s="871" t="n">
        <v>0</v>
      </c>
      <c r="G121" s="871" t="n">
        <v>1121.54</v>
      </c>
      <c r="H121" s="870" t="n">
        <v>1121.54</v>
      </c>
      <c r="I121" s="871" t="n">
        <v>0</v>
      </c>
      <c r="J121" s="871" t="n">
        <v>1121.54</v>
      </c>
    </row>
    <row r="122" customFormat="false" ht="38.25" hidden="false" customHeight="false" outlineLevel="0" collapsed="false">
      <c r="A122" s="868" t="s">
        <v>561</v>
      </c>
      <c r="B122" s="869"/>
      <c r="C122" s="868" t="s">
        <v>562</v>
      </c>
      <c r="D122" s="868" t="s">
        <v>445</v>
      </c>
      <c r="E122" s="870" t="n">
        <v>1075.44</v>
      </c>
      <c r="F122" s="871" t="n">
        <v>0</v>
      </c>
      <c r="G122" s="871" t="n">
        <v>1075.44</v>
      </c>
      <c r="H122" s="870" t="n">
        <v>1075.44</v>
      </c>
      <c r="I122" s="871" t="n">
        <v>0</v>
      </c>
      <c r="J122" s="871" t="n">
        <v>1075.44</v>
      </c>
    </row>
    <row r="123" customFormat="false" ht="38.25" hidden="false" customHeight="false" outlineLevel="0" collapsed="false">
      <c r="A123" s="868" t="s">
        <v>563</v>
      </c>
      <c r="B123" s="869"/>
      <c r="C123" s="868" t="s">
        <v>564</v>
      </c>
      <c r="D123" s="868" t="s">
        <v>445</v>
      </c>
      <c r="E123" s="870" t="n">
        <v>1272.86</v>
      </c>
      <c r="F123" s="871" t="n">
        <v>0</v>
      </c>
      <c r="G123" s="871" t="n">
        <v>1272.86</v>
      </c>
      <c r="H123" s="870" t="n">
        <v>1272.86</v>
      </c>
      <c r="I123" s="871" t="n">
        <v>0</v>
      </c>
      <c r="J123" s="871" t="n">
        <v>1272.86</v>
      </c>
    </row>
    <row r="124" customFormat="false" ht="38.25" hidden="false" customHeight="false" outlineLevel="0" collapsed="false">
      <c r="A124" s="868" t="s">
        <v>565</v>
      </c>
      <c r="B124" s="869"/>
      <c r="C124" s="868" t="s">
        <v>566</v>
      </c>
      <c r="D124" s="868" t="s">
        <v>445</v>
      </c>
      <c r="E124" s="870" t="n">
        <v>1739.3</v>
      </c>
      <c r="F124" s="871" t="n">
        <v>0</v>
      </c>
      <c r="G124" s="871" t="n">
        <v>1739.3</v>
      </c>
      <c r="H124" s="870" t="n">
        <v>1739.3</v>
      </c>
      <c r="I124" s="871" t="n">
        <v>0</v>
      </c>
      <c r="J124" s="871" t="n">
        <v>1739.3</v>
      </c>
    </row>
    <row r="125" customFormat="false" ht="38.25" hidden="false" customHeight="false" outlineLevel="0" collapsed="false">
      <c r="A125" s="868" t="s">
        <v>567</v>
      </c>
      <c r="B125" s="869"/>
      <c r="C125" s="868" t="s">
        <v>568</v>
      </c>
      <c r="D125" s="868" t="s">
        <v>445</v>
      </c>
      <c r="E125" s="870" t="n">
        <v>694.84</v>
      </c>
      <c r="F125" s="871" t="n">
        <v>0</v>
      </c>
      <c r="G125" s="871" t="n">
        <v>694.84</v>
      </c>
      <c r="H125" s="870" t="n">
        <v>694.84</v>
      </c>
      <c r="I125" s="871" t="n">
        <v>0</v>
      </c>
      <c r="J125" s="871" t="n">
        <v>694.84</v>
      </c>
    </row>
    <row r="126" customFormat="false" ht="38.25" hidden="false" customHeight="false" outlineLevel="0" collapsed="false">
      <c r="A126" s="868" t="s">
        <v>569</v>
      </c>
      <c r="B126" s="869"/>
      <c r="C126" s="868" t="s">
        <v>570</v>
      </c>
      <c r="D126" s="868" t="s">
        <v>445</v>
      </c>
      <c r="E126" s="870" t="n">
        <v>855.05</v>
      </c>
      <c r="F126" s="871" t="n">
        <v>0</v>
      </c>
      <c r="G126" s="871" t="n">
        <v>855.05</v>
      </c>
      <c r="H126" s="870" t="n">
        <v>855.05</v>
      </c>
      <c r="I126" s="871" t="n">
        <v>0</v>
      </c>
      <c r="J126" s="871" t="n">
        <v>855.05</v>
      </c>
    </row>
    <row r="127" customFormat="false" ht="25.5" hidden="false" customHeight="false" outlineLevel="0" collapsed="false">
      <c r="A127" s="868" t="s">
        <v>571</v>
      </c>
      <c r="B127" s="869"/>
      <c r="C127" s="868" t="s">
        <v>572</v>
      </c>
      <c r="D127" s="868" t="s">
        <v>445</v>
      </c>
      <c r="E127" s="870" t="n">
        <v>2729.78</v>
      </c>
      <c r="F127" s="871" t="n">
        <v>0</v>
      </c>
      <c r="G127" s="871" t="n">
        <v>2729.78</v>
      </c>
      <c r="H127" s="870" t="n">
        <v>2729.78</v>
      </c>
      <c r="I127" s="871" t="n">
        <v>0</v>
      </c>
      <c r="J127" s="871" t="n">
        <v>2729.78</v>
      </c>
    </row>
    <row r="128" customFormat="false" ht="38.25" hidden="false" customHeight="false" outlineLevel="0" collapsed="false">
      <c r="A128" s="868" t="s">
        <v>573</v>
      </c>
      <c r="B128" s="869"/>
      <c r="C128" s="868" t="s">
        <v>574</v>
      </c>
      <c r="D128" s="868" t="s">
        <v>445</v>
      </c>
      <c r="E128" s="870" t="n">
        <v>262.61</v>
      </c>
      <c r="F128" s="871" t="n">
        <v>0</v>
      </c>
      <c r="G128" s="871" t="n">
        <v>262.61</v>
      </c>
      <c r="H128" s="870" t="n">
        <v>262.61</v>
      </c>
      <c r="I128" s="871" t="n">
        <v>0</v>
      </c>
      <c r="J128" s="871" t="n">
        <v>262.61</v>
      </c>
    </row>
    <row r="129" customFormat="false" ht="38.25" hidden="false" customHeight="false" outlineLevel="0" collapsed="false">
      <c r="A129" s="868" t="s">
        <v>575</v>
      </c>
      <c r="B129" s="869"/>
      <c r="C129" s="868" t="s">
        <v>576</v>
      </c>
      <c r="D129" s="868" t="s">
        <v>445</v>
      </c>
      <c r="E129" s="870" t="n">
        <v>375.63</v>
      </c>
      <c r="F129" s="871" t="n">
        <v>0</v>
      </c>
      <c r="G129" s="871" t="n">
        <v>375.63</v>
      </c>
      <c r="H129" s="870" t="n">
        <v>375.63</v>
      </c>
      <c r="I129" s="871" t="n">
        <v>0</v>
      </c>
      <c r="J129" s="871" t="n">
        <v>375.63</v>
      </c>
    </row>
    <row r="130" customFormat="false" ht="38.25" hidden="false" customHeight="false" outlineLevel="0" collapsed="false">
      <c r="A130" s="868" t="s">
        <v>577</v>
      </c>
      <c r="B130" s="869"/>
      <c r="C130" s="868" t="s">
        <v>578</v>
      </c>
      <c r="D130" s="868" t="s">
        <v>445</v>
      </c>
      <c r="E130" s="870" t="n">
        <v>534.24</v>
      </c>
      <c r="F130" s="871" t="n">
        <v>0</v>
      </c>
      <c r="G130" s="871" t="n">
        <v>534.24</v>
      </c>
      <c r="H130" s="870" t="n">
        <v>534.24</v>
      </c>
      <c r="I130" s="871" t="n">
        <v>0</v>
      </c>
      <c r="J130" s="871" t="n">
        <v>534.24</v>
      </c>
    </row>
    <row r="131" customFormat="false" ht="25.5" hidden="false" customHeight="false" outlineLevel="0" collapsed="false">
      <c r="A131" s="868" t="s">
        <v>579</v>
      </c>
      <c r="B131" s="869"/>
      <c r="C131" s="868" t="s">
        <v>580</v>
      </c>
      <c r="D131" s="868" t="s">
        <v>445</v>
      </c>
      <c r="E131" s="870" t="n">
        <v>253.61</v>
      </c>
      <c r="F131" s="871" t="n">
        <v>0</v>
      </c>
      <c r="G131" s="871" t="n">
        <v>253.61</v>
      </c>
      <c r="H131" s="870" t="n">
        <v>253.61</v>
      </c>
      <c r="I131" s="871" t="n">
        <v>0</v>
      </c>
      <c r="J131" s="871" t="n">
        <v>253.61</v>
      </c>
    </row>
    <row r="132" customFormat="false" ht="25.5" hidden="false" customHeight="false" outlineLevel="0" collapsed="false">
      <c r="A132" s="868" t="s">
        <v>581</v>
      </c>
      <c r="B132" s="869"/>
      <c r="C132" s="868" t="s">
        <v>582</v>
      </c>
      <c r="D132" s="868" t="s">
        <v>445</v>
      </c>
      <c r="E132" s="870" t="n">
        <v>396.66</v>
      </c>
      <c r="F132" s="871" t="n">
        <v>0</v>
      </c>
      <c r="G132" s="871" t="n">
        <v>396.66</v>
      </c>
      <c r="H132" s="870" t="n">
        <v>396.66</v>
      </c>
      <c r="I132" s="871" t="n">
        <v>0</v>
      </c>
      <c r="J132" s="871" t="n">
        <v>396.66</v>
      </c>
    </row>
    <row r="133" customFormat="false" ht="25.5" hidden="false" customHeight="false" outlineLevel="0" collapsed="false">
      <c r="A133" s="868" t="s">
        <v>583</v>
      </c>
      <c r="B133" s="869"/>
      <c r="C133" s="868" t="s">
        <v>584</v>
      </c>
      <c r="D133" s="868" t="s">
        <v>445</v>
      </c>
      <c r="E133" s="870" t="n">
        <v>585.4</v>
      </c>
      <c r="F133" s="871" t="n">
        <v>0</v>
      </c>
      <c r="G133" s="871" t="n">
        <v>585.4</v>
      </c>
      <c r="H133" s="870" t="n">
        <v>585.4</v>
      </c>
      <c r="I133" s="871" t="n">
        <v>0</v>
      </c>
      <c r="J133" s="871" t="n">
        <v>585.4</v>
      </c>
    </row>
    <row r="134" customFormat="false" ht="25.5" hidden="false" customHeight="false" outlineLevel="0" collapsed="false">
      <c r="A134" s="868" t="s">
        <v>585</v>
      </c>
      <c r="B134" s="869"/>
      <c r="C134" s="868" t="s">
        <v>586</v>
      </c>
      <c r="D134" s="868" t="s">
        <v>445</v>
      </c>
      <c r="E134" s="870" t="n">
        <v>1384.14</v>
      </c>
      <c r="F134" s="871" t="n">
        <v>0</v>
      </c>
      <c r="G134" s="871" t="n">
        <v>1384.14</v>
      </c>
      <c r="H134" s="870" t="n">
        <v>1384.14</v>
      </c>
      <c r="I134" s="871" t="n">
        <v>0</v>
      </c>
      <c r="J134" s="871" t="n">
        <v>1384.14</v>
      </c>
    </row>
    <row r="135" customFormat="false" ht="25.5" hidden="false" customHeight="false" outlineLevel="0" collapsed="false">
      <c r="A135" s="868" t="s">
        <v>587</v>
      </c>
      <c r="B135" s="869"/>
      <c r="C135" s="868" t="s">
        <v>588</v>
      </c>
      <c r="D135" s="868" t="s">
        <v>445</v>
      </c>
      <c r="E135" s="870" t="n">
        <v>1679.79</v>
      </c>
      <c r="F135" s="871" t="n">
        <v>0</v>
      </c>
      <c r="G135" s="871" t="n">
        <v>1679.79</v>
      </c>
      <c r="H135" s="870" t="n">
        <v>1679.79</v>
      </c>
      <c r="I135" s="871" t="n">
        <v>0</v>
      </c>
      <c r="J135" s="871" t="n">
        <v>1679.79</v>
      </c>
    </row>
    <row r="136" customFormat="false" ht="25.5" hidden="false" customHeight="false" outlineLevel="0" collapsed="false">
      <c r="A136" s="868" t="s">
        <v>589</v>
      </c>
      <c r="B136" s="869"/>
      <c r="C136" s="868" t="s">
        <v>590</v>
      </c>
      <c r="D136" s="868" t="s">
        <v>445</v>
      </c>
      <c r="E136" s="870" t="n">
        <v>2441.73</v>
      </c>
      <c r="F136" s="871" t="n">
        <v>0</v>
      </c>
      <c r="G136" s="871" t="n">
        <v>2441.73</v>
      </c>
      <c r="H136" s="870" t="n">
        <v>2441.73</v>
      </c>
      <c r="I136" s="871" t="n">
        <v>0</v>
      </c>
      <c r="J136" s="871" t="n">
        <v>2441.73</v>
      </c>
    </row>
    <row r="137" customFormat="false" ht="38.25" hidden="false" customHeight="false" outlineLevel="0" collapsed="false">
      <c r="A137" s="868" t="s">
        <v>591</v>
      </c>
      <c r="B137" s="869"/>
      <c r="C137" s="868" t="s">
        <v>592</v>
      </c>
      <c r="D137" s="868" t="s">
        <v>445</v>
      </c>
      <c r="E137" s="870" t="n">
        <v>415.41</v>
      </c>
      <c r="F137" s="871" t="n">
        <v>0</v>
      </c>
      <c r="G137" s="871" t="n">
        <v>415.41</v>
      </c>
      <c r="H137" s="870" t="n">
        <v>415.41</v>
      </c>
      <c r="I137" s="871" t="n">
        <v>0</v>
      </c>
      <c r="J137" s="871" t="n">
        <v>415.41</v>
      </c>
    </row>
    <row r="138" customFormat="false" ht="38.25" hidden="false" customHeight="false" outlineLevel="0" collapsed="false">
      <c r="A138" s="868" t="s">
        <v>593</v>
      </c>
      <c r="B138" s="869"/>
      <c r="C138" s="868" t="s">
        <v>594</v>
      </c>
      <c r="D138" s="868" t="s">
        <v>445</v>
      </c>
      <c r="E138" s="870" t="n">
        <v>271.4</v>
      </c>
      <c r="F138" s="871" t="n">
        <v>0</v>
      </c>
      <c r="G138" s="871" t="n">
        <v>271.4</v>
      </c>
      <c r="H138" s="870" t="n">
        <v>271.4</v>
      </c>
      <c r="I138" s="871" t="n">
        <v>0</v>
      </c>
      <c r="J138" s="871" t="n">
        <v>271.4</v>
      </c>
    </row>
    <row r="139" customFormat="false" ht="38.25" hidden="false" customHeight="false" outlineLevel="0" collapsed="false">
      <c r="A139" s="868" t="s">
        <v>595</v>
      </c>
      <c r="B139" s="869"/>
      <c r="C139" s="868" t="s">
        <v>596</v>
      </c>
      <c r="D139" s="868" t="s">
        <v>445</v>
      </c>
      <c r="E139" s="870" t="n">
        <v>543.08</v>
      </c>
      <c r="F139" s="871" t="n">
        <v>0</v>
      </c>
      <c r="G139" s="871" t="n">
        <v>543.08</v>
      </c>
      <c r="H139" s="870" t="n">
        <v>543.08</v>
      </c>
      <c r="I139" s="871" t="n">
        <v>0</v>
      </c>
      <c r="J139" s="871" t="n">
        <v>543.08</v>
      </c>
    </row>
    <row r="140" customFormat="false" ht="25.5" hidden="false" customHeight="false" outlineLevel="0" collapsed="false">
      <c r="A140" s="868" t="s">
        <v>597</v>
      </c>
      <c r="B140" s="869"/>
      <c r="C140" s="868" t="s">
        <v>598</v>
      </c>
      <c r="D140" s="868" t="s">
        <v>445</v>
      </c>
      <c r="E140" s="870" t="n">
        <v>355.35</v>
      </c>
      <c r="F140" s="871" t="n">
        <v>0</v>
      </c>
      <c r="G140" s="871" t="n">
        <v>355.35</v>
      </c>
      <c r="H140" s="870" t="n">
        <v>355.35</v>
      </c>
      <c r="I140" s="871" t="n">
        <v>0</v>
      </c>
      <c r="J140" s="871" t="n">
        <v>355.35</v>
      </c>
    </row>
    <row r="141" customFormat="false" ht="25.5" hidden="false" customHeight="false" outlineLevel="0" collapsed="false">
      <c r="A141" s="868" t="s">
        <v>599</v>
      </c>
      <c r="B141" s="869"/>
      <c r="C141" s="868" t="s">
        <v>600</v>
      </c>
      <c r="D141" s="868" t="s">
        <v>445</v>
      </c>
      <c r="E141" s="870" t="n">
        <v>375.92</v>
      </c>
      <c r="F141" s="871" t="n">
        <v>0</v>
      </c>
      <c r="G141" s="871" t="n">
        <v>375.92</v>
      </c>
      <c r="H141" s="870" t="n">
        <v>375.92</v>
      </c>
      <c r="I141" s="871" t="n">
        <v>0</v>
      </c>
      <c r="J141" s="871" t="n">
        <v>375.92</v>
      </c>
    </row>
    <row r="142" customFormat="false" ht="25.5" hidden="false" customHeight="false" outlineLevel="0" collapsed="false">
      <c r="A142" s="868" t="s">
        <v>601</v>
      </c>
      <c r="B142" s="869"/>
      <c r="C142" s="868" t="s">
        <v>602</v>
      </c>
      <c r="D142" s="868" t="s">
        <v>445</v>
      </c>
      <c r="E142" s="870" t="n">
        <v>574.95</v>
      </c>
      <c r="F142" s="871" t="n">
        <v>0</v>
      </c>
      <c r="G142" s="871" t="n">
        <v>574.95</v>
      </c>
      <c r="H142" s="870" t="n">
        <v>574.95</v>
      </c>
      <c r="I142" s="871" t="n">
        <v>0</v>
      </c>
      <c r="J142" s="871" t="n">
        <v>574.95</v>
      </c>
    </row>
    <row r="143" customFormat="false" ht="38.25" hidden="false" customHeight="false" outlineLevel="0" collapsed="false">
      <c r="A143" s="868" t="s">
        <v>603</v>
      </c>
      <c r="B143" s="869"/>
      <c r="C143" s="868" t="s">
        <v>604</v>
      </c>
      <c r="D143" s="868" t="s">
        <v>445</v>
      </c>
      <c r="E143" s="870" t="n">
        <v>905.21</v>
      </c>
      <c r="F143" s="871" t="n">
        <v>0</v>
      </c>
      <c r="G143" s="871" t="n">
        <v>905.21</v>
      </c>
      <c r="H143" s="870" t="n">
        <v>905.21</v>
      </c>
      <c r="I143" s="871" t="n">
        <v>0</v>
      </c>
      <c r="J143" s="871" t="n">
        <v>905.21</v>
      </c>
    </row>
    <row r="144" customFormat="false" ht="25.5" hidden="false" customHeight="false" outlineLevel="0" collapsed="false">
      <c r="A144" s="868" t="s">
        <v>605</v>
      </c>
      <c r="B144" s="869"/>
      <c r="C144" s="868" t="s">
        <v>606</v>
      </c>
      <c r="D144" s="868" t="s">
        <v>445</v>
      </c>
      <c r="E144" s="870" t="n">
        <v>767.05</v>
      </c>
      <c r="F144" s="871" t="n">
        <v>0</v>
      </c>
      <c r="G144" s="871" t="n">
        <v>767.05</v>
      </c>
      <c r="H144" s="870" t="n">
        <v>767.05</v>
      </c>
      <c r="I144" s="871" t="n">
        <v>0</v>
      </c>
      <c r="J144" s="871" t="n">
        <v>767.05</v>
      </c>
    </row>
    <row r="145" customFormat="false" ht="25.5" hidden="false" customHeight="false" outlineLevel="0" collapsed="false">
      <c r="A145" s="868" t="s">
        <v>607</v>
      </c>
      <c r="B145" s="869"/>
      <c r="C145" s="868" t="s">
        <v>608</v>
      </c>
      <c r="D145" s="868" t="s">
        <v>445</v>
      </c>
      <c r="E145" s="870" t="n">
        <v>831.73</v>
      </c>
      <c r="F145" s="871" t="n">
        <v>0</v>
      </c>
      <c r="G145" s="871" t="n">
        <v>831.73</v>
      </c>
      <c r="H145" s="870" t="n">
        <v>831.73</v>
      </c>
      <c r="I145" s="871" t="n">
        <v>0</v>
      </c>
      <c r="J145" s="871" t="n">
        <v>831.73</v>
      </c>
    </row>
    <row r="146" customFormat="false" ht="25.5" hidden="false" customHeight="false" outlineLevel="0" collapsed="false">
      <c r="A146" s="868" t="s">
        <v>609</v>
      </c>
      <c r="B146" s="869"/>
      <c r="C146" s="868" t="s">
        <v>610</v>
      </c>
      <c r="D146" s="868" t="s">
        <v>445</v>
      </c>
      <c r="E146" s="870" t="n">
        <v>978.12</v>
      </c>
      <c r="F146" s="871" t="n">
        <v>0</v>
      </c>
      <c r="G146" s="871" t="n">
        <v>978.12</v>
      </c>
      <c r="H146" s="870" t="n">
        <v>978.12</v>
      </c>
      <c r="I146" s="871" t="n">
        <v>0</v>
      </c>
      <c r="J146" s="871" t="n">
        <v>978.12</v>
      </c>
    </row>
    <row r="147" customFormat="false" ht="25.5" hidden="false" customHeight="false" outlineLevel="0" collapsed="false">
      <c r="A147" s="868" t="s">
        <v>611</v>
      </c>
      <c r="B147" s="869"/>
      <c r="C147" s="868" t="s">
        <v>612</v>
      </c>
      <c r="D147" s="868" t="s">
        <v>445</v>
      </c>
      <c r="E147" s="870" t="n">
        <v>980.74</v>
      </c>
      <c r="F147" s="871" t="n">
        <v>0</v>
      </c>
      <c r="G147" s="871" t="n">
        <v>980.74</v>
      </c>
      <c r="H147" s="870" t="n">
        <v>980.74</v>
      </c>
      <c r="I147" s="871" t="n">
        <v>0</v>
      </c>
      <c r="J147" s="871" t="n">
        <v>980.74</v>
      </c>
    </row>
    <row r="148" customFormat="false" ht="25.5" hidden="false" customHeight="false" outlineLevel="0" collapsed="false">
      <c r="A148" s="868" t="s">
        <v>613</v>
      </c>
      <c r="B148" s="869"/>
      <c r="C148" s="868" t="s">
        <v>614</v>
      </c>
      <c r="D148" s="868" t="s">
        <v>445</v>
      </c>
      <c r="E148" s="870" t="n">
        <v>362.41</v>
      </c>
      <c r="F148" s="871" t="n">
        <v>0</v>
      </c>
      <c r="G148" s="871" t="n">
        <v>362.41</v>
      </c>
      <c r="H148" s="870" t="n">
        <v>362.41</v>
      </c>
      <c r="I148" s="871" t="n">
        <v>0</v>
      </c>
      <c r="J148" s="871" t="n">
        <v>362.41</v>
      </c>
    </row>
    <row r="149" customFormat="false" ht="25.5" hidden="false" customHeight="false" outlineLevel="0" collapsed="false">
      <c r="A149" s="868" t="s">
        <v>615</v>
      </c>
      <c r="B149" s="869"/>
      <c r="C149" s="868" t="s">
        <v>616</v>
      </c>
      <c r="D149" s="868" t="s">
        <v>445</v>
      </c>
      <c r="E149" s="870" t="n">
        <v>632.49</v>
      </c>
      <c r="F149" s="871" t="n">
        <v>0</v>
      </c>
      <c r="G149" s="871" t="n">
        <v>632.49</v>
      </c>
      <c r="H149" s="870" t="n">
        <v>632.49</v>
      </c>
      <c r="I149" s="871" t="n">
        <v>0</v>
      </c>
      <c r="J149" s="871" t="n">
        <v>632.49</v>
      </c>
    </row>
    <row r="150" customFormat="false" ht="25.5" hidden="false" customHeight="false" outlineLevel="0" collapsed="false">
      <c r="A150" s="868" t="s">
        <v>617</v>
      </c>
      <c r="B150" s="869"/>
      <c r="C150" s="868" t="s">
        <v>618</v>
      </c>
      <c r="D150" s="868" t="s">
        <v>445</v>
      </c>
      <c r="E150" s="870" t="n">
        <v>721.46</v>
      </c>
      <c r="F150" s="871" t="n">
        <v>0</v>
      </c>
      <c r="G150" s="871" t="n">
        <v>721.46</v>
      </c>
      <c r="H150" s="870" t="n">
        <v>721.46</v>
      </c>
      <c r="I150" s="871" t="n">
        <v>0</v>
      </c>
      <c r="J150" s="871" t="n">
        <v>721.46</v>
      </c>
    </row>
    <row r="151" customFormat="false" ht="25.5" hidden="false" customHeight="false" outlineLevel="0" collapsed="false">
      <c r="A151" s="868" t="s">
        <v>619</v>
      </c>
      <c r="B151" s="869"/>
      <c r="C151" s="868" t="s">
        <v>620</v>
      </c>
      <c r="D151" s="868" t="s">
        <v>445</v>
      </c>
      <c r="E151" s="870" t="n">
        <v>855.82</v>
      </c>
      <c r="F151" s="871" t="n">
        <v>0</v>
      </c>
      <c r="G151" s="871" t="n">
        <v>855.82</v>
      </c>
      <c r="H151" s="870" t="n">
        <v>855.82</v>
      </c>
      <c r="I151" s="871" t="n">
        <v>0</v>
      </c>
      <c r="J151" s="871" t="n">
        <v>855.82</v>
      </c>
    </row>
    <row r="152" customFormat="false" ht="25.5" hidden="false" customHeight="false" outlineLevel="0" collapsed="false">
      <c r="A152" s="868" t="s">
        <v>621</v>
      </c>
      <c r="B152" s="869"/>
      <c r="C152" s="868" t="s">
        <v>622</v>
      </c>
      <c r="D152" s="868" t="s">
        <v>445</v>
      </c>
      <c r="E152" s="870" t="n">
        <v>1739.1</v>
      </c>
      <c r="F152" s="871" t="n">
        <v>0</v>
      </c>
      <c r="G152" s="871" t="n">
        <v>1739.1</v>
      </c>
      <c r="H152" s="870" t="n">
        <v>1739.1</v>
      </c>
      <c r="I152" s="871" t="n">
        <v>0</v>
      </c>
      <c r="J152" s="871" t="n">
        <v>1739.1</v>
      </c>
    </row>
    <row r="153" customFormat="false" ht="25.5" hidden="false" customHeight="false" outlineLevel="0" collapsed="false">
      <c r="A153" s="868" t="s">
        <v>623</v>
      </c>
      <c r="B153" s="869"/>
      <c r="C153" s="868" t="s">
        <v>624</v>
      </c>
      <c r="D153" s="868" t="s">
        <v>445</v>
      </c>
      <c r="E153" s="870" t="n">
        <v>605.89</v>
      </c>
      <c r="F153" s="871" t="n">
        <v>0</v>
      </c>
      <c r="G153" s="871" t="n">
        <v>605.89</v>
      </c>
      <c r="H153" s="870" t="n">
        <v>605.89</v>
      </c>
      <c r="I153" s="871" t="n">
        <v>0</v>
      </c>
      <c r="J153" s="871" t="n">
        <v>605.89</v>
      </c>
    </row>
    <row r="154" customFormat="false" ht="12.75" hidden="false" customHeight="false" outlineLevel="0" collapsed="false">
      <c r="A154" s="868" t="s">
        <v>625</v>
      </c>
      <c r="B154" s="869"/>
      <c r="C154" s="868" t="s">
        <v>626</v>
      </c>
      <c r="D154" s="868" t="s">
        <v>470</v>
      </c>
      <c r="E154" s="870" t="n">
        <v>1324.79</v>
      </c>
      <c r="F154" s="871" t="n">
        <v>0</v>
      </c>
      <c r="G154" s="871" t="n">
        <v>1324.79</v>
      </c>
      <c r="H154" s="870" t="n">
        <v>1324.79</v>
      </c>
      <c r="I154" s="871" t="n">
        <v>0</v>
      </c>
      <c r="J154" s="871" t="n">
        <v>1324.79</v>
      </c>
    </row>
    <row r="155" customFormat="false" ht="12.75" hidden="false" customHeight="false" outlineLevel="0" collapsed="false">
      <c r="A155" s="868" t="s">
        <v>627</v>
      </c>
      <c r="B155" s="869"/>
      <c r="C155" s="868" t="s">
        <v>628</v>
      </c>
      <c r="D155" s="868" t="s">
        <v>470</v>
      </c>
      <c r="E155" s="870" t="n">
        <v>1200.79</v>
      </c>
      <c r="F155" s="871" t="n">
        <v>0</v>
      </c>
      <c r="G155" s="871" t="n">
        <v>1200.79</v>
      </c>
      <c r="H155" s="870" t="n">
        <v>1200.79</v>
      </c>
      <c r="I155" s="871" t="n">
        <v>0</v>
      </c>
      <c r="J155" s="871" t="n">
        <v>1200.79</v>
      </c>
    </row>
    <row r="156" customFormat="false" ht="25.5" hidden="false" customHeight="false" outlineLevel="0" collapsed="false">
      <c r="A156" s="868" t="s">
        <v>629</v>
      </c>
      <c r="B156" s="869"/>
      <c r="C156" s="868" t="s">
        <v>630</v>
      </c>
      <c r="D156" s="868" t="s">
        <v>445</v>
      </c>
      <c r="E156" s="870" t="n">
        <v>62.56</v>
      </c>
      <c r="F156" s="871" t="n">
        <v>0</v>
      </c>
      <c r="G156" s="871" t="n">
        <v>62.56</v>
      </c>
      <c r="H156" s="870" t="n">
        <v>62.56</v>
      </c>
      <c r="I156" s="871" t="n">
        <v>0</v>
      </c>
      <c r="J156" s="871" t="n">
        <v>62.56</v>
      </c>
    </row>
    <row r="157" customFormat="false" ht="12.75" hidden="false" customHeight="false" outlineLevel="0" collapsed="false">
      <c r="A157" s="868" t="s">
        <v>631</v>
      </c>
      <c r="B157" s="869"/>
      <c r="C157" s="868" t="s">
        <v>632</v>
      </c>
      <c r="D157" s="868" t="s">
        <v>445</v>
      </c>
      <c r="E157" s="870" t="n">
        <v>123.52</v>
      </c>
      <c r="F157" s="871" t="n">
        <v>0</v>
      </c>
      <c r="G157" s="871" t="n">
        <v>123.52</v>
      </c>
      <c r="H157" s="870" t="n">
        <v>123.52</v>
      </c>
      <c r="I157" s="871" t="n">
        <v>0</v>
      </c>
      <c r="J157" s="871" t="n">
        <v>123.52</v>
      </c>
    </row>
    <row r="158" customFormat="false" ht="38.25" hidden="false" customHeight="false" outlineLevel="0" collapsed="false">
      <c r="A158" s="868" t="s">
        <v>633</v>
      </c>
      <c r="B158" s="869"/>
      <c r="C158" s="868" t="s">
        <v>634</v>
      </c>
      <c r="D158" s="868" t="s">
        <v>386</v>
      </c>
      <c r="E158" s="870" t="n">
        <v>2856.83</v>
      </c>
      <c r="F158" s="871" t="n">
        <v>0</v>
      </c>
      <c r="G158" s="871" t="n">
        <v>2856.83</v>
      </c>
      <c r="H158" s="870" t="n">
        <v>2856.83</v>
      </c>
      <c r="I158" s="871" t="n">
        <v>0</v>
      </c>
      <c r="J158" s="871" t="n">
        <v>2856.83</v>
      </c>
    </row>
    <row r="159" customFormat="false" ht="12.75" hidden="false" customHeight="false" outlineLevel="0" collapsed="false">
      <c r="A159" s="868" t="s">
        <v>635</v>
      </c>
      <c r="B159" s="869"/>
      <c r="C159" s="868" t="s">
        <v>636</v>
      </c>
      <c r="D159" s="868" t="s">
        <v>637</v>
      </c>
      <c r="E159" s="870" t="n">
        <v>268.98</v>
      </c>
      <c r="F159" s="871" t="n">
        <v>0</v>
      </c>
      <c r="G159" s="871" t="n">
        <v>268.98</v>
      </c>
      <c r="H159" s="870" t="n">
        <v>268.98</v>
      </c>
      <c r="I159" s="871" t="n">
        <v>0</v>
      </c>
      <c r="J159" s="871" t="n">
        <v>268.98</v>
      </c>
    </row>
    <row r="160" customFormat="false" ht="25.5" hidden="false" customHeight="false" outlineLevel="0" collapsed="false">
      <c r="A160" s="868" t="s">
        <v>638</v>
      </c>
      <c r="B160" s="869"/>
      <c r="C160" s="868" t="s">
        <v>639</v>
      </c>
      <c r="D160" s="868" t="s">
        <v>637</v>
      </c>
      <c r="E160" s="870" t="n">
        <v>243.77</v>
      </c>
      <c r="F160" s="871" t="n">
        <v>0</v>
      </c>
      <c r="G160" s="871" t="n">
        <v>243.77</v>
      </c>
      <c r="H160" s="870" t="n">
        <v>243.77</v>
      </c>
      <c r="I160" s="871" t="n">
        <v>0</v>
      </c>
      <c r="J160" s="871" t="n">
        <v>243.77</v>
      </c>
    </row>
    <row r="161" customFormat="false" ht="12.75" hidden="false" customHeight="false" outlineLevel="0" collapsed="false">
      <c r="A161" s="868" t="s">
        <v>640</v>
      </c>
      <c r="B161" s="869"/>
      <c r="C161" s="868" t="s">
        <v>641</v>
      </c>
      <c r="D161" s="868" t="s">
        <v>637</v>
      </c>
      <c r="E161" s="870" t="n">
        <v>257.51</v>
      </c>
      <c r="F161" s="871" t="n">
        <v>0</v>
      </c>
      <c r="G161" s="871" t="n">
        <v>257.51</v>
      </c>
      <c r="H161" s="870" t="n">
        <v>257.51</v>
      </c>
      <c r="I161" s="871" t="n">
        <v>0</v>
      </c>
      <c r="J161" s="871" t="n">
        <v>257.51</v>
      </c>
    </row>
    <row r="162" customFormat="false" ht="25.5" hidden="false" customHeight="false" outlineLevel="0" collapsed="false">
      <c r="A162" s="868" t="s">
        <v>642</v>
      </c>
      <c r="B162" s="869"/>
      <c r="C162" s="868" t="s">
        <v>643</v>
      </c>
      <c r="D162" s="868" t="s">
        <v>637</v>
      </c>
      <c r="E162" s="870" t="n">
        <v>259.68</v>
      </c>
      <c r="F162" s="871" t="n">
        <v>0</v>
      </c>
      <c r="G162" s="871" t="n">
        <v>259.68</v>
      </c>
      <c r="H162" s="870" t="n">
        <v>259.68</v>
      </c>
      <c r="I162" s="871" t="n">
        <v>0</v>
      </c>
      <c r="J162" s="871" t="n">
        <v>259.68</v>
      </c>
    </row>
    <row r="163" customFormat="false" ht="12.75" hidden="false" customHeight="false" outlineLevel="0" collapsed="false">
      <c r="A163" s="868" t="s">
        <v>644</v>
      </c>
      <c r="B163" s="869"/>
      <c r="C163" s="868" t="s">
        <v>645</v>
      </c>
      <c r="D163" s="868" t="s">
        <v>337</v>
      </c>
      <c r="E163" s="870" t="n">
        <v>1495.1</v>
      </c>
      <c r="F163" s="871" t="n">
        <v>0</v>
      </c>
      <c r="G163" s="871" t="n">
        <v>1495.1</v>
      </c>
      <c r="H163" s="870" t="n">
        <v>1495.1</v>
      </c>
      <c r="I163" s="871" t="n">
        <v>0</v>
      </c>
      <c r="J163" s="871" t="n">
        <v>1495.1</v>
      </c>
    </row>
    <row r="164" customFormat="false" ht="25.5" hidden="false" customHeight="false" outlineLevel="0" collapsed="false">
      <c r="A164" s="868" t="s">
        <v>646</v>
      </c>
      <c r="B164" s="869"/>
      <c r="C164" s="868" t="s">
        <v>647</v>
      </c>
      <c r="D164" s="868" t="s">
        <v>648</v>
      </c>
      <c r="E164" s="870" t="n">
        <v>2698.03</v>
      </c>
      <c r="F164" s="871" t="n">
        <v>0</v>
      </c>
      <c r="G164" s="871" t="n">
        <v>2698.03</v>
      </c>
      <c r="H164" s="870" t="n">
        <v>2698.03</v>
      </c>
      <c r="I164" s="871" t="n">
        <v>0</v>
      </c>
      <c r="J164" s="871" t="n">
        <v>2698.03</v>
      </c>
    </row>
    <row r="165" customFormat="false" ht="25.5" hidden="false" customHeight="false" outlineLevel="0" collapsed="false">
      <c r="A165" s="868" t="s">
        <v>649</v>
      </c>
      <c r="B165" s="869"/>
      <c r="C165" s="868" t="s">
        <v>650</v>
      </c>
      <c r="D165" s="868" t="s">
        <v>337</v>
      </c>
      <c r="E165" s="870" t="n">
        <v>276.24</v>
      </c>
      <c r="F165" s="871" t="n">
        <v>0</v>
      </c>
      <c r="G165" s="871" t="n">
        <v>276.24</v>
      </c>
      <c r="H165" s="870" t="n">
        <v>276.24</v>
      </c>
      <c r="I165" s="871" t="n">
        <v>0</v>
      </c>
      <c r="J165" s="871" t="n">
        <v>276.24</v>
      </c>
    </row>
    <row r="166" customFormat="false" ht="38.25" hidden="false" customHeight="false" outlineLevel="0" collapsed="false">
      <c r="A166" s="868" t="s">
        <v>651</v>
      </c>
      <c r="B166" s="869"/>
      <c r="C166" s="868" t="s">
        <v>652</v>
      </c>
      <c r="D166" s="868" t="s">
        <v>470</v>
      </c>
      <c r="E166" s="870" t="n">
        <v>1523.98</v>
      </c>
      <c r="F166" s="871" t="n">
        <v>0</v>
      </c>
      <c r="G166" s="871" t="n">
        <v>1523.98</v>
      </c>
      <c r="H166" s="870" t="n">
        <v>1523.98</v>
      </c>
      <c r="I166" s="871" t="n">
        <v>0</v>
      </c>
      <c r="J166" s="871" t="n">
        <v>1523.98</v>
      </c>
    </row>
    <row r="167" customFormat="false" ht="25.5" hidden="false" customHeight="false" outlineLevel="0" collapsed="false">
      <c r="A167" s="868" t="s">
        <v>653</v>
      </c>
      <c r="B167" s="869"/>
      <c r="C167" s="868" t="s">
        <v>654</v>
      </c>
      <c r="D167" s="868" t="s">
        <v>337</v>
      </c>
      <c r="E167" s="870" t="n">
        <v>667.82</v>
      </c>
      <c r="F167" s="871" t="n">
        <v>351.39</v>
      </c>
      <c r="G167" s="871" t="n">
        <v>1019.21</v>
      </c>
      <c r="H167" s="870" t="n">
        <v>667.82</v>
      </c>
      <c r="I167" s="871" t="n">
        <v>406.1</v>
      </c>
      <c r="J167" s="871" t="n">
        <v>1073.92</v>
      </c>
    </row>
    <row r="168" customFormat="false" ht="12.75" hidden="false" customHeight="false" outlineLevel="0" collapsed="false">
      <c r="A168" s="868" t="s">
        <v>655</v>
      </c>
      <c r="B168" s="869"/>
      <c r="C168" s="868" t="s">
        <v>656</v>
      </c>
      <c r="D168" s="868" t="s">
        <v>337</v>
      </c>
      <c r="E168" s="870" t="n">
        <v>726.36</v>
      </c>
      <c r="F168" s="871" t="n">
        <v>0</v>
      </c>
      <c r="G168" s="871" t="n">
        <v>726.36</v>
      </c>
      <c r="H168" s="870" t="n">
        <v>726.36</v>
      </c>
      <c r="I168" s="871" t="n">
        <v>0</v>
      </c>
      <c r="J168" s="871" t="n">
        <v>726.36</v>
      </c>
    </row>
    <row r="169" customFormat="false" ht="12.75" hidden="false" customHeight="false" outlineLevel="0" collapsed="false">
      <c r="A169" s="868" t="s">
        <v>657</v>
      </c>
      <c r="B169" s="869"/>
      <c r="C169" s="868" t="s">
        <v>658</v>
      </c>
      <c r="D169" s="868" t="s">
        <v>337</v>
      </c>
      <c r="E169" s="870" t="n">
        <v>5144.51</v>
      </c>
      <c r="F169" s="871" t="n">
        <v>0</v>
      </c>
      <c r="G169" s="871" t="n">
        <v>5144.51</v>
      </c>
      <c r="H169" s="870" t="n">
        <v>5144.51</v>
      </c>
      <c r="I169" s="871" t="n">
        <v>0</v>
      </c>
      <c r="J169" s="871" t="n">
        <v>5144.51</v>
      </c>
    </row>
    <row r="170" customFormat="false" ht="12.75" hidden="false" customHeight="false" outlineLevel="0" collapsed="false">
      <c r="A170" s="868" t="s">
        <v>659</v>
      </c>
      <c r="B170" s="869"/>
      <c r="C170" s="868" t="s">
        <v>660</v>
      </c>
      <c r="D170" s="868" t="s">
        <v>337</v>
      </c>
      <c r="E170" s="870" t="n">
        <v>3661.3</v>
      </c>
      <c r="F170" s="871" t="n">
        <v>0</v>
      </c>
      <c r="G170" s="871" t="n">
        <v>3661.3</v>
      </c>
      <c r="H170" s="870" t="n">
        <v>3661.3</v>
      </c>
      <c r="I170" s="871" t="n">
        <v>0</v>
      </c>
      <c r="J170" s="871" t="n">
        <v>3661.3</v>
      </c>
    </row>
    <row r="171" customFormat="false" ht="12.75" hidden="false" customHeight="false" outlineLevel="0" collapsed="false">
      <c r="A171" s="868" t="s">
        <v>661</v>
      </c>
      <c r="B171" s="869"/>
      <c r="C171" s="868" t="s">
        <v>662</v>
      </c>
      <c r="D171" s="868" t="s">
        <v>337</v>
      </c>
      <c r="E171" s="870" t="n">
        <v>4366.21</v>
      </c>
      <c r="F171" s="871" t="n">
        <v>0</v>
      </c>
      <c r="G171" s="871" t="n">
        <v>4366.21</v>
      </c>
      <c r="H171" s="870" t="n">
        <v>4366.21</v>
      </c>
      <c r="I171" s="871" t="n">
        <v>0</v>
      </c>
      <c r="J171" s="871" t="n">
        <v>4366.21</v>
      </c>
    </row>
    <row r="172" customFormat="false" ht="12.75" hidden="false" customHeight="false" outlineLevel="0" collapsed="false">
      <c r="A172" s="857" t="s">
        <v>663</v>
      </c>
      <c r="B172" s="858" t="s">
        <v>664</v>
      </c>
      <c r="C172" s="859"/>
      <c r="D172" s="860"/>
      <c r="E172" s="874"/>
      <c r="F172" s="874"/>
      <c r="G172" s="875"/>
      <c r="H172" s="874"/>
      <c r="I172" s="874"/>
      <c r="J172" s="875"/>
    </row>
    <row r="173" customFormat="false" ht="12.75" hidden="false" customHeight="false" outlineLevel="0" collapsed="false">
      <c r="A173" s="863" t="s">
        <v>665</v>
      </c>
      <c r="B173" s="864" t="s">
        <v>666</v>
      </c>
      <c r="C173" s="865"/>
      <c r="D173" s="876"/>
      <c r="E173" s="877"/>
      <c r="F173" s="877"/>
      <c r="G173" s="878"/>
      <c r="H173" s="877"/>
      <c r="I173" s="877"/>
      <c r="J173" s="878"/>
    </row>
    <row r="174" customFormat="false" ht="25.5" hidden="false" customHeight="false" outlineLevel="0" collapsed="false">
      <c r="A174" s="868" t="s">
        <v>667</v>
      </c>
      <c r="B174" s="869"/>
      <c r="C174" s="868" t="s">
        <v>668</v>
      </c>
      <c r="D174" s="868" t="s">
        <v>389</v>
      </c>
      <c r="E174" s="870" t="n">
        <v>209.6</v>
      </c>
      <c r="F174" s="871" t="n">
        <v>85.1</v>
      </c>
      <c r="G174" s="871" t="n">
        <v>294.7</v>
      </c>
      <c r="H174" s="870" t="n">
        <v>209.6</v>
      </c>
      <c r="I174" s="871" t="n">
        <v>98.34</v>
      </c>
      <c r="J174" s="871" t="n">
        <v>307.94</v>
      </c>
    </row>
    <row r="175" customFormat="false" ht="12.75" hidden="false" customHeight="false" outlineLevel="0" collapsed="false">
      <c r="A175" s="868" t="s">
        <v>669</v>
      </c>
      <c r="B175" s="869"/>
      <c r="C175" s="868" t="s">
        <v>670</v>
      </c>
      <c r="D175" s="868" t="s">
        <v>389</v>
      </c>
      <c r="E175" s="870" t="n">
        <v>363.52</v>
      </c>
      <c r="F175" s="871" t="n">
        <v>216.89</v>
      </c>
      <c r="G175" s="871" t="n">
        <v>580.41</v>
      </c>
      <c r="H175" s="870" t="n">
        <v>363.52</v>
      </c>
      <c r="I175" s="871" t="n">
        <v>250.66</v>
      </c>
      <c r="J175" s="871" t="n">
        <v>614.18</v>
      </c>
    </row>
    <row r="176" customFormat="false" ht="25.5" hidden="false" customHeight="false" outlineLevel="0" collapsed="false">
      <c r="A176" s="868" t="s">
        <v>671</v>
      </c>
      <c r="B176" s="869"/>
      <c r="C176" s="868" t="s">
        <v>672</v>
      </c>
      <c r="D176" s="868" t="s">
        <v>673</v>
      </c>
      <c r="E176" s="870" t="n">
        <v>562.86</v>
      </c>
      <c r="F176" s="871" t="n">
        <v>0</v>
      </c>
      <c r="G176" s="871" t="n">
        <v>562.86</v>
      </c>
      <c r="H176" s="870" t="n">
        <v>562.86</v>
      </c>
      <c r="I176" s="871" t="n">
        <v>0</v>
      </c>
      <c r="J176" s="871" t="n">
        <v>562.86</v>
      </c>
    </row>
    <row r="177" customFormat="false" ht="12.75" hidden="false" customHeight="false" outlineLevel="0" collapsed="false">
      <c r="A177" s="868" t="s">
        <v>674</v>
      </c>
      <c r="B177" s="869"/>
      <c r="C177" s="868" t="s">
        <v>675</v>
      </c>
      <c r="D177" s="868" t="s">
        <v>389</v>
      </c>
      <c r="E177" s="870" t="n">
        <v>9.56</v>
      </c>
      <c r="F177" s="871" t="n">
        <v>4.75</v>
      </c>
      <c r="G177" s="871" t="n">
        <v>14.31</v>
      </c>
      <c r="H177" s="870" t="n">
        <v>9.56</v>
      </c>
      <c r="I177" s="871" t="n">
        <v>5.5</v>
      </c>
      <c r="J177" s="871" t="n">
        <v>15.06</v>
      </c>
    </row>
    <row r="178" customFormat="false" ht="12.75" hidden="false" customHeight="false" outlineLevel="0" collapsed="false">
      <c r="A178" s="863" t="s">
        <v>676</v>
      </c>
      <c r="B178" s="864" t="s">
        <v>677</v>
      </c>
      <c r="C178" s="865"/>
      <c r="D178" s="876"/>
      <c r="E178" s="877"/>
      <c r="F178" s="877"/>
      <c r="G178" s="878"/>
      <c r="H178" s="877"/>
      <c r="I178" s="877"/>
      <c r="J178" s="878"/>
    </row>
    <row r="179" customFormat="false" ht="25.5" hidden="false" customHeight="false" outlineLevel="0" collapsed="false">
      <c r="A179" s="868" t="s">
        <v>678</v>
      </c>
      <c r="B179" s="869"/>
      <c r="C179" s="868" t="s">
        <v>679</v>
      </c>
      <c r="D179" s="868" t="s">
        <v>673</v>
      </c>
      <c r="E179" s="870" t="n">
        <v>430.56</v>
      </c>
      <c r="F179" s="871" t="n">
        <v>55.12</v>
      </c>
      <c r="G179" s="871" t="n">
        <v>485.68</v>
      </c>
      <c r="H179" s="870" t="n">
        <v>430.56</v>
      </c>
      <c r="I179" s="871" t="n">
        <v>63.69</v>
      </c>
      <c r="J179" s="871" t="n">
        <v>494.25</v>
      </c>
    </row>
    <row r="180" customFormat="false" ht="38.25" hidden="false" customHeight="false" outlineLevel="0" collapsed="false">
      <c r="A180" s="868" t="s">
        <v>680</v>
      </c>
      <c r="B180" s="869"/>
      <c r="C180" s="868" t="s">
        <v>681</v>
      </c>
      <c r="D180" s="868" t="s">
        <v>673</v>
      </c>
      <c r="E180" s="870" t="n">
        <v>542.22</v>
      </c>
      <c r="F180" s="871" t="n">
        <v>92.42</v>
      </c>
      <c r="G180" s="871" t="n">
        <v>634.64</v>
      </c>
      <c r="H180" s="870" t="n">
        <v>542.22</v>
      </c>
      <c r="I180" s="871" t="n">
        <v>106.79</v>
      </c>
      <c r="J180" s="871" t="n">
        <v>649.01</v>
      </c>
    </row>
    <row r="181" customFormat="false" ht="38.25" hidden="false" customHeight="false" outlineLevel="0" collapsed="false">
      <c r="A181" s="868" t="s">
        <v>682</v>
      </c>
      <c r="B181" s="869"/>
      <c r="C181" s="868" t="s">
        <v>683</v>
      </c>
      <c r="D181" s="868" t="s">
        <v>673</v>
      </c>
      <c r="E181" s="870" t="n">
        <v>628.89</v>
      </c>
      <c r="F181" s="871" t="n">
        <v>92.42</v>
      </c>
      <c r="G181" s="871" t="n">
        <v>721.31</v>
      </c>
      <c r="H181" s="870" t="n">
        <v>628.89</v>
      </c>
      <c r="I181" s="871" t="n">
        <v>106.79</v>
      </c>
      <c r="J181" s="871" t="n">
        <v>735.68</v>
      </c>
    </row>
    <row r="182" customFormat="false" ht="25.5" hidden="false" customHeight="false" outlineLevel="0" collapsed="false">
      <c r="A182" s="868" t="s">
        <v>684</v>
      </c>
      <c r="B182" s="869"/>
      <c r="C182" s="868" t="s">
        <v>685</v>
      </c>
      <c r="D182" s="868" t="s">
        <v>673</v>
      </c>
      <c r="E182" s="870" t="n">
        <v>439.33</v>
      </c>
      <c r="F182" s="871" t="n">
        <v>55.12</v>
      </c>
      <c r="G182" s="871" t="n">
        <v>494.45</v>
      </c>
      <c r="H182" s="870" t="n">
        <v>439.33</v>
      </c>
      <c r="I182" s="871" t="n">
        <v>63.69</v>
      </c>
      <c r="J182" s="871" t="n">
        <v>503.02</v>
      </c>
    </row>
    <row r="183" customFormat="false" ht="25.5" hidden="false" customHeight="false" outlineLevel="0" collapsed="false">
      <c r="A183" s="868" t="s">
        <v>686</v>
      </c>
      <c r="B183" s="869"/>
      <c r="C183" s="868" t="s">
        <v>687</v>
      </c>
      <c r="D183" s="868" t="s">
        <v>673</v>
      </c>
      <c r="E183" s="870" t="n">
        <v>395.56</v>
      </c>
      <c r="F183" s="871" t="n">
        <v>18.37</v>
      </c>
      <c r="G183" s="871" t="n">
        <v>413.93</v>
      </c>
      <c r="H183" s="870" t="n">
        <v>395.56</v>
      </c>
      <c r="I183" s="871" t="n">
        <v>21.24</v>
      </c>
      <c r="J183" s="871" t="n">
        <v>416.8</v>
      </c>
    </row>
    <row r="184" customFormat="false" ht="12.75" hidden="false" customHeight="false" outlineLevel="0" collapsed="false">
      <c r="A184" s="863" t="s">
        <v>688</v>
      </c>
      <c r="B184" s="864" t="s">
        <v>689</v>
      </c>
      <c r="C184" s="865"/>
      <c r="D184" s="876"/>
      <c r="E184" s="877"/>
      <c r="F184" s="877"/>
      <c r="G184" s="878"/>
      <c r="H184" s="877"/>
      <c r="I184" s="877"/>
      <c r="J184" s="878"/>
    </row>
    <row r="185" customFormat="false" ht="25.5" hidden="false" customHeight="false" outlineLevel="0" collapsed="false">
      <c r="A185" s="868" t="s">
        <v>690</v>
      </c>
      <c r="B185" s="869"/>
      <c r="C185" s="868" t="s">
        <v>691</v>
      </c>
      <c r="D185" s="868" t="s">
        <v>389</v>
      </c>
      <c r="E185" s="870" t="n">
        <v>0.43</v>
      </c>
      <c r="F185" s="871" t="n">
        <v>1.35</v>
      </c>
      <c r="G185" s="871" t="n">
        <v>1.78</v>
      </c>
      <c r="H185" s="870" t="n">
        <v>0.43</v>
      </c>
      <c r="I185" s="871" t="n">
        <v>1.56</v>
      </c>
      <c r="J185" s="871" t="n">
        <v>1.99</v>
      </c>
    </row>
    <row r="186" customFormat="false" ht="12.75" hidden="false" customHeight="false" outlineLevel="0" collapsed="false">
      <c r="A186" s="868" t="s">
        <v>692</v>
      </c>
      <c r="B186" s="869"/>
      <c r="C186" s="868" t="s">
        <v>693</v>
      </c>
      <c r="D186" s="868" t="s">
        <v>389</v>
      </c>
      <c r="E186" s="870" t="n">
        <v>3.1</v>
      </c>
      <c r="F186" s="871" t="n">
        <v>13.32</v>
      </c>
      <c r="G186" s="871" t="n">
        <v>16.42</v>
      </c>
      <c r="H186" s="870" t="n">
        <v>3.1</v>
      </c>
      <c r="I186" s="871" t="n">
        <v>15.39</v>
      </c>
      <c r="J186" s="871" t="n">
        <v>18.49</v>
      </c>
    </row>
    <row r="187" customFormat="false" ht="25.5" hidden="false" customHeight="false" outlineLevel="0" collapsed="false">
      <c r="A187" s="868" t="s">
        <v>694</v>
      </c>
      <c r="B187" s="869"/>
      <c r="C187" s="868" t="s">
        <v>695</v>
      </c>
      <c r="D187" s="868" t="s">
        <v>389</v>
      </c>
      <c r="E187" s="870" t="n">
        <v>9.16</v>
      </c>
      <c r="F187" s="871" t="n">
        <v>18.98</v>
      </c>
      <c r="G187" s="871" t="n">
        <v>28.14</v>
      </c>
      <c r="H187" s="870" t="n">
        <v>9.16</v>
      </c>
      <c r="I187" s="871" t="n">
        <v>21.95</v>
      </c>
      <c r="J187" s="871" t="n">
        <v>31.11</v>
      </c>
    </row>
    <row r="188" customFormat="false" ht="12.75" hidden="false" customHeight="false" outlineLevel="0" collapsed="false">
      <c r="A188" s="868" t="s">
        <v>696</v>
      </c>
      <c r="B188" s="869"/>
      <c r="C188" s="868" t="s">
        <v>697</v>
      </c>
      <c r="D188" s="868" t="s">
        <v>389</v>
      </c>
      <c r="E188" s="870" t="n">
        <v>28.93</v>
      </c>
      <c r="F188" s="871" t="n">
        <v>35.12</v>
      </c>
      <c r="G188" s="871" t="n">
        <v>64.05</v>
      </c>
      <c r="H188" s="870" t="n">
        <v>28.93</v>
      </c>
      <c r="I188" s="871" t="n">
        <v>40.6</v>
      </c>
      <c r="J188" s="871" t="n">
        <v>69.53</v>
      </c>
    </row>
    <row r="189" customFormat="false" ht="25.5" hidden="false" customHeight="false" outlineLevel="0" collapsed="false">
      <c r="A189" s="868" t="s">
        <v>698</v>
      </c>
      <c r="B189" s="869"/>
      <c r="C189" s="868" t="s">
        <v>699</v>
      </c>
      <c r="D189" s="868" t="s">
        <v>389</v>
      </c>
      <c r="E189" s="870" t="n">
        <v>28.93</v>
      </c>
      <c r="F189" s="871" t="n">
        <v>34.89</v>
      </c>
      <c r="G189" s="871" t="n">
        <v>63.82</v>
      </c>
      <c r="H189" s="870" t="n">
        <v>28.93</v>
      </c>
      <c r="I189" s="871" t="n">
        <v>40.34</v>
      </c>
      <c r="J189" s="871" t="n">
        <v>69.27</v>
      </c>
    </row>
    <row r="190" customFormat="false" ht="25.5" hidden="false" customHeight="false" outlineLevel="0" collapsed="false">
      <c r="A190" s="868" t="s">
        <v>700</v>
      </c>
      <c r="B190" s="869"/>
      <c r="C190" s="868" t="s">
        <v>701</v>
      </c>
      <c r="D190" s="868" t="s">
        <v>702</v>
      </c>
      <c r="E190" s="870" t="n">
        <v>20.85</v>
      </c>
      <c r="F190" s="871" t="n">
        <v>0.67</v>
      </c>
      <c r="G190" s="871" t="n">
        <v>21.52</v>
      </c>
      <c r="H190" s="870" t="n">
        <v>20.85</v>
      </c>
      <c r="I190" s="871" t="n">
        <v>0.78</v>
      </c>
      <c r="J190" s="871" t="n">
        <v>21.63</v>
      </c>
    </row>
    <row r="191" customFormat="false" ht="12.75" hidden="false" customHeight="false" outlineLevel="0" collapsed="false">
      <c r="A191" s="868" t="s">
        <v>703</v>
      </c>
      <c r="B191" s="869"/>
      <c r="C191" s="868" t="s">
        <v>704</v>
      </c>
      <c r="D191" s="868" t="s">
        <v>389</v>
      </c>
      <c r="E191" s="870" t="n">
        <v>7.73</v>
      </c>
      <c r="F191" s="871" t="n">
        <v>2.7</v>
      </c>
      <c r="G191" s="871" t="n">
        <v>10.43</v>
      </c>
      <c r="H191" s="870" t="n">
        <v>7.73</v>
      </c>
      <c r="I191" s="871" t="n">
        <v>3.12</v>
      </c>
      <c r="J191" s="871" t="n">
        <v>10.85</v>
      </c>
    </row>
    <row r="192" customFormat="false" ht="12.75" hidden="false" customHeight="false" outlineLevel="0" collapsed="false">
      <c r="A192" s="868" t="s">
        <v>705</v>
      </c>
      <c r="B192" s="869"/>
      <c r="C192" s="868" t="s">
        <v>706</v>
      </c>
      <c r="D192" s="868" t="s">
        <v>389</v>
      </c>
      <c r="E192" s="870" t="n">
        <v>39.17</v>
      </c>
      <c r="F192" s="871" t="n">
        <v>25.75</v>
      </c>
      <c r="G192" s="871" t="n">
        <v>64.92</v>
      </c>
      <c r="H192" s="870" t="n">
        <v>39.17</v>
      </c>
      <c r="I192" s="871" t="n">
        <v>29.76</v>
      </c>
      <c r="J192" s="871" t="n">
        <v>68.93</v>
      </c>
    </row>
    <row r="193" customFormat="false" ht="12.75" hidden="false" customHeight="false" outlineLevel="0" collapsed="false">
      <c r="A193" s="868" t="s">
        <v>707</v>
      </c>
      <c r="B193" s="869"/>
      <c r="C193" s="868" t="s">
        <v>708</v>
      </c>
      <c r="D193" s="868" t="s">
        <v>389</v>
      </c>
      <c r="E193" s="870" t="n">
        <v>43.17</v>
      </c>
      <c r="F193" s="871" t="n">
        <v>25.75</v>
      </c>
      <c r="G193" s="871" t="n">
        <v>68.92</v>
      </c>
      <c r="H193" s="870" t="n">
        <v>43.17</v>
      </c>
      <c r="I193" s="871" t="n">
        <v>29.76</v>
      </c>
      <c r="J193" s="871" t="n">
        <v>72.93</v>
      </c>
    </row>
    <row r="194" customFormat="false" ht="12.75" hidden="false" customHeight="false" outlineLevel="0" collapsed="false">
      <c r="A194" s="868" t="s">
        <v>709</v>
      </c>
      <c r="B194" s="869"/>
      <c r="C194" s="868" t="s">
        <v>710</v>
      </c>
      <c r="D194" s="868" t="s">
        <v>389</v>
      </c>
      <c r="E194" s="870" t="n">
        <v>46.69</v>
      </c>
      <c r="F194" s="871" t="n">
        <v>25.75</v>
      </c>
      <c r="G194" s="871" t="n">
        <v>72.44</v>
      </c>
      <c r="H194" s="870" t="n">
        <v>46.69</v>
      </c>
      <c r="I194" s="871" t="n">
        <v>29.76</v>
      </c>
      <c r="J194" s="871" t="n">
        <v>76.45</v>
      </c>
    </row>
    <row r="195" customFormat="false" ht="38.25" hidden="false" customHeight="false" outlineLevel="0" collapsed="false">
      <c r="A195" s="868" t="s">
        <v>711</v>
      </c>
      <c r="B195" s="869"/>
      <c r="C195" s="868" t="s">
        <v>712</v>
      </c>
      <c r="D195" s="868" t="s">
        <v>470</v>
      </c>
      <c r="E195" s="870" t="n">
        <v>28</v>
      </c>
      <c r="F195" s="871" t="n">
        <v>29.7</v>
      </c>
      <c r="G195" s="871" t="n">
        <v>57.7</v>
      </c>
      <c r="H195" s="870" t="n">
        <v>28</v>
      </c>
      <c r="I195" s="871" t="n">
        <v>34.32</v>
      </c>
      <c r="J195" s="871" t="n">
        <v>62.32</v>
      </c>
    </row>
    <row r="196" customFormat="false" ht="12.75" hidden="false" customHeight="false" outlineLevel="0" collapsed="false">
      <c r="A196" s="863" t="s">
        <v>713</v>
      </c>
      <c r="B196" s="864" t="s">
        <v>714</v>
      </c>
      <c r="C196" s="865"/>
      <c r="D196" s="876"/>
      <c r="E196" s="877"/>
      <c r="F196" s="877"/>
      <c r="G196" s="878"/>
      <c r="H196" s="877"/>
      <c r="I196" s="877"/>
      <c r="J196" s="878"/>
    </row>
    <row r="197" customFormat="false" ht="25.5" hidden="false" customHeight="false" outlineLevel="0" collapsed="false">
      <c r="A197" s="868" t="s">
        <v>715</v>
      </c>
      <c r="B197" s="869"/>
      <c r="C197" s="868" t="s">
        <v>716</v>
      </c>
      <c r="D197" s="868" t="s">
        <v>445</v>
      </c>
      <c r="E197" s="870" t="n">
        <v>0</v>
      </c>
      <c r="F197" s="871" t="n">
        <v>8.24</v>
      </c>
      <c r="G197" s="871" t="n">
        <v>8.24</v>
      </c>
      <c r="H197" s="870" t="n">
        <v>0</v>
      </c>
      <c r="I197" s="871" t="n">
        <v>9.52</v>
      </c>
      <c r="J197" s="871" t="n">
        <v>9.52</v>
      </c>
    </row>
    <row r="198" customFormat="false" ht="25.5" hidden="false" customHeight="false" outlineLevel="0" collapsed="false">
      <c r="A198" s="868" t="s">
        <v>717</v>
      </c>
      <c r="B198" s="869"/>
      <c r="C198" s="868" t="s">
        <v>718</v>
      </c>
      <c r="D198" s="868" t="s">
        <v>445</v>
      </c>
      <c r="E198" s="870" t="n">
        <v>0</v>
      </c>
      <c r="F198" s="871" t="n">
        <v>20.81</v>
      </c>
      <c r="G198" s="871" t="n">
        <v>20.81</v>
      </c>
      <c r="H198" s="870" t="n">
        <v>0</v>
      </c>
      <c r="I198" s="871" t="n">
        <v>24.04</v>
      </c>
      <c r="J198" s="871" t="n">
        <v>24.04</v>
      </c>
    </row>
    <row r="199" customFormat="false" ht="25.5" hidden="false" customHeight="false" outlineLevel="0" collapsed="false">
      <c r="A199" s="868" t="s">
        <v>719</v>
      </c>
      <c r="B199" s="869"/>
      <c r="C199" s="868" t="s">
        <v>720</v>
      </c>
      <c r="D199" s="868" t="s">
        <v>389</v>
      </c>
      <c r="E199" s="870" t="n">
        <v>0</v>
      </c>
      <c r="F199" s="871" t="n">
        <v>8.24</v>
      </c>
      <c r="G199" s="871" t="n">
        <v>8.24</v>
      </c>
      <c r="H199" s="870" t="n">
        <v>0</v>
      </c>
      <c r="I199" s="871" t="n">
        <v>9.52</v>
      </c>
      <c r="J199" s="871" t="n">
        <v>9.52</v>
      </c>
    </row>
    <row r="200" customFormat="false" ht="25.5" hidden="false" customHeight="false" outlineLevel="0" collapsed="false">
      <c r="A200" s="868" t="s">
        <v>721</v>
      </c>
      <c r="B200" s="869"/>
      <c r="C200" s="868" t="s">
        <v>722</v>
      </c>
      <c r="D200" s="868" t="s">
        <v>389</v>
      </c>
      <c r="E200" s="870" t="n">
        <v>0</v>
      </c>
      <c r="F200" s="871" t="n">
        <v>20.81</v>
      </c>
      <c r="G200" s="871" t="n">
        <v>20.81</v>
      </c>
      <c r="H200" s="870" t="n">
        <v>0</v>
      </c>
      <c r="I200" s="871" t="n">
        <v>24.04</v>
      </c>
      <c r="J200" s="871" t="n">
        <v>24.04</v>
      </c>
    </row>
    <row r="201" customFormat="false" ht="25.5" hidden="false" customHeight="false" outlineLevel="0" collapsed="false">
      <c r="A201" s="868" t="s">
        <v>723</v>
      </c>
      <c r="B201" s="869"/>
      <c r="C201" s="868" t="s">
        <v>724</v>
      </c>
      <c r="D201" s="868" t="s">
        <v>673</v>
      </c>
      <c r="E201" s="870" t="n">
        <v>1353.45</v>
      </c>
      <c r="F201" s="871" t="n">
        <v>0</v>
      </c>
      <c r="G201" s="871" t="n">
        <v>1353.45</v>
      </c>
      <c r="H201" s="870" t="n">
        <v>1353.45</v>
      </c>
      <c r="I201" s="871" t="n">
        <v>0</v>
      </c>
      <c r="J201" s="871" t="n">
        <v>1353.45</v>
      </c>
    </row>
    <row r="202" customFormat="false" ht="25.5" hidden="false" customHeight="false" outlineLevel="0" collapsed="false">
      <c r="A202" s="868" t="s">
        <v>725</v>
      </c>
      <c r="B202" s="869"/>
      <c r="C202" s="868" t="s">
        <v>726</v>
      </c>
      <c r="D202" s="868" t="s">
        <v>727</v>
      </c>
      <c r="E202" s="870" t="n">
        <v>15.06</v>
      </c>
      <c r="F202" s="871" t="n">
        <v>3.24</v>
      </c>
      <c r="G202" s="871" t="n">
        <v>18.3</v>
      </c>
      <c r="H202" s="870" t="n">
        <v>15.06</v>
      </c>
      <c r="I202" s="871" t="n">
        <v>3.74</v>
      </c>
      <c r="J202" s="871" t="n">
        <v>18.8</v>
      </c>
    </row>
    <row r="203" customFormat="false" ht="25.5" hidden="false" customHeight="false" outlineLevel="0" collapsed="false">
      <c r="A203" s="868" t="s">
        <v>728</v>
      </c>
      <c r="B203" s="869"/>
      <c r="C203" s="868" t="s">
        <v>729</v>
      </c>
      <c r="D203" s="868" t="s">
        <v>702</v>
      </c>
      <c r="E203" s="870" t="n">
        <v>6.28</v>
      </c>
      <c r="F203" s="871" t="n">
        <v>3.24</v>
      </c>
      <c r="G203" s="871" t="n">
        <v>9.52</v>
      </c>
      <c r="H203" s="870" t="n">
        <v>6.28</v>
      </c>
      <c r="I203" s="871" t="n">
        <v>3.74</v>
      </c>
      <c r="J203" s="871" t="n">
        <v>10.02</v>
      </c>
    </row>
    <row r="204" customFormat="false" ht="12.75" hidden="false" customHeight="false" outlineLevel="0" collapsed="false">
      <c r="A204" s="863" t="s">
        <v>730</v>
      </c>
      <c r="B204" s="864" t="s">
        <v>731</v>
      </c>
      <c r="C204" s="865"/>
      <c r="D204" s="876"/>
      <c r="E204" s="877"/>
      <c r="F204" s="877"/>
      <c r="G204" s="878"/>
      <c r="H204" s="877"/>
      <c r="I204" s="877"/>
      <c r="J204" s="878"/>
    </row>
    <row r="205" customFormat="false" ht="38.25" hidden="false" customHeight="false" outlineLevel="0" collapsed="false">
      <c r="A205" s="868" t="s">
        <v>732</v>
      </c>
      <c r="B205" s="869"/>
      <c r="C205" s="868" t="s">
        <v>733</v>
      </c>
      <c r="D205" s="868" t="s">
        <v>673</v>
      </c>
      <c r="E205" s="870" t="n">
        <v>5837.06</v>
      </c>
      <c r="F205" s="871" t="n">
        <v>2311.2</v>
      </c>
      <c r="G205" s="871" t="n">
        <v>8148.26</v>
      </c>
      <c r="H205" s="870" t="n">
        <v>5837.06</v>
      </c>
      <c r="I205" s="871" t="n">
        <v>2671.2</v>
      </c>
      <c r="J205" s="871" t="n">
        <v>8508.26</v>
      </c>
    </row>
    <row r="206" customFormat="false" ht="38.25" hidden="false" customHeight="false" outlineLevel="0" collapsed="false">
      <c r="A206" s="868" t="s">
        <v>734</v>
      </c>
      <c r="B206" s="869"/>
      <c r="C206" s="868" t="s">
        <v>735</v>
      </c>
      <c r="D206" s="868" t="s">
        <v>673</v>
      </c>
      <c r="E206" s="870" t="n">
        <v>10592.03</v>
      </c>
      <c r="F206" s="871" t="n">
        <v>2311.2</v>
      </c>
      <c r="G206" s="871" t="n">
        <v>12903.23</v>
      </c>
      <c r="H206" s="870" t="n">
        <v>10592.03</v>
      </c>
      <c r="I206" s="871" t="n">
        <v>2671.2</v>
      </c>
      <c r="J206" s="871" t="n">
        <v>13263.23</v>
      </c>
    </row>
    <row r="207" customFormat="false" ht="12.75" hidden="false" customHeight="false" outlineLevel="0" collapsed="false">
      <c r="A207" s="863" t="s">
        <v>736</v>
      </c>
      <c r="B207" s="864" t="s">
        <v>737</v>
      </c>
      <c r="C207" s="865"/>
      <c r="D207" s="876"/>
      <c r="E207" s="877"/>
      <c r="F207" s="877"/>
      <c r="G207" s="878"/>
      <c r="H207" s="877"/>
      <c r="I207" s="877"/>
      <c r="J207" s="878"/>
    </row>
    <row r="208" customFormat="false" ht="12.75" hidden="false" customHeight="false" outlineLevel="0" collapsed="false">
      <c r="A208" s="868" t="s">
        <v>135</v>
      </c>
      <c r="B208" s="869"/>
      <c r="C208" s="868" t="s">
        <v>738</v>
      </c>
      <c r="D208" s="868" t="s">
        <v>389</v>
      </c>
      <c r="E208" s="870" t="n">
        <v>426.51</v>
      </c>
      <c r="F208" s="871" t="n">
        <v>62.02</v>
      </c>
      <c r="G208" s="871" t="n">
        <v>488.53</v>
      </c>
      <c r="H208" s="870" t="n">
        <v>426.51</v>
      </c>
      <c r="I208" s="871" t="n">
        <v>71.67</v>
      </c>
      <c r="J208" s="871" t="n">
        <v>498.18</v>
      </c>
    </row>
    <row r="209" customFormat="false" ht="25.5" hidden="false" customHeight="false" outlineLevel="0" collapsed="false">
      <c r="A209" s="868" t="s">
        <v>739</v>
      </c>
      <c r="B209" s="869"/>
      <c r="C209" s="868" t="s">
        <v>740</v>
      </c>
      <c r="D209" s="868" t="s">
        <v>389</v>
      </c>
      <c r="E209" s="870" t="n">
        <v>261.21</v>
      </c>
      <c r="F209" s="871" t="n">
        <v>17.54</v>
      </c>
      <c r="G209" s="871" t="n">
        <v>278.75</v>
      </c>
      <c r="H209" s="870" t="n">
        <v>261.21</v>
      </c>
      <c r="I209" s="871" t="n">
        <v>20.27</v>
      </c>
      <c r="J209" s="871" t="n">
        <v>281.48</v>
      </c>
    </row>
    <row r="210" customFormat="false" ht="25.5" hidden="false" customHeight="false" outlineLevel="0" collapsed="false">
      <c r="A210" s="868" t="s">
        <v>741</v>
      </c>
      <c r="B210" s="869"/>
      <c r="C210" s="868" t="s">
        <v>742</v>
      </c>
      <c r="D210" s="868" t="s">
        <v>389</v>
      </c>
      <c r="E210" s="870" t="n">
        <v>105.22</v>
      </c>
      <c r="F210" s="871" t="n">
        <v>34.53</v>
      </c>
      <c r="G210" s="871" t="n">
        <v>139.75</v>
      </c>
      <c r="H210" s="870" t="n">
        <v>105.22</v>
      </c>
      <c r="I210" s="871" t="n">
        <v>39.93</v>
      </c>
      <c r="J210" s="871" t="n">
        <v>145.15</v>
      </c>
    </row>
    <row r="211" customFormat="false" ht="12.75" hidden="false" customHeight="false" outlineLevel="0" collapsed="false">
      <c r="A211" s="863" t="s">
        <v>743</v>
      </c>
      <c r="B211" s="864" t="s">
        <v>744</v>
      </c>
      <c r="C211" s="865"/>
      <c r="D211" s="876"/>
      <c r="E211" s="877"/>
      <c r="F211" s="877"/>
      <c r="G211" s="878"/>
      <c r="H211" s="877"/>
      <c r="I211" s="877"/>
      <c r="J211" s="878"/>
    </row>
    <row r="212" customFormat="false" ht="38.25" hidden="false" customHeight="false" outlineLevel="0" collapsed="false">
      <c r="A212" s="868" t="s">
        <v>745</v>
      </c>
      <c r="B212" s="869"/>
      <c r="C212" s="868" t="s">
        <v>746</v>
      </c>
      <c r="D212" s="868" t="s">
        <v>389</v>
      </c>
      <c r="E212" s="870" t="n">
        <v>1.53</v>
      </c>
      <c r="F212" s="871" t="n">
        <v>3.38</v>
      </c>
      <c r="G212" s="871" t="n">
        <v>4.91</v>
      </c>
      <c r="H212" s="870" t="n">
        <v>1.53</v>
      </c>
      <c r="I212" s="871" t="n">
        <v>3.9</v>
      </c>
      <c r="J212" s="871" t="n">
        <v>5.43</v>
      </c>
    </row>
    <row r="213" s="879" customFormat="true" ht="51" hidden="false" customHeight="false" outlineLevel="0" collapsed="false">
      <c r="A213" s="868" t="s">
        <v>747</v>
      </c>
      <c r="B213" s="869"/>
      <c r="C213" s="868" t="s">
        <v>748</v>
      </c>
      <c r="D213" s="868" t="s">
        <v>389</v>
      </c>
      <c r="E213" s="870" t="n">
        <v>2.32</v>
      </c>
      <c r="F213" s="871" t="n">
        <v>0.11</v>
      </c>
      <c r="G213" s="871" t="n">
        <v>2.43</v>
      </c>
      <c r="H213" s="870" t="n">
        <v>2.32</v>
      </c>
      <c r="I213" s="871" t="n">
        <v>0.13</v>
      </c>
      <c r="J213" s="871" t="n">
        <v>2.45</v>
      </c>
    </row>
    <row r="214" customFormat="false" ht="51" hidden="false" customHeight="false" outlineLevel="0" collapsed="false">
      <c r="A214" s="868" t="s">
        <v>749</v>
      </c>
      <c r="B214" s="869"/>
      <c r="C214" s="868" t="s">
        <v>750</v>
      </c>
      <c r="D214" s="868" t="s">
        <v>389</v>
      </c>
      <c r="E214" s="870" t="n">
        <v>2.48</v>
      </c>
      <c r="F214" s="871" t="n">
        <v>0.11</v>
      </c>
      <c r="G214" s="871" t="n">
        <v>2.59</v>
      </c>
      <c r="H214" s="870" t="n">
        <v>2.48</v>
      </c>
      <c r="I214" s="871" t="n">
        <v>0.13</v>
      </c>
      <c r="J214" s="871" t="n">
        <v>2.61</v>
      </c>
    </row>
    <row r="215" customFormat="false" ht="25.5" hidden="false" customHeight="false" outlineLevel="0" collapsed="false">
      <c r="A215" s="868" t="s">
        <v>751</v>
      </c>
      <c r="B215" s="869"/>
      <c r="C215" s="868" t="s">
        <v>752</v>
      </c>
      <c r="D215" s="868" t="s">
        <v>470</v>
      </c>
      <c r="E215" s="870" t="n">
        <v>50.3</v>
      </c>
      <c r="F215" s="871" t="n">
        <v>6.08</v>
      </c>
      <c r="G215" s="871" t="n">
        <v>56.38</v>
      </c>
      <c r="H215" s="870" t="n">
        <v>50.3</v>
      </c>
      <c r="I215" s="871" t="n">
        <v>7.02</v>
      </c>
      <c r="J215" s="871" t="n">
        <v>57.32</v>
      </c>
    </row>
    <row r="216" customFormat="false" ht="25.5" hidden="false" customHeight="false" outlineLevel="0" collapsed="false">
      <c r="A216" s="868" t="s">
        <v>753</v>
      </c>
      <c r="B216" s="869"/>
      <c r="C216" s="868" t="s">
        <v>754</v>
      </c>
      <c r="D216" s="868" t="s">
        <v>470</v>
      </c>
      <c r="E216" s="870" t="n">
        <v>59.23</v>
      </c>
      <c r="F216" s="871" t="n">
        <v>7.16</v>
      </c>
      <c r="G216" s="871" t="n">
        <v>66.39</v>
      </c>
      <c r="H216" s="870" t="n">
        <v>59.23</v>
      </c>
      <c r="I216" s="871" t="n">
        <v>8.27</v>
      </c>
      <c r="J216" s="871" t="n">
        <v>67.5</v>
      </c>
    </row>
    <row r="217" customFormat="false" ht="12.75" hidden="false" customHeight="false" outlineLevel="0" collapsed="false">
      <c r="A217" s="863" t="s">
        <v>755</v>
      </c>
      <c r="B217" s="864" t="s">
        <v>756</v>
      </c>
      <c r="C217" s="865"/>
      <c r="D217" s="876"/>
      <c r="E217" s="877"/>
      <c r="F217" s="877"/>
      <c r="G217" s="878"/>
      <c r="H217" s="877"/>
      <c r="I217" s="877"/>
      <c r="J217" s="878"/>
    </row>
    <row r="218" customFormat="false" ht="12.75" hidden="false" customHeight="false" outlineLevel="0" collapsed="false">
      <c r="A218" s="868" t="s">
        <v>757</v>
      </c>
      <c r="B218" s="869"/>
      <c r="C218" s="868" t="s">
        <v>758</v>
      </c>
      <c r="D218" s="868" t="s">
        <v>389</v>
      </c>
      <c r="E218" s="870" t="n">
        <v>5.24</v>
      </c>
      <c r="F218" s="871" t="n">
        <v>3.89</v>
      </c>
      <c r="G218" s="871" t="n">
        <v>9.13</v>
      </c>
      <c r="H218" s="870" t="n">
        <v>5.24</v>
      </c>
      <c r="I218" s="871" t="n">
        <v>4.49</v>
      </c>
      <c r="J218" s="871" t="n">
        <v>9.73</v>
      </c>
    </row>
    <row r="219" customFormat="false" ht="12.75" hidden="false" customHeight="false" outlineLevel="0" collapsed="false">
      <c r="A219" s="868" t="s">
        <v>759</v>
      </c>
      <c r="B219" s="869"/>
      <c r="C219" s="868" t="s">
        <v>760</v>
      </c>
      <c r="D219" s="868" t="s">
        <v>445</v>
      </c>
      <c r="E219" s="870" t="n">
        <v>0.61</v>
      </c>
      <c r="F219" s="871" t="n">
        <v>0.28</v>
      </c>
      <c r="G219" s="871" t="n">
        <v>0.89</v>
      </c>
      <c r="H219" s="870" t="n">
        <v>0.61</v>
      </c>
      <c r="I219" s="871" t="n">
        <v>0.31</v>
      </c>
      <c r="J219" s="871" t="n">
        <v>0.92</v>
      </c>
    </row>
    <row r="220" customFormat="false" ht="12.75" hidden="false" customHeight="false" outlineLevel="0" collapsed="false">
      <c r="A220" s="868" t="s">
        <v>761</v>
      </c>
      <c r="B220" s="869"/>
      <c r="C220" s="868" t="s">
        <v>762</v>
      </c>
      <c r="D220" s="868" t="s">
        <v>445</v>
      </c>
      <c r="E220" s="870" t="n">
        <v>0.61</v>
      </c>
      <c r="F220" s="871" t="n">
        <v>0.28</v>
      </c>
      <c r="G220" s="871" t="n">
        <v>0.89</v>
      </c>
      <c r="H220" s="870" t="n">
        <v>0.61</v>
      </c>
      <c r="I220" s="871" t="n">
        <v>0.31</v>
      </c>
      <c r="J220" s="871" t="n">
        <v>0.92</v>
      </c>
    </row>
    <row r="221" customFormat="false" ht="12.75" hidden="false" customHeight="false" outlineLevel="0" collapsed="false">
      <c r="A221" s="868" t="s">
        <v>763</v>
      </c>
      <c r="B221" s="869"/>
      <c r="C221" s="868" t="s">
        <v>764</v>
      </c>
      <c r="D221" s="868" t="s">
        <v>389</v>
      </c>
      <c r="E221" s="870" t="n">
        <v>0.55</v>
      </c>
      <c r="F221" s="871" t="n">
        <v>0.56</v>
      </c>
      <c r="G221" s="871" t="n">
        <v>1.11</v>
      </c>
      <c r="H221" s="870" t="n">
        <v>0.55</v>
      </c>
      <c r="I221" s="871" t="n">
        <v>0.65</v>
      </c>
      <c r="J221" s="871" t="n">
        <v>1.2</v>
      </c>
    </row>
    <row r="222" customFormat="false" ht="12.75" hidden="false" customHeight="false" outlineLevel="0" collapsed="false">
      <c r="A222" s="857" t="s">
        <v>765</v>
      </c>
      <c r="B222" s="858" t="s">
        <v>766</v>
      </c>
      <c r="C222" s="859"/>
      <c r="D222" s="860"/>
      <c r="E222" s="874"/>
      <c r="F222" s="874"/>
      <c r="G222" s="875"/>
      <c r="H222" s="874"/>
      <c r="I222" s="874"/>
      <c r="J222" s="875"/>
    </row>
    <row r="223" customFormat="false" ht="12.75" hidden="false" customHeight="false" outlineLevel="0" collapsed="false">
      <c r="A223" s="863" t="s">
        <v>767</v>
      </c>
      <c r="B223" s="864" t="s">
        <v>768</v>
      </c>
      <c r="C223" s="865"/>
      <c r="D223" s="876"/>
      <c r="E223" s="877"/>
      <c r="F223" s="877"/>
      <c r="G223" s="878"/>
      <c r="H223" s="877"/>
      <c r="I223" s="877"/>
      <c r="J223" s="878"/>
    </row>
    <row r="224" customFormat="false" ht="12.75" hidden="false" customHeight="false" outlineLevel="0" collapsed="false">
      <c r="A224" s="868" t="s">
        <v>769</v>
      </c>
      <c r="B224" s="869"/>
      <c r="C224" s="868" t="s">
        <v>770</v>
      </c>
      <c r="D224" s="868" t="s">
        <v>470</v>
      </c>
      <c r="E224" s="870" t="n">
        <v>0</v>
      </c>
      <c r="F224" s="871" t="n">
        <v>148.5</v>
      </c>
      <c r="G224" s="871" t="n">
        <v>148.5</v>
      </c>
      <c r="H224" s="870" t="n">
        <v>0</v>
      </c>
      <c r="I224" s="871" t="n">
        <v>171.6</v>
      </c>
      <c r="J224" s="871" t="n">
        <v>171.6</v>
      </c>
    </row>
    <row r="225" customFormat="false" ht="12.75" hidden="false" customHeight="false" outlineLevel="0" collapsed="false">
      <c r="A225" s="868" t="s">
        <v>771</v>
      </c>
      <c r="B225" s="869"/>
      <c r="C225" s="868" t="s">
        <v>772</v>
      </c>
      <c r="D225" s="868" t="s">
        <v>470</v>
      </c>
      <c r="E225" s="870" t="n">
        <v>0</v>
      </c>
      <c r="F225" s="871" t="n">
        <v>270</v>
      </c>
      <c r="G225" s="871" t="n">
        <v>270</v>
      </c>
      <c r="H225" s="870" t="n">
        <v>0</v>
      </c>
      <c r="I225" s="871" t="n">
        <v>312</v>
      </c>
      <c r="J225" s="871" t="n">
        <v>312</v>
      </c>
    </row>
    <row r="226" customFormat="false" ht="25.5" hidden="false" customHeight="false" outlineLevel="0" collapsed="false">
      <c r="A226" s="868" t="s">
        <v>773</v>
      </c>
      <c r="B226" s="869"/>
      <c r="C226" s="868" t="s">
        <v>774</v>
      </c>
      <c r="D226" s="868" t="s">
        <v>389</v>
      </c>
      <c r="E226" s="870" t="n">
        <v>0</v>
      </c>
      <c r="F226" s="871" t="n">
        <v>20.25</v>
      </c>
      <c r="G226" s="871" t="n">
        <v>20.25</v>
      </c>
      <c r="H226" s="870" t="n">
        <v>0</v>
      </c>
      <c r="I226" s="871" t="n">
        <v>23.4</v>
      </c>
      <c r="J226" s="871" t="n">
        <v>23.4</v>
      </c>
    </row>
    <row r="227" customFormat="false" ht="38.25" hidden="false" customHeight="false" outlineLevel="0" collapsed="false">
      <c r="A227" s="868" t="s">
        <v>775</v>
      </c>
      <c r="B227" s="869"/>
      <c r="C227" s="868" t="s">
        <v>776</v>
      </c>
      <c r="D227" s="868" t="s">
        <v>470</v>
      </c>
      <c r="E227" s="870" t="n">
        <v>270.83</v>
      </c>
      <c r="F227" s="871" t="n">
        <v>81</v>
      </c>
      <c r="G227" s="871" t="n">
        <v>351.83</v>
      </c>
      <c r="H227" s="870" t="n">
        <v>270.83</v>
      </c>
      <c r="I227" s="871" t="n">
        <v>93.6</v>
      </c>
      <c r="J227" s="871" t="n">
        <v>364.43</v>
      </c>
    </row>
    <row r="228" customFormat="false" ht="25.5" hidden="false" customHeight="false" outlineLevel="0" collapsed="false">
      <c r="A228" s="868" t="s">
        <v>777</v>
      </c>
      <c r="B228" s="869"/>
      <c r="C228" s="868" t="s">
        <v>778</v>
      </c>
      <c r="D228" s="868" t="s">
        <v>470</v>
      </c>
      <c r="E228" s="870" t="n">
        <v>258.74</v>
      </c>
      <c r="F228" s="871" t="n">
        <v>81</v>
      </c>
      <c r="G228" s="871" t="n">
        <v>339.74</v>
      </c>
      <c r="H228" s="870" t="n">
        <v>258.74</v>
      </c>
      <c r="I228" s="871" t="n">
        <v>93.6</v>
      </c>
      <c r="J228" s="871" t="n">
        <v>352.34</v>
      </c>
    </row>
    <row r="229" customFormat="false" ht="38.25" hidden="false" customHeight="false" outlineLevel="0" collapsed="false">
      <c r="A229" s="868" t="s">
        <v>779</v>
      </c>
      <c r="B229" s="869"/>
      <c r="C229" s="868" t="s">
        <v>780</v>
      </c>
      <c r="D229" s="868" t="s">
        <v>470</v>
      </c>
      <c r="E229" s="870" t="n">
        <v>141.46</v>
      </c>
      <c r="F229" s="871" t="n">
        <v>54</v>
      </c>
      <c r="G229" s="871" t="n">
        <v>195.46</v>
      </c>
      <c r="H229" s="870" t="n">
        <v>141.46</v>
      </c>
      <c r="I229" s="871" t="n">
        <v>62.4</v>
      </c>
      <c r="J229" s="871" t="n">
        <v>203.86</v>
      </c>
    </row>
    <row r="230" customFormat="false" ht="25.5" hidden="false" customHeight="false" outlineLevel="0" collapsed="false">
      <c r="A230" s="868" t="s">
        <v>781</v>
      </c>
      <c r="B230" s="869"/>
      <c r="C230" s="868" t="s">
        <v>782</v>
      </c>
      <c r="D230" s="868" t="s">
        <v>470</v>
      </c>
      <c r="E230" s="870" t="n">
        <v>129.37</v>
      </c>
      <c r="F230" s="871" t="n">
        <v>54</v>
      </c>
      <c r="G230" s="871" t="n">
        <v>183.37</v>
      </c>
      <c r="H230" s="870" t="n">
        <v>129.37</v>
      </c>
      <c r="I230" s="871" t="n">
        <v>62.4</v>
      </c>
      <c r="J230" s="871" t="n">
        <v>191.77</v>
      </c>
    </row>
    <row r="231" customFormat="false" ht="38.25" hidden="false" customHeight="false" outlineLevel="0" collapsed="false">
      <c r="A231" s="868" t="s">
        <v>783</v>
      </c>
      <c r="B231" s="869"/>
      <c r="C231" s="868" t="s">
        <v>784</v>
      </c>
      <c r="D231" s="868" t="s">
        <v>389</v>
      </c>
      <c r="E231" s="870" t="n">
        <v>13.89</v>
      </c>
      <c r="F231" s="871" t="n">
        <v>5.4</v>
      </c>
      <c r="G231" s="871" t="n">
        <v>19.29</v>
      </c>
      <c r="H231" s="870" t="n">
        <v>13.89</v>
      </c>
      <c r="I231" s="871" t="n">
        <v>6.24</v>
      </c>
      <c r="J231" s="871" t="n">
        <v>20.13</v>
      </c>
    </row>
    <row r="232" customFormat="false" ht="38.25" hidden="false" customHeight="false" outlineLevel="0" collapsed="false">
      <c r="A232" s="868" t="s">
        <v>785</v>
      </c>
      <c r="B232" s="869"/>
      <c r="C232" s="868" t="s">
        <v>786</v>
      </c>
      <c r="D232" s="868" t="s">
        <v>389</v>
      </c>
      <c r="E232" s="870" t="n">
        <v>12.94</v>
      </c>
      <c r="F232" s="871" t="n">
        <v>5.4</v>
      </c>
      <c r="G232" s="871" t="n">
        <v>18.34</v>
      </c>
      <c r="H232" s="870" t="n">
        <v>12.94</v>
      </c>
      <c r="I232" s="871" t="n">
        <v>6.24</v>
      </c>
      <c r="J232" s="871" t="n">
        <v>19.18</v>
      </c>
    </row>
    <row r="233" customFormat="false" ht="38.25" hidden="false" customHeight="false" outlineLevel="0" collapsed="false">
      <c r="A233" s="868" t="s">
        <v>787</v>
      </c>
      <c r="B233" s="869"/>
      <c r="C233" s="868" t="s">
        <v>788</v>
      </c>
      <c r="D233" s="868" t="s">
        <v>470</v>
      </c>
      <c r="E233" s="870" t="n">
        <v>138.86</v>
      </c>
      <c r="F233" s="871" t="n">
        <v>54</v>
      </c>
      <c r="G233" s="871" t="n">
        <v>192.86</v>
      </c>
      <c r="H233" s="870" t="n">
        <v>138.86</v>
      </c>
      <c r="I233" s="871" t="n">
        <v>62.4</v>
      </c>
      <c r="J233" s="871" t="n">
        <v>201.26</v>
      </c>
    </row>
    <row r="234" customFormat="false" ht="25.5" hidden="false" customHeight="false" outlineLevel="0" collapsed="false">
      <c r="A234" s="868" t="s">
        <v>789</v>
      </c>
      <c r="B234" s="869"/>
      <c r="C234" s="868" t="s">
        <v>790</v>
      </c>
      <c r="D234" s="868" t="s">
        <v>470</v>
      </c>
      <c r="E234" s="870" t="n">
        <v>129.37</v>
      </c>
      <c r="F234" s="871" t="n">
        <v>54</v>
      </c>
      <c r="G234" s="871" t="n">
        <v>183.37</v>
      </c>
      <c r="H234" s="870" t="n">
        <v>129.37</v>
      </c>
      <c r="I234" s="871" t="n">
        <v>62.4</v>
      </c>
      <c r="J234" s="871" t="n">
        <v>191.77</v>
      </c>
    </row>
    <row r="235" customFormat="false" ht="12.75" hidden="false" customHeight="false" outlineLevel="0" collapsed="false">
      <c r="A235" s="863" t="s">
        <v>791</v>
      </c>
      <c r="B235" s="864" t="s">
        <v>792</v>
      </c>
      <c r="C235" s="865"/>
      <c r="D235" s="876"/>
      <c r="E235" s="877"/>
      <c r="F235" s="877"/>
      <c r="G235" s="878"/>
      <c r="H235" s="877"/>
      <c r="I235" s="877"/>
      <c r="J235" s="878"/>
    </row>
    <row r="236" customFormat="false" ht="25.5" hidden="false" customHeight="false" outlineLevel="0" collapsed="false">
      <c r="A236" s="868" t="s">
        <v>793</v>
      </c>
      <c r="B236" s="869"/>
      <c r="C236" s="868" t="s">
        <v>794</v>
      </c>
      <c r="D236" s="868" t="s">
        <v>470</v>
      </c>
      <c r="E236" s="870" t="n">
        <v>0</v>
      </c>
      <c r="F236" s="871" t="n">
        <v>81</v>
      </c>
      <c r="G236" s="871" t="n">
        <v>81</v>
      </c>
      <c r="H236" s="870" t="n">
        <v>0</v>
      </c>
      <c r="I236" s="871" t="n">
        <v>93.6</v>
      </c>
      <c r="J236" s="871" t="n">
        <v>93.6</v>
      </c>
    </row>
    <row r="237" customFormat="false" ht="25.5" hidden="false" customHeight="false" outlineLevel="0" collapsed="false">
      <c r="A237" s="868" t="s">
        <v>795</v>
      </c>
      <c r="B237" s="869"/>
      <c r="C237" s="868" t="s">
        <v>796</v>
      </c>
      <c r="D237" s="868" t="s">
        <v>470</v>
      </c>
      <c r="E237" s="870" t="n">
        <v>0</v>
      </c>
      <c r="F237" s="871" t="n">
        <v>54</v>
      </c>
      <c r="G237" s="871" t="n">
        <v>54</v>
      </c>
      <c r="H237" s="870" t="n">
        <v>0</v>
      </c>
      <c r="I237" s="871" t="n">
        <v>62.4</v>
      </c>
      <c r="J237" s="871" t="n">
        <v>62.4</v>
      </c>
    </row>
    <row r="238" customFormat="false" ht="12.75" hidden="false" customHeight="false" outlineLevel="0" collapsed="false">
      <c r="A238" s="863" t="s">
        <v>797</v>
      </c>
      <c r="B238" s="864" t="s">
        <v>798</v>
      </c>
      <c r="C238" s="865"/>
      <c r="D238" s="876"/>
      <c r="E238" s="877"/>
      <c r="F238" s="877"/>
      <c r="G238" s="878"/>
      <c r="H238" s="877"/>
      <c r="I238" s="877"/>
      <c r="J238" s="878"/>
    </row>
    <row r="239" customFormat="false" ht="12.75" hidden="false" customHeight="false" outlineLevel="0" collapsed="false">
      <c r="A239" s="868" t="s">
        <v>799</v>
      </c>
      <c r="B239" s="869"/>
      <c r="C239" s="868" t="s">
        <v>800</v>
      </c>
      <c r="D239" s="868" t="s">
        <v>389</v>
      </c>
      <c r="E239" s="870" t="n">
        <v>0</v>
      </c>
      <c r="F239" s="871" t="n">
        <v>2.02</v>
      </c>
      <c r="G239" s="871" t="n">
        <v>2.02</v>
      </c>
      <c r="H239" s="870" t="n">
        <v>0</v>
      </c>
      <c r="I239" s="871" t="n">
        <v>2.34</v>
      </c>
      <c r="J239" s="871" t="n">
        <v>2.34</v>
      </c>
    </row>
    <row r="240" customFormat="false" ht="25.5" hidden="false" customHeight="false" outlineLevel="0" collapsed="false">
      <c r="A240" s="868" t="s">
        <v>801</v>
      </c>
      <c r="B240" s="869"/>
      <c r="C240" s="868" t="s">
        <v>802</v>
      </c>
      <c r="D240" s="868" t="s">
        <v>389</v>
      </c>
      <c r="E240" s="870" t="n">
        <v>0</v>
      </c>
      <c r="F240" s="871" t="n">
        <v>4.05</v>
      </c>
      <c r="G240" s="871" t="n">
        <v>4.05</v>
      </c>
      <c r="H240" s="870" t="n">
        <v>0</v>
      </c>
      <c r="I240" s="871" t="n">
        <v>4.68</v>
      </c>
      <c r="J240" s="871" t="n">
        <v>4.68</v>
      </c>
    </row>
    <row r="241" customFormat="false" ht="25.5" hidden="false" customHeight="false" outlineLevel="0" collapsed="false">
      <c r="A241" s="868" t="s">
        <v>803</v>
      </c>
      <c r="B241" s="869"/>
      <c r="C241" s="868" t="s">
        <v>804</v>
      </c>
      <c r="D241" s="868" t="s">
        <v>389</v>
      </c>
      <c r="E241" s="870" t="n">
        <v>0</v>
      </c>
      <c r="F241" s="871" t="n">
        <v>6.75</v>
      </c>
      <c r="G241" s="871" t="n">
        <v>6.75</v>
      </c>
      <c r="H241" s="870" t="n">
        <v>0</v>
      </c>
      <c r="I241" s="871" t="n">
        <v>7.8</v>
      </c>
      <c r="J241" s="871" t="n">
        <v>7.8</v>
      </c>
    </row>
    <row r="242" customFormat="false" ht="12.75" hidden="false" customHeight="false" outlineLevel="0" collapsed="false">
      <c r="A242" s="863" t="s">
        <v>805</v>
      </c>
      <c r="B242" s="864" t="s">
        <v>806</v>
      </c>
      <c r="C242" s="865"/>
      <c r="D242" s="876"/>
      <c r="E242" s="877"/>
      <c r="F242" s="877"/>
      <c r="G242" s="878"/>
      <c r="H242" s="877"/>
      <c r="I242" s="877"/>
      <c r="J242" s="878"/>
    </row>
    <row r="243" customFormat="false" ht="25.5" hidden="false" customHeight="false" outlineLevel="0" collapsed="false">
      <c r="A243" s="868" t="s">
        <v>807</v>
      </c>
      <c r="B243" s="869"/>
      <c r="C243" s="868" t="s">
        <v>808</v>
      </c>
      <c r="D243" s="868" t="s">
        <v>389</v>
      </c>
      <c r="E243" s="870" t="n">
        <v>0</v>
      </c>
      <c r="F243" s="871" t="n">
        <v>8.1</v>
      </c>
      <c r="G243" s="871" t="n">
        <v>8.1</v>
      </c>
      <c r="H243" s="870" t="n">
        <v>0</v>
      </c>
      <c r="I243" s="871" t="n">
        <v>9.36</v>
      </c>
      <c r="J243" s="871" t="n">
        <v>9.36</v>
      </c>
    </row>
    <row r="244" customFormat="false" ht="25.5" hidden="false" customHeight="false" outlineLevel="0" collapsed="false">
      <c r="A244" s="868" t="s">
        <v>809</v>
      </c>
      <c r="B244" s="869"/>
      <c r="C244" s="868" t="s">
        <v>810</v>
      </c>
      <c r="D244" s="868" t="s">
        <v>389</v>
      </c>
      <c r="E244" s="870" t="n">
        <v>0</v>
      </c>
      <c r="F244" s="871" t="n">
        <v>6.75</v>
      </c>
      <c r="G244" s="871" t="n">
        <v>6.75</v>
      </c>
      <c r="H244" s="870" t="n">
        <v>0</v>
      </c>
      <c r="I244" s="871" t="n">
        <v>7.8</v>
      </c>
      <c r="J244" s="871" t="n">
        <v>7.8</v>
      </c>
    </row>
    <row r="245" customFormat="false" ht="38.25" hidden="false" customHeight="false" outlineLevel="0" collapsed="false">
      <c r="A245" s="868" t="s">
        <v>811</v>
      </c>
      <c r="B245" s="869"/>
      <c r="C245" s="868" t="s">
        <v>812</v>
      </c>
      <c r="D245" s="868" t="s">
        <v>445</v>
      </c>
      <c r="E245" s="870" t="n">
        <v>0</v>
      </c>
      <c r="F245" s="871" t="n">
        <v>2.02</v>
      </c>
      <c r="G245" s="871" t="n">
        <v>2.02</v>
      </c>
      <c r="H245" s="870" t="n">
        <v>0</v>
      </c>
      <c r="I245" s="871" t="n">
        <v>2.34</v>
      </c>
      <c r="J245" s="871" t="n">
        <v>2.34</v>
      </c>
    </row>
    <row r="246" customFormat="false" ht="12.75" hidden="false" customHeight="false" outlineLevel="0" collapsed="false">
      <c r="A246" s="863" t="s">
        <v>813</v>
      </c>
      <c r="B246" s="864" t="s">
        <v>814</v>
      </c>
      <c r="C246" s="865"/>
      <c r="D246" s="876"/>
      <c r="E246" s="877"/>
      <c r="F246" s="877"/>
      <c r="G246" s="878"/>
      <c r="H246" s="877"/>
      <c r="I246" s="877"/>
      <c r="J246" s="878"/>
    </row>
    <row r="247" customFormat="false" ht="25.5" hidden="false" customHeight="false" outlineLevel="0" collapsed="false">
      <c r="A247" s="868" t="s">
        <v>815</v>
      </c>
      <c r="B247" s="869"/>
      <c r="C247" s="868" t="s">
        <v>816</v>
      </c>
      <c r="D247" s="868" t="s">
        <v>389</v>
      </c>
      <c r="E247" s="870" t="n">
        <v>0</v>
      </c>
      <c r="F247" s="871" t="n">
        <v>5.4</v>
      </c>
      <c r="G247" s="871" t="n">
        <v>5.4</v>
      </c>
      <c r="H247" s="870" t="n">
        <v>0</v>
      </c>
      <c r="I247" s="871" t="n">
        <v>6.24</v>
      </c>
      <c r="J247" s="871" t="n">
        <v>6.24</v>
      </c>
    </row>
    <row r="248" customFormat="false" ht="12.75" hidden="false" customHeight="false" outlineLevel="0" collapsed="false">
      <c r="A248" s="863" t="s">
        <v>817</v>
      </c>
      <c r="B248" s="864" t="s">
        <v>818</v>
      </c>
      <c r="C248" s="865"/>
      <c r="D248" s="876"/>
      <c r="E248" s="877"/>
      <c r="F248" s="877"/>
      <c r="G248" s="878"/>
      <c r="H248" s="877"/>
      <c r="I248" s="877"/>
      <c r="J248" s="878"/>
    </row>
    <row r="249" customFormat="false" ht="51" hidden="false" customHeight="false" outlineLevel="0" collapsed="false">
      <c r="A249" s="868" t="s">
        <v>819</v>
      </c>
      <c r="B249" s="869"/>
      <c r="C249" s="868" t="s">
        <v>820</v>
      </c>
      <c r="D249" s="868" t="s">
        <v>389</v>
      </c>
      <c r="E249" s="870" t="n">
        <v>9.7</v>
      </c>
      <c r="F249" s="871" t="n">
        <v>6.75</v>
      </c>
      <c r="G249" s="871" t="n">
        <v>16.45</v>
      </c>
      <c r="H249" s="870" t="n">
        <v>9.7</v>
      </c>
      <c r="I249" s="871" t="n">
        <v>7.8</v>
      </c>
      <c r="J249" s="871" t="n">
        <v>17.5</v>
      </c>
    </row>
    <row r="250" customFormat="false" ht="38.25" hidden="false" customHeight="false" outlineLevel="0" collapsed="false">
      <c r="A250" s="868" t="s">
        <v>821</v>
      </c>
      <c r="B250" s="869"/>
      <c r="C250" s="868" t="s">
        <v>822</v>
      </c>
      <c r="D250" s="868" t="s">
        <v>389</v>
      </c>
      <c r="E250" s="870" t="n">
        <v>0.91</v>
      </c>
      <c r="F250" s="871" t="n">
        <v>6.75</v>
      </c>
      <c r="G250" s="871" t="n">
        <v>7.66</v>
      </c>
      <c r="H250" s="870" t="n">
        <v>0.91</v>
      </c>
      <c r="I250" s="871" t="n">
        <v>7.8</v>
      </c>
      <c r="J250" s="871" t="n">
        <v>8.71</v>
      </c>
    </row>
    <row r="251" customFormat="false" ht="12.75" hidden="false" customHeight="false" outlineLevel="0" collapsed="false">
      <c r="A251" s="863" t="s">
        <v>823</v>
      </c>
      <c r="B251" s="864" t="s">
        <v>824</v>
      </c>
      <c r="C251" s="865"/>
      <c r="D251" s="876"/>
      <c r="E251" s="877"/>
      <c r="F251" s="877"/>
      <c r="G251" s="878"/>
      <c r="H251" s="877"/>
      <c r="I251" s="877"/>
      <c r="J251" s="878"/>
    </row>
    <row r="252" customFormat="false" ht="38.25" hidden="false" customHeight="false" outlineLevel="0" collapsed="false">
      <c r="A252" s="868" t="s">
        <v>825</v>
      </c>
      <c r="B252" s="869"/>
      <c r="C252" s="868" t="s">
        <v>826</v>
      </c>
      <c r="D252" s="868" t="s">
        <v>389</v>
      </c>
      <c r="E252" s="870" t="n">
        <v>14.26</v>
      </c>
      <c r="F252" s="871" t="n">
        <v>2.7</v>
      </c>
      <c r="G252" s="871" t="n">
        <v>16.96</v>
      </c>
      <c r="H252" s="870" t="n">
        <v>14.26</v>
      </c>
      <c r="I252" s="871" t="n">
        <v>3.12</v>
      </c>
      <c r="J252" s="871" t="n">
        <v>17.38</v>
      </c>
    </row>
    <row r="253" customFormat="false" ht="38.25" hidden="false" customHeight="false" outlineLevel="0" collapsed="false">
      <c r="A253" s="868" t="s">
        <v>827</v>
      </c>
      <c r="B253" s="869"/>
      <c r="C253" s="868" t="s">
        <v>828</v>
      </c>
      <c r="D253" s="868" t="s">
        <v>389</v>
      </c>
      <c r="E253" s="870" t="n">
        <v>12.94</v>
      </c>
      <c r="F253" s="871" t="n">
        <v>2.7</v>
      </c>
      <c r="G253" s="871" t="n">
        <v>15.64</v>
      </c>
      <c r="H253" s="870" t="n">
        <v>12.94</v>
      </c>
      <c r="I253" s="871" t="n">
        <v>3.12</v>
      </c>
      <c r="J253" s="871" t="n">
        <v>16.06</v>
      </c>
    </row>
    <row r="254" customFormat="false" ht="38.25" hidden="false" customHeight="false" outlineLevel="0" collapsed="false">
      <c r="A254" s="868" t="s">
        <v>829</v>
      </c>
      <c r="B254" s="869"/>
      <c r="C254" s="868" t="s">
        <v>830</v>
      </c>
      <c r="D254" s="868" t="s">
        <v>389</v>
      </c>
      <c r="E254" s="870" t="n">
        <v>6.18</v>
      </c>
      <c r="F254" s="871" t="n">
        <v>0.94</v>
      </c>
      <c r="G254" s="871" t="n">
        <v>7.12</v>
      </c>
      <c r="H254" s="870" t="n">
        <v>6.18</v>
      </c>
      <c r="I254" s="871" t="n">
        <v>1.09</v>
      </c>
      <c r="J254" s="871" t="n">
        <v>7.27</v>
      </c>
    </row>
    <row r="255" customFormat="false" ht="25.5" hidden="false" customHeight="false" outlineLevel="0" collapsed="false">
      <c r="A255" s="868" t="s">
        <v>831</v>
      </c>
      <c r="B255" s="869"/>
      <c r="C255" s="868" t="s">
        <v>832</v>
      </c>
      <c r="D255" s="868" t="s">
        <v>389</v>
      </c>
      <c r="E255" s="870" t="n">
        <v>4.72</v>
      </c>
      <c r="F255" s="871" t="n">
        <v>0.94</v>
      </c>
      <c r="G255" s="871" t="n">
        <v>5.66</v>
      </c>
      <c r="H255" s="870" t="n">
        <v>4.72</v>
      </c>
      <c r="I255" s="871" t="n">
        <v>1.09</v>
      </c>
      <c r="J255" s="871" t="n">
        <v>5.81</v>
      </c>
    </row>
    <row r="256" customFormat="false" ht="38.25" hidden="false" customHeight="false" outlineLevel="0" collapsed="false">
      <c r="A256" s="868" t="s">
        <v>833</v>
      </c>
      <c r="B256" s="869"/>
      <c r="C256" s="868" t="s">
        <v>834</v>
      </c>
      <c r="D256" s="868" t="s">
        <v>389</v>
      </c>
      <c r="E256" s="870" t="n">
        <v>8.11</v>
      </c>
      <c r="F256" s="871" t="n">
        <v>0.41</v>
      </c>
      <c r="G256" s="871" t="n">
        <v>8.52</v>
      </c>
      <c r="H256" s="870" t="n">
        <v>8.11</v>
      </c>
      <c r="I256" s="871" t="n">
        <v>0.47</v>
      </c>
      <c r="J256" s="871" t="n">
        <v>8.58</v>
      </c>
    </row>
    <row r="257" customFormat="false" ht="12.75" hidden="false" customHeight="false" outlineLevel="0" collapsed="false">
      <c r="A257" s="863" t="s">
        <v>835</v>
      </c>
      <c r="B257" s="864" t="s">
        <v>836</v>
      </c>
      <c r="C257" s="865"/>
      <c r="D257" s="876"/>
      <c r="E257" s="877"/>
      <c r="F257" s="877"/>
      <c r="G257" s="878"/>
      <c r="H257" s="877"/>
      <c r="I257" s="877"/>
      <c r="J257" s="878"/>
    </row>
    <row r="258" customFormat="false" ht="25.5" hidden="false" customHeight="false" outlineLevel="0" collapsed="false">
      <c r="A258" s="868" t="s">
        <v>837</v>
      </c>
      <c r="B258" s="869"/>
      <c r="C258" s="868" t="s">
        <v>838</v>
      </c>
      <c r="D258" s="868" t="s">
        <v>389</v>
      </c>
      <c r="E258" s="870" t="n">
        <v>0</v>
      </c>
      <c r="F258" s="871" t="n">
        <v>7.02</v>
      </c>
      <c r="G258" s="871" t="n">
        <v>7.02</v>
      </c>
      <c r="H258" s="870" t="n">
        <v>0</v>
      </c>
      <c r="I258" s="871" t="n">
        <v>8.11</v>
      </c>
      <c r="J258" s="871" t="n">
        <v>8.11</v>
      </c>
    </row>
    <row r="259" customFormat="false" ht="25.5" hidden="false" customHeight="false" outlineLevel="0" collapsed="false">
      <c r="A259" s="868" t="s">
        <v>839</v>
      </c>
      <c r="B259" s="869"/>
      <c r="C259" s="868" t="s">
        <v>840</v>
      </c>
      <c r="D259" s="868" t="s">
        <v>389</v>
      </c>
      <c r="E259" s="870" t="n">
        <v>0</v>
      </c>
      <c r="F259" s="871" t="n">
        <v>4.05</v>
      </c>
      <c r="G259" s="871" t="n">
        <v>4.05</v>
      </c>
      <c r="H259" s="870" t="n">
        <v>0</v>
      </c>
      <c r="I259" s="871" t="n">
        <v>4.68</v>
      </c>
      <c r="J259" s="871" t="n">
        <v>4.68</v>
      </c>
    </row>
    <row r="260" customFormat="false" ht="25.5" hidden="false" customHeight="false" outlineLevel="0" collapsed="false">
      <c r="A260" s="868" t="s">
        <v>841</v>
      </c>
      <c r="B260" s="869"/>
      <c r="C260" s="868" t="s">
        <v>842</v>
      </c>
      <c r="D260" s="868" t="s">
        <v>389</v>
      </c>
      <c r="E260" s="870" t="n">
        <v>0</v>
      </c>
      <c r="F260" s="871" t="n">
        <v>4.05</v>
      </c>
      <c r="G260" s="871" t="n">
        <v>4.05</v>
      </c>
      <c r="H260" s="870" t="n">
        <v>0</v>
      </c>
      <c r="I260" s="871" t="n">
        <v>4.68</v>
      </c>
      <c r="J260" s="871" t="n">
        <v>4.68</v>
      </c>
    </row>
    <row r="261" customFormat="false" ht="25.5" hidden="false" customHeight="false" outlineLevel="0" collapsed="false">
      <c r="A261" s="868" t="s">
        <v>843</v>
      </c>
      <c r="B261" s="869"/>
      <c r="C261" s="868" t="s">
        <v>844</v>
      </c>
      <c r="D261" s="868" t="s">
        <v>389</v>
      </c>
      <c r="E261" s="870" t="n">
        <v>0</v>
      </c>
      <c r="F261" s="871" t="n">
        <v>4.45</v>
      </c>
      <c r="G261" s="871" t="n">
        <v>4.45</v>
      </c>
      <c r="H261" s="870" t="n">
        <v>0</v>
      </c>
      <c r="I261" s="871" t="n">
        <v>5.15</v>
      </c>
      <c r="J261" s="871" t="n">
        <v>5.15</v>
      </c>
    </row>
    <row r="262" customFormat="false" ht="12.75" hidden="false" customHeight="false" outlineLevel="0" collapsed="false">
      <c r="A262" s="863" t="s">
        <v>845</v>
      </c>
      <c r="B262" s="864" t="s">
        <v>846</v>
      </c>
      <c r="C262" s="865"/>
      <c r="D262" s="876"/>
      <c r="E262" s="877"/>
      <c r="F262" s="877"/>
      <c r="G262" s="878"/>
      <c r="H262" s="877"/>
      <c r="I262" s="877"/>
      <c r="J262" s="878"/>
    </row>
    <row r="263" customFormat="false" ht="12.75" hidden="false" customHeight="false" outlineLevel="0" collapsed="false">
      <c r="A263" s="868" t="s">
        <v>847</v>
      </c>
      <c r="B263" s="869"/>
      <c r="C263" s="868" t="s">
        <v>848</v>
      </c>
      <c r="D263" s="868" t="s">
        <v>389</v>
      </c>
      <c r="E263" s="870" t="n">
        <v>0</v>
      </c>
      <c r="F263" s="871" t="n">
        <v>10.85</v>
      </c>
      <c r="G263" s="871" t="n">
        <v>10.85</v>
      </c>
      <c r="H263" s="870" t="n">
        <v>0</v>
      </c>
      <c r="I263" s="871" t="n">
        <v>12.54</v>
      </c>
      <c r="J263" s="871" t="n">
        <v>12.54</v>
      </c>
    </row>
    <row r="264" customFormat="false" ht="25.5" hidden="false" customHeight="false" outlineLevel="0" collapsed="false">
      <c r="A264" s="868" t="s">
        <v>849</v>
      </c>
      <c r="B264" s="869"/>
      <c r="C264" s="868" t="s">
        <v>850</v>
      </c>
      <c r="D264" s="868" t="s">
        <v>389</v>
      </c>
      <c r="E264" s="870" t="n">
        <v>0</v>
      </c>
      <c r="F264" s="871" t="n">
        <v>13.03</v>
      </c>
      <c r="G264" s="871" t="n">
        <v>13.03</v>
      </c>
      <c r="H264" s="870" t="n">
        <v>0</v>
      </c>
      <c r="I264" s="871" t="n">
        <v>15.05</v>
      </c>
      <c r="J264" s="871" t="n">
        <v>15.05</v>
      </c>
    </row>
    <row r="265" customFormat="false" ht="25.5" hidden="false" customHeight="false" outlineLevel="0" collapsed="false">
      <c r="A265" s="868" t="s">
        <v>851</v>
      </c>
      <c r="B265" s="869"/>
      <c r="C265" s="868" t="s">
        <v>852</v>
      </c>
      <c r="D265" s="868" t="s">
        <v>445</v>
      </c>
      <c r="E265" s="870" t="n">
        <v>0</v>
      </c>
      <c r="F265" s="871" t="n">
        <v>4.35</v>
      </c>
      <c r="G265" s="871" t="n">
        <v>4.35</v>
      </c>
      <c r="H265" s="870" t="n">
        <v>0</v>
      </c>
      <c r="I265" s="871" t="n">
        <v>5.02</v>
      </c>
      <c r="J265" s="871" t="n">
        <v>5.02</v>
      </c>
    </row>
    <row r="266" customFormat="false" ht="12.75" hidden="false" customHeight="false" outlineLevel="0" collapsed="false">
      <c r="A266" s="863" t="s">
        <v>853</v>
      </c>
      <c r="B266" s="864" t="s">
        <v>854</v>
      </c>
      <c r="C266" s="865"/>
      <c r="D266" s="876"/>
      <c r="E266" s="877"/>
      <c r="F266" s="877"/>
      <c r="G266" s="878"/>
      <c r="H266" s="877"/>
      <c r="I266" s="877"/>
      <c r="J266" s="878"/>
    </row>
    <row r="267" customFormat="false" ht="25.5" hidden="false" customHeight="false" outlineLevel="0" collapsed="false">
      <c r="A267" s="868" t="s">
        <v>855</v>
      </c>
      <c r="B267" s="869"/>
      <c r="C267" s="868" t="s">
        <v>856</v>
      </c>
      <c r="D267" s="868" t="s">
        <v>445</v>
      </c>
      <c r="E267" s="870" t="n">
        <v>0.06</v>
      </c>
      <c r="F267" s="871" t="n">
        <v>0.85</v>
      </c>
      <c r="G267" s="871" t="n">
        <v>0.91</v>
      </c>
      <c r="H267" s="870" t="n">
        <v>0.06</v>
      </c>
      <c r="I267" s="871" t="n">
        <v>0.98</v>
      </c>
      <c r="J267" s="871" t="n">
        <v>1.04</v>
      </c>
    </row>
    <row r="268" customFormat="false" ht="25.5" hidden="false" customHeight="false" outlineLevel="0" collapsed="false">
      <c r="A268" s="868" t="s">
        <v>857</v>
      </c>
      <c r="B268" s="869"/>
      <c r="C268" s="868" t="s">
        <v>858</v>
      </c>
      <c r="D268" s="868" t="s">
        <v>445</v>
      </c>
      <c r="E268" s="870" t="n">
        <v>0.52</v>
      </c>
      <c r="F268" s="871" t="n">
        <v>0.85</v>
      </c>
      <c r="G268" s="871" t="n">
        <v>1.37</v>
      </c>
      <c r="H268" s="870" t="n">
        <v>0.52</v>
      </c>
      <c r="I268" s="871" t="n">
        <v>0.98</v>
      </c>
      <c r="J268" s="871" t="n">
        <v>1.5</v>
      </c>
    </row>
    <row r="269" customFormat="false" ht="25.5" hidden="false" customHeight="false" outlineLevel="0" collapsed="false">
      <c r="A269" s="868" t="s">
        <v>859</v>
      </c>
      <c r="B269" s="869"/>
      <c r="C269" s="868" t="s">
        <v>860</v>
      </c>
      <c r="D269" s="868" t="s">
        <v>389</v>
      </c>
      <c r="E269" s="870" t="n">
        <v>2.58</v>
      </c>
      <c r="F269" s="871" t="n">
        <v>6.77</v>
      </c>
      <c r="G269" s="871" t="n">
        <v>9.35</v>
      </c>
      <c r="H269" s="870" t="n">
        <v>2.58</v>
      </c>
      <c r="I269" s="871" t="n">
        <v>7.83</v>
      </c>
      <c r="J269" s="871" t="n">
        <v>10.41</v>
      </c>
    </row>
    <row r="270" customFormat="false" ht="25.5" hidden="false" customHeight="false" outlineLevel="0" collapsed="false">
      <c r="A270" s="868" t="s">
        <v>861</v>
      </c>
      <c r="B270" s="869"/>
      <c r="C270" s="868" t="s">
        <v>862</v>
      </c>
      <c r="D270" s="868" t="s">
        <v>389</v>
      </c>
      <c r="E270" s="870" t="n">
        <v>0.28</v>
      </c>
      <c r="F270" s="871" t="n">
        <v>5.08</v>
      </c>
      <c r="G270" s="871" t="n">
        <v>5.36</v>
      </c>
      <c r="H270" s="870" t="n">
        <v>0.28</v>
      </c>
      <c r="I270" s="871" t="n">
        <v>5.87</v>
      </c>
      <c r="J270" s="871" t="n">
        <v>6.15</v>
      </c>
    </row>
    <row r="271" customFormat="false" ht="25.5" hidden="false" customHeight="false" outlineLevel="0" collapsed="false">
      <c r="A271" s="868" t="s">
        <v>863</v>
      </c>
      <c r="B271" s="869"/>
      <c r="C271" s="868" t="s">
        <v>864</v>
      </c>
      <c r="D271" s="868" t="s">
        <v>389</v>
      </c>
      <c r="E271" s="870" t="n">
        <v>2.58</v>
      </c>
      <c r="F271" s="871" t="n">
        <v>5.08</v>
      </c>
      <c r="G271" s="871" t="n">
        <v>7.66</v>
      </c>
      <c r="H271" s="870" t="n">
        <v>2.58</v>
      </c>
      <c r="I271" s="871" t="n">
        <v>5.87</v>
      </c>
      <c r="J271" s="871" t="n">
        <v>8.45</v>
      </c>
    </row>
    <row r="272" customFormat="false" ht="12.75" hidden="false" customHeight="false" outlineLevel="0" collapsed="false">
      <c r="A272" s="868" t="s">
        <v>865</v>
      </c>
      <c r="B272" s="869"/>
      <c r="C272" s="868" t="s">
        <v>866</v>
      </c>
      <c r="D272" s="868" t="s">
        <v>389</v>
      </c>
      <c r="E272" s="870" t="n">
        <v>0.28</v>
      </c>
      <c r="F272" s="871" t="n">
        <v>3.39</v>
      </c>
      <c r="G272" s="871" t="n">
        <v>3.67</v>
      </c>
      <c r="H272" s="870" t="n">
        <v>0.28</v>
      </c>
      <c r="I272" s="871" t="n">
        <v>3.92</v>
      </c>
      <c r="J272" s="871" t="n">
        <v>4.2</v>
      </c>
    </row>
    <row r="273" customFormat="false" ht="12.75" hidden="false" customHeight="false" outlineLevel="0" collapsed="false">
      <c r="A273" s="857" t="s">
        <v>867</v>
      </c>
      <c r="B273" s="858" t="s">
        <v>868</v>
      </c>
      <c r="C273" s="859"/>
      <c r="D273" s="860"/>
      <c r="E273" s="874"/>
      <c r="F273" s="874"/>
      <c r="G273" s="875"/>
      <c r="H273" s="874"/>
      <c r="I273" s="874"/>
      <c r="J273" s="875"/>
    </row>
    <row r="274" customFormat="false" ht="12.75" hidden="false" customHeight="false" outlineLevel="0" collapsed="false">
      <c r="A274" s="863" t="s">
        <v>869</v>
      </c>
      <c r="B274" s="864" t="s">
        <v>870</v>
      </c>
      <c r="C274" s="865"/>
      <c r="D274" s="876"/>
      <c r="E274" s="877"/>
      <c r="F274" s="877"/>
      <c r="G274" s="878"/>
      <c r="H274" s="877"/>
      <c r="I274" s="877"/>
      <c r="J274" s="878"/>
    </row>
    <row r="275" customFormat="false" ht="25.5" hidden="false" customHeight="false" outlineLevel="0" collapsed="false">
      <c r="A275" s="868" t="s">
        <v>871</v>
      </c>
      <c r="B275" s="869"/>
      <c r="C275" s="868" t="s">
        <v>872</v>
      </c>
      <c r="D275" s="868" t="s">
        <v>389</v>
      </c>
      <c r="E275" s="870" t="n">
        <v>0</v>
      </c>
      <c r="F275" s="871" t="n">
        <v>24.64</v>
      </c>
      <c r="G275" s="871" t="n">
        <v>24.64</v>
      </c>
      <c r="H275" s="870" t="n">
        <v>0</v>
      </c>
      <c r="I275" s="871" t="n">
        <v>28.48</v>
      </c>
      <c r="J275" s="871" t="n">
        <v>28.48</v>
      </c>
    </row>
    <row r="276" customFormat="false" ht="25.5" hidden="false" customHeight="false" outlineLevel="0" collapsed="false">
      <c r="A276" s="868" t="s">
        <v>873</v>
      </c>
      <c r="B276" s="869"/>
      <c r="C276" s="868" t="s">
        <v>874</v>
      </c>
      <c r="D276" s="868" t="s">
        <v>389</v>
      </c>
      <c r="E276" s="870" t="n">
        <v>0</v>
      </c>
      <c r="F276" s="871" t="n">
        <v>21.35</v>
      </c>
      <c r="G276" s="871" t="n">
        <v>21.35</v>
      </c>
      <c r="H276" s="870" t="n">
        <v>0</v>
      </c>
      <c r="I276" s="871" t="n">
        <v>24.67</v>
      </c>
      <c r="J276" s="871" t="n">
        <v>24.67</v>
      </c>
    </row>
    <row r="277" customFormat="false" ht="25.5" hidden="false" customHeight="false" outlineLevel="0" collapsed="false">
      <c r="A277" s="868" t="s">
        <v>875</v>
      </c>
      <c r="B277" s="869"/>
      <c r="C277" s="868" t="s">
        <v>876</v>
      </c>
      <c r="D277" s="868" t="s">
        <v>389</v>
      </c>
      <c r="E277" s="870" t="n">
        <v>0</v>
      </c>
      <c r="F277" s="871" t="n">
        <v>13.14</v>
      </c>
      <c r="G277" s="871" t="n">
        <v>13.14</v>
      </c>
      <c r="H277" s="870" t="n">
        <v>0</v>
      </c>
      <c r="I277" s="871" t="n">
        <v>15.19</v>
      </c>
      <c r="J277" s="871" t="n">
        <v>15.19</v>
      </c>
    </row>
    <row r="278" customFormat="false" ht="25.5" hidden="false" customHeight="false" outlineLevel="0" collapsed="false">
      <c r="A278" s="868" t="s">
        <v>877</v>
      </c>
      <c r="B278" s="869"/>
      <c r="C278" s="868" t="s">
        <v>878</v>
      </c>
      <c r="D278" s="868" t="s">
        <v>389</v>
      </c>
      <c r="E278" s="870" t="n">
        <v>1.54</v>
      </c>
      <c r="F278" s="871" t="n">
        <v>0.46</v>
      </c>
      <c r="G278" s="871" t="n">
        <v>2</v>
      </c>
      <c r="H278" s="870" t="n">
        <v>1.54</v>
      </c>
      <c r="I278" s="871" t="n">
        <v>0.53</v>
      </c>
      <c r="J278" s="871" t="n">
        <v>2.07</v>
      </c>
    </row>
    <row r="279" customFormat="false" ht="25.5" hidden="false" customHeight="false" outlineLevel="0" collapsed="false">
      <c r="A279" s="868" t="s">
        <v>879</v>
      </c>
      <c r="B279" s="869"/>
      <c r="C279" s="868" t="s">
        <v>880</v>
      </c>
      <c r="D279" s="868" t="s">
        <v>445</v>
      </c>
      <c r="E279" s="870" t="n">
        <v>0</v>
      </c>
      <c r="F279" s="871" t="n">
        <v>2.84</v>
      </c>
      <c r="G279" s="871" t="n">
        <v>2.84</v>
      </c>
      <c r="H279" s="870" t="n">
        <v>0</v>
      </c>
      <c r="I279" s="871" t="n">
        <v>3.29</v>
      </c>
      <c r="J279" s="871" t="n">
        <v>3.29</v>
      </c>
    </row>
    <row r="280" customFormat="false" ht="12.75" hidden="false" customHeight="false" outlineLevel="0" collapsed="false">
      <c r="A280" s="868" t="s">
        <v>881</v>
      </c>
      <c r="B280" s="869"/>
      <c r="C280" s="868" t="s">
        <v>882</v>
      </c>
      <c r="D280" s="868" t="s">
        <v>445</v>
      </c>
      <c r="E280" s="870" t="n">
        <v>0</v>
      </c>
      <c r="F280" s="871" t="n">
        <v>8.37</v>
      </c>
      <c r="G280" s="871" t="n">
        <v>8.37</v>
      </c>
      <c r="H280" s="870" t="n">
        <v>0</v>
      </c>
      <c r="I280" s="871" t="n">
        <v>9.68</v>
      </c>
      <c r="J280" s="871" t="n">
        <v>9.68</v>
      </c>
    </row>
    <row r="281" customFormat="false" ht="12.75" hidden="false" customHeight="false" outlineLevel="0" collapsed="false">
      <c r="A281" s="863" t="s">
        <v>883</v>
      </c>
      <c r="B281" s="864" t="s">
        <v>884</v>
      </c>
      <c r="C281" s="865"/>
      <c r="D281" s="876"/>
      <c r="E281" s="877"/>
      <c r="F281" s="877"/>
      <c r="G281" s="878"/>
      <c r="H281" s="877"/>
      <c r="I281" s="877"/>
      <c r="J281" s="878"/>
    </row>
    <row r="282" customFormat="false" ht="25.5" hidden="false" customHeight="false" outlineLevel="0" collapsed="false">
      <c r="A282" s="868" t="s">
        <v>885</v>
      </c>
      <c r="B282" s="869"/>
      <c r="C282" s="868" t="s">
        <v>886</v>
      </c>
      <c r="D282" s="868" t="s">
        <v>445</v>
      </c>
      <c r="E282" s="870" t="n">
        <v>0</v>
      </c>
      <c r="F282" s="871" t="n">
        <v>0.9</v>
      </c>
      <c r="G282" s="871" t="n">
        <v>0.9</v>
      </c>
      <c r="H282" s="870" t="n">
        <v>0</v>
      </c>
      <c r="I282" s="871" t="n">
        <v>1.04</v>
      </c>
      <c r="J282" s="871" t="n">
        <v>1.04</v>
      </c>
    </row>
    <row r="283" customFormat="false" ht="25.5" hidden="false" customHeight="false" outlineLevel="0" collapsed="false">
      <c r="A283" s="868" t="s">
        <v>887</v>
      </c>
      <c r="B283" s="869"/>
      <c r="C283" s="868" t="s">
        <v>888</v>
      </c>
      <c r="D283" s="868" t="s">
        <v>445</v>
      </c>
      <c r="E283" s="870" t="n">
        <v>0</v>
      </c>
      <c r="F283" s="871" t="n">
        <v>3</v>
      </c>
      <c r="G283" s="871" t="n">
        <v>3</v>
      </c>
      <c r="H283" s="870" t="n">
        <v>0</v>
      </c>
      <c r="I283" s="871" t="n">
        <v>3.46</v>
      </c>
      <c r="J283" s="871" t="n">
        <v>3.46</v>
      </c>
    </row>
    <row r="284" customFormat="false" ht="25.5" hidden="false" customHeight="false" outlineLevel="0" collapsed="false">
      <c r="A284" s="868" t="s">
        <v>889</v>
      </c>
      <c r="B284" s="869"/>
      <c r="C284" s="868" t="s">
        <v>890</v>
      </c>
      <c r="D284" s="868" t="s">
        <v>389</v>
      </c>
      <c r="E284" s="870" t="n">
        <v>0</v>
      </c>
      <c r="F284" s="871" t="n">
        <v>16.45</v>
      </c>
      <c r="G284" s="871" t="n">
        <v>16.45</v>
      </c>
      <c r="H284" s="870" t="n">
        <v>0</v>
      </c>
      <c r="I284" s="871" t="n">
        <v>19.02</v>
      </c>
      <c r="J284" s="871" t="n">
        <v>19.02</v>
      </c>
    </row>
    <row r="285" customFormat="false" ht="25.5" hidden="false" customHeight="false" outlineLevel="0" collapsed="false">
      <c r="A285" s="868" t="s">
        <v>891</v>
      </c>
      <c r="B285" s="869"/>
      <c r="C285" s="868" t="s">
        <v>892</v>
      </c>
      <c r="D285" s="868" t="s">
        <v>389</v>
      </c>
      <c r="E285" s="870" t="n">
        <v>0</v>
      </c>
      <c r="F285" s="871" t="n">
        <v>13.47</v>
      </c>
      <c r="G285" s="871" t="n">
        <v>13.47</v>
      </c>
      <c r="H285" s="870" t="n">
        <v>0</v>
      </c>
      <c r="I285" s="871" t="n">
        <v>15.56</v>
      </c>
      <c r="J285" s="871" t="n">
        <v>15.56</v>
      </c>
    </row>
    <row r="286" customFormat="false" ht="25.5" hidden="false" customHeight="false" outlineLevel="0" collapsed="false">
      <c r="A286" s="868" t="s">
        <v>893</v>
      </c>
      <c r="B286" s="869"/>
      <c r="C286" s="868" t="s">
        <v>894</v>
      </c>
      <c r="D286" s="868" t="s">
        <v>389</v>
      </c>
      <c r="E286" s="870" t="n">
        <v>0</v>
      </c>
      <c r="F286" s="871" t="n">
        <v>11.97</v>
      </c>
      <c r="G286" s="871" t="n">
        <v>11.97</v>
      </c>
      <c r="H286" s="870" t="n">
        <v>0</v>
      </c>
      <c r="I286" s="871" t="n">
        <v>13.83</v>
      </c>
      <c r="J286" s="871" t="n">
        <v>13.83</v>
      </c>
    </row>
    <row r="287" customFormat="false" ht="25.5" hidden="false" customHeight="false" outlineLevel="0" collapsed="false">
      <c r="A287" s="868" t="s">
        <v>895</v>
      </c>
      <c r="B287" s="869"/>
      <c r="C287" s="868" t="s">
        <v>896</v>
      </c>
      <c r="D287" s="868" t="s">
        <v>389</v>
      </c>
      <c r="E287" s="870" t="n">
        <v>0</v>
      </c>
      <c r="F287" s="871" t="n">
        <v>8.98</v>
      </c>
      <c r="G287" s="871" t="n">
        <v>8.98</v>
      </c>
      <c r="H287" s="870" t="n">
        <v>0</v>
      </c>
      <c r="I287" s="871" t="n">
        <v>10.37</v>
      </c>
      <c r="J287" s="871" t="n">
        <v>10.37</v>
      </c>
    </row>
    <row r="288" customFormat="false" ht="12.75" hidden="false" customHeight="false" outlineLevel="0" collapsed="false">
      <c r="A288" s="868" t="s">
        <v>897</v>
      </c>
      <c r="B288" s="869"/>
      <c r="C288" s="868" t="s">
        <v>898</v>
      </c>
      <c r="D288" s="868" t="s">
        <v>899</v>
      </c>
      <c r="E288" s="870" t="n">
        <v>1.44</v>
      </c>
      <c r="F288" s="871" t="n">
        <v>0</v>
      </c>
      <c r="G288" s="871" t="n">
        <v>1.44</v>
      </c>
      <c r="H288" s="870" t="n">
        <v>1.44</v>
      </c>
      <c r="I288" s="871" t="n">
        <v>0</v>
      </c>
      <c r="J288" s="871" t="n">
        <v>1.44</v>
      </c>
    </row>
    <row r="289" customFormat="false" ht="12.75" hidden="false" customHeight="false" outlineLevel="0" collapsed="false">
      <c r="A289" s="863" t="s">
        <v>900</v>
      </c>
      <c r="B289" s="864" t="s">
        <v>901</v>
      </c>
      <c r="C289" s="865"/>
      <c r="D289" s="876"/>
      <c r="E289" s="877"/>
      <c r="F289" s="877"/>
      <c r="G289" s="878"/>
      <c r="H289" s="877"/>
      <c r="I289" s="877"/>
      <c r="J289" s="878"/>
    </row>
    <row r="290" customFormat="false" ht="12.75" hidden="false" customHeight="false" outlineLevel="0" collapsed="false">
      <c r="A290" s="868" t="s">
        <v>902</v>
      </c>
      <c r="B290" s="869"/>
      <c r="C290" s="868" t="s">
        <v>903</v>
      </c>
      <c r="D290" s="868" t="s">
        <v>389</v>
      </c>
      <c r="E290" s="870" t="n">
        <v>0</v>
      </c>
      <c r="F290" s="871" t="n">
        <v>10.8</v>
      </c>
      <c r="G290" s="871" t="n">
        <v>10.8</v>
      </c>
      <c r="H290" s="870" t="n">
        <v>0</v>
      </c>
      <c r="I290" s="871" t="n">
        <v>12.48</v>
      </c>
      <c r="J290" s="871" t="n">
        <v>12.48</v>
      </c>
    </row>
    <row r="291" customFormat="false" ht="25.5" hidden="false" customHeight="false" outlineLevel="0" collapsed="false">
      <c r="A291" s="868" t="s">
        <v>904</v>
      </c>
      <c r="B291" s="869"/>
      <c r="C291" s="868" t="s">
        <v>905</v>
      </c>
      <c r="D291" s="868" t="s">
        <v>389</v>
      </c>
      <c r="E291" s="870" t="n">
        <v>0</v>
      </c>
      <c r="F291" s="871" t="n">
        <v>5.4</v>
      </c>
      <c r="G291" s="871" t="n">
        <v>5.4</v>
      </c>
      <c r="H291" s="870" t="n">
        <v>0</v>
      </c>
      <c r="I291" s="871" t="n">
        <v>6.24</v>
      </c>
      <c r="J291" s="871" t="n">
        <v>6.24</v>
      </c>
    </row>
    <row r="292" customFormat="false" ht="12.75" hidden="false" customHeight="false" outlineLevel="0" collapsed="false">
      <c r="A292" s="868" t="s">
        <v>906</v>
      </c>
      <c r="B292" s="869"/>
      <c r="C292" s="868" t="s">
        <v>907</v>
      </c>
      <c r="D292" s="868" t="s">
        <v>445</v>
      </c>
      <c r="E292" s="870" t="n">
        <v>0</v>
      </c>
      <c r="F292" s="871" t="n">
        <v>4.05</v>
      </c>
      <c r="G292" s="871" t="n">
        <v>4.05</v>
      </c>
      <c r="H292" s="870" t="n">
        <v>0</v>
      </c>
      <c r="I292" s="871" t="n">
        <v>4.68</v>
      </c>
      <c r="J292" s="871" t="n">
        <v>4.68</v>
      </c>
    </row>
    <row r="293" customFormat="false" ht="25.5" hidden="false" customHeight="false" outlineLevel="0" collapsed="false">
      <c r="A293" s="868" t="s">
        <v>908</v>
      </c>
      <c r="B293" s="869"/>
      <c r="C293" s="868" t="s">
        <v>909</v>
      </c>
      <c r="D293" s="868" t="s">
        <v>445</v>
      </c>
      <c r="E293" s="870" t="n">
        <v>0</v>
      </c>
      <c r="F293" s="871" t="n">
        <v>6.75</v>
      </c>
      <c r="G293" s="871" t="n">
        <v>6.75</v>
      </c>
      <c r="H293" s="870" t="n">
        <v>0</v>
      </c>
      <c r="I293" s="871" t="n">
        <v>7.8</v>
      </c>
      <c r="J293" s="871" t="n">
        <v>7.8</v>
      </c>
    </row>
    <row r="294" customFormat="false" ht="25.5" hidden="false" customHeight="false" outlineLevel="0" collapsed="false">
      <c r="A294" s="868" t="s">
        <v>910</v>
      </c>
      <c r="B294" s="869"/>
      <c r="C294" s="868" t="s">
        <v>911</v>
      </c>
      <c r="D294" s="868" t="s">
        <v>389</v>
      </c>
      <c r="E294" s="870" t="n">
        <v>0</v>
      </c>
      <c r="F294" s="871" t="n">
        <v>8.22</v>
      </c>
      <c r="G294" s="871" t="n">
        <v>8.22</v>
      </c>
      <c r="H294" s="870" t="n">
        <v>0</v>
      </c>
      <c r="I294" s="871" t="n">
        <v>9.5</v>
      </c>
      <c r="J294" s="871" t="n">
        <v>9.5</v>
      </c>
    </row>
    <row r="295" customFormat="false" ht="12.75" hidden="false" customHeight="false" outlineLevel="0" collapsed="false">
      <c r="A295" s="863" t="s">
        <v>912</v>
      </c>
      <c r="B295" s="864" t="s">
        <v>913</v>
      </c>
      <c r="C295" s="865"/>
      <c r="D295" s="876"/>
      <c r="E295" s="877"/>
      <c r="F295" s="877"/>
      <c r="G295" s="878"/>
      <c r="H295" s="877"/>
      <c r="I295" s="877"/>
      <c r="J295" s="878"/>
    </row>
    <row r="296" customFormat="false" ht="25.5" hidden="false" customHeight="false" outlineLevel="0" collapsed="false">
      <c r="A296" s="868" t="s">
        <v>914</v>
      </c>
      <c r="B296" s="869"/>
      <c r="C296" s="868" t="s">
        <v>915</v>
      </c>
      <c r="D296" s="868" t="s">
        <v>389</v>
      </c>
      <c r="E296" s="870" t="n">
        <v>0</v>
      </c>
      <c r="F296" s="871" t="n">
        <v>28.87</v>
      </c>
      <c r="G296" s="871" t="n">
        <v>28.87</v>
      </c>
      <c r="H296" s="870" t="n">
        <v>0</v>
      </c>
      <c r="I296" s="871" t="n">
        <v>33.36</v>
      </c>
      <c r="J296" s="871" t="n">
        <v>33.36</v>
      </c>
    </row>
    <row r="297" customFormat="false" ht="25.5" hidden="false" customHeight="false" outlineLevel="0" collapsed="false">
      <c r="A297" s="868" t="s">
        <v>916</v>
      </c>
      <c r="B297" s="869"/>
      <c r="C297" s="868" t="s">
        <v>917</v>
      </c>
      <c r="D297" s="868" t="s">
        <v>389</v>
      </c>
      <c r="E297" s="870" t="n">
        <v>0</v>
      </c>
      <c r="F297" s="871" t="n">
        <v>17.55</v>
      </c>
      <c r="G297" s="871" t="n">
        <v>17.55</v>
      </c>
      <c r="H297" s="870" t="n">
        <v>0</v>
      </c>
      <c r="I297" s="871" t="n">
        <v>20.28</v>
      </c>
      <c r="J297" s="871" t="n">
        <v>20.28</v>
      </c>
    </row>
    <row r="298" customFormat="false" ht="25.5" hidden="false" customHeight="false" outlineLevel="0" collapsed="false">
      <c r="A298" s="868" t="s">
        <v>918</v>
      </c>
      <c r="B298" s="869"/>
      <c r="C298" s="868" t="s">
        <v>919</v>
      </c>
      <c r="D298" s="868" t="s">
        <v>445</v>
      </c>
      <c r="E298" s="870" t="n">
        <v>0</v>
      </c>
      <c r="F298" s="871" t="n">
        <v>12.15</v>
      </c>
      <c r="G298" s="871" t="n">
        <v>12.15</v>
      </c>
      <c r="H298" s="870" t="n">
        <v>0</v>
      </c>
      <c r="I298" s="871" t="n">
        <v>14.04</v>
      </c>
      <c r="J298" s="871" t="n">
        <v>14.04</v>
      </c>
    </row>
    <row r="299" customFormat="false" ht="12.75" hidden="false" customHeight="false" outlineLevel="0" collapsed="false">
      <c r="A299" s="868" t="s">
        <v>920</v>
      </c>
      <c r="B299" s="869"/>
      <c r="C299" s="868" t="s">
        <v>921</v>
      </c>
      <c r="D299" s="868" t="s">
        <v>445</v>
      </c>
      <c r="E299" s="870" t="n">
        <v>0</v>
      </c>
      <c r="F299" s="871" t="n">
        <v>13.5</v>
      </c>
      <c r="G299" s="871" t="n">
        <v>13.5</v>
      </c>
      <c r="H299" s="870" t="n">
        <v>0</v>
      </c>
      <c r="I299" s="871" t="n">
        <v>15.6</v>
      </c>
      <c r="J299" s="871" t="n">
        <v>15.6</v>
      </c>
    </row>
    <row r="300" customFormat="false" ht="12.75" hidden="false" customHeight="false" outlineLevel="0" collapsed="false">
      <c r="A300" s="868" t="s">
        <v>922</v>
      </c>
      <c r="B300" s="869"/>
      <c r="C300" s="868" t="s">
        <v>923</v>
      </c>
      <c r="D300" s="868" t="s">
        <v>445</v>
      </c>
      <c r="E300" s="870" t="n">
        <v>0</v>
      </c>
      <c r="F300" s="871" t="n">
        <v>10.8</v>
      </c>
      <c r="G300" s="871" t="n">
        <v>10.8</v>
      </c>
      <c r="H300" s="870" t="n">
        <v>0</v>
      </c>
      <c r="I300" s="871" t="n">
        <v>12.48</v>
      </c>
      <c r="J300" s="871" t="n">
        <v>12.48</v>
      </c>
    </row>
    <row r="301" customFormat="false" ht="12.75" hidden="false" customHeight="false" outlineLevel="0" collapsed="false">
      <c r="A301" s="863" t="s">
        <v>924</v>
      </c>
      <c r="B301" s="864" t="s">
        <v>925</v>
      </c>
      <c r="C301" s="865"/>
      <c r="D301" s="876"/>
      <c r="E301" s="877"/>
      <c r="F301" s="877"/>
      <c r="G301" s="878"/>
      <c r="H301" s="877"/>
      <c r="I301" s="877"/>
      <c r="J301" s="878"/>
    </row>
    <row r="302" customFormat="false" ht="12.75" hidden="false" customHeight="false" outlineLevel="0" collapsed="false">
      <c r="A302" s="868" t="s">
        <v>926</v>
      </c>
      <c r="B302" s="869"/>
      <c r="C302" s="868" t="s">
        <v>927</v>
      </c>
      <c r="D302" s="868" t="s">
        <v>389</v>
      </c>
      <c r="E302" s="870" t="n">
        <v>0</v>
      </c>
      <c r="F302" s="871" t="n">
        <v>37.85</v>
      </c>
      <c r="G302" s="871" t="n">
        <v>37.85</v>
      </c>
      <c r="H302" s="870" t="n">
        <v>0</v>
      </c>
      <c r="I302" s="871" t="n">
        <v>43.74</v>
      </c>
      <c r="J302" s="871" t="n">
        <v>43.74</v>
      </c>
    </row>
    <row r="303" customFormat="false" ht="12.75" hidden="false" customHeight="false" outlineLevel="0" collapsed="false">
      <c r="A303" s="868" t="s">
        <v>928</v>
      </c>
      <c r="B303" s="869"/>
      <c r="C303" s="868" t="s">
        <v>929</v>
      </c>
      <c r="D303" s="868" t="s">
        <v>389</v>
      </c>
      <c r="E303" s="870" t="n">
        <v>0</v>
      </c>
      <c r="F303" s="871" t="n">
        <v>8.1</v>
      </c>
      <c r="G303" s="871" t="n">
        <v>8.1</v>
      </c>
      <c r="H303" s="870" t="n">
        <v>0</v>
      </c>
      <c r="I303" s="871" t="n">
        <v>9.36</v>
      </c>
      <c r="J303" s="871" t="n">
        <v>9.36</v>
      </c>
    </row>
    <row r="304" customFormat="false" ht="12.75" hidden="false" customHeight="false" outlineLevel="0" collapsed="false">
      <c r="A304" s="868" t="s">
        <v>930</v>
      </c>
      <c r="B304" s="869"/>
      <c r="C304" s="868" t="s">
        <v>931</v>
      </c>
      <c r="D304" s="868" t="s">
        <v>389</v>
      </c>
      <c r="E304" s="870" t="n">
        <v>0</v>
      </c>
      <c r="F304" s="871" t="n">
        <v>10.48</v>
      </c>
      <c r="G304" s="871" t="n">
        <v>10.48</v>
      </c>
      <c r="H304" s="870" t="n">
        <v>0</v>
      </c>
      <c r="I304" s="871" t="n">
        <v>12.1</v>
      </c>
      <c r="J304" s="871" t="n">
        <v>12.1</v>
      </c>
    </row>
    <row r="305" customFormat="false" ht="12.75" hidden="false" customHeight="false" outlineLevel="0" collapsed="false">
      <c r="A305" s="868" t="s">
        <v>932</v>
      </c>
      <c r="B305" s="869"/>
      <c r="C305" s="868" t="s">
        <v>933</v>
      </c>
      <c r="D305" s="868" t="s">
        <v>389</v>
      </c>
      <c r="E305" s="870" t="n">
        <v>0</v>
      </c>
      <c r="F305" s="871" t="n">
        <v>17.95</v>
      </c>
      <c r="G305" s="871" t="n">
        <v>17.95</v>
      </c>
      <c r="H305" s="870" t="n">
        <v>0</v>
      </c>
      <c r="I305" s="871" t="n">
        <v>20.75</v>
      </c>
      <c r="J305" s="871" t="n">
        <v>20.75</v>
      </c>
    </row>
    <row r="306" customFormat="false" ht="12.75" hidden="false" customHeight="false" outlineLevel="0" collapsed="false">
      <c r="A306" s="868" t="s">
        <v>934</v>
      </c>
      <c r="B306" s="869"/>
      <c r="C306" s="868" t="s">
        <v>935</v>
      </c>
      <c r="D306" s="868" t="s">
        <v>445</v>
      </c>
      <c r="E306" s="870" t="n">
        <v>0</v>
      </c>
      <c r="F306" s="871" t="n">
        <v>8.98</v>
      </c>
      <c r="G306" s="871" t="n">
        <v>8.98</v>
      </c>
      <c r="H306" s="870" t="n">
        <v>0</v>
      </c>
      <c r="I306" s="871" t="n">
        <v>10.37</v>
      </c>
      <c r="J306" s="871" t="n">
        <v>10.37</v>
      </c>
    </row>
    <row r="307" customFormat="false" ht="12.75" hidden="false" customHeight="false" outlineLevel="0" collapsed="false">
      <c r="A307" s="868" t="s">
        <v>936</v>
      </c>
      <c r="B307" s="869"/>
      <c r="C307" s="868" t="s">
        <v>937</v>
      </c>
      <c r="D307" s="868" t="s">
        <v>445</v>
      </c>
      <c r="E307" s="870" t="n">
        <v>0</v>
      </c>
      <c r="F307" s="871" t="n">
        <v>2.02</v>
      </c>
      <c r="G307" s="871" t="n">
        <v>2.02</v>
      </c>
      <c r="H307" s="870" t="n">
        <v>0</v>
      </c>
      <c r="I307" s="871" t="n">
        <v>2.34</v>
      </c>
      <c r="J307" s="871" t="n">
        <v>2.34</v>
      </c>
    </row>
    <row r="308" customFormat="false" ht="12.75" hidden="false" customHeight="false" outlineLevel="0" collapsed="false">
      <c r="A308" s="863" t="s">
        <v>938</v>
      </c>
      <c r="B308" s="864" t="s">
        <v>939</v>
      </c>
      <c r="C308" s="865"/>
      <c r="D308" s="876"/>
      <c r="E308" s="877"/>
      <c r="F308" s="877"/>
      <c r="G308" s="878"/>
      <c r="H308" s="877"/>
      <c r="I308" s="877"/>
      <c r="J308" s="878"/>
    </row>
    <row r="309" customFormat="false" ht="12.75" hidden="false" customHeight="false" outlineLevel="0" collapsed="false">
      <c r="A309" s="868" t="s">
        <v>940</v>
      </c>
      <c r="B309" s="869"/>
      <c r="C309" s="868" t="s">
        <v>941</v>
      </c>
      <c r="D309" s="868" t="s">
        <v>389</v>
      </c>
      <c r="E309" s="870" t="n">
        <v>0</v>
      </c>
      <c r="F309" s="871" t="n">
        <v>37.85</v>
      </c>
      <c r="G309" s="871" t="n">
        <v>37.85</v>
      </c>
      <c r="H309" s="870" t="n">
        <v>0</v>
      </c>
      <c r="I309" s="871" t="n">
        <v>43.74</v>
      </c>
      <c r="J309" s="871" t="n">
        <v>43.74</v>
      </c>
    </row>
    <row r="310" customFormat="false" ht="25.5" hidden="false" customHeight="false" outlineLevel="0" collapsed="false">
      <c r="A310" s="868" t="s">
        <v>942</v>
      </c>
      <c r="B310" s="869"/>
      <c r="C310" s="868" t="s">
        <v>943</v>
      </c>
      <c r="D310" s="868" t="s">
        <v>389</v>
      </c>
      <c r="E310" s="870" t="n">
        <v>0</v>
      </c>
      <c r="F310" s="871" t="n">
        <v>3</v>
      </c>
      <c r="G310" s="871" t="n">
        <v>3</v>
      </c>
      <c r="H310" s="870" t="n">
        <v>0</v>
      </c>
      <c r="I310" s="871" t="n">
        <v>3.46</v>
      </c>
      <c r="J310" s="871" t="n">
        <v>3.46</v>
      </c>
    </row>
    <row r="311" customFormat="false" ht="25.5" hidden="false" customHeight="false" outlineLevel="0" collapsed="false">
      <c r="A311" s="868" t="s">
        <v>944</v>
      </c>
      <c r="B311" s="869"/>
      <c r="C311" s="868" t="s">
        <v>945</v>
      </c>
      <c r="D311" s="868" t="s">
        <v>445</v>
      </c>
      <c r="E311" s="870" t="n">
        <v>0</v>
      </c>
      <c r="F311" s="871" t="n">
        <v>2.78</v>
      </c>
      <c r="G311" s="871" t="n">
        <v>2.78</v>
      </c>
      <c r="H311" s="870" t="n">
        <v>0</v>
      </c>
      <c r="I311" s="871" t="n">
        <v>3.2</v>
      </c>
      <c r="J311" s="871" t="n">
        <v>3.2</v>
      </c>
    </row>
    <row r="312" customFormat="false" ht="25.5" hidden="false" customHeight="false" outlineLevel="0" collapsed="false">
      <c r="A312" s="868" t="s">
        <v>946</v>
      </c>
      <c r="B312" s="869"/>
      <c r="C312" s="868" t="s">
        <v>947</v>
      </c>
      <c r="D312" s="868" t="s">
        <v>445</v>
      </c>
      <c r="E312" s="870" t="n">
        <v>0</v>
      </c>
      <c r="F312" s="871" t="n">
        <v>0.67</v>
      </c>
      <c r="G312" s="871" t="n">
        <v>0.67</v>
      </c>
      <c r="H312" s="870" t="n">
        <v>0</v>
      </c>
      <c r="I312" s="871" t="n">
        <v>0.78</v>
      </c>
      <c r="J312" s="871" t="n">
        <v>0.78</v>
      </c>
    </row>
    <row r="313" customFormat="false" ht="25.5" hidden="false" customHeight="false" outlineLevel="0" collapsed="false">
      <c r="A313" s="868" t="s">
        <v>948</v>
      </c>
      <c r="B313" s="869"/>
      <c r="C313" s="868" t="s">
        <v>949</v>
      </c>
      <c r="D313" s="868" t="s">
        <v>389</v>
      </c>
      <c r="E313" s="870" t="n">
        <v>0</v>
      </c>
      <c r="F313" s="871" t="n">
        <v>32.92</v>
      </c>
      <c r="G313" s="871" t="n">
        <v>32.92</v>
      </c>
      <c r="H313" s="870" t="n">
        <v>0</v>
      </c>
      <c r="I313" s="871" t="n">
        <v>38.05</v>
      </c>
      <c r="J313" s="871" t="n">
        <v>38.05</v>
      </c>
    </row>
    <row r="314" customFormat="false" ht="12.75" hidden="false" customHeight="false" outlineLevel="0" collapsed="false">
      <c r="A314" s="863" t="s">
        <v>950</v>
      </c>
      <c r="B314" s="864" t="s">
        <v>951</v>
      </c>
      <c r="C314" s="865"/>
      <c r="D314" s="876"/>
      <c r="E314" s="877"/>
      <c r="F314" s="877"/>
      <c r="G314" s="878"/>
      <c r="H314" s="877"/>
      <c r="I314" s="877"/>
      <c r="J314" s="878"/>
    </row>
    <row r="315" customFormat="false" ht="25.5" hidden="false" customHeight="false" outlineLevel="0" collapsed="false">
      <c r="A315" s="868" t="s">
        <v>952</v>
      </c>
      <c r="B315" s="869"/>
      <c r="C315" s="868" t="s">
        <v>953</v>
      </c>
      <c r="D315" s="868" t="s">
        <v>389</v>
      </c>
      <c r="E315" s="870" t="n">
        <v>0</v>
      </c>
      <c r="F315" s="871" t="n">
        <v>8.37</v>
      </c>
      <c r="G315" s="871" t="n">
        <v>8.37</v>
      </c>
      <c r="H315" s="870" t="n">
        <v>0</v>
      </c>
      <c r="I315" s="871" t="n">
        <v>9.68</v>
      </c>
      <c r="J315" s="871" t="n">
        <v>9.68</v>
      </c>
    </row>
    <row r="316" customFormat="false" ht="25.5" hidden="false" customHeight="false" outlineLevel="0" collapsed="false">
      <c r="A316" s="868" t="s">
        <v>954</v>
      </c>
      <c r="B316" s="869"/>
      <c r="C316" s="868" t="s">
        <v>955</v>
      </c>
      <c r="D316" s="868" t="s">
        <v>389</v>
      </c>
      <c r="E316" s="870" t="n">
        <v>0</v>
      </c>
      <c r="F316" s="871" t="n">
        <v>4.49</v>
      </c>
      <c r="G316" s="871" t="n">
        <v>4.49</v>
      </c>
      <c r="H316" s="870" t="n">
        <v>0</v>
      </c>
      <c r="I316" s="871" t="n">
        <v>5.19</v>
      </c>
      <c r="J316" s="871" t="n">
        <v>5.19</v>
      </c>
    </row>
    <row r="317" customFormat="false" ht="25.5" hidden="false" customHeight="false" outlineLevel="0" collapsed="false">
      <c r="A317" s="868" t="s">
        <v>956</v>
      </c>
      <c r="B317" s="869"/>
      <c r="C317" s="868" t="s">
        <v>957</v>
      </c>
      <c r="D317" s="868" t="s">
        <v>389</v>
      </c>
      <c r="E317" s="870" t="n">
        <v>0</v>
      </c>
      <c r="F317" s="871" t="n">
        <v>3.38</v>
      </c>
      <c r="G317" s="871" t="n">
        <v>3.38</v>
      </c>
      <c r="H317" s="870" t="n">
        <v>0</v>
      </c>
      <c r="I317" s="871" t="n">
        <v>3.9</v>
      </c>
      <c r="J317" s="871" t="n">
        <v>3.9</v>
      </c>
    </row>
    <row r="318" customFormat="false" ht="12.75" hidden="false" customHeight="false" outlineLevel="0" collapsed="false">
      <c r="A318" s="863" t="s">
        <v>958</v>
      </c>
      <c r="B318" s="864" t="s">
        <v>959</v>
      </c>
      <c r="C318" s="865"/>
      <c r="D318" s="876"/>
      <c r="E318" s="877"/>
      <c r="F318" s="877"/>
      <c r="G318" s="878"/>
      <c r="H318" s="877"/>
      <c r="I318" s="877"/>
      <c r="J318" s="878"/>
    </row>
    <row r="319" customFormat="false" ht="12.75" hidden="false" customHeight="false" outlineLevel="0" collapsed="false">
      <c r="A319" s="868" t="s">
        <v>960</v>
      </c>
      <c r="B319" s="869"/>
      <c r="C319" s="868" t="s">
        <v>961</v>
      </c>
      <c r="D319" s="868" t="s">
        <v>337</v>
      </c>
      <c r="E319" s="870" t="n">
        <v>0</v>
      </c>
      <c r="F319" s="871" t="n">
        <v>14.97</v>
      </c>
      <c r="G319" s="871" t="n">
        <v>14.97</v>
      </c>
      <c r="H319" s="870" t="n">
        <v>0</v>
      </c>
      <c r="I319" s="871" t="n">
        <v>17.3</v>
      </c>
      <c r="J319" s="871" t="n">
        <v>17.3</v>
      </c>
    </row>
    <row r="320" customFormat="false" ht="25.5" hidden="false" customHeight="false" outlineLevel="0" collapsed="false">
      <c r="A320" s="868" t="s">
        <v>962</v>
      </c>
      <c r="B320" s="869"/>
      <c r="C320" s="868" t="s">
        <v>963</v>
      </c>
      <c r="D320" s="868" t="s">
        <v>445</v>
      </c>
      <c r="E320" s="870" t="n">
        <v>0</v>
      </c>
      <c r="F320" s="871" t="n">
        <v>1.15</v>
      </c>
      <c r="G320" s="871" t="n">
        <v>1.15</v>
      </c>
      <c r="H320" s="870" t="n">
        <v>0</v>
      </c>
      <c r="I320" s="871" t="n">
        <v>1.33</v>
      </c>
      <c r="J320" s="871" t="n">
        <v>1.33</v>
      </c>
    </row>
    <row r="321" customFormat="false" ht="25.5" hidden="false" customHeight="false" outlineLevel="0" collapsed="false">
      <c r="A321" s="868" t="s">
        <v>964</v>
      </c>
      <c r="B321" s="869"/>
      <c r="C321" s="868" t="s">
        <v>965</v>
      </c>
      <c r="D321" s="868" t="s">
        <v>445</v>
      </c>
      <c r="E321" s="870" t="n">
        <v>0</v>
      </c>
      <c r="F321" s="871" t="n">
        <v>8.98</v>
      </c>
      <c r="G321" s="871" t="n">
        <v>8.98</v>
      </c>
      <c r="H321" s="870" t="n">
        <v>0</v>
      </c>
      <c r="I321" s="871" t="n">
        <v>10.37</v>
      </c>
      <c r="J321" s="871" t="n">
        <v>10.37</v>
      </c>
    </row>
    <row r="322" customFormat="false" ht="25.5" hidden="false" customHeight="false" outlineLevel="0" collapsed="false">
      <c r="A322" s="868" t="s">
        <v>966</v>
      </c>
      <c r="B322" s="869"/>
      <c r="C322" s="868" t="s">
        <v>967</v>
      </c>
      <c r="D322" s="868" t="s">
        <v>389</v>
      </c>
      <c r="E322" s="870" t="n">
        <v>0</v>
      </c>
      <c r="F322" s="871" t="n">
        <v>4.05</v>
      </c>
      <c r="G322" s="871" t="n">
        <v>4.05</v>
      </c>
      <c r="H322" s="870" t="n">
        <v>0</v>
      </c>
      <c r="I322" s="871" t="n">
        <v>4.68</v>
      </c>
      <c r="J322" s="871" t="n">
        <v>4.68</v>
      </c>
    </row>
    <row r="323" customFormat="false" ht="12.75" hidden="false" customHeight="false" outlineLevel="0" collapsed="false">
      <c r="A323" s="868" t="s">
        <v>968</v>
      </c>
      <c r="B323" s="869"/>
      <c r="C323" s="868" t="s">
        <v>969</v>
      </c>
      <c r="D323" s="868" t="s">
        <v>389</v>
      </c>
      <c r="E323" s="870" t="n">
        <v>0</v>
      </c>
      <c r="F323" s="871" t="n">
        <v>13.47</v>
      </c>
      <c r="G323" s="871" t="n">
        <v>13.47</v>
      </c>
      <c r="H323" s="870" t="n">
        <v>0</v>
      </c>
      <c r="I323" s="871" t="n">
        <v>15.56</v>
      </c>
      <c r="J323" s="871" t="n">
        <v>15.56</v>
      </c>
    </row>
    <row r="324" customFormat="false" ht="12.75" hidden="false" customHeight="false" outlineLevel="0" collapsed="false">
      <c r="A324" s="863" t="s">
        <v>970</v>
      </c>
      <c r="B324" s="864" t="s">
        <v>971</v>
      </c>
      <c r="C324" s="865"/>
      <c r="D324" s="876"/>
      <c r="E324" s="877"/>
      <c r="F324" s="877"/>
      <c r="G324" s="878"/>
      <c r="H324" s="877"/>
      <c r="I324" s="877"/>
      <c r="J324" s="878"/>
    </row>
    <row r="325" customFormat="false" ht="12.75" hidden="false" customHeight="false" outlineLevel="0" collapsed="false">
      <c r="A325" s="868" t="s">
        <v>972</v>
      </c>
      <c r="B325" s="869"/>
      <c r="C325" s="868" t="s">
        <v>973</v>
      </c>
      <c r="D325" s="868" t="s">
        <v>389</v>
      </c>
      <c r="E325" s="870" t="n">
        <v>0</v>
      </c>
      <c r="F325" s="871" t="n">
        <v>20.95</v>
      </c>
      <c r="G325" s="871" t="n">
        <v>20.95</v>
      </c>
      <c r="H325" s="870" t="n">
        <v>0</v>
      </c>
      <c r="I325" s="871" t="n">
        <v>24.21</v>
      </c>
      <c r="J325" s="871" t="n">
        <v>24.21</v>
      </c>
    </row>
    <row r="326" customFormat="false" ht="12.75" hidden="false" customHeight="false" outlineLevel="0" collapsed="false">
      <c r="A326" s="868" t="s">
        <v>974</v>
      </c>
      <c r="B326" s="869"/>
      <c r="C326" s="868" t="s">
        <v>975</v>
      </c>
      <c r="D326" s="868" t="s">
        <v>337</v>
      </c>
      <c r="E326" s="870" t="n">
        <v>0</v>
      </c>
      <c r="F326" s="871" t="n">
        <v>17.54</v>
      </c>
      <c r="G326" s="871" t="n">
        <v>17.54</v>
      </c>
      <c r="H326" s="870" t="n">
        <v>0</v>
      </c>
      <c r="I326" s="871" t="n">
        <v>20.27</v>
      </c>
      <c r="J326" s="871" t="n">
        <v>20.27</v>
      </c>
    </row>
    <row r="327" customFormat="false" ht="25.5" hidden="false" customHeight="false" outlineLevel="0" collapsed="false">
      <c r="A327" s="868" t="s">
        <v>976</v>
      </c>
      <c r="B327" s="869"/>
      <c r="C327" s="868" t="s">
        <v>977</v>
      </c>
      <c r="D327" s="868" t="s">
        <v>445</v>
      </c>
      <c r="E327" s="870" t="n">
        <v>0</v>
      </c>
      <c r="F327" s="871" t="n">
        <v>7.18</v>
      </c>
      <c r="G327" s="871" t="n">
        <v>7.18</v>
      </c>
      <c r="H327" s="870" t="n">
        <v>0</v>
      </c>
      <c r="I327" s="871" t="n">
        <v>8.3</v>
      </c>
      <c r="J327" s="871" t="n">
        <v>8.3</v>
      </c>
    </row>
    <row r="328" customFormat="false" ht="25.5" hidden="false" customHeight="false" outlineLevel="0" collapsed="false">
      <c r="A328" s="868" t="s">
        <v>978</v>
      </c>
      <c r="B328" s="869"/>
      <c r="C328" s="868" t="s">
        <v>979</v>
      </c>
      <c r="D328" s="868" t="s">
        <v>445</v>
      </c>
      <c r="E328" s="870" t="n">
        <v>0</v>
      </c>
      <c r="F328" s="871" t="n">
        <v>4.93</v>
      </c>
      <c r="G328" s="871" t="n">
        <v>4.93</v>
      </c>
      <c r="H328" s="870" t="n">
        <v>0</v>
      </c>
      <c r="I328" s="871" t="n">
        <v>5.69</v>
      </c>
      <c r="J328" s="871" t="n">
        <v>5.69</v>
      </c>
    </row>
    <row r="329" customFormat="false" ht="12.75" hidden="false" customHeight="false" outlineLevel="0" collapsed="false">
      <c r="A329" s="868" t="s">
        <v>980</v>
      </c>
      <c r="B329" s="869"/>
      <c r="C329" s="868" t="s">
        <v>981</v>
      </c>
      <c r="D329" s="868" t="s">
        <v>389</v>
      </c>
      <c r="E329" s="870" t="n">
        <v>0</v>
      </c>
      <c r="F329" s="871" t="n">
        <v>20.95</v>
      </c>
      <c r="G329" s="871" t="n">
        <v>20.95</v>
      </c>
      <c r="H329" s="870" t="n">
        <v>0</v>
      </c>
      <c r="I329" s="871" t="n">
        <v>24.21</v>
      </c>
      <c r="J329" s="871" t="n">
        <v>24.21</v>
      </c>
    </row>
    <row r="330" customFormat="false" ht="25.5" hidden="false" customHeight="false" outlineLevel="0" collapsed="false">
      <c r="A330" s="868" t="s">
        <v>982</v>
      </c>
      <c r="B330" s="869"/>
      <c r="C330" s="868" t="s">
        <v>983</v>
      </c>
      <c r="D330" s="868" t="s">
        <v>445</v>
      </c>
      <c r="E330" s="870" t="n">
        <v>0</v>
      </c>
      <c r="F330" s="871" t="n">
        <v>23.94</v>
      </c>
      <c r="G330" s="871" t="n">
        <v>23.94</v>
      </c>
      <c r="H330" s="870" t="n">
        <v>0</v>
      </c>
      <c r="I330" s="871" t="n">
        <v>27.67</v>
      </c>
      <c r="J330" s="871" t="n">
        <v>27.67</v>
      </c>
    </row>
    <row r="331" customFormat="false" ht="25.5" hidden="false" customHeight="false" outlineLevel="0" collapsed="false">
      <c r="A331" s="868" t="s">
        <v>984</v>
      </c>
      <c r="B331" s="869"/>
      <c r="C331" s="868" t="s">
        <v>985</v>
      </c>
      <c r="D331" s="868" t="s">
        <v>337</v>
      </c>
      <c r="E331" s="870" t="n">
        <v>0</v>
      </c>
      <c r="F331" s="871" t="n">
        <v>17.55</v>
      </c>
      <c r="G331" s="871" t="n">
        <v>17.55</v>
      </c>
      <c r="H331" s="870" t="n">
        <v>0</v>
      </c>
      <c r="I331" s="871" t="n">
        <v>20.28</v>
      </c>
      <c r="J331" s="871" t="n">
        <v>20.28</v>
      </c>
    </row>
    <row r="332" customFormat="false" ht="12.75" hidden="false" customHeight="false" outlineLevel="0" collapsed="false">
      <c r="A332" s="868" t="s">
        <v>986</v>
      </c>
      <c r="B332" s="869"/>
      <c r="C332" s="868" t="s">
        <v>987</v>
      </c>
      <c r="D332" s="868" t="s">
        <v>389</v>
      </c>
      <c r="E332" s="870" t="n">
        <v>0</v>
      </c>
      <c r="F332" s="871" t="n">
        <v>2.84</v>
      </c>
      <c r="G332" s="871" t="n">
        <v>2.84</v>
      </c>
      <c r="H332" s="870" t="n">
        <v>0</v>
      </c>
      <c r="I332" s="871" t="n">
        <v>3.29</v>
      </c>
      <c r="J332" s="871" t="n">
        <v>3.29</v>
      </c>
    </row>
    <row r="333" customFormat="false" ht="12.75" hidden="false" customHeight="false" outlineLevel="0" collapsed="false">
      <c r="A333" s="863" t="s">
        <v>988</v>
      </c>
      <c r="B333" s="864" t="s">
        <v>989</v>
      </c>
      <c r="C333" s="865"/>
      <c r="D333" s="876"/>
      <c r="E333" s="877"/>
      <c r="F333" s="877"/>
      <c r="G333" s="878"/>
      <c r="H333" s="877"/>
      <c r="I333" s="877"/>
      <c r="J333" s="878"/>
    </row>
    <row r="334" customFormat="false" ht="12.75" hidden="false" customHeight="false" outlineLevel="0" collapsed="false">
      <c r="A334" s="868" t="s">
        <v>990</v>
      </c>
      <c r="B334" s="869"/>
      <c r="C334" s="868" t="s">
        <v>991</v>
      </c>
      <c r="D334" s="868" t="s">
        <v>337</v>
      </c>
      <c r="E334" s="870" t="n">
        <v>0</v>
      </c>
      <c r="F334" s="871" t="n">
        <v>8.22</v>
      </c>
      <c r="G334" s="871" t="n">
        <v>8.22</v>
      </c>
      <c r="H334" s="870" t="n">
        <v>0</v>
      </c>
      <c r="I334" s="871" t="n">
        <v>9.5</v>
      </c>
      <c r="J334" s="871" t="n">
        <v>9.5</v>
      </c>
    </row>
    <row r="335" customFormat="false" ht="12.75" hidden="false" customHeight="false" outlineLevel="0" collapsed="false">
      <c r="A335" s="868" t="s">
        <v>992</v>
      </c>
      <c r="B335" s="869"/>
      <c r="C335" s="868" t="s">
        <v>993</v>
      </c>
      <c r="D335" s="868" t="s">
        <v>337</v>
      </c>
      <c r="E335" s="870" t="n">
        <v>0</v>
      </c>
      <c r="F335" s="871" t="n">
        <v>3.28</v>
      </c>
      <c r="G335" s="871" t="n">
        <v>3.28</v>
      </c>
      <c r="H335" s="870" t="n">
        <v>0</v>
      </c>
      <c r="I335" s="871" t="n">
        <v>3.79</v>
      </c>
      <c r="J335" s="871" t="n">
        <v>3.79</v>
      </c>
    </row>
    <row r="336" customFormat="false" ht="12.75" hidden="false" customHeight="false" outlineLevel="0" collapsed="false">
      <c r="A336" s="868" t="s">
        <v>994</v>
      </c>
      <c r="B336" s="869"/>
      <c r="C336" s="868" t="s">
        <v>995</v>
      </c>
      <c r="D336" s="868" t="s">
        <v>337</v>
      </c>
      <c r="E336" s="870" t="n">
        <v>0</v>
      </c>
      <c r="F336" s="871" t="n">
        <v>1.65</v>
      </c>
      <c r="G336" s="871" t="n">
        <v>1.65</v>
      </c>
      <c r="H336" s="870" t="n">
        <v>0</v>
      </c>
      <c r="I336" s="871" t="n">
        <v>1.9</v>
      </c>
      <c r="J336" s="871" t="n">
        <v>1.9</v>
      </c>
    </row>
    <row r="337" customFormat="false" ht="25.5" hidden="false" customHeight="false" outlineLevel="0" collapsed="false">
      <c r="A337" s="868" t="s">
        <v>996</v>
      </c>
      <c r="B337" s="869"/>
      <c r="C337" s="868" t="s">
        <v>997</v>
      </c>
      <c r="D337" s="868" t="s">
        <v>337</v>
      </c>
      <c r="E337" s="870" t="n">
        <v>0</v>
      </c>
      <c r="F337" s="871" t="n">
        <v>12.95</v>
      </c>
      <c r="G337" s="871" t="n">
        <v>12.95</v>
      </c>
      <c r="H337" s="870" t="n">
        <v>0</v>
      </c>
      <c r="I337" s="871" t="n">
        <v>14.96</v>
      </c>
      <c r="J337" s="871" t="n">
        <v>14.96</v>
      </c>
    </row>
    <row r="338" customFormat="false" ht="12.75" hidden="false" customHeight="false" outlineLevel="0" collapsed="false">
      <c r="A338" s="863" t="s">
        <v>998</v>
      </c>
      <c r="B338" s="864" t="s">
        <v>999</v>
      </c>
      <c r="C338" s="865"/>
      <c r="D338" s="876"/>
      <c r="E338" s="877"/>
      <c r="F338" s="877"/>
      <c r="G338" s="878"/>
      <c r="H338" s="877"/>
      <c r="I338" s="877"/>
      <c r="J338" s="878"/>
    </row>
    <row r="339" customFormat="false" ht="25.5" hidden="false" customHeight="false" outlineLevel="0" collapsed="false">
      <c r="A339" s="868" t="s">
        <v>1000</v>
      </c>
      <c r="B339" s="869"/>
      <c r="C339" s="868" t="s">
        <v>1001</v>
      </c>
      <c r="D339" s="868" t="s">
        <v>337</v>
      </c>
      <c r="E339" s="870" t="n">
        <v>0</v>
      </c>
      <c r="F339" s="871" t="n">
        <v>29.53</v>
      </c>
      <c r="G339" s="871" t="n">
        <v>29.53</v>
      </c>
      <c r="H339" s="870" t="n">
        <v>0</v>
      </c>
      <c r="I339" s="871" t="n">
        <v>34.12</v>
      </c>
      <c r="J339" s="871" t="n">
        <v>34.12</v>
      </c>
    </row>
    <row r="340" customFormat="false" ht="12.75" hidden="false" customHeight="false" outlineLevel="0" collapsed="false">
      <c r="A340" s="868" t="s">
        <v>1002</v>
      </c>
      <c r="B340" s="869"/>
      <c r="C340" s="868" t="s">
        <v>1003</v>
      </c>
      <c r="D340" s="868" t="s">
        <v>389</v>
      </c>
      <c r="E340" s="870" t="n">
        <v>0</v>
      </c>
      <c r="F340" s="871" t="n">
        <v>41.89</v>
      </c>
      <c r="G340" s="871" t="n">
        <v>41.89</v>
      </c>
      <c r="H340" s="870" t="n">
        <v>0</v>
      </c>
      <c r="I340" s="871" t="n">
        <v>48.41</v>
      </c>
      <c r="J340" s="871" t="n">
        <v>48.41</v>
      </c>
    </row>
    <row r="341" customFormat="false" ht="12.75" hidden="false" customHeight="false" outlineLevel="0" collapsed="false">
      <c r="A341" s="868" t="s">
        <v>1004</v>
      </c>
      <c r="B341" s="869"/>
      <c r="C341" s="868" t="s">
        <v>1005</v>
      </c>
      <c r="D341" s="868" t="s">
        <v>337</v>
      </c>
      <c r="E341" s="870" t="n">
        <v>0</v>
      </c>
      <c r="F341" s="871" t="n">
        <v>9.85</v>
      </c>
      <c r="G341" s="871" t="n">
        <v>9.85</v>
      </c>
      <c r="H341" s="870" t="n">
        <v>0</v>
      </c>
      <c r="I341" s="871" t="n">
        <v>11.39</v>
      </c>
      <c r="J341" s="871" t="n">
        <v>11.39</v>
      </c>
    </row>
    <row r="342" customFormat="false" ht="25.5" hidden="false" customHeight="false" outlineLevel="0" collapsed="false">
      <c r="A342" s="868" t="s">
        <v>1006</v>
      </c>
      <c r="B342" s="869"/>
      <c r="C342" s="868" t="s">
        <v>1007</v>
      </c>
      <c r="D342" s="868" t="s">
        <v>337</v>
      </c>
      <c r="E342" s="870" t="n">
        <v>0</v>
      </c>
      <c r="F342" s="871" t="n">
        <v>4.1</v>
      </c>
      <c r="G342" s="871" t="n">
        <v>4.1</v>
      </c>
      <c r="H342" s="870" t="n">
        <v>0</v>
      </c>
      <c r="I342" s="871" t="n">
        <v>4.74</v>
      </c>
      <c r="J342" s="871" t="n">
        <v>4.74</v>
      </c>
    </row>
    <row r="343" customFormat="false" ht="12.75" hidden="false" customHeight="false" outlineLevel="0" collapsed="false">
      <c r="A343" s="868" t="s">
        <v>1008</v>
      </c>
      <c r="B343" s="869"/>
      <c r="C343" s="868" t="s">
        <v>1009</v>
      </c>
      <c r="D343" s="868" t="s">
        <v>337</v>
      </c>
      <c r="E343" s="870" t="n">
        <v>0</v>
      </c>
      <c r="F343" s="871" t="n">
        <v>37.75</v>
      </c>
      <c r="G343" s="871" t="n">
        <v>37.75</v>
      </c>
      <c r="H343" s="870" t="n">
        <v>0</v>
      </c>
      <c r="I343" s="871" t="n">
        <v>43.62</v>
      </c>
      <c r="J343" s="871" t="n">
        <v>43.62</v>
      </c>
    </row>
    <row r="344" customFormat="false" ht="12.75" hidden="false" customHeight="false" outlineLevel="0" collapsed="false">
      <c r="A344" s="868" t="s">
        <v>1010</v>
      </c>
      <c r="B344" s="869"/>
      <c r="C344" s="868" t="s">
        <v>1011</v>
      </c>
      <c r="D344" s="868" t="s">
        <v>337</v>
      </c>
      <c r="E344" s="870" t="n">
        <v>0</v>
      </c>
      <c r="F344" s="871" t="n">
        <v>21.65</v>
      </c>
      <c r="G344" s="871" t="n">
        <v>21.65</v>
      </c>
      <c r="H344" s="870" t="n">
        <v>0</v>
      </c>
      <c r="I344" s="871" t="n">
        <v>25.01</v>
      </c>
      <c r="J344" s="871" t="n">
        <v>25.01</v>
      </c>
    </row>
    <row r="345" customFormat="false" ht="12.75" hidden="false" customHeight="false" outlineLevel="0" collapsed="false">
      <c r="A345" s="868" t="s">
        <v>1012</v>
      </c>
      <c r="B345" s="869"/>
      <c r="C345" s="868" t="s">
        <v>1013</v>
      </c>
      <c r="D345" s="868" t="s">
        <v>337</v>
      </c>
      <c r="E345" s="870" t="n">
        <v>0</v>
      </c>
      <c r="F345" s="871" t="n">
        <v>21.65</v>
      </c>
      <c r="G345" s="871" t="n">
        <v>21.65</v>
      </c>
      <c r="H345" s="870" t="n">
        <v>0</v>
      </c>
      <c r="I345" s="871" t="n">
        <v>25.01</v>
      </c>
      <c r="J345" s="871" t="n">
        <v>25.01</v>
      </c>
    </row>
    <row r="346" customFormat="false" ht="12.75" hidden="false" customHeight="false" outlineLevel="0" collapsed="false">
      <c r="A346" s="868" t="s">
        <v>1014</v>
      </c>
      <c r="B346" s="869"/>
      <c r="C346" s="868" t="s">
        <v>1015</v>
      </c>
      <c r="D346" s="868" t="s">
        <v>337</v>
      </c>
      <c r="E346" s="870" t="n">
        <v>0</v>
      </c>
      <c r="F346" s="871" t="n">
        <v>5.12</v>
      </c>
      <c r="G346" s="871" t="n">
        <v>5.12</v>
      </c>
      <c r="H346" s="870" t="n">
        <v>0</v>
      </c>
      <c r="I346" s="871" t="n">
        <v>5.91</v>
      </c>
      <c r="J346" s="871" t="n">
        <v>5.91</v>
      </c>
    </row>
    <row r="347" customFormat="false" ht="12.75" hidden="false" customHeight="false" outlineLevel="0" collapsed="false">
      <c r="A347" s="868" t="s">
        <v>1016</v>
      </c>
      <c r="B347" s="869"/>
      <c r="C347" s="868" t="s">
        <v>1017</v>
      </c>
      <c r="D347" s="868" t="s">
        <v>337</v>
      </c>
      <c r="E347" s="870" t="n">
        <v>0</v>
      </c>
      <c r="F347" s="871" t="n">
        <v>7.87</v>
      </c>
      <c r="G347" s="871" t="n">
        <v>7.87</v>
      </c>
      <c r="H347" s="870" t="n">
        <v>0</v>
      </c>
      <c r="I347" s="871" t="n">
        <v>9.09</v>
      </c>
      <c r="J347" s="871" t="n">
        <v>9.09</v>
      </c>
    </row>
    <row r="348" customFormat="false" ht="25.5" hidden="false" customHeight="false" outlineLevel="0" collapsed="false">
      <c r="A348" s="868" t="s">
        <v>1018</v>
      </c>
      <c r="B348" s="869"/>
      <c r="C348" s="868" t="s">
        <v>1019</v>
      </c>
      <c r="D348" s="868" t="s">
        <v>337</v>
      </c>
      <c r="E348" s="870" t="n">
        <v>0</v>
      </c>
      <c r="F348" s="871" t="n">
        <v>14.95</v>
      </c>
      <c r="G348" s="871" t="n">
        <v>14.95</v>
      </c>
      <c r="H348" s="870" t="n">
        <v>0</v>
      </c>
      <c r="I348" s="871" t="n">
        <v>17.28</v>
      </c>
      <c r="J348" s="871" t="n">
        <v>17.28</v>
      </c>
    </row>
    <row r="349" customFormat="false" ht="12.75" hidden="false" customHeight="false" outlineLevel="0" collapsed="false">
      <c r="A349" s="863" t="s">
        <v>1020</v>
      </c>
      <c r="B349" s="864" t="s">
        <v>1021</v>
      </c>
      <c r="C349" s="865"/>
      <c r="D349" s="876"/>
      <c r="E349" s="877"/>
      <c r="F349" s="877"/>
      <c r="G349" s="878"/>
      <c r="H349" s="877"/>
      <c r="I349" s="877"/>
      <c r="J349" s="878"/>
    </row>
    <row r="350" customFormat="false" ht="12.75" hidden="false" customHeight="false" outlineLevel="0" collapsed="false">
      <c r="A350" s="868" t="s">
        <v>1022</v>
      </c>
      <c r="B350" s="869"/>
      <c r="C350" s="868" t="s">
        <v>1023</v>
      </c>
      <c r="D350" s="868" t="s">
        <v>337</v>
      </c>
      <c r="E350" s="870" t="n">
        <v>0</v>
      </c>
      <c r="F350" s="871" t="n">
        <v>62.71</v>
      </c>
      <c r="G350" s="871" t="n">
        <v>62.71</v>
      </c>
      <c r="H350" s="870" t="n">
        <v>0</v>
      </c>
      <c r="I350" s="871" t="n">
        <v>72.46</v>
      </c>
      <c r="J350" s="871" t="n">
        <v>72.46</v>
      </c>
    </row>
    <row r="351" customFormat="false" ht="12.75" hidden="false" customHeight="false" outlineLevel="0" collapsed="false">
      <c r="A351" s="868" t="s">
        <v>1024</v>
      </c>
      <c r="B351" s="869"/>
      <c r="C351" s="868" t="s">
        <v>1025</v>
      </c>
      <c r="D351" s="868" t="s">
        <v>337</v>
      </c>
      <c r="E351" s="870" t="n">
        <v>0</v>
      </c>
      <c r="F351" s="871" t="n">
        <v>49.78</v>
      </c>
      <c r="G351" s="871" t="n">
        <v>49.78</v>
      </c>
      <c r="H351" s="870" t="n">
        <v>0</v>
      </c>
      <c r="I351" s="871" t="n">
        <v>57.52</v>
      </c>
      <c r="J351" s="871" t="n">
        <v>57.52</v>
      </c>
    </row>
    <row r="352" customFormat="false" ht="12.75" hidden="false" customHeight="false" outlineLevel="0" collapsed="false">
      <c r="A352" s="863" t="s">
        <v>1026</v>
      </c>
      <c r="B352" s="864" t="s">
        <v>1027</v>
      </c>
      <c r="C352" s="865"/>
      <c r="D352" s="876"/>
      <c r="E352" s="877"/>
      <c r="F352" s="877"/>
      <c r="G352" s="878"/>
      <c r="H352" s="877"/>
      <c r="I352" s="877"/>
      <c r="J352" s="878"/>
    </row>
    <row r="353" customFormat="false" ht="25.5" hidden="false" customHeight="false" outlineLevel="0" collapsed="false">
      <c r="A353" s="868" t="s">
        <v>1028</v>
      </c>
      <c r="B353" s="869"/>
      <c r="C353" s="868" t="s">
        <v>1029</v>
      </c>
      <c r="D353" s="868" t="s">
        <v>389</v>
      </c>
      <c r="E353" s="870" t="n">
        <v>0</v>
      </c>
      <c r="F353" s="871" t="n">
        <v>4.05</v>
      </c>
      <c r="G353" s="871" t="n">
        <v>4.05</v>
      </c>
      <c r="H353" s="870" t="n">
        <v>0</v>
      </c>
      <c r="I353" s="871" t="n">
        <v>4.68</v>
      </c>
      <c r="J353" s="871" t="n">
        <v>4.68</v>
      </c>
    </row>
    <row r="354" customFormat="false" ht="25.5" hidden="false" customHeight="false" outlineLevel="0" collapsed="false">
      <c r="A354" s="868" t="s">
        <v>1030</v>
      </c>
      <c r="B354" s="869"/>
      <c r="C354" s="868" t="s">
        <v>1031</v>
      </c>
      <c r="D354" s="868" t="s">
        <v>389</v>
      </c>
      <c r="E354" s="870" t="n">
        <v>0</v>
      </c>
      <c r="F354" s="871" t="n">
        <v>0.67</v>
      </c>
      <c r="G354" s="871" t="n">
        <v>0.67</v>
      </c>
      <c r="H354" s="870" t="n">
        <v>0</v>
      </c>
      <c r="I354" s="871" t="n">
        <v>0.78</v>
      </c>
      <c r="J354" s="871" t="n">
        <v>0.78</v>
      </c>
    </row>
    <row r="355" customFormat="false" ht="12.75" hidden="false" customHeight="false" outlineLevel="0" collapsed="false">
      <c r="A355" s="863" t="s">
        <v>1032</v>
      </c>
      <c r="B355" s="864" t="s">
        <v>1033</v>
      </c>
      <c r="C355" s="865"/>
      <c r="D355" s="876"/>
      <c r="E355" s="877"/>
      <c r="F355" s="877"/>
      <c r="G355" s="878"/>
      <c r="H355" s="877"/>
      <c r="I355" s="877"/>
      <c r="J355" s="878"/>
    </row>
    <row r="356" customFormat="false" ht="25.5" hidden="false" customHeight="false" outlineLevel="0" collapsed="false">
      <c r="A356" s="868" t="s">
        <v>1034</v>
      </c>
      <c r="B356" s="869"/>
      <c r="C356" s="868" t="s">
        <v>1035</v>
      </c>
      <c r="D356" s="868" t="s">
        <v>389</v>
      </c>
      <c r="E356" s="870" t="n">
        <v>0</v>
      </c>
      <c r="F356" s="871" t="n">
        <v>9.85</v>
      </c>
      <c r="G356" s="871" t="n">
        <v>9.85</v>
      </c>
      <c r="H356" s="870" t="n">
        <v>0</v>
      </c>
      <c r="I356" s="871" t="n">
        <v>11.38</v>
      </c>
      <c r="J356" s="871" t="n">
        <v>11.38</v>
      </c>
    </row>
    <row r="357" customFormat="false" ht="12.75" hidden="false" customHeight="false" outlineLevel="0" collapsed="false">
      <c r="A357" s="868" t="s">
        <v>1036</v>
      </c>
      <c r="B357" s="869"/>
      <c r="C357" s="868" t="s">
        <v>1037</v>
      </c>
      <c r="D357" s="868" t="s">
        <v>389</v>
      </c>
      <c r="E357" s="870" t="n">
        <v>0</v>
      </c>
      <c r="F357" s="871" t="n">
        <v>29.92</v>
      </c>
      <c r="G357" s="871" t="n">
        <v>29.92</v>
      </c>
      <c r="H357" s="870" t="n">
        <v>0</v>
      </c>
      <c r="I357" s="871" t="n">
        <v>34.58</v>
      </c>
      <c r="J357" s="871" t="n">
        <v>34.58</v>
      </c>
    </row>
    <row r="358" customFormat="false" ht="12.75" hidden="false" customHeight="false" outlineLevel="0" collapsed="false">
      <c r="A358" s="863" t="s">
        <v>1038</v>
      </c>
      <c r="B358" s="864" t="s">
        <v>1039</v>
      </c>
      <c r="C358" s="865"/>
      <c r="D358" s="876"/>
      <c r="E358" s="877"/>
      <c r="F358" s="877"/>
      <c r="G358" s="878"/>
      <c r="H358" s="877"/>
      <c r="I358" s="877"/>
      <c r="J358" s="878"/>
    </row>
    <row r="359" customFormat="false" ht="25.5" hidden="false" customHeight="false" outlineLevel="0" collapsed="false">
      <c r="A359" s="868" t="s">
        <v>1040</v>
      </c>
      <c r="B359" s="869"/>
      <c r="C359" s="868" t="s">
        <v>1041</v>
      </c>
      <c r="D359" s="868" t="s">
        <v>337</v>
      </c>
      <c r="E359" s="870" t="n">
        <v>0</v>
      </c>
      <c r="F359" s="871" t="n">
        <v>13.27</v>
      </c>
      <c r="G359" s="871" t="n">
        <v>13.27</v>
      </c>
      <c r="H359" s="870" t="n">
        <v>0</v>
      </c>
      <c r="I359" s="871" t="n">
        <v>15.33</v>
      </c>
      <c r="J359" s="871" t="n">
        <v>15.33</v>
      </c>
    </row>
    <row r="360" customFormat="false" ht="25.5" hidden="false" customHeight="false" outlineLevel="0" collapsed="false">
      <c r="A360" s="868" t="s">
        <v>1042</v>
      </c>
      <c r="B360" s="869"/>
      <c r="C360" s="868" t="s">
        <v>1043</v>
      </c>
      <c r="D360" s="868" t="s">
        <v>337</v>
      </c>
      <c r="E360" s="870" t="n">
        <v>0</v>
      </c>
      <c r="F360" s="871" t="n">
        <v>49.78</v>
      </c>
      <c r="G360" s="871" t="n">
        <v>49.78</v>
      </c>
      <c r="H360" s="870" t="n">
        <v>0</v>
      </c>
      <c r="I360" s="871" t="n">
        <v>57.52</v>
      </c>
      <c r="J360" s="871" t="n">
        <v>57.52</v>
      </c>
    </row>
    <row r="361" customFormat="false" ht="12.75" hidden="false" customHeight="false" outlineLevel="0" collapsed="false">
      <c r="A361" s="868" t="s">
        <v>1044</v>
      </c>
      <c r="B361" s="869"/>
      <c r="C361" s="868" t="s">
        <v>1045</v>
      </c>
      <c r="D361" s="868" t="s">
        <v>337</v>
      </c>
      <c r="E361" s="870" t="n">
        <v>0</v>
      </c>
      <c r="F361" s="871" t="n">
        <v>16.6</v>
      </c>
      <c r="G361" s="871" t="n">
        <v>16.6</v>
      </c>
      <c r="H361" s="870" t="n">
        <v>0</v>
      </c>
      <c r="I361" s="871" t="n">
        <v>19.18</v>
      </c>
      <c r="J361" s="871" t="n">
        <v>19.18</v>
      </c>
    </row>
    <row r="362" customFormat="false" ht="12.75" hidden="false" customHeight="false" outlineLevel="0" collapsed="false">
      <c r="A362" s="868" t="s">
        <v>1046</v>
      </c>
      <c r="B362" s="869"/>
      <c r="C362" s="868" t="s">
        <v>1047</v>
      </c>
      <c r="D362" s="868" t="s">
        <v>445</v>
      </c>
      <c r="E362" s="870" t="n">
        <v>0</v>
      </c>
      <c r="F362" s="871" t="n">
        <v>13.27</v>
      </c>
      <c r="G362" s="871" t="n">
        <v>13.27</v>
      </c>
      <c r="H362" s="870" t="n">
        <v>0</v>
      </c>
      <c r="I362" s="871" t="n">
        <v>15.33</v>
      </c>
      <c r="J362" s="871" t="n">
        <v>15.33</v>
      </c>
    </row>
    <row r="363" customFormat="false" ht="12.75" hidden="false" customHeight="false" outlineLevel="0" collapsed="false">
      <c r="A363" s="868" t="s">
        <v>1048</v>
      </c>
      <c r="B363" s="869"/>
      <c r="C363" s="868" t="s">
        <v>1049</v>
      </c>
      <c r="D363" s="868" t="s">
        <v>337</v>
      </c>
      <c r="E363" s="870" t="n">
        <v>0</v>
      </c>
      <c r="F363" s="871" t="n">
        <v>4.97</v>
      </c>
      <c r="G363" s="871" t="n">
        <v>4.97</v>
      </c>
      <c r="H363" s="870" t="n">
        <v>0</v>
      </c>
      <c r="I363" s="871" t="n">
        <v>5.75</v>
      </c>
      <c r="J363" s="871" t="n">
        <v>5.75</v>
      </c>
    </row>
    <row r="364" customFormat="false" ht="12.75" hidden="false" customHeight="false" outlineLevel="0" collapsed="false">
      <c r="A364" s="868" t="s">
        <v>1050</v>
      </c>
      <c r="B364" s="869"/>
      <c r="C364" s="868" t="s">
        <v>1051</v>
      </c>
      <c r="D364" s="868" t="s">
        <v>337</v>
      </c>
      <c r="E364" s="870" t="n">
        <v>0</v>
      </c>
      <c r="F364" s="871" t="n">
        <v>4.97</v>
      </c>
      <c r="G364" s="871" t="n">
        <v>4.97</v>
      </c>
      <c r="H364" s="870" t="n">
        <v>0</v>
      </c>
      <c r="I364" s="871" t="n">
        <v>5.75</v>
      </c>
      <c r="J364" s="871" t="n">
        <v>5.75</v>
      </c>
    </row>
    <row r="365" customFormat="false" ht="12.75" hidden="false" customHeight="false" outlineLevel="0" collapsed="false">
      <c r="A365" s="868" t="s">
        <v>1052</v>
      </c>
      <c r="B365" s="869"/>
      <c r="C365" s="868" t="s">
        <v>1053</v>
      </c>
      <c r="D365" s="868" t="s">
        <v>337</v>
      </c>
      <c r="E365" s="870" t="n">
        <v>0</v>
      </c>
      <c r="F365" s="871" t="n">
        <v>33.18</v>
      </c>
      <c r="G365" s="871" t="n">
        <v>33.18</v>
      </c>
      <c r="H365" s="870" t="n">
        <v>0</v>
      </c>
      <c r="I365" s="871" t="n">
        <v>38.34</v>
      </c>
      <c r="J365" s="871" t="n">
        <v>38.34</v>
      </c>
    </row>
    <row r="366" customFormat="false" ht="25.5" hidden="false" customHeight="false" outlineLevel="0" collapsed="false">
      <c r="A366" s="868" t="s">
        <v>1054</v>
      </c>
      <c r="B366" s="869"/>
      <c r="C366" s="868" t="s">
        <v>1055</v>
      </c>
      <c r="D366" s="868" t="s">
        <v>337</v>
      </c>
      <c r="E366" s="870" t="n">
        <v>0</v>
      </c>
      <c r="F366" s="871" t="n">
        <v>16.6</v>
      </c>
      <c r="G366" s="871" t="n">
        <v>16.6</v>
      </c>
      <c r="H366" s="870" t="n">
        <v>0</v>
      </c>
      <c r="I366" s="871" t="n">
        <v>19.18</v>
      </c>
      <c r="J366" s="871" t="n">
        <v>19.18</v>
      </c>
    </row>
    <row r="367" customFormat="false" ht="25.5" hidden="false" customHeight="false" outlineLevel="0" collapsed="false">
      <c r="A367" s="868" t="s">
        <v>1056</v>
      </c>
      <c r="B367" s="869"/>
      <c r="C367" s="868" t="s">
        <v>1057</v>
      </c>
      <c r="D367" s="868" t="s">
        <v>337</v>
      </c>
      <c r="E367" s="870" t="n">
        <v>0</v>
      </c>
      <c r="F367" s="871" t="n">
        <v>14.93</v>
      </c>
      <c r="G367" s="871" t="n">
        <v>14.93</v>
      </c>
      <c r="H367" s="870" t="n">
        <v>0</v>
      </c>
      <c r="I367" s="871" t="n">
        <v>17.25</v>
      </c>
      <c r="J367" s="871" t="n">
        <v>17.25</v>
      </c>
    </row>
    <row r="368" customFormat="false" ht="25.5" hidden="false" customHeight="false" outlineLevel="0" collapsed="false">
      <c r="A368" s="868" t="s">
        <v>1058</v>
      </c>
      <c r="B368" s="869"/>
      <c r="C368" s="868" t="s">
        <v>1059</v>
      </c>
      <c r="D368" s="868" t="s">
        <v>337</v>
      </c>
      <c r="E368" s="870" t="n">
        <v>0</v>
      </c>
      <c r="F368" s="871" t="n">
        <v>13.27</v>
      </c>
      <c r="G368" s="871" t="n">
        <v>13.27</v>
      </c>
      <c r="H368" s="870" t="n">
        <v>0</v>
      </c>
      <c r="I368" s="871" t="n">
        <v>15.33</v>
      </c>
      <c r="J368" s="871" t="n">
        <v>15.33</v>
      </c>
    </row>
    <row r="369" customFormat="false" ht="25.5" hidden="false" customHeight="false" outlineLevel="0" collapsed="false">
      <c r="A369" s="868" t="s">
        <v>1060</v>
      </c>
      <c r="B369" s="869"/>
      <c r="C369" s="868" t="s">
        <v>1061</v>
      </c>
      <c r="D369" s="868" t="s">
        <v>337</v>
      </c>
      <c r="E369" s="870" t="n">
        <v>0</v>
      </c>
      <c r="F369" s="871" t="n">
        <v>13.27</v>
      </c>
      <c r="G369" s="871" t="n">
        <v>13.27</v>
      </c>
      <c r="H369" s="870" t="n">
        <v>0</v>
      </c>
      <c r="I369" s="871" t="n">
        <v>15.33</v>
      </c>
      <c r="J369" s="871" t="n">
        <v>15.33</v>
      </c>
    </row>
    <row r="370" customFormat="false" ht="12.75" hidden="false" customHeight="false" outlineLevel="0" collapsed="false">
      <c r="A370" s="868" t="s">
        <v>1062</v>
      </c>
      <c r="B370" s="869"/>
      <c r="C370" s="868" t="s">
        <v>1063</v>
      </c>
      <c r="D370" s="868" t="s">
        <v>337</v>
      </c>
      <c r="E370" s="870" t="n">
        <v>0</v>
      </c>
      <c r="F370" s="871" t="n">
        <v>9.96</v>
      </c>
      <c r="G370" s="871" t="n">
        <v>9.96</v>
      </c>
      <c r="H370" s="870" t="n">
        <v>0</v>
      </c>
      <c r="I370" s="871" t="n">
        <v>11.5</v>
      </c>
      <c r="J370" s="871" t="n">
        <v>11.5</v>
      </c>
    </row>
    <row r="371" customFormat="false" ht="12.75" hidden="false" customHeight="false" outlineLevel="0" collapsed="false">
      <c r="A371" s="863" t="s">
        <v>1064</v>
      </c>
      <c r="B371" s="864" t="s">
        <v>1065</v>
      </c>
      <c r="C371" s="865"/>
      <c r="D371" s="876"/>
      <c r="E371" s="877"/>
      <c r="F371" s="877"/>
      <c r="G371" s="878"/>
      <c r="H371" s="877"/>
      <c r="I371" s="877"/>
      <c r="J371" s="878"/>
    </row>
    <row r="372" customFormat="false" ht="12.75" hidden="false" customHeight="false" outlineLevel="0" collapsed="false">
      <c r="A372" s="868" t="s">
        <v>1066</v>
      </c>
      <c r="B372" s="869"/>
      <c r="C372" s="868" t="s">
        <v>1067</v>
      </c>
      <c r="D372" s="868" t="s">
        <v>337</v>
      </c>
      <c r="E372" s="870" t="n">
        <v>0</v>
      </c>
      <c r="F372" s="871" t="n">
        <v>8.3</v>
      </c>
      <c r="G372" s="871" t="n">
        <v>8.3</v>
      </c>
      <c r="H372" s="870" t="n">
        <v>0</v>
      </c>
      <c r="I372" s="871" t="n">
        <v>9.59</v>
      </c>
      <c r="J372" s="871" t="n">
        <v>9.59</v>
      </c>
    </row>
    <row r="373" customFormat="false" ht="25.5" hidden="false" customHeight="false" outlineLevel="0" collapsed="false">
      <c r="A373" s="868" t="s">
        <v>1068</v>
      </c>
      <c r="B373" s="869"/>
      <c r="C373" s="868" t="s">
        <v>1069</v>
      </c>
      <c r="D373" s="868" t="s">
        <v>445</v>
      </c>
      <c r="E373" s="870" t="n">
        <v>0</v>
      </c>
      <c r="F373" s="871" t="n">
        <v>11.62</v>
      </c>
      <c r="G373" s="871" t="n">
        <v>11.62</v>
      </c>
      <c r="H373" s="870" t="n">
        <v>0</v>
      </c>
      <c r="I373" s="871" t="n">
        <v>13.42</v>
      </c>
      <c r="J373" s="871" t="n">
        <v>13.42</v>
      </c>
    </row>
    <row r="374" customFormat="false" ht="25.5" hidden="false" customHeight="false" outlineLevel="0" collapsed="false">
      <c r="A374" s="868" t="s">
        <v>1070</v>
      </c>
      <c r="B374" s="869"/>
      <c r="C374" s="868" t="s">
        <v>1071</v>
      </c>
      <c r="D374" s="868" t="s">
        <v>337</v>
      </c>
      <c r="E374" s="870" t="n">
        <v>0</v>
      </c>
      <c r="F374" s="871" t="n">
        <v>165.9</v>
      </c>
      <c r="G374" s="871" t="n">
        <v>165.9</v>
      </c>
      <c r="H374" s="870" t="n">
        <v>0</v>
      </c>
      <c r="I374" s="871" t="n">
        <v>191.7</v>
      </c>
      <c r="J374" s="871" t="n">
        <v>191.7</v>
      </c>
    </row>
    <row r="375" customFormat="false" ht="25.5" hidden="false" customHeight="false" outlineLevel="0" collapsed="false">
      <c r="A375" s="868" t="s">
        <v>1072</v>
      </c>
      <c r="B375" s="869"/>
      <c r="C375" s="868" t="s">
        <v>1073</v>
      </c>
      <c r="D375" s="868" t="s">
        <v>337</v>
      </c>
      <c r="E375" s="870" t="n">
        <v>0</v>
      </c>
      <c r="F375" s="871" t="n">
        <v>132.72</v>
      </c>
      <c r="G375" s="871" t="n">
        <v>132.72</v>
      </c>
      <c r="H375" s="870" t="n">
        <v>0</v>
      </c>
      <c r="I375" s="871" t="n">
        <v>153.36</v>
      </c>
      <c r="J375" s="871" t="n">
        <v>153.36</v>
      </c>
    </row>
    <row r="376" customFormat="false" ht="12.75" hidden="false" customHeight="false" outlineLevel="0" collapsed="false">
      <c r="A376" s="868" t="s">
        <v>1074</v>
      </c>
      <c r="B376" s="869"/>
      <c r="C376" s="868" t="s">
        <v>1075</v>
      </c>
      <c r="D376" s="868" t="s">
        <v>337</v>
      </c>
      <c r="E376" s="870" t="n">
        <v>0</v>
      </c>
      <c r="F376" s="871" t="n">
        <v>66.36</v>
      </c>
      <c r="G376" s="871" t="n">
        <v>66.36</v>
      </c>
      <c r="H376" s="870" t="n">
        <v>0</v>
      </c>
      <c r="I376" s="871" t="n">
        <v>76.68</v>
      </c>
      <c r="J376" s="871" t="n">
        <v>76.68</v>
      </c>
    </row>
    <row r="377" customFormat="false" ht="12.75" hidden="false" customHeight="false" outlineLevel="0" collapsed="false">
      <c r="A377" s="868" t="s">
        <v>1076</v>
      </c>
      <c r="B377" s="869"/>
      <c r="C377" s="868" t="s">
        <v>1077</v>
      </c>
      <c r="D377" s="868" t="s">
        <v>337</v>
      </c>
      <c r="E377" s="870" t="n">
        <v>0</v>
      </c>
      <c r="F377" s="871" t="n">
        <v>36.85</v>
      </c>
      <c r="G377" s="871" t="n">
        <v>36.85</v>
      </c>
      <c r="H377" s="870" t="n">
        <v>0</v>
      </c>
      <c r="I377" s="871" t="n">
        <v>42.58</v>
      </c>
      <c r="J377" s="871" t="n">
        <v>42.58</v>
      </c>
    </row>
    <row r="378" customFormat="false" ht="12.75" hidden="false" customHeight="false" outlineLevel="0" collapsed="false">
      <c r="A378" s="868" t="s">
        <v>1078</v>
      </c>
      <c r="B378" s="869"/>
      <c r="C378" s="868" t="s">
        <v>1079</v>
      </c>
      <c r="D378" s="868" t="s">
        <v>337</v>
      </c>
      <c r="E378" s="870" t="n">
        <v>0</v>
      </c>
      <c r="F378" s="871" t="n">
        <v>4.92</v>
      </c>
      <c r="G378" s="871" t="n">
        <v>4.92</v>
      </c>
      <c r="H378" s="870" t="n">
        <v>0</v>
      </c>
      <c r="I378" s="871" t="n">
        <v>5.69</v>
      </c>
      <c r="J378" s="871" t="n">
        <v>5.69</v>
      </c>
    </row>
    <row r="379" customFormat="false" ht="25.5" hidden="false" customHeight="false" outlineLevel="0" collapsed="false">
      <c r="A379" s="868" t="s">
        <v>1080</v>
      </c>
      <c r="B379" s="869"/>
      <c r="C379" s="868" t="s">
        <v>1081</v>
      </c>
      <c r="D379" s="868" t="s">
        <v>337</v>
      </c>
      <c r="E379" s="870" t="n">
        <v>0</v>
      </c>
      <c r="F379" s="871" t="n">
        <v>5.91</v>
      </c>
      <c r="G379" s="871" t="n">
        <v>5.91</v>
      </c>
      <c r="H379" s="870" t="n">
        <v>0</v>
      </c>
      <c r="I379" s="871" t="n">
        <v>6.82</v>
      </c>
      <c r="J379" s="871" t="n">
        <v>6.82</v>
      </c>
    </row>
    <row r="380" customFormat="false" ht="12.75" hidden="false" customHeight="false" outlineLevel="0" collapsed="false">
      <c r="A380" s="868" t="s">
        <v>1082</v>
      </c>
      <c r="B380" s="869"/>
      <c r="C380" s="868" t="s">
        <v>1083</v>
      </c>
      <c r="D380" s="868" t="s">
        <v>337</v>
      </c>
      <c r="E380" s="870" t="n">
        <v>0</v>
      </c>
      <c r="F380" s="871" t="n">
        <v>36.85</v>
      </c>
      <c r="G380" s="871" t="n">
        <v>36.85</v>
      </c>
      <c r="H380" s="870" t="n">
        <v>0</v>
      </c>
      <c r="I380" s="871" t="n">
        <v>42.58</v>
      </c>
      <c r="J380" s="871" t="n">
        <v>42.58</v>
      </c>
    </row>
    <row r="381" customFormat="false" ht="12.75" hidden="false" customHeight="false" outlineLevel="0" collapsed="false">
      <c r="A381" s="868" t="s">
        <v>1084</v>
      </c>
      <c r="B381" s="869"/>
      <c r="C381" s="868" t="s">
        <v>1085</v>
      </c>
      <c r="D381" s="868" t="s">
        <v>445</v>
      </c>
      <c r="E381" s="870" t="n">
        <v>0</v>
      </c>
      <c r="F381" s="871" t="n">
        <v>8.3</v>
      </c>
      <c r="G381" s="871" t="n">
        <v>8.3</v>
      </c>
      <c r="H381" s="870" t="n">
        <v>0</v>
      </c>
      <c r="I381" s="871" t="n">
        <v>9.59</v>
      </c>
      <c r="J381" s="871" t="n">
        <v>9.59</v>
      </c>
    </row>
    <row r="382" customFormat="false" ht="12.75" hidden="false" customHeight="false" outlineLevel="0" collapsed="false">
      <c r="A382" s="868" t="s">
        <v>1086</v>
      </c>
      <c r="B382" s="869"/>
      <c r="C382" s="868" t="s">
        <v>1087</v>
      </c>
      <c r="D382" s="868" t="s">
        <v>337</v>
      </c>
      <c r="E382" s="870" t="n">
        <v>0</v>
      </c>
      <c r="F382" s="871" t="n">
        <v>16.6</v>
      </c>
      <c r="G382" s="871" t="n">
        <v>16.6</v>
      </c>
      <c r="H382" s="870" t="n">
        <v>0</v>
      </c>
      <c r="I382" s="871" t="n">
        <v>19.18</v>
      </c>
      <c r="J382" s="871" t="n">
        <v>19.18</v>
      </c>
    </row>
    <row r="383" customFormat="false" ht="25.5" hidden="false" customHeight="false" outlineLevel="0" collapsed="false">
      <c r="A383" s="868" t="s">
        <v>1088</v>
      </c>
      <c r="B383" s="869"/>
      <c r="C383" s="868" t="s">
        <v>1089</v>
      </c>
      <c r="D383" s="868" t="s">
        <v>337</v>
      </c>
      <c r="E383" s="870" t="n">
        <v>0</v>
      </c>
      <c r="F383" s="871" t="n">
        <v>13.27</v>
      </c>
      <c r="G383" s="871" t="n">
        <v>13.27</v>
      </c>
      <c r="H383" s="870" t="n">
        <v>0</v>
      </c>
      <c r="I383" s="871" t="n">
        <v>15.33</v>
      </c>
      <c r="J383" s="871" t="n">
        <v>15.33</v>
      </c>
    </row>
    <row r="384" customFormat="false" ht="12.75" hidden="false" customHeight="false" outlineLevel="0" collapsed="false">
      <c r="A384" s="868" t="s">
        <v>1090</v>
      </c>
      <c r="B384" s="869"/>
      <c r="C384" s="868" t="s">
        <v>1091</v>
      </c>
      <c r="D384" s="868" t="s">
        <v>337</v>
      </c>
      <c r="E384" s="870" t="n">
        <v>0</v>
      </c>
      <c r="F384" s="871" t="n">
        <v>19.91</v>
      </c>
      <c r="G384" s="871" t="n">
        <v>19.91</v>
      </c>
      <c r="H384" s="870" t="n">
        <v>0</v>
      </c>
      <c r="I384" s="871" t="n">
        <v>23.01</v>
      </c>
      <c r="J384" s="871" t="n">
        <v>23.01</v>
      </c>
    </row>
    <row r="385" customFormat="false" ht="12.75" hidden="false" customHeight="false" outlineLevel="0" collapsed="false">
      <c r="A385" s="868" t="s">
        <v>1092</v>
      </c>
      <c r="B385" s="869"/>
      <c r="C385" s="868" t="s">
        <v>1093</v>
      </c>
      <c r="D385" s="868" t="s">
        <v>337</v>
      </c>
      <c r="E385" s="870" t="n">
        <v>0</v>
      </c>
      <c r="F385" s="871" t="n">
        <v>16.6</v>
      </c>
      <c r="G385" s="871" t="n">
        <v>16.6</v>
      </c>
      <c r="H385" s="870" t="n">
        <v>0</v>
      </c>
      <c r="I385" s="871" t="n">
        <v>19.18</v>
      </c>
      <c r="J385" s="871" t="n">
        <v>19.18</v>
      </c>
    </row>
    <row r="386" customFormat="false" ht="25.5" hidden="false" customHeight="false" outlineLevel="0" collapsed="false">
      <c r="A386" s="868" t="s">
        <v>1094</v>
      </c>
      <c r="B386" s="869"/>
      <c r="C386" s="868" t="s">
        <v>1095</v>
      </c>
      <c r="D386" s="868" t="s">
        <v>337</v>
      </c>
      <c r="E386" s="870" t="n">
        <v>0</v>
      </c>
      <c r="F386" s="871" t="n">
        <v>33.18</v>
      </c>
      <c r="G386" s="871" t="n">
        <v>33.18</v>
      </c>
      <c r="H386" s="870" t="n">
        <v>0</v>
      </c>
      <c r="I386" s="871" t="n">
        <v>38.34</v>
      </c>
      <c r="J386" s="871" t="n">
        <v>38.34</v>
      </c>
    </row>
    <row r="387" customFormat="false" ht="12.75" hidden="false" customHeight="false" outlineLevel="0" collapsed="false">
      <c r="A387" s="868" t="s">
        <v>1096</v>
      </c>
      <c r="B387" s="869"/>
      <c r="C387" s="868" t="s">
        <v>1097</v>
      </c>
      <c r="D387" s="868" t="s">
        <v>337</v>
      </c>
      <c r="E387" s="870" t="n">
        <v>0</v>
      </c>
      <c r="F387" s="871" t="n">
        <v>49.78</v>
      </c>
      <c r="G387" s="871" t="n">
        <v>49.78</v>
      </c>
      <c r="H387" s="870" t="n">
        <v>0</v>
      </c>
      <c r="I387" s="871" t="n">
        <v>57.52</v>
      </c>
      <c r="J387" s="871" t="n">
        <v>57.52</v>
      </c>
    </row>
    <row r="388" customFormat="false" ht="25.5" hidden="false" customHeight="false" outlineLevel="0" collapsed="false">
      <c r="A388" s="868" t="s">
        <v>1098</v>
      </c>
      <c r="B388" s="869"/>
      <c r="C388" s="868" t="s">
        <v>1099</v>
      </c>
      <c r="D388" s="868" t="s">
        <v>337</v>
      </c>
      <c r="E388" s="870" t="n">
        <v>0</v>
      </c>
      <c r="F388" s="871" t="n">
        <v>93.36</v>
      </c>
      <c r="G388" s="871" t="n">
        <v>93.36</v>
      </c>
      <c r="H388" s="870" t="n">
        <v>0</v>
      </c>
      <c r="I388" s="871" t="n">
        <v>107.88</v>
      </c>
      <c r="J388" s="871" t="n">
        <v>107.88</v>
      </c>
    </row>
    <row r="389" customFormat="false" ht="12.75" hidden="false" customHeight="false" outlineLevel="0" collapsed="false">
      <c r="A389" s="868" t="s">
        <v>1100</v>
      </c>
      <c r="B389" s="869"/>
      <c r="C389" s="868" t="s">
        <v>1101</v>
      </c>
      <c r="D389" s="868" t="s">
        <v>337</v>
      </c>
      <c r="E389" s="870" t="n">
        <v>0</v>
      </c>
      <c r="F389" s="871" t="n">
        <v>24.89</v>
      </c>
      <c r="G389" s="871" t="n">
        <v>24.89</v>
      </c>
      <c r="H389" s="870" t="n">
        <v>0</v>
      </c>
      <c r="I389" s="871" t="n">
        <v>28.75</v>
      </c>
      <c r="J389" s="871" t="n">
        <v>28.75</v>
      </c>
    </row>
    <row r="390" customFormat="false" ht="25.5" hidden="false" customHeight="false" outlineLevel="0" collapsed="false">
      <c r="A390" s="868" t="s">
        <v>1102</v>
      </c>
      <c r="B390" s="869"/>
      <c r="C390" s="868" t="s">
        <v>1103</v>
      </c>
      <c r="D390" s="868" t="s">
        <v>337</v>
      </c>
      <c r="E390" s="870" t="n">
        <v>0</v>
      </c>
      <c r="F390" s="871" t="n">
        <v>6.75</v>
      </c>
      <c r="G390" s="871" t="n">
        <v>6.75</v>
      </c>
      <c r="H390" s="870" t="n">
        <v>0</v>
      </c>
      <c r="I390" s="871" t="n">
        <v>7.8</v>
      </c>
      <c r="J390" s="871" t="n">
        <v>7.8</v>
      </c>
    </row>
    <row r="391" customFormat="false" ht="12.75" hidden="false" customHeight="false" outlineLevel="0" collapsed="false">
      <c r="A391" s="868" t="s">
        <v>1104</v>
      </c>
      <c r="B391" s="869"/>
      <c r="C391" s="868" t="s">
        <v>1105</v>
      </c>
      <c r="D391" s="868" t="s">
        <v>337</v>
      </c>
      <c r="E391" s="870" t="n">
        <v>0</v>
      </c>
      <c r="F391" s="871" t="n">
        <v>13.23</v>
      </c>
      <c r="G391" s="871" t="n">
        <v>13.23</v>
      </c>
      <c r="H391" s="870" t="n">
        <v>0</v>
      </c>
      <c r="I391" s="871" t="n">
        <v>15.28</v>
      </c>
      <c r="J391" s="871" t="n">
        <v>15.28</v>
      </c>
    </row>
    <row r="392" customFormat="false" ht="25.5" hidden="false" customHeight="false" outlineLevel="0" collapsed="false">
      <c r="A392" s="868" t="s">
        <v>1106</v>
      </c>
      <c r="B392" s="869"/>
      <c r="C392" s="868" t="s">
        <v>1107</v>
      </c>
      <c r="D392" s="868" t="s">
        <v>445</v>
      </c>
      <c r="E392" s="870" t="n">
        <v>0</v>
      </c>
      <c r="F392" s="871" t="n">
        <v>3.98</v>
      </c>
      <c r="G392" s="871" t="n">
        <v>3.98</v>
      </c>
      <c r="H392" s="870" t="n">
        <v>0</v>
      </c>
      <c r="I392" s="871" t="n">
        <v>4.61</v>
      </c>
      <c r="J392" s="871" t="n">
        <v>4.61</v>
      </c>
    </row>
    <row r="393" customFormat="false" ht="25.5" hidden="false" customHeight="false" outlineLevel="0" collapsed="false">
      <c r="A393" s="868" t="s">
        <v>1108</v>
      </c>
      <c r="B393" s="869"/>
      <c r="C393" s="868" t="s">
        <v>1109</v>
      </c>
      <c r="D393" s="868" t="s">
        <v>445</v>
      </c>
      <c r="E393" s="870" t="n">
        <v>0</v>
      </c>
      <c r="F393" s="871" t="n">
        <v>1.99</v>
      </c>
      <c r="G393" s="871" t="n">
        <v>1.99</v>
      </c>
      <c r="H393" s="870" t="n">
        <v>0</v>
      </c>
      <c r="I393" s="871" t="n">
        <v>2.29</v>
      </c>
      <c r="J393" s="871" t="n">
        <v>2.29</v>
      </c>
    </row>
    <row r="394" customFormat="false" ht="25.5" hidden="false" customHeight="false" outlineLevel="0" collapsed="false">
      <c r="A394" s="868" t="s">
        <v>1110</v>
      </c>
      <c r="B394" s="869"/>
      <c r="C394" s="868" t="s">
        <v>1111</v>
      </c>
      <c r="D394" s="868" t="s">
        <v>445</v>
      </c>
      <c r="E394" s="870" t="n">
        <v>0</v>
      </c>
      <c r="F394" s="871" t="n">
        <v>3.32</v>
      </c>
      <c r="G394" s="871" t="n">
        <v>3.32</v>
      </c>
      <c r="H394" s="870" t="n">
        <v>0</v>
      </c>
      <c r="I394" s="871" t="n">
        <v>3.83</v>
      </c>
      <c r="J394" s="871" t="n">
        <v>3.83</v>
      </c>
    </row>
    <row r="395" customFormat="false" ht="25.5" hidden="false" customHeight="false" outlineLevel="0" collapsed="false">
      <c r="A395" s="868" t="s">
        <v>1112</v>
      </c>
      <c r="B395" s="869"/>
      <c r="C395" s="868" t="s">
        <v>1113</v>
      </c>
      <c r="D395" s="868" t="s">
        <v>445</v>
      </c>
      <c r="E395" s="870" t="n">
        <v>0</v>
      </c>
      <c r="F395" s="871" t="n">
        <v>1.65</v>
      </c>
      <c r="G395" s="871" t="n">
        <v>1.65</v>
      </c>
      <c r="H395" s="870" t="n">
        <v>0</v>
      </c>
      <c r="I395" s="871" t="n">
        <v>1.92</v>
      </c>
      <c r="J395" s="871" t="n">
        <v>1.92</v>
      </c>
    </row>
    <row r="396" customFormat="false" ht="12.75" hidden="false" customHeight="false" outlineLevel="0" collapsed="false">
      <c r="A396" s="868" t="s">
        <v>1114</v>
      </c>
      <c r="B396" s="869"/>
      <c r="C396" s="868" t="s">
        <v>1115</v>
      </c>
      <c r="D396" s="868" t="s">
        <v>445</v>
      </c>
      <c r="E396" s="870" t="n">
        <v>0</v>
      </c>
      <c r="F396" s="871" t="n">
        <v>23.35</v>
      </c>
      <c r="G396" s="871" t="n">
        <v>23.35</v>
      </c>
      <c r="H396" s="870" t="n">
        <v>0</v>
      </c>
      <c r="I396" s="871" t="n">
        <v>26.98</v>
      </c>
      <c r="J396" s="871" t="n">
        <v>26.98</v>
      </c>
    </row>
    <row r="397" customFormat="false" ht="12.75" hidden="false" customHeight="false" outlineLevel="0" collapsed="false">
      <c r="A397" s="868" t="s">
        <v>1116</v>
      </c>
      <c r="B397" s="869"/>
      <c r="C397" s="868" t="s">
        <v>1117</v>
      </c>
      <c r="D397" s="868" t="s">
        <v>445</v>
      </c>
      <c r="E397" s="870" t="n">
        <v>0</v>
      </c>
      <c r="F397" s="871" t="n">
        <v>6.64</v>
      </c>
      <c r="G397" s="871" t="n">
        <v>6.64</v>
      </c>
      <c r="H397" s="870" t="n">
        <v>0</v>
      </c>
      <c r="I397" s="871" t="n">
        <v>7.67</v>
      </c>
      <c r="J397" s="871" t="n">
        <v>7.67</v>
      </c>
    </row>
    <row r="398" customFormat="false" ht="25.5" hidden="false" customHeight="false" outlineLevel="0" collapsed="false">
      <c r="A398" s="868" t="s">
        <v>1118</v>
      </c>
      <c r="B398" s="869"/>
      <c r="C398" s="868" t="s">
        <v>1119</v>
      </c>
      <c r="D398" s="868" t="s">
        <v>337</v>
      </c>
      <c r="E398" s="870" t="n">
        <v>0</v>
      </c>
      <c r="F398" s="871" t="n">
        <v>33.18</v>
      </c>
      <c r="G398" s="871" t="n">
        <v>33.18</v>
      </c>
      <c r="H398" s="870" t="n">
        <v>0</v>
      </c>
      <c r="I398" s="871" t="n">
        <v>38.34</v>
      </c>
      <c r="J398" s="871" t="n">
        <v>38.34</v>
      </c>
    </row>
    <row r="399" customFormat="false" ht="12.75" hidden="false" customHeight="false" outlineLevel="0" collapsed="false">
      <c r="A399" s="868" t="s">
        <v>1120</v>
      </c>
      <c r="B399" s="869"/>
      <c r="C399" s="868" t="s">
        <v>1121</v>
      </c>
      <c r="D399" s="868" t="s">
        <v>337</v>
      </c>
      <c r="E399" s="870" t="n">
        <v>0</v>
      </c>
      <c r="F399" s="871" t="n">
        <v>6.64</v>
      </c>
      <c r="G399" s="871" t="n">
        <v>6.64</v>
      </c>
      <c r="H399" s="870" t="n">
        <v>0</v>
      </c>
      <c r="I399" s="871" t="n">
        <v>7.67</v>
      </c>
      <c r="J399" s="871" t="n">
        <v>7.67</v>
      </c>
    </row>
    <row r="400" customFormat="false" ht="25.5" hidden="false" customHeight="false" outlineLevel="0" collapsed="false">
      <c r="A400" s="868" t="s">
        <v>1122</v>
      </c>
      <c r="B400" s="869"/>
      <c r="C400" s="868" t="s">
        <v>1123</v>
      </c>
      <c r="D400" s="868" t="s">
        <v>337</v>
      </c>
      <c r="E400" s="870" t="n">
        <v>0</v>
      </c>
      <c r="F400" s="871" t="n">
        <v>49.78</v>
      </c>
      <c r="G400" s="871" t="n">
        <v>49.78</v>
      </c>
      <c r="H400" s="870" t="n">
        <v>0</v>
      </c>
      <c r="I400" s="871" t="n">
        <v>57.52</v>
      </c>
      <c r="J400" s="871" t="n">
        <v>57.52</v>
      </c>
    </row>
    <row r="401" customFormat="false" ht="12.75" hidden="false" customHeight="false" outlineLevel="0" collapsed="false">
      <c r="A401" s="868" t="s">
        <v>1124</v>
      </c>
      <c r="B401" s="869"/>
      <c r="C401" s="868" t="s">
        <v>1125</v>
      </c>
      <c r="D401" s="868" t="s">
        <v>337</v>
      </c>
      <c r="E401" s="870" t="n">
        <v>0</v>
      </c>
      <c r="F401" s="871" t="n">
        <v>70.03</v>
      </c>
      <c r="G401" s="871" t="n">
        <v>70.03</v>
      </c>
      <c r="H401" s="870" t="n">
        <v>0</v>
      </c>
      <c r="I401" s="871" t="n">
        <v>80.92</v>
      </c>
      <c r="J401" s="871" t="n">
        <v>80.92</v>
      </c>
    </row>
    <row r="402" customFormat="false" ht="12.75" hidden="false" customHeight="false" outlineLevel="0" collapsed="false">
      <c r="A402" s="863" t="s">
        <v>1126</v>
      </c>
      <c r="B402" s="864" t="s">
        <v>1127</v>
      </c>
      <c r="C402" s="865"/>
      <c r="D402" s="876"/>
      <c r="E402" s="877"/>
      <c r="F402" s="877"/>
      <c r="G402" s="878"/>
      <c r="H402" s="877"/>
      <c r="I402" s="877"/>
      <c r="J402" s="878"/>
    </row>
    <row r="403" customFormat="false" ht="25.5" hidden="false" customHeight="false" outlineLevel="0" collapsed="false">
      <c r="A403" s="868" t="s">
        <v>1128</v>
      </c>
      <c r="B403" s="869"/>
      <c r="C403" s="868" t="s">
        <v>1129</v>
      </c>
      <c r="D403" s="868" t="s">
        <v>337</v>
      </c>
      <c r="E403" s="870" t="n">
        <v>0</v>
      </c>
      <c r="F403" s="871" t="n">
        <v>136.6</v>
      </c>
      <c r="G403" s="871" t="n">
        <v>136.6</v>
      </c>
      <c r="H403" s="870" t="n">
        <v>0</v>
      </c>
      <c r="I403" s="871" t="n">
        <v>157.85</v>
      </c>
      <c r="J403" s="871" t="n">
        <v>157.85</v>
      </c>
    </row>
    <row r="404" customFormat="false" ht="25.5" hidden="false" customHeight="false" outlineLevel="0" collapsed="false">
      <c r="A404" s="868" t="s">
        <v>1130</v>
      </c>
      <c r="B404" s="869"/>
      <c r="C404" s="868" t="s">
        <v>1131</v>
      </c>
      <c r="D404" s="868" t="s">
        <v>337</v>
      </c>
      <c r="E404" s="870" t="n">
        <v>0</v>
      </c>
      <c r="F404" s="871" t="n">
        <v>33.18</v>
      </c>
      <c r="G404" s="871" t="n">
        <v>33.18</v>
      </c>
      <c r="H404" s="870" t="n">
        <v>0</v>
      </c>
      <c r="I404" s="871" t="n">
        <v>38.34</v>
      </c>
      <c r="J404" s="871" t="n">
        <v>38.34</v>
      </c>
    </row>
    <row r="405" customFormat="false" ht="12.75" hidden="false" customHeight="false" outlineLevel="0" collapsed="false">
      <c r="A405" s="868" t="s">
        <v>1132</v>
      </c>
      <c r="B405" s="869"/>
      <c r="C405" s="868" t="s">
        <v>1133</v>
      </c>
      <c r="D405" s="868" t="s">
        <v>337</v>
      </c>
      <c r="E405" s="870" t="n">
        <v>0</v>
      </c>
      <c r="F405" s="871" t="n">
        <v>8.3</v>
      </c>
      <c r="G405" s="871" t="n">
        <v>8.3</v>
      </c>
      <c r="H405" s="870" t="n">
        <v>0</v>
      </c>
      <c r="I405" s="871" t="n">
        <v>9.59</v>
      </c>
      <c r="J405" s="871" t="n">
        <v>9.59</v>
      </c>
    </row>
    <row r="406" customFormat="false" ht="25.5" hidden="false" customHeight="false" outlineLevel="0" collapsed="false">
      <c r="A406" s="868" t="s">
        <v>1134</v>
      </c>
      <c r="B406" s="869"/>
      <c r="C406" s="868" t="s">
        <v>1135</v>
      </c>
      <c r="D406" s="868" t="s">
        <v>389</v>
      </c>
      <c r="E406" s="870" t="n">
        <v>0</v>
      </c>
      <c r="F406" s="871" t="n">
        <v>33.18</v>
      </c>
      <c r="G406" s="871" t="n">
        <v>33.18</v>
      </c>
      <c r="H406" s="870" t="n">
        <v>0</v>
      </c>
      <c r="I406" s="871" t="n">
        <v>38.34</v>
      </c>
      <c r="J406" s="871" t="n">
        <v>38.34</v>
      </c>
    </row>
    <row r="407" customFormat="false" ht="25.5" hidden="false" customHeight="false" outlineLevel="0" collapsed="false">
      <c r="A407" s="868" t="s">
        <v>1136</v>
      </c>
      <c r="B407" s="869"/>
      <c r="C407" s="868" t="s">
        <v>1137</v>
      </c>
      <c r="D407" s="868" t="s">
        <v>337</v>
      </c>
      <c r="E407" s="870" t="n">
        <v>0</v>
      </c>
      <c r="F407" s="871" t="n">
        <v>6.64</v>
      </c>
      <c r="G407" s="871" t="n">
        <v>6.64</v>
      </c>
      <c r="H407" s="870" t="n">
        <v>0</v>
      </c>
      <c r="I407" s="871" t="n">
        <v>7.67</v>
      </c>
      <c r="J407" s="871" t="n">
        <v>7.67</v>
      </c>
    </row>
    <row r="408" customFormat="false" ht="25.5" hidden="false" customHeight="false" outlineLevel="0" collapsed="false">
      <c r="A408" s="868" t="s">
        <v>1138</v>
      </c>
      <c r="B408" s="869"/>
      <c r="C408" s="868" t="s">
        <v>1139</v>
      </c>
      <c r="D408" s="868" t="s">
        <v>337</v>
      </c>
      <c r="E408" s="870" t="n">
        <v>0</v>
      </c>
      <c r="F408" s="871" t="n">
        <v>13.27</v>
      </c>
      <c r="G408" s="871" t="n">
        <v>13.27</v>
      </c>
      <c r="H408" s="870" t="n">
        <v>0</v>
      </c>
      <c r="I408" s="871" t="n">
        <v>15.33</v>
      </c>
      <c r="J408" s="871" t="n">
        <v>15.33</v>
      </c>
    </row>
    <row r="409" customFormat="false" ht="25.5" hidden="false" customHeight="false" outlineLevel="0" collapsed="false">
      <c r="A409" s="868" t="s">
        <v>1140</v>
      </c>
      <c r="B409" s="869"/>
      <c r="C409" s="868" t="s">
        <v>1141</v>
      </c>
      <c r="D409" s="868" t="s">
        <v>337</v>
      </c>
      <c r="E409" s="870" t="n">
        <v>0</v>
      </c>
      <c r="F409" s="871" t="n">
        <v>3.32</v>
      </c>
      <c r="G409" s="871" t="n">
        <v>3.32</v>
      </c>
      <c r="H409" s="870" t="n">
        <v>0</v>
      </c>
      <c r="I409" s="871" t="n">
        <v>3.83</v>
      </c>
      <c r="J409" s="871" t="n">
        <v>3.83</v>
      </c>
    </row>
    <row r="410" customFormat="false" ht="25.5" hidden="false" customHeight="false" outlineLevel="0" collapsed="false">
      <c r="A410" s="868" t="s">
        <v>1142</v>
      </c>
      <c r="B410" s="869"/>
      <c r="C410" s="868" t="s">
        <v>1143</v>
      </c>
      <c r="D410" s="868" t="s">
        <v>337</v>
      </c>
      <c r="E410" s="870" t="n">
        <v>0</v>
      </c>
      <c r="F410" s="871" t="n">
        <v>4.97</v>
      </c>
      <c r="G410" s="871" t="n">
        <v>4.97</v>
      </c>
      <c r="H410" s="870" t="n">
        <v>0</v>
      </c>
      <c r="I410" s="871" t="n">
        <v>5.75</v>
      </c>
      <c r="J410" s="871" t="n">
        <v>5.75</v>
      </c>
    </row>
    <row r="411" customFormat="false" ht="12.75" hidden="false" customHeight="false" outlineLevel="0" collapsed="false">
      <c r="A411" s="868" t="s">
        <v>1144</v>
      </c>
      <c r="B411" s="869"/>
      <c r="C411" s="868" t="s">
        <v>1145</v>
      </c>
      <c r="D411" s="868" t="s">
        <v>337</v>
      </c>
      <c r="E411" s="870" t="n">
        <v>0</v>
      </c>
      <c r="F411" s="871" t="n">
        <v>8.3</v>
      </c>
      <c r="G411" s="871" t="n">
        <v>8.3</v>
      </c>
      <c r="H411" s="870" t="n">
        <v>0</v>
      </c>
      <c r="I411" s="871" t="n">
        <v>9.59</v>
      </c>
      <c r="J411" s="871" t="n">
        <v>9.59</v>
      </c>
    </row>
    <row r="412" customFormat="false" ht="12.75" hidden="false" customHeight="false" outlineLevel="0" collapsed="false">
      <c r="A412" s="868" t="s">
        <v>1146</v>
      </c>
      <c r="B412" s="869"/>
      <c r="C412" s="868" t="s">
        <v>1147</v>
      </c>
      <c r="D412" s="868" t="s">
        <v>337</v>
      </c>
      <c r="E412" s="870" t="n">
        <v>0</v>
      </c>
      <c r="F412" s="871" t="n">
        <v>8.3</v>
      </c>
      <c r="G412" s="871" t="n">
        <v>8.3</v>
      </c>
      <c r="H412" s="870" t="n">
        <v>0</v>
      </c>
      <c r="I412" s="871" t="n">
        <v>9.59</v>
      </c>
      <c r="J412" s="871" t="n">
        <v>9.59</v>
      </c>
    </row>
    <row r="413" customFormat="false" ht="12.75" hidden="false" customHeight="false" outlineLevel="0" collapsed="false">
      <c r="A413" s="863" t="s">
        <v>1148</v>
      </c>
      <c r="B413" s="864" t="s">
        <v>1149</v>
      </c>
      <c r="C413" s="865"/>
      <c r="D413" s="876"/>
      <c r="E413" s="877"/>
      <c r="F413" s="877"/>
      <c r="G413" s="878"/>
      <c r="H413" s="877"/>
      <c r="I413" s="877"/>
      <c r="J413" s="878"/>
    </row>
    <row r="414" customFormat="false" ht="25.5" hidden="false" customHeight="false" outlineLevel="0" collapsed="false">
      <c r="A414" s="868" t="s">
        <v>1150</v>
      </c>
      <c r="B414" s="869"/>
      <c r="C414" s="868" t="s">
        <v>1151</v>
      </c>
      <c r="D414" s="868" t="s">
        <v>337</v>
      </c>
      <c r="E414" s="870" t="n">
        <v>0</v>
      </c>
      <c r="F414" s="871" t="n">
        <v>23.35</v>
      </c>
      <c r="G414" s="871" t="n">
        <v>23.35</v>
      </c>
      <c r="H414" s="870" t="n">
        <v>0</v>
      </c>
      <c r="I414" s="871" t="n">
        <v>26.98</v>
      </c>
      <c r="J414" s="871" t="n">
        <v>26.98</v>
      </c>
    </row>
    <row r="415" customFormat="false" ht="12.75" hidden="false" customHeight="false" outlineLevel="0" collapsed="false">
      <c r="A415" s="868" t="s">
        <v>1152</v>
      </c>
      <c r="B415" s="869"/>
      <c r="C415" s="868" t="s">
        <v>1153</v>
      </c>
      <c r="D415" s="868" t="s">
        <v>337</v>
      </c>
      <c r="E415" s="870" t="n">
        <v>0</v>
      </c>
      <c r="F415" s="871" t="n">
        <v>2.7</v>
      </c>
      <c r="G415" s="871" t="n">
        <v>2.7</v>
      </c>
      <c r="H415" s="870" t="n">
        <v>0</v>
      </c>
      <c r="I415" s="871" t="n">
        <v>3.12</v>
      </c>
      <c r="J415" s="871" t="n">
        <v>3.12</v>
      </c>
    </row>
    <row r="416" customFormat="false" ht="12.75" hidden="false" customHeight="false" outlineLevel="0" collapsed="false">
      <c r="A416" s="868" t="s">
        <v>1154</v>
      </c>
      <c r="B416" s="869"/>
      <c r="C416" s="868" t="s">
        <v>1155</v>
      </c>
      <c r="D416" s="868" t="s">
        <v>337</v>
      </c>
      <c r="E416" s="870" t="n">
        <v>0</v>
      </c>
      <c r="F416" s="871" t="n">
        <v>33.18</v>
      </c>
      <c r="G416" s="871" t="n">
        <v>33.18</v>
      </c>
      <c r="H416" s="870" t="n">
        <v>0</v>
      </c>
      <c r="I416" s="871" t="n">
        <v>38.34</v>
      </c>
      <c r="J416" s="871" t="n">
        <v>38.34</v>
      </c>
    </row>
    <row r="417" customFormat="false" ht="12.75" hidden="false" customHeight="false" outlineLevel="0" collapsed="false">
      <c r="A417" s="868" t="s">
        <v>1156</v>
      </c>
      <c r="B417" s="869"/>
      <c r="C417" s="868" t="s">
        <v>1157</v>
      </c>
      <c r="D417" s="868" t="s">
        <v>337</v>
      </c>
      <c r="E417" s="870" t="n">
        <v>0</v>
      </c>
      <c r="F417" s="871" t="n">
        <v>16.6</v>
      </c>
      <c r="G417" s="871" t="n">
        <v>16.6</v>
      </c>
      <c r="H417" s="870" t="n">
        <v>0</v>
      </c>
      <c r="I417" s="871" t="n">
        <v>19.18</v>
      </c>
      <c r="J417" s="871" t="n">
        <v>19.18</v>
      </c>
    </row>
    <row r="418" customFormat="false" ht="12.75" hidden="false" customHeight="false" outlineLevel="0" collapsed="false">
      <c r="A418" s="868" t="s">
        <v>1158</v>
      </c>
      <c r="B418" s="869"/>
      <c r="C418" s="868" t="s">
        <v>1159</v>
      </c>
      <c r="D418" s="868" t="s">
        <v>337</v>
      </c>
      <c r="E418" s="870" t="n">
        <v>0</v>
      </c>
      <c r="F418" s="871" t="n">
        <v>13.5</v>
      </c>
      <c r="G418" s="871" t="n">
        <v>13.5</v>
      </c>
      <c r="H418" s="870" t="n">
        <v>0</v>
      </c>
      <c r="I418" s="871" t="n">
        <v>15.6</v>
      </c>
      <c r="J418" s="871" t="n">
        <v>15.6</v>
      </c>
    </row>
    <row r="419" customFormat="false" ht="25.5" hidden="false" customHeight="false" outlineLevel="0" collapsed="false">
      <c r="A419" s="868" t="s">
        <v>1160</v>
      </c>
      <c r="B419" s="869"/>
      <c r="C419" s="868" t="s">
        <v>1161</v>
      </c>
      <c r="D419" s="868" t="s">
        <v>337</v>
      </c>
      <c r="E419" s="870" t="n">
        <v>0</v>
      </c>
      <c r="F419" s="871" t="n">
        <v>46.68</v>
      </c>
      <c r="G419" s="871" t="n">
        <v>46.68</v>
      </c>
      <c r="H419" s="870" t="n">
        <v>0</v>
      </c>
      <c r="I419" s="871" t="n">
        <v>53.94</v>
      </c>
      <c r="J419" s="871" t="n">
        <v>53.94</v>
      </c>
    </row>
    <row r="420" customFormat="false" ht="12.75" hidden="false" customHeight="false" outlineLevel="0" collapsed="false">
      <c r="A420" s="863" t="s">
        <v>1162</v>
      </c>
      <c r="B420" s="864" t="s">
        <v>1163</v>
      </c>
      <c r="C420" s="865"/>
      <c r="D420" s="876"/>
      <c r="E420" s="877"/>
      <c r="F420" s="877"/>
      <c r="G420" s="878"/>
      <c r="H420" s="877"/>
      <c r="I420" s="877"/>
      <c r="J420" s="878"/>
    </row>
    <row r="421" customFormat="false" ht="12.75" hidden="false" customHeight="false" outlineLevel="0" collapsed="false">
      <c r="A421" s="868" t="s">
        <v>1164</v>
      </c>
      <c r="B421" s="869"/>
      <c r="C421" s="868" t="s">
        <v>1165</v>
      </c>
      <c r="D421" s="868" t="s">
        <v>1166</v>
      </c>
      <c r="E421" s="870" t="n">
        <v>0</v>
      </c>
      <c r="F421" s="871" t="n">
        <v>0.54</v>
      </c>
      <c r="G421" s="871" t="n">
        <v>0.54</v>
      </c>
      <c r="H421" s="870" t="n">
        <v>0</v>
      </c>
      <c r="I421" s="871" t="n">
        <v>0.63</v>
      </c>
      <c r="J421" s="871" t="n">
        <v>0.63</v>
      </c>
    </row>
    <row r="422" customFormat="false" ht="25.5" hidden="false" customHeight="false" outlineLevel="0" collapsed="false">
      <c r="A422" s="868" t="s">
        <v>1167</v>
      </c>
      <c r="B422" s="869"/>
      <c r="C422" s="868" t="s">
        <v>1168</v>
      </c>
      <c r="D422" s="868" t="s">
        <v>337</v>
      </c>
      <c r="E422" s="870" t="n">
        <v>0</v>
      </c>
      <c r="F422" s="871" t="n">
        <v>49.78</v>
      </c>
      <c r="G422" s="871" t="n">
        <v>49.78</v>
      </c>
      <c r="H422" s="870" t="n">
        <v>0</v>
      </c>
      <c r="I422" s="871" t="n">
        <v>57.52</v>
      </c>
      <c r="J422" s="871" t="n">
        <v>57.52</v>
      </c>
    </row>
    <row r="423" customFormat="false" ht="25.5" hidden="false" customHeight="false" outlineLevel="0" collapsed="false">
      <c r="A423" s="868" t="s">
        <v>1169</v>
      </c>
      <c r="B423" s="869"/>
      <c r="C423" s="868" t="s">
        <v>1170</v>
      </c>
      <c r="D423" s="868" t="s">
        <v>337</v>
      </c>
      <c r="E423" s="870" t="n">
        <v>0</v>
      </c>
      <c r="F423" s="871" t="n">
        <v>66.36</v>
      </c>
      <c r="G423" s="871" t="n">
        <v>66.36</v>
      </c>
      <c r="H423" s="870" t="n">
        <v>0</v>
      </c>
      <c r="I423" s="871" t="n">
        <v>76.68</v>
      </c>
      <c r="J423" s="871" t="n">
        <v>76.68</v>
      </c>
    </row>
    <row r="424" customFormat="false" ht="12.75" hidden="false" customHeight="false" outlineLevel="0" collapsed="false">
      <c r="A424" s="868" t="s">
        <v>1171</v>
      </c>
      <c r="B424" s="869"/>
      <c r="C424" s="868" t="s">
        <v>1172</v>
      </c>
      <c r="D424" s="868" t="s">
        <v>445</v>
      </c>
      <c r="E424" s="870" t="n">
        <v>0</v>
      </c>
      <c r="F424" s="871" t="n">
        <v>13.27</v>
      </c>
      <c r="G424" s="871" t="n">
        <v>13.27</v>
      </c>
      <c r="H424" s="870" t="n">
        <v>0</v>
      </c>
      <c r="I424" s="871" t="n">
        <v>15.33</v>
      </c>
      <c r="J424" s="871" t="n">
        <v>15.33</v>
      </c>
    </row>
    <row r="425" customFormat="false" ht="12.75" hidden="false" customHeight="false" outlineLevel="0" collapsed="false">
      <c r="A425" s="868" t="s">
        <v>1173</v>
      </c>
      <c r="B425" s="869"/>
      <c r="C425" s="868" t="s">
        <v>1174</v>
      </c>
      <c r="D425" s="868" t="s">
        <v>389</v>
      </c>
      <c r="E425" s="870" t="n">
        <v>0</v>
      </c>
      <c r="F425" s="871" t="n">
        <v>33.18</v>
      </c>
      <c r="G425" s="871" t="n">
        <v>33.18</v>
      </c>
      <c r="H425" s="870" t="n">
        <v>0</v>
      </c>
      <c r="I425" s="871" t="n">
        <v>38.34</v>
      </c>
      <c r="J425" s="871" t="n">
        <v>38.34</v>
      </c>
    </row>
    <row r="426" customFormat="false" ht="12.75" hidden="false" customHeight="false" outlineLevel="0" collapsed="false">
      <c r="A426" s="868" t="s">
        <v>1175</v>
      </c>
      <c r="B426" s="869"/>
      <c r="C426" s="868" t="s">
        <v>1176</v>
      </c>
      <c r="D426" s="868" t="s">
        <v>337</v>
      </c>
      <c r="E426" s="870" t="n">
        <v>73.53</v>
      </c>
      <c r="F426" s="871" t="n">
        <v>93.36</v>
      </c>
      <c r="G426" s="871" t="n">
        <v>166.89</v>
      </c>
      <c r="H426" s="870" t="n">
        <v>73.53</v>
      </c>
      <c r="I426" s="871" t="n">
        <v>107.88</v>
      </c>
      <c r="J426" s="871" t="n">
        <v>181.41</v>
      </c>
    </row>
    <row r="427" customFormat="false" ht="12.75" hidden="false" customHeight="false" outlineLevel="0" collapsed="false">
      <c r="A427" s="868" t="s">
        <v>1177</v>
      </c>
      <c r="B427" s="869"/>
      <c r="C427" s="868" t="s">
        <v>1178</v>
      </c>
      <c r="D427" s="868" t="s">
        <v>337</v>
      </c>
      <c r="E427" s="870" t="n">
        <v>73.53</v>
      </c>
      <c r="F427" s="871" t="n">
        <v>93.36</v>
      </c>
      <c r="G427" s="871" t="n">
        <v>166.89</v>
      </c>
      <c r="H427" s="870" t="n">
        <v>73.53</v>
      </c>
      <c r="I427" s="871" t="n">
        <v>107.88</v>
      </c>
      <c r="J427" s="871" t="n">
        <v>181.41</v>
      </c>
    </row>
    <row r="428" customFormat="false" ht="12.75" hidden="false" customHeight="false" outlineLevel="0" collapsed="false">
      <c r="A428" s="868" t="s">
        <v>1179</v>
      </c>
      <c r="B428" s="869"/>
      <c r="C428" s="868" t="s">
        <v>1180</v>
      </c>
      <c r="D428" s="868" t="s">
        <v>337</v>
      </c>
      <c r="E428" s="870" t="n">
        <v>0</v>
      </c>
      <c r="F428" s="871" t="n">
        <v>104.56</v>
      </c>
      <c r="G428" s="871" t="n">
        <v>104.56</v>
      </c>
      <c r="H428" s="870" t="n">
        <v>0</v>
      </c>
      <c r="I428" s="871" t="n">
        <v>120.82</v>
      </c>
      <c r="J428" s="871" t="n">
        <v>120.82</v>
      </c>
    </row>
    <row r="429" customFormat="false" ht="25.5" hidden="false" customHeight="false" outlineLevel="0" collapsed="false">
      <c r="A429" s="868" t="s">
        <v>1181</v>
      </c>
      <c r="B429" s="869"/>
      <c r="C429" s="868" t="s">
        <v>1182</v>
      </c>
      <c r="D429" s="868" t="s">
        <v>389</v>
      </c>
      <c r="E429" s="870" t="n">
        <v>0</v>
      </c>
      <c r="F429" s="871" t="n">
        <v>66.36</v>
      </c>
      <c r="G429" s="871" t="n">
        <v>66.36</v>
      </c>
      <c r="H429" s="870" t="n">
        <v>0</v>
      </c>
      <c r="I429" s="871" t="n">
        <v>76.68</v>
      </c>
      <c r="J429" s="871" t="n">
        <v>76.68</v>
      </c>
    </row>
    <row r="430" customFormat="false" ht="12.75" hidden="false" customHeight="false" outlineLevel="0" collapsed="false">
      <c r="A430" s="868" t="s">
        <v>1183</v>
      </c>
      <c r="B430" s="869"/>
      <c r="C430" s="868" t="s">
        <v>1184</v>
      </c>
      <c r="D430" s="868" t="s">
        <v>337</v>
      </c>
      <c r="E430" s="870" t="n">
        <v>0</v>
      </c>
      <c r="F430" s="871" t="n">
        <v>11.67</v>
      </c>
      <c r="G430" s="871" t="n">
        <v>11.67</v>
      </c>
      <c r="H430" s="870" t="n">
        <v>0</v>
      </c>
      <c r="I430" s="871" t="n">
        <v>13.49</v>
      </c>
      <c r="J430" s="871" t="n">
        <v>13.49</v>
      </c>
    </row>
    <row r="431" customFormat="false" ht="12.75" hidden="false" customHeight="false" outlineLevel="0" collapsed="false">
      <c r="A431" s="868" t="s">
        <v>1185</v>
      </c>
      <c r="B431" s="869"/>
      <c r="C431" s="868" t="s">
        <v>1186</v>
      </c>
      <c r="D431" s="868" t="s">
        <v>337</v>
      </c>
      <c r="E431" s="870" t="n">
        <v>0</v>
      </c>
      <c r="F431" s="871" t="n">
        <v>66.36</v>
      </c>
      <c r="G431" s="871" t="n">
        <v>66.36</v>
      </c>
      <c r="H431" s="870" t="n">
        <v>0</v>
      </c>
      <c r="I431" s="871" t="n">
        <v>76.68</v>
      </c>
      <c r="J431" s="871" t="n">
        <v>76.68</v>
      </c>
    </row>
    <row r="432" customFormat="false" ht="12.75" hidden="false" customHeight="false" outlineLevel="0" collapsed="false">
      <c r="A432" s="868" t="s">
        <v>1187</v>
      </c>
      <c r="B432" s="869"/>
      <c r="C432" s="868" t="s">
        <v>1188</v>
      </c>
      <c r="D432" s="868" t="s">
        <v>337</v>
      </c>
      <c r="E432" s="870" t="n">
        <v>0</v>
      </c>
      <c r="F432" s="871" t="n">
        <v>15.74</v>
      </c>
      <c r="G432" s="871" t="n">
        <v>15.74</v>
      </c>
      <c r="H432" s="870" t="n">
        <v>0</v>
      </c>
      <c r="I432" s="871" t="n">
        <v>18.19</v>
      </c>
      <c r="J432" s="871" t="n">
        <v>18.19</v>
      </c>
    </row>
    <row r="433" customFormat="false" ht="12.75" hidden="false" customHeight="false" outlineLevel="0" collapsed="false">
      <c r="A433" s="868" t="s">
        <v>1189</v>
      </c>
      <c r="B433" s="869"/>
      <c r="C433" s="868" t="s">
        <v>1190</v>
      </c>
      <c r="D433" s="868" t="s">
        <v>337</v>
      </c>
      <c r="E433" s="870" t="n">
        <v>0</v>
      </c>
      <c r="F433" s="871" t="n">
        <v>2.7</v>
      </c>
      <c r="G433" s="871" t="n">
        <v>2.7</v>
      </c>
      <c r="H433" s="870" t="n">
        <v>0</v>
      </c>
      <c r="I433" s="871" t="n">
        <v>3.12</v>
      </c>
      <c r="J433" s="871" t="n">
        <v>3.12</v>
      </c>
    </row>
    <row r="434" customFormat="false" ht="12.75" hidden="false" customHeight="false" outlineLevel="0" collapsed="false">
      <c r="A434" s="868" t="s">
        <v>1191</v>
      </c>
      <c r="B434" s="869"/>
      <c r="C434" s="868" t="s">
        <v>1192</v>
      </c>
      <c r="D434" s="868" t="s">
        <v>337</v>
      </c>
      <c r="E434" s="870" t="n">
        <v>0</v>
      </c>
      <c r="F434" s="871" t="n">
        <v>2.7</v>
      </c>
      <c r="G434" s="871" t="n">
        <v>2.7</v>
      </c>
      <c r="H434" s="870" t="n">
        <v>0</v>
      </c>
      <c r="I434" s="871" t="n">
        <v>3.12</v>
      </c>
      <c r="J434" s="871" t="n">
        <v>3.12</v>
      </c>
    </row>
    <row r="435" customFormat="false" ht="25.5" hidden="false" customHeight="false" outlineLevel="0" collapsed="false">
      <c r="A435" s="868" t="s">
        <v>1193</v>
      </c>
      <c r="B435" s="869"/>
      <c r="C435" s="868" t="s">
        <v>1194</v>
      </c>
      <c r="D435" s="868" t="s">
        <v>337</v>
      </c>
      <c r="E435" s="870" t="n">
        <v>0</v>
      </c>
      <c r="F435" s="871" t="n">
        <v>21.6</v>
      </c>
      <c r="G435" s="871" t="n">
        <v>21.6</v>
      </c>
      <c r="H435" s="870" t="n">
        <v>0</v>
      </c>
      <c r="I435" s="871" t="n">
        <v>24.96</v>
      </c>
      <c r="J435" s="871" t="n">
        <v>24.96</v>
      </c>
    </row>
    <row r="436" customFormat="false" ht="12.75" hidden="false" customHeight="false" outlineLevel="0" collapsed="false">
      <c r="A436" s="863" t="s">
        <v>1195</v>
      </c>
      <c r="B436" s="864" t="s">
        <v>1196</v>
      </c>
      <c r="C436" s="865"/>
      <c r="D436" s="876"/>
      <c r="E436" s="877"/>
      <c r="F436" s="877"/>
      <c r="G436" s="878"/>
      <c r="H436" s="877"/>
      <c r="I436" s="877"/>
      <c r="J436" s="878"/>
    </row>
    <row r="437" customFormat="false" ht="12.75" hidden="false" customHeight="false" outlineLevel="0" collapsed="false">
      <c r="A437" s="868" t="s">
        <v>1197</v>
      </c>
      <c r="B437" s="869"/>
      <c r="C437" s="868" t="s">
        <v>1198</v>
      </c>
      <c r="D437" s="868" t="s">
        <v>337</v>
      </c>
      <c r="E437" s="870" t="n">
        <v>0</v>
      </c>
      <c r="F437" s="871" t="n">
        <v>3.38</v>
      </c>
      <c r="G437" s="871" t="n">
        <v>3.38</v>
      </c>
      <c r="H437" s="870" t="n">
        <v>0</v>
      </c>
      <c r="I437" s="871" t="n">
        <v>3.9</v>
      </c>
      <c r="J437" s="871" t="n">
        <v>3.9</v>
      </c>
    </row>
    <row r="438" customFormat="false" ht="25.5" hidden="false" customHeight="false" outlineLevel="0" collapsed="false">
      <c r="A438" s="868" t="s">
        <v>1199</v>
      </c>
      <c r="B438" s="869"/>
      <c r="C438" s="868" t="s">
        <v>1200</v>
      </c>
      <c r="D438" s="868" t="s">
        <v>337</v>
      </c>
      <c r="E438" s="870" t="n">
        <v>0</v>
      </c>
      <c r="F438" s="871" t="n">
        <v>229.96</v>
      </c>
      <c r="G438" s="871" t="n">
        <v>229.96</v>
      </c>
      <c r="H438" s="870" t="n">
        <v>0</v>
      </c>
      <c r="I438" s="871" t="n">
        <v>265.73</v>
      </c>
      <c r="J438" s="871" t="n">
        <v>265.73</v>
      </c>
    </row>
    <row r="439" customFormat="false" ht="25.5" hidden="false" customHeight="false" outlineLevel="0" collapsed="false">
      <c r="A439" s="868" t="s">
        <v>1201</v>
      </c>
      <c r="B439" s="869"/>
      <c r="C439" s="868" t="s">
        <v>1202</v>
      </c>
      <c r="D439" s="868" t="s">
        <v>337</v>
      </c>
      <c r="E439" s="870" t="n">
        <v>0</v>
      </c>
      <c r="F439" s="871" t="n">
        <v>21.56</v>
      </c>
      <c r="G439" s="871" t="n">
        <v>21.56</v>
      </c>
      <c r="H439" s="870" t="n">
        <v>0</v>
      </c>
      <c r="I439" s="871" t="n">
        <v>24.92</v>
      </c>
      <c r="J439" s="871" t="n">
        <v>24.92</v>
      </c>
    </row>
    <row r="440" customFormat="false" ht="25.5" hidden="false" customHeight="false" outlineLevel="0" collapsed="false">
      <c r="A440" s="868" t="s">
        <v>1203</v>
      </c>
      <c r="B440" s="869"/>
      <c r="C440" s="868" t="s">
        <v>1204</v>
      </c>
      <c r="D440" s="868" t="s">
        <v>337</v>
      </c>
      <c r="E440" s="870" t="n">
        <v>147.06</v>
      </c>
      <c r="F440" s="871" t="n">
        <v>265.44</v>
      </c>
      <c r="G440" s="871" t="n">
        <v>412.5</v>
      </c>
      <c r="H440" s="870" t="n">
        <v>147.06</v>
      </c>
      <c r="I440" s="871" t="n">
        <v>306.72</v>
      </c>
      <c r="J440" s="871" t="n">
        <v>453.78</v>
      </c>
    </row>
    <row r="441" customFormat="false" ht="25.5" hidden="false" customHeight="false" outlineLevel="0" collapsed="false">
      <c r="A441" s="868" t="s">
        <v>1205</v>
      </c>
      <c r="B441" s="869"/>
      <c r="C441" s="868" t="s">
        <v>1206</v>
      </c>
      <c r="D441" s="868" t="s">
        <v>445</v>
      </c>
      <c r="E441" s="870" t="n">
        <v>0</v>
      </c>
      <c r="F441" s="871" t="n">
        <v>16.6</v>
      </c>
      <c r="G441" s="871" t="n">
        <v>16.6</v>
      </c>
      <c r="H441" s="870" t="n">
        <v>0</v>
      </c>
      <c r="I441" s="871" t="n">
        <v>19.18</v>
      </c>
      <c r="J441" s="871" t="n">
        <v>19.18</v>
      </c>
    </row>
    <row r="442" customFormat="false" ht="25.5" hidden="false" customHeight="false" outlineLevel="0" collapsed="false">
      <c r="A442" s="868" t="s">
        <v>1207</v>
      </c>
      <c r="B442" s="869"/>
      <c r="C442" s="868" t="s">
        <v>1208</v>
      </c>
      <c r="D442" s="868" t="s">
        <v>445</v>
      </c>
      <c r="E442" s="870" t="n">
        <v>0</v>
      </c>
      <c r="F442" s="871" t="n">
        <v>8.3</v>
      </c>
      <c r="G442" s="871" t="n">
        <v>8.3</v>
      </c>
      <c r="H442" s="870" t="n">
        <v>0</v>
      </c>
      <c r="I442" s="871" t="n">
        <v>9.59</v>
      </c>
      <c r="J442" s="871" t="n">
        <v>9.59</v>
      </c>
    </row>
    <row r="443" customFormat="false" ht="25.5" hidden="false" customHeight="false" outlineLevel="0" collapsed="false">
      <c r="A443" s="868" t="s">
        <v>1209</v>
      </c>
      <c r="B443" s="869"/>
      <c r="C443" s="868" t="s">
        <v>1210</v>
      </c>
      <c r="D443" s="868" t="s">
        <v>445</v>
      </c>
      <c r="E443" s="870" t="n">
        <v>0</v>
      </c>
      <c r="F443" s="871" t="n">
        <v>33.18</v>
      </c>
      <c r="G443" s="871" t="n">
        <v>33.18</v>
      </c>
      <c r="H443" s="870" t="n">
        <v>0</v>
      </c>
      <c r="I443" s="871" t="n">
        <v>38.34</v>
      </c>
      <c r="J443" s="871" t="n">
        <v>38.34</v>
      </c>
    </row>
    <row r="444" customFormat="false" ht="25.5" hidden="false" customHeight="false" outlineLevel="0" collapsed="false">
      <c r="A444" s="868" t="s">
        <v>1211</v>
      </c>
      <c r="B444" s="869"/>
      <c r="C444" s="868" t="s">
        <v>1212</v>
      </c>
      <c r="D444" s="868" t="s">
        <v>445</v>
      </c>
      <c r="E444" s="870" t="n">
        <v>0</v>
      </c>
      <c r="F444" s="871" t="n">
        <v>16.6</v>
      </c>
      <c r="G444" s="871" t="n">
        <v>16.6</v>
      </c>
      <c r="H444" s="870" t="n">
        <v>0</v>
      </c>
      <c r="I444" s="871" t="n">
        <v>19.18</v>
      </c>
      <c r="J444" s="871" t="n">
        <v>19.18</v>
      </c>
    </row>
    <row r="445" customFormat="false" ht="12.75" hidden="false" customHeight="false" outlineLevel="0" collapsed="false">
      <c r="A445" s="868" t="s">
        <v>1213</v>
      </c>
      <c r="B445" s="869"/>
      <c r="C445" s="868" t="s">
        <v>1214</v>
      </c>
      <c r="D445" s="868" t="s">
        <v>445</v>
      </c>
      <c r="E445" s="870" t="n">
        <v>0</v>
      </c>
      <c r="F445" s="871" t="n">
        <v>6.64</v>
      </c>
      <c r="G445" s="871" t="n">
        <v>6.64</v>
      </c>
      <c r="H445" s="870" t="n">
        <v>0</v>
      </c>
      <c r="I445" s="871" t="n">
        <v>7.67</v>
      </c>
      <c r="J445" s="871" t="n">
        <v>7.67</v>
      </c>
    </row>
    <row r="446" customFormat="false" ht="12.75" hidden="false" customHeight="false" outlineLevel="0" collapsed="false">
      <c r="A446" s="863" t="s">
        <v>1215</v>
      </c>
      <c r="B446" s="864" t="s">
        <v>1216</v>
      </c>
      <c r="C446" s="865"/>
      <c r="D446" s="876"/>
      <c r="E446" s="877"/>
      <c r="F446" s="877"/>
      <c r="G446" s="878"/>
      <c r="H446" s="877"/>
      <c r="I446" s="877"/>
      <c r="J446" s="878"/>
    </row>
    <row r="447" customFormat="false" ht="12.75" hidden="false" customHeight="false" outlineLevel="0" collapsed="false">
      <c r="A447" s="868" t="s">
        <v>1217</v>
      </c>
      <c r="B447" s="869"/>
      <c r="C447" s="868" t="s">
        <v>1218</v>
      </c>
      <c r="D447" s="868" t="s">
        <v>445</v>
      </c>
      <c r="E447" s="870" t="n">
        <v>0</v>
      </c>
      <c r="F447" s="871" t="n">
        <v>3.1</v>
      </c>
      <c r="G447" s="871" t="n">
        <v>3.1</v>
      </c>
      <c r="H447" s="870" t="n">
        <v>0</v>
      </c>
      <c r="I447" s="871" t="n">
        <v>3.59</v>
      </c>
      <c r="J447" s="871" t="n">
        <v>3.59</v>
      </c>
    </row>
    <row r="448" customFormat="false" ht="12.75" hidden="false" customHeight="false" outlineLevel="0" collapsed="false">
      <c r="A448" s="868" t="s">
        <v>1219</v>
      </c>
      <c r="B448" s="869"/>
      <c r="C448" s="868" t="s">
        <v>1220</v>
      </c>
      <c r="D448" s="868" t="s">
        <v>445</v>
      </c>
      <c r="E448" s="870" t="n">
        <v>0</v>
      </c>
      <c r="F448" s="871" t="n">
        <v>2.02</v>
      </c>
      <c r="G448" s="871" t="n">
        <v>2.02</v>
      </c>
      <c r="H448" s="870" t="n">
        <v>0</v>
      </c>
      <c r="I448" s="871" t="n">
        <v>2.34</v>
      </c>
      <c r="J448" s="871" t="n">
        <v>2.34</v>
      </c>
    </row>
    <row r="449" customFormat="false" ht="25.5" hidden="false" customHeight="false" outlineLevel="0" collapsed="false">
      <c r="A449" s="868" t="s">
        <v>1221</v>
      </c>
      <c r="B449" s="869"/>
      <c r="C449" s="868" t="s">
        <v>1222</v>
      </c>
      <c r="D449" s="868" t="s">
        <v>445</v>
      </c>
      <c r="E449" s="870" t="n">
        <v>0</v>
      </c>
      <c r="F449" s="871" t="n">
        <v>5.4</v>
      </c>
      <c r="G449" s="871" t="n">
        <v>5.4</v>
      </c>
      <c r="H449" s="870" t="n">
        <v>0</v>
      </c>
      <c r="I449" s="871" t="n">
        <v>6.24</v>
      </c>
      <c r="J449" s="871" t="n">
        <v>6.24</v>
      </c>
    </row>
    <row r="450" customFormat="false" ht="12.75" hidden="false" customHeight="false" outlineLevel="0" collapsed="false">
      <c r="A450" s="868" t="s">
        <v>1223</v>
      </c>
      <c r="B450" s="869"/>
      <c r="C450" s="868" t="s">
        <v>1224</v>
      </c>
      <c r="D450" s="868" t="s">
        <v>337</v>
      </c>
      <c r="E450" s="870" t="n">
        <v>0</v>
      </c>
      <c r="F450" s="871" t="n">
        <v>59.04</v>
      </c>
      <c r="G450" s="871" t="n">
        <v>59.04</v>
      </c>
      <c r="H450" s="870" t="n">
        <v>0</v>
      </c>
      <c r="I450" s="871" t="n">
        <v>68.22</v>
      </c>
      <c r="J450" s="871" t="n">
        <v>68.22</v>
      </c>
    </row>
    <row r="451" customFormat="false" ht="25.5" hidden="false" customHeight="false" outlineLevel="0" collapsed="false">
      <c r="A451" s="868" t="s">
        <v>1225</v>
      </c>
      <c r="B451" s="869"/>
      <c r="C451" s="868" t="s">
        <v>1226</v>
      </c>
      <c r="D451" s="868" t="s">
        <v>337</v>
      </c>
      <c r="E451" s="870" t="n">
        <v>0</v>
      </c>
      <c r="F451" s="871" t="n">
        <v>99.54</v>
      </c>
      <c r="G451" s="871" t="n">
        <v>99.54</v>
      </c>
      <c r="H451" s="870" t="n">
        <v>0</v>
      </c>
      <c r="I451" s="871" t="n">
        <v>115.02</v>
      </c>
      <c r="J451" s="871" t="n">
        <v>115.02</v>
      </c>
    </row>
    <row r="452" customFormat="false" ht="12.75" hidden="false" customHeight="false" outlineLevel="0" collapsed="false">
      <c r="A452" s="863" t="s">
        <v>1227</v>
      </c>
      <c r="B452" s="864" t="s">
        <v>1228</v>
      </c>
      <c r="C452" s="865"/>
      <c r="D452" s="876"/>
      <c r="E452" s="877"/>
      <c r="F452" s="877"/>
      <c r="G452" s="878"/>
      <c r="H452" s="877"/>
      <c r="I452" s="877"/>
      <c r="J452" s="878"/>
    </row>
    <row r="453" customFormat="false" ht="12.75" hidden="false" customHeight="false" outlineLevel="0" collapsed="false">
      <c r="A453" s="868" t="s">
        <v>1229</v>
      </c>
      <c r="B453" s="869"/>
      <c r="C453" s="868" t="s">
        <v>1230</v>
      </c>
      <c r="D453" s="868" t="s">
        <v>337</v>
      </c>
      <c r="E453" s="870" t="n">
        <v>0</v>
      </c>
      <c r="F453" s="871" t="n">
        <v>9.34</v>
      </c>
      <c r="G453" s="871" t="n">
        <v>9.34</v>
      </c>
      <c r="H453" s="870" t="n">
        <v>0</v>
      </c>
      <c r="I453" s="871" t="n">
        <v>10.79</v>
      </c>
      <c r="J453" s="871" t="n">
        <v>10.79</v>
      </c>
    </row>
    <row r="454" customFormat="false" ht="12.75" hidden="false" customHeight="false" outlineLevel="0" collapsed="false">
      <c r="A454" s="863" t="s">
        <v>1231</v>
      </c>
      <c r="B454" s="864" t="s">
        <v>1232</v>
      </c>
      <c r="C454" s="865"/>
      <c r="D454" s="876"/>
      <c r="E454" s="877"/>
      <c r="F454" s="877"/>
      <c r="G454" s="878"/>
      <c r="H454" s="877"/>
      <c r="I454" s="877"/>
      <c r="J454" s="878"/>
    </row>
    <row r="455" customFormat="false" ht="12.75" hidden="false" customHeight="false" outlineLevel="0" collapsed="false">
      <c r="A455" s="868" t="s">
        <v>1233</v>
      </c>
      <c r="B455" s="869"/>
      <c r="C455" s="868" t="s">
        <v>1234</v>
      </c>
      <c r="D455" s="868" t="s">
        <v>337</v>
      </c>
      <c r="E455" s="870" t="n">
        <v>0</v>
      </c>
      <c r="F455" s="871" t="n">
        <v>15.05</v>
      </c>
      <c r="G455" s="871" t="n">
        <v>15.05</v>
      </c>
      <c r="H455" s="870" t="n">
        <v>0</v>
      </c>
      <c r="I455" s="871" t="n">
        <v>17.39</v>
      </c>
      <c r="J455" s="871" t="n">
        <v>17.39</v>
      </c>
    </row>
    <row r="456" customFormat="false" ht="12.75" hidden="false" customHeight="false" outlineLevel="0" collapsed="false">
      <c r="A456" s="863" t="s">
        <v>1235</v>
      </c>
      <c r="B456" s="864" t="s">
        <v>1236</v>
      </c>
      <c r="C456" s="865"/>
      <c r="D456" s="876"/>
      <c r="E456" s="877"/>
      <c r="F456" s="877"/>
      <c r="G456" s="878"/>
      <c r="H456" s="877"/>
      <c r="I456" s="877"/>
      <c r="J456" s="878"/>
    </row>
    <row r="457" customFormat="false" ht="38.25" hidden="false" customHeight="false" outlineLevel="0" collapsed="false">
      <c r="A457" s="868" t="s">
        <v>1237</v>
      </c>
      <c r="B457" s="869"/>
      <c r="C457" s="868" t="s">
        <v>1238</v>
      </c>
      <c r="D457" s="868" t="s">
        <v>445</v>
      </c>
      <c r="E457" s="870" t="n">
        <v>0.5</v>
      </c>
      <c r="F457" s="871" t="n">
        <v>5.4</v>
      </c>
      <c r="G457" s="871" t="n">
        <v>5.9</v>
      </c>
      <c r="H457" s="870" t="n">
        <v>0.5</v>
      </c>
      <c r="I457" s="871" t="n">
        <v>6.24</v>
      </c>
      <c r="J457" s="871" t="n">
        <v>6.74</v>
      </c>
    </row>
    <row r="458" customFormat="false" ht="12.75" hidden="false" customHeight="false" outlineLevel="0" collapsed="false">
      <c r="A458" s="868" t="s">
        <v>1239</v>
      </c>
      <c r="B458" s="869"/>
      <c r="C458" s="868" t="s">
        <v>1240</v>
      </c>
      <c r="D458" s="868" t="s">
        <v>445</v>
      </c>
      <c r="E458" s="870" t="n">
        <v>0</v>
      </c>
      <c r="F458" s="871" t="n">
        <v>2.7</v>
      </c>
      <c r="G458" s="871" t="n">
        <v>2.7</v>
      </c>
      <c r="H458" s="870" t="n">
        <v>0</v>
      </c>
      <c r="I458" s="871" t="n">
        <v>3.12</v>
      </c>
      <c r="J458" s="871" t="n">
        <v>3.12</v>
      </c>
    </row>
    <row r="459" customFormat="false" ht="25.5" hidden="false" customHeight="false" outlineLevel="0" collapsed="false">
      <c r="A459" s="868" t="s">
        <v>1241</v>
      </c>
      <c r="B459" s="869"/>
      <c r="C459" s="868" t="s">
        <v>1242</v>
      </c>
      <c r="D459" s="868" t="s">
        <v>445</v>
      </c>
      <c r="E459" s="870" t="n">
        <v>0</v>
      </c>
      <c r="F459" s="871" t="n">
        <v>5.4</v>
      </c>
      <c r="G459" s="871" t="n">
        <v>5.4</v>
      </c>
      <c r="H459" s="870" t="n">
        <v>0</v>
      </c>
      <c r="I459" s="871" t="n">
        <v>6.24</v>
      </c>
      <c r="J459" s="871" t="n">
        <v>6.24</v>
      </c>
    </row>
    <row r="460" customFormat="false" ht="38.25" hidden="false" customHeight="false" outlineLevel="0" collapsed="false">
      <c r="A460" s="868" t="s">
        <v>1243</v>
      </c>
      <c r="B460" s="869"/>
      <c r="C460" s="868" t="s">
        <v>1244</v>
      </c>
      <c r="D460" s="868" t="s">
        <v>389</v>
      </c>
      <c r="E460" s="870" t="n">
        <v>3.97</v>
      </c>
      <c r="F460" s="871" t="n">
        <v>8.1</v>
      </c>
      <c r="G460" s="871" t="n">
        <v>12.07</v>
      </c>
      <c r="H460" s="870" t="n">
        <v>3.97</v>
      </c>
      <c r="I460" s="871" t="n">
        <v>9.36</v>
      </c>
      <c r="J460" s="871" t="n">
        <v>13.33</v>
      </c>
    </row>
    <row r="461" customFormat="false" ht="25.5" hidden="false" customHeight="false" outlineLevel="0" collapsed="false">
      <c r="A461" s="868" t="s">
        <v>1245</v>
      </c>
      <c r="B461" s="869"/>
      <c r="C461" s="868" t="s">
        <v>1246</v>
      </c>
      <c r="D461" s="868" t="s">
        <v>389</v>
      </c>
      <c r="E461" s="870" t="n">
        <v>0</v>
      </c>
      <c r="F461" s="871" t="n">
        <v>8.1</v>
      </c>
      <c r="G461" s="871" t="n">
        <v>8.1</v>
      </c>
      <c r="H461" s="870" t="n">
        <v>0</v>
      </c>
      <c r="I461" s="871" t="n">
        <v>9.36</v>
      </c>
      <c r="J461" s="871" t="n">
        <v>9.36</v>
      </c>
    </row>
    <row r="462" customFormat="false" ht="12.75" hidden="false" customHeight="false" outlineLevel="0" collapsed="false">
      <c r="A462" s="857" t="s">
        <v>1247</v>
      </c>
      <c r="B462" s="858" t="s">
        <v>1248</v>
      </c>
      <c r="C462" s="859"/>
      <c r="D462" s="860"/>
      <c r="E462" s="874"/>
      <c r="F462" s="874"/>
      <c r="G462" s="875"/>
      <c r="H462" s="874"/>
      <c r="I462" s="874"/>
      <c r="J462" s="875"/>
    </row>
    <row r="463" customFormat="false" ht="12.75" hidden="false" customHeight="false" outlineLevel="0" collapsed="false">
      <c r="A463" s="863" t="s">
        <v>1249</v>
      </c>
      <c r="B463" s="864" t="s">
        <v>1250</v>
      </c>
      <c r="C463" s="865"/>
      <c r="D463" s="876"/>
      <c r="E463" s="877"/>
      <c r="F463" s="877"/>
      <c r="G463" s="878"/>
      <c r="H463" s="877"/>
      <c r="I463" s="877"/>
      <c r="J463" s="878"/>
    </row>
    <row r="464" customFormat="false" ht="25.5" hidden="false" customHeight="false" outlineLevel="0" collapsed="false">
      <c r="A464" s="868" t="s">
        <v>1251</v>
      </c>
      <c r="B464" s="869"/>
      <c r="C464" s="868" t="s">
        <v>1252</v>
      </c>
      <c r="D464" s="868" t="s">
        <v>470</v>
      </c>
      <c r="E464" s="870" t="n">
        <v>14.13</v>
      </c>
      <c r="F464" s="871" t="n">
        <v>72.9</v>
      </c>
      <c r="G464" s="871" t="n">
        <v>87.03</v>
      </c>
      <c r="H464" s="870" t="n">
        <v>14.13</v>
      </c>
      <c r="I464" s="871" t="n">
        <v>84.24</v>
      </c>
      <c r="J464" s="871" t="n">
        <v>98.37</v>
      </c>
    </row>
    <row r="465" customFormat="false" ht="12.75" hidden="false" customHeight="false" outlineLevel="0" collapsed="false">
      <c r="A465" s="863" t="s">
        <v>1253</v>
      </c>
      <c r="B465" s="864" t="s">
        <v>1254</v>
      </c>
      <c r="C465" s="865"/>
      <c r="D465" s="876"/>
      <c r="E465" s="877"/>
      <c r="F465" s="877"/>
      <c r="G465" s="878"/>
      <c r="H465" s="877"/>
      <c r="I465" s="877"/>
      <c r="J465" s="878"/>
    </row>
    <row r="466" customFormat="false" ht="38.25" hidden="false" customHeight="false" outlineLevel="0" collapsed="false">
      <c r="A466" s="868" t="s">
        <v>1255</v>
      </c>
      <c r="B466" s="869"/>
      <c r="C466" s="868" t="s">
        <v>1256</v>
      </c>
      <c r="D466" s="868" t="s">
        <v>470</v>
      </c>
      <c r="E466" s="870" t="n">
        <v>79.82</v>
      </c>
      <c r="F466" s="871" t="n">
        <v>8.1</v>
      </c>
      <c r="G466" s="871" t="n">
        <v>87.92</v>
      </c>
      <c r="H466" s="870" t="n">
        <v>79.82</v>
      </c>
      <c r="I466" s="871" t="n">
        <v>9.36</v>
      </c>
      <c r="J466" s="871" t="n">
        <v>89.18</v>
      </c>
    </row>
    <row r="467" customFormat="false" ht="38.25" hidden="false" customHeight="false" outlineLevel="0" collapsed="false">
      <c r="A467" s="868" t="s">
        <v>1257</v>
      </c>
      <c r="B467" s="869"/>
      <c r="C467" s="868" t="s">
        <v>1258</v>
      </c>
      <c r="D467" s="868" t="s">
        <v>470</v>
      </c>
      <c r="E467" s="870" t="n">
        <v>80.02</v>
      </c>
      <c r="F467" s="871" t="n">
        <v>8.1</v>
      </c>
      <c r="G467" s="871" t="n">
        <v>88.12</v>
      </c>
      <c r="H467" s="870" t="n">
        <v>80.02</v>
      </c>
      <c r="I467" s="871" t="n">
        <v>9.36</v>
      </c>
      <c r="J467" s="871" t="n">
        <v>89.38</v>
      </c>
    </row>
    <row r="468" customFormat="false" ht="38.25" hidden="false" customHeight="false" outlineLevel="0" collapsed="false">
      <c r="A468" s="868" t="s">
        <v>1259</v>
      </c>
      <c r="B468" s="869"/>
      <c r="C468" s="868" t="s">
        <v>1260</v>
      </c>
      <c r="D468" s="868" t="s">
        <v>470</v>
      </c>
      <c r="E468" s="870" t="n">
        <v>91.82</v>
      </c>
      <c r="F468" s="871" t="n">
        <v>8.1</v>
      </c>
      <c r="G468" s="871" t="n">
        <v>99.92</v>
      </c>
      <c r="H468" s="870" t="n">
        <v>91.82</v>
      </c>
      <c r="I468" s="871" t="n">
        <v>9.36</v>
      </c>
      <c r="J468" s="871" t="n">
        <v>101.18</v>
      </c>
    </row>
    <row r="469" customFormat="false" ht="25.5" hidden="false" customHeight="false" outlineLevel="0" collapsed="false">
      <c r="A469" s="868" t="s">
        <v>1261</v>
      </c>
      <c r="B469" s="869"/>
      <c r="C469" s="868" t="s">
        <v>1262</v>
      </c>
      <c r="D469" s="868" t="s">
        <v>470</v>
      </c>
      <c r="E469" s="870" t="n">
        <v>84.2</v>
      </c>
      <c r="F469" s="871" t="n">
        <v>8.1</v>
      </c>
      <c r="G469" s="871" t="n">
        <v>92.3</v>
      </c>
      <c r="H469" s="870" t="n">
        <v>84.2</v>
      </c>
      <c r="I469" s="871" t="n">
        <v>9.36</v>
      </c>
      <c r="J469" s="871" t="n">
        <v>93.56</v>
      </c>
    </row>
    <row r="470" customFormat="false" ht="12.75" hidden="false" customHeight="false" outlineLevel="0" collapsed="false">
      <c r="A470" s="863" t="s">
        <v>1263</v>
      </c>
      <c r="B470" s="864" t="s">
        <v>1264</v>
      </c>
      <c r="C470" s="865"/>
      <c r="D470" s="876"/>
      <c r="E470" s="877"/>
      <c r="F470" s="877"/>
      <c r="G470" s="878"/>
      <c r="H470" s="877"/>
      <c r="I470" s="877"/>
      <c r="J470" s="878"/>
    </row>
    <row r="471" customFormat="false" ht="25.5" hidden="false" customHeight="false" outlineLevel="0" collapsed="false">
      <c r="A471" s="868" t="s">
        <v>1265</v>
      </c>
      <c r="B471" s="869"/>
      <c r="C471" s="868" t="s">
        <v>1266</v>
      </c>
      <c r="D471" s="868" t="s">
        <v>470</v>
      </c>
      <c r="E471" s="870" t="n">
        <v>12.05</v>
      </c>
      <c r="F471" s="871" t="n">
        <v>0</v>
      </c>
      <c r="G471" s="871" t="n">
        <v>12.05</v>
      </c>
      <c r="H471" s="870" t="n">
        <v>12.05</v>
      </c>
      <c r="I471" s="871" t="n">
        <v>0</v>
      </c>
      <c r="J471" s="871" t="n">
        <v>12.05</v>
      </c>
    </row>
    <row r="472" customFormat="false" ht="25.5" hidden="false" customHeight="false" outlineLevel="0" collapsed="false">
      <c r="A472" s="868" t="s">
        <v>1267</v>
      </c>
      <c r="B472" s="869"/>
      <c r="C472" s="868" t="s">
        <v>1268</v>
      </c>
      <c r="D472" s="868" t="s">
        <v>470</v>
      </c>
      <c r="E472" s="870" t="n">
        <v>22.59</v>
      </c>
      <c r="F472" s="871" t="n">
        <v>0</v>
      </c>
      <c r="G472" s="871" t="n">
        <v>22.59</v>
      </c>
      <c r="H472" s="870" t="n">
        <v>22.59</v>
      </c>
      <c r="I472" s="871" t="n">
        <v>0</v>
      </c>
      <c r="J472" s="871" t="n">
        <v>22.59</v>
      </c>
    </row>
    <row r="473" customFormat="false" ht="25.5" hidden="false" customHeight="false" outlineLevel="0" collapsed="false">
      <c r="A473" s="868" t="s">
        <v>1269</v>
      </c>
      <c r="B473" s="869"/>
      <c r="C473" s="868" t="s">
        <v>1270</v>
      </c>
      <c r="D473" s="868" t="s">
        <v>470</v>
      </c>
      <c r="E473" s="870" t="n">
        <v>28.05</v>
      </c>
      <c r="F473" s="871" t="n">
        <v>0</v>
      </c>
      <c r="G473" s="871" t="n">
        <v>28.05</v>
      </c>
      <c r="H473" s="870" t="n">
        <v>28.05</v>
      </c>
      <c r="I473" s="871" t="n">
        <v>0</v>
      </c>
      <c r="J473" s="871" t="n">
        <v>28.05</v>
      </c>
    </row>
    <row r="474" customFormat="false" ht="25.5" hidden="false" customHeight="false" outlineLevel="0" collapsed="false">
      <c r="A474" s="868" t="s">
        <v>1271</v>
      </c>
      <c r="B474" s="869"/>
      <c r="C474" s="868" t="s">
        <v>1272</v>
      </c>
      <c r="D474" s="868" t="s">
        <v>470</v>
      </c>
      <c r="E474" s="870" t="n">
        <v>31.9</v>
      </c>
      <c r="F474" s="871" t="n">
        <v>0</v>
      </c>
      <c r="G474" s="871" t="n">
        <v>31.9</v>
      </c>
      <c r="H474" s="870" t="n">
        <v>31.9</v>
      </c>
      <c r="I474" s="871" t="n">
        <v>0</v>
      </c>
      <c r="J474" s="871" t="n">
        <v>31.9</v>
      </c>
    </row>
    <row r="475" customFormat="false" ht="25.5" hidden="false" customHeight="false" outlineLevel="0" collapsed="false">
      <c r="A475" s="868" t="s">
        <v>1273</v>
      </c>
      <c r="B475" s="869"/>
      <c r="C475" s="868" t="s">
        <v>1274</v>
      </c>
      <c r="D475" s="868" t="s">
        <v>1275</v>
      </c>
      <c r="E475" s="870" t="n">
        <v>1.6</v>
      </c>
      <c r="F475" s="871" t="n">
        <v>0</v>
      </c>
      <c r="G475" s="871" t="n">
        <v>1.6</v>
      </c>
      <c r="H475" s="870" t="n">
        <v>1.6</v>
      </c>
      <c r="I475" s="871" t="n">
        <v>0</v>
      </c>
      <c r="J475" s="871" t="n">
        <v>1.6</v>
      </c>
    </row>
    <row r="476" customFormat="false" ht="38.25" hidden="false" customHeight="false" outlineLevel="0" collapsed="false">
      <c r="A476" s="868" t="s">
        <v>1276</v>
      </c>
      <c r="B476" s="869"/>
      <c r="C476" s="868" t="s">
        <v>1277</v>
      </c>
      <c r="D476" s="868" t="s">
        <v>470</v>
      </c>
      <c r="E476" s="870" t="n">
        <v>9.96</v>
      </c>
      <c r="F476" s="871" t="n">
        <v>0</v>
      </c>
      <c r="G476" s="871" t="n">
        <v>9.96</v>
      </c>
      <c r="H476" s="870" t="n">
        <v>9.96</v>
      </c>
      <c r="I476" s="871" t="n">
        <v>0</v>
      </c>
      <c r="J476" s="871" t="n">
        <v>9.96</v>
      </c>
    </row>
    <row r="477" customFormat="false" ht="12.75" hidden="false" customHeight="false" outlineLevel="0" collapsed="false">
      <c r="A477" s="863" t="s">
        <v>1278</v>
      </c>
      <c r="B477" s="864" t="s">
        <v>1279</v>
      </c>
      <c r="C477" s="865"/>
      <c r="D477" s="876"/>
      <c r="E477" s="877"/>
      <c r="F477" s="877"/>
      <c r="G477" s="878"/>
      <c r="H477" s="877"/>
      <c r="I477" s="877"/>
      <c r="J477" s="878"/>
    </row>
    <row r="478" customFormat="false" ht="25.5" hidden="false" customHeight="false" outlineLevel="0" collapsed="false">
      <c r="A478" s="868" t="s">
        <v>1280</v>
      </c>
      <c r="B478" s="869"/>
      <c r="C478" s="868" t="s">
        <v>1281</v>
      </c>
      <c r="D478" s="868" t="s">
        <v>1282</v>
      </c>
      <c r="E478" s="870" t="n">
        <v>29.85</v>
      </c>
      <c r="F478" s="871" t="n">
        <v>0</v>
      </c>
      <c r="G478" s="871" t="n">
        <v>29.85</v>
      </c>
      <c r="H478" s="870" t="n">
        <v>29.85</v>
      </c>
      <c r="I478" s="871" t="n">
        <v>0</v>
      </c>
      <c r="J478" s="871" t="n">
        <v>29.85</v>
      </c>
    </row>
    <row r="479" customFormat="false" ht="25.5" hidden="false" customHeight="false" outlineLevel="0" collapsed="false">
      <c r="A479" s="868" t="s">
        <v>1283</v>
      </c>
      <c r="B479" s="869"/>
      <c r="C479" s="868" t="s">
        <v>1284</v>
      </c>
      <c r="D479" s="868" t="s">
        <v>470</v>
      </c>
      <c r="E479" s="870" t="n">
        <v>22.87</v>
      </c>
      <c r="F479" s="871" t="n">
        <v>0</v>
      </c>
      <c r="G479" s="871" t="n">
        <v>22.87</v>
      </c>
      <c r="H479" s="870" t="n">
        <v>22.87</v>
      </c>
      <c r="I479" s="871" t="n">
        <v>0</v>
      </c>
      <c r="J479" s="871" t="n">
        <v>22.87</v>
      </c>
    </row>
    <row r="480" customFormat="false" ht="25.5" hidden="false" customHeight="false" outlineLevel="0" collapsed="false">
      <c r="A480" s="868" t="s">
        <v>1285</v>
      </c>
      <c r="B480" s="869"/>
      <c r="C480" s="868" t="s">
        <v>1286</v>
      </c>
      <c r="D480" s="868" t="s">
        <v>1282</v>
      </c>
      <c r="E480" s="870" t="n">
        <v>766.67</v>
      </c>
      <c r="F480" s="871" t="n">
        <v>0</v>
      </c>
      <c r="G480" s="871" t="n">
        <v>766.67</v>
      </c>
      <c r="H480" s="870" t="n">
        <v>766.67</v>
      </c>
      <c r="I480" s="871" t="n">
        <v>0</v>
      </c>
      <c r="J480" s="871" t="n">
        <v>766.67</v>
      </c>
    </row>
    <row r="481" customFormat="false" ht="12.75" hidden="false" customHeight="false" outlineLevel="0" collapsed="false">
      <c r="A481" s="863" t="s">
        <v>1287</v>
      </c>
      <c r="B481" s="864" t="s">
        <v>1288</v>
      </c>
      <c r="C481" s="865"/>
      <c r="D481" s="876"/>
      <c r="E481" s="877"/>
      <c r="F481" s="877"/>
      <c r="G481" s="878"/>
      <c r="H481" s="877"/>
      <c r="I481" s="877"/>
      <c r="J481" s="878"/>
    </row>
    <row r="482" customFormat="false" ht="25.5" hidden="false" customHeight="false" outlineLevel="0" collapsed="false">
      <c r="A482" s="868" t="s">
        <v>1289</v>
      </c>
      <c r="B482" s="869"/>
      <c r="C482" s="868" t="s">
        <v>1290</v>
      </c>
      <c r="D482" s="868" t="s">
        <v>470</v>
      </c>
      <c r="E482" s="870" t="n">
        <v>3.37</v>
      </c>
      <c r="F482" s="871" t="n">
        <v>0</v>
      </c>
      <c r="G482" s="871" t="n">
        <v>3.37</v>
      </c>
      <c r="H482" s="870" t="n">
        <v>3.37</v>
      </c>
      <c r="I482" s="871" t="n">
        <v>0</v>
      </c>
      <c r="J482" s="871" t="n">
        <v>3.37</v>
      </c>
    </row>
    <row r="483" customFormat="false" ht="25.5" hidden="false" customHeight="false" outlineLevel="0" collapsed="false">
      <c r="A483" s="868" t="s">
        <v>1291</v>
      </c>
      <c r="B483" s="869"/>
      <c r="C483" s="868" t="s">
        <v>1292</v>
      </c>
      <c r="D483" s="868" t="s">
        <v>470</v>
      </c>
      <c r="E483" s="870" t="n">
        <v>4.82</v>
      </c>
      <c r="F483" s="871" t="n">
        <v>0</v>
      </c>
      <c r="G483" s="871" t="n">
        <v>4.82</v>
      </c>
      <c r="H483" s="870" t="n">
        <v>4.82</v>
      </c>
      <c r="I483" s="871" t="n">
        <v>0</v>
      </c>
      <c r="J483" s="871" t="n">
        <v>4.82</v>
      </c>
    </row>
    <row r="484" customFormat="false" ht="38.25" hidden="false" customHeight="false" outlineLevel="0" collapsed="false">
      <c r="A484" s="868" t="s">
        <v>1293</v>
      </c>
      <c r="B484" s="869"/>
      <c r="C484" s="868" t="s">
        <v>1294</v>
      </c>
      <c r="D484" s="868" t="s">
        <v>470</v>
      </c>
      <c r="E484" s="870" t="n">
        <v>7.2</v>
      </c>
      <c r="F484" s="871" t="n">
        <v>0</v>
      </c>
      <c r="G484" s="871" t="n">
        <v>7.2</v>
      </c>
      <c r="H484" s="870" t="n">
        <v>7.2</v>
      </c>
      <c r="I484" s="871" t="n">
        <v>0</v>
      </c>
      <c r="J484" s="871" t="n">
        <v>7.2</v>
      </c>
    </row>
    <row r="485" customFormat="false" ht="38.25" hidden="false" customHeight="false" outlineLevel="0" collapsed="false">
      <c r="A485" s="868" t="s">
        <v>1295</v>
      </c>
      <c r="B485" s="869"/>
      <c r="C485" s="868" t="s">
        <v>1296</v>
      </c>
      <c r="D485" s="868" t="s">
        <v>470</v>
      </c>
      <c r="E485" s="870" t="n">
        <v>7.95</v>
      </c>
      <c r="F485" s="871" t="n">
        <v>0</v>
      </c>
      <c r="G485" s="871" t="n">
        <v>7.95</v>
      </c>
      <c r="H485" s="870" t="n">
        <v>7.95</v>
      </c>
      <c r="I485" s="871" t="n">
        <v>0</v>
      </c>
      <c r="J485" s="871" t="n">
        <v>7.95</v>
      </c>
    </row>
    <row r="486" customFormat="false" ht="38.25" hidden="false" customHeight="false" outlineLevel="0" collapsed="false">
      <c r="A486" s="868" t="s">
        <v>1297</v>
      </c>
      <c r="B486" s="869"/>
      <c r="C486" s="868" t="s">
        <v>1298</v>
      </c>
      <c r="D486" s="868" t="s">
        <v>470</v>
      </c>
      <c r="E486" s="870" t="n">
        <v>10.63</v>
      </c>
      <c r="F486" s="871" t="n">
        <v>0</v>
      </c>
      <c r="G486" s="871" t="n">
        <v>10.63</v>
      </c>
      <c r="H486" s="870" t="n">
        <v>10.63</v>
      </c>
      <c r="I486" s="871" t="n">
        <v>0</v>
      </c>
      <c r="J486" s="871" t="n">
        <v>10.63</v>
      </c>
    </row>
    <row r="487" customFormat="false" ht="38.25" hidden="false" customHeight="false" outlineLevel="0" collapsed="false">
      <c r="A487" s="868" t="s">
        <v>1299</v>
      </c>
      <c r="B487" s="869"/>
      <c r="C487" s="868" t="s">
        <v>1300</v>
      </c>
      <c r="D487" s="868" t="s">
        <v>470</v>
      </c>
      <c r="E487" s="870" t="n">
        <v>15.93</v>
      </c>
      <c r="F487" s="871" t="n">
        <v>0</v>
      </c>
      <c r="G487" s="871" t="n">
        <v>15.93</v>
      </c>
      <c r="H487" s="870" t="n">
        <v>15.93</v>
      </c>
      <c r="I487" s="871" t="n">
        <v>0</v>
      </c>
      <c r="J487" s="871" t="n">
        <v>15.93</v>
      </c>
    </row>
    <row r="488" customFormat="false" ht="38.25" hidden="false" customHeight="false" outlineLevel="0" collapsed="false">
      <c r="A488" s="868" t="s">
        <v>1301</v>
      </c>
      <c r="B488" s="869"/>
      <c r="C488" s="868" t="s">
        <v>1302</v>
      </c>
      <c r="D488" s="868" t="s">
        <v>470</v>
      </c>
      <c r="E488" s="870" t="n">
        <v>21.22</v>
      </c>
      <c r="F488" s="871" t="n">
        <v>0</v>
      </c>
      <c r="G488" s="871" t="n">
        <v>21.22</v>
      </c>
      <c r="H488" s="870" t="n">
        <v>21.22</v>
      </c>
      <c r="I488" s="871" t="n">
        <v>0</v>
      </c>
      <c r="J488" s="871" t="n">
        <v>21.22</v>
      </c>
    </row>
    <row r="489" customFormat="false" ht="25.5" hidden="false" customHeight="false" outlineLevel="0" collapsed="false">
      <c r="A489" s="868" t="s">
        <v>1303</v>
      </c>
      <c r="B489" s="869"/>
      <c r="C489" s="868" t="s">
        <v>1304</v>
      </c>
      <c r="D489" s="868" t="s">
        <v>1275</v>
      </c>
      <c r="E489" s="870" t="n">
        <v>1.02</v>
      </c>
      <c r="F489" s="871" t="n">
        <v>0</v>
      </c>
      <c r="G489" s="871" t="n">
        <v>1.02</v>
      </c>
      <c r="H489" s="870" t="n">
        <v>1.02</v>
      </c>
      <c r="I489" s="871" t="n">
        <v>0</v>
      </c>
      <c r="J489" s="871" t="n">
        <v>1.02</v>
      </c>
    </row>
    <row r="490" customFormat="false" ht="25.5" hidden="false" customHeight="false" outlineLevel="0" collapsed="false">
      <c r="A490" s="868" t="s">
        <v>1305</v>
      </c>
      <c r="B490" s="869"/>
      <c r="C490" s="868" t="s">
        <v>1306</v>
      </c>
      <c r="D490" s="868" t="s">
        <v>470</v>
      </c>
      <c r="E490" s="870" t="n">
        <v>8.29</v>
      </c>
      <c r="F490" s="871" t="n">
        <v>0</v>
      </c>
      <c r="G490" s="871" t="n">
        <v>8.29</v>
      </c>
      <c r="H490" s="870" t="n">
        <v>8.29</v>
      </c>
      <c r="I490" s="871" t="n">
        <v>0</v>
      </c>
      <c r="J490" s="871" t="n">
        <v>8.29</v>
      </c>
    </row>
    <row r="491" customFormat="false" ht="25.5" hidden="false" customHeight="false" outlineLevel="0" collapsed="false">
      <c r="A491" s="868" t="s">
        <v>1307</v>
      </c>
      <c r="B491" s="869"/>
      <c r="C491" s="868" t="s">
        <v>1308</v>
      </c>
      <c r="D491" s="868" t="s">
        <v>470</v>
      </c>
      <c r="E491" s="870" t="n">
        <v>11.44</v>
      </c>
      <c r="F491" s="871" t="n">
        <v>0</v>
      </c>
      <c r="G491" s="871" t="n">
        <v>11.44</v>
      </c>
      <c r="H491" s="870" t="n">
        <v>11.44</v>
      </c>
      <c r="I491" s="871" t="n">
        <v>0</v>
      </c>
      <c r="J491" s="871" t="n">
        <v>11.44</v>
      </c>
    </row>
    <row r="492" customFormat="false" ht="25.5" hidden="false" customHeight="false" outlineLevel="0" collapsed="false">
      <c r="A492" s="868" t="s">
        <v>1309</v>
      </c>
      <c r="B492" s="869"/>
      <c r="C492" s="868" t="s">
        <v>1310</v>
      </c>
      <c r="D492" s="868" t="s">
        <v>470</v>
      </c>
      <c r="E492" s="870" t="n">
        <v>11.94</v>
      </c>
      <c r="F492" s="871" t="n">
        <v>0</v>
      </c>
      <c r="G492" s="871" t="n">
        <v>11.94</v>
      </c>
      <c r="H492" s="870" t="n">
        <v>11.94</v>
      </c>
      <c r="I492" s="871" t="n">
        <v>0</v>
      </c>
      <c r="J492" s="871" t="n">
        <v>11.94</v>
      </c>
    </row>
    <row r="493" customFormat="false" ht="25.5" hidden="false" customHeight="false" outlineLevel="0" collapsed="false">
      <c r="A493" s="868" t="s">
        <v>1311</v>
      </c>
      <c r="B493" s="869"/>
      <c r="C493" s="868" t="s">
        <v>1312</v>
      </c>
      <c r="D493" s="868" t="s">
        <v>470</v>
      </c>
      <c r="E493" s="870" t="n">
        <v>15.26</v>
      </c>
      <c r="F493" s="871" t="n">
        <v>0</v>
      </c>
      <c r="G493" s="871" t="n">
        <v>15.26</v>
      </c>
      <c r="H493" s="870" t="n">
        <v>15.26</v>
      </c>
      <c r="I493" s="871" t="n">
        <v>0</v>
      </c>
      <c r="J493" s="871" t="n">
        <v>15.26</v>
      </c>
    </row>
    <row r="494" customFormat="false" ht="25.5" hidden="false" customHeight="false" outlineLevel="0" collapsed="false">
      <c r="A494" s="868" t="s">
        <v>1313</v>
      </c>
      <c r="B494" s="869"/>
      <c r="C494" s="868" t="s">
        <v>1314</v>
      </c>
      <c r="D494" s="868" t="s">
        <v>470</v>
      </c>
      <c r="E494" s="870" t="n">
        <v>22.87</v>
      </c>
      <c r="F494" s="871" t="n">
        <v>0</v>
      </c>
      <c r="G494" s="871" t="n">
        <v>22.87</v>
      </c>
      <c r="H494" s="870" t="n">
        <v>22.87</v>
      </c>
      <c r="I494" s="871" t="n">
        <v>0</v>
      </c>
      <c r="J494" s="871" t="n">
        <v>22.87</v>
      </c>
    </row>
    <row r="495" customFormat="false" ht="25.5" hidden="false" customHeight="false" outlineLevel="0" collapsed="false">
      <c r="A495" s="868" t="s">
        <v>1315</v>
      </c>
      <c r="B495" s="869"/>
      <c r="C495" s="868" t="s">
        <v>1316</v>
      </c>
      <c r="D495" s="868" t="s">
        <v>470</v>
      </c>
      <c r="E495" s="870" t="n">
        <v>30.49</v>
      </c>
      <c r="F495" s="871" t="n">
        <v>0</v>
      </c>
      <c r="G495" s="871" t="n">
        <v>30.49</v>
      </c>
      <c r="H495" s="870" t="n">
        <v>30.49</v>
      </c>
      <c r="I495" s="871" t="n">
        <v>0</v>
      </c>
      <c r="J495" s="871" t="n">
        <v>30.49</v>
      </c>
    </row>
    <row r="496" customFormat="false" ht="25.5" hidden="false" customHeight="false" outlineLevel="0" collapsed="false">
      <c r="A496" s="868" t="s">
        <v>1317</v>
      </c>
      <c r="B496" s="869"/>
      <c r="C496" s="868" t="s">
        <v>1318</v>
      </c>
      <c r="D496" s="868" t="s">
        <v>1275</v>
      </c>
      <c r="E496" s="870" t="n">
        <v>1.48</v>
      </c>
      <c r="F496" s="871" t="n">
        <v>0</v>
      </c>
      <c r="G496" s="871" t="n">
        <v>1.48</v>
      </c>
      <c r="H496" s="870" t="n">
        <v>1.48</v>
      </c>
      <c r="I496" s="871" t="n">
        <v>0</v>
      </c>
      <c r="J496" s="871" t="n">
        <v>1.48</v>
      </c>
    </row>
    <row r="497" customFormat="false" ht="12.75" hidden="false" customHeight="false" outlineLevel="0" collapsed="false">
      <c r="A497" s="857" t="s">
        <v>1319</v>
      </c>
      <c r="B497" s="858" t="s">
        <v>1320</v>
      </c>
      <c r="C497" s="859"/>
      <c r="D497" s="860"/>
      <c r="E497" s="874"/>
      <c r="F497" s="874"/>
      <c r="G497" s="875"/>
      <c r="H497" s="874"/>
      <c r="I497" s="874"/>
      <c r="J497" s="875"/>
    </row>
    <row r="498" customFormat="false" ht="12.75" hidden="false" customHeight="false" outlineLevel="0" collapsed="false">
      <c r="A498" s="863" t="s">
        <v>1321</v>
      </c>
      <c r="B498" s="864" t="s">
        <v>1322</v>
      </c>
      <c r="C498" s="865"/>
      <c r="D498" s="876"/>
      <c r="E498" s="877"/>
      <c r="F498" s="877"/>
      <c r="G498" s="878"/>
      <c r="H498" s="877"/>
      <c r="I498" s="877"/>
      <c r="J498" s="878"/>
    </row>
    <row r="499" customFormat="false" ht="25.5" hidden="false" customHeight="false" outlineLevel="0" collapsed="false">
      <c r="A499" s="868" t="s">
        <v>1323</v>
      </c>
      <c r="B499" s="869"/>
      <c r="C499" s="868" t="s">
        <v>1324</v>
      </c>
      <c r="D499" s="868" t="s">
        <v>470</v>
      </c>
      <c r="E499" s="870" t="n">
        <v>0</v>
      </c>
      <c r="F499" s="871" t="n">
        <v>33.75</v>
      </c>
      <c r="G499" s="871" t="n">
        <v>33.75</v>
      </c>
      <c r="H499" s="870" t="n">
        <v>0</v>
      </c>
      <c r="I499" s="871" t="n">
        <v>39</v>
      </c>
      <c r="J499" s="871" t="n">
        <v>39</v>
      </c>
    </row>
    <row r="500" customFormat="false" ht="25.5" hidden="false" customHeight="false" outlineLevel="0" collapsed="false">
      <c r="A500" s="868" t="s">
        <v>1325</v>
      </c>
      <c r="B500" s="869"/>
      <c r="C500" s="868" t="s">
        <v>1326</v>
      </c>
      <c r="D500" s="868" t="s">
        <v>470</v>
      </c>
      <c r="E500" s="870" t="n">
        <v>0</v>
      </c>
      <c r="F500" s="871" t="n">
        <v>42.12</v>
      </c>
      <c r="G500" s="871" t="n">
        <v>42.12</v>
      </c>
      <c r="H500" s="870" t="n">
        <v>0</v>
      </c>
      <c r="I500" s="871" t="n">
        <v>48.68</v>
      </c>
      <c r="J500" s="871" t="n">
        <v>48.68</v>
      </c>
    </row>
    <row r="501" customFormat="false" ht="12.75" hidden="false" customHeight="false" outlineLevel="0" collapsed="false">
      <c r="A501" s="863" t="s">
        <v>1327</v>
      </c>
      <c r="B501" s="864" t="s">
        <v>1328</v>
      </c>
      <c r="C501" s="865"/>
      <c r="D501" s="876"/>
      <c r="E501" s="877"/>
      <c r="F501" s="877"/>
      <c r="G501" s="878"/>
      <c r="H501" s="877"/>
      <c r="I501" s="877"/>
      <c r="J501" s="878"/>
    </row>
    <row r="502" customFormat="false" ht="25.5" hidden="false" customHeight="false" outlineLevel="0" collapsed="false">
      <c r="A502" s="868" t="s">
        <v>1329</v>
      </c>
      <c r="B502" s="869"/>
      <c r="C502" s="868" t="s">
        <v>1330</v>
      </c>
      <c r="D502" s="868" t="s">
        <v>470</v>
      </c>
      <c r="E502" s="870" t="n">
        <v>0</v>
      </c>
      <c r="F502" s="871" t="n">
        <v>40.5</v>
      </c>
      <c r="G502" s="871" t="n">
        <v>40.5</v>
      </c>
      <c r="H502" s="870" t="n">
        <v>0</v>
      </c>
      <c r="I502" s="871" t="n">
        <v>46.8</v>
      </c>
      <c r="J502" s="871" t="n">
        <v>46.8</v>
      </c>
    </row>
    <row r="503" customFormat="false" ht="25.5" hidden="false" customHeight="false" outlineLevel="0" collapsed="false">
      <c r="A503" s="868" t="s">
        <v>1331</v>
      </c>
      <c r="B503" s="869"/>
      <c r="C503" s="868" t="s">
        <v>1332</v>
      </c>
      <c r="D503" s="868" t="s">
        <v>470</v>
      </c>
      <c r="E503" s="870" t="n">
        <v>0</v>
      </c>
      <c r="F503" s="871" t="n">
        <v>52.38</v>
      </c>
      <c r="G503" s="871" t="n">
        <v>52.38</v>
      </c>
      <c r="H503" s="870" t="n">
        <v>0</v>
      </c>
      <c r="I503" s="871" t="n">
        <v>60.52</v>
      </c>
      <c r="J503" s="871" t="n">
        <v>60.52</v>
      </c>
    </row>
    <row r="504" customFormat="false" ht="12.75" hidden="false" customHeight="false" outlineLevel="0" collapsed="false">
      <c r="A504" s="863" t="s">
        <v>1333</v>
      </c>
      <c r="B504" s="864" t="s">
        <v>1334</v>
      </c>
      <c r="C504" s="865"/>
      <c r="D504" s="876"/>
      <c r="E504" s="877"/>
      <c r="F504" s="877"/>
      <c r="G504" s="878"/>
      <c r="H504" s="877"/>
      <c r="I504" s="877"/>
      <c r="J504" s="878"/>
    </row>
    <row r="505" customFormat="false" ht="25.5" hidden="false" customHeight="false" outlineLevel="0" collapsed="false">
      <c r="A505" s="868" t="s">
        <v>1335</v>
      </c>
      <c r="B505" s="869"/>
      <c r="C505" s="868" t="s">
        <v>1336</v>
      </c>
      <c r="D505" s="868" t="s">
        <v>470</v>
      </c>
      <c r="E505" s="870" t="n">
        <v>0</v>
      </c>
      <c r="F505" s="871" t="n">
        <v>5.81</v>
      </c>
      <c r="G505" s="871" t="n">
        <v>5.81</v>
      </c>
      <c r="H505" s="870" t="n">
        <v>0</v>
      </c>
      <c r="I505" s="871" t="n">
        <v>6.71</v>
      </c>
      <c r="J505" s="871" t="n">
        <v>6.71</v>
      </c>
    </row>
    <row r="506" customFormat="false" ht="25.5" hidden="false" customHeight="false" outlineLevel="0" collapsed="false">
      <c r="A506" s="868" t="s">
        <v>1337</v>
      </c>
      <c r="B506" s="869"/>
      <c r="C506" s="868" t="s">
        <v>1338</v>
      </c>
      <c r="D506" s="868" t="s">
        <v>470</v>
      </c>
      <c r="E506" s="870" t="n">
        <v>0</v>
      </c>
      <c r="F506" s="871" t="n">
        <v>12.59</v>
      </c>
      <c r="G506" s="871" t="n">
        <v>12.59</v>
      </c>
      <c r="H506" s="870" t="n">
        <v>0</v>
      </c>
      <c r="I506" s="871" t="n">
        <v>14.56</v>
      </c>
      <c r="J506" s="871" t="n">
        <v>14.56</v>
      </c>
    </row>
    <row r="507" customFormat="false" ht="12.75" hidden="false" customHeight="false" outlineLevel="0" collapsed="false">
      <c r="A507" s="868" t="s">
        <v>1339</v>
      </c>
      <c r="B507" s="869"/>
      <c r="C507" s="868" t="s">
        <v>1340</v>
      </c>
      <c r="D507" s="868" t="s">
        <v>470</v>
      </c>
      <c r="E507" s="870" t="n">
        <v>11.08</v>
      </c>
      <c r="F507" s="871" t="n">
        <v>45.36</v>
      </c>
      <c r="G507" s="871" t="n">
        <v>56.44</v>
      </c>
      <c r="H507" s="870" t="n">
        <v>11.08</v>
      </c>
      <c r="I507" s="871" t="n">
        <v>52.42</v>
      </c>
      <c r="J507" s="871" t="n">
        <v>63.5</v>
      </c>
    </row>
    <row r="508" customFormat="false" ht="12.75" hidden="false" customHeight="false" outlineLevel="0" collapsed="false">
      <c r="A508" s="863" t="s">
        <v>1341</v>
      </c>
      <c r="B508" s="864" t="s">
        <v>1342</v>
      </c>
      <c r="C508" s="865"/>
      <c r="D508" s="876"/>
      <c r="E508" s="877"/>
      <c r="F508" s="877"/>
      <c r="G508" s="878"/>
      <c r="H508" s="877"/>
      <c r="I508" s="877"/>
      <c r="J508" s="878"/>
    </row>
    <row r="509" customFormat="false" ht="25.5" hidden="false" customHeight="false" outlineLevel="0" collapsed="false">
      <c r="A509" s="868" t="s">
        <v>1343</v>
      </c>
      <c r="B509" s="869"/>
      <c r="C509" s="868" t="s">
        <v>1344</v>
      </c>
      <c r="D509" s="868" t="s">
        <v>470</v>
      </c>
      <c r="E509" s="870" t="n">
        <v>0</v>
      </c>
      <c r="F509" s="871" t="n">
        <v>41.7</v>
      </c>
      <c r="G509" s="871" t="n">
        <v>41.7</v>
      </c>
      <c r="H509" s="870" t="n">
        <v>0</v>
      </c>
      <c r="I509" s="871" t="n">
        <v>48.18</v>
      </c>
      <c r="J509" s="871" t="n">
        <v>48.18</v>
      </c>
    </row>
    <row r="510" customFormat="false" ht="12.75" hidden="false" customHeight="false" outlineLevel="0" collapsed="false">
      <c r="A510" s="863" t="s">
        <v>1345</v>
      </c>
      <c r="B510" s="864" t="s">
        <v>1346</v>
      </c>
      <c r="C510" s="865"/>
      <c r="D510" s="876"/>
      <c r="E510" s="877"/>
      <c r="F510" s="877"/>
      <c r="G510" s="878"/>
      <c r="H510" s="877"/>
      <c r="I510" s="877"/>
      <c r="J510" s="878"/>
    </row>
    <row r="511" customFormat="false" ht="12.75" hidden="false" customHeight="false" outlineLevel="0" collapsed="false">
      <c r="A511" s="868" t="s">
        <v>1347</v>
      </c>
      <c r="B511" s="869"/>
      <c r="C511" s="868" t="s">
        <v>1348</v>
      </c>
      <c r="D511" s="868" t="s">
        <v>470</v>
      </c>
      <c r="E511" s="870" t="n">
        <v>0</v>
      </c>
      <c r="F511" s="871" t="n">
        <v>8.1</v>
      </c>
      <c r="G511" s="871" t="n">
        <v>8.1</v>
      </c>
      <c r="H511" s="870" t="n">
        <v>0</v>
      </c>
      <c r="I511" s="871" t="n">
        <v>9.36</v>
      </c>
      <c r="J511" s="871" t="n">
        <v>9.36</v>
      </c>
    </row>
    <row r="512" customFormat="false" ht="12.75" hidden="false" customHeight="false" outlineLevel="0" collapsed="false">
      <c r="A512" s="857" t="s">
        <v>1349</v>
      </c>
      <c r="B512" s="858" t="s">
        <v>1350</v>
      </c>
      <c r="C512" s="859"/>
      <c r="D512" s="860"/>
      <c r="E512" s="874"/>
      <c r="F512" s="874"/>
      <c r="G512" s="875"/>
      <c r="H512" s="874"/>
      <c r="I512" s="874"/>
      <c r="J512" s="875"/>
    </row>
    <row r="513" customFormat="false" ht="12.75" hidden="false" customHeight="false" outlineLevel="0" collapsed="false">
      <c r="A513" s="863" t="s">
        <v>1351</v>
      </c>
      <c r="B513" s="864" t="s">
        <v>1352</v>
      </c>
      <c r="C513" s="865"/>
      <c r="D513" s="876"/>
      <c r="E513" s="877"/>
      <c r="F513" s="877"/>
      <c r="G513" s="878"/>
      <c r="H513" s="877"/>
      <c r="I513" s="877"/>
      <c r="J513" s="878"/>
    </row>
    <row r="514" customFormat="false" ht="25.5" hidden="false" customHeight="false" outlineLevel="0" collapsed="false">
      <c r="A514" s="868" t="s">
        <v>1353</v>
      </c>
      <c r="B514" s="869"/>
      <c r="C514" s="868" t="s">
        <v>1354</v>
      </c>
      <c r="D514" s="868" t="s">
        <v>470</v>
      </c>
      <c r="E514" s="870" t="n">
        <v>9.01</v>
      </c>
      <c r="F514" s="871" t="n">
        <v>0.19</v>
      </c>
      <c r="G514" s="871" t="n">
        <v>9.2</v>
      </c>
      <c r="H514" s="870" t="n">
        <v>9.01</v>
      </c>
      <c r="I514" s="871" t="n">
        <v>0.22</v>
      </c>
      <c r="J514" s="871" t="n">
        <v>9.23</v>
      </c>
    </row>
    <row r="515" customFormat="false" ht="25.5" hidden="false" customHeight="false" outlineLevel="0" collapsed="false">
      <c r="A515" s="868" t="s">
        <v>1355</v>
      </c>
      <c r="B515" s="869"/>
      <c r="C515" s="868" t="s">
        <v>1356</v>
      </c>
      <c r="D515" s="868" t="s">
        <v>470</v>
      </c>
      <c r="E515" s="870" t="n">
        <v>9.25</v>
      </c>
      <c r="F515" s="871" t="n">
        <v>0.19</v>
      </c>
      <c r="G515" s="871" t="n">
        <v>9.44</v>
      </c>
      <c r="H515" s="870" t="n">
        <v>9.25</v>
      </c>
      <c r="I515" s="871" t="n">
        <v>0.22</v>
      </c>
      <c r="J515" s="871" t="n">
        <v>9.47</v>
      </c>
    </row>
    <row r="516" customFormat="false" ht="25.5" hidden="false" customHeight="false" outlineLevel="0" collapsed="false">
      <c r="A516" s="868" t="s">
        <v>1357</v>
      </c>
      <c r="B516" s="869"/>
      <c r="C516" s="868" t="s">
        <v>1358</v>
      </c>
      <c r="D516" s="868" t="s">
        <v>470</v>
      </c>
      <c r="E516" s="870" t="n">
        <v>15.25</v>
      </c>
      <c r="F516" s="871" t="n">
        <v>0.63</v>
      </c>
      <c r="G516" s="871" t="n">
        <v>15.88</v>
      </c>
      <c r="H516" s="870" t="n">
        <v>15.25</v>
      </c>
      <c r="I516" s="871" t="n">
        <v>0.73</v>
      </c>
      <c r="J516" s="871" t="n">
        <v>15.98</v>
      </c>
    </row>
    <row r="517" customFormat="false" ht="25.5" hidden="false" customHeight="false" outlineLevel="0" collapsed="false">
      <c r="A517" s="868" t="s">
        <v>1359</v>
      </c>
      <c r="B517" s="869"/>
      <c r="C517" s="868" t="s">
        <v>1360</v>
      </c>
      <c r="D517" s="868" t="s">
        <v>470</v>
      </c>
      <c r="E517" s="870" t="n">
        <v>8.79</v>
      </c>
      <c r="F517" s="871" t="n">
        <v>0</v>
      </c>
      <c r="G517" s="871" t="n">
        <v>8.79</v>
      </c>
      <c r="H517" s="870" t="n">
        <v>8.79</v>
      </c>
      <c r="I517" s="871" t="n">
        <v>0</v>
      </c>
      <c r="J517" s="871" t="n">
        <v>8.79</v>
      </c>
    </row>
    <row r="518" customFormat="false" ht="12.75" hidden="false" customHeight="false" outlineLevel="0" collapsed="false">
      <c r="A518" s="863" t="s">
        <v>1361</v>
      </c>
      <c r="B518" s="864" t="s">
        <v>1362</v>
      </c>
      <c r="C518" s="865"/>
      <c r="D518" s="876"/>
      <c r="E518" s="877"/>
      <c r="F518" s="877"/>
      <c r="G518" s="878"/>
      <c r="H518" s="877"/>
      <c r="I518" s="877"/>
      <c r="J518" s="878"/>
    </row>
    <row r="519" customFormat="false" ht="25.5" hidden="false" customHeight="false" outlineLevel="0" collapsed="false">
      <c r="A519" s="868" t="s">
        <v>1363</v>
      </c>
      <c r="B519" s="869"/>
      <c r="C519" s="868" t="s">
        <v>1364</v>
      </c>
      <c r="D519" s="868" t="s">
        <v>470</v>
      </c>
      <c r="E519" s="870" t="n">
        <v>5.84</v>
      </c>
      <c r="F519" s="871" t="n">
        <v>0.87</v>
      </c>
      <c r="G519" s="871" t="n">
        <v>6.71</v>
      </c>
      <c r="H519" s="870" t="n">
        <v>5.84</v>
      </c>
      <c r="I519" s="871" t="n">
        <v>1</v>
      </c>
      <c r="J519" s="871" t="n">
        <v>6.84</v>
      </c>
    </row>
    <row r="520" customFormat="false" ht="25.5" hidden="false" customHeight="false" outlineLevel="0" collapsed="false">
      <c r="A520" s="868" t="s">
        <v>1365</v>
      </c>
      <c r="B520" s="869"/>
      <c r="C520" s="868" t="s">
        <v>1366</v>
      </c>
      <c r="D520" s="868" t="s">
        <v>470</v>
      </c>
      <c r="E520" s="870" t="n">
        <v>6.58</v>
      </c>
      <c r="F520" s="871" t="n">
        <v>0.98</v>
      </c>
      <c r="G520" s="871" t="n">
        <v>7.56</v>
      </c>
      <c r="H520" s="870" t="n">
        <v>6.58</v>
      </c>
      <c r="I520" s="871" t="n">
        <v>1.13</v>
      </c>
      <c r="J520" s="871" t="n">
        <v>7.71</v>
      </c>
    </row>
    <row r="521" customFormat="false" ht="25.5" hidden="false" customHeight="false" outlineLevel="0" collapsed="false">
      <c r="A521" s="868" t="s">
        <v>1367</v>
      </c>
      <c r="B521" s="869"/>
      <c r="C521" s="868" t="s">
        <v>1368</v>
      </c>
      <c r="D521" s="868" t="s">
        <v>470</v>
      </c>
      <c r="E521" s="870" t="n">
        <v>11.04</v>
      </c>
      <c r="F521" s="871" t="n">
        <v>0.57</v>
      </c>
      <c r="G521" s="871" t="n">
        <v>11.61</v>
      </c>
      <c r="H521" s="870" t="n">
        <v>11.04</v>
      </c>
      <c r="I521" s="871" t="n">
        <v>0.65</v>
      </c>
      <c r="J521" s="871" t="n">
        <v>11.69</v>
      </c>
    </row>
    <row r="522" customFormat="false" ht="38.25" hidden="false" customHeight="false" outlineLevel="0" collapsed="false">
      <c r="A522" s="868" t="s">
        <v>1369</v>
      </c>
      <c r="B522" s="869"/>
      <c r="C522" s="868" t="s">
        <v>1370</v>
      </c>
      <c r="D522" s="868" t="s">
        <v>470</v>
      </c>
      <c r="E522" s="870" t="n">
        <v>11.78</v>
      </c>
      <c r="F522" s="871" t="n">
        <v>0.53</v>
      </c>
      <c r="G522" s="871" t="n">
        <v>12.31</v>
      </c>
      <c r="H522" s="870" t="n">
        <v>11.78</v>
      </c>
      <c r="I522" s="871" t="n">
        <v>0.62</v>
      </c>
      <c r="J522" s="871" t="n">
        <v>12.4</v>
      </c>
    </row>
    <row r="523" customFormat="false" ht="12.75" hidden="false" customHeight="false" outlineLevel="0" collapsed="false">
      <c r="A523" s="863" t="s">
        <v>1371</v>
      </c>
      <c r="B523" s="864" t="s">
        <v>1372</v>
      </c>
      <c r="C523" s="865"/>
      <c r="D523" s="876"/>
      <c r="E523" s="877"/>
      <c r="F523" s="877"/>
      <c r="G523" s="878"/>
      <c r="H523" s="877"/>
      <c r="I523" s="877"/>
      <c r="J523" s="878"/>
    </row>
    <row r="524" customFormat="false" ht="25.5" hidden="false" customHeight="false" outlineLevel="0" collapsed="false">
      <c r="A524" s="868" t="s">
        <v>1373</v>
      </c>
      <c r="B524" s="869"/>
      <c r="C524" s="868" t="s">
        <v>1374</v>
      </c>
      <c r="D524" s="868" t="s">
        <v>470</v>
      </c>
      <c r="E524" s="870" t="n">
        <v>24.47</v>
      </c>
      <c r="F524" s="871" t="n">
        <v>1.26</v>
      </c>
      <c r="G524" s="871" t="n">
        <v>25.73</v>
      </c>
      <c r="H524" s="870" t="n">
        <v>24.47</v>
      </c>
      <c r="I524" s="871" t="n">
        <v>1.45</v>
      </c>
      <c r="J524" s="871" t="n">
        <v>25.92</v>
      </c>
    </row>
    <row r="525" customFormat="false" ht="25.5" hidden="false" customHeight="false" outlineLevel="0" collapsed="false">
      <c r="A525" s="868" t="s">
        <v>1375</v>
      </c>
      <c r="B525" s="869"/>
      <c r="C525" s="868" t="s">
        <v>1376</v>
      </c>
      <c r="D525" s="868" t="s">
        <v>470</v>
      </c>
      <c r="E525" s="870" t="n">
        <v>20.79</v>
      </c>
      <c r="F525" s="871" t="n">
        <v>1.02</v>
      </c>
      <c r="G525" s="871" t="n">
        <v>21.81</v>
      </c>
      <c r="H525" s="870" t="n">
        <v>20.79</v>
      </c>
      <c r="I525" s="871" t="n">
        <v>1.17</v>
      </c>
      <c r="J525" s="871" t="n">
        <v>21.96</v>
      </c>
    </row>
    <row r="526" customFormat="false" ht="12.75" hidden="false" customHeight="false" outlineLevel="0" collapsed="false">
      <c r="A526" s="863" t="s">
        <v>1377</v>
      </c>
      <c r="B526" s="864" t="s">
        <v>1378</v>
      </c>
      <c r="C526" s="865"/>
      <c r="D526" s="876"/>
      <c r="E526" s="877"/>
      <c r="F526" s="877"/>
      <c r="G526" s="878"/>
      <c r="H526" s="877"/>
      <c r="I526" s="877"/>
      <c r="J526" s="878"/>
    </row>
    <row r="527" customFormat="false" ht="25.5" hidden="false" customHeight="false" outlineLevel="0" collapsed="false">
      <c r="A527" s="868" t="s">
        <v>1379</v>
      </c>
      <c r="B527" s="869"/>
      <c r="C527" s="868" t="s">
        <v>1380</v>
      </c>
      <c r="D527" s="868" t="s">
        <v>470</v>
      </c>
      <c r="E527" s="870" t="n">
        <v>265.87</v>
      </c>
      <c r="F527" s="871" t="n">
        <v>0</v>
      </c>
      <c r="G527" s="871" t="n">
        <v>265.87</v>
      </c>
      <c r="H527" s="870" t="n">
        <v>265.87</v>
      </c>
      <c r="I527" s="871" t="n">
        <v>0</v>
      </c>
      <c r="J527" s="871" t="n">
        <v>265.87</v>
      </c>
    </row>
    <row r="528" customFormat="false" ht="12.75" hidden="false" customHeight="false" outlineLevel="0" collapsed="false">
      <c r="A528" s="863" t="s">
        <v>1381</v>
      </c>
      <c r="B528" s="864" t="s">
        <v>1382</v>
      </c>
      <c r="C528" s="865"/>
      <c r="D528" s="876"/>
      <c r="E528" s="877"/>
      <c r="F528" s="877"/>
      <c r="G528" s="878"/>
      <c r="H528" s="877"/>
      <c r="I528" s="877"/>
      <c r="J528" s="878"/>
    </row>
    <row r="529" customFormat="false" ht="25.5" hidden="false" customHeight="false" outlineLevel="0" collapsed="false">
      <c r="A529" s="868" t="s">
        <v>1383</v>
      </c>
      <c r="B529" s="869"/>
      <c r="C529" s="868" t="s">
        <v>1384</v>
      </c>
      <c r="D529" s="868" t="s">
        <v>470</v>
      </c>
      <c r="E529" s="870" t="n">
        <v>3.27</v>
      </c>
      <c r="F529" s="871" t="n">
        <v>0.08</v>
      </c>
      <c r="G529" s="871" t="n">
        <v>3.35</v>
      </c>
      <c r="H529" s="870" t="n">
        <v>3.27</v>
      </c>
      <c r="I529" s="871" t="n">
        <v>0.09</v>
      </c>
      <c r="J529" s="871" t="n">
        <v>3.36</v>
      </c>
    </row>
    <row r="530" customFormat="false" ht="12.75" hidden="false" customHeight="false" outlineLevel="0" collapsed="false">
      <c r="A530" s="863" t="s">
        <v>1385</v>
      </c>
      <c r="B530" s="864" t="s">
        <v>1386</v>
      </c>
      <c r="C530" s="865"/>
      <c r="D530" s="876"/>
      <c r="E530" s="877"/>
      <c r="F530" s="877"/>
      <c r="G530" s="878"/>
      <c r="H530" s="877"/>
      <c r="I530" s="877"/>
      <c r="J530" s="878"/>
    </row>
    <row r="531" customFormat="false" ht="25.5" hidden="false" customHeight="false" outlineLevel="0" collapsed="false">
      <c r="A531" s="868" t="s">
        <v>1387</v>
      </c>
      <c r="B531" s="869"/>
      <c r="C531" s="868" t="s">
        <v>1388</v>
      </c>
      <c r="D531" s="868" t="s">
        <v>470</v>
      </c>
      <c r="E531" s="870" t="n">
        <v>2.62</v>
      </c>
      <c r="F531" s="871" t="n">
        <v>1.88</v>
      </c>
      <c r="G531" s="871" t="n">
        <v>4.5</v>
      </c>
      <c r="H531" s="870" t="n">
        <v>2.62</v>
      </c>
      <c r="I531" s="871" t="n">
        <v>2.18</v>
      </c>
      <c r="J531" s="871" t="n">
        <v>4.8</v>
      </c>
    </row>
    <row r="532" customFormat="false" ht="25.5" hidden="false" customHeight="false" outlineLevel="0" collapsed="false">
      <c r="A532" s="868" t="s">
        <v>1389</v>
      </c>
      <c r="B532" s="869"/>
      <c r="C532" s="868" t="s">
        <v>1390</v>
      </c>
      <c r="D532" s="868" t="s">
        <v>470</v>
      </c>
      <c r="E532" s="870" t="n">
        <v>11.92</v>
      </c>
      <c r="F532" s="871" t="n">
        <v>1.73</v>
      </c>
      <c r="G532" s="871" t="n">
        <v>13.65</v>
      </c>
      <c r="H532" s="870" t="n">
        <v>11.92</v>
      </c>
      <c r="I532" s="871" t="n">
        <v>2</v>
      </c>
      <c r="J532" s="871" t="n">
        <v>13.92</v>
      </c>
    </row>
    <row r="533" customFormat="false" ht="12.75" hidden="false" customHeight="false" outlineLevel="0" collapsed="false">
      <c r="A533" s="863" t="s">
        <v>1391</v>
      </c>
      <c r="B533" s="864" t="s">
        <v>1392</v>
      </c>
      <c r="C533" s="865"/>
      <c r="D533" s="876"/>
      <c r="E533" s="877"/>
      <c r="F533" s="877"/>
      <c r="G533" s="878"/>
      <c r="H533" s="877"/>
      <c r="I533" s="877"/>
      <c r="J533" s="878"/>
    </row>
    <row r="534" customFormat="false" ht="38.25" hidden="false" customHeight="false" outlineLevel="0" collapsed="false">
      <c r="A534" s="868" t="s">
        <v>1393</v>
      </c>
      <c r="B534" s="869"/>
      <c r="C534" s="868" t="s">
        <v>1394</v>
      </c>
      <c r="D534" s="868" t="s">
        <v>470</v>
      </c>
      <c r="E534" s="870" t="n">
        <v>9.41</v>
      </c>
      <c r="F534" s="871" t="n">
        <v>0.29</v>
      </c>
      <c r="G534" s="871" t="n">
        <v>9.7</v>
      </c>
      <c r="H534" s="870" t="n">
        <v>9.41</v>
      </c>
      <c r="I534" s="871" t="n">
        <v>0.33</v>
      </c>
      <c r="J534" s="871" t="n">
        <v>9.74</v>
      </c>
    </row>
    <row r="535" customFormat="false" ht="38.25" hidden="false" customHeight="false" outlineLevel="0" collapsed="false">
      <c r="A535" s="868" t="s">
        <v>1395</v>
      </c>
      <c r="B535" s="869"/>
      <c r="C535" s="868" t="s">
        <v>1396</v>
      </c>
      <c r="D535" s="868" t="s">
        <v>470</v>
      </c>
      <c r="E535" s="870" t="n">
        <v>6.69</v>
      </c>
      <c r="F535" s="871" t="n">
        <v>0.2</v>
      </c>
      <c r="G535" s="871" t="n">
        <v>6.89</v>
      </c>
      <c r="H535" s="870" t="n">
        <v>6.69</v>
      </c>
      <c r="I535" s="871" t="n">
        <v>0.23</v>
      </c>
      <c r="J535" s="871" t="n">
        <v>6.92</v>
      </c>
    </row>
    <row r="536" customFormat="false" ht="25.5" hidden="false" customHeight="false" outlineLevel="0" collapsed="false">
      <c r="A536" s="868" t="s">
        <v>1397</v>
      </c>
      <c r="B536" s="869"/>
      <c r="C536" s="868" t="s">
        <v>1398</v>
      </c>
      <c r="D536" s="868" t="s">
        <v>470</v>
      </c>
      <c r="E536" s="870" t="n">
        <v>6.79</v>
      </c>
      <c r="F536" s="871" t="n">
        <v>0.09</v>
      </c>
      <c r="G536" s="871" t="n">
        <v>6.88</v>
      </c>
      <c r="H536" s="870" t="n">
        <v>6.79</v>
      </c>
      <c r="I536" s="871" t="n">
        <v>0.11</v>
      </c>
      <c r="J536" s="871" t="n">
        <v>6.9</v>
      </c>
    </row>
    <row r="537" customFormat="false" ht="38.25" hidden="false" customHeight="false" outlineLevel="0" collapsed="false">
      <c r="A537" s="868" t="s">
        <v>1399</v>
      </c>
      <c r="B537" s="869"/>
      <c r="C537" s="868" t="s">
        <v>1400</v>
      </c>
      <c r="D537" s="868" t="s">
        <v>470</v>
      </c>
      <c r="E537" s="870" t="n">
        <v>11.54</v>
      </c>
      <c r="F537" s="871" t="n">
        <v>0.27</v>
      </c>
      <c r="G537" s="871" t="n">
        <v>11.81</v>
      </c>
      <c r="H537" s="870" t="n">
        <v>11.54</v>
      </c>
      <c r="I537" s="871" t="n">
        <v>0.31</v>
      </c>
      <c r="J537" s="871" t="n">
        <v>11.85</v>
      </c>
    </row>
    <row r="538" customFormat="false" ht="12.75" hidden="false" customHeight="false" outlineLevel="0" collapsed="false">
      <c r="A538" s="857" t="s">
        <v>1401</v>
      </c>
      <c r="B538" s="858" t="s">
        <v>1402</v>
      </c>
      <c r="C538" s="859"/>
      <c r="D538" s="860"/>
      <c r="E538" s="874"/>
      <c r="F538" s="874"/>
      <c r="G538" s="875"/>
      <c r="H538" s="874"/>
      <c r="I538" s="874"/>
      <c r="J538" s="875"/>
    </row>
    <row r="539" customFormat="false" ht="12.75" hidden="false" customHeight="false" outlineLevel="0" collapsed="false">
      <c r="A539" s="863" t="s">
        <v>1403</v>
      </c>
      <c r="B539" s="864" t="s">
        <v>1404</v>
      </c>
      <c r="C539" s="865"/>
      <c r="D539" s="876"/>
      <c r="E539" s="877"/>
      <c r="F539" s="877"/>
      <c r="G539" s="878"/>
      <c r="H539" s="877"/>
      <c r="I539" s="877"/>
      <c r="J539" s="878"/>
    </row>
    <row r="540" customFormat="false" ht="12.75" hidden="false" customHeight="false" outlineLevel="0" collapsed="false">
      <c r="A540" s="868" t="s">
        <v>1405</v>
      </c>
      <c r="B540" s="869"/>
      <c r="C540" s="868" t="s">
        <v>1406</v>
      </c>
      <c r="D540" s="868" t="s">
        <v>389</v>
      </c>
      <c r="E540" s="870" t="n">
        <v>19.15</v>
      </c>
      <c r="F540" s="871" t="n">
        <v>39.79</v>
      </c>
      <c r="G540" s="871" t="n">
        <v>58.94</v>
      </c>
      <c r="H540" s="870" t="n">
        <v>19.15</v>
      </c>
      <c r="I540" s="871" t="n">
        <v>45.99</v>
      </c>
      <c r="J540" s="871" t="n">
        <v>65.14</v>
      </c>
    </row>
    <row r="541" customFormat="false" ht="12.75" hidden="false" customHeight="false" outlineLevel="0" collapsed="false">
      <c r="A541" s="868" t="s">
        <v>1407</v>
      </c>
      <c r="B541" s="869"/>
      <c r="C541" s="868" t="s">
        <v>1408</v>
      </c>
      <c r="D541" s="868" t="s">
        <v>389</v>
      </c>
      <c r="E541" s="870" t="n">
        <v>10.82</v>
      </c>
      <c r="F541" s="871" t="n">
        <v>23.94</v>
      </c>
      <c r="G541" s="871" t="n">
        <v>34.76</v>
      </c>
      <c r="H541" s="870" t="n">
        <v>10.82</v>
      </c>
      <c r="I541" s="871" t="n">
        <v>27.67</v>
      </c>
      <c r="J541" s="871" t="n">
        <v>38.49</v>
      </c>
    </row>
    <row r="542" customFormat="false" ht="12.75" hidden="false" customHeight="false" outlineLevel="0" collapsed="false">
      <c r="A542" s="868" t="s">
        <v>1409</v>
      </c>
      <c r="B542" s="869"/>
      <c r="C542" s="868" t="s">
        <v>1410</v>
      </c>
      <c r="D542" s="868" t="s">
        <v>389</v>
      </c>
      <c r="E542" s="870" t="n">
        <v>7.17</v>
      </c>
      <c r="F542" s="871" t="n">
        <v>5.78</v>
      </c>
      <c r="G542" s="871" t="n">
        <v>12.95</v>
      </c>
      <c r="H542" s="870" t="n">
        <v>7.17</v>
      </c>
      <c r="I542" s="871" t="n">
        <v>6.68</v>
      </c>
      <c r="J542" s="871" t="n">
        <v>13.85</v>
      </c>
    </row>
    <row r="543" customFormat="false" ht="12.75" hidden="false" customHeight="false" outlineLevel="0" collapsed="false">
      <c r="A543" s="868" t="s">
        <v>1411</v>
      </c>
      <c r="B543" s="869"/>
      <c r="C543" s="868" t="s">
        <v>1412</v>
      </c>
      <c r="D543" s="868" t="s">
        <v>389</v>
      </c>
      <c r="E543" s="870" t="n">
        <v>23.71</v>
      </c>
      <c r="F543" s="871" t="n">
        <v>46.32</v>
      </c>
      <c r="G543" s="871" t="n">
        <v>70.03</v>
      </c>
      <c r="H543" s="870" t="n">
        <v>23.71</v>
      </c>
      <c r="I543" s="871" t="n">
        <v>53.53</v>
      </c>
      <c r="J543" s="871" t="n">
        <v>77.24</v>
      </c>
    </row>
    <row r="544" customFormat="false" ht="25.5" hidden="false" customHeight="false" outlineLevel="0" collapsed="false">
      <c r="A544" s="868" t="s">
        <v>1413</v>
      </c>
      <c r="B544" s="869"/>
      <c r="C544" s="868" t="s">
        <v>1414</v>
      </c>
      <c r="D544" s="868" t="s">
        <v>389</v>
      </c>
      <c r="E544" s="870" t="n">
        <v>133.66</v>
      </c>
      <c r="F544" s="871" t="n">
        <v>0</v>
      </c>
      <c r="G544" s="871" t="n">
        <v>133.66</v>
      </c>
      <c r="H544" s="870" t="n">
        <v>133.66</v>
      </c>
      <c r="I544" s="871" t="n">
        <v>0</v>
      </c>
      <c r="J544" s="871" t="n">
        <v>133.66</v>
      </c>
    </row>
    <row r="545" customFormat="false" ht="25.5" hidden="false" customHeight="false" outlineLevel="0" collapsed="false">
      <c r="A545" s="868" t="s">
        <v>1415</v>
      </c>
      <c r="B545" s="869"/>
      <c r="C545" s="868" t="s">
        <v>1416</v>
      </c>
      <c r="D545" s="868" t="s">
        <v>389</v>
      </c>
      <c r="E545" s="870" t="n">
        <v>146.93</v>
      </c>
      <c r="F545" s="871" t="n">
        <v>0</v>
      </c>
      <c r="G545" s="871" t="n">
        <v>146.93</v>
      </c>
      <c r="H545" s="870" t="n">
        <v>146.93</v>
      </c>
      <c r="I545" s="871" t="n">
        <v>0</v>
      </c>
      <c r="J545" s="871" t="n">
        <v>146.93</v>
      </c>
    </row>
    <row r="546" customFormat="false" ht="25.5" hidden="false" customHeight="false" outlineLevel="0" collapsed="false">
      <c r="A546" s="868" t="s">
        <v>1417</v>
      </c>
      <c r="B546" s="869"/>
      <c r="C546" s="868" t="s">
        <v>1418</v>
      </c>
      <c r="D546" s="868" t="s">
        <v>389</v>
      </c>
      <c r="E546" s="870" t="n">
        <v>163.11</v>
      </c>
      <c r="F546" s="871" t="n">
        <v>0</v>
      </c>
      <c r="G546" s="871" t="n">
        <v>163.11</v>
      </c>
      <c r="H546" s="870" t="n">
        <v>163.11</v>
      </c>
      <c r="I546" s="871" t="n">
        <v>0</v>
      </c>
      <c r="J546" s="871" t="n">
        <v>163.11</v>
      </c>
    </row>
    <row r="547" customFormat="false" ht="12.75" hidden="false" customHeight="false" outlineLevel="0" collapsed="false">
      <c r="A547" s="863" t="s">
        <v>1419</v>
      </c>
      <c r="B547" s="864" t="s">
        <v>1420</v>
      </c>
      <c r="C547" s="865"/>
      <c r="D547" s="876"/>
      <c r="E547" s="877"/>
      <c r="F547" s="877"/>
      <c r="G547" s="878"/>
      <c r="H547" s="877"/>
      <c r="I547" s="877"/>
      <c r="J547" s="878"/>
    </row>
    <row r="548" customFormat="false" ht="25.5" hidden="false" customHeight="false" outlineLevel="0" collapsed="false">
      <c r="A548" s="868" t="s">
        <v>1421</v>
      </c>
      <c r="B548" s="869"/>
      <c r="C548" s="868" t="s">
        <v>1422</v>
      </c>
      <c r="D548" s="868" t="s">
        <v>470</v>
      </c>
      <c r="E548" s="870" t="n">
        <v>12.63</v>
      </c>
      <c r="F548" s="871" t="n">
        <v>21.72</v>
      </c>
      <c r="G548" s="871" t="n">
        <v>34.35</v>
      </c>
      <c r="H548" s="870" t="n">
        <v>12.63</v>
      </c>
      <c r="I548" s="871" t="n">
        <v>25.1</v>
      </c>
      <c r="J548" s="871" t="n">
        <v>37.73</v>
      </c>
    </row>
    <row r="549" customFormat="false" ht="12.75" hidden="false" customHeight="false" outlineLevel="0" collapsed="false">
      <c r="A549" s="868" t="s">
        <v>1423</v>
      </c>
      <c r="B549" s="869"/>
      <c r="C549" s="868" t="s">
        <v>1424</v>
      </c>
      <c r="D549" s="868" t="s">
        <v>899</v>
      </c>
      <c r="E549" s="870" t="n">
        <v>3.31</v>
      </c>
      <c r="F549" s="871" t="n">
        <v>1.49</v>
      </c>
      <c r="G549" s="871" t="n">
        <v>4.8</v>
      </c>
      <c r="H549" s="870" t="n">
        <v>3.31</v>
      </c>
      <c r="I549" s="871" t="n">
        <v>1.73</v>
      </c>
      <c r="J549" s="871" t="n">
        <v>5.04</v>
      </c>
    </row>
    <row r="550" customFormat="false" ht="12.75" hidden="false" customHeight="false" outlineLevel="0" collapsed="false">
      <c r="A550" s="868" t="s">
        <v>1425</v>
      </c>
      <c r="B550" s="869"/>
      <c r="C550" s="868" t="s">
        <v>1426</v>
      </c>
      <c r="D550" s="868" t="s">
        <v>1427</v>
      </c>
      <c r="E550" s="870" t="n">
        <v>3.16</v>
      </c>
      <c r="F550" s="871" t="n">
        <v>1.35</v>
      </c>
      <c r="G550" s="871" t="n">
        <v>4.51</v>
      </c>
      <c r="H550" s="870" t="n">
        <v>3.16</v>
      </c>
      <c r="I550" s="871" t="n">
        <v>1.56</v>
      </c>
      <c r="J550" s="871" t="n">
        <v>4.72</v>
      </c>
    </row>
    <row r="551" customFormat="false" ht="25.5" hidden="false" customHeight="false" outlineLevel="0" collapsed="false">
      <c r="A551" s="868" t="s">
        <v>1428</v>
      </c>
      <c r="B551" s="869"/>
      <c r="C551" s="868" t="s">
        <v>1429</v>
      </c>
      <c r="D551" s="868" t="s">
        <v>470</v>
      </c>
      <c r="E551" s="870" t="n">
        <v>0</v>
      </c>
      <c r="F551" s="871" t="n">
        <v>10.26</v>
      </c>
      <c r="G551" s="871" t="n">
        <v>10.26</v>
      </c>
      <c r="H551" s="870" t="n">
        <v>0</v>
      </c>
      <c r="I551" s="871" t="n">
        <v>11.86</v>
      </c>
      <c r="J551" s="871" t="n">
        <v>11.86</v>
      </c>
    </row>
    <row r="552" customFormat="false" ht="12.75" hidden="false" customHeight="false" outlineLevel="0" collapsed="false">
      <c r="A552" s="863" t="s">
        <v>1430</v>
      </c>
      <c r="B552" s="864" t="s">
        <v>1431</v>
      </c>
      <c r="C552" s="865"/>
      <c r="D552" s="876"/>
      <c r="E552" s="877"/>
      <c r="F552" s="877"/>
      <c r="G552" s="878"/>
      <c r="H552" s="877"/>
      <c r="I552" s="877"/>
      <c r="J552" s="878"/>
    </row>
    <row r="553" customFormat="false" ht="12.75" hidden="false" customHeight="false" outlineLevel="0" collapsed="false">
      <c r="A553" s="868" t="s">
        <v>1432</v>
      </c>
      <c r="B553" s="869"/>
      <c r="C553" s="868" t="s">
        <v>1433</v>
      </c>
      <c r="D553" s="868" t="s">
        <v>470</v>
      </c>
      <c r="E553" s="870" t="n">
        <v>0</v>
      </c>
      <c r="F553" s="871" t="n">
        <v>5.98</v>
      </c>
      <c r="G553" s="871" t="n">
        <v>5.98</v>
      </c>
      <c r="H553" s="870" t="n">
        <v>0</v>
      </c>
      <c r="I553" s="871" t="n">
        <v>6.91</v>
      </c>
      <c r="J553" s="871" t="n">
        <v>6.91</v>
      </c>
    </row>
    <row r="554" customFormat="false" ht="12.75" hidden="false" customHeight="false" outlineLevel="0" collapsed="false">
      <c r="A554" s="863" t="s">
        <v>1434</v>
      </c>
      <c r="B554" s="864" t="s">
        <v>1435</v>
      </c>
      <c r="C554" s="865"/>
      <c r="D554" s="876"/>
      <c r="E554" s="877"/>
      <c r="F554" s="877"/>
      <c r="G554" s="878"/>
      <c r="H554" s="877"/>
      <c r="I554" s="877"/>
      <c r="J554" s="878"/>
    </row>
    <row r="555" customFormat="false" ht="25.5" hidden="false" customHeight="false" outlineLevel="0" collapsed="false">
      <c r="A555" s="868" t="s">
        <v>1436</v>
      </c>
      <c r="B555" s="869"/>
      <c r="C555" s="868" t="s">
        <v>1437</v>
      </c>
      <c r="D555" s="868" t="s">
        <v>389</v>
      </c>
      <c r="E555" s="870" t="n">
        <v>18.63</v>
      </c>
      <c r="F555" s="871" t="n">
        <v>0.51</v>
      </c>
      <c r="G555" s="871" t="n">
        <v>19.14</v>
      </c>
      <c r="H555" s="870" t="n">
        <v>18.63</v>
      </c>
      <c r="I555" s="871" t="n">
        <v>0.59</v>
      </c>
      <c r="J555" s="871" t="n">
        <v>19.22</v>
      </c>
    </row>
    <row r="556" customFormat="false" ht="12.75" hidden="false" customHeight="false" outlineLevel="0" collapsed="false">
      <c r="A556" s="868" t="s">
        <v>1438</v>
      </c>
      <c r="B556" s="869"/>
      <c r="C556" s="868" t="s">
        <v>1439</v>
      </c>
      <c r="D556" s="868" t="s">
        <v>470</v>
      </c>
      <c r="E556" s="870" t="n">
        <v>75.76</v>
      </c>
      <c r="F556" s="871" t="n">
        <v>14.97</v>
      </c>
      <c r="G556" s="871" t="n">
        <v>90.73</v>
      </c>
      <c r="H556" s="870" t="n">
        <v>75.76</v>
      </c>
      <c r="I556" s="871" t="n">
        <v>17.3</v>
      </c>
      <c r="J556" s="871" t="n">
        <v>93.06</v>
      </c>
    </row>
    <row r="557" customFormat="false" ht="12.75" hidden="false" customHeight="false" outlineLevel="0" collapsed="false">
      <c r="A557" s="868" t="s">
        <v>1440</v>
      </c>
      <c r="B557" s="869"/>
      <c r="C557" s="868" t="s">
        <v>1441</v>
      </c>
      <c r="D557" s="868" t="s">
        <v>470</v>
      </c>
      <c r="E557" s="870" t="n">
        <v>97.14</v>
      </c>
      <c r="F557" s="871" t="n">
        <v>8.98</v>
      </c>
      <c r="G557" s="871" t="n">
        <v>106.12</v>
      </c>
      <c r="H557" s="870" t="n">
        <v>97.14</v>
      </c>
      <c r="I557" s="871" t="n">
        <v>10.37</v>
      </c>
      <c r="J557" s="871" t="n">
        <v>107.51</v>
      </c>
    </row>
    <row r="558" customFormat="false" ht="25.5" hidden="false" customHeight="false" outlineLevel="0" collapsed="false">
      <c r="A558" s="868" t="s">
        <v>1442</v>
      </c>
      <c r="B558" s="869"/>
      <c r="C558" s="868" t="s">
        <v>1443</v>
      </c>
      <c r="D558" s="868" t="s">
        <v>389</v>
      </c>
      <c r="E558" s="870" t="n">
        <v>3.12</v>
      </c>
      <c r="F558" s="871" t="n">
        <v>8.98</v>
      </c>
      <c r="G558" s="871" t="n">
        <v>12.1</v>
      </c>
      <c r="H558" s="870" t="n">
        <v>3.12</v>
      </c>
      <c r="I558" s="871" t="n">
        <v>10.37</v>
      </c>
      <c r="J558" s="871" t="n">
        <v>13.49</v>
      </c>
    </row>
    <row r="559" customFormat="false" ht="25.5" hidden="false" customHeight="false" outlineLevel="0" collapsed="false">
      <c r="A559" s="868" t="s">
        <v>1444</v>
      </c>
      <c r="B559" s="869"/>
      <c r="C559" s="868" t="s">
        <v>1445</v>
      </c>
      <c r="D559" s="868" t="s">
        <v>389</v>
      </c>
      <c r="E559" s="870" t="n">
        <v>4.18</v>
      </c>
      <c r="F559" s="871" t="n">
        <v>8.98</v>
      </c>
      <c r="G559" s="871" t="n">
        <v>13.16</v>
      </c>
      <c r="H559" s="870" t="n">
        <v>4.18</v>
      </c>
      <c r="I559" s="871" t="n">
        <v>10.37</v>
      </c>
      <c r="J559" s="871" t="n">
        <v>14.55</v>
      </c>
    </row>
    <row r="560" customFormat="false" ht="25.5" hidden="false" customHeight="false" outlineLevel="0" collapsed="false">
      <c r="A560" s="868" t="s">
        <v>1446</v>
      </c>
      <c r="B560" s="869"/>
      <c r="C560" s="868" t="s">
        <v>1447</v>
      </c>
      <c r="D560" s="868" t="s">
        <v>389</v>
      </c>
      <c r="E560" s="870" t="n">
        <v>8.5</v>
      </c>
      <c r="F560" s="871" t="n">
        <v>8.98</v>
      </c>
      <c r="G560" s="871" t="n">
        <v>17.48</v>
      </c>
      <c r="H560" s="870" t="n">
        <v>8.5</v>
      </c>
      <c r="I560" s="871" t="n">
        <v>10.37</v>
      </c>
      <c r="J560" s="871" t="n">
        <v>18.87</v>
      </c>
    </row>
    <row r="561" customFormat="false" ht="12.75" hidden="false" customHeight="false" outlineLevel="0" collapsed="false">
      <c r="A561" s="863" t="s">
        <v>1448</v>
      </c>
      <c r="B561" s="864" t="s">
        <v>1449</v>
      </c>
      <c r="C561" s="865"/>
      <c r="D561" s="876"/>
      <c r="E561" s="877"/>
      <c r="F561" s="877"/>
      <c r="G561" s="878"/>
      <c r="H561" s="877"/>
      <c r="I561" s="877"/>
      <c r="J561" s="878"/>
    </row>
    <row r="562" customFormat="false" ht="12.75" hidden="false" customHeight="false" outlineLevel="0" collapsed="false">
      <c r="A562" s="868" t="s">
        <v>1450</v>
      </c>
      <c r="B562" s="869"/>
      <c r="C562" s="868" t="s">
        <v>1451</v>
      </c>
      <c r="D562" s="868" t="s">
        <v>445</v>
      </c>
      <c r="E562" s="870" t="n">
        <v>7.41</v>
      </c>
      <c r="F562" s="871" t="n">
        <v>10.48</v>
      </c>
      <c r="G562" s="871" t="n">
        <v>17.89</v>
      </c>
      <c r="H562" s="870" t="n">
        <v>7.41</v>
      </c>
      <c r="I562" s="871" t="n">
        <v>12.1</v>
      </c>
      <c r="J562" s="871" t="n">
        <v>19.51</v>
      </c>
    </row>
    <row r="563" customFormat="false" ht="12.75" hidden="false" customHeight="false" outlineLevel="0" collapsed="false">
      <c r="A563" s="868" t="s">
        <v>1452</v>
      </c>
      <c r="B563" s="869"/>
      <c r="C563" s="868" t="s">
        <v>1453</v>
      </c>
      <c r="D563" s="868" t="s">
        <v>445</v>
      </c>
      <c r="E563" s="870" t="n">
        <v>10.16</v>
      </c>
      <c r="F563" s="871" t="n">
        <v>11.97</v>
      </c>
      <c r="G563" s="871" t="n">
        <v>22.13</v>
      </c>
      <c r="H563" s="870" t="n">
        <v>10.16</v>
      </c>
      <c r="I563" s="871" t="n">
        <v>13.83</v>
      </c>
      <c r="J563" s="871" t="n">
        <v>23.99</v>
      </c>
    </row>
    <row r="564" customFormat="false" ht="12.75" hidden="false" customHeight="false" outlineLevel="0" collapsed="false">
      <c r="A564" s="868" t="s">
        <v>1454</v>
      </c>
      <c r="B564" s="869"/>
      <c r="C564" s="868" t="s">
        <v>1455</v>
      </c>
      <c r="D564" s="868" t="s">
        <v>445</v>
      </c>
      <c r="E564" s="870" t="n">
        <v>10.29</v>
      </c>
      <c r="F564" s="871" t="n">
        <v>14.97</v>
      </c>
      <c r="G564" s="871" t="n">
        <v>25.26</v>
      </c>
      <c r="H564" s="870" t="n">
        <v>10.29</v>
      </c>
      <c r="I564" s="871" t="n">
        <v>17.3</v>
      </c>
      <c r="J564" s="871" t="n">
        <v>27.59</v>
      </c>
    </row>
    <row r="565" customFormat="false" ht="12.75" hidden="false" customHeight="false" outlineLevel="0" collapsed="false">
      <c r="A565" s="863" t="s">
        <v>1456</v>
      </c>
      <c r="B565" s="864" t="s">
        <v>1457</v>
      </c>
      <c r="C565" s="865"/>
      <c r="D565" s="876"/>
      <c r="E565" s="877"/>
      <c r="F565" s="877"/>
      <c r="G565" s="878"/>
      <c r="H565" s="877"/>
      <c r="I565" s="877"/>
      <c r="J565" s="878"/>
    </row>
    <row r="566" customFormat="false" ht="38.25" hidden="false" customHeight="false" outlineLevel="0" collapsed="false">
      <c r="A566" s="868" t="s">
        <v>1458</v>
      </c>
      <c r="B566" s="869"/>
      <c r="C566" s="868" t="s">
        <v>1459</v>
      </c>
      <c r="D566" s="868" t="s">
        <v>386</v>
      </c>
      <c r="E566" s="870" t="n">
        <v>6205.67</v>
      </c>
      <c r="F566" s="871" t="n">
        <v>0</v>
      </c>
      <c r="G566" s="871" t="n">
        <v>6205.67</v>
      </c>
      <c r="H566" s="870" t="n">
        <v>6205.67</v>
      </c>
      <c r="I566" s="871" t="n">
        <v>0</v>
      </c>
      <c r="J566" s="871" t="n">
        <v>6205.67</v>
      </c>
    </row>
    <row r="567" customFormat="false" ht="38.25" hidden="false" customHeight="false" outlineLevel="0" collapsed="false">
      <c r="A567" s="868" t="s">
        <v>1460</v>
      </c>
      <c r="B567" s="869"/>
      <c r="C567" s="868" t="s">
        <v>1461</v>
      </c>
      <c r="D567" s="868" t="s">
        <v>1462</v>
      </c>
      <c r="E567" s="870" t="n">
        <v>545.44</v>
      </c>
      <c r="F567" s="871" t="n">
        <v>0</v>
      </c>
      <c r="G567" s="871" t="n">
        <v>545.44</v>
      </c>
      <c r="H567" s="870" t="n">
        <v>545.44</v>
      </c>
      <c r="I567" s="871" t="n">
        <v>0</v>
      </c>
      <c r="J567" s="871" t="n">
        <v>545.44</v>
      </c>
    </row>
    <row r="568" customFormat="false" ht="12.75" hidden="false" customHeight="false" outlineLevel="0" collapsed="false">
      <c r="A568" s="868" t="s">
        <v>1463</v>
      </c>
      <c r="B568" s="869"/>
      <c r="C568" s="868" t="s">
        <v>1464</v>
      </c>
      <c r="D568" s="868" t="s">
        <v>337</v>
      </c>
      <c r="E568" s="870" t="n">
        <v>300.73</v>
      </c>
      <c r="F568" s="871" t="n">
        <v>0</v>
      </c>
      <c r="G568" s="871" t="n">
        <v>300.73</v>
      </c>
      <c r="H568" s="870" t="n">
        <v>300.73</v>
      </c>
      <c r="I568" s="871" t="n">
        <v>0</v>
      </c>
      <c r="J568" s="871" t="n">
        <v>300.73</v>
      </c>
    </row>
    <row r="569" customFormat="false" ht="25.5" hidden="false" customHeight="false" outlineLevel="0" collapsed="false">
      <c r="A569" s="868" t="s">
        <v>1465</v>
      </c>
      <c r="B569" s="869"/>
      <c r="C569" s="868" t="s">
        <v>1466</v>
      </c>
      <c r="D569" s="868" t="s">
        <v>1467</v>
      </c>
      <c r="E569" s="870" t="n">
        <v>2.24</v>
      </c>
      <c r="F569" s="871" t="n">
        <v>2.7</v>
      </c>
      <c r="G569" s="871" t="n">
        <v>4.94</v>
      </c>
      <c r="H569" s="870" t="n">
        <v>2.24</v>
      </c>
      <c r="I569" s="871" t="n">
        <v>3.12</v>
      </c>
      <c r="J569" s="871" t="n">
        <v>5.36</v>
      </c>
    </row>
    <row r="570" customFormat="false" ht="12.75" hidden="false" customHeight="false" outlineLevel="0" collapsed="false">
      <c r="A570" s="863" t="s">
        <v>1468</v>
      </c>
      <c r="B570" s="864" t="s">
        <v>1469</v>
      </c>
      <c r="C570" s="865"/>
      <c r="D570" s="876"/>
      <c r="E570" s="877"/>
      <c r="F570" s="877"/>
      <c r="G570" s="878"/>
      <c r="H570" s="877"/>
      <c r="I570" s="877"/>
      <c r="J570" s="878"/>
    </row>
    <row r="571" customFormat="false" ht="12.75" hidden="false" customHeight="false" outlineLevel="0" collapsed="false">
      <c r="A571" s="868" t="s">
        <v>1470</v>
      </c>
      <c r="B571" s="869"/>
      <c r="C571" s="868" t="s">
        <v>1471</v>
      </c>
      <c r="D571" s="868" t="s">
        <v>470</v>
      </c>
      <c r="E571" s="870" t="n">
        <v>88.06</v>
      </c>
      <c r="F571" s="871" t="n">
        <v>89.76</v>
      </c>
      <c r="G571" s="871" t="n">
        <v>177.82</v>
      </c>
      <c r="H571" s="870" t="n">
        <v>88.06</v>
      </c>
      <c r="I571" s="871" t="n">
        <v>103.74</v>
      </c>
      <c r="J571" s="871" t="n">
        <v>191.8</v>
      </c>
    </row>
    <row r="572" customFormat="false" ht="12.75" hidden="false" customHeight="false" outlineLevel="0" collapsed="false">
      <c r="A572" s="868" t="s">
        <v>1472</v>
      </c>
      <c r="B572" s="869"/>
      <c r="C572" s="868" t="s">
        <v>1473</v>
      </c>
      <c r="D572" s="868" t="s">
        <v>470</v>
      </c>
      <c r="E572" s="870" t="n">
        <v>171</v>
      </c>
      <c r="F572" s="871" t="n">
        <v>173.68</v>
      </c>
      <c r="G572" s="871" t="n">
        <v>344.68</v>
      </c>
      <c r="H572" s="870" t="n">
        <v>171</v>
      </c>
      <c r="I572" s="871" t="n">
        <v>200.72</v>
      </c>
      <c r="J572" s="871" t="n">
        <v>371.72</v>
      </c>
    </row>
    <row r="573" customFormat="false" ht="51" hidden="false" customHeight="false" outlineLevel="0" collapsed="false">
      <c r="A573" s="868" t="s">
        <v>1474</v>
      </c>
      <c r="B573" s="869"/>
      <c r="C573" s="868" t="s">
        <v>1475</v>
      </c>
      <c r="D573" s="868" t="s">
        <v>470</v>
      </c>
      <c r="E573" s="870" t="n">
        <v>493.88</v>
      </c>
      <c r="F573" s="871" t="n">
        <v>80.76</v>
      </c>
      <c r="G573" s="871" t="n">
        <v>574.64</v>
      </c>
      <c r="H573" s="870" t="n">
        <v>493.88</v>
      </c>
      <c r="I573" s="871" t="n">
        <v>93.33</v>
      </c>
      <c r="J573" s="871" t="n">
        <v>587.21</v>
      </c>
    </row>
    <row r="574" customFormat="false" ht="51" hidden="false" customHeight="false" outlineLevel="0" collapsed="false">
      <c r="A574" s="868" t="s">
        <v>1476</v>
      </c>
      <c r="B574" s="869"/>
      <c r="C574" s="868" t="s">
        <v>1477</v>
      </c>
      <c r="D574" s="868" t="s">
        <v>470</v>
      </c>
      <c r="E574" s="870" t="n">
        <v>393.96</v>
      </c>
      <c r="F574" s="871" t="n">
        <v>99.19</v>
      </c>
      <c r="G574" s="871" t="n">
        <v>493.15</v>
      </c>
      <c r="H574" s="870" t="n">
        <v>393.96</v>
      </c>
      <c r="I574" s="871" t="n">
        <v>114.63</v>
      </c>
      <c r="J574" s="871" t="n">
        <v>508.59</v>
      </c>
    </row>
    <row r="575" customFormat="false" ht="12.75" hidden="false" customHeight="false" outlineLevel="0" collapsed="false">
      <c r="A575" s="857" t="s">
        <v>1478</v>
      </c>
      <c r="B575" s="858" t="s">
        <v>1479</v>
      </c>
      <c r="C575" s="859"/>
      <c r="D575" s="860"/>
      <c r="E575" s="874"/>
      <c r="F575" s="874"/>
      <c r="G575" s="875"/>
      <c r="H575" s="874"/>
      <c r="I575" s="874"/>
      <c r="J575" s="875"/>
    </row>
    <row r="576" customFormat="false" ht="12.75" hidden="false" customHeight="false" outlineLevel="0" collapsed="false">
      <c r="A576" s="863" t="s">
        <v>1480</v>
      </c>
      <c r="B576" s="864" t="s">
        <v>1481</v>
      </c>
      <c r="C576" s="865"/>
      <c r="D576" s="876"/>
      <c r="E576" s="877"/>
      <c r="F576" s="877"/>
      <c r="G576" s="878"/>
      <c r="H576" s="877"/>
      <c r="I576" s="877"/>
      <c r="J576" s="878"/>
    </row>
    <row r="577" customFormat="false" ht="12.75" hidden="false" customHeight="false" outlineLevel="0" collapsed="false">
      <c r="A577" s="868" t="s">
        <v>1482</v>
      </c>
      <c r="B577" s="869"/>
      <c r="C577" s="868" t="s">
        <v>1483</v>
      </c>
      <c r="D577" s="868" t="s">
        <v>389</v>
      </c>
      <c r="E577" s="870" t="n">
        <v>21.49</v>
      </c>
      <c r="F577" s="871" t="n">
        <v>38.9</v>
      </c>
      <c r="G577" s="871" t="n">
        <v>60.39</v>
      </c>
      <c r="H577" s="870" t="n">
        <v>21.49</v>
      </c>
      <c r="I577" s="871" t="n">
        <v>44.95</v>
      </c>
      <c r="J577" s="871" t="n">
        <v>66.44</v>
      </c>
    </row>
    <row r="578" customFormat="false" ht="12.75" hidden="false" customHeight="false" outlineLevel="0" collapsed="false">
      <c r="A578" s="868" t="s">
        <v>1484</v>
      </c>
      <c r="B578" s="869"/>
      <c r="C578" s="868" t="s">
        <v>1485</v>
      </c>
      <c r="D578" s="868" t="s">
        <v>389</v>
      </c>
      <c r="E578" s="870" t="n">
        <v>90.94</v>
      </c>
      <c r="F578" s="871" t="n">
        <v>44.89</v>
      </c>
      <c r="G578" s="871" t="n">
        <v>135.83</v>
      </c>
      <c r="H578" s="870" t="n">
        <v>90.94</v>
      </c>
      <c r="I578" s="871" t="n">
        <v>51.88</v>
      </c>
      <c r="J578" s="871" t="n">
        <v>142.82</v>
      </c>
    </row>
    <row r="579" customFormat="false" ht="12.75" hidden="false" customHeight="false" outlineLevel="0" collapsed="false">
      <c r="A579" s="868" t="s">
        <v>1486</v>
      </c>
      <c r="B579" s="869"/>
      <c r="C579" s="868" t="s">
        <v>1487</v>
      </c>
      <c r="D579" s="868" t="s">
        <v>389</v>
      </c>
      <c r="E579" s="870" t="n">
        <v>30.74</v>
      </c>
      <c r="F579" s="871" t="n">
        <v>35.9</v>
      </c>
      <c r="G579" s="871" t="n">
        <v>66.64</v>
      </c>
      <c r="H579" s="870" t="n">
        <v>30.74</v>
      </c>
      <c r="I579" s="871" t="n">
        <v>41.49</v>
      </c>
      <c r="J579" s="871" t="n">
        <v>72.23</v>
      </c>
    </row>
    <row r="580" customFormat="false" ht="25.5" hidden="false" customHeight="false" outlineLevel="0" collapsed="false">
      <c r="A580" s="868" t="s">
        <v>1488</v>
      </c>
      <c r="B580" s="869"/>
      <c r="C580" s="868" t="s">
        <v>1489</v>
      </c>
      <c r="D580" s="868" t="s">
        <v>389</v>
      </c>
      <c r="E580" s="870" t="n">
        <v>0</v>
      </c>
      <c r="F580" s="871" t="n">
        <v>4.61</v>
      </c>
      <c r="G580" s="871" t="n">
        <v>4.61</v>
      </c>
      <c r="H580" s="870" t="n">
        <v>0</v>
      </c>
      <c r="I580" s="871" t="n">
        <v>5.33</v>
      </c>
      <c r="J580" s="871" t="n">
        <v>5.33</v>
      </c>
    </row>
    <row r="581" customFormat="false" ht="25.5" hidden="false" customHeight="false" outlineLevel="0" collapsed="false">
      <c r="A581" s="868" t="s">
        <v>1490</v>
      </c>
      <c r="B581" s="869"/>
      <c r="C581" s="868" t="s">
        <v>1491</v>
      </c>
      <c r="D581" s="868" t="s">
        <v>389</v>
      </c>
      <c r="E581" s="870" t="n">
        <v>0</v>
      </c>
      <c r="F581" s="871" t="n">
        <v>5.48</v>
      </c>
      <c r="G581" s="871" t="n">
        <v>5.48</v>
      </c>
      <c r="H581" s="870" t="n">
        <v>0</v>
      </c>
      <c r="I581" s="871" t="n">
        <v>6.33</v>
      </c>
      <c r="J581" s="871" t="n">
        <v>6.33</v>
      </c>
    </row>
    <row r="582" customFormat="false" ht="12.75" hidden="false" customHeight="false" outlineLevel="0" collapsed="false">
      <c r="A582" s="863" t="s">
        <v>1492</v>
      </c>
      <c r="B582" s="864" t="s">
        <v>1493</v>
      </c>
      <c r="C582" s="865"/>
      <c r="D582" s="876"/>
      <c r="E582" s="877"/>
      <c r="F582" s="877"/>
      <c r="G582" s="878"/>
      <c r="H582" s="877"/>
      <c r="I582" s="877"/>
      <c r="J582" s="878"/>
    </row>
    <row r="583" customFormat="false" ht="25.5" hidden="false" customHeight="false" outlineLevel="0" collapsed="false">
      <c r="A583" s="868" t="s">
        <v>1494</v>
      </c>
      <c r="B583" s="869"/>
      <c r="C583" s="868" t="s">
        <v>1495</v>
      </c>
      <c r="D583" s="868" t="s">
        <v>389</v>
      </c>
      <c r="E583" s="870" t="n">
        <v>65.03</v>
      </c>
      <c r="F583" s="871" t="n">
        <v>41.89</v>
      </c>
      <c r="G583" s="871" t="n">
        <v>106.92</v>
      </c>
      <c r="H583" s="870" t="n">
        <v>65.03</v>
      </c>
      <c r="I583" s="871" t="n">
        <v>48.41</v>
      </c>
      <c r="J583" s="871" t="n">
        <v>113.44</v>
      </c>
    </row>
    <row r="584" customFormat="false" ht="25.5" hidden="false" customHeight="false" outlineLevel="0" collapsed="false">
      <c r="A584" s="868" t="s">
        <v>1496</v>
      </c>
      <c r="B584" s="869"/>
      <c r="C584" s="868" t="s">
        <v>1497</v>
      </c>
      <c r="D584" s="868" t="s">
        <v>389</v>
      </c>
      <c r="E584" s="870" t="n">
        <v>68.85</v>
      </c>
      <c r="F584" s="871" t="n">
        <v>41.89</v>
      </c>
      <c r="G584" s="871" t="n">
        <v>110.74</v>
      </c>
      <c r="H584" s="870" t="n">
        <v>68.85</v>
      </c>
      <c r="I584" s="871" t="n">
        <v>48.41</v>
      </c>
      <c r="J584" s="871" t="n">
        <v>117.26</v>
      </c>
    </row>
    <row r="585" customFormat="false" ht="25.5" hidden="false" customHeight="false" outlineLevel="0" collapsed="false">
      <c r="A585" s="868" t="s">
        <v>1498</v>
      </c>
      <c r="B585" s="869"/>
      <c r="C585" s="868" t="s">
        <v>1499</v>
      </c>
      <c r="D585" s="868" t="s">
        <v>389</v>
      </c>
      <c r="E585" s="870" t="n">
        <v>60.88</v>
      </c>
      <c r="F585" s="871" t="n">
        <v>74.81</v>
      </c>
      <c r="G585" s="871" t="n">
        <v>135.69</v>
      </c>
      <c r="H585" s="870" t="n">
        <v>60.88</v>
      </c>
      <c r="I585" s="871" t="n">
        <v>86.46</v>
      </c>
      <c r="J585" s="871" t="n">
        <v>147.34</v>
      </c>
    </row>
    <row r="586" customFormat="false" ht="25.5" hidden="false" customHeight="false" outlineLevel="0" collapsed="false">
      <c r="A586" s="868" t="s">
        <v>1500</v>
      </c>
      <c r="B586" s="869"/>
      <c r="C586" s="868" t="s">
        <v>1501</v>
      </c>
      <c r="D586" s="868" t="s">
        <v>389</v>
      </c>
      <c r="E586" s="870" t="n">
        <v>39.94</v>
      </c>
      <c r="F586" s="871" t="n">
        <v>40.4</v>
      </c>
      <c r="G586" s="871" t="n">
        <v>80.34</v>
      </c>
      <c r="H586" s="870" t="n">
        <v>39.94</v>
      </c>
      <c r="I586" s="871" t="n">
        <v>46.68</v>
      </c>
      <c r="J586" s="871" t="n">
        <v>86.62</v>
      </c>
    </row>
    <row r="587" customFormat="false" ht="25.5" hidden="false" customHeight="false" outlineLevel="0" collapsed="false">
      <c r="A587" s="868" t="s">
        <v>1502</v>
      </c>
      <c r="B587" s="869"/>
      <c r="C587" s="868" t="s">
        <v>1503</v>
      </c>
      <c r="D587" s="868" t="s">
        <v>389</v>
      </c>
      <c r="E587" s="870" t="n">
        <v>22.36</v>
      </c>
      <c r="F587" s="871" t="n">
        <v>32.92</v>
      </c>
      <c r="G587" s="871" t="n">
        <v>55.28</v>
      </c>
      <c r="H587" s="870" t="n">
        <v>22.36</v>
      </c>
      <c r="I587" s="871" t="n">
        <v>38.04</v>
      </c>
      <c r="J587" s="871" t="n">
        <v>60.4</v>
      </c>
    </row>
    <row r="588" customFormat="false" ht="12.75" hidden="false" customHeight="false" outlineLevel="0" collapsed="false">
      <c r="A588" s="868" t="s">
        <v>1504</v>
      </c>
      <c r="B588" s="869"/>
      <c r="C588" s="868" t="s">
        <v>1505</v>
      </c>
      <c r="D588" s="868" t="s">
        <v>389</v>
      </c>
      <c r="E588" s="870" t="n">
        <v>56.32</v>
      </c>
      <c r="F588" s="871" t="n">
        <v>65.46</v>
      </c>
      <c r="G588" s="871" t="n">
        <v>121.78</v>
      </c>
      <c r="H588" s="870" t="n">
        <v>56.32</v>
      </c>
      <c r="I588" s="871" t="n">
        <v>75.66</v>
      </c>
      <c r="J588" s="871" t="n">
        <v>131.98</v>
      </c>
    </row>
    <row r="589" customFormat="false" ht="25.5" hidden="false" customHeight="false" outlineLevel="0" collapsed="false">
      <c r="A589" s="868" t="s">
        <v>1506</v>
      </c>
      <c r="B589" s="869"/>
      <c r="C589" s="868" t="s">
        <v>1507</v>
      </c>
      <c r="D589" s="868" t="s">
        <v>389</v>
      </c>
      <c r="E589" s="870" t="n">
        <v>48.34</v>
      </c>
      <c r="F589" s="871" t="n">
        <v>25.77</v>
      </c>
      <c r="G589" s="871" t="n">
        <v>74.11</v>
      </c>
      <c r="H589" s="870" t="n">
        <v>48.34</v>
      </c>
      <c r="I589" s="871" t="n">
        <v>29.78</v>
      </c>
      <c r="J589" s="871" t="n">
        <v>78.12</v>
      </c>
    </row>
    <row r="590" customFormat="false" ht="25.5" hidden="false" customHeight="false" outlineLevel="0" collapsed="false">
      <c r="A590" s="868" t="s">
        <v>1508</v>
      </c>
      <c r="B590" s="869"/>
      <c r="C590" s="868" t="s">
        <v>1509</v>
      </c>
      <c r="D590" s="868" t="s">
        <v>389</v>
      </c>
      <c r="E590" s="870" t="n">
        <v>48.34</v>
      </c>
      <c r="F590" s="871" t="n">
        <v>45.94</v>
      </c>
      <c r="G590" s="871" t="n">
        <v>94.28</v>
      </c>
      <c r="H590" s="870" t="n">
        <v>48.34</v>
      </c>
      <c r="I590" s="871" t="n">
        <v>53.09</v>
      </c>
      <c r="J590" s="871" t="n">
        <v>101.43</v>
      </c>
    </row>
    <row r="591" customFormat="false" ht="25.5" hidden="false" customHeight="false" outlineLevel="0" collapsed="false">
      <c r="A591" s="868" t="s">
        <v>1510</v>
      </c>
      <c r="B591" s="869"/>
      <c r="C591" s="868" t="s">
        <v>1511</v>
      </c>
      <c r="D591" s="868" t="s">
        <v>389</v>
      </c>
      <c r="E591" s="870" t="n">
        <v>30.7</v>
      </c>
      <c r="F591" s="871" t="n">
        <v>78.86</v>
      </c>
      <c r="G591" s="871" t="n">
        <v>109.56</v>
      </c>
      <c r="H591" s="870" t="n">
        <v>30.7</v>
      </c>
      <c r="I591" s="871" t="n">
        <v>91.14</v>
      </c>
      <c r="J591" s="871" t="n">
        <v>121.84</v>
      </c>
    </row>
    <row r="592" customFormat="false" ht="12.75" hidden="false" customHeight="false" outlineLevel="0" collapsed="false">
      <c r="A592" s="863" t="s">
        <v>1512</v>
      </c>
      <c r="B592" s="864" t="s">
        <v>1513</v>
      </c>
      <c r="C592" s="865"/>
      <c r="D592" s="876"/>
      <c r="E592" s="877"/>
      <c r="F592" s="877"/>
      <c r="G592" s="878"/>
      <c r="H592" s="877"/>
      <c r="I592" s="877"/>
      <c r="J592" s="878"/>
    </row>
    <row r="593" customFormat="false" ht="25.5" hidden="false" customHeight="false" outlineLevel="0" collapsed="false">
      <c r="A593" s="868" t="s">
        <v>1514</v>
      </c>
      <c r="B593" s="869"/>
      <c r="C593" s="868" t="s">
        <v>1515</v>
      </c>
      <c r="D593" s="868" t="s">
        <v>445</v>
      </c>
      <c r="E593" s="870" t="n">
        <v>75.35</v>
      </c>
      <c r="F593" s="871" t="n">
        <v>7.1</v>
      </c>
      <c r="G593" s="871" t="n">
        <v>82.45</v>
      </c>
      <c r="H593" s="870" t="n">
        <v>75.35</v>
      </c>
      <c r="I593" s="871" t="n">
        <v>8.21</v>
      </c>
      <c r="J593" s="871" t="n">
        <v>83.56</v>
      </c>
    </row>
    <row r="594" customFormat="false" ht="25.5" hidden="false" customHeight="false" outlineLevel="0" collapsed="false">
      <c r="A594" s="868" t="s">
        <v>1516</v>
      </c>
      <c r="B594" s="869"/>
      <c r="C594" s="868" t="s">
        <v>1517</v>
      </c>
      <c r="D594" s="868" t="s">
        <v>445</v>
      </c>
      <c r="E594" s="870" t="n">
        <v>92.16</v>
      </c>
      <c r="F594" s="871" t="n">
        <v>7.1</v>
      </c>
      <c r="G594" s="871" t="n">
        <v>99.26</v>
      </c>
      <c r="H594" s="870" t="n">
        <v>92.16</v>
      </c>
      <c r="I594" s="871" t="n">
        <v>8.21</v>
      </c>
      <c r="J594" s="871" t="n">
        <v>100.37</v>
      </c>
    </row>
    <row r="595" customFormat="false" ht="25.5" hidden="false" customHeight="false" outlineLevel="0" collapsed="false">
      <c r="A595" s="868" t="s">
        <v>1518</v>
      </c>
      <c r="B595" s="869"/>
      <c r="C595" s="868" t="s">
        <v>1519</v>
      </c>
      <c r="D595" s="868" t="s">
        <v>445</v>
      </c>
      <c r="E595" s="870" t="n">
        <v>111.56</v>
      </c>
      <c r="F595" s="871" t="n">
        <v>7.1</v>
      </c>
      <c r="G595" s="871" t="n">
        <v>118.66</v>
      </c>
      <c r="H595" s="870" t="n">
        <v>111.56</v>
      </c>
      <c r="I595" s="871" t="n">
        <v>8.21</v>
      </c>
      <c r="J595" s="871" t="n">
        <v>119.77</v>
      </c>
    </row>
    <row r="596" customFormat="false" ht="25.5" hidden="false" customHeight="false" outlineLevel="0" collapsed="false">
      <c r="A596" s="868" t="s">
        <v>1520</v>
      </c>
      <c r="B596" s="869"/>
      <c r="C596" s="868" t="s">
        <v>1521</v>
      </c>
      <c r="D596" s="868" t="s">
        <v>445</v>
      </c>
      <c r="E596" s="870" t="n">
        <v>131.85</v>
      </c>
      <c r="F596" s="871" t="n">
        <v>7.1</v>
      </c>
      <c r="G596" s="871" t="n">
        <v>138.95</v>
      </c>
      <c r="H596" s="870" t="n">
        <v>131.85</v>
      </c>
      <c r="I596" s="871" t="n">
        <v>8.21</v>
      </c>
      <c r="J596" s="871" t="n">
        <v>140.06</v>
      </c>
    </row>
    <row r="597" customFormat="false" ht="25.5" hidden="false" customHeight="false" outlineLevel="0" collapsed="false">
      <c r="A597" s="868" t="s">
        <v>1522</v>
      </c>
      <c r="B597" s="869"/>
      <c r="C597" s="868" t="s">
        <v>1523</v>
      </c>
      <c r="D597" s="868" t="s">
        <v>445</v>
      </c>
      <c r="E597" s="870" t="n">
        <v>140.33</v>
      </c>
      <c r="F597" s="871" t="n">
        <v>7.1</v>
      </c>
      <c r="G597" s="871" t="n">
        <v>147.43</v>
      </c>
      <c r="H597" s="870" t="n">
        <v>140.33</v>
      </c>
      <c r="I597" s="871" t="n">
        <v>8.21</v>
      </c>
      <c r="J597" s="871" t="n">
        <v>148.54</v>
      </c>
    </row>
    <row r="598" customFormat="false" ht="12.75" hidden="false" customHeight="false" outlineLevel="0" collapsed="false">
      <c r="A598" s="863" t="s">
        <v>1524</v>
      </c>
      <c r="B598" s="864" t="s">
        <v>1525</v>
      </c>
      <c r="C598" s="865"/>
      <c r="D598" s="876"/>
      <c r="E598" s="877"/>
      <c r="F598" s="877"/>
      <c r="G598" s="878"/>
      <c r="H598" s="877"/>
      <c r="I598" s="877"/>
      <c r="J598" s="878"/>
    </row>
    <row r="599" customFormat="false" ht="38.25" hidden="false" customHeight="false" outlineLevel="0" collapsed="false">
      <c r="A599" s="868" t="s">
        <v>1526</v>
      </c>
      <c r="B599" s="869"/>
      <c r="C599" s="868" t="s">
        <v>1527</v>
      </c>
      <c r="D599" s="868" t="s">
        <v>470</v>
      </c>
      <c r="E599" s="870" t="n">
        <v>250.55</v>
      </c>
      <c r="F599" s="871" t="n">
        <v>52.37</v>
      </c>
      <c r="G599" s="871" t="n">
        <v>302.92</v>
      </c>
      <c r="H599" s="870" t="n">
        <v>250.55</v>
      </c>
      <c r="I599" s="871" t="n">
        <v>60.52</v>
      </c>
      <c r="J599" s="871" t="n">
        <v>311.07</v>
      </c>
    </row>
    <row r="600" customFormat="false" ht="12.75" hidden="false" customHeight="false" outlineLevel="0" collapsed="false">
      <c r="A600" s="857" t="s">
        <v>1528</v>
      </c>
      <c r="B600" s="858" t="s">
        <v>1529</v>
      </c>
      <c r="C600" s="859"/>
      <c r="D600" s="860"/>
      <c r="E600" s="874"/>
      <c r="F600" s="874"/>
      <c r="G600" s="875"/>
      <c r="H600" s="874"/>
      <c r="I600" s="874"/>
      <c r="J600" s="875"/>
    </row>
    <row r="601" customFormat="false" ht="12.75" hidden="false" customHeight="false" outlineLevel="0" collapsed="false">
      <c r="A601" s="863" t="s">
        <v>1530</v>
      </c>
      <c r="B601" s="864" t="s">
        <v>1531</v>
      </c>
      <c r="C601" s="865"/>
      <c r="D601" s="876"/>
      <c r="E601" s="877"/>
      <c r="F601" s="877"/>
      <c r="G601" s="878"/>
      <c r="H601" s="877"/>
      <c r="I601" s="877"/>
      <c r="J601" s="878"/>
    </row>
    <row r="602" customFormat="false" ht="12.75" hidden="false" customHeight="false" outlineLevel="0" collapsed="false">
      <c r="A602" s="868" t="s">
        <v>1532</v>
      </c>
      <c r="B602" s="869"/>
      <c r="C602" s="868" t="s">
        <v>1533</v>
      </c>
      <c r="D602" s="868" t="s">
        <v>899</v>
      </c>
      <c r="E602" s="870" t="n">
        <v>4.84</v>
      </c>
      <c r="F602" s="871" t="n">
        <v>1.73</v>
      </c>
      <c r="G602" s="871" t="n">
        <v>6.57</v>
      </c>
      <c r="H602" s="870" t="n">
        <v>4.84</v>
      </c>
      <c r="I602" s="871" t="n">
        <v>2</v>
      </c>
      <c r="J602" s="871" t="n">
        <v>6.84</v>
      </c>
    </row>
    <row r="603" customFormat="false" ht="25.5" hidden="false" customHeight="false" outlineLevel="0" collapsed="false">
      <c r="A603" s="868" t="s">
        <v>1534</v>
      </c>
      <c r="B603" s="869"/>
      <c r="C603" s="868" t="s">
        <v>1535</v>
      </c>
      <c r="D603" s="868" t="s">
        <v>899</v>
      </c>
      <c r="E603" s="870" t="n">
        <v>4.49</v>
      </c>
      <c r="F603" s="871" t="n">
        <v>1.73</v>
      </c>
      <c r="G603" s="871" t="n">
        <v>6.22</v>
      </c>
      <c r="H603" s="870" t="n">
        <v>4.49</v>
      </c>
      <c r="I603" s="871" t="n">
        <v>2</v>
      </c>
      <c r="J603" s="871" t="n">
        <v>6.49</v>
      </c>
    </row>
    <row r="604" customFormat="false" ht="25.5" hidden="false" customHeight="false" outlineLevel="0" collapsed="false">
      <c r="A604" s="868" t="s">
        <v>1536</v>
      </c>
      <c r="B604" s="869"/>
      <c r="C604" s="868" t="s">
        <v>1537</v>
      </c>
      <c r="D604" s="868" t="s">
        <v>899</v>
      </c>
      <c r="E604" s="870" t="n">
        <v>5.02</v>
      </c>
      <c r="F604" s="871" t="n">
        <v>1.73</v>
      </c>
      <c r="G604" s="871" t="n">
        <v>6.75</v>
      </c>
      <c r="H604" s="870" t="n">
        <v>5.02</v>
      </c>
      <c r="I604" s="871" t="n">
        <v>2</v>
      </c>
      <c r="J604" s="871" t="n">
        <v>7.02</v>
      </c>
    </row>
    <row r="605" customFormat="false" ht="12.75" hidden="false" customHeight="false" outlineLevel="0" collapsed="false">
      <c r="A605" s="863" t="s">
        <v>1538</v>
      </c>
      <c r="B605" s="864" t="s">
        <v>1539</v>
      </c>
      <c r="C605" s="865"/>
      <c r="D605" s="876"/>
      <c r="E605" s="877"/>
      <c r="F605" s="877"/>
      <c r="G605" s="878"/>
      <c r="H605" s="877"/>
      <c r="I605" s="877"/>
      <c r="J605" s="878"/>
    </row>
    <row r="606" customFormat="false" ht="12.75" hidden="false" customHeight="false" outlineLevel="0" collapsed="false">
      <c r="A606" s="868" t="s">
        <v>1540</v>
      </c>
      <c r="B606" s="869"/>
      <c r="C606" s="868" t="s">
        <v>1541</v>
      </c>
      <c r="D606" s="868" t="s">
        <v>899</v>
      </c>
      <c r="E606" s="870" t="n">
        <v>6.27</v>
      </c>
      <c r="F606" s="871" t="n">
        <v>0.87</v>
      </c>
      <c r="G606" s="871" t="n">
        <v>7.14</v>
      </c>
      <c r="H606" s="870" t="n">
        <v>6.27</v>
      </c>
      <c r="I606" s="871" t="n">
        <v>1.01</v>
      </c>
      <c r="J606" s="871" t="n">
        <v>7.28</v>
      </c>
    </row>
    <row r="607" customFormat="false" ht="12.75" hidden="false" customHeight="false" outlineLevel="0" collapsed="false">
      <c r="A607" s="857" t="s">
        <v>1542</v>
      </c>
      <c r="B607" s="858" t="s">
        <v>1543</v>
      </c>
      <c r="C607" s="859"/>
      <c r="D607" s="860"/>
      <c r="E607" s="874"/>
      <c r="F607" s="874"/>
      <c r="G607" s="875"/>
      <c r="H607" s="874"/>
      <c r="I607" s="874"/>
      <c r="J607" s="875"/>
    </row>
    <row r="608" customFormat="false" ht="12.75" hidden="false" customHeight="false" outlineLevel="0" collapsed="false">
      <c r="A608" s="863" t="s">
        <v>1544</v>
      </c>
      <c r="B608" s="864" t="s">
        <v>1545</v>
      </c>
      <c r="C608" s="865"/>
      <c r="D608" s="876"/>
      <c r="E608" s="877"/>
      <c r="F608" s="877"/>
      <c r="G608" s="878"/>
      <c r="H608" s="877"/>
      <c r="I608" s="877"/>
      <c r="J608" s="878"/>
    </row>
    <row r="609" customFormat="false" ht="12.75" hidden="false" customHeight="false" outlineLevel="0" collapsed="false">
      <c r="A609" s="868" t="s">
        <v>1546</v>
      </c>
      <c r="B609" s="869"/>
      <c r="C609" s="868" t="s">
        <v>1547</v>
      </c>
      <c r="D609" s="868" t="s">
        <v>470</v>
      </c>
      <c r="E609" s="870" t="n">
        <v>278.48</v>
      </c>
      <c r="F609" s="871" t="n">
        <v>0</v>
      </c>
      <c r="G609" s="871" t="n">
        <v>278.48</v>
      </c>
      <c r="H609" s="870" t="n">
        <v>278.48</v>
      </c>
      <c r="I609" s="871" t="n">
        <v>0</v>
      </c>
      <c r="J609" s="871" t="n">
        <v>278.48</v>
      </c>
    </row>
    <row r="610" customFormat="false" ht="12.75" hidden="false" customHeight="false" outlineLevel="0" collapsed="false">
      <c r="A610" s="868" t="s">
        <v>1548</v>
      </c>
      <c r="B610" s="869"/>
      <c r="C610" s="868" t="s">
        <v>1549</v>
      </c>
      <c r="D610" s="868" t="s">
        <v>470</v>
      </c>
      <c r="E610" s="870" t="n">
        <v>288.92</v>
      </c>
      <c r="F610" s="871" t="n">
        <v>0</v>
      </c>
      <c r="G610" s="871" t="n">
        <v>288.92</v>
      </c>
      <c r="H610" s="870" t="n">
        <v>288.92</v>
      </c>
      <c r="I610" s="871" t="n">
        <v>0</v>
      </c>
      <c r="J610" s="871" t="n">
        <v>288.92</v>
      </c>
    </row>
    <row r="611" customFormat="false" ht="12.75" hidden="false" customHeight="false" outlineLevel="0" collapsed="false">
      <c r="A611" s="868" t="s">
        <v>1550</v>
      </c>
      <c r="B611" s="869"/>
      <c r="C611" s="868" t="s">
        <v>1551</v>
      </c>
      <c r="D611" s="868" t="s">
        <v>470</v>
      </c>
      <c r="E611" s="870" t="n">
        <v>299.73</v>
      </c>
      <c r="F611" s="871" t="n">
        <v>0</v>
      </c>
      <c r="G611" s="871" t="n">
        <v>299.73</v>
      </c>
      <c r="H611" s="870" t="n">
        <v>299.73</v>
      </c>
      <c r="I611" s="871" t="n">
        <v>0</v>
      </c>
      <c r="J611" s="871" t="n">
        <v>299.73</v>
      </c>
    </row>
    <row r="612" customFormat="false" ht="12.75" hidden="false" customHeight="false" outlineLevel="0" collapsed="false">
      <c r="A612" s="868" t="s">
        <v>1552</v>
      </c>
      <c r="B612" s="869"/>
      <c r="C612" s="868" t="s">
        <v>1553</v>
      </c>
      <c r="D612" s="868" t="s">
        <v>470</v>
      </c>
      <c r="E612" s="870" t="n">
        <v>310.84</v>
      </c>
      <c r="F612" s="871" t="n">
        <v>0</v>
      </c>
      <c r="G612" s="871" t="n">
        <v>310.84</v>
      </c>
      <c r="H612" s="870" t="n">
        <v>310.84</v>
      </c>
      <c r="I612" s="871" t="n">
        <v>0</v>
      </c>
      <c r="J612" s="871" t="n">
        <v>310.84</v>
      </c>
    </row>
    <row r="613" customFormat="false" ht="12.75" hidden="false" customHeight="false" outlineLevel="0" collapsed="false">
      <c r="A613" s="868" t="s">
        <v>1554</v>
      </c>
      <c r="B613" s="869"/>
      <c r="C613" s="868" t="s">
        <v>1555</v>
      </c>
      <c r="D613" s="868" t="s">
        <v>470</v>
      </c>
      <c r="E613" s="870" t="n">
        <v>322.48</v>
      </c>
      <c r="F613" s="871" t="n">
        <v>0</v>
      </c>
      <c r="G613" s="871" t="n">
        <v>322.48</v>
      </c>
      <c r="H613" s="870" t="n">
        <v>322.48</v>
      </c>
      <c r="I613" s="871" t="n">
        <v>0</v>
      </c>
      <c r="J613" s="871" t="n">
        <v>322.48</v>
      </c>
    </row>
    <row r="614" customFormat="false" ht="25.5" hidden="false" customHeight="false" outlineLevel="0" collapsed="false">
      <c r="A614" s="868" t="s">
        <v>1556</v>
      </c>
      <c r="B614" s="869"/>
      <c r="C614" s="868" t="s">
        <v>1557</v>
      </c>
      <c r="D614" s="868" t="s">
        <v>470</v>
      </c>
      <c r="E614" s="870" t="n">
        <v>315.32</v>
      </c>
      <c r="F614" s="871" t="n">
        <v>0</v>
      </c>
      <c r="G614" s="871" t="n">
        <v>315.32</v>
      </c>
      <c r="H614" s="870" t="n">
        <v>315.32</v>
      </c>
      <c r="I614" s="871" t="n">
        <v>0</v>
      </c>
      <c r="J614" s="871" t="n">
        <v>315.32</v>
      </c>
    </row>
    <row r="615" customFormat="false" ht="25.5" hidden="false" customHeight="false" outlineLevel="0" collapsed="false">
      <c r="A615" s="868" t="s">
        <v>1558</v>
      </c>
      <c r="B615" s="869"/>
      <c r="C615" s="868" t="s">
        <v>1559</v>
      </c>
      <c r="D615" s="868" t="s">
        <v>470</v>
      </c>
      <c r="E615" s="870" t="n">
        <v>325.8</v>
      </c>
      <c r="F615" s="871" t="n">
        <v>0</v>
      </c>
      <c r="G615" s="871" t="n">
        <v>325.8</v>
      </c>
      <c r="H615" s="870" t="n">
        <v>325.8</v>
      </c>
      <c r="I615" s="871" t="n">
        <v>0</v>
      </c>
      <c r="J615" s="871" t="n">
        <v>325.8</v>
      </c>
    </row>
    <row r="616" customFormat="false" ht="25.5" hidden="false" customHeight="false" outlineLevel="0" collapsed="false">
      <c r="A616" s="868" t="s">
        <v>1560</v>
      </c>
      <c r="B616" s="869"/>
      <c r="C616" s="868" t="s">
        <v>1561</v>
      </c>
      <c r="D616" s="868" t="s">
        <v>470</v>
      </c>
      <c r="E616" s="870" t="n">
        <v>336.68</v>
      </c>
      <c r="F616" s="871" t="n">
        <v>0</v>
      </c>
      <c r="G616" s="871" t="n">
        <v>336.68</v>
      </c>
      <c r="H616" s="870" t="n">
        <v>336.68</v>
      </c>
      <c r="I616" s="871" t="n">
        <v>0</v>
      </c>
      <c r="J616" s="871" t="n">
        <v>336.68</v>
      </c>
    </row>
    <row r="617" customFormat="false" ht="25.5" hidden="false" customHeight="false" outlineLevel="0" collapsed="false">
      <c r="A617" s="868" t="s">
        <v>1562</v>
      </c>
      <c r="B617" s="869"/>
      <c r="C617" s="868" t="s">
        <v>1563</v>
      </c>
      <c r="D617" s="868" t="s">
        <v>470</v>
      </c>
      <c r="E617" s="870" t="n">
        <v>347.95</v>
      </c>
      <c r="F617" s="871" t="n">
        <v>0</v>
      </c>
      <c r="G617" s="871" t="n">
        <v>347.95</v>
      </c>
      <c r="H617" s="870" t="n">
        <v>347.95</v>
      </c>
      <c r="I617" s="871" t="n">
        <v>0</v>
      </c>
      <c r="J617" s="871" t="n">
        <v>347.95</v>
      </c>
    </row>
    <row r="618" customFormat="false" ht="25.5" hidden="false" customHeight="false" outlineLevel="0" collapsed="false">
      <c r="A618" s="868" t="s">
        <v>1564</v>
      </c>
      <c r="B618" s="869"/>
      <c r="C618" s="868" t="s">
        <v>1565</v>
      </c>
      <c r="D618" s="868" t="s">
        <v>470</v>
      </c>
      <c r="E618" s="870" t="n">
        <v>359.53</v>
      </c>
      <c r="F618" s="871" t="n">
        <v>0</v>
      </c>
      <c r="G618" s="871" t="n">
        <v>359.53</v>
      </c>
      <c r="H618" s="870" t="n">
        <v>359.53</v>
      </c>
      <c r="I618" s="871" t="n">
        <v>0</v>
      </c>
      <c r="J618" s="871" t="n">
        <v>359.53</v>
      </c>
    </row>
    <row r="619" customFormat="false" ht="25.5" hidden="false" customHeight="false" outlineLevel="0" collapsed="false">
      <c r="A619" s="868" t="s">
        <v>1566</v>
      </c>
      <c r="B619" s="869"/>
      <c r="C619" s="868" t="s">
        <v>1567</v>
      </c>
      <c r="D619" s="868" t="s">
        <v>470</v>
      </c>
      <c r="E619" s="870" t="n">
        <v>349.13</v>
      </c>
      <c r="F619" s="871" t="n">
        <v>0</v>
      </c>
      <c r="G619" s="871" t="n">
        <v>349.13</v>
      </c>
      <c r="H619" s="870" t="n">
        <v>349.13</v>
      </c>
      <c r="I619" s="871" t="n">
        <v>0</v>
      </c>
      <c r="J619" s="871" t="n">
        <v>349.13</v>
      </c>
    </row>
    <row r="620" customFormat="false" ht="25.5" hidden="false" customHeight="false" outlineLevel="0" collapsed="false">
      <c r="A620" s="868" t="s">
        <v>1568</v>
      </c>
      <c r="B620" s="869"/>
      <c r="C620" s="868" t="s">
        <v>1569</v>
      </c>
      <c r="D620" s="868" t="s">
        <v>470</v>
      </c>
      <c r="E620" s="870" t="n">
        <v>345.18</v>
      </c>
      <c r="F620" s="871" t="n">
        <v>0</v>
      </c>
      <c r="G620" s="871" t="n">
        <v>345.18</v>
      </c>
      <c r="H620" s="870" t="n">
        <v>345.18</v>
      </c>
      <c r="I620" s="871" t="n">
        <v>0</v>
      </c>
      <c r="J620" s="871" t="n">
        <v>345.18</v>
      </c>
    </row>
    <row r="621" customFormat="false" ht="12.75" hidden="false" customHeight="false" outlineLevel="0" collapsed="false">
      <c r="A621" s="863" t="s">
        <v>1570</v>
      </c>
      <c r="B621" s="864" t="s">
        <v>1571</v>
      </c>
      <c r="C621" s="865"/>
      <c r="D621" s="876"/>
      <c r="E621" s="877"/>
      <c r="F621" s="877"/>
      <c r="G621" s="878"/>
      <c r="H621" s="877"/>
      <c r="I621" s="877"/>
      <c r="J621" s="878"/>
    </row>
    <row r="622" customFormat="false" ht="25.5" hidden="false" customHeight="false" outlineLevel="0" collapsed="false">
      <c r="A622" s="868" t="s">
        <v>1572</v>
      </c>
      <c r="B622" s="869"/>
      <c r="C622" s="868" t="s">
        <v>1573</v>
      </c>
      <c r="D622" s="868" t="s">
        <v>470</v>
      </c>
      <c r="E622" s="870" t="n">
        <v>298.55</v>
      </c>
      <c r="F622" s="871" t="n">
        <v>0</v>
      </c>
      <c r="G622" s="871" t="n">
        <v>298.55</v>
      </c>
      <c r="H622" s="870" t="n">
        <v>298.55</v>
      </c>
      <c r="I622" s="871" t="n">
        <v>0</v>
      </c>
      <c r="J622" s="871" t="n">
        <v>298.55</v>
      </c>
    </row>
    <row r="623" customFormat="false" ht="25.5" hidden="false" customHeight="false" outlineLevel="0" collapsed="false">
      <c r="A623" s="868" t="s">
        <v>1574</v>
      </c>
      <c r="B623" s="869"/>
      <c r="C623" s="868" t="s">
        <v>1575</v>
      </c>
      <c r="D623" s="868" t="s">
        <v>470</v>
      </c>
      <c r="E623" s="870" t="n">
        <v>313.16</v>
      </c>
      <c r="F623" s="871" t="n">
        <v>0</v>
      </c>
      <c r="G623" s="871" t="n">
        <v>313.16</v>
      </c>
      <c r="H623" s="870" t="n">
        <v>313.16</v>
      </c>
      <c r="I623" s="871" t="n">
        <v>0</v>
      </c>
      <c r="J623" s="871" t="n">
        <v>313.16</v>
      </c>
    </row>
    <row r="624" customFormat="false" ht="25.5" hidden="false" customHeight="false" outlineLevel="0" collapsed="false">
      <c r="A624" s="868" t="s">
        <v>1576</v>
      </c>
      <c r="B624" s="869"/>
      <c r="C624" s="868" t="s">
        <v>1577</v>
      </c>
      <c r="D624" s="868" t="s">
        <v>470</v>
      </c>
      <c r="E624" s="870" t="n">
        <v>302.21</v>
      </c>
      <c r="F624" s="871" t="n">
        <v>0</v>
      </c>
      <c r="G624" s="871" t="n">
        <v>302.21</v>
      </c>
      <c r="H624" s="870" t="n">
        <v>302.21</v>
      </c>
      <c r="I624" s="871" t="n">
        <v>0</v>
      </c>
      <c r="J624" s="871" t="n">
        <v>302.21</v>
      </c>
    </row>
    <row r="625" customFormat="false" ht="12.75" hidden="false" customHeight="false" outlineLevel="0" collapsed="false">
      <c r="A625" s="863" t="s">
        <v>1578</v>
      </c>
      <c r="B625" s="864" t="s">
        <v>1579</v>
      </c>
      <c r="C625" s="865"/>
      <c r="D625" s="876"/>
      <c r="E625" s="877"/>
      <c r="F625" s="877"/>
      <c r="G625" s="878"/>
      <c r="H625" s="877"/>
      <c r="I625" s="877"/>
      <c r="J625" s="878"/>
    </row>
    <row r="626" customFormat="false" ht="12.75" hidden="false" customHeight="false" outlineLevel="0" collapsed="false">
      <c r="A626" s="868" t="s">
        <v>1580</v>
      </c>
      <c r="B626" s="869"/>
      <c r="C626" s="868" t="s">
        <v>1581</v>
      </c>
      <c r="D626" s="868" t="s">
        <v>470</v>
      </c>
      <c r="E626" s="870" t="n">
        <v>237.41</v>
      </c>
      <c r="F626" s="871" t="n">
        <v>81</v>
      </c>
      <c r="G626" s="871" t="n">
        <v>318.41</v>
      </c>
      <c r="H626" s="870" t="n">
        <v>237.41</v>
      </c>
      <c r="I626" s="871" t="n">
        <v>93.6</v>
      </c>
      <c r="J626" s="871" t="n">
        <v>331.01</v>
      </c>
    </row>
    <row r="627" customFormat="false" ht="12.75" hidden="false" customHeight="false" outlineLevel="0" collapsed="false">
      <c r="A627" s="868" t="s">
        <v>1582</v>
      </c>
      <c r="B627" s="869"/>
      <c r="C627" s="868" t="s">
        <v>1583</v>
      </c>
      <c r="D627" s="868" t="s">
        <v>470</v>
      </c>
      <c r="E627" s="870" t="n">
        <v>268.58</v>
      </c>
      <c r="F627" s="871" t="n">
        <v>81</v>
      </c>
      <c r="G627" s="871" t="n">
        <v>349.58</v>
      </c>
      <c r="H627" s="870" t="n">
        <v>268.58</v>
      </c>
      <c r="I627" s="871" t="n">
        <v>93.6</v>
      </c>
      <c r="J627" s="871" t="n">
        <v>362.18</v>
      </c>
    </row>
    <row r="628" customFormat="false" ht="12.75" hidden="false" customHeight="false" outlineLevel="0" collapsed="false">
      <c r="A628" s="863" t="s">
        <v>1584</v>
      </c>
      <c r="B628" s="864" t="s">
        <v>1585</v>
      </c>
      <c r="C628" s="865"/>
      <c r="D628" s="876"/>
      <c r="E628" s="877"/>
      <c r="F628" s="877"/>
      <c r="G628" s="878"/>
      <c r="H628" s="877"/>
      <c r="I628" s="877"/>
      <c r="J628" s="878"/>
    </row>
    <row r="629" customFormat="false" ht="25.5" hidden="false" customHeight="false" outlineLevel="0" collapsed="false">
      <c r="A629" s="868" t="s">
        <v>1586</v>
      </c>
      <c r="B629" s="869"/>
      <c r="C629" s="868" t="s">
        <v>1587</v>
      </c>
      <c r="D629" s="868" t="s">
        <v>470</v>
      </c>
      <c r="E629" s="870" t="n">
        <v>190.75</v>
      </c>
      <c r="F629" s="871" t="n">
        <v>33.75</v>
      </c>
      <c r="G629" s="871" t="n">
        <v>224.5</v>
      </c>
      <c r="H629" s="870" t="n">
        <v>190.75</v>
      </c>
      <c r="I629" s="871" t="n">
        <v>39</v>
      </c>
      <c r="J629" s="871" t="n">
        <v>229.75</v>
      </c>
    </row>
    <row r="630" customFormat="false" ht="25.5" hidden="false" customHeight="false" outlineLevel="0" collapsed="false">
      <c r="A630" s="868" t="s">
        <v>1588</v>
      </c>
      <c r="B630" s="869"/>
      <c r="C630" s="868" t="s">
        <v>1589</v>
      </c>
      <c r="D630" s="868" t="s">
        <v>470</v>
      </c>
      <c r="E630" s="870" t="n">
        <v>210.25</v>
      </c>
      <c r="F630" s="871" t="n">
        <v>33.75</v>
      </c>
      <c r="G630" s="871" t="n">
        <v>244</v>
      </c>
      <c r="H630" s="870" t="n">
        <v>210.25</v>
      </c>
      <c r="I630" s="871" t="n">
        <v>39</v>
      </c>
      <c r="J630" s="871" t="n">
        <v>249.25</v>
      </c>
    </row>
    <row r="631" customFormat="false" ht="25.5" hidden="false" customHeight="false" outlineLevel="0" collapsed="false">
      <c r="A631" s="868" t="s">
        <v>1590</v>
      </c>
      <c r="B631" s="869"/>
      <c r="C631" s="868" t="s">
        <v>1591</v>
      </c>
      <c r="D631" s="868" t="s">
        <v>470</v>
      </c>
      <c r="E631" s="870" t="n">
        <v>251.52</v>
      </c>
      <c r="F631" s="871" t="n">
        <v>33.75</v>
      </c>
      <c r="G631" s="871" t="n">
        <v>285.27</v>
      </c>
      <c r="H631" s="870" t="n">
        <v>251.52</v>
      </c>
      <c r="I631" s="871" t="n">
        <v>39</v>
      </c>
      <c r="J631" s="871" t="n">
        <v>290.52</v>
      </c>
    </row>
    <row r="632" customFormat="false" ht="12.75" hidden="false" customHeight="false" outlineLevel="0" collapsed="false">
      <c r="A632" s="863" t="s">
        <v>1592</v>
      </c>
      <c r="B632" s="864" t="s">
        <v>1593</v>
      </c>
      <c r="C632" s="865"/>
      <c r="D632" s="876"/>
      <c r="E632" s="877"/>
      <c r="F632" s="877"/>
      <c r="G632" s="878"/>
      <c r="H632" s="877"/>
      <c r="I632" s="877"/>
      <c r="J632" s="878"/>
    </row>
    <row r="633" customFormat="false" ht="12.75" hidden="false" customHeight="false" outlineLevel="0" collapsed="false">
      <c r="A633" s="868" t="s">
        <v>1594</v>
      </c>
      <c r="B633" s="869"/>
      <c r="C633" s="868" t="s">
        <v>1595</v>
      </c>
      <c r="D633" s="868" t="s">
        <v>470</v>
      </c>
      <c r="E633" s="870" t="n">
        <v>48.74</v>
      </c>
      <c r="F633" s="871" t="n">
        <v>33.75</v>
      </c>
      <c r="G633" s="871" t="n">
        <v>82.49</v>
      </c>
      <c r="H633" s="870" t="n">
        <v>48.74</v>
      </c>
      <c r="I633" s="871" t="n">
        <v>39</v>
      </c>
      <c r="J633" s="871" t="n">
        <v>87.74</v>
      </c>
    </row>
    <row r="634" customFormat="false" ht="25.5" hidden="false" customHeight="false" outlineLevel="0" collapsed="false">
      <c r="A634" s="868" t="s">
        <v>1596</v>
      </c>
      <c r="B634" s="869"/>
      <c r="C634" s="868" t="s">
        <v>1597</v>
      </c>
      <c r="D634" s="868" t="s">
        <v>470</v>
      </c>
      <c r="E634" s="870" t="n">
        <v>2737.79</v>
      </c>
      <c r="F634" s="871" t="n">
        <v>37.85</v>
      </c>
      <c r="G634" s="871" t="n">
        <v>2775.64</v>
      </c>
      <c r="H634" s="870" t="n">
        <v>2737.79</v>
      </c>
      <c r="I634" s="871" t="n">
        <v>43.74</v>
      </c>
      <c r="J634" s="871" t="n">
        <v>2781.53</v>
      </c>
    </row>
    <row r="635" customFormat="false" ht="12.75" hidden="false" customHeight="false" outlineLevel="0" collapsed="false">
      <c r="A635" s="868" t="s">
        <v>1598</v>
      </c>
      <c r="B635" s="869"/>
      <c r="C635" s="868" t="s">
        <v>1599</v>
      </c>
      <c r="D635" s="868" t="s">
        <v>470</v>
      </c>
      <c r="E635" s="870" t="n">
        <v>220.71</v>
      </c>
      <c r="F635" s="871" t="n">
        <v>37.85</v>
      </c>
      <c r="G635" s="871" t="n">
        <v>258.56</v>
      </c>
      <c r="H635" s="870" t="n">
        <v>220.71</v>
      </c>
      <c r="I635" s="871" t="n">
        <v>43.74</v>
      </c>
      <c r="J635" s="871" t="n">
        <v>264.45</v>
      </c>
    </row>
    <row r="636" customFormat="false" ht="25.5" hidden="false" customHeight="false" outlineLevel="0" collapsed="false">
      <c r="A636" s="868" t="s">
        <v>1600</v>
      </c>
      <c r="B636" s="869"/>
      <c r="C636" s="868" t="s">
        <v>1601</v>
      </c>
      <c r="D636" s="868" t="s">
        <v>470</v>
      </c>
      <c r="E636" s="870" t="n">
        <v>219.73</v>
      </c>
      <c r="F636" s="871" t="n">
        <v>248.84</v>
      </c>
      <c r="G636" s="871" t="n">
        <v>468.57</v>
      </c>
      <c r="H636" s="870" t="n">
        <v>219.73</v>
      </c>
      <c r="I636" s="871" t="n">
        <v>287.56</v>
      </c>
      <c r="J636" s="871" t="n">
        <v>507.29</v>
      </c>
    </row>
    <row r="637" customFormat="false" ht="25.5" hidden="false" customHeight="false" outlineLevel="0" collapsed="false">
      <c r="A637" s="868" t="s">
        <v>1602</v>
      </c>
      <c r="B637" s="869"/>
      <c r="C637" s="868" t="s">
        <v>1603</v>
      </c>
      <c r="D637" s="868" t="s">
        <v>470</v>
      </c>
      <c r="E637" s="870" t="n">
        <v>1376.65</v>
      </c>
      <c r="F637" s="871" t="n">
        <v>455.36</v>
      </c>
      <c r="G637" s="871" t="n">
        <v>1832.01</v>
      </c>
      <c r="H637" s="870" t="n">
        <v>1376.65</v>
      </c>
      <c r="I637" s="871" t="n">
        <v>526.24</v>
      </c>
      <c r="J637" s="871" t="n">
        <v>1902.89</v>
      </c>
    </row>
    <row r="638" customFormat="false" ht="12.75" hidden="false" customHeight="false" outlineLevel="0" collapsed="false">
      <c r="A638" s="863" t="s">
        <v>1604</v>
      </c>
      <c r="B638" s="864" t="s">
        <v>1605</v>
      </c>
      <c r="C638" s="865"/>
      <c r="D638" s="876"/>
      <c r="E638" s="877"/>
      <c r="F638" s="877"/>
      <c r="G638" s="878"/>
      <c r="H638" s="877"/>
      <c r="I638" s="877"/>
      <c r="J638" s="878"/>
    </row>
    <row r="639" customFormat="false" ht="25.5" hidden="false" customHeight="false" outlineLevel="0" collapsed="false">
      <c r="A639" s="868" t="s">
        <v>1606</v>
      </c>
      <c r="B639" s="869"/>
      <c r="C639" s="868" t="s">
        <v>1607</v>
      </c>
      <c r="D639" s="868" t="s">
        <v>470</v>
      </c>
      <c r="E639" s="870" t="n">
        <v>0</v>
      </c>
      <c r="F639" s="871" t="n">
        <v>56.92</v>
      </c>
      <c r="G639" s="871" t="n">
        <v>56.92</v>
      </c>
      <c r="H639" s="870" t="n">
        <v>0</v>
      </c>
      <c r="I639" s="871" t="n">
        <v>65.78</v>
      </c>
      <c r="J639" s="871" t="n">
        <v>65.78</v>
      </c>
    </row>
    <row r="640" customFormat="false" ht="25.5" hidden="false" customHeight="false" outlineLevel="0" collapsed="false">
      <c r="A640" s="868" t="s">
        <v>1608</v>
      </c>
      <c r="B640" s="869"/>
      <c r="C640" s="868" t="s">
        <v>1609</v>
      </c>
      <c r="D640" s="868" t="s">
        <v>470</v>
      </c>
      <c r="E640" s="870" t="n">
        <v>0</v>
      </c>
      <c r="F640" s="871" t="n">
        <v>113.84</v>
      </c>
      <c r="G640" s="871" t="n">
        <v>113.84</v>
      </c>
      <c r="H640" s="870" t="n">
        <v>0</v>
      </c>
      <c r="I640" s="871" t="n">
        <v>131.56</v>
      </c>
      <c r="J640" s="871" t="n">
        <v>131.56</v>
      </c>
    </row>
    <row r="641" customFormat="false" ht="25.5" hidden="false" customHeight="false" outlineLevel="0" collapsed="false">
      <c r="A641" s="868" t="s">
        <v>1610</v>
      </c>
      <c r="B641" s="869"/>
      <c r="C641" s="868" t="s">
        <v>1611</v>
      </c>
      <c r="D641" s="868" t="s">
        <v>470</v>
      </c>
      <c r="E641" s="870" t="n">
        <v>0</v>
      </c>
      <c r="F641" s="871" t="n">
        <v>78.64</v>
      </c>
      <c r="G641" s="871" t="n">
        <v>78.64</v>
      </c>
      <c r="H641" s="870" t="n">
        <v>0</v>
      </c>
      <c r="I641" s="871" t="n">
        <v>90.88</v>
      </c>
      <c r="J641" s="871" t="n">
        <v>90.88</v>
      </c>
    </row>
    <row r="642" customFormat="false" ht="25.5" hidden="false" customHeight="false" outlineLevel="0" collapsed="false">
      <c r="A642" s="868" t="s">
        <v>1612</v>
      </c>
      <c r="B642" s="869"/>
      <c r="C642" s="868" t="s">
        <v>1613</v>
      </c>
      <c r="D642" s="868" t="s">
        <v>470</v>
      </c>
      <c r="E642" s="870" t="n">
        <v>34.42</v>
      </c>
      <c r="F642" s="871" t="n">
        <v>86.84</v>
      </c>
      <c r="G642" s="871" t="n">
        <v>121.26</v>
      </c>
      <c r="H642" s="870" t="n">
        <v>34.42</v>
      </c>
      <c r="I642" s="871" t="n">
        <v>100.36</v>
      </c>
      <c r="J642" s="871" t="n">
        <v>134.78</v>
      </c>
    </row>
    <row r="643" customFormat="false" ht="25.5" hidden="false" customHeight="false" outlineLevel="0" collapsed="false">
      <c r="A643" s="868" t="s">
        <v>1614</v>
      </c>
      <c r="B643" s="869"/>
      <c r="C643" s="868" t="s">
        <v>1615</v>
      </c>
      <c r="D643" s="868" t="s">
        <v>389</v>
      </c>
      <c r="E643" s="870" t="n">
        <v>11.75</v>
      </c>
      <c r="F643" s="871" t="n">
        <v>0</v>
      </c>
      <c r="G643" s="871" t="n">
        <v>11.75</v>
      </c>
      <c r="H643" s="870" t="n">
        <v>11.75</v>
      </c>
      <c r="I643" s="871" t="n">
        <v>0</v>
      </c>
      <c r="J643" s="871" t="n">
        <v>11.75</v>
      </c>
    </row>
    <row r="644" customFormat="false" ht="12.75" hidden="false" customHeight="false" outlineLevel="0" collapsed="false">
      <c r="A644" s="863" t="s">
        <v>1616</v>
      </c>
      <c r="B644" s="864" t="s">
        <v>1617</v>
      </c>
      <c r="C644" s="865"/>
      <c r="D644" s="876"/>
      <c r="E644" s="877"/>
      <c r="F644" s="877"/>
      <c r="G644" s="878"/>
      <c r="H644" s="877"/>
      <c r="I644" s="877"/>
      <c r="J644" s="878"/>
    </row>
    <row r="645" customFormat="false" ht="12.75" hidden="false" customHeight="false" outlineLevel="0" collapsed="false">
      <c r="A645" s="868" t="s">
        <v>1618</v>
      </c>
      <c r="B645" s="869"/>
      <c r="C645" s="868" t="s">
        <v>1619</v>
      </c>
      <c r="D645" s="868" t="s">
        <v>470</v>
      </c>
      <c r="E645" s="870" t="n">
        <v>111.06</v>
      </c>
      <c r="F645" s="871" t="n">
        <v>47.25</v>
      </c>
      <c r="G645" s="871" t="n">
        <v>158.31</v>
      </c>
      <c r="H645" s="870" t="n">
        <v>111.06</v>
      </c>
      <c r="I645" s="871" t="n">
        <v>54.6</v>
      </c>
      <c r="J645" s="871" t="n">
        <v>165.66</v>
      </c>
    </row>
    <row r="646" customFormat="false" ht="12.75" hidden="false" customHeight="false" outlineLevel="0" collapsed="false">
      <c r="A646" s="868" t="s">
        <v>1620</v>
      </c>
      <c r="B646" s="869"/>
      <c r="C646" s="868" t="s">
        <v>1621</v>
      </c>
      <c r="D646" s="868" t="s">
        <v>470</v>
      </c>
      <c r="E646" s="870" t="n">
        <v>90.91</v>
      </c>
      <c r="F646" s="871" t="n">
        <v>20.25</v>
      </c>
      <c r="G646" s="871" t="n">
        <v>111.16</v>
      </c>
      <c r="H646" s="870" t="n">
        <v>90.91</v>
      </c>
      <c r="I646" s="871" t="n">
        <v>23.4</v>
      </c>
      <c r="J646" s="871" t="n">
        <v>114.31</v>
      </c>
    </row>
    <row r="647" customFormat="false" ht="12.75" hidden="false" customHeight="false" outlineLevel="0" collapsed="false">
      <c r="A647" s="868" t="s">
        <v>1622</v>
      </c>
      <c r="B647" s="869"/>
      <c r="C647" s="868" t="s">
        <v>1623</v>
      </c>
      <c r="D647" s="868" t="s">
        <v>389</v>
      </c>
      <c r="E647" s="870" t="n">
        <v>1.61</v>
      </c>
      <c r="F647" s="871" t="n">
        <v>0.41</v>
      </c>
      <c r="G647" s="871" t="n">
        <v>2.02</v>
      </c>
      <c r="H647" s="870" t="n">
        <v>1.61</v>
      </c>
      <c r="I647" s="871" t="n">
        <v>0.47</v>
      </c>
      <c r="J647" s="871" t="n">
        <v>2.08</v>
      </c>
    </row>
    <row r="648" customFormat="false" ht="25.5" hidden="false" customHeight="false" outlineLevel="0" collapsed="false">
      <c r="A648" s="868" t="s">
        <v>1624</v>
      </c>
      <c r="B648" s="869"/>
      <c r="C648" s="868" t="s">
        <v>1625</v>
      </c>
      <c r="D648" s="868" t="s">
        <v>470</v>
      </c>
      <c r="E648" s="870" t="n">
        <v>348.05</v>
      </c>
      <c r="F648" s="871" t="n">
        <v>35.22</v>
      </c>
      <c r="G648" s="871" t="n">
        <v>383.27</v>
      </c>
      <c r="H648" s="870" t="n">
        <v>348.05</v>
      </c>
      <c r="I648" s="871" t="n">
        <v>40.7</v>
      </c>
      <c r="J648" s="871" t="n">
        <v>388.75</v>
      </c>
    </row>
    <row r="649" customFormat="false" ht="12.75" hidden="false" customHeight="false" outlineLevel="0" collapsed="false">
      <c r="A649" s="868" t="s">
        <v>1626</v>
      </c>
      <c r="B649" s="869"/>
      <c r="C649" s="868" t="s">
        <v>1627</v>
      </c>
      <c r="D649" s="868" t="s">
        <v>470</v>
      </c>
      <c r="E649" s="870" t="n">
        <v>173.25</v>
      </c>
      <c r="F649" s="871" t="n">
        <v>27</v>
      </c>
      <c r="G649" s="871" t="n">
        <v>200.25</v>
      </c>
      <c r="H649" s="870" t="n">
        <v>173.25</v>
      </c>
      <c r="I649" s="871" t="n">
        <v>31.2</v>
      </c>
      <c r="J649" s="871" t="n">
        <v>204.45</v>
      </c>
    </row>
    <row r="650" customFormat="false" ht="25.5" hidden="false" customHeight="false" outlineLevel="0" collapsed="false">
      <c r="A650" s="868" t="s">
        <v>1628</v>
      </c>
      <c r="B650" s="869"/>
      <c r="C650" s="868" t="s">
        <v>1629</v>
      </c>
      <c r="D650" s="868" t="s">
        <v>470</v>
      </c>
      <c r="E650" s="870" t="n">
        <v>0</v>
      </c>
      <c r="F650" s="871" t="n">
        <v>27</v>
      </c>
      <c r="G650" s="871" t="n">
        <v>27</v>
      </c>
      <c r="H650" s="870" t="n">
        <v>0</v>
      </c>
      <c r="I650" s="871" t="n">
        <v>31.2</v>
      </c>
      <c r="J650" s="871" t="n">
        <v>31.2</v>
      </c>
    </row>
    <row r="651" customFormat="false" ht="12.75" hidden="false" customHeight="false" outlineLevel="0" collapsed="false">
      <c r="A651" s="868" t="s">
        <v>1630</v>
      </c>
      <c r="B651" s="869"/>
      <c r="C651" s="868" t="s">
        <v>1631</v>
      </c>
      <c r="D651" s="868" t="s">
        <v>470</v>
      </c>
      <c r="E651" s="870" t="n">
        <v>112.3</v>
      </c>
      <c r="F651" s="871" t="n">
        <v>13.5</v>
      </c>
      <c r="G651" s="871" t="n">
        <v>125.8</v>
      </c>
      <c r="H651" s="870" t="n">
        <v>112.3</v>
      </c>
      <c r="I651" s="871" t="n">
        <v>15.6</v>
      </c>
      <c r="J651" s="871" t="n">
        <v>127.9</v>
      </c>
    </row>
    <row r="652" customFormat="false" ht="12.75" hidden="false" customHeight="false" outlineLevel="0" collapsed="false">
      <c r="A652" s="868" t="s">
        <v>1632</v>
      </c>
      <c r="B652" s="869"/>
      <c r="C652" s="868" t="s">
        <v>1633</v>
      </c>
      <c r="D652" s="868" t="s">
        <v>470</v>
      </c>
      <c r="E652" s="870" t="n">
        <v>95.04</v>
      </c>
      <c r="F652" s="871" t="n">
        <v>40.5</v>
      </c>
      <c r="G652" s="871" t="n">
        <v>135.54</v>
      </c>
      <c r="H652" s="870" t="n">
        <v>95.04</v>
      </c>
      <c r="I652" s="871" t="n">
        <v>46.8</v>
      </c>
      <c r="J652" s="871" t="n">
        <v>141.84</v>
      </c>
    </row>
    <row r="653" customFormat="false" ht="12.75" hidden="false" customHeight="false" outlineLevel="0" collapsed="false">
      <c r="A653" s="868" t="s">
        <v>1634</v>
      </c>
      <c r="B653" s="869"/>
      <c r="C653" s="868" t="s">
        <v>1635</v>
      </c>
      <c r="D653" s="868" t="s">
        <v>470</v>
      </c>
      <c r="E653" s="870" t="n">
        <v>111.06</v>
      </c>
      <c r="F653" s="871" t="n">
        <v>63.67</v>
      </c>
      <c r="G653" s="871" t="n">
        <v>174.73</v>
      </c>
      <c r="H653" s="870" t="n">
        <v>111.06</v>
      </c>
      <c r="I653" s="871" t="n">
        <v>73.58</v>
      </c>
      <c r="J653" s="871" t="n">
        <v>184.64</v>
      </c>
    </row>
    <row r="654" customFormat="false" ht="12.75" hidden="false" customHeight="false" outlineLevel="0" collapsed="false">
      <c r="A654" s="868" t="s">
        <v>1636</v>
      </c>
      <c r="B654" s="869"/>
      <c r="C654" s="868" t="s">
        <v>1637</v>
      </c>
      <c r="D654" s="868" t="s">
        <v>470</v>
      </c>
      <c r="E654" s="870" t="n">
        <v>121.71</v>
      </c>
      <c r="F654" s="871" t="n">
        <v>0.14</v>
      </c>
      <c r="G654" s="871" t="n">
        <v>121.85</v>
      </c>
      <c r="H654" s="870" t="n">
        <v>121.71</v>
      </c>
      <c r="I654" s="871" t="n">
        <v>0.16</v>
      </c>
      <c r="J654" s="871" t="n">
        <v>121.87</v>
      </c>
    </row>
    <row r="655" customFormat="false" ht="25.5" hidden="false" customHeight="false" outlineLevel="0" collapsed="false">
      <c r="A655" s="868" t="s">
        <v>1638</v>
      </c>
      <c r="B655" s="869"/>
      <c r="C655" s="868" t="s">
        <v>1639</v>
      </c>
      <c r="D655" s="868" t="s">
        <v>470</v>
      </c>
      <c r="E655" s="870" t="n">
        <v>225.56</v>
      </c>
      <c r="F655" s="871" t="n">
        <v>10.8</v>
      </c>
      <c r="G655" s="871" t="n">
        <v>236.36</v>
      </c>
      <c r="H655" s="870" t="n">
        <v>225.56</v>
      </c>
      <c r="I655" s="871" t="n">
        <v>12.48</v>
      </c>
      <c r="J655" s="871" t="n">
        <v>238.04</v>
      </c>
    </row>
    <row r="656" customFormat="false" ht="12.75" hidden="false" customHeight="false" outlineLevel="0" collapsed="false">
      <c r="A656" s="863" t="s">
        <v>1640</v>
      </c>
      <c r="B656" s="864" t="s">
        <v>1641</v>
      </c>
      <c r="C656" s="865"/>
      <c r="D656" s="876"/>
      <c r="E656" s="877"/>
      <c r="F656" s="877"/>
      <c r="G656" s="878"/>
      <c r="H656" s="877"/>
      <c r="I656" s="877"/>
      <c r="J656" s="878"/>
    </row>
    <row r="657" customFormat="false" ht="25.5" hidden="false" customHeight="false" outlineLevel="0" collapsed="false">
      <c r="A657" s="868" t="s">
        <v>1642</v>
      </c>
      <c r="B657" s="869"/>
      <c r="C657" s="868" t="s">
        <v>1643</v>
      </c>
      <c r="D657" s="868" t="s">
        <v>389</v>
      </c>
      <c r="E657" s="870" t="n">
        <v>1.05</v>
      </c>
      <c r="F657" s="871" t="n">
        <v>3.38</v>
      </c>
      <c r="G657" s="871" t="n">
        <v>4.43</v>
      </c>
      <c r="H657" s="870" t="n">
        <v>1.05</v>
      </c>
      <c r="I657" s="871" t="n">
        <v>3.9</v>
      </c>
      <c r="J657" s="871" t="n">
        <v>4.95</v>
      </c>
    </row>
    <row r="658" customFormat="false" ht="25.5" hidden="false" customHeight="false" outlineLevel="0" collapsed="false">
      <c r="A658" s="868" t="s">
        <v>1644</v>
      </c>
      <c r="B658" s="869"/>
      <c r="C658" s="868" t="s">
        <v>1645</v>
      </c>
      <c r="D658" s="868" t="s">
        <v>445</v>
      </c>
      <c r="E658" s="870" t="n">
        <v>12.86</v>
      </c>
      <c r="F658" s="871" t="n">
        <v>0</v>
      </c>
      <c r="G658" s="871" t="n">
        <v>12.86</v>
      </c>
      <c r="H658" s="870" t="n">
        <v>12.86</v>
      </c>
      <c r="I658" s="871" t="n">
        <v>0</v>
      </c>
      <c r="J658" s="871" t="n">
        <v>12.86</v>
      </c>
    </row>
    <row r="659" customFormat="false" ht="12.75" hidden="false" customHeight="false" outlineLevel="0" collapsed="false">
      <c r="A659" s="868" t="s">
        <v>1646</v>
      </c>
      <c r="B659" s="869"/>
      <c r="C659" s="868" t="s">
        <v>1647</v>
      </c>
      <c r="D659" s="868" t="s">
        <v>389</v>
      </c>
      <c r="E659" s="870" t="n">
        <v>2.48</v>
      </c>
      <c r="F659" s="871" t="n">
        <v>3.38</v>
      </c>
      <c r="G659" s="871" t="n">
        <v>5.86</v>
      </c>
      <c r="H659" s="870" t="n">
        <v>2.48</v>
      </c>
      <c r="I659" s="871" t="n">
        <v>3.9</v>
      </c>
      <c r="J659" s="871" t="n">
        <v>6.38</v>
      </c>
    </row>
    <row r="660" customFormat="false" ht="25.5" hidden="false" customHeight="false" outlineLevel="0" collapsed="false">
      <c r="A660" s="868" t="s">
        <v>1648</v>
      </c>
      <c r="B660" s="869"/>
      <c r="C660" s="868" t="s">
        <v>1649</v>
      </c>
      <c r="D660" s="868" t="s">
        <v>470</v>
      </c>
      <c r="E660" s="870" t="n">
        <v>5660.28</v>
      </c>
      <c r="F660" s="871" t="n">
        <v>1172</v>
      </c>
      <c r="G660" s="871" t="n">
        <v>6832.28</v>
      </c>
      <c r="H660" s="870" t="n">
        <v>5660.28</v>
      </c>
      <c r="I660" s="871" t="n">
        <v>1354.6</v>
      </c>
      <c r="J660" s="871" t="n">
        <v>7014.88</v>
      </c>
    </row>
    <row r="661" customFormat="false" ht="25.5" hidden="false" customHeight="false" outlineLevel="0" collapsed="false">
      <c r="A661" s="868" t="s">
        <v>1650</v>
      </c>
      <c r="B661" s="869"/>
      <c r="C661" s="868" t="s">
        <v>1651</v>
      </c>
      <c r="D661" s="868" t="s">
        <v>445</v>
      </c>
      <c r="E661" s="870" t="n">
        <v>88.8</v>
      </c>
      <c r="F661" s="871" t="n">
        <v>89.76</v>
      </c>
      <c r="G661" s="871" t="n">
        <v>178.56</v>
      </c>
      <c r="H661" s="870" t="n">
        <v>88.8</v>
      </c>
      <c r="I661" s="871" t="n">
        <v>103.74</v>
      </c>
      <c r="J661" s="871" t="n">
        <v>192.54</v>
      </c>
    </row>
    <row r="662" customFormat="false" ht="12.75" hidden="false" customHeight="false" outlineLevel="0" collapsed="false">
      <c r="A662" s="857" t="s">
        <v>1652</v>
      </c>
      <c r="B662" s="858" t="s">
        <v>1653</v>
      </c>
      <c r="C662" s="859"/>
      <c r="D662" s="860"/>
      <c r="E662" s="874"/>
      <c r="F662" s="874"/>
      <c r="G662" s="875"/>
      <c r="H662" s="874"/>
      <c r="I662" s="874"/>
      <c r="J662" s="875"/>
    </row>
    <row r="663" customFormat="false" ht="12.75" hidden="false" customHeight="false" outlineLevel="0" collapsed="false">
      <c r="A663" s="863" t="s">
        <v>1654</v>
      </c>
      <c r="B663" s="864" t="s">
        <v>1655</v>
      </c>
      <c r="C663" s="865"/>
      <c r="D663" s="876"/>
      <c r="E663" s="877"/>
      <c r="F663" s="877"/>
      <c r="G663" s="878"/>
      <c r="H663" s="877"/>
      <c r="I663" s="877"/>
      <c r="J663" s="878"/>
    </row>
    <row r="664" customFormat="false" ht="25.5" hidden="false" customHeight="false" outlineLevel="0" collapsed="false">
      <c r="A664" s="868" t="s">
        <v>1656</v>
      </c>
      <c r="B664" s="869"/>
      <c r="C664" s="868" t="s">
        <v>1657</v>
      </c>
      <c r="D664" s="868" t="s">
        <v>445</v>
      </c>
      <c r="E664" s="870" t="n">
        <v>12.66</v>
      </c>
      <c r="F664" s="871" t="n">
        <v>31.51</v>
      </c>
      <c r="G664" s="871" t="n">
        <v>44.17</v>
      </c>
      <c r="H664" s="870" t="n">
        <v>12.66</v>
      </c>
      <c r="I664" s="871" t="n">
        <v>36.41</v>
      </c>
      <c r="J664" s="871" t="n">
        <v>49.07</v>
      </c>
    </row>
    <row r="665" customFormat="false" ht="25.5" hidden="false" customHeight="false" outlineLevel="0" collapsed="false">
      <c r="A665" s="868" t="s">
        <v>1658</v>
      </c>
      <c r="B665" s="869"/>
      <c r="C665" s="868" t="s">
        <v>1659</v>
      </c>
      <c r="D665" s="868" t="s">
        <v>445</v>
      </c>
      <c r="E665" s="870" t="n">
        <v>17.62</v>
      </c>
      <c r="F665" s="871" t="n">
        <v>33.74</v>
      </c>
      <c r="G665" s="871" t="n">
        <v>51.36</v>
      </c>
      <c r="H665" s="870" t="n">
        <v>17.62</v>
      </c>
      <c r="I665" s="871" t="n">
        <v>38.99</v>
      </c>
      <c r="J665" s="871" t="n">
        <v>56.61</v>
      </c>
    </row>
    <row r="666" customFormat="false" ht="25.5" hidden="false" customHeight="false" outlineLevel="0" collapsed="false">
      <c r="A666" s="868" t="s">
        <v>1660</v>
      </c>
      <c r="B666" s="869"/>
      <c r="C666" s="868" t="s">
        <v>1661</v>
      </c>
      <c r="D666" s="868" t="s">
        <v>445</v>
      </c>
      <c r="E666" s="870" t="n">
        <v>24.88</v>
      </c>
      <c r="F666" s="871" t="n">
        <v>36.78</v>
      </c>
      <c r="G666" s="871" t="n">
        <v>61.66</v>
      </c>
      <c r="H666" s="870" t="n">
        <v>24.88</v>
      </c>
      <c r="I666" s="871" t="n">
        <v>42.5</v>
      </c>
      <c r="J666" s="871" t="n">
        <v>67.38</v>
      </c>
    </row>
    <row r="667" customFormat="false" ht="12.75" hidden="false" customHeight="false" outlineLevel="0" collapsed="false">
      <c r="A667" s="863" t="s">
        <v>1662</v>
      </c>
      <c r="B667" s="864" t="s">
        <v>1663</v>
      </c>
      <c r="C667" s="865"/>
      <c r="D667" s="876"/>
      <c r="E667" s="877"/>
      <c r="F667" s="877"/>
      <c r="G667" s="878"/>
      <c r="H667" s="877"/>
      <c r="I667" s="877"/>
      <c r="J667" s="878"/>
    </row>
    <row r="668" customFormat="false" ht="38.25" hidden="false" customHeight="false" outlineLevel="0" collapsed="false">
      <c r="A668" s="868" t="s">
        <v>1664</v>
      </c>
      <c r="B668" s="869"/>
      <c r="C668" s="868" t="s">
        <v>1665</v>
      </c>
      <c r="D668" s="868" t="s">
        <v>386</v>
      </c>
      <c r="E668" s="870" t="n">
        <v>7690.35</v>
      </c>
      <c r="F668" s="871" t="n">
        <v>0</v>
      </c>
      <c r="G668" s="871" t="n">
        <v>7690.35</v>
      </c>
      <c r="H668" s="870" t="n">
        <v>7690.35</v>
      </c>
      <c r="I668" s="871" t="n">
        <v>0</v>
      </c>
      <c r="J668" s="871" t="n">
        <v>7690.35</v>
      </c>
    </row>
    <row r="669" customFormat="false" ht="12.75" hidden="false" customHeight="false" outlineLevel="0" collapsed="false">
      <c r="A669" s="868" t="s">
        <v>1666</v>
      </c>
      <c r="B669" s="869"/>
      <c r="C669" s="868" t="s">
        <v>1667</v>
      </c>
      <c r="D669" s="868" t="s">
        <v>445</v>
      </c>
      <c r="E669" s="870" t="n">
        <v>58.99</v>
      </c>
      <c r="F669" s="871" t="n">
        <v>1.35</v>
      </c>
      <c r="G669" s="871" t="n">
        <v>60.34</v>
      </c>
      <c r="H669" s="870" t="n">
        <v>58.99</v>
      </c>
      <c r="I669" s="871" t="n">
        <v>1.56</v>
      </c>
      <c r="J669" s="871" t="n">
        <v>60.55</v>
      </c>
    </row>
    <row r="670" customFormat="false" ht="12.75" hidden="false" customHeight="false" outlineLevel="0" collapsed="false">
      <c r="A670" s="868" t="s">
        <v>1668</v>
      </c>
      <c r="B670" s="869"/>
      <c r="C670" s="868" t="s">
        <v>1669</v>
      </c>
      <c r="D670" s="868" t="s">
        <v>445</v>
      </c>
      <c r="E670" s="870" t="n">
        <v>70.43</v>
      </c>
      <c r="F670" s="871" t="n">
        <v>1.35</v>
      </c>
      <c r="G670" s="871" t="n">
        <v>71.78</v>
      </c>
      <c r="H670" s="870" t="n">
        <v>70.43</v>
      </c>
      <c r="I670" s="871" t="n">
        <v>1.56</v>
      </c>
      <c r="J670" s="871" t="n">
        <v>71.99</v>
      </c>
    </row>
    <row r="671" customFormat="false" ht="12.75" hidden="false" customHeight="false" outlineLevel="0" collapsed="false">
      <c r="A671" s="868" t="s">
        <v>1670</v>
      </c>
      <c r="B671" s="869"/>
      <c r="C671" s="868" t="s">
        <v>1671</v>
      </c>
      <c r="D671" s="868" t="s">
        <v>445</v>
      </c>
      <c r="E671" s="870" t="n">
        <v>85.83</v>
      </c>
      <c r="F671" s="871" t="n">
        <v>1.35</v>
      </c>
      <c r="G671" s="871" t="n">
        <v>87.18</v>
      </c>
      <c r="H671" s="870" t="n">
        <v>85.83</v>
      </c>
      <c r="I671" s="871" t="n">
        <v>1.56</v>
      </c>
      <c r="J671" s="871" t="n">
        <v>87.39</v>
      </c>
    </row>
    <row r="672" customFormat="false" ht="12.75" hidden="false" customHeight="false" outlineLevel="0" collapsed="false">
      <c r="A672" s="868" t="s">
        <v>1672</v>
      </c>
      <c r="B672" s="869"/>
      <c r="C672" s="868" t="s">
        <v>1673</v>
      </c>
      <c r="D672" s="868" t="s">
        <v>445</v>
      </c>
      <c r="E672" s="870" t="n">
        <v>96.99</v>
      </c>
      <c r="F672" s="871" t="n">
        <v>1.35</v>
      </c>
      <c r="G672" s="871" t="n">
        <v>98.34</v>
      </c>
      <c r="H672" s="870" t="n">
        <v>96.99</v>
      </c>
      <c r="I672" s="871" t="n">
        <v>1.56</v>
      </c>
      <c r="J672" s="871" t="n">
        <v>98.55</v>
      </c>
    </row>
    <row r="673" customFormat="false" ht="12.75" hidden="false" customHeight="false" outlineLevel="0" collapsed="false">
      <c r="A673" s="868" t="s">
        <v>1674</v>
      </c>
      <c r="B673" s="869"/>
      <c r="C673" s="868" t="s">
        <v>1675</v>
      </c>
      <c r="D673" s="868" t="s">
        <v>445</v>
      </c>
      <c r="E673" s="870" t="n">
        <v>131.44</v>
      </c>
      <c r="F673" s="871" t="n">
        <v>1.35</v>
      </c>
      <c r="G673" s="871" t="n">
        <v>132.79</v>
      </c>
      <c r="H673" s="870" t="n">
        <v>131.44</v>
      </c>
      <c r="I673" s="871" t="n">
        <v>1.56</v>
      </c>
      <c r="J673" s="871" t="n">
        <v>133</v>
      </c>
    </row>
    <row r="674" customFormat="false" ht="12.75" hidden="false" customHeight="false" outlineLevel="0" collapsed="false">
      <c r="A674" s="868" t="s">
        <v>1676</v>
      </c>
      <c r="B674" s="869"/>
      <c r="C674" s="868" t="s">
        <v>1677</v>
      </c>
      <c r="D674" s="868" t="s">
        <v>445</v>
      </c>
      <c r="E674" s="870" t="n">
        <v>127.16</v>
      </c>
      <c r="F674" s="871" t="n">
        <v>1.35</v>
      </c>
      <c r="G674" s="871" t="n">
        <v>128.51</v>
      </c>
      <c r="H674" s="870" t="n">
        <v>127.16</v>
      </c>
      <c r="I674" s="871" t="n">
        <v>1.56</v>
      </c>
      <c r="J674" s="871" t="n">
        <v>128.72</v>
      </c>
    </row>
    <row r="675" customFormat="false" ht="12.75" hidden="false" customHeight="false" outlineLevel="0" collapsed="false">
      <c r="A675" s="863" t="s">
        <v>1678</v>
      </c>
      <c r="B675" s="864" t="s">
        <v>1679</v>
      </c>
      <c r="C675" s="865"/>
      <c r="D675" s="876"/>
      <c r="E675" s="877"/>
      <c r="F675" s="877"/>
      <c r="G675" s="878"/>
      <c r="H675" s="877"/>
      <c r="I675" s="877"/>
      <c r="J675" s="878"/>
    </row>
    <row r="676" customFormat="false" ht="25.5" hidden="false" customHeight="false" outlineLevel="0" collapsed="false">
      <c r="A676" s="868" t="s">
        <v>1680</v>
      </c>
      <c r="B676" s="869"/>
      <c r="C676" s="868" t="s">
        <v>1681</v>
      </c>
      <c r="D676" s="868" t="s">
        <v>386</v>
      </c>
      <c r="E676" s="870" t="n">
        <v>1695.57</v>
      </c>
      <c r="F676" s="871" t="n">
        <v>0</v>
      </c>
      <c r="G676" s="871" t="n">
        <v>1695.57</v>
      </c>
      <c r="H676" s="870" t="n">
        <v>1695.57</v>
      </c>
      <c r="I676" s="871" t="n">
        <v>0</v>
      </c>
      <c r="J676" s="871" t="n">
        <v>1695.57</v>
      </c>
    </row>
    <row r="677" customFormat="false" ht="25.5" hidden="false" customHeight="false" outlineLevel="0" collapsed="false">
      <c r="A677" s="868" t="s">
        <v>1682</v>
      </c>
      <c r="B677" s="869"/>
      <c r="C677" s="868" t="s">
        <v>1683</v>
      </c>
      <c r="D677" s="868" t="s">
        <v>445</v>
      </c>
      <c r="E677" s="870" t="n">
        <v>26.34</v>
      </c>
      <c r="F677" s="871" t="n">
        <v>9.98</v>
      </c>
      <c r="G677" s="871" t="n">
        <v>36.32</v>
      </c>
      <c r="H677" s="870" t="n">
        <v>26.34</v>
      </c>
      <c r="I677" s="871" t="n">
        <v>11.52</v>
      </c>
      <c r="J677" s="871" t="n">
        <v>37.86</v>
      </c>
    </row>
    <row r="678" customFormat="false" ht="25.5" hidden="false" customHeight="false" outlineLevel="0" collapsed="false">
      <c r="A678" s="868" t="s">
        <v>1684</v>
      </c>
      <c r="B678" s="869"/>
      <c r="C678" s="868" t="s">
        <v>1685</v>
      </c>
      <c r="D678" s="868" t="s">
        <v>445</v>
      </c>
      <c r="E678" s="870" t="n">
        <v>34.75</v>
      </c>
      <c r="F678" s="871" t="n">
        <v>14.42</v>
      </c>
      <c r="G678" s="871" t="n">
        <v>49.17</v>
      </c>
      <c r="H678" s="870" t="n">
        <v>34.75</v>
      </c>
      <c r="I678" s="871" t="n">
        <v>16.66</v>
      </c>
      <c r="J678" s="871" t="n">
        <v>51.41</v>
      </c>
    </row>
    <row r="679" customFormat="false" ht="25.5" hidden="false" customHeight="false" outlineLevel="0" collapsed="false">
      <c r="A679" s="868" t="s">
        <v>1686</v>
      </c>
      <c r="B679" s="869"/>
      <c r="C679" s="868" t="s">
        <v>1687</v>
      </c>
      <c r="D679" s="868" t="s">
        <v>445</v>
      </c>
      <c r="E679" s="870" t="n">
        <v>45.12</v>
      </c>
      <c r="F679" s="871" t="n">
        <v>19.75</v>
      </c>
      <c r="G679" s="871" t="n">
        <v>64.87</v>
      </c>
      <c r="H679" s="870" t="n">
        <v>45.12</v>
      </c>
      <c r="I679" s="871" t="n">
        <v>22.82</v>
      </c>
      <c r="J679" s="871" t="n">
        <v>67.94</v>
      </c>
    </row>
    <row r="680" customFormat="false" ht="25.5" hidden="false" customHeight="false" outlineLevel="0" collapsed="false">
      <c r="A680" s="868" t="s">
        <v>1688</v>
      </c>
      <c r="B680" s="869"/>
      <c r="C680" s="868" t="s">
        <v>1689</v>
      </c>
      <c r="D680" s="868" t="s">
        <v>445</v>
      </c>
      <c r="E680" s="870" t="n">
        <v>57.44</v>
      </c>
      <c r="F680" s="871" t="n">
        <v>26.14</v>
      </c>
      <c r="G680" s="871" t="n">
        <v>83.58</v>
      </c>
      <c r="H680" s="870" t="n">
        <v>57.44</v>
      </c>
      <c r="I680" s="871" t="n">
        <v>30.21</v>
      </c>
      <c r="J680" s="871" t="n">
        <v>87.65</v>
      </c>
    </row>
    <row r="681" customFormat="false" ht="12.75" hidden="false" customHeight="false" outlineLevel="0" collapsed="false">
      <c r="A681" s="863" t="s">
        <v>1690</v>
      </c>
      <c r="B681" s="864" t="s">
        <v>1691</v>
      </c>
      <c r="C681" s="865"/>
      <c r="D681" s="876"/>
      <c r="E681" s="877"/>
      <c r="F681" s="877"/>
      <c r="G681" s="878"/>
      <c r="H681" s="877"/>
      <c r="I681" s="877"/>
      <c r="J681" s="878"/>
    </row>
    <row r="682" customFormat="false" ht="38.25" hidden="false" customHeight="false" outlineLevel="0" collapsed="false">
      <c r="A682" s="868" t="s">
        <v>1692</v>
      </c>
      <c r="B682" s="869"/>
      <c r="C682" s="868" t="s">
        <v>1693</v>
      </c>
      <c r="D682" s="868" t="s">
        <v>386</v>
      </c>
      <c r="E682" s="870" t="n">
        <v>1852.03</v>
      </c>
      <c r="F682" s="871" t="n">
        <v>0</v>
      </c>
      <c r="G682" s="871" t="n">
        <v>1852.03</v>
      </c>
      <c r="H682" s="870" t="n">
        <v>1852.03</v>
      </c>
      <c r="I682" s="871" t="n">
        <v>0</v>
      </c>
      <c r="J682" s="871" t="n">
        <v>1852.03</v>
      </c>
    </row>
    <row r="683" customFormat="false" ht="12.75" hidden="false" customHeight="false" outlineLevel="0" collapsed="false">
      <c r="A683" s="868" t="s">
        <v>1694</v>
      </c>
      <c r="B683" s="869"/>
      <c r="C683" s="868" t="s">
        <v>1695</v>
      </c>
      <c r="D683" s="868" t="s">
        <v>445</v>
      </c>
      <c r="E683" s="870" t="n">
        <v>45.21</v>
      </c>
      <c r="F683" s="871" t="n">
        <v>8.4</v>
      </c>
      <c r="G683" s="871" t="n">
        <v>53.61</v>
      </c>
      <c r="H683" s="870" t="n">
        <v>45.21</v>
      </c>
      <c r="I683" s="871" t="n">
        <v>9.7</v>
      </c>
      <c r="J683" s="871" t="n">
        <v>54.91</v>
      </c>
    </row>
    <row r="684" customFormat="false" ht="12.75" hidden="false" customHeight="false" outlineLevel="0" collapsed="false">
      <c r="A684" s="868" t="s">
        <v>1696</v>
      </c>
      <c r="B684" s="869"/>
      <c r="C684" s="868" t="s">
        <v>1697</v>
      </c>
      <c r="D684" s="868" t="s">
        <v>445</v>
      </c>
      <c r="E684" s="870" t="n">
        <v>56.13</v>
      </c>
      <c r="F684" s="871" t="n">
        <v>12.14</v>
      </c>
      <c r="G684" s="871" t="n">
        <v>68.27</v>
      </c>
      <c r="H684" s="870" t="n">
        <v>56.13</v>
      </c>
      <c r="I684" s="871" t="n">
        <v>14.02</v>
      </c>
      <c r="J684" s="871" t="n">
        <v>70.15</v>
      </c>
    </row>
    <row r="685" customFormat="false" ht="12.75" hidden="false" customHeight="false" outlineLevel="0" collapsed="false">
      <c r="A685" s="868" t="s">
        <v>1698</v>
      </c>
      <c r="B685" s="869"/>
      <c r="C685" s="868" t="s">
        <v>1699</v>
      </c>
      <c r="D685" s="868" t="s">
        <v>445</v>
      </c>
      <c r="E685" s="870" t="n">
        <v>72.7</v>
      </c>
      <c r="F685" s="871" t="n">
        <v>16.52</v>
      </c>
      <c r="G685" s="871" t="n">
        <v>89.22</v>
      </c>
      <c r="H685" s="870" t="n">
        <v>72.7</v>
      </c>
      <c r="I685" s="871" t="n">
        <v>19.1</v>
      </c>
      <c r="J685" s="871" t="n">
        <v>91.8</v>
      </c>
    </row>
    <row r="686" customFormat="false" ht="12.75" hidden="false" customHeight="false" outlineLevel="0" collapsed="false">
      <c r="A686" s="868" t="s">
        <v>1700</v>
      </c>
      <c r="B686" s="869"/>
      <c r="C686" s="868" t="s">
        <v>1701</v>
      </c>
      <c r="D686" s="868" t="s">
        <v>445</v>
      </c>
      <c r="E686" s="870" t="n">
        <v>113.29</v>
      </c>
      <c r="F686" s="871" t="n">
        <v>21.55</v>
      </c>
      <c r="G686" s="871" t="n">
        <v>134.84</v>
      </c>
      <c r="H686" s="870" t="n">
        <v>113.29</v>
      </c>
      <c r="I686" s="871" t="n">
        <v>24.9</v>
      </c>
      <c r="J686" s="871" t="n">
        <v>138.19</v>
      </c>
    </row>
    <row r="687" customFormat="false" ht="12.75" hidden="false" customHeight="false" outlineLevel="0" collapsed="false">
      <c r="A687" s="863" t="s">
        <v>1702</v>
      </c>
      <c r="B687" s="864" t="s">
        <v>1703</v>
      </c>
      <c r="C687" s="865"/>
      <c r="D687" s="876"/>
      <c r="E687" s="877"/>
      <c r="F687" s="877"/>
      <c r="G687" s="878"/>
      <c r="H687" s="877"/>
      <c r="I687" s="877"/>
      <c r="J687" s="878"/>
    </row>
    <row r="688" customFormat="false" ht="38.25" hidden="false" customHeight="false" outlineLevel="0" collapsed="false">
      <c r="A688" s="868" t="s">
        <v>1704</v>
      </c>
      <c r="B688" s="869"/>
      <c r="C688" s="868" t="s">
        <v>1705</v>
      </c>
      <c r="D688" s="868" t="s">
        <v>386</v>
      </c>
      <c r="E688" s="870" t="n">
        <v>16229.33</v>
      </c>
      <c r="F688" s="871" t="n">
        <v>0</v>
      </c>
      <c r="G688" s="871" t="n">
        <v>16229.33</v>
      </c>
      <c r="H688" s="870" t="n">
        <v>16229.33</v>
      </c>
      <c r="I688" s="871" t="n">
        <v>0</v>
      </c>
      <c r="J688" s="871" t="n">
        <v>16229.33</v>
      </c>
    </row>
    <row r="689" customFormat="false" ht="25.5" hidden="false" customHeight="false" outlineLevel="0" collapsed="false">
      <c r="A689" s="868" t="s">
        <v>1706</v>
      </c>
      <c r="B689" s="869"/>
      <c r="C689" s="868" t="s">
        <v>1707</v>
      </c>
      <c r="D689" s="868" t="s">
        <v>445</v>
      </c>
      <c r="E689" s="870" t="n">
        <v>152.83</v>
      </c>
      <c r="F689" s="871" t="n">
        <v>6.12</v>
      </c>
      <c r="G689" s="871" t="n">
        <v>158.95</v>
      </c>
      <c r="H689" s="870" t="n">
        <v>152.83</v>
      </c>
      <c r="I689" s="871" t="n">
        <v>7.07</v>
      </c>
      <c r="J689" s="871" t="n">
        <v>159.9</v>
      </c>
    </row>
    <row r="690" customFormat="false" ht="25.5" hidden="false" customHeight="false" outlineLevel="0" collapsed="false">
      <c r="A690" s="868" t="s">
        <v>1708</v>
      </c>
      <c r="B690" s="869"/>
      <c r="C690" s="868" t="s">
        <v>1709</v>
      </c>
      <c r="D690" s="868" t="s">
        <v>445</v>
      </c>
      <c r="E690" s="870" t="n">
        <v>143.96</v>
      </c>
      <c r="F690" s="871" t="n">
        <v>7.67</v>
      </c>
      <c r="G690" s="871" t="n">
        <v>151.63</v>
      </c>
      <c r="H690" s="870" t="n">
        <v>143.96</v>
      </c>
      <c r="I690" s="871" t="n">
        <v>8.86</v>
      </c>
      <c r="J690" s="871" t="n">
        <v>152.82</v>
      </c>
    </row>
    <row r="691" customFormat="false" ht="25.5" hidden="false" customHeight="false" outlineLevel="0" collapsed="false">
      <c r="A691" s="868" t="s">
        <v>1710</v>
      </c>
      <c r="B691" s="869"/>
      <c r="C691" s="868" t="s">
        <v>1711</v>
      </c>
      <c r="D691" s="868" t="s">
        <v>445</v>
      </c>
      <c r="E691" s="870" t="n">
        <v>169.26</v>
      </c>
      <c r="F691" s="871" t="n">
        <v>11.59</v>
      </c>
      <c r="G691" s="871" t="n">
        <v>180.85</v>
      </c>
      <c r="H691" s="870" t="n">
        <v>169.26</v>
      </c>
      <c r="I691" s="871" t="n">
        <v>13.39</v>
      </c>
      <c r="J691" s="871" t="n">
        <v>182.65</v>
      </c>
    </row>
    <row r="692" customFormat="false" ht="25.5" hidden="false" customHeight="false" outlineLevel="0" collapsed="false">
      <c r="A692" s="868" t="s">
        <v>1712</v>
      </c>
      <c r="B692" s="869"/>
      <c r="C692" s="868" t="s">
        <v>1713</v>
      </c>
      <c r="D692" s="868" t="s">
        <v>445</v>
      </c>
      <c r="E692" s="870" t="n">
        <v>192.9</v>
      </c>
      <c r="F692" s="871" t="n">
        <v>16.23</v>
      </c>
      <c r="G692" s="871" t="n">
        <v>209.13</v>
      </c>
      <c r="H692" s="870" t="n">
        <v>192.9</v>
      </c>
      <c r="I692" s="871" t="n">
        <v>18.75</v>
      </c>
      <c r="J692" s="871" t="n">
        <v>211.65</v>
      </c>
    </row>
    <row r="693" customFormat="false" ht="25.5" hidden="false" customHeight="false" outlineLevel="0" collapsed="false">
      <c r="A693" s="868" t="s">
        <v>1714</v>
      </c>
      <c r="B693" s="869"/>
      <c r="C693" s="868" t="s">
        <v>1715</v>
      </c>
      <c r="D693" s="868" t="s">
        <v>445</v>
      </c>
      <c r="E693" s="870" t="n">
        <v>234.07</v>
      </c>
      <c r="F693" s="871" t="n">
        <v>24.8</v>
      </c>
      <c r="G693" s="871" t="n">
        <v>258.87</v>
      </c>
      <c r="H693" s="870" t="n">
        <v>234.07</v>
      </c>
      <c r="I693" s="871" t="n">
        <v>28.65</v>
      </c>
      <c r="J693" s="871" t="n">
        <v>262.72</v>
      </c>
    </row>
    <row r="694" customFormat="false" ht="25.5" hidden="false" customHeight="false" outlineLevel="0" collapsed="false">
      <c r="A694" s="868" t="s">
        <v>1716</v>
      </c>
      <c r="B694" s="869"/>
      <c r="C694" s="868" t="s">
        <v>1717</v>
      </c>
      <c r="D694" s="868" t="s">
        <v>445</v>
      </c>
      <c r="E694" s="870" t="n">
        <v>276.11</v>
      </c>
      <c r="F694" s="871" t="n">
        <v>29.06</v>
      </c>
      <c r="G694" s="871" t="n">
        <v>305.17</v>
      </c>
      <c r="H694" s="870" t="n">
        <v>276.11</v>
      </c>
      <c r="I694" s="871" t="n">
        <v>33.59</v>
      </c>
      <c r="J694" s="871" t="n">
        <v>309.7</v>
      </c>
    </row>
    <row r="695" customFormat="false" ht="25.5" hidden="false" customHeight="false" outlineLevel="0" collapsed="false">
      <c r="A695" s="868" t="s">
        <v>1718</v>
      </c>
      <c r="B695" s="869"/>
      <c r="C695" s="868" t="s">
        <v>1719</v>
      </c>
      <c r="D695" s="868" t="s">
        <v>445</v>
      </c>
      <c r="E695" s="870" t="n">
        <v>325.74</v>
      </c>
      <c r="F695" s="871" t="n">
        <v>34.38</v>
      </c>
      <c r="G695" s="871" t="n">
        <v>360.12</v>
      </c>
      <c r="H695" s="870" t="n">
        <v>325.74</v>
      </c>
      <c r="I695" s="871" t="n">
        <v>39.72</v>
      </c>
      <c r="J695" s="871" t="n">
        <v>365.46</v>
      </c>
    </row>
    <row r="696" customFormat="false" ht="25.5" hidden="false" customHeight="false" outlineLevel="0" collapsed="false">
      <c r="A696" s="868" t="s">
        <v>1720</v>
      </c>
      <c r="B696" s="869"/>
      <c r="C696" s="868" t="s">
        <v>1721</v>
      </c>
      <c r="D696" s="868" t="s">
        <v>445</v>
      </c>
      <c r="E696" s="870" t="n">
        <v>400.69</v>
      </c>
      <c r="F696" s="871" t="n">
        <v>29.06</v>
      </c>
      <c r="G696" s="871" t="n">
        <v>429.75</v>
      </c>
      <c r="H696" s="870" t="n">
        <v>400.69</v>
      </c>
      <c r="I696" s="871" t="n">
        <v>33.59</v>
      </c>
      <c r="J696" s="871" t="n">
        <v>434.28</v>
      </c>
    </row>
    <row r="697" customFormat="false" ht="25.5" hidden="false" customHeight="false" outlineLevel="0" collapsed="false">
      <c r="A697" s="868" t="s">
        <v>1722</v>
      </c>
      <c r="B697" s="869"/>
      <c r="C697" s="868" t="s">
        <v>1723</v>
      </c>
      <c r="D697" s="868" t="s">
        <v>445</v>
      </c>
      <c r="E697" s="870" t="n">
        <v>207.06</v>
      </c>
      <c r="F697" s="871" t="n">
        <v>0</v>
      </c>
      <c r="G697" s="871" t="n">
        <v>207.06</v>
      </c>
      <c r="H697" s="870" t="n">
        <v>207.06</v>
      </c>
      <c r="I697" s="871" t="n">
        <v>0</v>
      </c>
      <c r="J697" s="871" t="n">
        <v>207.06</v>
      </c>
    </row>
    <row r="698" customFormat="false" ht="25.5" hidden="false" customHeight="false" outlineLevel="0" collapsed="false">
      <c r="A698" s="868" t="s">
        <v>1724</v>
      </c>
      <c r="B698" s="869"/>
      <c r="C698" s="868" t="s">
        <v>1725</v>
      </c>
      <c r="D698" s="868" t="s">
        <v>445</v>
      </c>
      <c r="E698" s="870" t="n">
        <v>412.21</v>
      </c>
      <c r="F698" s="871" t="n">
        <v>0</v>
      </c>
      <c r="G698" s="871" t="n">
        <v>412.21</v>
      </c>
      <c r="H698" s="870" t="n">
        <v>412.21</v>
      </c>
      <c r="I698" s="871" t="n">
        <v>0</v>
      </c>
      <c r="J698" s="871" t="n">
        <v>412.21</v>
      </c>
    </row>
    <row r="699" customFormat="false" ht="38.25" hidden="false" customHeight="false" outlineLevel="0" collapsed="false">
      <c r="A699" s="868" t="s">
        <v>1726</v>
      </c>
      <c r="B699" s="869"/>
      <c r="C699" s="868" t="s">
        <v>1727</v>
      </c>
      <c r="D699" s="868" t="s">
        <v>386</v>
      </c>
      <c r="E699" s="870" t="n">
        <v>16229.33</v>
      </c>
      <c r="F699" s="871" t="n">
        <v>0</v>
      </c>
      <c r="G699" s="871" t="n">
        <v>16229.33</v>
      </c>
      <c r="H699" s="870" t="n">
        <v>16229.33</v>
      </c>
      <c r="I699" s="871" t="n">
        <v>0</v>
      </c>
      <c r="J699" s="871" t="n">
        <v>16229.33</v>
      </c>
    </row>
    <row r="700" customFormat="false" ht="25.5" hidden="false" customHeight="false" outlineLevel="0" collapsed="false">
      <c r="A700" s="868" t="s">
        <v>1728</v>
      </c>
      <c r="B700" s="869"/>
      <c r="C700" s="868" t="s">
        <v>1729</v>
      </c>
      <c r="D700" s="868" t="s">
        <v>445</v>
      </c>
      <c r="E700" s="870" t="n">
        <v>810.65</v>
      </c>
      <c r="F700" s="871" t="n">
        <v>0</v>
      </c>
      <c r="G700" s="871" t="n">
        <v>810.65</v>
      </c>
      <c r="H700" s="870" t="n">
        <v>810.65</v>
      </c>
      <c r="I700" s="871" t="n">
        <v>0</v>
      </c>
      <c r="J700" s="871" t="n">
        <v>810.65</v>
      </c>
    </row>
    <row r="701" customFormat="false" ht="25.5" hidden="false" customHeight="false" outlineLevel="0" collapsed="false">
      <c r="A701" s="868" t="s">
        <v>1730</v>
      </c>
      <c r="B701" s="869"/>
      <c r="C701" s="868" t="s">
        <v>1731</v>
      </c>
      <c r="D701" s="868" t="s">
        <v>445</v>
      </c>
      <c r="E701" s="870" t="n">
        <v>981.95</v>
      </c>
      <c r="F701" s="871" t="n">
        <v>0</v>
      </c>
      <c r="G701" s="871" t="n">
        <v>981.95</v>
      </c>
      <c r="H701" s="870" t="n">
        <v>981.95</v>
      </c>
      <c r="I701" s="871" t="n">
        <v>0</v>
      </c>
      <c r="J701" s="871" t="n">
        <v>981.95</v>
      </c>
    </row>
    <row r="702" customFormat="false" ht="25.5" hidden="false" customHeight="false" outlineLevel="0" collapsed="false">
      <c r="A702" s="868" t="s">
        <v>1732</v>
      </c>
      <c r="B702" s="869"/>
      <c r="C702" s="868" t="s">
        <v>1733</v>
      </c>
      <c r="D702" s="868" t="s">
        <v>445</v>
      </c>
      <c r="E702" s="870" t="n">
        <v>1152.11</v>
      </c>
      <c r="F702" s="871" t="n">
        <v>0</v>
      </c>
      <c r="G702" s="871" t="n">
        <v>1152.11</v>
      </c>
      <c r="H702" s="870" t="n">
        <v>1152.11</v>
      </c>
      <c r="I702" s="871" t="n">
        <v>0</v>
      </c>
      <c r="J702" s="871" t="n">
        <v>1152.11</v>
      </c>
    </row>
    <row r="703" customFormat="false" ht="12.75" hidden="false" customHeight="false" outlineLevel="0" collapsed="false">
      <c r="A703" s="863" t="s">
        <v>1734</v>
      </c>
      <c r="B703" s="864" t="s">
        <v>1735</v>
      </c>
      <c r="C703" s="865"/>
      <c r="D703" s="876"/>
      <c r="E703" s="877"/>
      <c r="F703" s="877"/>
      <c r="G703" s="878"/>
      <c r="H703" s="877"/>
      <c r="I703" s="877"/>
      <c r="J703" s="878"/>
    </row>
    <row r="704" customFormat="false" ht="38.25" hidden="false" customHeight="false" outlineLevel="0" collapsed="false">
      <c r="A704" s="868" t="s">
        <v>1736</v>
      </c>
      <c r="B704" s="869"/>
      <c r="C704" s="868" t="s">
        <v>1737</v>
      </c>
      <c r="D704" s="868" t="s">
        <v>386</v>
      </c>
      <c r="E704" s="870" t="n">
        <v>1466.6</v>
      </c>
      <c r="F704" s="871" t="n">
        <v>0</v>
      </c>
      <c r="G704" s="871" t="n">
        <v>1466.6</v>
      </c>
      <c r="H704" s="870" t="n">
        <v>1466.6</v>
      </c>
      <c r="I704" s="871" t="n">
        <v>0</v>
      </c>
      <c r="J704" s="871" t="n">
        <v>1466.6</v>
      </c>
    </row>
    <row r="705" customFormat="false" ht="12.75" hidden="false" customHeight="false" outlineLevel="0" collapsed="false">
      <c r="A705" s="868" t="s">
        <v>1738</v>
      </c>
      <c r="B705" s="869"/>
      <c r="C705" s="868" t="s">
        <v>1739</v>
      </c>
      <c r="D705" s="868" t="s">
        <v>445</v>
      </c>
      <c r="E705" s="870" t="n">
        <v>25.27</v>
      </c>
      <c r="F705" s="871" t="n">
        <v>0</v>
      </c>
      <c r="G705" s="871" t="n">
        <v>25.27</v>
      </c>
      <c r="H705" s="870" t="n">
        <v>25.27</v>
      </c>
      <c r="I705" s="871" t="n">
        <v>0</v>
      </c>
      <c r="J705" s="871" t="n">
        <v>25.27</v>
      </c>
    </row>
    <row r="706" customFormat="false" ht="12.75" hidden="false" customHeight="false" outlineLevel="0" collapsed="false">
      <c r="A706" s="868" t="s">
        <v>1740</v>
      </c>
      <c r="B706" s="869"/>
      <c r="C706" s="868" t="s">
        <v>1741</v>
      </c>
      <c r="D706" s="868" t="s">
        <v>445</v>
      </c>
      <c r="E706" s="870" t="n">
        <v>27.61</v>
      </c>
      <c r="F706" s="871" t="n">
        <v>0</v>
      </c>
      <c r="G706" s="871" t="n">
        <v>27.61</v>
      </c>
      <c r="H706" s="870" t="n">
        <v>27.61</v>
      </c>
      <c r="I706" s="871" t="n">
        <v>0</v>
      </c>
      <c r="J706" s="871" t="n">
        <v>27.61</v>
      </c>
    </row>
    <row r="707" customFormat="false" ht="12.75" hidden="false" customHeight="false" outlineLevel="0" collapsed="false">
      <c r="A707" s="868" t="s">
        <v>1742</v>
      </c>
      <c r="B707" s="869"/>
      <c r="C707" s="868" t="s">
        <v>1743</v>
      </c>
      <c r="D707" s="868" t="s">
        <v>445</v>
      </c>
      <c r="E707" s="870" t="n">
        <v>43.8</v>
      </c>
      <c r="F707" s="871" t="n">
        <v>0</v>
      </c>
      <c r="G707" s="871" t="n">
        <v>43.8</v>
      </c>
      <c r="H707" s="870" t="n">
        <v>43.8</v>
      </c>
      <c r="I707" s="871" t="n">
        <v>0</v>
      </c>
      <c r="J707" s="871" t="n">
        <v>43.8</v>
      </c>
    </row>
    <row r="708" customFormat="false" ht="25.5" hidden="false" customHeight="false" outlineLevel="0" collapsed="false">
      <c r="A708" s="868" t="s">
        <v>1744</v>
      </c>
      <c r="B708" s="869"/>
      <c r="C708" s="868" t="s">
        <v>1745</v>
      </c>
      <c r="D708" s="868" t="s">
        <v>470</v>
      </c>
      <c r="E708" s="870" t="n">
        <v>0</v>
      </c>
      <c r="F708" s="871" t="n">
        <v>331.8</v>
      </c>
      <c r="G708" s="871" t="n">
        <v>331.8</v>
      </c>
      <c r="H708" s="870" t="n">
        <v>0</v>
      </c>
      <c r="I708" s="871" t="n">
        <v>383.4</v>
      </c>
      <c r="J708" s="871" t="n">
        <v>383.4</v>
      </c>
    </row>
    <row r="709" customFormat="false" ht="12.75" hidden="false" customHeight="false" outlineLevel="0" collapsed="false">
      <c r="A709" s="863" t="s">
        <v>1746</v>
      </c>
      <c r="B709" s="864" t="s">
        <v>1747</v>
      </c>
      <c r="C709" s="865"/>
      <c r="D709" s="876"/>
      <c r="E709" s="877"/>
      <c r="F709" s="877"/>
      <c r="G709" s="878"/>
      <c r="H709" s="877"/>
      <c r="I709" s="877"/>
      <c r="J709" s="878"/>
    </row>
    <row r="710" customFormat="false" ht="38.25" hidden="false" customHeight="false" outlineLevel="0" collapsed="false">
      <c r="A710" s="868" t="s">
        <v>1748</v>
      </c>
      <c r="B710" s="869"/>
      <c r="C710" s="868" t="s">
        <v>1749</v>
      </c>
      <c r="D710" s="868" t="s">
        <v>386</v>
      </c>
      <c r="E710" s="870" t="n">
        <v>9000</v>
      </c>
      <c r="F710" s="871" t="n">
        <v>0</v>
      </c>
      <c r="G710" s="871" t="n">
        <v>9000</v>
      </c>
      <c r="H710" s="870" t="n">
        <v>9000</v>
      </c>
      <c r="I710" s="871" t="n">
        <v>0</v>
      </c>
      <c r="J710" s="871" t="n">
        <v>9000</v>
      </c>
    </row>
    <row r="711" customFormat="false" ht="25.5" hidden="false" customHeight="false" outlineLevel="0" collapsed="false">
      <c r="A711" s="868" t="s">
        <v>1750</v>
      </c>
      <c r="B711" s="869"/>
      <c r="C711" s="868" t="s">
        <v>1751</v>
      </c>
      <c r="D711" s="868" t="s">
        <v>445</v>
      </c>
      <c r="E711" s="870" t="n">
        <v>27.99</v>
      </c>
      <c r="F711" s="871" t="n">
        <v>3.6</v>
      </c>
      <c r="G711" s="871" t="n">
        <v>31.59</v>
      </c>
      <c r="H711" s="870" t="n">
        <v>27.99</v>
      </c>
      <c r="I711" s="871" t="n">
        <v>4.16</v>
      </c>
      <c r="J711" s="871" t="n">
        <v>32.15</v>
      </c>
    </row>
    <row r="712" customFormat="false" ht="25.5" hidden="false" customHeight="false" outlineLevel="0" collapsed="false">
      <c r="A712" s="868" t="s">
        <v>1752</v>
      </c>
      <c r="B712" s="869"/>
      <c r="C712" s="868" t="s">
        <v>1753</v>
      </c>
      <c r="D712" s="868" t="s">
        <v>445</v>
      </c>
      <c r="E712" s="870" t="n">
        <v>31.78</v>
      </c>
      <c r="F712" s="871" t="n">
        <v>3.6</v>
      </c>
      <c r="G712" s="871" t="n">
        <v>35.38</v>
      </c>
      <c r="H712" s="870" t="n">
        <v>31.78</v>
      </c>
      <c r="I712" s="871" t="n">
        <v>4.16</v>
      </c>
      <c r="J712" s="871" t="n">
        <v>35.94</v>
      </c>
    </row>
    <row r="713" customFormat="false" ht="25.5" hidden="false" customHeight="false" outlineLevel="0" collapsed="false">
      <c r="A713" s="868" t="s">
        <v>1754</v>
      </c>
      <c r="B713" s="869"/>
      <c r="C713" s="868" t="s">
        <v>1755</v>
      </c>
      <c r="D713" s="868" t="s">
        <v>445</v>
      </c>
      <c r="E713" s="870" t="n">
        <v>35.25</v>
      </c>
      <c r="F713" s="871" t="n">
        <v>3.6</v>
      </c>
      <c r="G713" s="871" t="n">
        <v>38.85</v>
      </c>
      <c r="H713" s="870" t="n">
        <v>35.25</v>
      </c>
      <c r="I713" s="871" t="n">
        <v>4.16</v>
      </c>
      <c r="J713" s="871" t="n">
        <v>39.41</v>
      </c>
    </row>
    <row r="714" customFormat="false" ht="25.5" hidden="false" customHeight="false" outlineLevel="0" collapsed="false">
      <c r="A714" s="868" t="s">
        <v>1756</v>
      </c>
      <c r="B714" s="869"/>
      <c r="C714" s="868" t="s">
        <v>1757</v>
      </c>
      <c r="D714" s="868" t="s">
        <v>445</v>
      </c>
      <c r="E714" s="870" t="n">
        <v>39.75</v>
      </c>
      <c r="F714" s="871" t="n">
        <v>3.6</v>
      </c>
      <c r="G714" s="871" t="n">
        <v>43.35</v>
      </c>
      <c r="H714" s="870" t="n">
        <v>39.75</v>
      </c>
      <c r="I714" s="871" t="n">
        <v>4.16</v>
      </c>
      <c r="J714" s="871" t="n">
        <v>43.91</v>
      </c>
    </row>
    <row r="715" customFormat="false" ht="25.5" hidden="false" customHeight="false" outlineLevel="0" collapsed="false">
      <c r="A715" s="868" t="s">
        <v>1758</v>
      </c>
      <c r="B715" s="869"/>
      <c r="C715" s="868" t="s">
        <v>1759</v>
      </c>
      <c r="D715" s="868" t="s">
        <v>445</v>
      </c>
      <c r="E715" s="870" t="n">
        <v>53.19</v>
      </c>
      <c r="F715" s="871" t="n">
        <v>3.6</v>
      </c>
      <c r="G715" s="871" t="n">
        <v>56.79</v>
      </c>
      <c r="H715" s="870" t="n">
        <v>53.19</v>
      </c>
      <c r="I715" s="871" t="n">
        <v>4.16</v>
      </c>
      <c r="J715" s="871" t="n">
        <v>57.35</v>
      </c>
    </row>
    <row r="716" customFormat="false" ht="25.5" hidden="false" customHeight="false" outlineLevel="0" collapsed="false">
      <c r="A716" s="868" t="s">
        <v>1760</v>
      </c>
      <c r="B716" s="869"/>
      <c r="C716" s="868" t="s">
        <v>1761</v>
      </c>
      <c r="D716" s="868" t="s">
        <v>445</v>
      </c>
      <c r="E716" s="870" t="n">
        <v>67.25</v>
      </c>
      <c r="F716" s="871" t="n">
        <v>3.6</v>
      </c>
      <c r="G716" s="871" t="n">
        <v>70.85</v>
      </c>
      <c r="H716" s="870" t="n">
        <v>67.25</v>
      </c>
      <c r="I716" s="871" t="n">
        <v>4.16</v>
      </c>
      <c r="J716" s="871" t="n">
        <v>71.41</v>
      </c>
    </row>
    <row r="717" customFormat="false" ht="25.5" hidden="false" customHeight="false" outlineLevel="0" collapsed="false">
      <c r="A717" s="868" t="s">
        <v>1762</v>
      </c>
      <c r="B717" s="869"/>
      <c r="C717" s="868" t="s">
        <v>1763</v>
      </c>
      <c r="D717" s="868" t="s">
        <v>445</v>
      </c>
      <c r="E717" s="870" t="n">
        <v>81.48</v>
      </c>
      <c r="F717" s="871" t="n">
        <v>3.6</v>
      </c>
      <c r="G717" s="871" t="n">
        <v>85.08</v>
      </c>
      <c r="H717" s="870" t="n">
        <v>81.48</v>
      </c>
      <c r="I717" s="871" t="n">
        <v>4.16</v>
      </c>
      <c r="J717" s="871" t="n">
        <v>85.64</v>
      </c>
    </row>
    <row r="718" customFormat="false" ht="25.5" hidden="false" customHeight="false" outlineLevel="0" collapsed="false">
      <c r="A718" s="868" t="s">
        <v>1764</v>
      </c>
      <c r="B718" s="869"/>
      <c r="C718" s="868" t="s">
        <v>1765</v>
      </c>
      <c r="D718" s="868" t="s">
        <v>445</v>
      </c>
      <c r="E718" s="870" t="n">
        <v>99.56</v>
      </c>
      <c r="F718" s="871" t="n">
        <v>3.6</v>
      </c>
      <c r="G718" s="871" t="n">
        <v>103.16</v>
      </c>
      <c r="H718" s="870" t="n">
        <v>99.56</v>
      </c>
      <c r="I718" s="871" t="n">
        <v>4.16</v>
      </c>
      <c r="J718" s="871" t="n">
        <v>103.72</v>
      </c>
    </row>
    <row r="719" customFormat="false" ht="12.75" hidden="false" customHeight="false" outlineLevel="0" collapsed="false">
      <c r="A719" s="863" t="s">
        <v>1766</v>
      </c>
      <c r="B719" s="864" t="s">
        <v>1767</v>
      </c>
      <c r="C719" s="865"/>
      <c r="D719" s="876"/>
      <c r="E719" s="877"/>
      <c r="F719" s="877"/>
      <c r="G719" s="878"/>
      <c r="H719" s="877"/>
      <c r="I719" s="877"/>
      <c r="J719" s="878"/>
    </row>
    <row r="720" customFormat="false" ht="38.25" hidden="false" customHeight="false" outlineLevel="0" collapsed="false">
      <c r="A720" s="868" t="s">
        <v>1768</v>
      </c>
      <c r="B720" s="869"/>
      <c r="C720" s="868" t="s">
        <v>1769</v>
      </c>
      <c r="D720" s="868" t="s">
        <v>386</v>
      </c>
      <c r="E720" s="870" t="n">
        <v>15592.14</v>
      </c>
      <c r="F720" s="871" t="n">
        <v>0</v>
      </c>
      <c r="G720" s="871" t="n">
        <v>15592.14</v>
      </c>
      <c r="H720" s="870" t="n">
        <v>15592.14</v>
      </c>
      <c r="I720" s="871" t="n">
        <v>0</v>
      </c>
      <c r="J720" s="871" t="n">
        <v>15592.14</v>
      </c>
    </row>
    <row r="721" customFormat="false" ht="25.5" hidden="false" customHeight="false" outlineLevel="0" collapsed="false">
      <c r="A721" s="868" t="s">
        <v>1770</v>
      </c>
      <c r="B721" s="869"/>
      <c r="C721" s="868" t="s">
        <v>1771</v>
      </c>
      <c r="D721" s="868" t="s">
        <v>445</v>
      </c>
      <c r="E721" s="870" t="n">
        <v>184.93</v>
      </c>
      <c r="F721" s="871" t="n">
        <v>16.23</v>
      </c>
      <c r="G721" s="871" t="n">
        <v>201.16</v>
      </c>
      <c r="H721" s="870" t="n">
        <v>184.93</v>
      </c>
      <c r="I721" s="871" t="n">
        <v>18.75</v>
      </c>
      <c r="J721" s="871" t="n">
        <v>203.68</v>
      </c>
    </row>
    <row r="722" customFormat="false" ht="25.5" hidden="false" customHeight="false" outlineLevel="0" collapsed="false">
      <c r="A722" s="868" t="s">
        <v>1772</v>
      </c>
      <c r="B722" s="869"/>
      <c r="C722" s="868" t="s">
        <v>1773</v>
      </c>
      <c r="D722" s="868" t="s">
        <v>445</v>
      </c>
      <c r="E722" s="870" t="n">
        <v>220.19</v>
      </c>
      <c r="F722" s="871" t="n">
        <v>24.8</v>
      </c>
      <c r="G722" s="871" t="n">
        <v>244.99</v>
      </c>
      <c r="H722" s="870" t="n">
        <v>220.19</v>
      </c>
      <c r="I722" s="871" t="n">
        <v>28.65</v>
      </c>
      <c r="J722" s="871" t="n">
        <v>248.84</v>
      </c>
    </row>
    <row r="723" customFormat="false" ht="25.5" hidden="false" customHeight="false" outlineLevel="0" collapsed="false">
      <c r="A723" s="868" t="s">
        <v>1774</v>
      </c>
      <c r="B723" s="869"/>
      <c r="C723" s="868" t="s">
        <v>1775</v>
      </c>
      <c r="D723" s="868" t="s">
        <v>445</v>
      </c>
      <c r="E723" s="870" t="n">
        <v>263.39</v>
      </c>
      <c r="F723" s="871" t="n">
        <v>29.06</v>
      </c>
      <c r="G723" s="871" t="n">
        <v>292.45</v>
      </c>
      <c r="H723" s="870" t="n">
        <v>263.39</v>
      </c>
      <c r="I723" s="871" t="n">
        <v>33.59</v>
      </c>
      <c r="J723" s="871" t="n">
        <v>296.98</v>
      </c>
    </row>
    <row r="724" customFormat="false" ht="12.75" hidden="false" customHeight="false" outlineLevel="0" collapsed="false">
      <c r="A724" s="857" t="s">
        <v>1776</v>
      </c>
      <c r="B724" s="858" t="s">
        <v>1777</v>
      </c>
      <c r="C724" s="859"/>
      <c r="D724" s="860"/>
      <c r="E724" s="874"/>
      <c r="F724" s="874"/>
      <c r="G724" s="875"/>
      <c r="H724" s="874"/>
      <c r="I724" s="874"/>
      <c r="J724" s="875"/>
    </row>
    <row r="725" customFormat="false" ht="12.75" hidden="false" customHeight="false" outlineLevel="0" collapsed="false">
      <c r="A725" s="863" t="s">
        <v>1778</v>
      </c>
      <c r="B725" s="864" t="s">
        <v>1779</v>
      </c>
      <c r="C725" s="865"/>
      <c r="D725" s="876"/>
      <c r="E725" s="877"/>
      <c r="F725" s="877"/>
      <c r="G725" s="878"/>
      <c r="H725" s="877"/>
      <c r="I725" s="877"/>
      <c r="J725" s="878"/>
    </row>
    <row r="726" customFormat="false" ht="38.25" hidden="false" customHeight="false" outlineLevel="0" collapsed="false">
      <c r="A726" s="868" t="s">
        <v>1780</v>
      </c>
      <c r="B726" s="869"/>
      <c r="C726" s="868" t="s">
        <v>1781</v>
      </c>
      <c r="D726" s="868" t="s">
        <v>389</v>
      </c>
      <c r="E726" s="870" t="n">
        <v>63.48</v>
      </c>
      <c r="F726" s="871" t="n">
        <v>21.78</v>
      </c>
      <c r="G726" s="871" t="n">
        <v>85.26</v>
      </c>
      <c r="H726" s="870" t="n">
        <v>63.48</v>
      </c>
      <c r="I726" s="871" t="n">
        <v>25.16</v>
      </c>
      <c r="J726" s="871" t="n">
        <v>88.64</v>
      </c>
    </row>
    <row r="727" customFormat="false" ht="38.25" hidden="false" customHeight="false" outlineLevel="0" collapsed="false">
      <c r="A727" s="868" t="s">
        <v>1782</v>
      </c>
      <c r="B727" s="869"/>
      <c r="C727" s="868" t="s">
        <v>1783</v>
      </c>
      <c r="D727" s="868" t="s">
        <v>389</v>
      </c>
      <c r="E727" s="870" t="n">
        <v>78.2</v>
      </c>
      <c r="F727" s="871" t="n">
        <v>23.95</v>
      </c>
      <c r="G727" s="871" t="n">
        <v>102.15</v>
      </c>
      <c r="H727" s="870" t="n">
        <v>78.2</v>
      </c>
      <c r="I727" s="871" t="n">
        <v>27.67</v>
      </c>
      <c r="J727" s="871" t="n">
        <v>105.87</v>
      </c>
    </row>
    <row r="728" customFormat="false" ht="38.25" hidden="false" customHeight="false" outlineLevel="0" collapsed="false">
      <c r="A728" s="868" t="s">
        <v>1784</v>
      </c>
      <c r="B728" s="869"/>
      <c r="C728" s="868" t="s">
        <v>1785</v>
      </c>
      <c r="D728" s="868" t="s">
        <v>389</v>
      </c>
      <c r="E728" s="870" t="n">
        <v>92.11</v>
      </c>
      <c r="F728" s="871" t="n">
        <v>26.12</v>
      </c>
      <c r="G728" s="871" t="n">
        <v>118.23</v>
      </c>
      <c r="H728" s="870" t="n">
        <v>92.11</v>
      </c>
      <c r="I728" s="871" t="n">
        <v>30.18</v>
      </c>
      <c r="J728" s="871" t="n">
        <v>122.29</v>
      </c>
    </row>
    <row r="729" customFormat="false" ht="38.25" hidden="false" customHeight="false" outlineLevel="0" collapsed="false">
      <c r="A729" s="868" t="s">
        <v>1786</v>
      </c>
      <c r="B729" s="869"/>
      <c r="C729" s="868" t="s">
        <v>1787</v>
      </c>
      <c r="D729" s="868" t="s">
        <v>389</v>
      </c>
      <c r="E729" s="870" t="n">
        <v>103.14</v>
      </c>
      <c r="F729" s="871" t="n">
        <v>28.3</v>
      </c>
      <c r="G729" s="871" t="n">
        <v>131.44</v>
      </c>
      <c r="H729" s="870" t="n">
        <v>103.14</v>
      </c>
      <c r="I729" s="871" t="n">
        <v>32.7</v>
      </c>
      <c r="J729" s="871" t="n">
        <v>135.84</v>
      </c>
    </row>
    <row r="730" customFormat="false" ht="38.25" hidden="false" customHeight="false" outlineLevel="0" collapsed="false">
      <c r="A730" s="868" t="s">
        <v>1788</v>
      </c>
      <c r="B730" s="869"/>
      <c r="C730" s="868" t="s">
        <v>1789</v>
      </c>
      <c r="D730" s="868" t="s">
        <v>389</v>
      </c>
      <c r="E730" s="870" t="n">
        <v>128.89</v>
      </c>
      <c r="F730" s="871" t="n">
        <v>31.06</v>
      </c>
      <c r="G730" s="871" t="n">
        <v>159.95</v>
      </c>
      <c r="H730" s="870" t="n">
        <v>128.89</v>
      </c>
      <c r="I730" s="871" t="n">
        <v>35.9</v>
      </c>
      <c r="J730" s="871" t="n">
        <v>164.79</v>
      </c>
    </row>
    <row r="731" customFormat="false" ht="38.25" hidden="false" customHeight="false" outlineLevel="0" collapsed="false">
      <c r="A731" s="868" t="s">
        <v>1790</v>
      </c>
      <c r="B731" s="869"/>
      <c r="C731" s="868" t="s">
        <v>1791</v>
      </c>
      <c r="D731" s="868" t="s">
        <v>389</v>
      </c>
      <c r="E731" s="870" t="n">
        <v>72.24</v>
      </c>
      <c r="F731" s="871" t="n">
        <v>23.95</v>
      </c>
      <c r="G731" s="871" t="n">
        <v>96.19</v>
      </c>
      <c r="H731" s="870" t="n">
        <v>72.24</v>
      </c>
      <c r="I731" s="871" t="n">
        <v>27.67</v>
      </c>
      <c r="J731" s="871" t="n">
        <v>99.91</v>
      </c>
    </row>
    <row r="732" customFormat="false" ht="38.25" hidden="false" customHeight="false" outlineLevel="0" collapsed="false">
      <c r="A732" s="868" t="s">
        <v>1792</v>
      </c>
      <c r="B732" s="869"/>
      <c r="C732" s="868" t="s">
        <v>1793</v>
      </c>
      <c r="D732" s="868" t="s">
        <v>389</v>
      </c>
      <c r="E732" s="870" t="n">
        <v>84.95</v>
      </c>
      <c r="F732" s="871" t="n">
        <v>23.95</v>
      </c>
      <c r="G732" s="871" t="n">
        <v>108.9</v>
      </c>
      <c r="H732" s="870" t="n">
        <v>84.95</v>
      </c>
      <c r="I732" s="871" t="n">
        <v>27.67</v>
      </c>
      <c r="J732" s="871" t="n">
        <v>112.62</v>
      </c>
    </row>
    <row r="733" customFormat="false" ht="38.25" hidden="false" customHeight="false" outlineLevel="0" collapsed="false">
      <c r="A733" s="868" t="s">
        <v>1794</v>
      </c>
      <c r="B733" s="869"/>
      <c r="C733" s="868" t="s">
        <v>1795</v>
      </c>
      <c r="D733" s="868" t="s">
        <v>389</v>
      </c>
      <c r="E733" s="870" t="n">
        <v>95.19</v>
      </c>
      <c r="F733" s="871" t="n">
        <v>26.12</v>
      </c>
      <c r="G733" s="871" t="n">
        <v>121.31</v>
      </c>
      <c r="H733" s="870" t="n">
        <v>95.19</v>
      </c>
      <c r="I733" s="871" t="n">
        <v>30.18</v>
      </c>
      <c r="J733" s="871" t="n">
        <v>125.37</v>
      </c>
    </row>
    <row r="734" customFormat="false" ht="38.25" hidden="false" customHeight="false" outlineLevel="0" collapsed="false">
      <c r="A734" s="868" t="s">
        <v>1796</v>
      </c>
      <c r="B734" s="869"/>
      <c r="C734" s="868" t="s">
        <v>1797</v>
      </c>
      <c r="D734" s="868" t="s">
        <v>389</v>
      </c>
      <c r="E734" s="870" t="n">
        <v>109.21</v>
      </c>
      <c r="F734" s="871" t="n">
        <v>28.3</v>
      </c>
      <c r="G734" s="871" t="n">
        <v>137.51</v>
      </c>
      <c r="H734" s="870" t="n">
        <v>109.21</v>
      </c>
      <c r="I734" s="871" t="n">
        <v>32.7</v>
      </c>
      <c r="J734" s="871" t="n">
        <v>141.91</v>
      </c>
    </row>
    <row r="735" customFormat="false" ht="38.25" hidden="false" customHeight="false" outlineLevel="0" collapsed="false">
      <c r="A735" s="868" t="s">
        <v>1798</v>
      </c>
      <c r="B735" s="869"/>
      <c r="C735" s="868" t="s">
        <v>1799</v>
      </c>
      <c r="D735" s="868" t="s">
        <v>389</v>
      </c>
      <c r="E735" s="870" t="n">
        <v>166.35</v>
      </c>
      <c r="F735" s="871" t="n">
        <v>31.06</v>
      </c>
      <c r="G735" s="871" t="n">
        <v>197.41</v>
      </c>
      <c r="H735" s="870" t="n">
        <v>166.35</v>
      </c>
      <c r="I735" s="871" t="n">
        <v>35.9</v>
      </c>
      <c r="J735" s="871" t="n">
        <v>202.25</v>
      </c>
    </row>
    <row r="736" customFormat="false" ht="12.75" hidden="false" customHeight="false" outlineLevel="0" collapsed="false">
      <c r="A736" s="863" t="s">
        <v>1800</v>
      </c>
      <c r="B736" s="864" t="s">
        <v>1801</v>
      </c>
      <c r="C736" s="865"/>
      <c r="D736" s="876"/>
      <c r="E736" s="877"/>
      <c r="F736" s="877"/>
      <c r="G736" s="878"/>
      <c r="H736" s="877"/>
      <c r="I736" s="877"/>
      <c r="J736" s="878"/>
    </row>
    <row r="737" customFormat="false" ht="38.25" hidden="false" customHeight="false" outlineLevel="0" collapsed="false">
      <c r="A737" s="868" t="s">
        <v>1802</v>
      </c>
      <c r="B737" s="869"/>
      <c r="C737" s="868" t="s">
        <v>1803</v>
      </c>
      <c r="D737" s="868" t="s">
        <v>389</v>
      </c>
      <c r="E737" s="870" t="n">
        <v>85.23</v>
      </c>
      <c r="F737" s="871" t="n">
        <v>23.95</v>
      </c>
      <c r="G737" s="871" t="n">
        <v>109.18</v>
      </c>
      <c r="H737" s="870" t="n">
        <v>85.23</v>
      </c>
      <c r="I737" s="871" t="n">
        <v>27.67</v>
      </c>
      <c r="J737" s="871" t="n">
        <v>112.9</v>
      </c>
    </row>
    <row r="738" customFormat="false" ht="38.25" hidden="false" customHeight="false" outlineLevel="0" collapsed="false">
      <c r="A738" s="868" t="s">
        <v>1804</v>
      </c>
      <c r="B738" s="869"/>
      <c r="C738" s="868" t="s">
        <v>1805</v>
      </c>
      <c r="D738" s="868" t="s">
        <v>389</v>
      </c>
      <c r="E738" s="870" t="n">
        <v>93.94</v>
      </c>
      <c r="F738" s="871" t="n">
        <v>26.12</v>
      </c>
      <c r="G738" s="871" t="n">
        <v>120.06</v>
      </c>
      <c r="H738" s="870" t="n">
        <v>93.94</v>
      </c>
      <c r="I738" s="871" t="n">
        <v>30.18</v>
      </c>
      <c r="J738" s="871" t="n">
        <v>124.12</v>
      </c>
    </row>
    <row r="739" customFormat="false" ht="38.25" hidden="false" customHeight="false" outlineLevel="0" collapsed="false">
      <c r="A739" s="868" t="s">
        <v>1806</v>
      </c>
      <c r="B739" s="869"/>
      <c r="C739" s="868" t="s">
        <v>1807</v>
      </c>
      <c r="D739" s="868" t="s">
        <v>389</v>
      </c>
      <c r="E739" s="870" t="n">
        <v>100.29</v>
      </c>
      <c r="F739" s="871" t="n">
        <v>28.3</v>
      </c>
      <c r="G739" s="871" t="n">
        <v>128.59</v>
      </c>
      <c r="H739" s="870" t="n">
        <v>100.29</v>
      </c>
      <c r="I739" s="871" t="n">
        <v>32.7</v>
      </c>
      <c r="J739" s="871" t="n">
        <v>132.99</v>
      </c>
    </row>
    <row r="740" customFormat="false" ht="38.25" hidden="false" customHeight="false" outlineLevel="0" collapsed="false">
      <c r="A740" s="868" t="s">
        <v>1808</v>
      </c>
      <c r="B740" s="869"/>
      <c r="C740" s="868" t="s">
        <v>1809</v>
      </c>
      <c r="D740" s="868" t="s">
        <v>389</v>
      </c>
      <c r="E740" s="870" t="n">
        <v>110.81</v>
      </c>
      <c r="F740" s="871" t="n">
        <v>31.06</v>
      </c>
      <c r="G740" s="871" t="n">
        <v>141.87</v>
      </c>
      <c r="H740" s="870" t="n">
        <v>110.81</v>
      </c>
      <c r="I740" s="871" t="n">
        <v>35.9</v>
      </c>
      <c r="J740" s="871" t="n">
        <v>146.71</v>
      </c>
    </row>
    <row r="741" customFormat="false" ht="12.75" hidden="false" customHeight="false" outlineLevel="0" collapsed="false">
      <c r="A741" s="863" t="s">
        <v>1810</v>
      </c>
      <c r="B741" s="864" t="s">
        <v>1811</v>
      </c>
      <c r="C741" s="865"/>
      <c r="D741" s="876"/>
      <c r="E741" s="877"/>
      <c r="F741" s="877"/>
      <c r="G741" s="878"/>
      <c r="H741" s="877"/>
      <c r="I741" s="877"/>
      <c r="J741" s="878"/>
    </row>
    <row r="742" customFormat="false" ht="25.5" hidden="false" customHeight="false" outlineLevel="0" collapsed="false">
      <c r="A742" s="868" t="s">
        <v>1812</v>
      </c>
      <c r="B742" s="869"/>
      <c r="C742" s="868" t="s">
        <v>1813</v>
      </c>
      <c r="D742" s="868" t="s">
        <v>389</v>
      </c>
      <c r="E742" s="870" t="n">
        <v>87.61</v>
      </c>
      <c r="F742" s="871" t="n">
        <v>7.29</v>
      </c>
      <c r="G742" s="871" t="n">
        <v>94.9</v>
      </c>
      <c r="H742" s="870" t="n">
        <v>87.61</v>
      </c>
      <c r="I742" s="871" t="n">
        <v>8.44</v>
      </c>
      <c r="J742" s="871" t="n">
        <v>96.05</v>
      </c>
    </row>
    <row r="743" customFormat="false" ht="25.5" hidden="false" customHeight="false" outlineLevel="0" collapsed="false">
      <c r="A743" s="868" t="s">
        <v>1814</v>
      </c>
      <c r="B743" s="869"/>
      <c r="C743" s="868" t="s">
        <v>1815</v>
      </c>
      <c r="D743" s="868" t="s">
        <v>389</v>
      </c>
      <c r="E743" s="870" t="n">
        <v>93.75</v>
      </c>
      <c r="F743" s="871" t="n">
        <v>7.68</v>
      </c>
      <c r="G743" s="871" t="n">
        <v>101.43</v>
      </c>
      <c r="H743" s="870" t="n">
        <v>93.75</v>
      </c>
      <c r="I743" s="871" t="n">
        <v>8.88</v>
      </c>
      <c r="J743" s="871" t="n">
        <v>102.63</v>
      </c>
    </row>
    <row r="744" customFormat="false" ht="25.5" hidden="false" customHeight="false" outlineLevel="0" collapsed="false">
      <c r="A744" s="868" t="s">
        <v>1816</v>
      </c>
      <c r="B744" s="869"/>
      <c r="C744" s="868" t="s">
        <v>1817</v>
      </c>
      <c r="D744" s="868" t="s">
        <v>389</v>
      </c>
      <c r="E744" s="870" t="n">
        <v>101.98</v>
      </c>
      <c r="F744" s="871" t="n">
        <v>8.05</v>
      </c>
      <c r="G744" s="871" t="n">
        <v>110.03</v>
      </c>
      <c r="H744" s="870" t="n">
        <v>101.98</v>
      </c>
      <c r="I744" s="871" t="n">
        <v>9.31</v>
      </c>
      <c r="J744" s="871" t="n">
        <v>111.29</v>
      </c>
    </row>
    <row r="745" customFormat="false" ht="25.5" hidden="false" customHeight="false" outlineLevel="0" collapsed="false">
      <c r="A745" s="868" t="s">
        <v>1818</v>
      </c>
      <c r="B745" s="869"/>
      <c r="C745" s="868" t="s">
        <v>1819</v>
      </c>
      <c r="D745" s="868" t="s">
        <v>389</v>
      </c>
      <c r="E745" s="870" t="n">
        <v>117.71</v>
      </c>
      <c r="F745" s="871" t="n">
        <v>8.2</v>
      </c>
      <c r="G745" s="871" t="n">
        <v>125.91</v>
      </c>
      <c r="H745" s="870" t="n">
        <v>117.71</v>
      </c>
      <c r="I745" s="871" t="n">
        <v>9.48</v>
      </c>
      <c r="J745" s="871" t="n">
        <v>127.19</v>
      </c>
    </row>
    <row r="746" customFormat="false" ht="25.5" hidden="false" customHeight="false" outlineLevel="0" collapsed="false">
      <c r="A746" s="868" t="s">
        <v>1820</v>
      </c>
      <c r="B746" s="869"/>
      <c r="C746" s="868" t="s">
        <v>1821</v>
      </c>
      <c r="D746" s="868" t="s">
        <v>389</v>
      </c>
      <c r="E746" s="870" t="n">
        <v>83.31</v>
      </c>
      <c r="F746" s="871" t="n">
        <v>7.29</v>
      </c>
      <c r="G746" s="871" t="n">
        <v>90.6</v>
      </c>
      <c r="H746" s="870" t="n">
        <v>83.31</v>
      </c>
      <c r="I746" s="871" t="n">
        <v>8.44</v>
      </c>
      <c r="J746" s="871" t="n">
        <v>91.75</v>
      </c>
    </row>
    <row r="747" customFormat="false" ht="25.5" hidden="false" customHeight="false" outlineLevel="0" collapsed="false">
      <c r="A747" s="868" t="s">
        <v>1822</v>
      </c>
      <c r="B747" s="869"/>
      <c r="C747" s="868" t="s">
        <v>1823</v>
      </c>
      <c r="D747" s="868" t="s">
        <v>389</v>
      </c>
      <c r="E747" s="870" t="n">
        <v>93.5</v>
      </c>
      <c r="F747" s="871" t="n">
        <v>7.67</v>
      </c>
      <c r="G747" s="871" t="n">
        <v>101.17</v>
      </c>
      <c r="H747" s="870" t="n">
        <v>93.5</v>
      </c>
      <c r="I747" s="871" t="n">
        <v>8.87</v>
      </c>
      <c r="J747" s="871" t="n">
        <v>102.37</v>
      </c>
    </row>
    <row r="748" customFormat="false" ht="12.75" hidden="false" customHeight="false" outlineLevel="0" collapsed="false">
      <c r="A748" s="857" t="s">
        <v>1824</v>
      </c>
      <c r="B748" s="858" t="s">
        <v>1825</v>
      </c>
      <c r="C748" s="859"/>
      <c r="D748" s="860"/>
      <c r="E748" s="874"/>
      <c r="F748" s="874"/>
      <c r="G748" s="875"/>
      <c r="H748" s="874"/>
      <c r="I748" s="874"/>
      <c r="J748" s="875"/>
    </row>
    <row r="749" customFormat="false" ht="12.75" hidden="false" customHeight="false" outlineLevel="0" collapsed="false">
      <c r="A749" s="863" t="s">
        <v>1826</v>
      </c>
      <c r="B749" s="864" t="s">
        <v>1827</v>
      </c>
      <c r="C749" s="865"/>
      <c r="D749" s="876"/>
      <c r="E749" s="877"/>
      <c r="F749" s="877"/>
      <c r="G749" s="878"/>
      <c r="H749" s="877"/>
      <c r="I749" s="877"/>
      <c r="J749" s="878"/>
    </row>
    <row r="750" customFormat="false" ht="25.5" hidden="false" customHeight="false" outlineLevel="0" collapsed="false">
      <c r="A750" s="868" t="s">
        <v>1828</v>
      </c>
      <c r="B750" s="869"/>
      <c r="C750" s="868" t="s">
        <v>1829</v>
      </c>
      <c r="D750" s="868" t="s">
        <v>470</v>
      </c>
      <c r="E750" s="870" t="n">
        <v>353.9</v>
      </c>
      <c r="F750" s="871" t="n">
        <v>247.92</v>
      </c>
      <c r="G750" s="871" t="n">
        <v>601.82</v>
      </c>
      <c r="H750" s="870" t="n">
        <v>353.9</v>
      </c>
      <c r="I750" s="871" t="n">
        <v>286.52</v>
      </c>
      <c r="J750" s="871" t="n">
        <v>640.42</v>
      </c>
    </row>
    <row r="751" customFormat="false" ht="25.5" hidden="false" customHeight="false" outlineLevel="0" collapsed="false">
      <c r="A751" s="868" t="s">
        <v>1830</v>
      </c>
      <c r="B751" s="869"/>
      <c r="C751" s="868" t="s">
        <v>1831</v>
      </c>
      <c r="D751" s="868" t="s">
        <v>389</v>
      </c>
      <c r="E751" s="870" t="n">
        <v>36.95</v>
      </c>
      <c r="F751" s="871" t="n">
        <v>23.8</v>
      </c>
      <c r="G751" s="871" t="n">
        <v>60.75</v>
      </c>
      <c r="H751" s="870" t="n">
        <v>36.95</v>
      </c>
      <c r="I751" s="871" t="n">
        <v>27.5</v>
      </c>
      <c r="J751" s="871" t="n">
        <v>64.45</v>
      </c>
    </row>
    <row r="752" customFormat="false" ht="25.5" hidden="false" customHeight="false" outlineLevel="0" collapsed="false">
      <c r="A752" s="868" t="s">
        <v>1832</v>
      </c>
      <c r="B752" s="869"/>
      <c r="C752" s="868" t="s">
        <v>1833</v>
      </c>
      <c r="D752" s="868" t="s">
        <v>389</v>
      </c>
      <c r="E752" s="870" t="n">
        <v>48.45</v>
      </c>
      <c r="F752" s="871" t="n">
        <v>24.33</v>
      </c>
      <c r="G752" s="871" t="n">
        <v>72.78</v>
      </c>
      <c r="H752" s="870" t="n">
        <v>48.45</v>
      </c>
      <c r="I752" s="871" t="n">
        <v>28.12</v>
      </c>
      <c r="J752" s="871" t="n">
        <v>76.57</v>
      </c>
    </row>
    <row r="753" customFormat="false" ht="12.75" hidden="false" customHeight="false" outlineLevel="0" collapsed="false">
      <c r="A753" s="863" t="s">
        <v>1834</v>
      </c>
      <c r="B753" s="864" t="s">
        <v>1835</v>
      </c>
      <c r="C753" s="865"/>
      <c r="D753" s="876"/>
      <c r="E753" s="877"/>
      <c r="F753" s="877"/>
      <c r="G753" s="878"/>
      <c r="H753" s="877"/>
      <c r="I753" s="877"/>
      <c r="J753" s="878"/>
    </row>
    <row r="754" customFormat="false" ht="12.75" hidden="false" customHeight="false" outlineLevel="0" collapsed="false">
      <c r="A754" s="868" t="s">
        <v>1836</v>
      </c>
      <c r="B754" s="869"/>
      <c r="C754" s="868" t="s">
        <v>1837</v>
      </c>
      <c r="D754" s="868" t="s">
        <v>389</v>
      </c>
      <c r="E754" s="870" t="n">
        <v>21.75</v>
      </c>
      <c r="F754" s="871" t="n">
        <v>30.62</v>
      </c>
      <c r="G754" s="871" t="n">
        <v>52.37</v>
      </c>
      <c r="H754" s="870" t="n">
        <v>21.75</v>
      </c>
      <c r="I754" s="871" t="n">
        <v>35.39</v>
      </c>
      <c r="J754" s="871" t="n">
        <v>57.14</v>
      </c>
    </row>
    <row r="755" customFormat="false" ht="12.75" hidden="false" customHeight="false" outlineLevel="0" collapsed="false">
      <c r="A755" s="868" t="s">
        <v>1838</v>
      </c>
      <c r="B755" s="869"/>
      <c r="C755" s="868" t="s">
        <v>1839</v>
      </c>
      <c r="D755" s="868" t="s">
        <v>389</v>
      </c>
      <c r="E755" s="870" t="n">
        <v>30.09</v>
      </c>
      <c r="F755" s="871" t="n">
        <v>48.45</v>
      </c>
      <c r="G755" s="871" t="n">
        <v>78.54</v>
      </c>
      <c r="H755" s="870" t="n">
        <v>30.09</v>
      </c>
      <c r="I755" s="871" t="n">
        <v>55.99</v>
      </c>
      <c r="J755" s="871" t="n">
        <v>86.08</v>
      </c>
    </row>
    <row r="756" customFormat="false" ht="12.75" hidden="false" customHeight="false" outlineLevel="0" collapsed="false">
      <c r="A756" s="868" t="s">
        <v>1840</v>
      </c>
      <c r="B756" s="869"/>
      <c r="C756" s="868" t="s">
        <v>1841</v>
      </c>
      <c r="D756" s="868" t="s">
        <v>389</v>
      </c>
      <c r="E756" s="870" t="n">
        <v>66.25</v>
      </c>
      <c r="F756" s="871" t="n">
        <v>78.62</v>
      </c>
      <c r="G756" s="871" t="n">
        <v>144.87</v>
      </c>
      <c r="H756" s="870" t="n">
        <v>66.25</v>
      </c>
      <c r="I756" s="871" t="n">
        <v>90.86</v>
      </c>
      <c r="J756" s="871" t="n">
        <v>157.11</v>
      </c>
    </row>
    <row r="757" customFormat="false" ht="25.5" hidden="false" customHeight="false" outlineLevel="0" collapsed="false">
      <c r="A757" s="868" t="s">
        <v>1842</v>
      </c>
      <c r="B757" s="869"/>
      <c r="C757" s="868" t="s">
        <v>1843</v>
      </c>
      <c r="D757" s="868" t="s">
        <v>389</v>
      </c>
      <c r="E757" s="870" t="n">
        <v>95.83</v>
      </c>
      <c r="F757" s="871" t="n">
        <v>96.95</v>
      </c>
      <c r="G757" s="871" t="n">
        <v>192.78</v>
      </c>
      <c r="H757" s="870" t="n">
        <v>95.83</v>
      </c>
      <c r="I757" s="871" t="n">
        <v>112.04</v>
      </c>
      <c r="J757" s="871" t="n">
        <v>207.87</v>
      </c>
    </row>
    <row r="758" customFormat="false" ht="25.5" hidden="false" customHeight="false" outlineLevel="0" collapsed="false">
      <c r="A758" s="868" t="s">
        <v>1844</v>
      </c>
      <c r="B758" s="869"/>
      <c r="C758" s="868" t="s">
        <v>1845</v>
      </c>
      <c r="D758" s="868" t="s">
        <v>389</v>
      </c>
      <c r="E758" s="870" t="n">
        <v>89.72</v>
      </c>
      <c r="F758" s="871" t="n">
        <v>48.45</v>
      </c>
      <c r="G758" s="871" t="n">
        <v>138.17</v>
      </c>
      <c r="H758" s="870" t="n">
        <v>89.72</v>
      </c>
      <c r="I758" s="871" t="n">
        <v>55.99</v>
      </c>
      <c r="J758" s="871" t="n">
        <v>145.71</v>
      </c>
    </row>
    <row r="759" customFormat="false" ht="12.75" hidden="false" customHeight="false" outlineLevel="0" collapsed="false">
      <c r="A759" s="868" t="s">
        <v>1846</v>
      </c>
      <c r="B759" s="869"/>
      <c r="C759" s="868" t="s">
        <v>1847</v>
      </c>
      <c r="D759" s="868" t="s">
        <v>389</v>
      </c>
      <c r="E759" s="870" t="n">
        <v>203.31</v>
      </c>
      <c r="F759" s="871" t="n">
        <v>78.62</v>
      </c>
      <c r="G759" s="871" t="n">
        <v>281.93</v>
      </c>
      <c r="H759" s="870" t="n">
        <v>203.31</v>
      </c>
      <c r="I759" s="871" t="n">
        <v>90.86</v>
      </c>
      <c r="J759" s="871" t="n">
        <v>294.17</v>
      </c>
    </row>
    <row r="760" customFormat="false" ht="12.75" hidden="false" customHeight="false" outlineLevel="0" collapsed="false">
      <c r="A760" s="863" t="s">
        <v>1848</v>
      </c>
      <c r="B760" s="864" t="s">
        <v>1849</v>
      </c>
      <c r="C760" s="865"/>
      <c r="D760" s="876"/>
      <c r="E760" s="877"/>
      <c r="F760" s="877"/>
      <c r="G760" s="878"/>
      <c r="H760" s="877"/>
      <c r="I760" s="877"/>
      <c r="J760" s="878"/>
    </row>
    <row r="761" customFormat="false" ht="12.75" hidden="false" customHeight="false" outlineLevel="0" collapsed="false">
      <c r="A761" s="868" t="s">
        <v>1850</v>
      </c>
      <c r="B761" s="869"/>
      <c r="C761" s="868" t="s">
        <v>1851</v>
      </c>
      <c r="D761" s="868" t="s">
        <v>389</v>
      </c>
      <c r="E761" s="870" t="n">
        <v>67.33</v>
      </c>
      <c r="F761" s="871" t="n">
        <v>43.18</v>
      </c>
      <c r="G761" s="871" t="n">
        <v>110.51</v>
      </c>
      <c r="H761" s="870" t="n">
        <v>67.33</v>
      </c>
      <c r="I761" s="871" t="n">
        <v>49.9</v>
      </c>
      <c r="J761" s="871" t="n">
        <v>117.23</v>
      </c>
    </row>
    <row r="762" customFormat="false" ht="12.75" hidden="false" customHeight="false" outlineLevel="0" collapsed="false">
      <c r="A762" s="868" t="s">
        <v>1852</v>
      </c>
      <c r="B762" s="869"/>
      <c r="C762" s="868" t="s">
        <v>1853</v>
      </c>
      <c r="D762" s="868" t="s">
        <v>389</v>
      </c>
      <c r="E762" s="870" t="n">
        <v>127.07</v>
      </c>
      <c r="F762" s="871" t="n">
        <v>81.44</v>
      </c>
      <c r="G762" s="871" t="n">
        <v>208.51</v>
      </c>
      <c r="H762" s="870" t="n">
        <v>127.07</v>
      </c>
      <c r="I762" s="871" t="n">
        <v>94.13</v>
      </c>
      <c r="J762" s="871" t="n">
        <v>221.2</v>
      </c>
    </row>
    <row r="763" customFormat="false" ht="12.75" hidden="false" customHeight="false" outlineLevel="0" collapsed="false">
      <c r="A763" s="868" t="s">
        <v>1854</v>
      </c>
      <c r="B763" s="869"/>
      <c r="C763" s="868" t="s">
        <v>1855</v>
      </c>
      <c r="D763" s="868" t="s">
        <v>389</v>
      </c>
      <c r="E763" s="870" t="n">
        <v>263.63</v>
      </c>
      <c r="F763" s="871" t="n">
        <v>113.91</v>
      </c>
      <c r="G763" s="871" t="n">
        <v>377.54</v>
      </c>
      <c r="H763" s="870" t="n">
        <v>263.63</v>
      </c>
      <c r="I763" s="871" t="n">
        <v>131.65</v>
      </c>
      <c r="J763" s="871" t="n">
        <v>395.28</v>
      </c>
    </row>
    <row r="764" customFormat="false" ht="12.75" hidden="false" customHeight="false" outlineLevel="0" collapsed="false">
      <c r="A764" s="863" t="s">
        <v>1856</v>
      </c>
      <c r="B764" s="864" t="s">
        <v>1857</v>
      </c>
      <c r="C764" s="865"/>
      <c r="D764" s="876"/>
      <c r="E764" s="877"/>
      <c r="F764" s="877"/>
      <c r="G764" s="878"/>
      <c r="H764" s="877"/>
      <c r="I764" s="877"/>
      <c r="J764" s="878"/>
    </row>
    <row r="765" customFormat="false" ht="25.5" hidden="false" customHeight="false" outlineLevel="0" collapsed="false">
      <c r="A765" s="868" t="s">
        <v>1858</v>
      </c>
      <c r="B765" s="869"/>
      <c r="C765" s="868" t="s">
        <v>1859</v>
      </c>
      <c r="D765" s="868" t="s">
        <v>389</v>
      </c>
      <c r="E765" s="870" t="n">
        <v>21.65</v>
      </c>
      <c r="F765" s="871" t="n">
        <v>21.92</v>
      </c>
      <c r="G765" s="871" t="n">
        <v>43.57</v>
      </c>
      <c r="H765" s="870" t="n">
        <v>21.65</v>
      </c>
      <c r="I765" s="871" t="n">
        <v>25.33</v>
      </c>
      <c r="J765" s="871" t="n">
        <v>46.98</v>
      </c>
    </row>
    <row r="766" customFormat="false" ht="25.5" hidden="false" customHeight="false" outlineLevel="0" collapsed="false">
      <c r="A766" s="868" t="s">
        <v>1860</v>
      </c>
      <c r="B766" s="869"/>
      <c r="C766" s="868" t="s">
        <v>1861</v>
      </c>
      <c r="D766" s="868" t="s">
        <v>389</v>
      </c>
      <c r="E766" s="870" t="n">
        <v>29.67</v>
      </c>
      <c r="F766" s="871" t="n">
        <v>23.8</v>
      </c>
      <c r="G766" s="871" t="n">
        <v>53.47</v>
      </c>
      <c r="H766" s="870" t="n">
        <v>29.67</v>
      </c>
      <c r="I766" s="871" t="n">
        <v>27.5</v>
      </c>
      <c r="J766" s="871" t="n">
        <v>57.17</v>
      </c>
    </row>
    <row r="767" customFormat="false" ht="25.5" hidden="false" customHeight="false" outlineLevel="0" collapsed="false">
      <c r="A767" s="868" t="s">
        <v>1862</v>
      </c>
      <c r="B767" s="869"/>
      <c r="C767" s="868" t="s">
        <v>1863</v>
      </c>
      <c r="D767" s="868" t="s">
        <v>389</v>
      </c>
      <c r="E767" s="870" t="n">
        <v>32.07</v>
      </c>
      <c r="F767" s="871" t="n">
        <v>25.53</v>
      </c>
      <c r="G767" s="871" t="n">
        <v>57.6</v>
      </c>
      <c r="H767" s="870" t="n">
        <v>32.07</v>
      </c>
      <c r="I767" s="871" t="n">
        <v>29.5</v>
      </c>
      <c r="J767" s="871" t="n">
        <v>61.57</v>
      </c>
    </row>
    <row r="768" customFormat="false" ht="12.75" hidden="false" customHeight="false" outlineLevel="0" collapsed="false">
      <c r="A768" s="863" t="s">
        <v>1864</v>
      </c>
      <c r="B768" s="864" t="s">
        <v>1865</v>
      </c>
      <c r="C768" s="865"/>
      <c r="D768" s="876"/>
      <c r="E768" s="877"/>
      <c r="F768" s="877"/>
      <c r="G768" s="878"/>
      <c r="H768" s="877"/>
      <c r="I768" s="877"/>
      <c r="J768" s="878"/>
    </row>
    <row r="769" customFormat="false" ht="25.5" hidden="false" customHeight="false" outlineLevel="0" collapsed="false">
      <c r="A769" s="868" t="s">
        <v>1866</v>
      </c>
      <c r="B769" s="869"/>
      <c r="C769" s="868" t="s">
        <v>1867</v>
      </c>
      <c r="D769" s="868" t="s">
        <v>389</v>
      </c>
      <c r="E769" s="870" t="n">
        <v>25.19</v>
      </c>
      <c r="F769" s="871" t="n">
        <v>23.8</v>
      </c>
      <c r="G769" s="871" t="n">
        <v>48.99</v>
      </c>
      <c r="H769" s="870" t="n">
        <v>25.19</v>
      </c>
      <c r="I769" s="871" t="n">
        <v>27.5</v>
      </c>
      <c r="J769" s="871" t="n">
        <v>52.69</v>
      </c>
    </row>
    <row r="770" customFormat="false" ht="25.5" hidden="false" customHeight="false" outlineLevel="0" collapsed="false">
      <c r="A770" s="868" t="s">
        <v>1868</v>
      </c>
      <c r="B770" s="869"/>
      <c r="C770" s="868" t="s">
        <v>1869</v>
      </c>
      <c r="D770" s="868" t="s">
        <v>389</v>
      </c>
      <c r="E770" s="870" t="n">
        <v>32.19</v>
      </c>
      <c r="F770" s="871" t="n">
        <v>25.53</v>
      </c>
      <c r="G770" s="871" t="n">
        <v>57.72</v>
      </c>
      <c r="H770" s="870" t="n">
        <v>32.19</v>
      </c>
      <c r="I770" s="871" t="n">
        <v>29.5</v>
      </c>
      <c r="J770" s="871" t="n">
        <v>61.69</v>
      </c>
    </row>
    <row r="771" customFormat="false" ht="12.75" hidden="false" customHeight="false" outlineLevel="0" collapsed="false">
      <c r="A771" s="863" t="s">
        <v>1870</v>
      </c>
      <c r="B771" s="864" t="s">
        <v>1871</v>
      </c>
      <c r="C771" s="865"/>
      <c r="D771" s="876"/>
      <c r="E771" s="877"/>
      <c r="F771" s="877"/>
      <c r="G771" s="878"/>
      <c r="H771" s="877"/>
      <c r="I771" s="877"/>
      <c r="J771" s="878"/>
    </row>
    <row r="772" customFormat="false" ht="25.5" hidden="false" customHeight="false" outlineLevel="0" collapsed="false">
      <c r="A772" s="868" t="s">
        <v>1872</v>
      </c>
      <c r="B772" s="869"/>
      <c r="C772" s="868" t="s">
        <v>1873</v>
      </c>
      <c r="D772" s="868" t="s">
        <v>389</v>
      </c>
      <c r="E772" s="870" t="n">
        <v>21.29</v>
      </c>
      <c r="F772" s="871" t="n">
        <v>21.92</v>
      </c>
      <c r="G772" s="871" t="n">
        <v>43.21</v>
      </c>
      <c r="H772" s="870" t="n">
        <v>21.29</v>
      </c>
      <c r="I772" s="871" t="n">
        <v>25.33</v>
      </c>
      <c r="J772" s="871" t="n">
        <v>46.62</v>
      </c>
    </row>
    <row r="773" customFormat="false" ht="25.5" hidden="false" customHeight="false" outlineLevel="0" collapsed="false">
      <c r="A773" s="868" t="s">
        <v>1874</v>
      </c>
      <c r="B773" s="869"/>
      <c r="C773" s="868" t="s">
        <v>1875</v>
      </c>
      <c r="D773" s="868" t="s">
        <v>389</v>
      </c>
      <c r="E773" s="870" t="n">
        <v>26.3</v>
      </c>
      <c r="F773" s="871" t="n">
        <v>23.8</v>
      </c>
      <c r="G773" s="871" t="n">
        <v>50.1</v>
      </c>
      <c r="H773" s="870" t="n">
        <v>26.3</v>
      </c>
      <c r="I773" s="871" t="n">
        <v>27.5</v>
      </c>
      <c r="J773" s="871" t="n">
        <v>53.8</v>
      </c>
    </row>
    <row r="774" customFormat="false" ht="25.5" hidden="false" customHeight="false" outlineLevel="0" collapsed="false">
      <c r="A774" s="868" t="s">
        <v>1876</v>
      </c>
      <c r="B774" s="869"/>
      <c r="C774" s="868" t="s">
        <v>1877</v>
      </c>
      <c r="D774" s="868" t="s">
        <v>389</v>
      </c>
      <c r="E774" s="870" t="n">
        <v>33.83</v>
      </c>
      <c r="F774" s="871" t="n">
        <v>24.33</v>
      </c>
      <c r="G774" s="871" t="n">
        <v>58.16</v>
      </c>
      <c r="H774" s="870" t="n">
        <v>33.83</v>
      </c>
      <c r="I774" s="871" t="n">
        <v>28.12</v>
      </c>
      <c r="J774" s="871" t="n">
        <v>61.95</v>
      </c>
    </row>
    <row r="775" customFormat="false" ht="12.75" hidden="false" customHeight="false" outlineLevel="0" collapsed="false">
      <c r="A775" s="863" t="s">
        <v>1878</v>
      </c>
      <c r="B775" s="864" t="s">
        <v>1879</v>
      </c>
      <c r="C775" s="865"/>
      <c r="D775" s="876"/>
      <c r="E775" s="877"/>
      <c r="F775" s="877"/>
      <c r="G775" s="878"/>
      <c r="H775" s="877"/>
      <c r="I775" s="877"/>
      <c r="J775" s="878"/>
    </row>
    <row r="776" customFormat="false" ht="25.5" hidden="false" customHeight="false" outlineLevel="0" collapsed="false">
      <c r="A776" s="868" t="s">
        <v>1880</v>
      </c>
      <c r="B776" s="869"/>
      <c r="C776" s="868" t="s">
        <v>1881</v>
      </c>
      <c r="D776" s="868" t="s">
        <v>389</v>
      </c>
      <c r="E776" s="870" t="n">
        <v>32.89</v>
      </c>
      <c r="F776" s="871" t="n">
        <v>26.78</v>
      </c>
      <c r="G776" s="871" t="n">
        <v>59.67</v>
      </c>
      <c r="H776" s="870" t="n">
        <v>32.89</v>
      </c>
      <c r="I776" s="871" t="n">
        <v>30.95</v>
      </c>
      <c r="J776" s="871" t="n">
        <v>63.84</v>
      </c>
    </row>
    <row r="777" customFormat="false" ht="25.5" hidden="false" customHeight="false" outlineLevel="0" collapsed="false">
      <c r="A777" s="868" t="s">
        <v>1882</v>
      </c>
      <c r="B777" s="869"/>
      <c r="C777" s="868" t="s">
        <v>1883</v>
      </c>
      <c r="D777" s="868" t="s">
        <v>389</v>
      </c>
      <c r="E777" s="870" t="n">
        <v>40.97</v>
      </c>
      <c r="F777" s="871" t="n">
        <v>27.45</v>
      </c>
      <c r="G777" s="871" t="n">
        <v>68.42</v>
      </c>
      <c r="H777" s="870" t="n">
        <v>40.97</v>
      </c>
      <c r="I777" s="871" t="n">
        <v>31.73</v>
      </c>
      <c r="J777" s="871" t="n">
        <v>72.7</v>
      </c>
    </row>
    <row r="778" customFormat="false" ht="25.5" hidden="false" customHeight="false" outlineLevel="0" collapsed="false">
      <c r="A778" s="868" t="s">
        <v>1884</v>
      </c>
      <c r="B778" s="869"/>
      <c r="C778" s="868" t="s">
        <v>1885</v>
      </c>
      <c r="D778" s="868" t="s">
        <v>389</v>
      </c>
      <c r="E778" s="870" t="n">
        <v>37.44</v>
      </c>
      <c r="F778" s="871" t="n">
        <v>35.46</v>
      </c>
      <c r="G778" s="871" t="n">
        <v>72.9</v>
      </c>
      <c r="H778" s="870" t="n">
        <v>37.44</v>
      </c>
      <c r="I778" s="871" t="n">
        <v>40.98</v>
      </c>
      <c r="J778" s="871" t="n">
        <v>78.42</v>
      </c>
    </row>
    <row r="779" customFormat="false" ht="25.5" hidden="false" customHeight="false" outlineLevel="0" collapsed="false">
      <c r="A779" s="868" t="s">
        <v>1886</v>
      </c>
      <c r="B779" s="869"/>
      <c r="C779" s="868" t="s">
        <v>1887</v>
      </c>
      <c r="D779" s="868" t="s">
        <v>389</v>
      </c>
      <c r="E779" s="870" t="n">
        <v>49.16</v>
      </c>
      <c r="F779" s="871" t="n">
        <v>37.79</v>
      </c>
      <c r="G779" s="871" t="n">
        <v>86.95</v>
      </c>
      <c r="H779" s="870" t="n">
        <v>49.16</v>
      </c>
      <c r="I779" s="871" t="n">
        <v>43.67</v>
      </c>
      <c r="J779" s="871" t="n">
        <v>92.83</v>
      </c>
    </row>
    <row r="780" customFormat="false" ht="12.75" hidden="false" customHeight="false" outlineLevel="0" collapsed="false">
      <c r="A780" s="863" t="s">
        <v>1888</v>
      </c>
      <c r="B780" s="864" t="s">
        <v>1889</v>
      </c>
      <c r="C780" s="865"/>
      <c r="D780" s="876"/>
      <c r="E780" s="877"/>
      <c r="F780" s="877"/>
      <c r="G780" s="878"/>
      <c r="H780" s="877"/>
      <c r="I780" s="877"/>
      <c r="J780" s="878"/>
    </row>
    <row r="781" customFormat="false" ht="25.5" hidden="false" customHeight="false" outlineLevel="0" collapsed="false">
      <c r="A781" s="868" t="s">
        <v>1890</v>
      </c>
      <c r="B781" s="869"/>
      <c r="C781" s="868" t="s">
        <v>1891</v>
      </c>
      <c r="D781" s="868" t="s">
        <v>389</v>
      </c>
      <c r="E781" s="870" t="n">
        <v>57.12</v>
      </c>
      <c r="F781" s="871" t="n">
        <v>10.39</v>
      </c>
      <c r="G781" s="871" t="n">
        <v>67.51</v>
      </c>
      <c r="H781" s="870" t="n">
        <v>57.12</v>
      </c>
      <c r="I781" s="871" t="n">
        <v>12</v>
      </c>
      <c r="J781" s="871" t="n">
        <v>69.12</v>
      </c>
    </row>
    <row r="782" customFormat="false" ht="38.25" hidden="false" customHeight="false" outlineLevel="0" collapsed="false">
      <c r="A782" s="868" t="s">
        <v>1892</v>
      </c>
      <c r="B782" s="869"/>
      <c r="C782" s="868" t="s">
        <v>1893</v>
      </c>
      <c r="D782" s="868" t="s">
        <v>389</v>
      </c>
      <c r="E782" s="870" t="n">
        <v>68.69</v>
      </c>
      <c r="F782" s="871" t="n">
        <v>10.66</v>
      </c>
      <c r="G782" s="871" t="n">
        <v>79.35</v>
      </c>
      <c r="H782" s="870" t="n">
        <v>68.69</v>
      </c>
      <c r="I782" s="871" t="n">
        <v>12.32</v>
      </c>
      <c r="J782" s="871" t="n">
        <v>81.01</v>
      </c>
    </row>
    <row r="783" customFormat="false" ht="25.5" hidden="false" customHeight="false" outlineLevel="0" collapsed="false">
      <c r="A783" s="868" t="s">
        <v>1894</v>
      </c>
      <c r="B783" s="869"/>
      <c r="C783" s="868" t="s">
        <v>1895</v>
      </c>
      <c r="D783" s="868" t="s">
        <v>389</v>
      </c>
      <c r="E783" s="870" t="n">
        <v>83.87</v>
      </c>
      <c r="F783" s="871" t="n">
        <v>10.79</v>
      </c>
      <c r="G783" s="871" t="n">
        <v>94.66</v>
      </c>
      <c r="H783" s="870" t="n">
        <v>83.87</v>
      </c>
      <c r="I783" s="871" t="n">
        <v>12.48</v>
      </c>
      <c r="J783" s="871" t="n">
        <v>96.35</v>
      </c>
    </row>
    <row r="784" customFormat="false" ht="25.5" hidden="false" customHeight="false" outlineLevel="0" collapsed="false">
      <c r="A784" s="868" t="s">
        <v>1896</v>
      </c>
      <c r="B784" s="869"/>
      <c r="C784" s="868" t="s">
        <v>1897</v>
      </c>
      <c r="D784" s="868" t="s">
        <v>389</v>
      </c>
      <c r="E784" s="870" t="n">
        <v>110.54</v>
      </c>
      <c r="F784" s="871" t="n">
        <v>11.2</v>
      </c>
      <c r="G784" s="871" t="n">
        <v>121.74</v>
      </c>
      <c r="H784" s="870" t="n">
        <v>110.54</v>
      </c>
      <c r="I784" s="871" t="n">
        <v>12.95</v>
      </c>
      <c r="J784" s="871" t="n">
        <v>123.49</v>
      </c>
    </row>
    <row r="785" customFormat="false" ht="12.75" hidden="false" customHeight="false" outlineLevel="0" collapsed="false">
      <c r="A785" s="863" t="s">
        <v>1898</v>
      </c>
      <c r="B785" s="864" t="s">
        <v>1899</v>
      </c>
      <c r="C785" s="865"/>
      <c r="D785" s="876"/>
      <c r="E785" s="877"/>
      <c r="F785" s="877"/>
      <c r="G785" s="878"/>
      <c r="H785" s="877"/>
      <c r="I785" s="877"/>
      <c r="J785" s="878"/>
    </row>
    <row r="786" customFormat="false" ht="25.5" hidden="false" customHeight="false" outlineLevel="0" collapsed="false">
      <c r="A786" s="868" t="s">
        <v>1900</v>
      </c>
      <c r="B786" s="869"/>
      <c r="C786" s="868" t="s">
        <v>1901</v>
      </c>
      <c r="D786" s="868" t="s">
        <v>470</v>
      </c>
      <c r="E786" s="870" t="n">
        <v>540.42</v>
      </c>
      <c r="F786" s="871" t="n">
        <v>565.85</v>
      </c>
      <c r="G786" s="871" t="n">
        <v>1106.27</v>
      </c>
      <c r="H786" s="870" t="n">
        <v>540.42</v>
      </c>
      <c r="I786" s="871" t="n">
        <v>653.95</v>
      </c>
      <c r="J786" s="871" t="n">
        <v>1194.37</v>
      </c>
    </row>
    <row r="787" customFormat="false" ht="12.75" hidden="false" customHeight="false" outlineLevel="0" collapsed="false">
      <c r="A787" s="868" t="s">
        <v>1902</v>
      </c>
      <c r="B787" s="869"/>
      <c r="C787" s="868" t="s">
        <v>1903</v>
      </c>
      <c r="D787" s="868" t="s">
        <v>445</v>
      </c>
      <c r="E787" s="870" t="n">
        <v>2.32</v>
      </c>
      <c r="F787" s="871" t="n">
        <v>5.12</v>
      </c>
      <c r="G787" s="871" t="n">
        <v>7.44</v>
      </c>
      <c r="H787" s="870" t="n">
        <v>2.32</v>
      </c>
      <c r="I787" s="871" t="n">
        <v>5.91</v>
      </c>
      <c r="J787" s="871" t="n">
        <v>8.23</v>
      </c>
    </row>
    <row r="788" customFormat="false" ht="12.75" hidden="false" customHeight="false" outlineLevel="0" collapsed="false">
      <c r="A788" s="863" t="s">
        <v>1904</v>
      </c>
      <c r="B788" s="864" t="s">
        <v>1905</v>
      </c>
      <c r="C788" s="865"/>
      <c r="D788" s="876"/>
      <c r="E788" s="877"/>
      <c r="F788" s="877"/>
      <c r="G788" s="878"/>
      <c r="H788" s="877"/>
      <c r="I788" s="877"/>
      <c r="J788" s="878"/>
    </row>
    <row r="789" customFormat="false" ht="25.5" hidden="false" customHeight="false" outlineLevel="0" collapsed="false">
      <c r="A789" s="868" t="s">
        <v>1906</v>
      </c>
      <c r="B789" s="869"/>
      <c r="C789" s="868" t="s">
        <v>1907</v>
      </c>
      <c r="D789" s="868" t="s">
        <v>389</v>
      </c>
      <c r="E789" s="870" t="n">
        <v>102.45</v>
      </c>
      <c r="F789" s="871" t="n">
        <v>44.67</v>
      </c>
      <c r="G789" s="871" t="n">
        <v>147.12</v>
      </c>
      <c r="H789" s="870" t="n">
        <v>102.45</v>
      </c>
      <c r="I789" s="871" t="n">
        <v>51.62</v>
      </c>
      <c r="J789" s="871" t="n">
        <v>154.07</v>
      </c>
    </row>
    <row r="790" customFormat="false" ht="25.5" hidden="false" customHeight="false" outlineLevel="0" collapsed="false">
      <c r="A790" s="868" t="s">
        <v>1908</v>
      </c>
      <c r="B790" s="869"/>
      <c r="C790" s="868" t="s">
        <v>1909</v>
      </c>
      <c r="D790" s="868" t="s">
        <v>389</v>
      </c>
      <c r="E790" s="870" t="n">
        <v>1091.26</v>
      </c>
      <c r="F790" s="871" t="n">
        <v>121.15</v>
      </c>
      <c r="G790" s="871" t="n">
        <v>1212.41</v>
      </c>
      <c r="H790" s="870" t="n">
        <v>1091.26</v>
      </c>
      <c r="I790" s="871" t="n">
        <v>140.03</v>
      </c>
      <c r="J790" s="871" t="n">
        <v>1231.29</v>
      </c>
    </row>
    <row r="791" customFormat="false" ht="25.5" hidden="false" customHeight="false" outlineLevel="0" collapsed="false">
      <c r="A791" s="868" t="s">
        <v>1910</v>
      </c>
      <c r="B791" s="869"/>
      <c r="C791" s="868" t="s">
        <v>1911</v>
      </c>
      <c r="D791" s="868" t="s">
        <v>389</v>
      </c>
      <c r="E791" s="870" t="n">
        <v>152.85</v>
      </c>
      <c r="F791" s="871" t="n">
        <v>44.66</v>
      </c>
      <c r="G791" s="871" t="n">
        <v>197.51</v>
      </c>
      <c r="H791" s="870" t="n">
        <v>152.85</v>
      </c>
      <c r="I791" s="871" t="n">
        <v>51.63</v>
      </c>
      <c r="J791" s="871" t="n">
        <v>204.48</v>
      </c>
    </row>
    <row r="792" customFormat="false" ht="25.5" hidden="false" customHeight="false" outlineLevel="0" collapsed="false">
      <c r="A792" s="868" t="s">
        <v>1912</v>
      </c>
      <c r="B792" s="869"/>
      <c r="C792" s="868" t="s">
        <v>1913</v>
      </c>
      <c r="D792" s="868" t="s">
        <v>389</v>
      </c>
      <c r="E792" s="870" t="n">
        <v>622.31</v>
      </c>
      <c r="F792" s="871" t="n">
        <v>80.44</v>
      </c>
      <c r="G792" s="871" t="n">
        <v>702.75</v>
      </c>
      <c r="H792" s="870" t="n">
        <v>622.31</v>
      </c>
      <c r="I792" s="871" t="n">
        <v>92.97</v>
      </c>
      <c r="J792" s="871" t="n">
        <v>715.28</v>
      </c>
    </row>
    <row r="793" customFormat="false" ht="12.75" hidden="false" customHeight="false" outlineLevel="0" collapsed="false">
      <c r="A793" s="863" t="s">
        <v>1914</v>
      </c>
      <c r="B793" s="864" t="s">
        <v>1915</v>
      </c>
      <c r="C793" s="865"/>
      <c r="D793" s="876"/>
      <c r="E793" s="877"/>
      <c r="F793" s="877"/>
      <c r="G793" s="878"/>
      <c r="H793" s="877"/>
      <c r="I793" s="877"/>
      <c r="J793" s="878"/>
    </row>
    <row r="794" customFormat="false" ht="25.5" hidden="false" customHeight="false" outlineLevel="0" collapsed="false">
      <c r="A794" s="868" t="s">
        <v>1916</v>
      </c>
      <c r="B794" s="869"/>
      <c r="C794" s="868" t="s">
        <v>1917</v>
      </c>
      <c r="D794" s="868" t="s">
        <v>389</v>
      </c>
      <c r="E794" s="870" t="n">
        <v>685.6</v>
      </c>
      <c r="F794" s="871" t="n">
        <v>52.1</v>
      </c>
      <c r="G794" s="871" t="n">
        <v>737.7</v>
      </c>
      <c r="H794" s="870" t="n">
        <v>685.6</v>
      </c>
      <c r="I794" s="871" t="n">
        <v>60.21</v>
      </c>
      <c r="J794" s="871" t="n">
        <v>745.81</v>
      </c>
    </row>
    <row r="795" customFormat="false" ht="25.5" hidden="false" customHeight="false" outlineLevel="0" collapsed="false">
      <c r="A795" s="868" t="s">
        <v>1918</v>
      </c>
      <c r="B795" s="869"/>
      <c r="C795" s="868" t="s">
        <v>1919</v>
      </c>
      <c r="D795" s="868" t="s">
        <v>389</v>
      </c>
      <c r="E795" s="870" t="n">
        <v>175.74</v>
      </c>
      <c r="F795" s="871" t="n">
        <v>0</v>
      </c>
      <c r="G795" s="871" t="n">
        <v>175.74</v>
      </c>
      <c r="H795" s="870" t="n">
        <v>175.74</v>
      </c>
      <c r="I795" s="871" t="n">
        <v>0</v>
      </c>
      <c r="J795" s="871" t="n">
        <v>175.74</v>
      </c>
    </row>
    <row r="796" customFormat="false" ht="38.25" hidden="false" customHeight="false" outlineLevel="0" collapsed="false">
      <c r="A796" s="868" t="s">
        <v>1920</v>
      </c>
      <c r="B796" s="869"/>
      <c r="C796" s="868" t="s">
        <v>1921</v>
      </c>
      <c r="D796" s="868" t="s">
        <v>389</v>
      </c>
      <c r="E796" s="870" t="n">
        <v>481.79</v>
      </c>
      <c r="F796" s="871" t="n">
        <v>0</v>
      </c>
      <c r="G796" s="871" t="n">
        <v>481.79</v>
      </c>
      <c r="H796" s="870" t="n">
        <v>481.79</v>
      </c>
      <c r="I796" s="871" t="n">
        <v>0</v>
      </c>
      <c r="J796" s="871" t="n">
        <v>481.79</v>
      </c>
    </row>
    <row r="797" customFormat="false" ht="25.5" hidden="false" customHeight="false" outlineLevel="0" collapsed="false">
      <c r="A797" s="868" t="s">
        <v>1922</v>
      </c>
      <c r="B797" s="869"/>
      <c r="C797" s="868" t="s">
        <v>1923</v>
      </c>
      <c r="D797" s="868" t="s">
        <v>389</v>
      </c>
      <c r="E797" s="870" t="n">
        <v>819.48</v>
      </c>
      <c r="F797" s="871" t="n">
        <v>52.1</v>
      </c>
      <c r="G797" s="871" t="n">
        <v>871.58</v>
      </c>
      <c r="H797" s="870" t="n">
        <v>819.48</v>
      </c>
      <c r="I797" s="871" t="n">
        <v>60.21</v>
      </c>
      <c r="J797" s="871" t="n">
        <v>879.69</v>
      </c>
    </row>
    <row r="798" customFormat="false" ht="38.25" hidden="false" customHeight="false" outlineLevel="0" collapsed="false">
      <c r="A798" s="868" t="s">
        <v>1924</v>
      </c>
      <c r="B798" s="869"/>
      <c r="C798" s="868" t="s">
        <v>1925</v>
      </c>
      <c r="D798" s="868" t="s">
        <v>389</v>
      </c>
      <c r="E798" s="870" t="n">
        <v>85.33</v>
      </c>
      <c r="F798" s="871" t="n">
        <v>0</v>
      </c>
      <c r="G798" s="871" t="n">
        <v>85.33</v>
      </c>
      <c r="H798" s="870" t="n">
        <v>85.33</v>
      </c>
      <c r="I798" s="871" t="n">
        <v>0</v>
      </c>
      <c r="J798" s="871" t="n">
        <v>85.33</v>
      </c>
    </row>
    <row r="799" customFormat="false" ht="38.25" hidden="false" customHeight="false" outlineLevel="0" collapsed="false">
      <c r="A799" s="868" t="s">
        <v>1926</v>
      </c>
      <c r="B799" s="869"/>
      <c r="C799" s="868" t="s">
        <v>1927</v>
      </c>
      <c r="D799" s="868" t="s">
        <v>389</v>
      </c>
      <c r="E799" s="870" t="n">
        <v>119.96</v>
      </c>
      <c r="F799" s="871" t="n">
        <v>0</v>
      </c>
      <c r="G799" s="871" t="n">
        <v>119.96</v>
      </c>
      <c r="H799" s="870" t="n">
        <v>119.96</v>
      </c>
      <c r="I799" s="871" t="n">
        <v>0</v>
      </c>
      <c r="J799" s="871" t="n">
        <v>119.96</v>
      </c>
    </row>
    <row r="800" customFormat="false" ht="38.25" hidden="false" customHeight="false" outlineLevel="0" collapsed="false">
      <c r="A800" s="868" t="s">
        <v>1928</v>
      </c>
      <c r="B800" s="869"/>
      <c r="C800" s="868" t="s">
        <v>1929</v>
      </c>
      <c r="D800" s="868" t="s">
        <v>389</v>
      </c>
      <c r="E800" s="870" t="n">
        <v>128.3</v>
      </c>
      <c r="F800" s="871" t="n">
        <v>0</v>
      </c>
      <c r="G800" s="871" t="n">
        <v>128.3</v>
      </c>
      <c r="H800" s="870" t="n">
        <v>128.3</v>
      </c>
      <c r="I800" s="871" t="n">
        <v>0</v>
      </c>
      <c r="J800" s="871" t="n">
        <v>128.3</v>
      </c>
    </row>
    <row r="801" customFormat="false" ht="38.25" hidden="false" customHeight="false" outlineLevel="0" collapsed="false">
      <c r="A801" s="868" t="s">
        <v>1930</v>
      </c>
      <c r="B801" s="869"/>
      <c r="C801" s="868" t="s">
        <v>1931</v>
      </c>
      <c r="D801" s="868" t="s">
        <v>389</v>
      </c>
      <c r="E801" s="870" t="n">
        <v>114.64</v>
      </c>
      <c r="F801" s="871" t="n">
        <v>0</v>
      </c>
      <c r="G801" s="871" t="n">
        <v>114.64</v>
      </c>
      <c r="H801" s="870" t="n">
        <v>114.64</v>
      </c>
      <c r="I801" s="871" t="n">
        <v>0</v>
      </c>
      <c r="J801" s="871" t="n">
        <v>114.64</v>
      </c>
    </row>
    <row r="802" customFormat="false" ht="38.25" hidden="false" customHeight="false" outlineLevel="0" collapsed="false">
      <c r="A802" s="868" t="s">
        <v>1932</v>
      </c>
      <c r="B802" s="869"/>
      <c r="C802" s="868" t="s">
        <v>1933</v>
      </c>
      <c r="D802" s="868" t="s">
        <v>389</v>
      </c>
      <c r="E802" s="870" t="n">
        <v>94.61</v>
      </c>
      <c r="F802" s="871" t="n">
        <v>0</v>
      </c>
      <c r="G802" s="871" t="n">
        <v>94.61</v>
      </c>
      <c r="H802" s="870" t="n">
        <v>94.61</v>
      </c>
      <c r="I802" s="871" t="n">
        <v>0</v>
      </c>
      <c r="J802" s="871" t="n">
        <v>94.61</v>
      </c>
    </row>
    <row r="803" customFormat="false" ht="38.25" hidden="false" customHeight="false" outlineLevel="0" collapsed="false">
      <c r="A803" s="868" t="s">
        <v>1934</v>
      </c>
      <c r="B803" s="869"/>
      <c r="C803" s="868" t="s">
        <v>1935</v>
      </c>
      <c r="D803" s="868" t="s">
        <v>389</v>
      </c>
      <c r="E803" s="870" t="n">
        <v>101.74</v>
      </c>
      <c r="F803" s="871" t="n">
        <v>0</v>
      </c>
      <c r="G803" s="871" t="n">
        <v>101.74</v>
      </c>
      <c r="H803" s="870" t="n">
        <v>101.74</v>
      </c>
      <c r="I803" s="871" t="n">
        <v>0</v>
      </c>
      <c r="J803" s="871" t="n">
        <v>101.74</v>
      </c>
    </row>
    <row r="804" customFormat="false" ht="38.25" hidden="false" customHeight="false" outlineLevel="0" collapsed="false">
      <c r="A804" s="868" t="s">
        <v>1936</v>
      </c>
      <c r="B804" s="869"/>
      <c r="C804" s="868" t="s">
        <v>1937</v>
      </c>
      <c r="D804" s="868" t="s">
        <v>389</v>
      </c>
      <c r="E804" s="870" t="n">
        <v>140.61</v>
      </c>
      <c r="F804" s="871" t="n">
        <v>0</v>
      </c>
      <c r="G804" s="871" t="n">
        <v>140.61</v>
      </c>
      <c r="H804" s="870" t="n">
        <v>140.61</v>
      </c>
      <c r="I804" s="871" t="n">
        <v>0</v>
      </c>
      <c r="J804" s="871" t="n">
        <v>140.61</v>
      </c>
    </row>
    <row r="805" customFormat="false" ht="38.25" hidden="false" customHeight="false" outlineLevel="0" collapsed="false">
      <c r="A805" s="868" t="s">
        <v>1938</v>
      </c>
      <c r="B805" s="869"/>
      <c r="C805" s="868" t="s">
        <v>1939</v>
      </c>
      <c r="D805" s="868" t="s">
        <v>389</v>
      </c>
      <c r="E805" s="870" t="n">
        <v>96.2</v>
      </c>
      <c r="F805" s="871" t="n">
        <v>0</v>
      </c>
      <c r="G805" s="871" t="n">
        <v>96.2</v>
      </c>
      <c r="H805" s="870" t="n">
        <v>96.2</v>
      </c>
      <c r="I805" s="871" t="n">
        <v>0</v>
      </c>
      <c r="J805" s="871" t="n">
        <v>96.2</v>
      </c>
    </row>
    <row r="806" customFormat="false" ht="38.25" hidden="false" customHeight="false" outlineLevel="0" collapsed="false">
      <c r="A806" s="868" t="s">
        <v>1940</v>
      </c>
      <c r="B806" s="869"/>
      <c r="C806" s="868" t="s">
        <v>1941</v>
      </c>
      <c r="D806" s="868" t="s">
        <v>389</v>
      </c>
      <c r="E806" s="870" t="n">
        <v>165.8</v>
      </c>
      <c r="F806" s="871" t="n">
        <v>0</v>
      </c>
      <c r="G806" s="871" t="n">
        <v>165.8</v>
      </c>
      <c r="H806" s="870" t="n">
        <v>165.8</v>
      </c>
      <c r="I806" s="871" t="n">
        <v>0</v>
      </c>
      <c r="J806" s="871" t="n">
        <v>165.8</v>
      </c>
    </row>
    <row r="807" customFormat="false" ht="38.25" hidden="false" customHeight="false" outlineLevel="0" collapsed="false">
      <c r="A807" s="868" t="s">
        <v>1942</v>
      </c>
      <c r="B807" s="869"/>
      <c r="C807" s="868" t="s">
        <v>1943</v>
      </c>
      <c r="D807" s="868" t="s">
        <v>389</v>
      </c>
      <c r="E807" s="870" t="n">
        <v>153.44</v>
      </c>
      <c r="F807" s="871" t="n">
        <v>0</v>
      </c>
      <c r="G807" s="871" t="n">
        <v>153.44</v>
      </c>
      <c r="H807" s="870" t="n">
        <v>153.44</v>
      </c>
      <c r="I807" s="871" t="n">
        <v>0</v>
      </c>
      <c r="J807" s="871" t="n">
        <v>153.44</v>
      </c>
    </row>
    <row r="808" customFormat="false" ht="38.25" hidden="false" customHeight="false" outlineLevel="0" collapsed="false">
      <c r="A808" s="868" t="s">
        <v>1944</v>
      </c>
      <c r="B808" s="869"/>
      <c r="C808" s="868" t="s">
        <v>1945</v>
      </c>
      <c r="D808" s="868" t="s">
        <v>389</v>
      </c>
      <c r="E808" s="870" t="n">
        <v>527.8</v>
      </c>
      <c r="F808" s="871" t="n">
        <v>0</v>
      </c>
      <c r="G808" s="871" t="n">
        <v>527.8</v>
      </c>
      <c r="H808" s="870" t="n">
        <v>527.8</v>
      </c>
      <c r="I808" s="871" t="n">
        <v>0</v>
      </c>
      <c r="J808" s="871" t="n">
        <v>527.8</v>
      </c>
    </row>
    <row r="809" customFormat="false" ht="38.25" hidden="false" customHeight="false" outlineLevel="0" collapsed="false">
      <c r="A809" s="868" t="s">
        <v>1946</v>
      </c>
      <c r="B809" s="869"/>
      <c r="C809" s="868" t="s">
        <v>1947</v>
      </c>
      <c r="D809" s="868" t="s">
        <v>389</v>
      </c>
      <c r="E809" s="870" t="n">
        <v>483.6</v>
      </c>
      <c r="F809" s="871" t="n">
        <v>0</v>
      </c>
      <c r="G809" s="871" t="n">
        <v>483.6</v>
      </c>
      <c r="H809" s="870" t="n">
        <v>483.6</v>
      </c>
      <c r="I809" s="871" t="n">
        <v>0</v>
      </c>
      <c r="J809" s="871" t="n">
        <v>483.6</v>
      </c>
    </row>
    <row r="810" customFormat="false" ht="38.25" hidden="false" customHeight="false" outlineLevel="0" collapsed="false">
      <c r="A810" s="868" t="s">
        <v>1948</v>
      </c>
      <c r="B810" s="869"/>
      <c r="C810" s="868" t="s">
        <v>1949</v>
      </c>
      <c r="D810" s="868" t="s">
        <v>389</v>
      </c>
      <c r="E810" s="870" t="n">
        <v>1206.56</v>
      </c>
      <c r="F810" s="871" t="n">
        <v>0</v>
      </c>
      <c r="G810" s="871" t="n">
        <v>1206.56</v>
      </c>
      <c r="H810" s="870" t="n">
        <v>1206.56</v>
      </c>
      <c r="I810" s="871" t="n">
        <v>0</v>
      </c>
      <c r="J810" s="871" t="n">
        <v>1206.56</v>
      </c>
    </row>
    <row r="811" customFormat="false" ht="51" hidden="false" customHeight="false" outlineLevel="0" collapsed="false">
      <c r="A811" s="868" t="s">
        <v>1950</v>
      </c>
      <c r="B811" s="869"/>
      <c r="C811" s="868" t="s">
        <v>1951</v>
      </c>
      <c r="D811" s="868" t="s">
        <v>337</v>
      </c>
      <c r="E811" s="870" t="n">
        <v>1943.76</v>
      </c>
      <c r="F811" s="871" t="n">
        <v>0</v>
      </c>
      <c r="G811" s="871" t="n">
        <v>1943.76</v>
      </c>
      <c r="H811" s="870" t="n">
        <v>1943.76</v>
      </c>
      <c r="I811" s="871" t="n">
        <v>0</v>
      </c>
      <c r="J811" s="871" t="n">
        <v>1943.76</v>
      </c>
    </row>
    <row r="812" customFormat="false" ht="25.5" hidden="false" customHeight="false" outlineLevel="0" collapsed="false">
      <c r="A812" s="868" t="s">
        <v>1952</v>
      </c>
      <c r="B812" s="869"/>
      <c r="C812" s="868" t="s">
        <v>1953</v>
      </c>
      <c r="D812" s="868" t="s">
        <v>389</v>
      </c>
      <c r="E812" s="870" t="n">
        <v>193.64</v>
      </c>
      <c r="F812" s="871" t="n">
        <v>48.35</v>
      </c>
      <c r="G812" s="871" t="n">
        <v>241.99</v>
      </c>
      <c r="H812" s="870" t="n">
        <v>193.64</v>
      </c>
      <c r="I812" s="871" t="n">
        <v>55.87</v>
      </c>
      <c r="J812" s="871" t="n">
        <v>249.51</v>
      </c>
    </row>
    <row r="813" customFormat="false" ht="38.25" hidden="false" customHeight="false" outlineLevel="0" collapsed="false">
      <c r="A813" s="868" t="s">
        <v>1954</v>
      </c>
      <c r="B813" s="869"/>
      <c r="C813" s="868" t="s">
        <v>1955</v>
      </c>
      <c r="D813" s="868" t="s">
        <v>389</v>
      </c>
      <c r="E813" s="870" t="n">
        <v>184.85</v>
      </c>
      <c r="F813" s="871" t="n">
        <v>0</v>
      </c>
      <c r="G813" s="871" t="n">
        <v>184.85</v>
      </c>
      <c r="H813" s="870" t="n">
        <v>184.85</v>
      </c>
      <c r="I813" s="871" t="n">
        <v>0</v>
      </c>
      <c r="J813" s="871" t="n">
        <v>184.85</v>
      </c>
    </row>
    <row r="814" customFormat="false" ht="38.25" hidden="false" customHeight="false" outlineLevel="0" collapsed="false">
      <c r="A814" s="868" t="s">
        <v>1956</v>
      </c>
      <c r="B814" s="869"/>
      <c r="C814" s="868" t="s">
        <v>1957</v>
      </c>
      <c r="D814" s="868" t="s">
        <v>389</v>
      </c>
      <c r="E814" s="870" t="n">
        <v>160.06</v>
      </c>
      <c r="F814" s="871" t="n">
        <v>0</v>
      </c>
      <c r="G814" s="871" t="n">
        <v>160.06</v>
      </c>
      <c r="H814" s="870" t="n">
        <v>160.06</v>
      </c>
      <c r="I814" s="871" t="n">
        <v>0</v>
      </c>
      <c r="J814" s="871" t="n">
        <v>160.06</v>
      </c>
    </row>
    <row r="815" customFormat="false" ht="38.25" hidden="false" customHeight="false" outlineLevel="0" collapsed="false">
      <c r="A815" s="868" t="s">
        <v>1958</v>
      </c>
      <c r="B815" s="869"/>
      <c r="C815" s="868" t="s">
        <v>1959</v>
      </c>
      <c r="D815" s="868" t="s">
        <v>389</v>
      </c>
      <c r="E815" s="870" t="n">
        <v>166.01</v>
      </c>
      <c r="F815" s="871" t="n">
        <v>0</v>
      </c>
      <c r="G815" s="871" t="n">
        <v>166.01</v>
      </c>
      <c r="H815" s="870" t="n">
        <v>166.01</v>
      </c>
      <c r="I815" s="871" t="n">
        <v>0</v>
      </c>
      <c r="J815" s="871" t="n">
        <v>166.01</v>
      </c>
    </row>
    <row r="816" customFormat="false" ht="38.25" hidden="false" customHeight="false" outlineLevel="0" collapsed="false">
      <c r="A816" s="868" t="s">
        <v>1960</v>
      </c>
      <c r="B816" s="869"/>
      <c r="C816" s="868" t="s">
        <v>1961</v>
      </c>
      <c r="D816" s="868" t="s">
        <v>389</v>
      </c>
      <c r="E816" s="870" t="n">
        <v>185.5</v>
      </c>
      <c r="F816" s="871" t="n">
        <v>0</v>
      </c>
      <c r="G816" s="871" t="n">
        <v>185.5</v>
      </c>
      <c r="H816" s="870" t="n">
        <v>185.5</v>
      </c>
      <c r="I816" s="871" t="n">
        <v>0</v>
      </c>
      <c r="J816" s="871" t="n">
        <v>185.5</v>
      </c>
    </row>
    <row r="817" customFormat="false" ht="38.25" hidden="false" customHeight="false" outlineLevel="0" collapsed="false">
      <c r="A817" s="868" t="s">
        <v>1962</v>
      </c>
      <c r="B817" s="869"/>
      <c r="C817" s="868" t="s">
        <v>1963</v>
      </c>
      <c r="D817" s="868" t="s">
        <v>389</v>
      </c>
      <c r="E817" s="870" t="n">
        <v>203.54</v>
      </c>
      <c r="F817" s="871" t="n">
        <v>0</v>
      </c>
      <c r="G817" s="871" t="n">
        <v>203.54</v>
      </c>
      <c r="H817" s="870" t="n">
        <v>203.54</v>
      </c>
      <c r="I817" s="871" t="n">
        <v>0</v>
      </c>
      <c r="J817" s="871" t="n">
        <v>203.54</v>
      </c>
    </row>
    <row r="818" customFormat="false" ht="38.25" hidden="false" customHeight="false" outlineLevel="0" collapsed="false">
      <c r="A818" s="868" t="s">
        <v>1964</v>
      </c>
      <c r="B818" s="869"/>
      <c r="C818" s="868" t="s">
        <v>1965</v>
      </c>
      <c r="D818" s="868" t="s">
        <v>389</v>
      </c>
      <c r="E818" s="870" t="n">
        <v>156.8</v>
      </c>
      <c r="F818" s="871" t="n">
        <v>0</v>
      </c>
      <c r="G818" s="871" t="n">
        <v>156.8</v>
      </c>
      <c r="H818" s="870" t="n">
        <v>156.8</v>
      </c>
      <c r="I818" s="871" t="n">
        <v>0</v>
      </c>
      <c r="J818" s="871" t="n">
        <v>156.8</v>
      </c>
    </row>
    <row r="819" customFormat="false" ht="12.75" hidden="false" customHeight="false" outlineLevel="0" collapsed="false">
      <c r="A819" s="863" t="s">
        <v>1966</v>
      </c>
      <c r="B819" s="864" t="s">
        <v>1967</v>
      </c>
      <c r="C819" s="865"/>
      <c r="D819" s="876"/>
      <c r="E819" s="877"/>
      <c r="F819" s="877"/>
      <c r="G819" s="878"/>
      <c r="H819" s="877"/>
      <c r="I819" s="877"/>
      <c r="J819" s="878"/>
    </row>
    <row r="820" customFormat="false" ht="25.5" hidden="false" customHeight="false" outlineLevel="0" collapsed="false">
      <c r="A820" s="868" t="s">
        <v>1968</v>
      </c>
      <c r="B820" s="869"/>
      <c r="C820" s="868" t="s">
        <v>1969</v>
      </c>
      <c r="D820" s="868" t="s">
        <v>389</v>
      </c>
      <c r="E820" s="870" t="n">
        <v>60.63</v>
      </c>
      <c r="F820" s="871" t="n">
        <v>86.58</v>
      </c>
      <c r="G820" s="871" t="n">
        <v>147.21</v>
      </c>
      <c r="H820" s="870" t="n">
        <v>60.63</v>
      </c>
      <c r="I820" s="871" t="n">
        <v>100.06</v>
      </c>
      <c r="J820" s="871" t="n">
        <v>160.69</v>
      </c>
    </row>
    <row r="821" customFormat="false" ht="12.75" hidden="false" customHeight="false" outlineLevel="0" collapsed="false">
      <c r="A821" s="863" t="s">
        <v>1970</v>
      </c>
      <c r="B821" s="864" t="s">
        <v>1971</v>
      </c>
      <c r="C821" s="865"/>
      <c r="D821" s="876"/>
      <c r="E821" s="877"/>
      <c r="F821" s="877"/>
      <c r="G821" s="878"/>
      <c r="H821" s="877"/>
      <c r="I821" s="877"/>
      <c r="J821" s="878"/>
    </row>
    <row r="822" customFormat="false" ht="25.5" hidden="false" customHeight="false" outlineLevel="0" collapsed="false">
      <c r="A822" s="868" t="s">
        <v>1972</v>
      </c>
      <c r="B822" s="869"/>
      <c r="C822" s="868" t="s">
        <v>1973</v>
      </c>
      <c r="D822" s="868" t="s">
        <v>389</v>
      </c>
      <c r="E822" s="870" t="n">
        <v>0</v>
      </c>
      <c r="F822" s="871" t="n">
        <v>29.92</v>
      </c>
      <c r="G822" s="871" t="n">
        <v>29.92</v>
      </c>
      <c r="H822" s="870" t="n">
        <v>0</v>
      </c>
      <c r="I822" s="871" t="n">
        <v>34.58</v>
      </c>
      <c r="J822" s="871" t="n">
        <v>34.58</v>
      </c>
    </row>
    <row r="823" customFormat="false" ht="25.5" hidden="false" customHeight="false" outlineLevel="0" collapsed="false">
      <c r="A823" s="868" t="s">
        <v>1974</v>
      </c>
      <c r="B823" s="869"/>
      <c r="C823" s="868" t="s">
        <v>1975</v>
      </c>
      <c r="D823" s="868" t="s">
        <v>337</v>
      </c>
      <c r="E823" s="870" t="n">
        <v>1.08</v>
      </c>
      <c r="F823" s="871" t="n">
        <v>4.1</v>
      </c>
      <c r="G823" s="871" t="n">
        <v>5.18</v>
      </c>
      <c r="H823" s="870" t="n">
        <v>1.08</v>
      </c>
      <c r="I823" s="871" t="n">
        <v>4.74</v>
      </c>
      <c r="J823" s="871" t="n">
        <v>5.82</v>
      </c>
    </row>
    <row r="824" customFormat="false" ht="25.5" hidden="false" customHeight="false" outlineLevel="0" collapsed="false">
      <c r="A824" s="868" t="s">
        <v>1976</v>
      </c>
      <c r="B824" s="869"/>
      <c r="C824" s="868" t="s">
        <v>1977</v>
      </c>
      <c r="D824" s="868" t="s">
        <v>337</v>
      </c>
      <c r="E824" s="870" t="n">
        <v>1.37</v>
      </c>
      <c r="F824" s="871" t="n">
        <v>4.1</v>
      </c>
      <c r="G824" s="871" t="n">
        <v>5.47</v>
      </c>
      <c r="H824" s="870" t="n">
        <v>1.37</v>
      </c>
      <c r="I824" s="871" t="n">
        <v>4.74</v>
      </c>
      <c r="J824" s="871" t="n">
        <v>6.11</v>
      </c>
    </row>
    <row r="825" customFormat="false" ht="25.5" hidden="false" customHeight="false" outlineLevel="0" collapsed="false">
      <c r="A825" s="868" t="s">
        <v>1978</v>
      </c>
      <c r="B825" s="869"/>
      <c r="C825" s="868" t="s">
        <v>1979</v>
      </c>
      <c r="D825" s="868" t="s">
        <v>337</v>
      </c>
      <c r="E825" s="870" t="n">
        <v>1.72</v>
      </c>
      <c r="F825" s="871" t="n">
        <v>4.1</v>
      </c>
      <c r="G825" s="871" t="n">
        <v>5.82</v>
      </c>
      <c r="H825" s="870" t="n">
        <v>1.72</v>
      </c>
      <c r="I825" s="871" t="n">
        <v>4.74</v>
      </c>
      <c r="J825" s="871" t="n">
        <v>6.46</v>
      </c>
    </row>
    <row r="826" customFormat="false" ht="25.5" hidden="false" customHeight="false" outlineLevel="0" collapsed="false">
      <c r="A826" s="868" t="s">
        <v>1980</v>
      </c>
      <c r="B826" s="869"/>
      <c r="C826" s="868" t="s">
        <v>1981</v>
      </c>
      <c r="D826" s="868" t="s">
        <v>337</v>
      </c>
      <c r="E826" s="870" t="n">
        <v>1.86</v>
      </c>
      <c r="F826" s="871" t="n">
        <v>4.1</v>
      </c>
      <c r="G826" s="871" t="n">
        <v>5.96</v>
      </c>
      <c r="H826" s="870" t="n">
        <v>1.86</v>
      </c>
      <c r="I826" s="871" t="n">
        <v>4.74</v>
      </c>
      <c r="J826" s="871" t="n">
        <v>6.6</v>
      </c>
    </row>
    <row r="827" customFormat="false" ht="25.5" hidden="false" customHeight="false" outlineLevel="0" collapsed="false">
      <c r="A827" s="868" t="s">
        <v>1982</v>
      </c>
      <c r="B827" s="869"/>
      <c r="C827" s="868" t="s">
        <v>1983</v>
      </c>
      <c r="D827" s="868" t="s">
        <v>337</v>
      </c>
      <c r="E827" s="870" t="n">
        <v>2.48</v>
      </c>
      <c r="F827" s="871" t="n">
        <v>4.1</v>
      </c>
      <c r="G827" s="871" t="n">
        <v>6.58</v>
      </c>
      <c r="H827" s="870" t="n">
        <v>2.48</v>
      </c>
      <c r="I827" s="871" t="n">
        <v>4.74</v>
      </c>
      <c r="J827" s="871" t="n">
        <v>7.22</v>
      </c>
    </row>
    <row r="828" customFormat="false" ht="12.75" hidden="false" customHeight="false" outlineLevel="0" collapsed="false">
      <c r="A828" s="857" t="s">
        <v>1984</v>
      </c>
      <c r="B828" s="858" t="s">
        <v>1985</v>
      </c>
      <c r="C828" s="859"/>
      <c r="D828" s="860"/>
      <c r="E828" s="874"/>
      <c r="F828" s="874"/>
      <c r="G828" s="875"/>
      <c r="H828" s="874"/>
      <c r="I828" s="874"/>
      <c r="J828" s="875"/>
    </row>
    <row r="829" customFormat="false" ht="12.75" hidden="false" customHeight="false" outlineLevel="0" collapsed="false">
      <c r="A829" s="863" t="s">
        <v>1986</v>
      </c>
      <c r="B829" s="864" t="s">
        <v>1987</v>
      </c>
      <c r="C829" s="865"/>
      <c r="D829" s="876"/>
      <c r="E829" s="877"/>
      <c r="F829" s="877"/>
      <c r="G829" s="878"/>
      <c r="H829" s="877"/>
      <c r="I829" s="877"/>
      <c r="J829" s="878"/>
    </row>
    <row r="830" customFormat="false" ht="25.5" hidden="false" customHeight="false" outlineLevel="0" collapsed="false">
      <c r="A830" s="868" t="s">
        <v>1988</v>
      </c>
      <c r="B830" s="869"/>
      <c r="C830" s="868" t="s">
        <v>1989</v>
      </c>
      <c r="D830" s="868" t="s">
        <v>389</v>
      </c>
      <c r="E830" s="870" t="n">
        <v>62</v>
      </c>
      <c r="F830" s="871" t="n">
        <v>37.4</v>
      </c>
      <c r="G830" s="871" t="n">
        <v>99.4</v>
      </c>
      <c r="H830" s="870" t="n">
        <v>62</v>
      </c>
      <c r="I830" s="871" t="n">
        <v>43.22</v>
      </c>
      <c r="J830" s="871" t="n">
        <v>105.22</v>
      </c>
    </row>
    <row r="831" customFormat="false" ht="25.5" hidden="false" customHeight="false" outlineLevel="0" collapsed="false">
      <c r="A831" s="868" t="s">
        <v>1990</v>
      </c>
      <c r="B831" s="869"/>
      <c r="C831" s="868" t="s">
        <v>1991</v>
      </c>
      <c r="D831" s="868" t="s">
        <v>389</v>
      </c>
      <c r="E831" s="870" t="n">
        <v>66.51</v>
      </c>
      <c r="F831" s="871" t="n">
        <v>38.9</v>
      </c>
      <c r="G831" s="871" t="n">
        <v>105.41</v>
      </c>
      <c r="H831" s="870" t="n">
        <v>66.51</v>
      </c>
      <c r="I831" s="871" t="n">
        <v>44.95</v>
      </c>
      <c r="J831" s="871" t="n">
        <v>111.46</v>
      </c>
    </row>
    <row r="832" customFormat="false" ht="25.5" hidden="false" customHeight="false" outlineLevel="0" collapsed="false">
      <c r="A832" s="868" t="s">
        <v>1992</v>
      </c>
      <c r="B832" s="869"/>
      <c r="C832" s="868" t="s">
        <v>1993</v>
      </c>
      <c r="D832" s="868" t="s">
        <v>389</v>
      </c>
      <c r="E832" s="870" t="n">
        <v>71.03</v>
      </c>
      <c r="F832" s="871" t="n">
        <v>40.4</v>
      </c>
      <c r="G832" s="871" t="n">
        <v>111.43</v>
      </c>
      <c r="H832" s="870" t="n">
        <v>71.03</v>
      </c>
      <c r="I832" s="871" t="n">
        <v>46.68</v>
      </c>
      <c r="J832" s="871" t="n">
        <v>117.71</v>
      </c>
    </row>
    <row r="833" customFormat="false" ht="25.5" hidden="false" customHeight="false" outlineLevel="0" collapsed="false">
      <c r="A833" s="868" t="s">
        <v>1994</v>
      </c>
      <c r="B833" s="869"/>
      <c r="C833" s="868" t="s">
        <v>1995</v>
      </c>
      <c r="D833" s="868" t="s">
        <v>389</v>
      </c>
      <c r="E833" s="870" t="n">
        <v>77.92</v>
      </c>
      <c r="F833" s="871" t="n">
        <v>43.39</v>
      </c>
      <c r="G833" s="871" t="n">
        <v>121.31</v>
      </c>
      <c r="H833" s="870" t="n">
        <v>77.92</v>
      </c>
      <c r="I833" s="871" t="n">
        <v>50.14</v>
      </c>
      <c r="J833" s="871" t="n">
        <v>128.06</v>
      </c>
    </row>
    <row r="834" customFormat="false" ht="25.5" hidden="false" customHeight="false" outlineLevel="0" collapsed="false">
      <c r="A834" s="868" t="s">
        <v>1996</v>
      </c>
      <c r="B834" s="869"/>
      <c r="C834" s="868" t="s">
        <v>1997</v>
      </c>
      <c r="D834" s="868" t="s">
        <v>389</v>
      </c>
      <c r="E834" s="870" t="n">
        <v>42.5</v>
      </c>
      <c r="F834" s="871" t="n">
        <v>28.43</v>
      </c>
      <c r="G834" s="871" t="n">
        <v>70.93</v>
      </c>
      <c r="H834" s="870" t="n">
        <v>42.5</v>
      </c>
      <c r="I834" s="871" t="n">
        <v>32.85</v>
      </c>
      <c r="J834" s="871" t="n">
        <v>75.35</v>
      </c>
    </row>
    <row r="835" customFormat="false" ht="25.5" hidden="false" customHeight="false" outlineLevel="0" collapsed="false">
      <c r="A835" s="868" t="s">
        <v>1998</v>
      </c>
      <c r="B835" s="869"/>
      <c r="C835" s="868" t="s">
        <v>1999</v>
      </c>
      <c r="D835" s="868" t="s">
        <v>389</v>
      </c>
      <c r="E835" s="870" t="n">
        <v>47.02</v>
      </c>
      <c r="F835" s="871" t="n">
        <v>29.92</v>
      </c>
      <c r="G835" s="871" t="n">
        <v>76.94</v>
      </c>
      <c r="H835" s="870" t="n">
        <v>47.02</v>
      </c>
      <c r="I835" s="871" t="n">
        <v>34.58</v>
      </c>
      <c r="J835" s="871" t="n">
        <v>81.6</v>
      </c>
    </row>
    <row r="836" customFormat="false" ht="25.5" hidden="false" customHeight="false" outlineLevel="0" collapsed="false">
      <c r="A836" s="868" t="s">
        <v>2000</v>
      </c>
      <c r="B836" s="869"/>
      <c r="C836" s="868" t="s">
        <v>2001</v>
      </c>
      <c r="D836" s="868" t="s">
        <v>389</v>
      </c>
      <c r="E836" s="870" t="n">
        <v>51.53</v>
      </c>
      <c r="F836" s="871" t="n">
        <v>31.41</v>
      </c>
      <c r="G836" s="871" t="n">
        <v>82.94</v>
      </c>
      <c r="H836" s="870" t="n">
        <v>51.53</v>
      </c>
      <c r="I836" s="871" t="n">
        <v>36.31</v>
      </c>
      <c r="J836" s="871" t="n">
        <v>87.84</v>
      </c>
    </row>
    <row r="837" customFormat="false" ht="25.5" hidden="false" customHeight="false" outlineLevel="0" collapsed="false">
      <c r="A837" s="868" t="s">
        <v>2002</v>
      </c>
      <c r="B837" s="869"/>
      <c r="C837" s="868" t="s">
        <v>2003</v>
      </c>
      <c r="D837" s="868" t="s">
        <v>389</v>
      </c>
      <c r="E837" s="870" t="n">
        <v>56.27</v>
      </c>
      <c r="F837" s="871" t="n">
        <v>34.41</v>
      </c>
      <c r="G837" s="871" t="n">
        <v>90.68</v>
      </c>
      <c r="H837" s="870" t="n">
        <v>56.27</v>
      </c>
      <c r="I837" s="871" t="n">
        <v>39.77</v>
      </c>
      <c r="J837" s="871" t="n">
        <v>96.04</v>
      </c>
    </row>
    <row r="838" customFormat="false" ht="12.75" hidden="false" customHeight="false" outlineLevel="0" collapsed="false">
      <c r="A838" s="868" t="s">
        <v>2004</v>
      </c>
      <c r="B838" s="869"/>
      <c r="C838" s="868" t="s">
        <v>2005</v>
      </c>
      <c r="D838" s="868" t="s">
        <v>389</v>
      </c>
      <c r="E838" s="870" t="n">
        <v>47.05</v>
      </c>
      <c r="F838" s="871" t="n">
        <v>35.9</v>
      </c>
      <c r="G838" s="871" t="n">
        <v>82.95</v>
      </c>
      <c r="H838" s="870" t="n">
        <v>47.05</v>
      </c>
      <c r="I838" s="871" t="n">
        <v>41.49</v>
      </c>
      <c r="J838" s="871" t="n">
        <v>88.54</v>
      </c>
    </row>
    <row r="839" customFormat="false" ht="12.75" hidden="false" customHeight="false" outlineLevel="0" collapsed="false">
      <c r="A839" s="868" t="s">
        <v>2006</v>
      </c>
      <c r="B839" s="869"/>
      <c r="C839" s="868" t="s">
        <v>2007</v>
      </c>
      <c r="D839" s="868" t="s">
        <v>389</v>
      </c>
      <c r="E839" s="870" t="n">
        <v>35.33</v>
      </c>
      <c r="F839" s="871" t="n">
        <v>26.93</v>
      </c>
      <c r="G839" s="871" t="n">
        <v>62.26</v>
      </c>
      <c r="H839" s="870" t="n">
        <v>35.33</v>
      </c>
      <c r="I839" s="871" t="n">
        <v>31.12</v>
      </c>
      <c r="J839" s="871" t="n">
        <v>66.45</v>
      </c>
    </row>
    <row r="840" customFormat="false" ht="12.75" hidden="false" customHeight="false" outlineLevel="0" collapsed="false">
      <c r="A840" s="868" t="s">
        <v>2008</v>
      </c>
      <c r="B840" s="869"/>
      <c r="C840" s="868" t="s">
        <v>2009</v>
      </c>
      <c r="D840" s="868" t="s">
        <v>389</v>
      </c>
      <c r="E840" s="870" t="n">
        <v>43.45</v>
      </c>
      <c r="F840" s="871" t="n">
        <v>19.44</v>
      </c>
      <c r="G840" s="871" t="n">
        <v>62.89</v>
      </c>
      <c r="H840" s="870" t="n">
        <v>43.45</v>
      </c>
      <c r="I840" s="871" t="n">
        <v>22.48</v>
      </c>
      <c r="J840" s="871" t="n">
        <v>65.93</v>
      </c>
    </row>
    <row r="841" customFormat="false" ht="25.5" hidden="false" customHeight="false" outlineLevel="0" collapsed="false">
      <c r="A841" s="868" t="s">
        <v>2010</v>
      </c>
      <c r="B841" s="869"/>
      <c r="C841" s="868" t="s">
        <v>2011</v>
      </c>
      <c r="D841" s="868" t="s">
        <v>389</v>
      </c>
      <c r="E841" s="870" t="n">
        <v>13.29</v>
      </c>
      <c r="F841" s="871" t="n">
        <v>3.82</v>
      </c>
      <c r="G841" s="871" t="n">
        <v>17.11</v>
      </c>
      <c r="H841" s="870" t="n">
        <v>13.29</v>
      </c>
      <c r="I841" s="871" t="n">
        <v>4.41</v>
      </c>
      <c r="J841" s="871" t="n">
        <v>17.7</v>
      </c>
    </row>
    <row r="842" customFormat="false" ht="12.75" hidden="false" customHeight="false" outlineLevel="0" collapsed="false">
      <c r="A842" s="868" t="s">
        <v>2012</v>
      </c>
      <c r="B842" s="869"/>
      <c r="C842" s="868" t="s">
        <v>2013</v>
      </c>
      <c r="D842" s="868" t="s">
        <v>389</v>
      </c>
      <c r="E842" s="870" t="n">
        <v>8.35</v>
      </c>
      <c r="F842" s="871" t="n">
        <v>3.82</v>
      </c>
      <c r="G842" s="871" t="n">
        <v>12.17</v>
      </c>
      <c r="H842" s="870" t="n">
        <v>8.35</v>
      </c>
      <c r="I842" s="871" t="n">
        <v>4.41</v>
      </c>
      <c r="J842" s="871" t="n">
        <v>12.76</v>
      </c>
    </row>
    <row r="843" customFormat="false" ht="12.75" hidden="false" customHeight="false" outlineLevel="0" collapsed="false">
      <c r="A843" s="863" t="s">
        <v>2014</v>
      </c>
      <c r="B843" s="864" t="s">
        <v>2015</v>
      </c>
      <c r="C843" s="865"/>
      <c r="D843" s="876"/>
      <c r="E843" s="877"/>
      <c r="F843" s="877"/>
      <c r="G843" s="878"/>
      <c r="H843" s="877"/>
      <c r="I843" s="877"/>
      <c r="J843" s="878"/>
    </row>
    <row r="844" customFormat="false" ht="25.5" hidden="false" customHeight="false" outlineLevel="0" collapsed="false">
      <c r="A844" s="868" t="s">
        <v>2016</v>
      </c>
      <c r="B844" s="869"/>
      <c r="C844" s="868" t="s">
        <v>2017</v>
      </c>
      <c r="D844" s="868" t="s">
        <v>899</v>
      </c>
      <c r="E844" s="870" t="n">
        <v>14.12</v>
      </c>
      <c r="F844" s="871" t="n">
        <v>0</v>
      </c>
      <c r="G844" s="871" t="n">
        <v>14.12</v>
      </c>
      <c r="H844" s="870" t="n">
        <v>14.12</v>
      </c>
      <c r="I844" s="871" t="n">
        <v>0</v>
      </c>
      <c r="J844" s="871" t="n">
        <v>14.12</v>
      </c>
    </row>
    <row r="845" customFormat="false" ht="25.5" hidden="false" customHeight="false" outlineLevel="0" collapsed="false">
      <c r="A845" s="868" t="s">
        <v>2018</v>
      </c>
      <c r="B845" s="869"/>
      <c r="C845" s="868" t="s">
        <v>2019</v>
      </c>
      <c r="D845" s="868" t="s">
        <v>899</v>
      </c>
      <c r="E845" s="870" t="n">
        <v>0</v>
      </c>
      <c r="F845" s="871" t="n">
        <v>3.86</v>
      </c>
      <c r="G845" s="871" t="n">
        <v>3.86</v>
      </c>
      <c r="H845" s="870" t="n">
        <v>0</v>
      </c>
      <c r="I845" s="871" t="n">
        <v>4.46</v>
      </c>
      <c r="J845" s="871" t="n">
        <v>4.46</v>
      </c>
    </row>
    <row r="846" customFormat="false" ht="25.5" hidden="false" customHeight="false" outlineLevel="0" collapsed="false">
      <c r="A846" s="868" t="s">
        <v>2020</v>
      </c>
      <c r="B846" s="869"/>
      <c r="C846" s="868" t="s">
        <v>2021</v>
      </c>
      <c r="D846" s="868" t="s">
        <v>899</v>
      </c>
      <c r="E846" s="870" t="n">
        <v>15.83</v>
      </c>
      <c r="F846" s="871" t="n">
        <v>0</v>
      </c>
      <c r="G846" s="871" t="n">
        <v>15.83</v>
      </c>
      <c r="H846" s="870" t="n">
        <v>15.83</v>
      </c>
      <c r="I846" s="871" t="n">
        <v>0</v>
      </c>
      <c r="J846" s="871" t="n">
        <v>15.83</v>
      </c>
    </row>
    <row r="847" customFormat="false" ht="25.5" hidden="false" customHeight="false" outlineLevel="0" collapsed="false">
      <c r="A847" s="868" t="s">
        <v>2022</v>
      </c>
      <c r="B847" s="869"/>
      <c r="C847" s="868" t="s">
        <v>2023</v>
      </c>
      <c r="D847" s="868" t="s">
        <v>899</v>
      </c>
      <c r="E847" s="870" t="n">
        <v>21.69</v>
      </c>
      <c r="F847" s="871" t="n">
        <v>0</v>
      </c>
      <c r="G847" s="871" t="n">
        <v>21.69</v>
      </c>
      <c r="H847" s="870" t="n">
        <v>21.69</v>
      </c>
      <c r="I847" s="871" t="n">
        <v>0</v>
      </c>
      <c r="J847" s="871" t="n">
        <v>21.69</v>
      </c>
    </row>
    <row r="848" customFormat="false" ht="25.5" hidden="false" customHeight="false" outlineLevel="0" collapsed="false">
      <c r="A848" s="868" t="s">
        <v>2024</v>
      </c>
      <c r="B848" s="869"/>
      <c r="C848" s="868" t="s">
        <v>2025</v>
      </c>
      <c r="D848" s="868" t="s">
        <v>899</v>
      </c>
      <c r="E848" s="870" t="n">
        <v>21.24</v>
      </c>
      <c r="F848" s="871" t="n">
        <v>0</v>
      </c>
      <c r="G848" s="871" t="n">
        <v>21.24</v>
      </c>
      <c r="H848" s="870" t="n">
        <v>21.24</v>
      </c>
      <c r="I848" s="871" t="n">
        <v>0</v>
      </c>
      <c r="J848" s="871" t="n">
        <v>21.24</v>
      </c>
    </row>
    <row r="849" customFormat="false" ht="25.5" hidden="false" customHeight="false" outlineLevel="0" collapsed="false">
      <c r="A849" s="868" t="s">
        <v>2026</v>
      </c>
      <c r="B849" s="869"/>
      <c r="C849" s="868" t="s">
        <v>2027</v>
      </c>
      <c r="D849" s="868" t="s">
        <v>899</v>
      </c>
      <c r="E849" s="870" t="n">
        <v>6.84</v>
      </c>
      <c r="F849" s="871" t="n">
        <v>3.86</v>
      </c>
      <c r="G849" s="871" t="n">
        <v>10.7</v>
      </c>
      <c r="H849" s="870" t="n">
        <v>6.84</v>
      </c>
      <c r="I849" s="871" t="n">
        <v>4.46</v>
      </c>
      <c r="J849" s="871" t="n">
        <v>11.3</v>
      </c>
    </row>
    <row r="850" customFormat="false" ht="12.75" hidden="false" customHeight="false" outlineLevel="0" collapsed="false">
      <c r="A850" s="863" t="s">
        <v>2028</v>
      </c>
      <c r="B850" s="864" t="s">
        <v>2029</v>
      </c>
      <c r="C850" s="865"/>
      <c r="D850" s="876"/>
      <c r="E850" s="877"/>
      <c r="F850" s="877"/>
      <c r="G850" s="878"/>
      <c r="H850" s="877"/>
      <c r="I850" s="877"/>
      <c r="J850" s="878"/>
    </row>
    <row r="851" customFormat="false" ht="25.5" hidden="false" customHeight="false" outlineLevel="0" collapsed="false">
      <c r="A851" s="868" t="s">
        <v>2030</v>
      </c>
      <c r="B851" s="869"/>
      <c r="C851" s="868" t="s">
        <v>2031</v>
      </c>
      <c r="D851" s="868" t="s">
        <v>470</v>
      </c>
      <c r="E851" s="870" t="n">
        <v>1563.23</v>
      </c>
      <c r="F851" s="871" t="n">
        <v>577.48</v>
      </c>
      <c r="G851" s="871" t="n">
        <v>2140.71</v>
      </c>
      <c r="H851" s="870" t="n">
        <v>1563.23</v>
      </c>
      <c r="I851" s="871" t="n">
        <v>667.4</v>
      </c>
      <c r="J851" s="871" t="n">
        <v>2230.63</v>
      </c>
    </row>
    <row r="852" customFormat="false" ht="25.5" hidden="false" customHeight="false" outlineLevel="0" collapsed="false">
      <c r="A852" s="868" t="s">
        <v>2032</v>
      </c>
      <c r="B852" s="869"/>
      <c r="C852" s="868" t="s">
        <v>2033</v>
      </c>
      <c r="D852" s="868" t="s">
        <v>470</v>
      </c>
      <c r="E852" s="870" t="n">
        <v>1523.12</v>
      </c>
      <c r="F852" s="871" t="n">
        <v>636.93</v>
      </c>
      <c r="G852" s="871" t="n">
        <v>2160.05</v>
      </c>
      <c r="H852" s="870" t="n">
        <v>1523.12</v>
      </c>
      <c r="I852" s="871" t="n">
        <v>736.12</v>
      </c>
      <c r="J852" s="871" t="n">
        <v>2259.24</v>
      </c>
    </row>
    <row r="853" customFormat="false" ht="25.5" hidden="false" customHeight="false" outlineLevel="0" collapsed="false">
      <c r="A853" s="868" t="s">
        <v>2034</v>
      </c>
      <c r="B853" s="869"/>
      <c r="C853" s="868" t="s">
        <v>2035</v>
      </c>
      <c r="D853" s="868" t="s">
        <v>470</v>
      </c>
      <c r="E853" s="870" t="n">
        <v>1368.02</v>
      </c>
      <c r="F853" s="871" t="n">
        <v>549.09</v>
      </c>
      <c r="G853" s="871" t="n">
        <v>1917.11</v>
      </c>
      <c r="H853" s="870" t="n">
        <v>1368.02</v>
      </c>
      <c r="I853" s="871" t="n">
        <v>634.59</v>
      </c>
      <c r="J853" s="871" t="n">
        <v>2002.61</v>
      </c>
    </row>
    <row r="854" customFormat="false" ht="25.5" hidden="false" customHeight="false" outlineLevel="0" collapsed="false">
      <c r="A854" s="868" t="s">
        <v>2036</v>
      </c>
      <c r="B854" s="869"/>
      <c r="C854" s="868" t="s">
        <v>2037</v>
      </c>
      <c r="D854" s="868" t="s">
        <v>470</v>
      </c>
      <c r="E854" s="870" t="n">
        <v>1230.22</v>
      </c>
      <c r="F854" s="871" t="n">
        <v>543.55</v>
      </c>
      <c r="G854" s="871" t="n">
        <v>1773.77</v>
      </c>
      <c r="H854" s="870" t="n">
        <v>1230.22</v>
      </c>
      <c r="I854" s="871" t="n">
        <v>628.2</v>
      </c>
      <c r="J854" s="871" t="n">
        <v>1858.42</v>
      </c>
    </row>
    <row r="855" customFormat="false" ht="25.5" hidden="false" customHeight="false" outlineLevel="0" collapsed="false">
      <c r="A855" s="868" t="s">
        <v>2038</v>
      </c>
      <c r="B855" s="869"/>
      <c r="C855" s="868" t="s">
        <v>2039</v>
      </c>
      <c r="D855" s="868" t="s">
        <v>470</v>
      </c>
      <c r="E855" s="870" t="n">
        <v>1358.38</v>
      </c>
      <c r="F855" s="871" t="n">
        <v>582.3</v>
      </c>
      <c r="G855" s="871" t="n">
        <v>1940.68</v>
      </c>
      <c r="H855" s="870" t="n">
        <v>1358.38</v>
      </c>
      <c r="I855" s="871" t="n">
        <v>672.99</v>
      </c>
      <c r="J855" s="871" t="n">
        <v>2031.37</v>
      </c>
    </row>
    <row r="856" customFormat="false" ht="12.75" hidden="false" customHeight="false" outlineLevel="0" collapsed="false">
      <c r="A856" s="863" t="s">
        <v>2040</v>
      </c>
      <c r="B856" s="864" t="s">
        <v>2041</v>
      </c>
      <c r="C856" s="865"/>
      <c r="D856" s="876"/>
      <c r="E856" s="877"/>
      <c r="F856" s="877"/>
      <c r="G856" s="878"/>
      <c r="H856" s="877"/>
      <c r="I856" s="877"/>
      <c r="J856" s="878"/>
    </row>
    <row r="857" customFormat="false" ht="25.5" hidden="false" customHeight="false" outlineLevel="0" collapsed="false">
      <c r="A857" s="868" t="s">
        <v>2042</v>
      </c>
      <c r="B857" s="869"/>
      <c r="C857" s="868" t="s">
        <v>2043</v>
      </c>
      <c r="D857" s="868" t="s">
        <v>470</v>
      </c>
      <c r="E857" s="870" t="n">
        <v>2172.49</v>
      </c>
      <c r="F857" s="871" t="n">
        <v>897.6</v>
      </c>
      <c r="G857" s="871" t="n">
        <v>3070.09</v>
      </c>
      <c r="H857" s="870" t="n">
        <v>2172.49</v>
      </c>
      <c r="I857" s="871" t="n">
        <v>1037.4</v>
      </c>
      <c r="J857" s="871" t="n">
        <v>3209.89</v>
      </c>
    </row>
    <row r="858" customFormat="false" ht="25.5" hidden="false" customHeight="false" outlineLevel="0" collapsed="false">
      <c r="A858" s="868" t="s">
        <v>2044</v>
      </c>
      <c r="B858" s="869"/>
      <c r="C858" s="868" t="s">
        <v>2045</v>
      </c>
      <c r="D858" s="868" t="s">
        <v>445</v>
      </c>
      <c r="E858" s="870" t="n">
        <v>0.08</v>
      </c>
      <c r="F858" s="871" t="n">
        <v>4.19</v>
      </c>
      <c r="G858" s="871" t="n">
        <v>4.27</v>
      </c>
      <c r="H858" s="870" t="n">
        <v>0.08</v>
      </c>
      <c r="I858" s="871" t="n">
        <v>4.84</v>
      </c>
      <c r="J858" s="871" t="n">
        <v>4.92</v>
      </c>
    </row>
    <row r="859" customFormat="false" ht="25.5" hidden="false" customHeight="false" outlineLevel="0" collapsed="false">
      <c r="A859" s="868" t="s">
        <v>2046</v>
      </c>
      <c r="B859" s="869"/>
      <c r="C859" s="868" t="s">
        <v>2047</v>
      </c>
      <c r="D859" s="868" t="s">
        <v>445</v>
      </c>
      <c r="E859" s="870" t="n">
        <v>0.2</v>
      </c>
      <c r="F859" s="871" t="n">
        <v>11.08</v>
      </c>
      <c r="G859" s="871" t="n">
        <v>11.28</v>
      </c>
      <c r="H859" s="870" t="n">
        <v>0.2</v>
      </c>
      <c r="I859" s="871" t="n">
        <v>12.81</v>
      </c>
      <c r="J859" s="871" t="n">
        <v>13.01</v>
      </c>
    </row>
    <row r="860" customFormat="false" ht="12.75" hidden="false" customHeight="false" outlineLevel="0" collapsed="false">
      <c r="A860" s="857" t="s">
        <v>2048</v>
      </c>
      <c r="B860" s="858" t="s">
        <v>2049</v>
      </c>
      <c r="C860" s="859"/>
      <c r="D860" s="860"/>
      <c r="E860" s="874"/>
      <c r="F860" s="874"/>
      <c r="G860" s="875"/>
      <c r="H860" s="874"/>
      <c r="I860" s="874"/>
      <c r="J860" s="875"/>
    </row>
    <row r="861" customFormat="false" ht="12.75" hidden="false" customHeight="false" outlineLevel="0" collapsed="false">
      <c r="A861" s="863" t="s">
        <v>2050</v>
      </c>
      <c r="B861" s="864" t="s">
        <v>2051</v>
      </c>
      <c r="C861" s="865"/>
      <c r="D861" s="876"/>
      <c r="E861" s="877"/>
      <c r="F861" s="877"/>
      <c r="G861" s="878"/>
      <c r="H861" s="877"/>
      <c r="I861" s="877"/>
      <c r="J861" s="878"/>
    </row>
    <row r="862" customFormat="false" ht="12.75" hidden="false" customHeight="false" outlineLevel="0" collapsed="false">
      <c r="A862" s="868" t="s">
        <v>2052</v>
      </c>
      <c r="B862" s="869"/>
      <c r="C862" s="868" t="s">
        <v>2053</v>
      </c>
      <c r="D862" s="868" t="s">
        <v>389</v>
      </c>
      <c r="E862" s="870" t="n">
        <v>21.6</v>
      </c>
      <c r="F862" s="871" t="n">
        <v>21.72</v>
      </c>
      <c r="G862" s="871" t="n">
        <v>43.32</v>
      </c>
      <c r="H862" s="870" t="n">
        <v>21.6</v>
      </c>
      <c r="I862" s="871" t="n">
        <v>25.1</v>
      </c>
      <c r="J862" s="871" t="n">
        <v>46.7</v>
      </c>
    </row>
    <row r="863" customFormat="false" ht="12.75" hidden="false" customHeight="false" outlineLevel="0" collapsed="false">
      <c r="A863" s="868" t="s">
        <v>2054</v>
      </c>
      <c r="B863" s="869"/>
      <c r="C863" s="868" t="s">
        <v>2055</v>
      </c>
      <c r="D863" s="868" t="s">
        <v>389</v>
      </c>
      <c r="E863" s="870" t="n">
        <v>33.28</v>
      </c>
      <c r="F863" s="871" t="n">
        <v>21.72</v>
      </c>
      <c r="G863" s="871" t="n">
        <v>55</v>
      </c>
      <c r="H863" s="870" t="n">
        <v>33.28</v>
      </c>
      <c r="I863" s="871" t="n">
        <v>25.1</v>
      </c>
      <c r="J863" s="871" t="n">
        <v>58.38</v>
      </c>
    </row>
    <row r="864" customFormat="false" ht="12.75" hidden="false" customHeight="false" outlineLevel="0" collapsed="false">
      <c r="A864" s="868" t="s">
        <v>2056</v>
      </c>
      <c r="B864" s="869"/>
      <c r="C864" s="868" t="s">
        <v>2057</v>
      </c>
      <c r="D864" s="868" t="s">
        <v>389</v>
      </c>
      <c r="E864" s="870" t="n">
        <v>20.48</v>
      </c>
      <c r="F864" s="871" t="n">
        <v>21.72</v>
      </c>
      <c r="G864" s="871" t="n">
        <v>42.2</v>
      </c>
      <c r="H864" s="870" t="n">
        <v>20.48</v>
      </c>
      <c r="I864" s="871" t="n">
        <v>25.1</v>
      </c>
      <c r="J864" s="871" t="n">
        <v>45.58</v>
      </c>
    </row>
    <row r="865" customFormat="false" ht="12.75" hidden="false" customHeight="false" outlineLevel="0" collapsed="false">
      <c r="A865" s="868" t="s">
        <v>2058</v>
      </c>
      <c r="B865" s="869"/>
      <c r="C865" s="868" t="s">
        <v>2059</v>
      </c>
      <c r="D865" s="868" t="s">
        <v>389</v>
      </c>
      <c r="E865" s="870" t="n">
        <v>56.16</v>
      </c>
      <c r="F865" s="871" t="n">
        <v>32.57</v>
      </c>
      <c r="G865" s="871" t="n">
        <v>88.73</v>
      </c>
      <c r="H865" s="870" t="n">
        <v>56.16</v>
      </c>
      <c r="I865" s="871" t="n">
        <v>37.64</v>
      </c>
      <c r="J865" s="871" t="n">
        <v>93.8</v>
      </c>
    </row>
    <row r="866" customFormat="false" ht="12.75" hidden="false" customHeight="false" outlineLevel="0" collapsed="false">
      <c r="A866" s="868" t="s">
        <v>2060</v>
      </c>
      <c r="B866" s="869"/>
      <c r="C866" s="868" t="s">
        <v>2061</v>
      </c>
      <c r="D866" s="868" t="s">
        <v>389</v>
      </c>
      <c r="E866" s="870" t="n">
        <v>58.32</v>
      </c>
      <c r="F866" s="871" t="n">
        <v>32.57</v>
      </c>
      <c r="G866" s="871" t="n">
        <v>90.89</v>
      </c>
      <c r="H866" s="870" t="n">
        <v>58.32</v>
      </c>
      <c r="I866" s="871" t="n">
        <v>37.64</v>
      </c>
      <c r="J866" s="871" t="n">
        <v>95.96</v>
      </c>
    </row>
    <row r="867" customFormat="false" ht="12.75" hidden="false" customHeight="false" outlineLevel="0" collapsed="false">
      <c r="A867" s="868" t="s">
        <v>2062</v>
      </c>
      <c r="B867" s="869"/>
      <c r="C867" s="868" t="s">
        <v>2063</v>
      </c>
      <c r="D867" s="868" t="s">
        <v>445</v>
      </c>
      <c r="E867" s="870" t="n">
        <v>0.61</v>
      </c>
      <c r="F867" s="871" t="n">
        <v>9.58</v>
      </c>
      <c r="G867" s="871" t="n">
        <v>10.19</v>
      </c>
      <c r="H867" s="870" t="n">
        <v>0.61</v>
      </c>
      <c r="I867" s="871" t="n">
        <v>11.07</v>
      </c>
      <c r="J867" s="871" t="n">
        <v>11.68</v>
      </c>
    </row>
    <row r="868" customFormat="false" ht="25.5" hidden="false" customHeight="false" outlineLevel="0" collapsed="false">
      <c r="A868" s="868" t="s">
        <v>2064</v>
      </c>
      <c r="B868" s="869"/>
      <c r="C868" s="868" t="s">
        <v>2065</v>
      </c>
      <c r="D868" s="868" t="s">
        <v>445</v>
      </c>
      <c r="E868" s="870" t="n">
        <v>8.24</v>
      </c>
      <c r="F868" s="871" t="n">
        <v>11.97</v>
      </c>
      <c r="G868" s="871" t="n">
        <v>20.21</v>
      </c>
      <c r="H868" s="870" t="n">
        <v>8.24</v>
      </c>
      <c r="I868" s="871" t="n">
        <v>13.83</v>
      </c>
      <c r="J868" s="871" t="n">
        <v>22.07</v>
      </c>
    </row>
    <row r="869" customFormat="false" ht="12.75" hidden="false" customHeight="false" outlineLevel="0" collapsed="false">
      <c r="A869" s="868" t="s">
        <v>2066</v>
      </c>
      <c r="B869" s="869"/>
      <c r="C869" s="868" t="s">
        <v>2067</v>
      </c>
      <c r="D869" s="868" t="s">
        <v>445</v>
      </c>
      <c r="E869" s="870" t="n">
        <v>12.37</v>
      </c>
      <c r="F869" s="871" t="n">
        <v>11.97</v>
      </c>
      <c r="G869" s="871" t="n">
        <v>24.34</v>
      </c>
      <c r="H869" s="870" t="n">
        <v>12.37</v>
      </c>
      <c r="I869" s="871" t="n">
        <v>13.83</v>
      </c>
      <c r="J869" s="871" t="n">
        <v>26.2</v>
      </c>
    </row>
    <row r="870" customFormat="false" ht="12.75" hidden="false" customHeight="false" outlineLevel="0" collapsed="false">
      <c r="A870" s="863" t="s">
        <v>2068</v>
      </c>
      <c r="B870" s="864" t="s">
        <v>2069</v>
      </c>
      <c r="C870" s="865"/>
      <c r="D870" s="876"/>
      <c r="E870" s="877"/>
      <c r="F870" s="877"/>
      <c r="G870" s="878"/>
      <c r="H870" s="877"/>
      <c r="I870" s="877"/>
      <c r="J870" s="878"/>
    </row>
    <row r="871" customFormat="false" ht="25.5" hidden="false" customHeight="false" outlineLevel="0" collapsed="false">
      <c r="A871" s="868" t="s">
        <v>2070</v>
      </c>
      <c r="B871" s="869"/>
      <c r="C871" s="868" t="s">
        <v>2071</v>
      </c>
      <c r="D871" s="868" t="s">
        <v>389</v>
      </c>
      <c r="E871" s="870" t="n">
        <v>27.32</v>
      </c>
      <c r="F871" s="871" t="n">
        <v>11.97</v>
      </c>
      <c r="G871" s="871" t="n">
        <v>39.29</v>
      </c>
      <c r="H871" s="870" t="n">
        <v>27.32</v>
      </c>
      <c r="I871" s="871" t="n">
        <v>13.83</v>
      </c>
      <c r="J871" s="871" t="n">
        <v>41.15</v>
      </c>
    </row>
    <row r="872" customFormat="false" ht="25.5" hidden="false" customHeight="false" outlineLevel="0" collapsed="false">
      <c r="A872" s="868" t="s">
        <v>2072</v>
      </c>
      <c r="B872" s="869"/>
      <c r="C872" s="868" t="s">
        <v>2073</v>
      </c>
      <c r="D872" s="868" t="s">
        <v>389</v>
      </c>
      <c r="E872" s="870" t="n">
        <v>37.07</v>
      </c>
      <c r="F872" s="871" t="n">
        <v>11.97</v>
      </c>
      <c r="G872" s="871" t="n">
        <v>49.04</v>
      </c>
      <c r="H872" s="870" t="n">
        <v>37.07</v>
      </c>
      <c r="I872" s="871" t="n">
        <v>13.83</v>
      </c>
      <c r="J872" s="871" t="n">
        <v>50.9</v>
      </c>
    </row>
    <row r="873" customFormat="false" ht="25.5" hidden="false" customHeight="false" outlineLevel="0" collapsed="false">
      <c r="A873" s="868" t="s">
        <v>2074</v>
      </c>
      <c r="B873" s="869"/>
      <c r="C873" s="868" t="s">
        <v>2075</v>
      </c>
      <c r="D873" s="868" t="s">
        <v>389</v>
      </c>
      <c r="E873" s="870" t="n">
        <v>78.68</v>
      </c>
      <c r="F873" s="871" t="n">
        <v>11.97</v>
      </c>
      <c r="G873" s="871" t="n">
        <v>90.65</v>
      </c>
      <c r="H873" s="870" t="n">
        <v>78.68</v>
      </c>
      <c r="I873" s="871" t="n">
        <v>13.83</v>
      </c>
      <c r="J873" s="871" t="n">
        <v>92.51</v>
      </c>
    </row>
    <row r="874" customFormat="false" ht="25.5" hidden="false" customHeight="false" outlineLevel="0" collapsed="false">
      <c r="A874" s="868" t="s">
        <v>2076</v>
      </c>
      <c r="B874" s="869"/>
      <c r="C874" s="868" t="s">
        <v>2077</v>
      </c>
      <c r="D874" s="868" t="s">
        <v>389</v>
      </c>
      <c r="E874" s="870" t="n">
        <v>80.12</v>
      </c>
      <c r="F874" s="871" t="n">
        <v>11.97</v>
      </c>
      <c r="G874" s="871" t="n">
        <v>92.09</v>
      </c>
      <c r="H874" s="870" t="n">
        <v>80.12</v>
      </c>
      <c r="I874" s="871" t="n">
        <v>13.83</v>
      </c>
      <c r="J874" s="871" t="n">
        <v>93.95</v>
      </c>
    </row>
    <row r="875" customFormat="false" ht="25.5" hidden="false" customHeight="false" outlineLevel="0" collapsed="false">
      <c r="A875" s="868" t="s">
        <v>2078</v>
      </c>
      <c r="B875" s="869"/>
      <c r="C875" s="868" t="s">
        <v>2079</v>
      </c>
      <c r="D875" s="868" t="s">
        <v>445</v>
      </c>
      <c r="E875" s="870" t="n">
        <v>47.21</v>
      </c>
      <c r="F875" s="871" t="n">
        <v>5.98</v>
      </c>
      <c r="G875" s="871" t="n">
        <v>53.19</v>
      </c>
      <c r="H875" s="870" t="n">
        <v>47.21</v>
      </c>
      <c r="I875" s="871" t="n">
        <v>6.91</v>
      </c>
      <c r="J875" s="871" t="n">
        <v>54.12</v>
      </c>
    </row>
    <row r="876" customFormat="false" ht="25.5" hidden="false" customHeight="false" outlineLevel="0" collapsed="false">
      <c r="A876" s="868" t="s">
        <v>2080</v>
      </c>
      <c r="B876" s="869"/>
      <c r="C876" s="868" t="s">
        <v>2081</v>
      </c>
      <c r="D876" s="868" t="s">
        <v>445</v>
      </c>
      <c r="E876" s="870" t="n">
        <v>41.39</v>
      </c>
      <c r="F876" s="871" t="n">
        <v>5.98</v>
      </c>
      <c r="G876" s="871" t="n">
        <v>47.37</v>
      </c>
      <c r="H876" s="870" t="n">
        <v>41.39</v>
      </c>
      <c r="I876" s="871" t="n">
        <v>6.91</v>
      </c>
      <c r="J876" s="871" t="n">
        <v>48.3</v>
      </c>
    </row>
    <row r="877" customFormat="false" ht="25.5" hidden="false" customHeight="false" outlineLevel="0" collapsed="false">
      <c r="A877" s="868" t="s">
        <v>2082</v>
      </c>
      <c r="B877" s="869"/>
      <c r="C877" s="868" t="s">
        <v>2083</v>
      </c>
      <c r="D877" s="868" t="s">
        <v>445</v>
      </c>
      <c r="E877" s="870" t="n">
        <v>61.17</v>
      </c>
      <c r="F877" s="871" t="n">
        <v>5.98</v>
      </c>
      <c r="G877" s="871" t="n">
        <v>67.15</v>
      </c>
      <c r="H877" s="870" t="n">
        <v>61.17</v>
      </c>
      <c r="I877" s="871" t="n">
        <v>6.91</v>
      </c>
      <c r="J877" s="871" t="n">
        <v>68.08</v>
      </c>
    </row>
    <row r="878" customFormat="false" ht="25.5" hidden="false" customHeight="false" outlineLevel="0" collapsed="false">
      <c r="A878" s="868" t="s">
        <v>2084</v>
      </c>
      <c r="B878" s="869"/>
      <c r="C878" s="868" t="s">
        <v>2085</v>
      </c>
      <c r="D878" s="868" t="s">
        <v>445</v>
      </c>
      <c r="E878" s="870" t="n">
        <v>87.57</v>
      </c>
      <c r="F878" s="871" t="n">
        <v>5.98</v>
      </c>
      <c r="G878" s="871" t="n">
        <v>93.55</v>
      </c>
      <c r="H878" s="870" t="n">
        <v>87.57</v>
      </c>
      <c r="I878" s="871" t="n">
        <v>6.91</v>
      </c>
      <c r="J878" s="871" t="n">
        <v>94.48</v>
      </c>
    </row>
    <row r="879" customFormat="false" ht="25.5" hidden="false" customHeight="false" outlineLevel="0" collapsed="false">
      <c r="A879" s="868" t="s">
        <v>2086</v>
      </c>
      <c r="B879" s="869"/>
      <c r="C879" s="868" t="s">
        <v>2087</v>
      </c>
      <c r="D879" s="868" t="s">
        <v>445</v>
      </c>
      <c r="E879" s="870" t="n">
        <v>29.42</v>
      </c>
      <c r="F879" s="871" t="n">
        <v>5.98</v>
      </c>
      <c r="G879" s="871" t="n">
        <v>35.4</v>
      </c>
      <c r="H879" s="870" t="n">
        <v>29.42</v>
      </c>
      <c r="I879" s="871" t="n">
        <v>6.91</v>
      </c>
      <c r="J879" s="871" t="n">
        <v>36.33</v>
      </c>
    </row>
    <row r="880" customFormat="false" ht="25.5" hidden="false" customHeight="false" outlineLevel="0" collapsed="false">
      <c r="A880" s="868" t="s">
        <v>2088</v>
      </c>
      <c r="B880" s="869"/>
      <c r="C880" s="868" t="s">
        <v>2089</v>
      </c>
      <c r="D880" s="868" t="s">
        <v>445</v>
      </c>
      <c r="E880" s="870" t="n">
        <v>39.21</v>
      </c>
      <c r="F880" s="871" t="n">
        <v>5.98</v>
      </c>
      <c r="G880" s="871" t="n">
        <v>45.19</v>
      </c>
      <c r="H880" s="870" t="n">
        <v>39.21</v>
      </c>
      <c r="I880" s="871" t="n">
        <v>6.91</v>
      </c>
      <c r="J880" s="871" t="n">
        <v>46.12</v>
      </c>
    </row>
    <row r="881" customFormat="false" ht="25.5" hidden="false" customHeight="false" outlineLevel="0" collapsed="false">
      <c r="A881" s="868" t="s">
        <v>2090</v>
      </c>
      <c r="B881" s="869"/>
      <c r="C881" s="868" t="s">
        <v>2091</v>
      </c>
      <c r="D881" s="868" t="s">
        <v>445</v>
      </c>
      <c r="E881" s="870" t="n">
        <v>37.99</v>
      </c>
      <c r="F881" s="871" t="n">
        <v>5.98</v>
      </c>
      <c r="G881" s="871" t="n">
        <v>43.97</v>
      </c>
      <c r="H881" s="870" t="n">
        <v>37.99</v>
      </c>
      <c r="I881" s="871" t="n">
        <v>6.91</v>
      </c>
      <c r="J881" s="871" t="n">
        <v>44.9</v>
      </c>
    </row>
    <row r="882" customFormat="false" ht="12.75" hidden="false" customHeight="false" outlineLevel="0" collapsed="false">
      <c r="A882" s="863" t="s">
        <v>2092</v>
      </c>
      <c r="B882" s="864" t="s">
        <v>2093</v>
      </c>
      <c r="C882" s="865"/>
      <c r="D882" s="876"/>
      <c r="E882" s="877"/>
      <c r="F882" s="877"/>
      <c r="G882" s="878"/>
      <c r="H882" s="877"/>
      <c r="I882" s="877"/>
      <c r="J882" s="878"/>
    </row>
    <row r="883" customFormat="false" ht="25.5" hidden="false" customHeight="false" outlineLevel="0" collapsed="false">
      <c r="A883" s="868" t="s">
        <v>2094</v>
      </c>
      <c r="B883" s="869"/>
      <c r="C883" s="868" t="s">
        <v>2095</v>
      </c>
      <c r="D883" s="868" t="s">
        <v>389</v>
      </c>
      <c r="E883" s="870" t="n">
        <v>44.24</v>
      </c>
      <c r="F883" s="871" t="n">
        <v>19.44</v>
      </c>
      <c r="G883" s="871" t="n">
        <v>63.68</v>
      </c>
      <c r="H883" s="870" t="n">
        <v>44.24</v>
      </c>
      <c r="I883" s="871" t="n">
        <v>22.48</v>
      </c>
      <c r="J883" s="871" t="n">
        <v>66.72</v>
      </c>
    </row>
    <row r="884" customFormat="false" ht="25.5" hidden="false" customHeight="false" outlineLevel="0" collapsed="false">
      <c r="A884" s="868" t="s">
        <v>2096</v>
      </c>
      <c r="B884" s="869"/>
      <c r="C884" s="868" t="s">
        <v>2097</v>
      </c>
      <c r="D884" s="868" t="s">
        <v>445</v>
      </c>
      <c r="E884" s="870" t="n">
        <v>80.55</v>
      </c>
      <c r="F884" s="871" t="n">
        <v>6.58</v>
      </c>
      <c r="G884" s="871" t="n">
        <v>87.13</v>
      </c>
      <c r="H884" s="870" t="n">
        <v>80.55</v>
      </c>
      <c r="I884" s="871" t="n">
        <v>7.6</v>
      </c>
      <c r="J884" s="871" t="n">
        <v>88.15</v>
      </c>
    </row>
    <row r="885" customFormat="false" ht="12.75" hidden="false" customHeight="false" outlineLevel="0" collapsed="false">
      <c r="A885" s="863" t="s">
        <v>2098</v>
      </c>
      <c r="B885" s="864" t="s">
        <v>2099</v>
      </c>
      <c r="C885" s="865"/>
      <c r="D885" s="876"/>
      <c r="E885" s="877"/>
      <c r="F885" s="877"/>
      <c r="G885" s="878"/>
      <c r="H885" s="877"/>
      <c r="I885" s="877"/>
      <c r="J885" s="878"/>
    </row>
    <row r="886" customFormat="false" ht="38.25" hidden="false" customHeight="false" outlineLevel="0" collapsed="false">
      <c r="A886" s="868" t="s">
        <v>2100</v>
      </c>
      <c r="B886" s="869"/>
      <c r="C886" s="868" t="s">
        <v>2101</v>
      </c>
      <c r="D886" s="868" t="s">
        <v>389</v>
      </c>
      <c r="E886" s="870" t="n">
        <v>54.93</v>
      </c>
      <c r="F886" s="871" t="n">
        <v>11.97</v>
      </c>
      <c r="G886" s="871" t="n">
        <v>66.9</v>
      </c>
      <c r="H886" s="870" t="n">
        <v>54.93</v>
      </c>
      <c r="I886" s="871" t="n">
        <v>13.83</v>
      </c>
      <c r="J886" s="871" t="n">
        <v>68.76</v>
      </c>
    </row>
    <row r="887" customFormat="false" ht="38.25" hidden="false" customHeight="false" outlineLevel="0" collapsed="false">
      <c r="A887" s="868" t="s">
        <v>2102</v>
      </c>
      <c r="B887" s="869"/>
      <c r="C887" s="868" t="s">
        <v>2103</v>
      </c>
      <c r="D887" s="868" t="s">
        <v>389</v>
      </c>
      <c r="E887" s="870" t="n">
        <v>115.86</v>
      </c>
      <c r="F887" s="871" t="n">
        <v>11.97</v>
      </c>
      <c r="G887" s="871" t="n">
        <v>127.83</v>
      </c>
      <c r="H887" s="870" t="n">
        <v>115.86</v>
      </c>
      <c r="I887" s="871" t="n">
        <v>13.83</v>
      </c>
      <c r="J887" s="871" t="n">
        <v>129.69</v>
      </c>
    </row>
    <row r="888" customFormat="false" ht="38.25" hidden="false" customHeight="false" outlineLevel="0" collapsed="false">
      <c r="A888" s="868" t="s">
        <v>2104</v>
      </c>
      <c r="B888" s="869"/>
      <c r="C888" s="868" t="s">
        <v>2105</v>
      </c>
      <c r="D888" s="868" t="s">
        <v>389</v>
      </c>
      <c r="E888" s="870" t="n">
        <v>78.41</v>
      </c>
      <c r="F888" s="871" t="n">
        <v>11.97</v>
      </c>
      <c r="G888" s="871" t="n">
        <v>90.38</v>
      </c>
      <c r="H888" s="870" t="n">
        <v>78.41</v>
      </c>
      <c r="I888" s="871" t="n">
        <v>13.83</v>
      </c>
      <c r="J888" s="871" t="n">
        <v>92.24</v>
      </c>
    </row>
    <row r="889" customFormat="false" ht="38.25" hidden="false" customHeight="false" outlineLevel="0" collapsed="false">
      <c r="A889" s="868" t="s">
        <v>2106</v>
      </c>
      <c r="B889" s="869"/>
      <c r="C889" s="868" t="s">
        <v>2107</v>
      </c>
      <c r="D889" s="868" t="s">
        <v>389</v>
      </c>
      <c r="E889" s="870" t="n">
        <v>64.37</v>
      </c>
      <c r="F889" s="871" t="n">
        <v>11.97</v>
      </c>
      <c r="G889" s="871" t="n">
        <v>76.34</v>
      </c>
      <c r="H889" s="870" t="n">
        <v>64.37</v>
      </c>
      <c r="I889" s="871" t="n">
        <v>13.83</v>
      </c>
      <c r="J889" s="871" t="n">
        <v>78.2</v>
      </c>
    </row>
    <row r="890" customFormat="false" ht="38.25" hidden="false" customHeight="false" outlineLevel="0" collapsed="false">
      <c r="A890" s="868" t="s">
        <v>2108</v>
      </c>
      <c r="B890" s="869"/>
      <c r="C890" s="868" t="s">
        <v>2109</v>
      </c>
      <c r="D890" s="868" t="s">
        <v>445</v>
      </c>
      <c r="E890" s="870" t="n">
        <v>49.8</v>
      </c>
      <c r="F890" s="871" t="n">
        <v>5.98</v>
      </c>
      <c r="G890" s="871" t="n">
        <v>55.78</v>
      </c>
      <c r="H890" s="870" t="n">
        <v>49.8</v>
      </c>
      <c r="I890" s="871" t="n">
        <v>6.91</v>
      </c>
      <c r="J890" s="871" t="n">
        <v>56.71</v>
      </c>
    </row>
    <row r="891" customFormat="false" ht="38.25" hidden="false" customHeight="false" outlineLevel="0" collapsed="false">
      <c r="A891" s="868" t="s">
        <v>2110</v>
      </c>
      <c r="B891" s="869"/>
      <c r="C891" s="868" t="s">
        <v>2111</v>
      </c>
      <c r="D891" s="868" t="s">
        <v>445</v>
      </c>
      <c r="E891" s="870" t="n">
        <v>48.95</v>
      </c>
      <c r="F891" s="871" t="n">
        <v>5.98</v>
      </c>
      <c r="G891" s="871" t="n">
        <v>54.93</v>
      </c>
      <c r="H891" s="870" t="n">
        <v>48.95</v>
      </c>
      <c r="I891" s="871" t="n">
        <v>6.91</v>
      </c>
      <c r="J891" s="871" t="n">
        <v>55.86</v>
      </c>
    </row>
    <row r="892" customFormat="false" ht="12.75" hidden="false" customHeight="false" outlineLevel="0" collapsed="false">
      <c r="A892" s="863" t="s">
        <v>2112</v>
      </c>
      <c r="B892" s="864" t="s">
        <v>2113</v>
      </c>
      <c r="C892" s="865"/>
      <c r="D892" s="876"/>
      <c r="E892" s="877"/>
      <c r="F892" s="877"/>
      <c r="G892" s="878"/>
      <c r="H892" s="877"/>
      <c r="I892" s="877"/>
      <c r="J892" s="878"/>
    </row>
    <row r="893" customFormat="false" ht="38.25" hidden="false" customHeight="false" outlineLevel="0" collapsed="false">
      <c r="A893" s="868" t="s">
        <v>2114</v>
      </c>
      <c r="B893" s="869"/>
      <c r="C893" s="868" t="s">
        <v>2115</v>
      </c>
      <c r="D893" s="868" t="s">
        <v>389</v>
      </c>
      <c r="E893" s="870" t="n">
        <v>121.68</v>
      </c>
      <c r="F893" s="871" t="n">
        <v>30.1</v>
      </c>
      <c r="G893" s="871" t="n">
        <v>151.78</v>
      </c>
      <c r="H893" s="870" t="n">
        <v>121.68</v>
      </c>
      <c r="I893" s="871" t="n">
        <v>34.79</v>
      </c>
      <c r="J893" s="871" t="n">
        <v>156.47</v>
      </c>
    </row>
    <row r="894" customFormat="false" ht="38.25" hidden="false" customHeight="false" outlineLevel="0" collapsed="false">
      <c r="A894" s="868" t="s">
        <v>2116</v>
      </c>
      <c r="B894" s="869"/>
      <c r="C894" s="868" t="s">
        <v>2117</v>
      </c>
      <c r="D894" s="868" t="s">
        <v>389</v>
      </c>
      <c r="E894" s="870" t="n">
        <v>114.66</v>
      </c>
      <c r="F894" s="871" t="n">
        <v>13.03</v>
      </c>
      <c r="G894" s="871" t="n">
        <v>127.69</v>
      </c>
      <c r="H894" s="870" t="n">
        <v>114.66</v>
      </c>
      <c r="I894" s="871" t="n">
        <v>15.05</v>
      </c>
      <c r="J894" s="871" t="n">
        <v>129.71</v>
      </c>
    </row>
    <row r="895" customFormat="false" ht="38.25" hidden="false" customHeight="false" outlineLevel="0" collapsed="false">
      <c r="A895" s="868" t="s">
        <v>2118</v>
      </c>
      <c r="B895" s="869"/>
      <c r="C895" s="868" t="s">
        <v>2119</v>
      </c>
      <c r="D895" s="868" t="s">
        <v>389</v>
      </c>
      <c r="E895" s="870" t="n">
        <v>95.67</v>
      </c>
      <c r="F895" s="871" t="n">
        <v>13.03</v>
      </c>
      <c r="G895" s="871" t="n">
        <v>108.7</v>
      </c>
      <c r="H895" s="870" t="n">
        <v>95.67</v>
      </c>
      <c r="I895" s="871" t="n">
        <v>15.05</v>
      </c>
      <c r="J895" s="871" t="n">
        <v>110.72</v>
      </c>
    </row>
    <row r="896" customFormat="false" ht="38.25" hidden="false" customHeight="false" outlineLevel="0" collapsed="false">
      <c r="A896" s="868" t="s">
        <v>2120</v>
      </c>
      <c r="B896" s="869"/>
      <c r="C896" s="868" t="s">
        <v>2121</v>
      </c>
      <c r="D896" s="868" t="s">
        <v>389</v>
      </c>
      <c r="E896" s="870" t="n">
        <v>66.45</v>
      </c>
      <c r="F896" s="871" t="n">
        <v>11.97</v>
      </c>
      <c r="G896" s="871" t="n">
        <v>78.42</v>
      </c>
      <c r="H896" s="870" t="n">
        <v>66.45</v>
      </c>
      <c r="I896" s="871" t="n">
        <v>13.83</v>
      </c>
      <c r="J896" s="871" t="n">
        <v>80.28</v>
      </c>
    </row>
    <row r="897" customFormat="false" ht="12.75" hidden="false" customHeight="false" outlineLevel="0" collapsed="false">
      <c r="A897" s="863" t="s">
        <v>2122</v>
      </c>
      <c r="B897" s="864" t="s">
        <v>2123</v>
      </c>
      <c r="C897" s="865"/>
      <c r="D897" s="876"/>
      <c r="E897" s="877"/>
      <c r="F897" s="877"/>
      <c r="G897" s="878"/>
      <c r="H897" s="877"/>
      <c r="I897" s="877"/>
      <c r="J897" s="878"/>
    </row>
    <row r="898" customFormat="false" ht="12.75" hidden="false" customHeight="false" outlineLevel="0" collapsed="false">
      <c r="A898" s="868" t="s">
        <v>2124</v>
      </c>
      <c r="B898" s="869"/>
      <c r="C898" s="868" t="s">
        <v>2125</v>
      </c>
      <c r="D898" s="868" t="s">
        <v>389</v>
      </c>
      <c r="E898" s="870" t="n">
        <v>42.35</v>
      </c>
      <c r="F898" s="871" t="n">
        <v>11.97</v>
      </c>
      <c r="G898" s="871" t="n">
        <v>54.32</v>
      </c>
      <c r="H898" s="870" t="n">
        <v>42.35</v>
      </c>
      <c r="I898" s="871" t="n">
        <v>13.83</v>
      </c>
      <c r="J898" s="871" t="n">
        <v>56.18</v>
      </c>
    </row>
    <row r="899" customFormat="false" ht="25.5" hidden="false" customHeight="false" outlineLevel="0" collapsed="false">
      <c r="A899" s="868" t="s">
        <v>2126</v>
      </c>
      <c r="B899" s="869"/>
      <c r="C899" s="868" t="s">
        <v>2127</v>
      </c>
      <c r="D899" s="868" t="s">
        <v>389</v>
      </c>
      <c r="E899" s="870" t="n">
        <v>69.92</v>
      </c>
      <c r="F899" s="871" t="n">
        <v>11.97</v>
      </c>
      <c r="G899" s="871" t="n">
        <v>81.89</v>
      </c>
      <c r="H899" s="870" t="n">
        <v>69.92</v>
      </c>
      <c r="I899" s="871" t="n">
        <v>13.83</v>
      </c>
      <c r="J899" s="871" t="n">
        <v>83.75</v>
      </c>
    </row>
    <row r="900" customFormat="false" ht="25.5" hidden="false" customHeight="false" outlineLevel="0" collapsed="false">
      <c r="A900" s="868" t="s">
        <v>2128</v>
      </c>
      <c r="B900" s="869"/>
      <c r="C900" s="868" t="s">
        <v>2129</v>
      </c>
      <c r="D900" s="868" t="s">
        <v>445</v>
      </c>
      <c r="E900" s="870" t="n">
        <v>103.64</v>
      </c>
      <c r="F900" s="871" t="n">
        <v>5.98</v>
      </c>
      <c r="G900" s="871" t="n">
        <v>109.62</v>
      </c>
      <c r="H900" s="870" t="n">
        <v>103.64</v>
      </c>
      <c r="I900" s="871" t="n">
        <v>6.91</v>
      </c>
      <c r="J900" s="871" t="n">
        <v>110.55</v>
      </c>
    </row>
    <row r="901" customFormat="false" ht="12.75" hidden="false" customHeight="false" outlineLevel="0" collapsed="false">
      <c r="A901" s="863" t="s">
        <v>2130</v>
      </c>
      <c r="B901" s="864" t="s">
        <v>2131</v>
      </c>
      <c r="C901" s="865"/>
      <c r="D901" s="876"/>
      <c r="E901" s="877"/>
      <c r="F901" s="877"/>
      <c r="G901" s="878"/>
      <c r="H901" s="877"/>
      <c r="I901" s="877"/>
      <c r="J901" s="878"/>
    </row>
    <row r="902" customFormat="false" ht="12.75" hidden="false" customHeight="false" outlineLevel="0" collapsed="false">
      <c r="A902" s="868" t="s">
        <v>2132</v>
      </c>
      <c r="B902" s="869"/>
      <c r="C902" s="868" t="s">
        <v>2133</v>
      </c>
      <c r="D902" s="868" t="s">
        <v>337</v>
      </c>
      <c r="E902" s="870" t="n">
        <v>47.3</v>
      </c>
      <c r="F902" s="871" t="n">
        <v>3</v>
      </c>
      <c r="G902" s="871" t="n">
        <v>50.3</v>
      </c>
      <c r="H902" s="870" t="n">
        <v>47.3</v>
      </c>
      <c r="I902" s="871" t="n">
        <v>3.46</v>
      </c>
      <c r="J902" s="871" t="n">
        <v>50.76</v>
      </c>
    </row>
    <row r="903" customFormat="false" ht="25.5" hidden="false" customHeight="false" outlineLevel="0" collapsed="false">
      <c r="A903" s="868" t="s">
        <v>2134</v>
      </c>
      <c r="B903" s="869"/>
      <c r="C903" s="868" t="s">
        <v>2135</v>
      </c>
      <c r="D903" s="868" t="s">
        <v>337</v>
      </c>
      <c r="E903" s="870" t="n">
        <v>47.3</v>
      </c>
      <c r="F903" s="871" t="n">
        <v>3</v>
      </c>
      <c r="G903" s="871" t="n">
        <v>50.3</v>
      </c>
      <c r="H903" s="870" t="n">
        <v>47.3</v>
      </c>
      <c r="I903" s="871" t="n">
        <v>3.46</v>
      </c>
      <c r="J903" s="871" t="n">
        <v>50.76</v>
      </c>
    </row>
    <row r="904" customFormat="false" ht="12.75" hidden="false" customHeight="false" outlineLevel="0" collapsed="false">
      <c r="A904" s="863" t="s">
        <v>2136</v>
      </c>
      <c r="B904" s="864" t="s">
        <v>2137</v>
      </c>
      <c r="C904" s="865"/>
      <c r="D904" s="876"/>
      <c r="E904" s="877"/>
      <c r="F904" s="877"/>
      <c r="G904" s="878"/>
      <c r="H904" s="877"/>
      <c r="I904" s="877"/>
      <c r="J904" s="878"/>
    </row>
    <row r="905" customFormat="false" ht="12.75" hidden="false" customHeight="false" outlineLevel="0" collapsed="false">
      <c r="A905" s="868" t="s">
        <v>2138</v>
      </c>
      <c r="B905" s="869"/>
      <c r="C905" s="868" t="s">
        <v>2139</v>
      </c>
      <c r="D905" s="868" t="s">
        <v>389</v>
      </c>
      <c r="E905" s="870" t="n">
        <v>473.81</v>
      </c>
      <c r="F905" s="871" t="n">
        <v>0</v>
      </c>
      <c r="G905" s="871" t="n">
        <v>473.81</v>
      </c>
      <c r="H905" s="870" t="n">
        <v>473.81</v>
      </c>
      <c r="I905" s="871" t="n">
        <v>0</v>
      </c>
      <c r="J905" s="871" t="n">
        <v>473.81</v>
      </c>
    </row>
    <row r="906" customFormat="false" ht="12.75" hidden="false" customHeight="false" outlineLevel="0" collapsed="false">
      <c r="A906" s="863" t="s">
        <v>2140</v>
      </c>
      <c r="B906" s="864" t="s">
        <v>2141</v>
      </c>
      <c r="C906" s="865"/>
      <c r="D906" s="876"/>
      <c r="E906" s="877"/>
      <c r="F906" s="877"/>
      <c r="G906" s="878"/>
      <c r="H906" s="877"/>
      <c r="I906" s="877"/>
      <c r="J906" s="878"/>
    </row>
    <row r="907" customFormat="false" ht="25.5" hidden="false" customHeight="false" outlineLevel="0" collapsed="false">
      <c r="A907" s="868" t="s">
        <v>2142</v>
      </c>
      <c r="B907" s="869"/>
      <c r="C907" s="868" t="s">
        <v>2143</v>
      </c>
      <c r="D907" s="868" t="s">
        <v>389</v>
      </c>
      <c r="E907" s="870" t="n">
        <v>82.63</v>
      </c>
      <c r="F907" s="871" t="n">
        <v>61.26</v>
      </c>
      <c r="G907" s="871" t="n">
        <v>143.89</v>
      </c>
      <c r="H907" s="870" t="n">
        <v>82.63</v>
      </c>
      <c r="I907" s="871" t="n">
        <v>70.8</v>
      </c>
      <c r="J907" s="871" t="n">
        <v>153.43</v>
      </c>
    </row>
    <row r="908" customFormat="false" ht="25.5" hidden="false" customHeight="false" outlineLevel="0" collapsed="false">
      <c r="A908" s="868" t="s">
        <v>2144</v>
      </c>
      <c r="B908" s="869"/>
      <c r="C908" s="868" t="s">
        <v>2145</v>
      </c>
      <c r="D908" s="868" t="s">
        <v>389</v>
      </c>
      <c r="E908" s="870" t="n">
        <v>154.39</v>
      </c>
      <c r="F908" s="871" t="n">
        <v>55.13</v>
      </c>
      <c r="G908" s="871" t="n">
        <v>209.52</v>
      </c>
      <c r="H908" s="870" t="n">
        <v>154.39</v>
      </c>
      <c r="I908" s="871" t="n">
        <v>63.71</v>
      </c>
      <c r="J908" s="871" t="n">
        <v>218.1</v>
      </c>
    </row>
    <row r="909" customFormat="false" ht="25.5" hidden="false" customHeight="false" outlineLevel="0" collapsed="false">
      <c r="A909" s="868" t="s">
        <v>2146</v>
      </c>
      <c r="B909" s="869"/>
      <c r="C909" s="868" t="s">
        <v>2147</v>
      </c>
      <c r="D909" s="868" t="s">
        <v>389</v>
      </c>
      <c r="E909" s="870" t="n">
        <v>153.34</v>
      </c>
      <c r="F909" s="871" t="n">
        <v>61.26</v>
      </c>
      <c r="G909" s="871" t="n">
        <v>214.6</v>
      </c>
      <c r="H909" s="870" t="n">
        <v>153.34</v>
      </c>
      <c r="I909" s="871" t="n">
        <v>70.8</v>
      </c>
      <c r="J909" s="871" t="n">
        <v>224.14</v>
      </c>
    </row>
    <row r="910" customFormat="false" ht="12.75" hidden="false" customHeight="false" outlineLevel="0" collapsed="false">
      <c r="A910" s="863" t="s">
        <v>2148</v>
      </c>
      <c r="B910" s="864" t="s">
        <v>2149</v>
      </c>
      <c r="C910" s="865"/>
      <c r="D910" s="876"/>
      <c r="E910" s="877"/>
      <c r="F910" s="877"/>
      <c r="G910" s="878"/>
      <c r="H910" s="877"/>
      <c r="I910" s="877"/>
      <c r="J910" s="878"/>
    </row>
    <row r="911" customFormat="false" ht="25.5" hidden="false" customHeight="false" outlineLevel="0" collapsed="false">
      <c r="A911" s="868" t="s">
        <v>2150</v>
      </c>
      <c r="B911" s="869"/>
      <c r="C911" s="868" t="s">
        <v>2151</v>
      </c>
      <c r="D911" s="868" t="s">
        <v>445</v>
      </c>
      <c r="E911" s="870" t="n">
        <v>25.71</v>
      </c>
      <c r="F911" s="871" t="n">
        <v>36.5</v>
      </c>
      <c r="G911" s="871" t="n">
        <v>62.21</v>
      </c>
      <c r="H911" s="870" t="n">
        <v>25.71</v>
      </c>
      <c r="I911" s="871" t="n">
        <v>42.17</v>
      </c>
      <c r="J911" s="871" t="n">
        <v>67.88</v>
      </c>
    </row>
    <row r="912" customFormat="false" ht="25.5" hidden="false" customHeight="false" outlineLevel="0" collapsed="false">
      <c r="A912" s="868" t="s">
        <v>2152</v>
      </c>
      <c r="B912" s="869"/>
      <c r="C912" s="868" t="s">
        <v>2153</v>
      </c>
      <c r="D912" s="868" t="s">
        <v>445</v>
      </c>
      <c r="E912" s="870" t="n">
        <v>39.2</v>
      </c>
      <c r="F912" s="871" t="n">
        <v>43.14</v>
      </c>
      <c r="G912" s="871" t="n">
        <v>82.34</v>
      </c>
      <c r="H912" s="870" t="n">
        <v>39.2</v>
      </c>
      <c r="I912" s="871" t="n">
        <v>49.84</v>
      </c>
      <c r="J912" s="871" t="n">
        <v>89.04</v>
      </c>
    </row>
    <row r="913" customFormat="false" ht="25.5" hidden="false" customHeight="false" outlineLevel="0" collapsed="false">
      <c r="A913" s="868" t="s">
        <v>2154</v>
      </c>
      <c r="B913" s="869"/>
      <c r="C913" s="868" t="s">
        <v>2155</v>
      </c>
      <c r="D913" s="868" t="s">
        <v>445</v>
      </c>
      <c r="E913" s="870" t="n">
        <v>77.62</v>
      </c>
      <c r="F913" s="871" t="n">
        <v>46.45</v>
      </c>
      <c r="G913" s="871" t="n">
        <v>124.07</v>
      </c>
      <c r="H913" s="870" t="n">
        <v>77.62</v>
      </c>
      <c r="I913" s="871" t="n">
        <v>53.67</v>
      </c>
      <c r="J913" s="871" t="n">
        <v>131.29</v>
      </c>
    </row>
    <row r="914" customFormat="false" ht="25.5" hidden="false" customHeight="false" outlineLevel="0" collapsed="false">
      <c r="A914" s="868" t="s">
        <v>2156</v>
      </c>
      <c r="B914" s="869"/>
      <c r="C914" s="868" t="s">
        <v>2157</v>
      </c>
      <c r="D914" s="868" t="s">
        <v>445</v>
      </c>
      <c r="E914" s="870" t="n">
        <v>19.52</v>
      </c>
      <c r="F914" s="871" t="n">
        <v>36.5</v>
      </c>
      <c r="G914" s="871" t="n">
        <v>56.02</v>
      </c>
      <c r="H914" s="870" t="n">
        <v>19.52</v>
      </c>
      <c r="I914" s="871" t="n">
        <v>42.17</v>
      </c>
      <c r="J914" s="871" t="n">
        <v>61.69</v>
      </c>
    </row>
    <row r="915" customFormat="false" ht="25.5" hidden="false" customHeight="false" outlineLevel="0" collapsed="false">
      <c r="A915" s="868" t="s">
        <v>2158</v>
      </c>
      <c r="B915" s="869"/>
      <c r="C915" s="868" t="s">
        <v>2159</v>
      </c>
      <c r="D915" s="868" t="s">
        <v>445</v>
      </c>
      <c r="E915" s="870" t="n">
        <v>30.57</v>
      </c>
      <c r="F915" s="871" t="n">
        <v>43.14</v>
      </c>
      <c r="G915" s="871" t="n">
        <v>73.71</v>
      </c>
      <c r="H915" s="870" t="n">
        <v>30.57</v>
      </c>
      <c r="I915" s="871" t="n">
        <v>49.84</v>
      </c>
      <c r="J915" s="871" t="n">
        <v>80.41</v>
      </c>
    </row>
    <row r="916" customFormat="false" ht="25.5" hidden="false" customHeight="false" outlineLevel="0" collapsed="false">
      <c r="A916" s="868" t="s">
        <v>2160</v>
      </c>
      <c r="B916" s="869"/>
      <c r="C916" s="868" t="s">
        <v>2161</v>
      </c>
      <c r="D916" s="868" t="s">
        <v>337</v>
      </c>
      <c r="E916" s="870" t="n">
        <v>9.46</v>
      </c>
      <c r="F916" s="871" t="n">
        <v>0.94</v>
      </c>
      <c r="G916" s="871" t="n">
        <v>10.4</v>
      </c>
      <c r="H916" s="870" t="n">
        <v>9.46</v>
      </c>
      <c r="I916" s="871" t="n">
        <v>1.09</v>
      </c>
      <c r="J916" s="871" t="n">
        <v>10.55</v>
      </c>
    </row>
    <row r="917" customFormat="false" ht="25.5" hidden="false" customHeight="false" outlineLevel="0" collapsed="false">
      <c r="A917" s="868" t="s">
        <v>2162</v>
      </c>
      <c r="B917" s="869"/>
      <c r="C917" s="868" t="s">
        <v>2163</v>
      </c>
      <c r="D917" s="868" t="s">
        <v>337</v>
      </c>
      <c r="E917" s="870" t="n">
        <v>10.85</v>
      </c>
      <c r="F917" s="871" t="n">
        <v>1.35</v>
      </c>
      <c r="G917" s="871" t="n">
        <v>12.2</v>
      </c>
      <c r="H917" s="870" t="n">
        <v>10.85</v>
      </c>
      <c r="I917" s="871" t="n">
        <v>1.56</v>
      </c>
      <c r="J917" s="871" t="n">
        <v>12.41</v>
      </c>
    </row>
    <row r="918" customFormat="false" ht="12.75" hidden="false" customHeight="false" outlineLevel="0" collapsed="false">
      <c r="A918" s="863" t="s">
        <v>2164</v>
      </c>
      <c r="B918" s="864" t="s">
        <v>2165</v>
      </c>
      <c r="C918" s="865"/>
      <c r="D918" s="876"/>
      <c r="E918" s="877"/>
      <c r="F918" s="877"/>
      <c r="G918" s="878"/>
      <c r="H918" s="877"/>
      <c r="I918" s="877"/>
      <c r="J918" s="878"/>
    </row>
    <row r="919" customFormat="false" ht="12.75" hidden="false" customHeight="false" outlineLevel="0" collapsed="false">
      <c r="A919" s="868" t="s">
        <v>2166</v>
      </c>
      <c r="B919" s="869"/>
      <c r="C919" s="868" t="s">
        <v>2167</v>
      </c>
      <c r="D919" s="868" t="s">
        <v>445</v>
      </c>
      <c r="E919" s="870" t="n">
        <v>1.55</v>
      </c>
      <c r="F919" s="871" t="n">
        <v>11.97</v>
      </c>
      <c r="G919" s="871" t="n">
        <v>13.52</v>
      </c>
      <c r="H919" s="870" t="n">
        <v>1.55</v>
      </c>
      <c r="I919" s="871" t="n">
        <v>13.83</v>
      </c>
      <c r="J919" s="871" t="n">
        <v>15.38</v>
      </c>
    </row>
    <row r="920" customFormat="false" ht="25.5" hidden="false" customHeight="false" outlineLevel="0" collapsed="false">
      <c r="A920" s="868" t="s">
        <v>2168</v>
      </c>
      <c r="B920" s="869"/>
      <c r="C920" s="868" t="s">
        <v>2169</v>
      </c>
      <c r="D920" s="868" t="s">
        <v>389</v>
      </c>
      <c r="E920" s="870" t="n">
        <v>0</v>
      </c>
      <c r="F920" s="871" t="n">
        <v>32.57</v>
      </c>
      <c r="G920" s="871" t="n">
        <v>32.57</v>
      </c>
      <c r="H920" s="870" t="n">
        <v>0</v>
      </c>
      <c r="I920" s="871" t="n">
        <v>37.64</v>
      </c>
      <c r="J920" s="871" t="n">
        <v>37.64</v>
      </c>
    </row>
    <row r="921" customFormat="false" ht="12.75" hidden="false" customHeight="false" outlineLevel="0" collapsed="false">
      <c r="A921" s="868" t="s">
        <v>2170</v>
      </c>
      <c r="B921" s="869"/>
      <c r="C921" s="868" t="s">
        <v>2171</v>
      </c>
      <c r="D921" s="868" t="s">
        <v>389</v>
      </c>
      <c r="E921" s="870" t="n">
        <v>0</v>
      </c>
      <c r="F921" s="871" t="n">
        <v>32.57</v>
      </c>
      <c r="G921" s="871" t="n">
        <v>32.57</v>
      </c>
      <c r="H921" s="870" t="n">
        <v>0</v>
      </c>
      <c r="I921" s="871" t="n">
        <v>37.64</v>
      </c>
      <c r="J921" s="871" t="n">
        <v>37.64</v>
      </c>
    </row>
    <row r="922" customFormat="false" ht="25.5" hidden="false" customHeight="false" outlineLevel="0" collapsed="false">
      <c r="A922" s="868" t="s">
        <v>2172</v>
      </c>
      <c r="B922" s="869"/>
      <c r="C922" s="868" t="s">
        <v>2173</v>
      </c>
      <c r="D922" s="868" t="s">
        <v>389</v>
      </c>
      <c r="E922" s="870" t="n">
        <v>0</v>
      </c>
      <c r="F922" s="871" t="n">
        <v>14.97</v>
      </c>
      <c r="G922" s="871" t="n">
        <v>14.97</v>
      </c>
      <c r="H922" s="870" t="n">
        <v>0</v>
      </c>
      <c r="I922" s="871" t="n">
        <v>17.3</v>
      </c>
      <c r="J922" s="871" t="n">
        <v>17.3</v>
      </c>
    </row>
    <row r="923" customFormat="false" ht="12.75" hidden="false" customHeight="false" outlineLevel="0" collapsed="false">
      <c r="A923" s="868" t="s">
        <v>2174</v>
      </c>
      <c r="B923" s="869"/>
      <c r="C923" s="868" t="s">
        <v>2175</v>
      </c>
      <c r="D923" s="868" t="s">
        <v>389</v>
      </c>
      <c r="E923" s="870" t="n">
        <v>0</v>
      </c>
      <c r="F923" s="871" t="n">
        <v>21.72</v>
      </c>
      <c r="G923" s="871" t="n">
        <v>21.72</v>
      </c>
      <c r="H923" s="870" t="n">
        <v>0</v>
      </c>
      <c r="I923" s="871" t="n">
        <v>25.1</v>
      </c>
      <c r="J923" s="871" t="n">
        <v>25.1</v>
      </c>
    </row>
    <row r="924" customFormat="false" ht="25.5" hidden="false" customHeight="false" outlineLevel="0" collapsed="false">
      <c r="A924" s="868" t="s">
        <v>2176</v>
      </c>
      <c r="B924" s="869"/>
      <c r="C924" s="868" t="s">
        <v>2177</v>
      </c>
      <c r="D924" s="868" t="s">
        <v>389</v>
      </c>
      <c r="E924" s="870" t="n">
        <v>1.8</v>
      </c>
      <c r="F924" s="871" t="n">
        <v>11.97</v>
      </c>
      <c r="G924" s="871" t="n">
        <v>13.77</v>
      </c>
      <c r="H924" s="870" t="n">
        <v>1.8</v>
      </c>
      <c r="I924" s="871" t="n">
        <v>13.83</v>
      </c>
      <c r="J924" s="871" t="n">
        <v>15.63</v>
      </c>
    </row>
    <row r="925" customFormat="false" ht="25.5" hidden="false" customHeight="false" outlineLevel="0" collapsed="false">
      <c r="A925" s="868" t="s">
        <v>2178</v>
      </c>
      <c r="B925" s="869"/>
      <c r="C925" s="868" t="s">
        <v>2179</v>
      </c>
      <c r="D925" s="868" t="s">
        <v>389</v>
      </c>
      <c r="E925" s="870" t="n">
        <v>5.4</v>
      </c>
      <c r="F925" s="871" t="n">
        <v>11.97</v>
      </c>
      <c r="G925" s="871" t="n">
        <v>17.37</v>
      </c>
      <c r="H925" s="870" t="n">
        <v>5.4</v>
      </c>
      <c r="I925" s="871" t="n">
        <v>13.83</v>
      </c>
      <c r="J925" s="871" t="n">
        <v>19.23</v>
      </c>
    </row>
    <row r="926" customFormat="false" ht="12.75" hidden="false" customHeight="false" outlineLevel="0" collapsed="false">
      <c r="A926" s="857" t="s">
        <v>2180</v>
      </c>
      <c r="B926" s="858" t="s">
        <v>2181</v>
      </c>
      <c r="C926" s="859"/>
      <c r="D926" s="860"/>
      <c r="E926" s="874"/>
      <c r="F926" s="874"/>
      <c r="G926" s="875"/>
      <c r="H926" s="874"/>
      <c r="I926" s="874"/>
      <c r="J926" s="875"/>
    </row>
    <row r="927" customFormat="false" ht="12.75" hidden="false" customHeight="false" outlineLevel="0" collapsed="false">
      <c r="A927" s="863" t="s">
        <v>2182</v>
      </c>
      <c r="B927" s="864" t="s">
        <v>2183</v>
      </c>
      <c r="C927" s="865"/>
      <c r="D927" s="876"/>
      <c r="E927" s="877"/>
      <c r="F927" s="877"/>
      <c r="G927" s="878"/>
      <c r="H927" s="877"/>
      <c r="I927" s="877"/>
      <c r="J927" s="878"/>
    </row>
    <row r="928" customFormat="false" ht="12.75" hidden="false" customHeight="false" outlineLevel="0" collapsed="false">
      <c r="A928" s="868" t="s">
        <v>2184</v>
      </c>
      <c r="B928" s="869"/>
      <c r="C928" s="868" t="s">
        <v>2185</v>
      </c>
      <c r="D928" s="868" t="s">
        <v>470</v>
      </c>
      <c r="E928" s="870" t="n">
        <v>558.28</v>
      </c>
      <c r="F928" s="871" t="n">
        <v>213.27</v>
      </c>
      <c r="G928" s="871" t="n">
        <v>771.55</v>
      </c>
      <c r="H928" s="870" t="n">
        <v>558.28</v>
      </c>
      <c r="I928" s="871" t="n">
        <v>246.48</v>
      </c>
      <c r="J928" s="871" t="n">
        <v>804.76</v>
      </c>
    </row>
    <row r="929" customFormat="false" ht="12.75" hidden="false" customHeight="false" outlineLevel="0" collapsed="false">
      <c r="A929" s="868" t="s">
        <v>2186</v>
      </c>
      <c r="B929" s="869"/>
      <c r="C929" s="868" t="s">
        <v>2187</v>
      </c>
      <c r="D929" s="868" t="s">
        <v>470</v>
      </c>
      <c r="E929" s="870" t="n">
        <v>285.38</v>
      </c>
      <c r="F929" s="871" t="n">
        <v>213.27</v>
      </c>
      <c r="G929" s="871" t="n">
        <v>498.65</v>
      </c>
      <c r="H929" s="870" t="n">
        <v>285.38</v>
      </c>
      <c r="I929" s="871" t="n">
        <v>246.48</v>
      </c>
      <c r="J929" s="871" t="n">
        <v>531.86</v>
      </c>
    </row>
    <row r="930" customFormat="false" ht="12.75" hidden="false" customHeight="false" outlineLevel="0" collapsed="false">
      <c r="A930" s="868" t="s">
        <v>2188</v>
      </c>
      <c r="B930" s="869"/>
      <c r="C930" s="868" t="s">
        <v>2189</v>
      </c>
      <c r="D930" s="868" t="s">
        <v>470</v>
      </c>
      <c r="E930" s="870" t="n">
        <v>246.96</v>
      </c>
      <c r="F930" s="871" t="n">
        <v>213.27</v>
      </c>
      <c r="G930" s="871" t="n">
        <v>460.23</v>
      </c>
      <c r="H930" s="870" t="n">
        <v>246.96</v>
      </c>
      <c r="I930" s="871" t="n">
        <v>246.48</v>
      </c>
      <c r="J930" s="871" t="n">
        <v>493.44</v>
      </c>
    </row>
    <row r="931" customFormat="false" ht="12.75" hidden="false" customHeight="false" outlineLevel="0" collapsed="false">
      <c r="A931" s="868" t="s">
        <v>2190</v>
      </c>
      <c r="B931" s="869"/>
      <c r="C931" s="868" t="s">
        <v>2191</v>
      </c>
      <c r="D931" s="868" t="s">
        <v>389</v>
      </c>
      <c r="E931" s="870" t="n">
        <v>2.39</v>
      </c>
      <c r="F931" s="871" t="n">
        <v>16.6</v>
      </c>
      <c r="G931" s="871" t="n">
        <v>18.99</v>
      </c>
      <c r="H931" s="870" t="n">
        <v>2.39</v>
      </c>
      <c r="I931" s="871" t="n">
        <v>19.19</v>
      </c>
      <c r="J931" s="871" t="n">
        <v>21.58</v>
      </c>
    </row>
    <row r="932" customFormat="false" ht="25.5" hidden="false" customHeight="false" outlineLevel="0" collapsed="false">
      <c r="A932" s="868" t="s">
        <v>2192</v>
      </c>
      <c r="B932" s="869"/>
      <c r="C932" s="868" t="s">
        <v>2193</v>
      </c>
      <c r="D932" s="868" t="s">
        <v>389</v>
      </c>
      <c r="E932" s="870" t="n">
        <v>5.73</v>
      </c>
      <c r="F932" s="871" t="n">
        <v>16.32</v>
      </c>
      <c r="G932" s="871" t="n">
        <v>22.05</v>
      </c>
      <c r="H932" s="870" t="n">
        <v>5.73</v>
      </c>
      <c r="I932" s="871" t="n">
        <v>18.86</v>
      </c>
      <c r="J932" s="871" t="n">
        <v>24.59</v>
      </c>
    </row>
    <row r="933" customFormat="false" ht="25.5" hidden="false" customHeight="false" outlineLevel="0" collapsed="false">
      <c r="A933" s="868" t="s">
        <v>2194</v>
      </c>
      <c r="B933" s="869"/>
      <c r="C933" s="868" t="s">
        <v>2195</v>
      </c>
      <c r="D933" s="868" t="s">
        <v>470</v>
      </c>
      <c r="E933" s="870" t="n">
        <v>765.26</v>
      </c>
      <c r="F933" s="871" t="n">
        <v>213.27</v>
      </c>
      <c r="G933" s="871" t="n">
        <v>978.53</v>
      </c>
      <c r="H933" s="870" t="n">
        <v>765.26</v>
      </c>
      <c r="I933" s="871" t="n">
        <v>246.48</v>
      </c>
      <c r="J933" s="871" t="n">
        <v>1011.74</v>
      </c>
    </row>
    <row r="934" customFormat="false" ht="12.75" hidden="false" customHeight="false" outlineLevel="0" collapsed="false">
      <c r="A934" s="863" t="s">
        <v>2196</v>
      </c>
      <c r="B934" s="864" t="s">
        <v>2197</v>
      </c>
      <c r="C934" s="865"/>
      <c r="D934" s="876"/>
      <c r="E934" s="877"/>
      <c r="F934" s="877"/>
      <c r="G934" s="878"/>
      <c r="H934" s="877"/>
      <c r="I934" s="877"/>
      <c r="J934" s="878"/>
    </row>
    <row r="935" customFormat="false" ht="12.75" hidden="false" customHeight="false" outlineLevel="0" collapsed="false">
      <c r="A935" s="868" t="s">
        <v>2198</v>
      </c>
      <c r="B935" s="869"/>
      <c r="C935" s="868" t="s">
        <v>2199</v>
      </c>
      <c r="D935" s="868" t="s">
        <v>389</v>
      </c>
      <c r="E935" s="870" t="n">
        <v>1.42</v>
      </c>
      <c r="F935" s="871" t="n">
        <v>3.16</v>
      </c>
      <c r="G935" s="871" t="n">
        <v>4.58</v>
      </c>
      <c r="H935" s="870" t="n">
        <v>1.42</v>
      </c>
      <c r="I935" s="871" t="n">
        <v>3.65</v>
      </c>
      <c r="J935" s="871" t="n">
        <v>5.07</v>
      </c>
    </row>
    <row r="936" customFormat="false" ht="12.75" hidden="false" customHeight="false" outlineLevel="0" collapsed="false">
      <c r="A936" s="868" t="s">
        <v>2200</v>
      </c>
      <c r="B936" s="869"/>
      <c r="C936" s="868" t="s">
        <v>2201</v>
      </c>
      <c r="D936" s="868" t="s">
        <v>389</v>
      </c>
      <c r="E936" s="870" t="n">
        <v>0.9</v>
      </c>
      <c r="F936" s="871" t="n">
        <v>3.16</v>
      </c>
      <c r="G936" s="871" t="n">
        <v>4.06</v>
      </c>
      <c r="H936" s="870" t="n">
        <v>0.9</v>
      </c>
      <c r="I936" s="871" t="n">
        <v>3.65</v>
      </c>
      <c r="J936" s="871" t="n">
        <v>4.55</v>
      </c>
    </row>
    <row r="937" customFormat="false" ht="12.75" hidden="false" customHeight="false" outlineLevel="0" collapsed="false">
      <c r="A937" s="868" t="s">
        <v>2202</v>
      </c>
      <c r="B937" s="869"/>
      <c r="C937" s="868" t="s">
        <v>2203</v>
      </c>
      <c r="D937" s="868" t="s">
        <v>389</v>
      </c>
      <c r="E937" s="870" t="n">
        <v>4.59</v>
      </c>
      <c r="F937" s="871" t="n">
        <v>3.16</v>
      </c>
      <c r="G937" s="871" t="n">
        <v>7.75</v>
      </c>
      <c r="H937" s="870" t="n">
        <v>4.59</v>
      </c>
      <c r="I937" s="871" t="n">
        <v>3.65</v>
      </c>
      <c r="J937" s="871" t="n">
        <v>8.24</v>
      </c>
    </row>
    <row r="938" customFormat="false" ht="12.75" hidden="false" customHeight="false" outlineLevel="0" collapsed="false">
      <c r="A938" s="868" t="s">
        <v>2204</v>
      </c>
      <c r="B938" s="869"/>
      <c r="C938" s="868" t="s">
        <v>2205</v>
      </c>
      <c r="D938" s="868" t="s">
        <v>389</v>
      </c>
      <c r="E938" s="870" t="n">
        <v>1.45</v>
      </c>
      <c r="F938" s="871" t="n">
        <v>4.62</v>
      </c>
      <c r="G938" s="871" t="n">
        <v>6.07</v>
      </c>
      <c r="H938" s="870" t="n">
        <v>1.45</v>
      </c>
      <c r="I938" s="871" t="n">
        <v>5.33</v>
      </c>
      <c r="J938" s="871" t="n">
        <v>6.78</v>
      </c>
    </row>
    <row r="939" customFormat="false" ht="12.75" hidden="false" customHeight="false" outlineLevel="0" collapsed="false">
      <c r="A939" s="868" t="s">
        <v>2206</v>
      </c>
      <c r="B939" s="869"/>
      <c r="C939" s="868" t="s">
        <v>2207</v>
      </c>
      <c r="D939" s="868" t="s">
        <v>389</v>
      </c>
      <c r="E939" s="870" t="n">
        <v>2.44</v>
      </c>
      <c r="F939" s="871" t="n">
        <v>4.9</v>
      </c>
      <c r="G939" s="871" t="n">
        <v>7.34</v>
      </c>
      <c r="H939" s="870" t="n">
        <v>2.44</v>
      </c>
      <c r="I939" s="871" t="n">
        <v>5.66</v>
      </c>
      <c r="J939" s="871" t="n">
        <v>8.1</v>
      </c>
    </row>
    <row r="940" customFormat="false" ht="12.75" hidden="false" customHeight="false" outlineLevel="0" collapsed="false">
      <c r="A940" s="868" t="s">
        <v>2208</v>
      </c>
      <c r="B940" s="869"/>
      <c r="C940" s="868" t="s">
        <v>2209</v>
      </c>
      <c r="D940" s="868" t="s">
        <v>389</v>
      </c>
      <c r="E940" s="870" t="n">
        <v>6.1</v>
      </c>
      <c r="F940" s="871" t="n">
        <v>8.68</v>
      </c>
      <c r="G940" s="871" t="n">
        <v>14.78</v>
      </c>
      <c r="H940" s="870" t="n">
        <v>6.1</v>
      </c>
      <c r="I940" s="871" t="n">
        <v>10.03</v>
      </c>
      <c r="J940" s="871" t="n">
        <v>16.13</v>
      </c>
    </row>
    <row r="941" customFormat="false" ht="12.75" hidden="false" customHeight="false" outlineLevel="0" collapsed="false">
      <c r="A941" s="868" t="s">
        <v>2210</v>
      </c>
      <c r="B941" s="869"/>
      <c r="C941" s="868" t="s">
        <v>2211</v>
      </c>
      <c r="D941" s="868" t="s">
        <v>389</v>
      </c>
      <c r="E941" s="870" t="n">
        <v>6.1</v>
      </c>
      <c r="F941" s="871" t="n">
        <v>11.97</v>
      </c>
      <c r="G941" s="871" t="n">
        <v>18.07</v>
      </c>
      <c r="H941" s="870" t="n">
        <v>6.1</v>
      </c>
      <c r="I941" s="871" t="n">
        <v>13.83</v>
      </c>
      <c r="J941" s="871" t="n">
        <v>19.93</v>
      </c>
    </row>
    <row r="942" customFormat="false" ht="25.5" hidden="false" customHeight="false" outlineLevel="0" collapsed="false">
      <c r="A942" s="868" t="s">
        <v>2212</v>
      </c>
      <c r="B942" s="869"/>
      <c r="C942" s="868" t="s">
        <v>2213</v>
      </c>
      <c r="D942" s="868" t="s">
        <v>389</v>
      </c>
      <c r="E942" s="870" t="n">
        <v>22.95</v>
      </c>
      <c r="F942" s="871" t="n">
        <v>7.48</v>
      </c>
      <c r="G942" s="871" t="n">
        <v>30.43</v>
      </c>
      <c r="H942" s="870" t="n">
        <v>22.95</v>
      </c>
      <c r="I942" s="871" t="n">
        <v>8.64</v>
      </c>
      <c r="J942" s="871" t="n">
        <v>31.59</v>
      </c>
    </row>
    <row r="943" customFormat="false" ht="12.75" hidden="false" customHeight="false" outlineLevel="0" collapsed="false">
      <c r="A943" s="868" t="s">
        <v>2214</v>
      </c>
      <c r="B943" s="869"/>
      <c r="C943" s="868" t="s">
        <v>2215</v>
      </c>
      <c r="D943" s="868" t="s">
        <v>389</v>
      </c>
      <c r="E943" s="870" t="n">
        <v>1.32</v>
      </c>
      <c r="F943" s="871" t="n">
        <v>7.48</v>
      </c>
      <c r="G943" s="871" t="n">
        <v>8.8</v>
      </c>
      <c r="H943" s="870" t="n">
        <v>1.32</v>
      </c>
      <c r="I943" s="871" t="n">
        <v>8.64</v>
      </c>
      <c r="J943" s="871" t="n">
        <v>9.96</v>
      </c>
    </row>
    <row r="944" customFormat="false" ht="12.75" hidden="false" customHeight="false" outlineLevel="0" collapsed="false">
      <c r="A944" s="868" t="s">
        <v>2216</v>
      </c>
      <c r="B944" s="869"/>
      <c r="C944" s="868" t="s">
        <v>2217</v>
      </c>
      <c r="D944" s="868" t="s">
        <v>389</v>
      </c>
      <c r="E944" s="870" t="n">
        <v>5.87</v>
      </c>
      <c r="F944" s="871" t="n">
        <v>19.44</v>
      </c>
      <c r="G944" s="871" t="n">
        <v>25.31</v>
      </c>
      <c r="H944" s="870" t="n">
        <v>5.87</v>
      </c>
      <c r="I944" s="871" t="n">
        <v>22.48</v>
      </c>
      <c r="J944" s="871" t="n">
        <v>28.35</v>
      </c>
    </row>
    <row r="945" customFormat="false" ht="12.75" hidden="false" customHeight="false" outlineLevel="0" collapsed="false">
      <c r="A945" s="863" t="s">
        <v>2218</v>
      </c>
      <c r="B945" s="864" t="s">
        <v>2219</v>
      </c>
      <c r="C945" s="865"/>
      <c r="D945" s="876"/>
      <c r="E945" s="877"/>
      <c r="F945" s="877"/>
      <c r="G945" s="878"/>
      <c r="H945" s="877"/>
      <c r="I945" s="877"/>
      <c r="J945" s="878"/>
    </row>
    <row r="946" customFormat="false" ht="12.75" hidden="false" customHeight="false" outlineLevel="0" collapsed="false">
      <c r="A946" s="868" t="s">
        <v>2220</v>
      </c>
      <c r="B946" s="869"/>
      <c r="C946" s="868" t="s">
        <v>2221</v>
      </c>
      <c r="D946" s="868" t="s">
        <v>389</v>
      </c>
      <c r="E946" s="870" t="n">
        <v>5.71</v>
      </c>
      <c r="F946" s="871" t="n">
        <v>16.45</v>
      </c>
      <c r="G946" s="871" t="n">
        <v>22.16</v>
      </c>
      <c r="H946" s="870" t="n">
        <v>5.71</v>
      </c>
      <c r="I946" s="871" t="n">
        <v>19.02</v>
      </c>
      <c r="J946" s="871" t="n">
        <v>24.73</v>
      </c>
    </row>
    <row r="947" customFormat="false" ht="12.75" hidden="false" customHeight="false" outlineLevel="0" collapsed="false">
      <c r="A947" s="868" t="s">
        <v>2222</v>
      </c>
      <c r="B947" s="869"/>
      <c r="C947" s="868" t="s">
        <v>2223</v>
      </c>
      <c r="D947" s="868" t="s">
        <v>389</v>
      </c>
      <c r="E947" s="870" t="n">
        <v>6.1</v>
      </c>
      <c r="F947" s="871" t="n">
        <v>19.44</v>
      </c>
      <c r="G947" s="871" t="n">
        <v>25.54</v>
      </c>
      <c r="H947" s="870" t="n">
        <v>6.1</v>
      </c>
      <c r="I947" s="871" t="n">
        <v>22.48</v>
      </c>
      <c r="J947" s="871" t="n">
        <v>28.58</v>
      </c>
    </row>
    <row r="948" customFormat="false" ht="25.5" hidden="false" customHeight="false" outlineLevel="0" collapsed="false">
      <c r="A948" s="868" t="s">
        <v>2224</v>
      </c>
      <c r="B948" s="869"/>
      <c r="C948" s="868" t="s">
        <v>2225</v>
      </c>
      <c r="D948" s="868" t="s">
        <v>389</v>
      </c>
      <c r="E948" s="870" t="n">
        <v>17.74</v>
      </c>
      <c r="F948" s="871" t="n">
        <v>19.44</v>
      </c>
      <c r="G948" s="871" t="n">
        <v>37.18</v>
      </c>
      <c r="H948" s="870" t="n">
        <v>17.74</v>
      </c>
      <c r="I948" s="871" t="n">
        <v>22.48</v>
      </c>
      <c r="J948" s="871" t="n">
        <v>40.22</v>
      </c>
    </row>
    <row r="949" customFormat="false" ht="12.75" hidden="false" customHeight="false" outlineLevel="0" collapsed="false">
      <c r="A949" s="868" t="s">
        <v>2226</v>
      </c>
      <c r="B949" s="869"/>
      <c r="C949" s="868" t="s">
        <v>2227</v>
      </c>
      <c r="D949" s="868" t="s">
        <v>389</v>
      </c>
      <c r="E949" s="870" t="n">
        <v>5.71</v>
      </c>
      <c r="F949" s="871" t="n">
        <v>11.97</v>
      </c>
      <c r="G949" s="871" t="n">
        <v>17.68</v>
      </c>
      <c r="H949" s="870" t="n">
        <v>5.71</v>
      </c>
      <c r="I949" s="871" t="n">
        <v>13.83</v>
      </c>
      <c r="J949" s="871" t="n">
        <v>19.54</v>
      </c>
    </row>
    <row r="950" customFormat="false" ht="12.75" hidden="false" customHeight="false" outlineLevel="0" collapsed="false">
      <c r="A950" s="868" t="s">
        <v>2228</v>
      </c>
      <c r="B950" s="869"/>
      <c r="C950" s="868" t="s">
        <v>2229</v>
      </c>
      <c r="D950" s="868" t="s">
        <v>389</v>
      </c>
      <c r="E950" s="870" t="n">
        <v>5.71</v>
      </c>
      <c r="F950" s="871" t="n">
        <v>20.95</v>
      </c>
      <c r="G950" s="871" t="n">
        <v>26.66</v>
      </c>
      <c r="H950" s="870" t="n">
        <v>5.71</v>
      </c>
      <c r="I950" s="871" t="n">
        <v>24.21</v>
      </c>
      <c r="J950" s="871" t="n">
        <v>29.92</v>
      </c>
    </row>
    <row r="951" customFormat="false" ht="12.75" hidden="false" customHeight="false" outlineLevel="0" collapsed="false">
      <c r="A951" s="868" t="s">
        <v>2230</v>
      </c>
      <c r="B951" s="869"/>
      <c r="C951" s="868" t="s">
        <v>2231</v>
      </c>
      <c r="D951" s="868" t="s">
        <v>445</v>
      </c>
      <c r="E951" s="870" t="n">
        <v>4.1</v>
      </c>
      <c r="F951" s="871" t="n">
        <v>33.87</v>
      </c>
      <c r="G951" s="871" t="n">
        <v>37.97</v>
      </c>
      <c r="H951" s="870" t="n">
        <v>4.1</v>
      </c>
      <c r="I951" s="871" t="n">
        <v>39.15</v>
      </c>
      <c r="J951" s="871" t="n">
        <v>43.25</v>
      </c>
    </row>
    <row r="952" customFormat="false" ht="25.5" hidden="false" customHeight="false" outlineLevel="0" collapsed="false">
      <c r="A952" s="868" t="s">
        <v>2232</v>
      </c>
      <c r="B952" s="869"/>
      <c r="C952" s="868" t="s">
        <v>2233</v>
      </c>
      <c r="D952" s="868" t="s">
        <v>445</v>
      </c>
      <c r="E952" s="870" t="n">
        <v>0.79</v>
      </c>
      <c r="F952" s="871" t="n">
        <v>15.78</v>
      </c>
      <c r="G952" s="871" t="n">
        <v>16.57</v>
      </c>
      <c r="H952" s="870" t="n">
        <v>0.79</v>
      </c>
      <c r="I952" s="871" t="n">
        <v>18.23</v>
      </c>
      <c r="J952" s="871" t="n">
        <v>19.02</v>
      </c>
    </row>
    <row r="953" customFormat="false" ht="25.5" hidden="false" customHeight="false" outlineLevel="0" collapsed="false">
      <c r="A953" s="868" t="s">
        <v>2234</v>
      </c>
      <c r="B953" s="869"/>
      <c r="C953" s="868" t="s">
        <v>2235</v>
      </c>
      <c r="D953" s="868" t="s">
        <v>445</v>
      </c>
      <c r="E953" s="870" t="n">
        <v>0.89</v>
      </c>
      <c r="F953" s="871" t="n">
        <v>15.78</v>
      </c>
      <c r="G953" s="871" t="n">
        <v>16.67</v>
      </c>
      <c r="H953" s="870" t="n">
        <v>0.89</v>
      </c>
      <c r="I953" s="871" t="n">
        <v>18.23</v>
      </c>
      <c r="J953" s="871" t="n">
        <v>19.12</v>
      </c>
    </row>
    <row r="954" customFormat="false" ht="25.5" hidden="false" customHeight="false" outlineLevel="0" collapsed="false">
      <c r="A954" s="868" t="s">
        <v>2236</v>
      </c>
      <c r="B954" s="869"/>
      <c r="C954" s="868" t="s">
        <v>2237</v>
      </c>
      <c r="D954" s="868" t="s">
        <v>445</v>
      </c>
      <c r="E954" s="870" t="n">
        <v>1.04</v>
      </c>
      <c r="F954" s="871" t="n">
        <v>15.78</v>
      </c>
      <c r="G954" s="871" t="n">
        <v>16.82</v>
      </c>
      <c r="H954" s="870" t="n">
        <v>1.04</v>
      </c>
      <c r="I954" s="871" t="n">
        <v>18.23</v>
      </c>
      <c r="J954" s="871" t="n">
        <v>19.27</v>
      </c>
    </row>
    <row r="955" customFormat="false" ht="25.5" hidden="false" customHeight="false" outlineLevel="0" collapsed="false">
      <c r="A955" s="868" t="s">
        <v>2238</v>
      </c>
      <c r="B955" s="869"/>
      <c r="C955" s="868" t="s">
        <v>2239</v>
      </c>
      <c r="D955" s="868" t="s">
        <v>445</v>
      </c>
      <c r="E955" s="870" t="n">
        <v>1.33</v>
      </c>
      <c r="F955" s="871" t="n">
        <v>15.78</v>
      </c>
      <c r="G955" s="871" t="n">
        <v>17.11</v>
      </c>
      <c r="H955" s="870" t="n">
        <v>1.33</v>
      </c>
      <c r="I955" s="871" t="n">
        <v>18.23</v>
      </c>
      <c r="J955" s="871" t="n">
        <v>19.56</v>
      </c>
    </row>
    <row r="956" customFormat="false" ht="12.75" hidden="false" customHeight="false" outlineLevel="0" collapsed="false">
      <c r="A956" s="863" t="s">
        <v>2240</v>
      </c>
      <c r="B956" s="864" t="s">
        <v>2241</v>
      </c>
      <c r="C956" s="865"/>
      <c r="D956" s="876"/>
      <c r="E956" s="877"/>
      <c r="F956" s="877"/>
      <c r="G956" s="878"/>
      <c r="H956" s="877"/>
      <c r="I956" s="877"/>
      <c r="J956" s="878"/>
    </row>
    <row r="957" customFormat="false" ht="25.5" hidden="false" customHeight="false" outlineLevel="0" collapsed="false">
      <c r="A957" s="868" t="s">
        <v>2242</v>
      </c>
      <c r="B957" s="869"/>
      <c r="C957" s="868" t="s">
        <v>2243</v>
      </c>
      <c r="D957" s="868" t="s">
        <v>389</v>
      </c>
      <c r="E957" s="870" t="n">
        <v>3.55</v>
      </c>
      <c r="F957" s="871" t="n">
        <v>9.95</v>
      </c>
      <c r="G957" s="871" t="n">
        <v>13.5</v>
      </c>
      <c r="H957" s="870" t="n">
        <v>3.55</v>
      </c>
      <c r="I957" s="871" t="n">
        <v>11.49</v>
      </c>
      <c r="J957" s="871" t="n">
        <v>15.04</v>
      </c>
    </row>
    <row r="958" customFormat="false" ht="25.5" hidden="false" customHeight="false" outlineLevel="0" collapsed="false">
      <c r="A958" s="868" t="s">
        <v>2244</v>
      </c>
      <c r="B958" s="869"/>
      <c r="C958" s="868" t="s">
        <v>2245</v>
      </c>
      <c r="D958" s="868" t="s">
        <v>389</v>
      </c>
      <c r="E958" s="870" t="n">
        <v>4.97</v>
      </c>
      <c r="F958" s="871" t="n">
        <v>9.95</v>
      </c>
      <c r="G958" s="871" t="n">
        <v>14.92</v>
      </c>
      <c r="H958" s="870" t="n">
        <v>4.97</v>
      </c>
      <c r="I958" s="871" t="n">
        <v>11.49</v>
      </c>
      <c r="J958" s="871" t="n">
        <v>16.46</v>
      </c>
    </row>
    <row r="959" customFormat="false" ht="12.75" hidden="false" customHeight="false" outlineLevel="0" collapsed="false">
      <c r="A959" s="863" t="s">
        <v>2246</v>
      </c>
      <c r="B959" s="864" t="s">
        <v>2247</v>
      </c>
      <c r="C959" s="865"/>
      <c r="D959" s="876"/>
      <c r="E959" s="877"/>
      <c r="F959" s="877"/>
      <c r="G959" s="878"/>
      <c r="H959" s="877"/>
      <c r="I959" s="877"/>
      <c r="J959" s="878"/>
    </row>
    <row r="960" customFormat="false" ht="25.5" hidden="false" customHeight="false" outlineLevel="0" collapsed="false">
      <c r="A960" s="868" t="s">
        <v>2248</v>
      </c>
      <c r="B960" s="869"/>
      <c r="C960" s="868" t="s">
        <v>2249</v>
      </c>
      <c r="D960" s="868" t="s">
        <v>470</v>
      </c>
      <c r="E960" s="870" t="n">
        <v>270.48</v>
      </c>
      <c r="F960" s="871" t="n">
        <v>287.17</v>
      </c>
      <c r="G960" s="871" t="n">
        <v>557.65</v>
      </c>
      <c r="H960" s="870" t="n">
        <v>270.48</v>
      </c>
      <c r="I960" s="871" t="n">
        <v>331.9</v>
      </c>
      <c r="J960" s="871" t="n">
        <v>602.38</v>
      </c>
    </row>
    <row r="961" customFormat="false" ht="25.5" hidden="false" customHeight="false" outlineLevel="0" collapsed="false">
      <c r="A961" s="868" t="s">
        <v>2250</v>
      </c>
      <c r="B961" s="869"/>
      <c r="C961" s="868" t="s">
        <v>2251</v>
      </c>
      <c r="D961" s="868" t="s">
        <v>470</v>
      </c>
      <c r="E961" s="870" t="n">
        <v>316.14</v>
      </c>
      <c r="F961" s="871" t="n">
        <v>287.17</v>
      </c>
      <c r="G961" s="871" t="n">
        <v>603.31</v>
      </c>
      <c r="H961" s="870" t="n">
        <v>316.14</v>
      </c>
      <c r="I961" s="871" t="n">
        <v>331.9</v>
      </c>
      <c r="J961" s="871" t="n">
        <v>648.04</v>
      </c>
    </row>
    <row r="962" customFormat="false" ht="25.5" hidden="false" customHeight="false" outlineLevel="0" collapsed="false">
      <c r="A962" s="868" t="s">
        <v>2252</v>
      </c>
      <c r="B962" s="869"/>
      <c r="C962" s="868" t="s">
        <v>2253</v>
      </c>
      <c r="D962" s="868" t="s">
        <v>470</v>
      </c>
      <c r="E962" s="870" t="n">
        <v>338.12</v>
      </c>
      <c r="F962" s="871" t="n">
        <v>287.17</v>
      </c>
      <c r="G962" s="871" t="n">
        <v>625.29</v>
      </c>
      <c r="H962" s="870" t="n">
        <v>338.12</v>
      </c>
      <c r="I962" s="871" t="n">
        <v>331.9</v>
      </c>
      <c r="J962" s="871" t="n">
        <v>670.02</v>
      </c>
    </row>
    <row r="963" customFormat="false" ht="12.75" hidden="false" customHeight="false" outlineLevel="0" collapsed="false">
      <c r="A963" s="868" t="s">
        <v>2254</v>
      </c>
      <c r="B963" s="869"/>
      <c r="C963" s="868" t="s">
        <v>2255</v>
      </c>
      <c r="D963" s="868" t="s">
        <v>445</v>
      </c>
      <c r="E963" s="870" t="n">
        <v>15.54</v>
      </c>
      <c r="F963" s="871" t="n">
        <v>33.37</v>
      </c>
      <c r="G963" s="871" t="n">
        <v>48.91</v>
      </c>
      <c r="H963" s="870" t="n">
        <v>15.54</v>
      </c>
      <c r="I963" s="871" t="n">
        <v>38.57</v>
      </c>
      <c r="J963" s="871" t="n">
        <v>54.11</v>
      </c>
    </row>
    <row r="964" customFormat="false" ht="12.75" hidden="false" customHeight="false" outlineLevel="0" collapsed="false">
      <c r="A964" s="868" t="s">
        <v>2256</v>
      </c>
      <c r="B964" s="869"/>
      <c r="C964" s="868" t="s">
        <v>2257</v>
      </c>
      <c r="D964" s="868" t="s">
        <v>445</v>
      </c>
      <c r="E964" s="870" t="n">
        <v>7.48</v>
      </c>
      <c r="F964" s="871" t="n">
        <v>45.42</v>
      </c>
      <c r="G964" s="871" t="n">
        <v>52.9</v>
      </c>
      <c r="H964" s="870" t="n">
        <v>7.48</v>
      </c>
      <c r="I964" s="871" t="n">
        <v>52.49</v>
      </c>
      <c r="J964" s="871" t="n">
        <v>59.97</v>
      </c>
    </row>
    <row r="965" customFormat="false" ht="12.75" hidden="false" customHeight="false" outlineLevel="0" collapsed="false">
      <c r="A965" s="863" t="s">
        <v>2258</v>
      </c>
      <c r="B965" s="864" t="s">
        <v>2259</v>
      </c>
      <c r="C965" s="865"/>
      <c r="D965" s="876"/>
      <c r="E965" s="877"/>
      <c r="F965" s="877"/>
      <c r="G965" s="878"/>
      <c r="H965" s="877"/>
      <c r="I965" s="877"/>
      <c r="J965" s="878"/>
    </row>
    <row r="966" customFormat="false" ht="12.75" hidden="false" customHeight="false" outlineLevel="0" collapsed="false">
      <c r="A966" s="868" t="s">
        <v>2260</v>
      </c>
      <c r="B966" s="869"/>
      <c r="C966" s="868" t="s">
        <v>2261</v>
      </c>
      <c r="D966" s="868" t="s">
        <v>389</v>
      </c>
      <c r="E966" s="870" t="n">
        <v>61.2</v>
      </c>
      <c r="F966" s="871" t="n">
        <v>5.4</v>
      </c>
      <c r="G966" s="871" t="n">
        <v>66.6</v>
      </c>
      <c r="H966" s="870" t="n">
        <v>61.2</v>
      </c>
      <c r="I966" s="871" t="n">
        <v>6.24</v>
      </c>
      <c r="J966" s="871" t="n">
        <v>67.44</v>
      </c>
    </row>
    <row r="967" customFormat="false" ht="12.75" hidden="false" customHeight="false" outlineLevel="0" collapsed="false">
      <c r="A967" s="868" t="s">
        <v>2262</v>
      </c>
      <c r="B967" s="869"/>
      <c r="C967" s="868" t="s">
        <v>2263</v>
      </c>
      <c r="D967" s="868" t="s">
        <v>445</v>
      </c>
      <c r="E967" s="870" t="n">
        <v>35.68</v>
      </c>
      <c r="F967" s="871" t="n">
        <v>1.35</v>
      </c>
      <c r="G967" s="871" t="n">
        <v>37.03</v>
      </c>
      <c r="H967" s="870" t="n">
        <v>35.68</v>
      </c>
      <c r="I967" s="871" t="n">
        <v>1.56</v>
      </c>
      <c r="J967" s="871" t="n">
        <v>37.24</v>
      </c>
    </row>
    <row r="968" customFormat="false" ht="12.75" hidden="false" customHeight="false" outlineLevel="0" collapsed="false">
      <c r="A968" s="868" t="s">
        <v>2264</v>
      </c>
      <c r="B968" s="869"/>
      <c r="C968" s="868" t="s">
        <v>2265</v>
      </c>
      <c r="D968" s="868" t="s">
        <v>445</v>
      </c>
      <c r="E968" s="870" t="n">
        <v>53.96</v>
      </c>
      <c r="F968" s="871" t="n">
        <v>1.62</v>
      </c>
      <c r="G968" s="871" t="n">
        <v>55.58</v>
      </c>
      <c r="H968" s="870" t="n">
        <v>53.96</v>
      </c>
      <c r="I968" s="871" t="n">
        <v>1.88</v>
      </c>
      <c r="J968" s="871" t="n">
        <v>55.84</v>
      </c>
    </row>
    <row r="969" customFormat="false" ht="25.5" hidden="false" customHeight="false" outlineLevel="0" collapsed="false">
      <c r="A969" s="868" t="s">
        <v>2266</v>
      </c>
      <c r="B969" s="869"/>
      <c r="C969" s="868" t="s">
        <v>2267</v>
      </c>
      <c r="D969" s="868" t="s">
        <v>445</v>
      </c>
      <c r="E969" s="870" t="n">
        <v>28.9</v>
      </c>
      <c r="F969" s="871" t="n">
        <v>2.7</v>
      </c>
      <c r="G969" s="871" t="n">
        <v>31.6</v>
      </c>
      <c r="H969" s="870" t="n">
        <v>28.9</v>
      </c>
      <c r="I969" s="871" t="n">
        <v>3.12</v>
      </c>
      <c r="J969" s="871" t="n">
        <v>32.02</v>
      </c>
    </row>
    <row r="970" customFormat="false" ht="25.5" hidden="false" customHeight="false" outlineLevel="0" collapsed="false">
      <c r="A970" s="868" t="s">
        <v>2268</v>
      </c>
      <c r="B970" s="869"/>
      <c r="C970" s="868" t="s">
        <v>2269</v>
      </c>
      <c r="D970" s="868" t="s">
        <v>445</v>
      </c>
      <c r="E970" s="870" t="n">
        <v>68.57</v>
      </c>
      <c r="F970" s="871" t="n">
        <v>0.33</v>
      </c>
      <c r="G970" s="871" t="n">
        <v>68.9</v>
      </c>
      <c r="H970" s="870" t="n">
        <v>68.57</v>
      </c>
      <c r="I970" s="871" t="n">
        <v>0.38</v>
      </c>
      <c r="J970" s="871" t="n">
        <v>68.95</v>
      </c>
    </row>
    <row r="971" customFormat="false" ht="25.5" hidden="false" customHeight="false" outlineLevel="0" collapsed="false">
      <c r="A971" s="868" t="s">
        <v>2270</v>
      </c>
      <c r="B971" s="869"/>
      <c r="C971" s="868" t="s">
        <v>2271</v>
      </c>
      <c r="D971" s="868" t="s">
        <v>389</v>
      </c>
      <c r="E971" s="870" t="n">
        <v>143.97</v>
      </c>
      <c r="F971" s="871" t="n">
        <v>3.24</v>
      </c>
      <c r="G971" s="871" t="n">
        <v>147.21</v>
      </c>
      <c r="H971" s="870" t="n">
        <v>143.97</v>
      </c>
      <c r="I971" s="871" t="n">
        <v>3.74</v>
      </c>
      <c r="J971" s="871" t="n">
        <v>147.71</v>
      </c>
    </row>
    <row r="972" customFormat="false" ht="12.75" hidden="false" customHeight="false" outlineLevel="0" collapsed="false">
      <c r="A972" s="863" t="s">
        <v>2272</v>
      </c>
      <c r="B972" s="864" t="s">
        <v>2273</v>
      </c>
      <c r="C972" s="865"/>
      <c r="D972" s="876"/>
      <c r="E972" s="877"/>
      <c r="F972" s="877"/>
      <c r="G972" s="878"/>
      <c r="H972" s="877"/>
      <c r="I972" s="877"/>
      <c r="J972" s="878"/>
    </row>
    <row r="973" customFormat="false" ht="12.75" hidden="false" customHeight="false" outlineLevel="0" collapsed="false">
      <c r="A973" s="868" t="s">
        <v>2274</v>
      </c>
      <c r="B973" s="869"/>
      <c r="C973" s="868" t="s">
        <v>2275</v>
      </c>
      <c r="D973" s="868" t="s">
        <v>389</v>
      </c>
      <c r="E973" s="870" t="n">
        <v>69.85</v>
      </c>
      <c r="F973" s="871" t="n">
        <v>5.4</v>
      </c>
      <c r="G973" s="871" t="n">
        <v>75.25</v>
      </c>
      <c r="H973" s="870" t="n">
        <v>69.85</v>
      </c>
      <c r="I973" s="871" t="n">
        <v>6.24</v>
      </c>
      <c r="J973" s="871" t="n">
        <v>76.09</v>
      </c>
    </row>
    <row r="974" customFormat="false" ht="12.75" hidden="false" customHeight="false" outlineLevel="0" collapsed="false">
      <c r="A974" s="868" t="s">
        <v>2276</v>
      </c>
      <c r="B974" s="869"/>
      <c r="C974" s="868" t="s">
        <v>2277</v>
      </c>
      <c r="D974" s="868" t="s">
        <v>445</v>
      </c>
      <c r="E974" s="870" t="n">
        <v>30.63</v>
      </c>
      <c r="F974" s="871" t="n">
        <v>1.35</v>
      </c>
      <c r="G974" s="871" t="n">
        <v>31.98</v>
      </c>
      <c r="H974" s="870" t="n">
        <v>30.63</v>
      </c>
      <c r="I974" s="871" t="n">
        <v>1.56</v>
      </c>
      <c r="J974" s="871" t="n">
        <v>32.19</v>
      </c>
    </row>
    <row r="975" customFormat="false" ht="12.75" hidden="false" customHeight="false" outlineLevel="0" collapsed="false">
      <c r="A975" s="868" t="s">
        <v>2278</v>
      </c>
      <c r="B975" s="869"/>
      <c r="C975" s="868" t="s">
        <v>2279</v>
      </c>
      <c r="D975" s="868" t="s">
        <v>445</v>
      </c>
      <c r="E975" s="870" t="n">
        <v>57.85</v>
      </c>
      <c r="F975" s="871" t="n">
        <v>1.62</v>
      </c>
      <c r="G975" s="871" t="n">
        <v>59.47</v>
      </c>
      <c r="H975" s="870" t="n">
        <v>57.85</v>
      </c>
      <c r="I975" s="871" t="n">
        <v>1.88</v>
      </c>
      <c r="J975" s="871" t="n">
        <v>59.73</v>
      </c>
    </row>
    <row r="976" customFormat="false" ht="12.75" hidden="false" customHeight="false" outlineLevel="0" collapsed="false">
      <c r="A976" s="868" t="s">
        <v>2280</v>
      </c>
      <c r="B976" s="869"/>
      <c r="C976" s="868" t="s">
        <v>2281</v>
      </c>
      <c r="D976" s="868" t="s">
        <v>445</v>
      </c>
      <c r="E976" s="870" t="n">
        <v>65.24</v>
      </c>
      <c r="F976" s="871" t="n">
        <v>1.62</v>
      </c>
      <c r="G976" s="871" t="n">
        <v>66.86</v>
      </c>
      <c r="H976" s="870" t="n">
        <v>65.24</v>
      </c>
      <c r="I976" s="871" t="n">
        <v>1.88</v>
      </c>
      <c r="J976" s="871" t="n">
        <v>67.12</v>
      </c>
    </row>
    <row r="977" customFormat="false" ht="25.5" hidden="false" customHeight="false" outlineLevel="0" collapsed="false">
      <c r="A977" s="868" t="s">
        <v>2282</v>
      </c>
      <c r="B977" s="869"/>
      <c r="C977" s="868" t="s">
        <v>2283</v>
      </c>
      <c r="D977" s="868" t="s">
        <v>445</v>
      </c>
      <c r="E977" s="870" t="n">
        <v>33.79</v>
      </c>
      <c r="F977" s="871" t="n">
        <v>2.7</v>
      </c>
      <c r="G977" s="871" t="n">
        <v>36.49</v>
      </c>
      <c r="H977" s="870" t="n">
        <v>33.79</v>
      </c>
      <c r="I977" s="871" t="n">
        <v>3.12</v>
      </c>
      <c r="J977" s="871" t="n">
        <v>36.91</v>
      </c>
    </row>
    <row r="978" customFormat="false" ht="12.75" hidden="false" customHeight="false" outlineLevel="0" collapsed="false">
      <c r="A978" s="863" t="s">
        <v>2284</v>
      </c>
      <c r="B978" s="864" t="s">
        <v>2285</v>
      </c>
      <c r="C978" s="865"/>
      <c r="D978" s="876"/>
      <c r="E978" s="877"/>
      <c r="F978" s="877"/>
      <c r="G978" s="878"/>
      <c r="H978" s="877"/>
      <c r="I978" s="877"/>
      <c r="J978" s="878"/>
    </row>
    <row r="979" customFormat="false" ht="12.75" hidden="false" customHeight="false" outlineLevel="0" collapsed="false">
      <c r="A979" s="868" t="s">
        <v>2286</v>
      </c>
      <c r="B979" s="869"/>
      <c r="C979" s="868" t="s">
        <v>2287</v>
      </c>
      <c r="D979" s="868" t="s">
        <v>389</v>
      </c>
      <c r="E979" s="870" t="n">
        <v>40.04</v>
      </c>
      <c r="F979" s="871" t="n">
        <v>37.93</v>
      </c>
      <c r="G979" s="871" t="n">
        <v>77.97</v>
      </c>
      <c r="H979" s="870" t="n">
        <v>40.04</v>
      </c>
      <c r="I979" s="871" t="n">
        <v>43.83</v>
      </c>
      <c r="J979" s="871" t="n">
        <v>83.87</v>
      </c>
    </row>
    <row r="980" customFormat="false" ht="25.5" hidden="false" customHeight="false" outlineLevel="0" collapsed="false">
      <c r="A980" s="868" t="s">
        <v>2288</v>
      </c>
      <c r="B980" s="869"/>
      <c r="C980" s="868" t="s">
        <v>2289</v>
      </c>
      <c r="D980" s="868" t="s">
        <v>445</v>
      </c>
      <c r="E980" s="870" t="n">
        <v>57.47</v>
      </c>
      <c r="F980" s="871" t="n">
        <v>13.5</v>
      </c>
      <c r="G980" s="871" t="n">
        <v>70.97</v>
      </c>
      <c r="H980" s="870" t="n">
        <v>57.47</v>
      </c>
      <c r="I980" s="871" t="n">
        <v>15.6</v>
      </c>
      <c r="J980" s="871" t="n">
        <v>73.07</v>
      </c>
    </row>
    <row r="981" customFormat="false" ht="25.5" hidden="false" customHeight="false" outlineLevel="0" collapsed="false">
      <c r="A981" s="868" t="s">
        <v>2290</v>
      </c>
      <c r="B981" s="869"/>
      <c r="C981" s="868" t="s">
        <v>2291</v>
      </c>
      <c r="D981" s="868" t="s">
        <v>445</v>
      </c>
      <c r="E981" s="870" t="n">
        <v>8.2</v>
      </c>
      <c r="F981" s="871" t="n">
        <v>0</v>
      </c>
      <c r="G981" s="871" t="n">
        <v>8.2</v>
      </c>
      <c r="H981" s="870" t="n">
        <v>8.2</v>
      </c>
      <c r="I981" s="871" t="n">
        <v>0</v>
      </c>
      <c r="J981" s="871" t="n">
        <v>8.2</v>
      </c>
    </row>
    <row r="982" customFormat="false" ht="25.5" hidden="false" customHeight="false" outlineLevel="0" collapsed="false">
      <c r="A982" s="868" t="s">
        <v>2292</v>
      </c>
      <c r="B982" s="869"/>
      <c r="C982" s="868" t="s">
        <v>2293</v>
      </c>
      <c r="D982" s="868" t="s">
        <v>389</v>
      </c>
      <c r="E982" s="870" t="n">
        <v>99</v>
      </c>
      <c r="F982" s="871" t="n">
        <v>13.5</v>
      </c>
      <c r="G982" s="871" t="n">
        <v>112.5</v>
      </c>
      <c r="H982" s="870" t="n">
        <v>99</v>
      </c>
      <c r="I982" s="871" t="n">
        <v>15.6</v>
      </c>
      <c r="J982" s="871" t="n">
        <v>114.6</v>
      </c>
    </row>
    <row r="983" customFormat="false" ht="25.5" hidden="false" customHeight="false" outlineLevel="0" collapsed="false">
      <c r="A983" s="868" t="s">
        <v>2294</v>
      </c>
      <c r="B983" s="869"/>
      <c r="C983" s="868" t="s">
        <v>2295</v>
      </c>
      <c r="D983" s="868" t="s">
        <v>389</v>
      </c>
      <c r="E983" s="870" t="n">
        <v>7.98</v>
      </c>
      <c r="F983" s="871" t="n">
        <v>13.21</v>
      </c>
      <c r="G983" s="871" t="n">
        <v>21.19</v>
      </c>
      <c r="H983" s="870" t="n">
        <v>7.98</v>
      </c>
      <c r="I983" s="871" t="n">
        <v>15.27</v>
      </c>
      <c r="J983" s="871" t="n">
        <v>23.25</v>
      </c>
    </row>
    <row r="984" customFormat="false" ht="12.75" hidden="false" customHeight="false" outlineLevel="0" collapsed="false">
      <c r="A984" s="863" t="s">
        <v>2296</v>
      </c>
      <c r="B984" s="864" t="s">
        <v>2297</v>
      </c>
      <c r="C984" s="865"/>
      <c r="D984" s="876"/>
      <c r="E984" s="877"/>
      <c r="F984" s="877"/>
      <c r="G984" s="878"/>
      <c r="H984" s="877"/>
      <c r="I984" s="877"/>
      <c r="J984" s="878"/>
    </row>
    <row r="985" customFormat="false" ht="25.5" hidden="false" customHeight="false" outlineLevel="0" collapsed="false">
      <c r="A985" s="868" t="s">
        <v>2298</v>
      </c>
      <c r="B985" s="869"/>
      <c r="C985" s="868" t="s">
        <v>2299</v>
      </c>
      <c r="D985" s="868" t="s">
        <v>389</v>
      </c>
      <c r="E985" s="870" t="n">
        <v>28.57</v>
      </c>
      <c r="F985" s="871" t="n">
        <v>0</v>
      </c>
      <c r="G985" s="871" t="n">
        <v>28.57</v>
      </c>
      <c r="H985" s="870" t="n">
        <v>28.57</v>
      </c>
      <c r="I985" s="871" t="n">
        <v>0</v>
      </c>
      <c r="J985" s="871" t="n">
        <v>28.57</v>
      </c>
    </row>
    <row r="986" customFormat="false" ht="25.5" hidden="false" customHeight="false" outlineLevel="0" collapsed="false">
      <c r="A986" s="868" t="s">
        <v>2300</v>
      </c>
      <c r="B986" s="869"/>
      <c r="C986" s="868" t="s">
        <v>2301</v>
      </c>
      <c r="D986" s="868" t="s">
        <v>389</v>
      </c>
      <c r="E986" s="870" t="n">
        <v>28.23</v>
      </c>
      <c r="F986" s="871" t="n">
        <v>0</v>
      </c>
      <c r="G986" s="871" t="n">
        <v>28.23</v>
      </c>
      <c r="H986" s="870" t="n">
        <v>28.23</v>
      </c>
      <c r="I986" s="871" t="n">
        <v>0</v>
      </c>
      <c r="J986" s="871" t="n">
        <v>28.23</v>
      </c>
    </row>
    <row r="987" customFormat="false" ht="25.5" hidden="false" customHeight="false" outlineLevel="0" collapsed="false">
      <c r="A987" s="868" t="s">
        <v>2302</v>
      </c>
      <c r="B987" s="869"/>
      <c r="C987" s="868" t="s">
        <v>2303</v>
      </c>
      <c r="D987" s="868" t="s">
        <v>445</v>
      </c>
      <c r="E987" s="870" t="n">
        <v>27.46</v>
      </c>
      <c r="F987" s="871" t="n">
        <v>0</v>
      </c>
      <c r="G987" s="871" t="n">
        <v>27.46</v>
      </c>
      <c r="H987" s="870" t="n">
        <v>27.46</v>
      </c>
      <c r="I987" s="871" t="n">
        <v>0</v>
      </c>
      <c r="J987" s="871" t="n">
        <v>27.46</v>
      </c>
    </row>
    <row r="988" customFormat="false" ht="25.5" hidden="false" customHeight="false" outlineLevel="0" collapsed="false">
      <c r="A988" s="868" t="s">
        <v>2304</v>
      </c>
      <c r="B988" s="869"/>
      <c r="C988" s="868" t="s">
        <v>2305</v>
      </c>
      <c r="D988" s="868" t="s">
        <v>445</v>
      </c>
      <c r="E988" s="870" t="n">
        <v>21.74</v>
      </c>
      <c r="F988" s="871" t="n">
        <v>0</v>
      </c>
      <c r="G988" s="871" t="n">
        <v>21.74</v>
      </c>
      <c r="H988" s="870" t="n">
        <v>21.74</v>
      </c>
      <c r="I988" s="871" t="n">
        <v>0</v>
      </c>
      <c r="J988" s="871" t="n">
        <v>21.74</v>
      </c>
    </row>
    <row r="989" customFormat="false" ht="25.5" hidden="false" customHeight="false" outlineLevel="0" collapsed="false">
      <c r="A989" s="868" t="s">
        <v>2306</v>
      </c>
      <c r="B989" s="869"/>
      <c r="C989" s="868" t="s">
        <v>2307</v>
      </c>
      <c r="D989" s="868" t="s">
        <v>445</v>
      </c>
      <c r="E989" s="870" t="n">
        <v>0</v>
      </c>
      <c r="F989" s="871" t="n">
        <v>29.92</v>
      </c>
      <c r="G989" s="871" t="n">
        <v>29.92</v>
      </c>
      <c r="H989" s="870" t="n">
        <v>0</v>
      </c>
      <c r="I989" s="871" t="n">
        <v>34.58</v>
      </c>
      <c r="J989" s="871" t="n">
        <v>34.58</v>
      </c>
    </row>
    <row r="990" customFormat="false" ht="12.75" hidden="false" customHeight="false" outlineLevel="0" collapsed="false">
      <c r="A990" s="868" t="s">
        <v>2308</v>
      </c>
      <c r="B990" s="869"/>
      <c r="C990" s="868" t="s">
        <v>2309</v>
      </c>
      <c r="D990" s="868" t="s">
        <v>389</v>
      </c>
      <c r="E990" s="870" t="n">
        <v>5.8</v>
      </c>
      <c r="F990" s="871" t="n">
        <v>13.87</v>
      </c>
      <c r="G990" s="871" t="n">
        <v>19.67</v>
      </c>
      <c r="H990" s="870" t="n">
        <v>5.8</v>
      </c>
      <c r="I990" s="871" t="n">
        <v>16.03</v>
      </c>
      <c r="J990" s="871" t="n">
        <v>21.83</v>
      </c>
    </row>
    <row r="991" customFormat="false" ht="12.75" hidden="false" customHeight="false" outlineLevel="0" collapsed="false">
      <c r="A991" s="868" t="s">
        <v>2310</v>
      </c>
      <c r="B991" s="869"/>
      <c r="C991" s="868" t="s">
        <v>2311</v>
      </c>
      <c r="D991" s="868" t="s">
        <v>389</v>
      </c>
      <c r="E991" s="870" t="n">
        <v>11.69</v>
      </c>
      <c r="F991" s="871" t="n">
        <v>13.87</v>
      </c>
      <c r="G991" s="871" t="n">
        <v>25.56</v>
      </c>
      <c r="H991" s="870" t="n">
        <v>11.69</v>
      </c>
      <c r="I991" s="871" t="n">
        <v>16.03</v>
      </c>
      <c r="J991" s="871" t="n">
        <v>27.72</v>
      </c>
    </row>
    <row r="992" customFormat="false" ht="12.75" hidden="false" customHeight="false" outlineLevel="0" collapsed="false">
      <c r="A992" s="868" t="s">
        <v>2312</v>
      </c>
      <c r="B992" s="869"/>
      <c r="C992" s="868" t="s">
        <v>2313</v>
      </c>
      <c r="D992" s="868" t="s">
        <v>445</v>
      </c>
      <c r="E992" s="870" t="n">
        <v>3.09</v>
      </c>
      <c r="F992" s="871" t="n">
        <v>7.23</v>
      </c>
      <c r="G992" s="871" t="n">
        <v>10.32</v>
      </c>
      <c r="H992" s="870" t="n">
        <v>3.09</v>
      </c>
      <c r="I992" s="871" t="n">
        <v>8.35</v>
      </c>
      <c r="J992" s="871" t="n">
        <v>11.44</v>
      </c>
    </row>
    <row r="993" customFormat="false" ht="12.75" hidden="false" customHeight="false" outlineLevel="0" collapsed="false">
      <c r="A993" s="868" t="s">
        <v>2314</v>
      </c>
      <c r="B993" s="869"/>
      <c r="C993" s="868" t="s">
        <v>2315</v>
      </c>
      <c r="D993" s="868" t="s">
        <v>445</v>
      </c>
      <c r="E993" s="870" t="n">
        <v>6.23</v>
      </c>
      <c r="F993" s="871" t="n">
        <v>7.23</v>
      </c>
      <c r="G993" s="871" t="n">
        <v>13.46</v>
      </c>
      <c r="H993" s="870" t="n">
        <v>6.23</v>
      </c>
      <c r="I993" s="871" t="n">
        <v>8.35</v>
      </c>
      <c r="J993" s="871" t="n">
        <v>14.58</v>
      </c>
    </row>
    <row r="994" customFormat="false" ht="12.75" hidden="false" customHeight="false" outlineLevel="0" collapsed="false">
      <c r="A994" s="857" t="s">
        <v>2316</v>
      </c>
      <c r="B994" s="858" t="s">
        <v>2317</v>
      </c>
      <c r="C994" s="859"/>
      <c r="D994" s="860"/>
      <c r="E994" s="874"/>
      <c r="F994" s="874"/>
      <c r="G994" s="875"/>
      <c r="H994" s="874"/>
      <c r="I994" s="874"/>
      <c r="J994" s="875"/>
    </row>
    <row r="995" customFormat="false" ht="12.75" hidden="false" customHeight="false" outlineLevel="0" collapsed="false">
      <c r="A995" s="863" t="s">
        <v>2318</v>
      </c>
      <c r="B995" s="864" t="s">
        <v>2319</v>
      </c>
      <c r="C995" s="865"/>
      <c r="D995" s="876"/>
      <c r="E995" s="877"/>
      <c r="F995" s="877"/>
      <c r="G995" s="878"/>
      <c r="H995" s="877"/>
      <c r="I995" s="877"/>
      <c r="J995" s="878"/>
    </row>
    <row r="996" customFormat="false" ht="25.5" hidden="false" customHeight="false" outlineLevel="0" collapsed="false">
      <c r="A996" s="868" t="s">
        <v>2320</v>
      </c>
      <c r="B996" s="869"/>
      <c r="C996" s="868" t="s">
        <v>2321</v>
      </c>
      <c r="D996" s="868" t="s">
        <v>389</v>
      </c>
      <c r="E996" s="870" t="n">
        <v>74.24</v>
      </c>
      <c r="F996" s="871" t="n">
        <v>8.61</v>
      </c>
      <c r="G996" s="871" t="n">
        <v>82.85</v>
      </c>
      <c r="H996" s="870" t="n">
        <v>74.24</v>
      </c>
      <c r="I996" s="871" t="n">
        <v>9.95</v>
      </c>
      <c r="J996" s="871" t="n">
        <v>84.19</v>
      </c>
    </row>
    <row r="997" customFormat="false" ht="12.75" hidden="false" customHeight="false" outlineLevel="0" collapsed="false">
      <c r="A997" s="863" t="s">
        <v>2322</v>
      </c>
      <c r="B997" s="864" t="s">
        <v>2323</v>
      </c>
      <c r="C997" s="865"/>
      <c r="D997" s="876"/>
      <c r="E997" s="877"/>
      <c r="F997" s="877"/>
      <c r="G997" s="878"/>
      <c r="H997" s="877"/>
      <c r="I997" s="877"/>
      <c r="J997" s="878"/>
    </row>
    <row r="998" customFormat="false" ht="51" hidden="false" customHeight="false" outlineLevel="0" collapsed="false">
      <c r="A998" s="868" t="s">
        <v>2324</v>
      </c>
      <c r="B998" s="869"/>
      <c r="C998" s="868" t="s">
        <v>2325</v>
      </c>
      <c r="D998" s="868" t="s">
        <v>389</v>
      </c>
      <c r="E998" s="870" t="n">
        <v>27.3</v>
      </c>
      <c r="F998" s="871" t="n">
        <v>10.19</v>
      </c>
      <c r="G998" s="871" t="n">
        <v>37.49</v>
      </c>
      <c r="H998" s="870" t="n">
        <v>27.3</v>
      </c>
      <c r="I998" s="871" t="n">
        <v>11.78</v>
      </c>
      <c r="J998" s="871" t="n">
        <v>39.08</v>
      </c>
    </row>
    <row r="999" customFormat="false" ht="51" hidden="false" customHeight="false" outlineLevel="0" collapsed="false">
      <c r="A999" s="868" t="s">
        <v>2326</v>
      </c>
      <c r="B999" s="869"/>
      <c r="C999" s="868" t="s">
        <v>2327</v>
      </c>
      <c r="D999" s="868" t="s">
        <v>445</v>
      </c>
      <c r="E999" s="870" t="n">
        <v>4.54</v>
      </c>
      <c r="F999" s="871" t="n">
        <v>0.81</v>
      </c>
      <c r="G999" s="871" t="n">
        <v>5.35</v>
      </c>
      <c r="H999" s="870" t="n">
        <v>4.54</v>
      </c>
      <c r="I999" s="871" t="n">
        <v>0.93</v>
      </c>
      <c r="J999" s="871" t="n">
        <v>5.47</v>
      </c>
    </row>
    <row r="1000" customFormat="false" ht="51" hidden="false" customHeight="false" outlineLevel="0" collapsed="false">
      <c r="A1000" s="868" t="s">
        <v>2328</v>
      </c>
      <c r="B1000" s="869"/>
      <c r="C1000" s="868" t="s">
        <v>2329</v>
      </c>
      <c r="D1000" s="868" t="s">
        <v>389</v>
      </c>
      <c r="E1000" s="870" t="n">
        <v>31.11</v>
      </c>
      <c r="F1000" s="871" t="n">
        <v>10.19</v>
      </c>
      <c r="G1000" s="871" t="n">
        <v>41.3</v>
      </c>
      <c r="H1000" s="870" t="n">
        <v>31.11</v>
      </c>
      <c r="I1000" s="871" t="n">
        <v>11.78</v>
      </c>
      <c r="J1000" s="871" t="n">
        <v>42.89</v>
      </c>
    </row>
    <row r="1001" customFormat="false" ht="51" hidden="false" customHeight="false" outlineLevel="0" collapsed="false">
      <c r="A1001" s="868" t="s">
        <v>2330</v>
      </c>
      <c r="B1001" s="869"/>
      <c r="C1001" s="868" t="s">
        <v>2331</v>
      </c>
      <c r="D1001" s="868" t="s">
        <v>445</v>
      </c>
      <c r="E1001" s="870" t="n">
        <v>5.19</v>
      </c>
      <c r="F1001" s="871" t="n">
        <v>5.45</v>
      </c>
      <c r="G1001" s="871" t="n">
        <v>10.64</v>
      </c>
      <c r="H1001" s="870" t="n">
        <v>5.19</v>
      </c>
      <c r="I1001" s="871" t="n">
        <v>6.3</v>
      </c>
      <c r="J1001" s="871" t="n">
        <v>11.49</v>
      </c>
    </row>
    <row r="1002" customFormat="false" ht="51" hidden="false" customHeight="false" outlineLevel="0" collapsed="false">
      <c r="A1002" s="868" t="s">
        <v>2332</v>
      </c>
      <c r="B1002" s="869"/>
      <c r="C1002" s="868" t="s">
        <v>2333</v>
      </c>
      <c r="D1002" s="868" t="s">
        <v>389</v>
      </c>
      <c r="E1002" s="870" t="n">
        <v>21.47</v>
      </c>
      <c r="F1002" s="871" t="n">
        <v>10.19</v>
      </c>
      <c r="G1002" s="871" t="n">
        <v>31.66</v>
      </c>
      <c r="H1002" s="870" t="n">
        <v>21.47</v>
      </c>
      <c r="I1002" s="871" t="n">
        <v>11.78</v>
      </c>
      <c r="J1002" s="871" t="n">
        <v>33.25</v>
      </c>
    </row>
    <row r="1003" customFormat="false" ht="51" hidden="false" customHeight="false" outlineLevel="0" collapsed="false">
      <c r="A1003" s="868" t="s">
        <v>2334</v>
      </c>
      <c r="B1003" s="869"/>
      <c r="C1003" s="868" t="s">
        <v>2335</v>
      </c>
      <c r="D1003" s="868" t="s">
        <v>445</v>
      </c>
      <c r="E1003" s="870" t="n">
        <v>3.54</v>
      </c>
      <c r="F1003" s="871" t="n">
        <v>0.81</v>
      </c>
      <c r="G1003" s="871" t="n">
        <v>4.35</v>
      </c>
      <c r="H1003" s="870" t="n">
        <v>3.54</v>
      </c>
      <c r="I1003" s="871" t="n">
        <v>0.93</v>
      </c>
      <c r="J1003" s="871" t="n">
        <v>4.47</v>
      </c>
    </row>
    <row r="1004" customFormat="false" ht="51" hidden="false" customHeight="false" outlineLevel="0" collapsed="false">
      <c r="A1004" s="868" t="s">
        <v>2336</v>
      </c>
      <c r="B1004" s="869"/>
      <c r="C1004" s="868" t="s">
        <v>2337</v>
      </c>
      <c r="D1004" s="868" t="s">
        <v>389</v>
      </c>
      <c r="E1004" s="870" t="n">
        <v>35.69</v>
      </c>
      <c r="F1004" s="871" t="n">
        <v>10.19</v>
      </c>
      <c r="G1004" s="871" t="n">
        <v>45.88</v>
      </c>
      <c r="H1004" s="870" t="n">
        <v>35.69</v>
      </c>
      <c r="I1004" s="871" t="n">
        <v>11.78</v>
      </c>
      <c r="J1004" s="871" t="n">
        <v>47.47</v>
      </c>
    </row>
    <row r="1005" customFormat="false" ht="63.75" hidden="false" customHeight="false" outlineLevel="0" collapsed="false">
      <c r="A1005" s="868" t="s">
        <v>2338</v>
      </c>
      <c r="B1005" s="869"/>
      <c r="C1005" s="868" t="s">
        <v>2339</v>
      </c>
      <c r="D1005" s="868" t="s">
        <v>445</v>
      </c>
      <c r="E1005" s="870" t="n">
        <v>5.84</v>
      </c>
      <c r="F1005" s="871" t="n">
        <v>0.81</v>
      </c>
      <c r="G1005" s="871" t="n">
        <v>6.65</v>
      </c>
      <c r="H1005" s="870" t="n">
        <v>5.84</v>
      </c>
      <c r="I1005" s="871" t="n">
        <v>0.93</v>
      </c>
      <c r="J1005" s="871" t="n">
        <v>6.77</v>
      </c>
    </row>
    <row r="1006" customFormat="false" ht="51" hidden="false" customHeight="false" outlineLevel="0" collapsed="false">
      <c r="A1006" s="868" t="s">
        <v>2340</v>
      </c>
      <c r="B1006" s="869"/>
      <c r="C1006" s="868" t="s">
        <v>2341</v>
      </c>
      <c r="D1006" s="868" t="s">
        <v>389</v>
      </c>
      <c r="E1006" s="870" t="n">
        <v>25.02</v>
      </c>
      <c r="F1006" s="871" t="n">
        <v>10.19</v>
      </c>
      <c r="G1006" s="871" t="n">
        <v>35.21</v>
      </c>
      <c r="H1006" s="870" t="n">
        <v>25.02</v>
      </c>
      <c r="I1006" s="871" t="n">
        <v>11.78</v>
      </c>
      <c r="J1006" s="871" t="n">
        <v>36.8</v>
      </c>
    </row>
    <row r="1007" customFormat="false" ht="51" hidden="false" customHeight="false" outlineLevel="0" collapsed="false">
      <c r="A1007" s="868" t="s">
        <v>2342</v>
      </c>
      <c r="B1007" s="869"/>
      <c r="C1007" s="868" t="s">
        <v>2343</v>
      </c>
      <c r="D1007" s="868" t="s">
        <v>445</v>
      </c>
      <c r="E1007" s="870" t="n">
        <v>4.01</v>
      </c>
      <c r="F1007" s="871" t="n">
        <v>0.81</v>
      </c>
      <c r="G1007" s="871" t="n">
        <v>4.82</v>
      </c>
      <c r="H1007" s="870" t="n">
        <v>4.01</v>
      </c>
      <c r="I1007" s="871" t="n">
        <v>0.93</v>
      </c>
      <c r="J1007" s="871" t="n">
        <v>4.94</v>
      </c>
    </row>
    <row r="1008" customFormat="false" ht="51" hidden="false" customHeight="false" outlineLevel="0" collapsed="false">
      <c r="A1008" s="868" t="s">
        <v>2344</v>
      </c>
      <c r="B1008" s="869"/>
      <c r="C1008" s="868" t="s">
        <v>2345</v>
      </c>
      <c r="D1008" s="868" t="s">
        <v>389</v>
      </c>
      <c r="E1008" s="870" t="n">
        <v>52.73</v>
      </c>
      <c r="F1008" s="871" t="n">
        <v>10.19</v>
      </c>
      <c r="G1008" s="871" t="n">
        <v>62.92</v>
      </c>
      <c r="H1008" s="870" t="n">
        <v>52.73</v>
      </c>
      <c r="I1008" s="871" t="n">
        <v>11.78</v>
      </c>
      <c r="J1008" s="871" t="n">
        <v>64.51</v>
      </c>
    </row>
    <row r="1009" customFormat="false" ht="51" hidden="false" customHeight="false" outlineLevel="0" collapsed="false">
      <c r="A1009" s="868" t="s">
        <v>2346</v>
      </c>
      <c r="B1009" s="869"/>
      <c r="C1009" s="868" t="s">
        <v>2347</v>
      </c>
      <c r="D1009" s="868" t="s">
        <v>445</v>
      </c>
      <c r="E1009" s="870" t="n">
        <v>8.75</v>
      </c>
      <c r="F1009" s="871" t="n">
        <v>5.45</v>
      </c>
      <c r="G1009" s="871" t="n">
        <v>14.2</v>
      </c>
      <c r="H1009" s="870" t="n">
        <v>8.75</v>
      </c>
      <c r="I1009" s="871" t="n">
        <v>6.3</v>
      </c>
      <c r="J1009" s="871" t="n">
        <v>15.05</v>
      </c>
    </row>
    <row r="1010" customFormat="false" ht="51" hidden="false" customHeight="false" outlineLevel="0" collapsed="false">
      <c r="A1010" s="868" t="s">
        <v>2348</v>
      </c>
      <c r="B1010" s="869"/>
      <c r="C1010" s="868" t="s">
        <v>2349</v>
      </c>
      <c r="D1010" s="868" t="s">
        <v>389</v>
      </c>
      <c r="E1010" s="870" t="n">
        <v>47.5</v>
      </c>
      <c r="F1010" s="871" t="n">
        <v>10.19</v>
      </c>
      <c r="G1010" s="871" t="n">
        <v>57.69</v>
      </c>
      <c r="H1010" s="870" t="n">
        <v>47.5</v>
      </c>
      <c r="I1010" s="871" t="n">
        <v>11.78</v>
      </c>
      <c r="J1010" s="871" t="n">
        <v>59.28</v>
      </c>
    </row>
    <row r="1011" customFormat="false" ht="51" hidden="false" customHeight="false" outlineLevel="0" collapsed="false">
      <c r="A1011" s="868" t="s">
        <v>2350</v>
      </c>
      <c r="B1011" s="869"/>
      <c r="C1011" s="868" t="s">
        <v>2351</v>
      </c>
      <c r="D1011" s="868" t="s">
        <v>445</v>
      </c>
      <c r="E1011" s="870" t="n">
        <v>7.86</v>
      </c>
      <c r="F1011" s="871" t="n">
        <v>5.45</v>
      </c>
      <c r="G1011" s="871" t="n">
        <v>13.31</v>
      </c>
      <c r="H1011" s="870" t="n">
        <v>7.86</v>
      </c>
      <c r="I1011" s="871" t="n">
        <v>6.3</v>
      </c>
      <c r="J1011" s="871" t="n">
        <v>14.16</v>
      </c>
    </row>
    <row r="1012" customFormat="false" ht="25.5" hidden="false" customHeight="false" outlineLevel="0" collapsed="false">
      <c r="A1012" s="868" t="s">
        <v>2352</v>
      </c>
      <c r="B1012" s="869"/>
      <c r="C1012" s="868" t="s">
        <v>2353</v>
      </c>
      <c r="D1012" s="868" t="s">
        <v>389</v>
      </c>
      <c r="E1012" s="870" t="n">
        <v>7.33</v>
      </c>
      <c r="F1012" s="871" t="n">
        <v>42.87</v>
      </c>
      <c r="G1012" s="871" t="n">
        <v>50.2</v>
      </c>
      <c r="H1012" s="870" t="n">
        <v>7.33</v>
      </c>
      <c r="I1012" s="871" t="n">
        <v>49.54</v>
      </c>
      <c r="J1012" s="871" t="n">
        <v>56.87</v>
      </c>
    </row>
    <row r="1013" customFormat="false" ht="25.5" hidden="false" customHeight="false" outlineLevel="0" collapsed="false">
      <c r="A1013" s="868" t="s">
        <v>2354</v>
      </c>
      <c r="B1013" s="869"/>
      <c r="C1013" s="868" t="s">
        <v>2355</v>
      </c>
      <c r="D1013" s="868" t="s">
        <v>389</v>
      </c>
      <c r="E1013" s="870" t="n">
        <v>0.69</v>
      </c>
      <c r="F1013" s="871" t="n">
        <v>6.8</v>
      </c>
      <c r="G1013" s="871" t="n">
        <v>7.49</v>
      </c>
      <c r="H1013" s="870" t="n">
        <v>0.69</v>
      </c>
      <c r="I1013" s="871" t="n">
        <v>7.86</v>
      </c>
      <c r="J1013" s="871" t="n">
        <v>8.55</v>
      </c>
    </row>
    <row r="1014" customFormat="false" ht="38.25" hidden="false" customHeight="false" outlineLevel="0" collapsed="false">
      <c r="A1014" s="868" t="s">
        <v>2356</v>
      </c>
      <c r="B1014" s="869"/>
      <c r="C1014" s="868" t="s">
        <v>2357</v>
      </c>
      <c r="D1014" s="868" t="s">
        <v>389</v>
      </c>
      <c r="E1014" s="870" t="n">
        <v>1.46</v>
      </c>
      <c r="F1014" s="871" t="n">
        <v>6.8</v>
      </c>
      <c r="G1014" s="871" t="n">
        <v>8.26</v>
      </c>
      <c r="H1014" s="870" t="n">
        <v>1.46</v>
      </c>
      <c r="I1014" s="871" t="n">
        <v>7.86</v>
      </c>
      <c r="J1014" s="871" t="n">
        <v>9.32</v>
      </c>
    </row>
    <row r="1015" customFormat="false" ht="25.5" hidden="false" customHeight="false" outlineLevel="0" collapsed="false">
      <c r="A1015" s="868" t="s">
        <v>2358</v>
      </c>
      <c r="B1015" s="869"/>
      <c r="C1015" s="868" t="s">
        <v>2359</v>
      </c>
      <c r="D1015" s="868" t="s">
        <v>389</v>
      </c>
      <c r="E1015" s="870" t="n">
        <v>1.39</v>
      </c>
      <c r="F1015" s="871" t="n">
        <v>6.8</v>
      </c>
      <c r="G1015" s="871" t="n">
        <v>8.19</v>
      </c>
      <c r="H1015" s="870" t="n">
        <v>1.39</v>
      </c>
      <c r="I1015" s="871" t="n">
        <v>7.86</v>
      </c>
      <c r="J1015" s="871" t="n">
        <v>9.25</v>
      </c>
    </row>
    <row r="1016" customFormat="false" ht="38.25" hidden="false" customHeight="false" outlineLevel="0" collapsed="false">
      <c r="A1016" s="868" t="s">
        <v>2360</v>
      </c>
      <c r="B1016" s="869"/>
      <c r="C1016" s="868" t="s">
        <v>2361</v>
      </c>
      <c r="D1016" s="868" t="s">
        <v>389</v>
      </c>
      <c r="E1016" s="870" t="n">
        <v>3.64</v>
      </c>
      <c r="F1016" s="871" t="n">
        <v>6.8</v>
      </c>
      <c r="G1016" s="871" t="n">
        <v>10.44</v>
      </c>
      <c r="H1016" s="870" t="n">
        <v>3.64</v>
      </c>
      <c r="I1016" s="871" t="n">
        <v>7.86</v>
      </c>
      <c r="J1016" s="871" t="n">
        <v>11.5</v>
      </c>
    </row>
    <row r="1017" customFormat="false" ht="38.25" hidden="false" customHeight="false" outlineLevel="0" collapsed="false">
      <c r="A1017" s="868" t="s">
        <v>2362</v>
      </c>
      <c r="B1017" s="869"/>
      <c r="C1017" s="868" t="s">
        <v>2363</v>
      </c>
      <c r="D1017" s="868" t="s">
        <v>445</v>
      </c>
      <c r="E1017" s="870" t="n">
        <v>0.07</v>
      </c>
      <c r="F1017" s="871" t="n">
        <v>0.76</v>
      </c>
      <c r="G1017" s="871" t="n">
        <v>0.83</v>
      </c>
      <c r="H1017" s="870" t="n">
        <v>0.07</v>
      </c>
      <c r="I1017" s="871" t="n">
        <v>0.88</v>
      </c>
      <c r="J1017" s="871" t="n">
        <v>0.95</v>
      </c>
    </row>
    <row r="1018" customFormat="false" ht="38.25" hidden="false" customHeight="false" outlineLevel="0" collapsed="false">
      <c r="A1018" s="868" t="s">
        <v>2364</v>
      </c>
      <c r="B1018" s="869"/>
      <c r="C1018" s="868" t="s">
        <v>2365</v>
      </c>
      <c r="D1018" s="868" t="s">
        <v>445</v>
      </c>
      <c r="E1018" s="870" t="n">
        <v>0.15</v>
      </c>
      <c r="F1018" s="871" t="n">
        <v>0.76</v>
      </c>
      <c r="G1018" s="871" t="n">
        <v>0.91</v>
      </c>
      <c r="H1018" s="870" t="n">
        <v>0.15</v>
      </c>
      <c r="I1018" s="871" t="n">
        <v>0.88</v>
      </c>
      <c r="J1018" s="871" t="n">
        <v>1.03</v>
      </c>
    </row>
    <row r="1019" customFormat="false" ht="38.25" hidden="false" customHeight="false" outlineLevel="0" collapsed="false">
      <c r="A1019" s="868" t="s">
        <v>2366</v>
      </c>
      <c r="B1019" s="869"/>
      <c r="C1019" s="868" t="s">
        <v>2367</v>
      </c>
      <c r="D1019" s="868" t="s">
        <v>445</v>
      </c>
      <c r="E1019" s="870" t="n">
        <v>0.14</v>
      </c>
      <c r="F1019" s="871" t="n">
        <v>0.76</v>
      </c>
      <c r="G1019" s="871" t="n">
        <v>0.9</v>
      </c>
      <c r="H1019" s="870" t="n">
        <v>0.14</v>
      </c>
      <c r="I1019" s="871" t="n">
        <v>0.88</v>
      </c>
      <c r="J1019" s="871" t="n">
        <v>1.02</v>
      </c>
    </row>
    <row r="1020" customFormat="false" ht="38.25" hidden="false" customHeight="false" outlineLevel="0" collapsed="false">
      <c r="A1020" s="868" t="s">
        <v>2368</v>
      </c>
      <c r="B1020" s="869"/>
      <c r="C1020" s="868" t="s">
        <v>2369</v>
      </c>
      <c r="D1020" s="868" t="s">
        <v>445</v>
      </c>
      <c r="E1020" s="870" t="n">
        <v>0.36</v>
      </c>
      <c r="F1020" s="871" t="n">
        <v>0.76</v>
      </c>
      <c r="G1020" s="871" t="n">
        <v>1.12</v>
      </c>
      <c r="H1020" s="870" t="n">
        <v>0.36</v>
      </c>
      <c r="I1020" s="871" t="n">
        <v>0.88</v>
      </c>
      <c r="J1020" s="871" t="n">
        <v>1.24</v>
      </c>
    </row>
    <row r="1021" customFormat="false" ht="12.75" hidden="false" customHeight="false" outlineLevel="0" collapsed="false">
      <c r="A1021" s="863" t="s">
        <v>2370</v>
      </c>
      <c r="B1021" s="864" t="s">
        <v>2371</v>
      </c>
      <c r="C1021" s="865"/>
      <c r="D1021" s="876"/>
      <c r="E1021" s="877"/>
      <c r="F1021" s="877"/>
      <c r="G1021" s="878"/>
      <c r="H1021" s="877"/>
      <c r="I1021" s="877"/>
      <c r="J1021" s="878"/>
    </row>
    <row r="1022" customFormat="false" ht="51" hidden="false" customHeight="false" outlineLevel="0" collapsed="false">
      <c r="A1022" s="868" t="s">
        <v>2372</v>
      </c>
      <c r="B1022" s="869"/>
      <c r="C1022" s="868" t="s">
        <v>2373</v>
      </c>
      <c r="D1022" s="868" t="s">
        <v>389</v>
      </c>
      <c r="E1022" s="870" t="n">
        <v>83.51</v>
      </c>
      <c r="F1022" s="871" t="n">
        <v>10.19</v>
      </c>
      <c r="G1022" s="871" t="n">
        <v>93.7</v>
      </c>
      <c r="H1022" s="870" t="n">
        <v>83.51</v>
      </c>
      <c r="I1022" s="871" t="n">
        <v>11.78</v>
      </c>
      <c r="J1022" s="871" t="n">
        <v>95.29</v>
      </c>
    </row>
    <row r="1023" customFormat="false" ht="51" hidden="false" customHeight="false" outlineLevel="0" collapsed="false">
      <c r="A1023" s="868" t="s">
        <v>2374</v>
      </c>
      <c r="B1023" s="869"/>
      <c r="C1023" s="868" t="s">
        <v>2375</v>
      </c>
      <c r="D1023" s="868" t="s">
        <v>389</v>
      </c>
      <c r="E1023" s="870" t="n">
        <v>144.2</v>
      </c>
      <c r="F1023" s="871" t="n">
        <v>10.19</v>
      </c>
      <c r="G1023" s="871" t="n">
        <v>154.39</v>
      </c>
      <c r="H1023" s="870" t="n">
        <v>144.2</v>
      </c>
      <c r="I1023" s="871" t="n">
        <v>11.78</v>
      </c>
      <c r="J1023" s="871" t="n">
        <v>155.98</v>
      </c>
    </row>
    <row r="1024" customFormat="false" ht="51" hidden="false" customHeight="false" outlineLevel="0" collapsed="false">
      <c r="A1024" s="868" t="s">
        <v>2376</v>
      </c>
      <c r="B1024" s="869"/>
      <c r="C1024" s="868" t="s">
        <v>2377</v>
      </c>
      <c r="D1024" s="868" t="s">
        <v>445</v>
      </c>
      <c r="E1024" s="870" t="n">
        <v>30.3</v>
      </c>
      <c r="F1024" s="871" t="n">
        <v>1.02</v>
      </c>
      <c r="G1024" s="871" t="n">
        <v>31.32</v>
      </c>
      <c r="H1024" s="870" t="n">
        <v>30.3</v>
      </c>
      <c r="I1024" s="871" t="n">
        <v>1.18</v>
      </c>
      <c r="J1024" s="871" t="n">
        <v>31.48</v>
      </c>
    </row>
    <row r="1025" customFormat="false" ht="63.75" hidden="false" customHeight="false" outlineLevel="0" collapsed="false">
      <c r="A1025" s="868" t="s">
        <v>2378</v>
      </c>
      <c r="B1025" s="869"/>
      <c r="C1025" s="868" t="s">
        <v>2379</v>
      </c>
      <c r="D1025" s="868" t="s">
        <v>389</v>
      </c>
      <c r="E1025" s="870" t="n">
        <v>187.87</v>
      </c>
      <c r="F1025" s="871" t="n">
        <v>10.19</v>
      </c>
      <c r="G1025" s="871" t="n">
        <v>198.06</v>
      </c>
      <c r="H1025" s="870" t="n">
        <v>187.87</v>
      </c>
      <c r="I1025" s="871" t="n">
        <v>11.78</v>
      </c>
      <c r="J1025" s="871" t="n">
        <v>199.65</v>
      </c>
    </row>
    <row r="1026" customFormat="false" ht="63.75" hidden="false" customHeight="false" outlineLevel="0" collapsed="false">
      <c r="A1026" s="868" t="s">
        <v>2380</v>
      </c>
      <c r="B1026" s="869"/>
      <c r="C1026" s="868" t="s">
        <v>2381</v>
      </c>
      <c r="D1026" s="868" t="s">
        <v>445</v>
      </c>
      <c r="E1026" s="870" t="n">
        <v>35.75</v>
      </c>
      <c r="F1026" s="871" t="n">
        <v>1.02</v>
      </c>
      <c r="G1026" s="871" t="n">
        <v>36.77</v>
      </c>
      <c r="H1026" s="870" t="n">
        <v>35.75</v>
      </c>
      <c r="I1026" s="871" t="n">
        <v>1.18</v>
      </c>
      <c r="J1026" s="871" t="n">
        <v>36.93</v>
      </c>
    </row>
    <row r="1027" customFormat="false" ht="51" hidden="false" customHeight="false" outlineLevel="0" collapsed="false">
      <c r="A1027" s="868" t="s">
        <v>2382</v>
      </c>
      <c r="B1027" s="869"/>
      <c r="C1027" s="868" t="s">
        <v>2383</v>
      </c>
      <c r="D1027" s="868" t="s">
        <v>389</v>
      </c>
      <c r="E1027" s="870" t="n">
        <v>26.1</v>
      </c>
      <c r="F1027" s="871" t="n">
        <v>6.8</v>
      </c>
      <c r="G1027" s="871" t="n">
        <v>32.9</v>
      </c>
      <c r="H1027" s="870" t="n">
        <v>26.1</v>
      </c>
      <c r="I1027" s="871" t="n">
        <v>7.86</v>
      </c>
      <c r="J1027" s="871" t="n">
        <v>33.96</v>
      </c>
    </row>
    <row r="1028" customFormat="false" ht="51" hidden="false" customHeight="false" outlineLevel="0" collapsed="false">
      <c r="A1028" s="868" t="s">
        <v>2384</v>
      </c>
      <c r="B1028" s="869"/>
      <c r="C1028" s="868" t="s">
        <v>2385</v>
      </c>
      <c r="D1028" s="868" t="s">
        <v>389</v>
      </c>
      <c r="E1028" s="870" t="n">
        <v>21</v>
      </c>
      <c r="F1028" s="871" t="n">
        <v>6.8</v>
      </c>
      <c r="G1028" s="871" t="n">
        <v>27.8</v>
      </c>
      <c r="H1028" s="870" t="n">
        <v>21</v>
      </c>
      <c r="I1028" s="871" t="n">
        <v>7.86</v>
      </c>
      <c r="J1028" s="871" t="n">
        <v>28.86</v>
      </c>
    </row>
    <row r="1029" customFormat="false" ht="51" hidden="false" customHeight="false" outlineLevel="0" collapsed="false">
      <c r="A1029" s="868" t="s">
        <v>2386</v>
      </c>
      <c r="B1029" s="869"/>
      <c r="C1029" s="868" t="s">
        <v>2387</v>
      </c>
      <c r="D1029" s="868" t="s">
        <v>389</v>
      </c>
      <c r="E1029" s="870" t="n">
        <v>43.5</v>
      </c>
      <c r="F1029" s="871" t="n">
        <v>6.8</v>
      </c>
      <c r="G1029" s="871" t="n">
        <v>50.3</v>
      </c>
      <c r="H1029" s="870" t="n">
        <v>43.5</v>
      </c>
      <c r="I1029" s="871" t="n">
        <v>7.86</v>
      </c>
      <c r="J1029" s="871" t="n">
        <v>51.36</v>
      </c>
    </row>
    <row r="1030" customFormat="false" ht="51" hidden="false" customHeight="false" outlineLevel="0" collapsed="false">
      <c r="A1030" s="868" t="s">
        <v>2388</v>
      </c>
      <c r="B1030" s="869"/>
      <c r="C1030" s="868" t="s">
        <v>2389</v>
      </c>
      <c r="D1030" s="868" t="s">
        <v>389</v>
      </c>
      <c r="E1030" s="870" t="n">
        <v>35</v>
      </c>
      <c r="F1030" s="871" t="n">
        <v>6.8</v>
      </c>
      <c r="G1030" s="871" t="n">
        <v>41.8</v>
      </c>
      <c r="H1030" s="870" t="n">
        <v>35</v>
      </c>
      <c r="I1030" s="871" t="n">
        <v>7.86</v>
      </c>
      <c r="J1030" s="871" t="n">
        <v>42.86</v>
      </c>
    </row>
    <row r="1031" customFormat="false" ht="63.75" hidden="false" customHeight="false" outlineLevel="0" collapsed="false">
      <c r="A1031" s="868" t="s">
        <v>2390</v>
      </c>
      <c r="B1031" s="869"/>
      <c r="C1031" s="868" t="s">
        <v>2391</v>
      </c>
      <c r="D1031" s="868" t="s">
        <v>389</v>
      </c>
      <c r="E1031" s="870" t="n">
        <v>29.08</v>
      </c>
      <c r="F1031" s="871" t="n">
        <v>6.8</v>
      </c>
      <c r="G1031" s="871" t="n">
        <v>35.88</v>
      </c>
      <c r="H1031" s="870" t="n">
        <v>29.08</v>
      </c>
      <c r="I1031" s="871" t="n">
        <v>7.86</v>
      </c>
      <c r="J1031" s="871" t="n">
        <v>36.94</v>
      </c>
    </row>
    <row r="1032" customFormat="false" ht="51" hidden="false" customHeight="false" outlineLevel="0" collapsed="false">
      <c r="A1032" s="868" t="s">
        <v>2392</v>
      </c>
      <c r="B1032" s="869"/>
      <c r="C1032" s="868" t="s">
        <v>2393</v>
      </c>
      <c r="D1032" s="868" t="s">
        <v>445</v>
      </c>
      <c r="E1032" s="870" t="n">
        <v>2.61</v>
      </c>
      <c r="F1032" s="871" t="n">
        <v>0.68</v>
      </c>
      <c r="G1032" s="871" t="n">
        <v>3.29</v>
      </c>
      <c r="H1032" s="870" t="n">
        <v>2.61</v>
      </c>
      <c r="I1032" s="871" t="n">
        <v>0.79</v>
      </c>
      <c r="J1032" s="871" t="n">
        <v>3.4</v>
      </c>
    </row>
    <row r="1033" customFormat="false" ht="51" hidden="false" customHeight="false" outlineLevel="0" collapsed="false">
      <c r="A1033" s="868" t="s">
        <v>2394</v>
      </c>
      <c r="B1033" s="869"/>
      <c r="C1033" s="868" t="s">
        <v>2395</v>
      </c>
      <c r="D1033" s="868" t="s">
        <v>445</v>
      </c>
      <c r="E1033" s="870" t="n">
        <v>2.1</v>
      </c>
      <c r="F1033" s="871" t="n">
        <v>0.68</v>
      </c>
      <c r="G1033" s="871" t="n">
        <v>2.78</v>
      </c>
      <c r="H1033" s="870" t="n">
        <v>2.1</v>
      </c>
      <c r="I1033" s="871" t="n">
        <v>0.79</v>
      </c>
      <c r="J1033" s="871" t="n">
        <v>2.89</v>
      </c>
    </row>
    <row r="1034" customFormat="false" ht="12.75" hidden="false" customHeight="false" outlineLevel="0" collapsed="false">
      <c r="A1034" s="863" t="s">
        <v>2396</v>
      </c>
      <c r="B1034" s="864" t="s">
        <v>2397</v>
      </c>
      <c r="C1034" s="865"/>
      <c r="D1034" s="876"/>
      <c r="E1034" s="877"/>
      <c r="F1034" s="877"/>
      <c r="G1034" s="878"/>
      <c r="H1034" s="877"/>
      <c r="I1034" s="877"/>
      <c r="J1034" s="878"/>
    </row>
    <row r="1035" customFormat="false" ht="51" hidden="false" customHeight="false" outlineLevel="0" collapsed="false">
      <c r="A1035" s="868" t="s">
        <v>2398</v>
      </c>
      <c r="B1035" s="869"/>
      <c r="C1035" s="868" t="s">
        <v>2399</v>
      </c>
      <c r="D1035" s="868" t="s">
        <v>389</v>
      </c>
      <c r="E1035" s="870" t="n">
        <v>67.73</v>
      </c>
      <c r="F1035" s="871" t="n">
        <v>26.93</v>
      </c>
      <c r="G1035" s="871" t="n">
        <v>94.66</v>
      </c>
      <c r="H1035" s="870" t="n">
        <v>67.73</v>
      </c>
      <c r="I1035" s="871" t="n">
        <v>31.12</v>
      </c>
      <c r="J1035" s="871" t="n">
        <v>98.85</v>
      </c>
    </row>
    <row r="1036" customFormat="false" ht="51" hidden="false" customHeight="false" outlineLevel="0" collapsed="false">
      <c r="A1036" s="868" t="s">
        <v>2400</v>
      </c>
      <c r="B1036" s="869"/>
      <c r="C1036" s="868" t="s">
        <v>2401</v>
      </c>
      <c r="D1036" s="868" t="s">
        <v>445</v>
      </c>
      <c r="E1036" s="870" t="n">
        <v>12.06</v>
      </c>
      <c r="F1036" s="871" t="n">
        <v>7.48</v>
      </c>
      <c r="G1036" s="871" t="n">
        <v>19.54</v>
      </c>
      <c r="H1036" s="870" t="n">
        <v>12.06</v>
      </c>
      <c r="I1036" s="871" t="n">
        <v>8.64</v>
      </c>
      <c r="J1036" s="871" t="n">
        <v>20.7</v>
      </c>
    </row>
    <row r="1037" customFormat="false" ht="51" hidden="false" customHeight="false" outlineLevel="0" collapsed="false">
      <c r="A1037" s="868" t="s">
        <v>2402</v>
      </c>
      <c r="B1037" s="869"/>
      <c r="C1037" s="868" t="s">
        <v>2403</v>
      </c>
      <c r="D1037" s="868" t="s">
        <v>389</v>
      </c>
      <c r="E1037" s="870" t="n">
        <v>134.03</v>
      </c>
      <c r="F1037" s="871" t="n">
        <v>26.93</v>
      </c>
      <c r="G1037" s="871" t="n">
        <v>160.96</v>
      </c>
      <c r="H1037" s="870" t="n">
        <v>134.03</v>
      </c>
      <c r="I1037" s="871" t="n">
        <v>31.12</v>
      </c>
      <c r="J1037" s="871" t="n">
        <v>165.15</v>
      </c>
    </row>
    <row r="1038" customFormat="false" ht="51" hidden="false" customHeight="false" outlineLevel="0" collapsed="false">
      <c r="A1038" s="868" t="s">
        <v>2404</v>
      </c>
      <c r="B1038" s="869"/>
      <c r="C1038" s="868" t="s">
        <v>2405</v>
      </c>
      <c r="D1038" s="868" t="s">
        <v>445</v>
      </c>
      <c r="E1038" s="870" t="n">
        <v>23.61</v>
      </c>
      <c r="F1038" s="871" t="n">
        <v>7.48</v>
      </c>
      <c r="G1038" s="871" t="n">
        <v>31.09</v>
      </c>
      <c r="H1038" s="870" t="n">
        <v>23.61</v>
      </c>
      <c r="I1038" s="871" t="n">
        <v>8.64</v>
      </c>
      <c r="J1038" s="871" t="n">
        <v>32.25</v>
      </c>
    </row>
    <row r="1039" customFormat="false" ht="63.75" hidden="false" customHeight="false" outlineLevel="0" collapsed="false">
      <c r="A1039" s="868" t="s">
        <v>2406</v>
      </c>
      <c r="B1039" s="869"/>
      <c r="C1039" s="868" t="s">
        <v>2407</v>
      </c>
      <c r="D1039" s="868" t="s">
        <v>389</v>
      </c>
      <c r="E1039" s="870" t="n">
        <v>51.99</v>
      </c>
      <c r="F1039" s="871" t="n">
        <v>26.93</v>
      </c>
      <c r="G1039" s="871" t="n">
        <v>78.92</v>
      </c>
      <c r="H1039" s="870" t="n">
        <v>51.99</v>
      </c>
      <c r="I1039" s="871" t="n">
        <v>31.12</v>
      </c>
      <c r="J1039" s="871" t="n">
        <v>83.11</v>
      </c>
    </row>
    <row r="1040" customFormat="false" ht="63.75" hidden="false" customHeight="false" outlineLevel="0" collapsed="false">
      <c r="A1040" s="868" t="s">
        <v>2408</v>
      </c>
      <c r="B1040" s="869"/>
      <c r="C1040" s="868" t="s">
        <v>2409</v>
      </c>
      <c r="D1040" s="868" t="s">
        <v>445</v>
      </c>
      <c r="E1040" s="870" t="n">
        <v>9.33</v>
      </c>
      <c r="F1040" s="871" t="n">
        <v>7.48</v>
      </c>
      <c r="G1040" s="871" t="n">
        <v>16.81</v>
      </c>
      <c r="H1040" s="870" t="n">
        <v>9.33</v>
      </c>
      <c r="I1040" s="871" t="n">
        <v>8.64</v>
      </c>
      <c r="J1040" s="871" t="n">
        <v>17.97</v>
      </c>
    </row>
    <row r="1041" customFormat="false" ht="51" hidden="false" customHeight="false" outlineLevel="0" collapsed="false">
      <c r="A1041" s="868" t="s">
        <v>2410</v>
      </c>
      <c r="B1041" s="869"/>
      <c r="C1041" s="868" t="s">
        <v>2411</v>
      </c>
      <c r="D1041" s="868" t="s">
        <v>389</v>
      </c>
      <c r="E1041" s="870" t="n">
        <v>122.29</v>
      </c>
      <c r="F1041" s="871" t="n">
        <v>26.93</v>
      </c>
      <c r="G1041" s="871" t="n">
        <v>149.22</v>
      </c>
      <c r="H1041" s="870" t="n">
        <v>122.29</v>
      </c>
      <c r="I1041" s="871" t="n">
        <v>31.12</v>
      </c>
      <c r="J1041" s="871" t="n">
        <v>153.41</v>
      </c>
    </row>
    <row r="1042" customFormat="false" ht="51" hidden="false" customHeight="false" outlineLevel="0" collapsed="false">
      <c r="A1042" s="868" t="s">
        <v>2412</v>
      </c>
      <c r="B1042" s="869"/>
      <c r="C1042" s="868" t="s">
        <v>2413</v>
      </c>
      <c r="D1042" s="868" t="s">
        <v>445</v>
      </c>
      <c r="E1042" s="870" t="n">
        <v>21.75</v>
      </c>
      <c r="F1042" s="871" t="n">
        <v>7.48</v>
      </c>
      <c r="G1042" s="871" t="n">
        <v>29.23</v>
      </c>
      <c r="H1042" s="870" t="n">
        <v>21.75</v>
      </c>
      <c r="I1042" s="871" t="n">
        <v>8.64</v>
      </c>
      <c r="J1042" s="871" t="n">
        <v>30.39</v>
      </c>
    </row>
    <row r="1043" customFormat="false" ht="51" hidden="false" customHeight="false" outlineLevel="0" collapsed="false">
      <c r="A1043" s="868" t="s">
        <v>2414</v>
      </c>
      <c r="B1043" s="869"/>
      <c r="C1043" s="868" t="s">
        <v>2415</v>
      </c>
      <c r="D1043" s="868" t="s">
        <v>389</v>
      </c>
      <c r="E1043" s="870" t="n">
        <v>106.8</v>
      </c>
      <c r="F1043" s="871" t="n">
        <v>26.93</v>
      </c>
      <c r="G1043" s="871" t="n">
        <v>133.73</v>
      </c>
      <c r="H1043" s="870" t="n">
        <v>106.8</v>
      </c>
      <c r="I1043" s="871" t="n">
        <v>31.12</v>
      </c>
      <c r="J1043" s="871" t="n">
        <v>137.92</v>
      </c>
    </row>
    <row r="1044" customFormat="false" ht="51" hidden="false" customHeight="false" outlineLevel="0" collapsed="false">
      <c r="A1044" s="868" t="s">
        <v>2416</v>
      </c>
      <c r="B1044" s="869"/>
      <c r="C1044" s="868" t="s">
        <v>2417</v>
      </c>
      <c r="D1044" s="868" t="s">
        <v>445</v>
      </c>
      <c r="E1044" s="870" t="n">
        <v>19.05</v>
      </c>
      <c r="F1044" s="871" t="n">
        <v>7.48</v>
      </c>
      <c r="G1044" s="871" t="n">
        <v>26.53</v>
      </c>
      <c r="H1044" s="870" t="n">
        <v>19.05</v>
      </c>
      <c r="I1044" s="871" t="n">
        <v>8.64</v>
      </c>
      <c r="J1044" s="871" t="n">
        <v>27.69</v>
      </c>
    </row>
    <row r="1045" customFormat="false" ht="51" hidden="false" customHeight="false" outlineLevel="0" collapsed="false">
      <c r="A1045" s="868" t="s">
        <v>2418</v>
      </c>
      <c r="B1045" s="869"/>
      <c r="C1045" s="868" t="s">
        <v>2419</v>
      </c>
      <c r="D1045" s="868" t="s">
        <v>389</v>
      </c>
      <c r="E1045" s="870" t="n">
        <v>99.84</v>
      </c>
      <c r="F1045" s="871" t="n">
        <v>26.93</v>
      </c>
      <c r="G1045" s="871" t="n">
        <v>126.77</v>
      </c>
      <c r="H1045" s="870" t="n">
        <v>99.84</v>
      </c>
      <c r="I1045" s="871" t="n">
        <v>31.12</v>
      </c>
      <c r="J1045" s="871" t="n">
        <v>130.96</v>
      </c>
    </row>
    <row r="1046" customFormat="false" ht="51" hidden="false" customHeight="false" outlineLevel="0" collapsed="false">
      <c r="A1046" s="868" t="s">
        <v>2420</v>
      </c>
      <c r="B1046" s="869"/>
      <c r="C1046" s="868" t="s">
        <v>2421</v>
      </c>
      <c r="D1046" s="868" t="s">
        <v>445</v>
      </c>
      <c r="E1046" s="870" t="n">
        <v>17.84</v>
      </c>
      <c r="F1046" s="871" t="n">
        <v>7.48</v>
      </c>
      <c r="G1046" s="871" t="n">
        <v>25.32</v>
      </c>
      <c r="H1046" s="870" t="n">
        <v>17.84</v>
      </c>
      <c r="I1046" s="871" t="n">
        <v>8.64</v>
      </c>
      <c r="J1046" s="871" t="n">
        <v>26.48</v>
      </c>
    </row>
    <row r="1047" customFormat="false" ht="12.75" hidden="false" customHeight="false" outlineLevel="0" collapsed="false">
      <c r="A1047" s="863" t="s">
        <v>2422</v>
      </c>
      <c r="B1047" s="864" t="s">
        <v>2423</v>
      </c>
      <c r="C1047" s="865"/>
      <c r="D1047" s="876"/>
      <c r="E1047" s="877"/>
      <c r="F1047" s="877"/>
      <c r="G1047" s="878"/>
      <c r="H1047" s="877"/>
      <c r="I1047" s="877"/>
      <c r="J1047" s="878"/>
    </row>
    <row r="1048" customFormat="false" ht="38.25" hidden="false" customHeight="false" outlineLevel="0" collapsed="false">
      <c r="A1048" s="868" t="s">
        <v>2424</v>
      </c>
      <c r="B1048" s="869"/>
      <c r="C1048" s="868" t="s">
        <v>2425</v>
      </c>
      <c r="D1048" s="868" t="s">
        <v>389</v>
      </c>
      <c r="E1048" s="870" t="n">
        <v>54.39</v>
      </c>
      <c r="F1048" s="871" t="n">
        <v>15.25</v>
      </c>
      <c r="G1048" s="871" t="n">
        <v>69.64</v>
      </c>
      <c r="H1048" s="870" t="n">
        <v>54.39</v>
      </c>
      <c r="I1048" s="871" t="n">
        <v>17.63</v>
      </c>
      <c r="J1048" s="871" t="n">
        <v>72.02</v>
      </c>
    </row>
    <row r="1049" customFormat="false" ht="38.25" hidden="false" customHeight="false" outlineLevel="0" collapsed="false">
      <c r="A1049" s="868" t="s">
        <v>2426</v>
      </c>
      <c r="B1049" s="869"/>
      <c r="C1049" s="868" t="s">
        <v>2427</v>
      </c>
      <c r="D1049" s="868" t="s">
        <v>389</v>
      </c>
      <c r="E1049" s="870" t="n">
        <v>54.66</v>
      </c>
      <c r="F1049" s="871" t="n">
        <v>15.25</v>
      </c>
      <c r="G1049" s="871" t="n">
        <v>69.91</v>
      </c>
      <c r="H1049" s="870" t="n">
        <v>54.66</v>
      </c>
      <c r="I1049" s="871" t="n">
        <v>17.63</v>
      </c>
      <c r="J1049" s="871" t="n">
        <v>72.29</v>
      </c>
    </row>
    <row r="1050" customFormat="false" ht="38.25" hidden="false" customHeight="false" outlineLevel="0" collapsed="false">
      <c r="A1050" s="868" t="s">
        <v>2428</v>
      </c>
      <c r="B1050" s="869"/>
      <c r="C1050" s="868" t="s">
        <v>2429</v>
      </c>
      <c r="D1050" s="868" t="s">
        <v>389</v>
      </c>
      <c r="E1050" s="870" t="n">
        <v>60.81</v>
      </c>
      <c r="F1050" s="871" t="n">
        <v>15.25</v>
      </c>
      <c r="G1050" s="871" t="n">
        <v>76.06</v>
      </c>
      <c r="H1050" s="870" t="n">
        <v>60.81</v>
      </c>
      <c r="I1050" s="871" t="n">
        <v>17.63</v>
      </c>
      <c r="J1050" s="871" t="n">
        <v>78.44</v>
      </c>
    </row>
    <row r="1051" customFormat="false" ht="38.25" hidden="false" customHeight="false" outlineLevel="0" collapsed="false">
      <c r="A1051" s="868" t="s">
        <v>2430</v>
      </c>
      <c r="B1051" s="869"/>
      <c r="C1051" s="868" t="s">
        <v>2431</v>
      </c>
      <c r="D1051" s="868" t="s">
        <v>389</v>
      </c>
      <c r="E1051" s="870" t="n">
        <v>53.55</v>
      </c>
      <c r="F1051" s="871" t="n">
        <v>15.25</v>
      </c>
      <c r="G1051" s="871" t="n">
        <v>68.8</v>
      </c>
      <c r="H1051" s="870" t="n">
        <v>53.55</v>
      </c>
      <c r="I1051" s="871" t="n">
        <v>17.63</v>
      </c>
      <c r="J1051" s="871" t="n">
        <v>71.18</v>
      </c>
    </row>
    <row r="1052" customFormat="false" ht="38.25" hidden="false" customHeight="false" outlineLevel="0" collapsed="false">
      <c r="A1052" s="868" t="s">
        <v>2432</v>
      </c>
      <c r="B1052" s="869"/>
      <c r="C1052" s="868" t="s">
        <v>2433</v>
      </c>
      <c r="D1052" s="868" t="s">
        <v>389</v>
      </c>
      <c r="E1052" s="870" t="n">
        <v>47.47</v>
      </c>
      <c r="F1052" s="871" t="n">
        <v>15.25</v>
      </c>
      <c r="G1052" s="871" t="n">
        <v>62.72</v>
      </c>
      <c r="H1052" s="870" t="n">
        <v>47.47</v>
      </c>
      <c r="I1052" s="871" t="n">
        <v>17.63</v>
      </c>
      <c r="J1052" s="871" t="n">
        <v>65.1</v>
      </c>
    </row>
    <row r="1053" customFormat="false" ht="12.75" hidden="false" customHeight="false" outlineLevel="0" collapsed="false">
      <c r="A1053" s="863" t="s">
        <v>2434</v>
      </c>
      <c r="B1053" s="864" t="s">
        <v>2435</v>
      </c>
      <c r="C1053" s="865"/>
      <c r="D1053" s="876"/>
      <c r="E1053" s="877"/>
      <c r="F1053" s="877"/>
      <c r="G1053" s="878"/>
      <c r="H1053" s="877"/>
      <c r="I1053" s="877"/>
      <c r="J1053" s="878"/>
    </row>
    <row r="1054" customFormat="false" ht="38.25" hidden="false" customHeight="false" outlineLevel="0" collapsed="false">
      <c r="A1054" s="868" t="s">
        <v>2436</v>
      </c>
      <c r="B1054" s="869"/>
      <c r="C1054" s="868" t="s">
        <v>2437</v>
      </c>
      <c r="D1054" s="868" t="s">
        <v>389</v>
      </c>
      <c r="E1054" s="870" t="n">
        <v>130.13</v>
      </c>
      <c r="F1054" s="871" t="n">
        <v>19.3</v>
      </c>
      <c r="G1054" s="871" t="n">
        <v>149.43</v>
      </c>
      <c r="H1054" s="870" t="n">
        <v>130.13</v>
      </c>
      <c r="I1054" s="871" t="n">
        <v>22.31</v>
      </c>
      <c r="J1054" s="871" t="n">
        <v>152.44</v>
      </c>
    </row>
    <row r="1055" customFormat="false" ht="38.25" hidden="false" customHeight="false" outlineLevel="0" collapsed="false">
      <c r="A1055" s="868" t="s">
        <v>2438</v>
      </c>
      <c r="B1055" s="869"/>
      <c r="C1055" s="868" t="s">
        <v>2439</v>
      </c>
      <c r="D1055" s="868" t="s">
        <v>389</v>
      </c>
      <c r="E1055" s="870" t="n">
        <v>184.45</v>
      </c>
      <c r="F1055" s="871" t="n">
        <v>19.3</v>
      </c>
      <c r="G1055" s="871" t="n">
        <v>203.75</v>
      </c>
      <c r="H1055" s="870" t="n">
        <v>184.45</v>
      </c>
      <c r="I1055" s="871" t="n">
        <v>22.31</v>
      </c>
      <c r="J1055" s="871" t="n">
        <v>206.76</v>
      </c>
    </row>
    <row r="1056" customFormat="false" ht="38.25" hidden="false" customHeight="false" outlineLevel="0" collapsed="false">
      <c r="A1056" s="868" t="s">
        <v>2440</v>
      </c>
      <c r="B1056" s="869"/>
      <c r="C1056" s="868" t="s">
        <v>2441</v>
      </c>
      <c r="D1056" s="868" t="s">
        <v>389</v>
      </c>
      <c r="E1056" s="870" t="n">
        <v>134.25</v>
      </c>
      <c r="F1056" s="871" t="n">
        <v>19.3</v>
      </c>
      <c r="G1056" s="871" t="n">
        <v>153.55</v>
      </c>
      <c r="H1056" s="870" t="n">
        <v>134.25</v>
      </c>
      <c r="I1056" s="871" t="n">
        <v>22.31</v>
      </c>
      <c r="J1056" s="871" t="n">
        <v>156.56</v>
      </c>
    </row>
    <row r="1057" customFormat="false" ht="12.75" hidden="false" customHeight="false" outlineLevel="0" collapsed="false">
      <c r="A1057" s="863" t="s">
        <v>2442</v>
      </c>
      <c r="B1057" s="864" t="s">
        <v>2443</v>
      </c>
      <c r="C1057" s="865"/>
      <c r="D1057" s="876"/>
      <c r="E1057" s="877"/>
      <c r="F1057" s="877"/>
      <c r="G1057" s="878"/>
      <c r="H1057" s="877"/>
      <c r="I1057" s="877"/>
      <c r="J1057" s="878"/>
    </row>
    <row r="1058" customFormat="false" ht="51" hidden="false" customHeight="false" outlineLevel="0" collapsed="false">
      <c r="A1058" s="868" t="s">
        <v>2444</v>
      </c>
      <c r="B1058" s="869"/>
      <c r="C1058" s="868" t="s">
        <v>2445</v>
      </c>
      <c r="D1058" s="868" t="s">
        <v>389</v>
      </c>
      <c r="E1058" s="870" t="n">
        <v>81.48</v>
      </c>
      <c r="F1058" s="871" t="n">
        <v>12.36</v>
      </c>
      <c r="G1058" s="871" t="n">
        <v>93.84</v>
      </c>
      <c r="H1058" s="870" t="n">
        <v>81.48</v>
      </c>
      <c r="I1058" s="871" t="n">
        <v>14.27</v>
      </c>
      <c r="J1058" s="871" t="n">
        <v>95.75</v>
      </c>
    </row>
    <row r="1059" customFormat="false" ht="51" hidden="false" customHeight="false" outlineLevel="0" collapsed="false">
      <c r="A1059" s="868" t="s">
        <v>2446</v>
      </c>
      <c r="B1059" s="869"/>
      <c r="C1059" s="868" t="s">
        <v>2447</v>
      </c>
      <c r="D1059" s="868" t="s">
        <v>389</v>
      </c>
      <c r="E1059" s="870" t="n">
        <v>88.73</v>
      </c>
      <c r="F1059" s="871" t="n">
        <v>12.36</v>
      </c>
      <c r="G1059" s="871" t="n">
        <v>101.09</v>
      </c>
      <c r="H1059" s="870" t="n">
        <v>88.73</v>
      </c>
      <c r="I1059" s="871" t="n">
        <v>14.27</v>
      </c>
      <c r="J1059" s="871" t="n">
        <v>103</v>
      </c>
    </row>
    <row r="1060" customFormat="false" ht="51" hidden="false" customHeight="false" outlineLevel="0" collapsed="false">
      <c r="A1060" s="868" t="s">
        <v>2448</v>
      </c>
      <c r="B1060" s="869"/>
      <c r="C1060" s="868" t="s">
        <v>2449</v>
      </c>
      <c r="D1060" s="868" t="s">
        <v>389</v>
      </c>
      <c r="E1060" s="870" t="n">
        <v>30.63</v>
      </c>
      <c r="F1060" s="871" t="n">
        <v>6.8</v>
      </c>
      <c r="G1060" s="871" t="n">
        <v>37.43</v>
      </c>
      <c r="H1060" s="870" t="n">
        <v>30.63</v>
      </c>
      <c r="I1060" s="871" t="n">
        <v>7.86</v>
      </c>
      <c r="J1060" s="871" t="n">
        <v>38.49</v>
      </c>
    </row>
    <row r="1061" customFormat="false" ht="12.75" hidden="false" customHeight="false" outlineLevel="0" collapsed="false">
      <c r="A1061" s="857" t="s">
        <v>2450</v>
      </c>
      <c r="B1061" s="858" t="s">
        <v>2451</v>
      </c>
      <c r="C1061" s="859"/>
      <c r="D1061" s="860"/>
      <c r="E1061" s="874"/>
      <c r="F1061" s="874"/>
      <c r="G1061" s="875"/>
      <c r="H1061" s="874"/>
      <c r="I1061" s="874"/>
      <c r="J1061" s="875"/>
    </row>
    <row r="1062" customFormat="false" ht="12.75" hidden="false" customHeight="false" outlineLevel="0" collapsed="false">
      <c r="A1062" s="863" t="s">
        <v>2452</v>
      </c>
      <c r="B1062" s="864" t="s">
        <v>2453</v>
      </c>
      <c r="C1062" s="865"/>
      <c r="D1062" s="876"/>
      <c r="E1062" s="877"/>
      <c r="F1062" s="877"/>
      <c r="G1062" s="878"/>
      <c r="H1062" s="877"/>
      <c r="I1062" s="877"/>
      <c r="J1062" s="878"/>
    </row>
    <row r="1063" customFormat="false" ht="25.5" hidden="false" customHeight="false" outlineLevel="0" collapsed="false">
      <c r="A1063" s="868" t="s">
        <v>2454</v>
      </c>
      <c r="B1063" s="869"/>
      <c r="C1063" s="868" t="s">
        <v>2455</v>
      </c>
      <c r="D1063" s="868" t="s">
        <v>389</v>
      </c>
      <c r="E1063" s="870" t="n">
        <v>178.7</v>
      </c>
      <c r="F1063" s="871" t="n">
        <v>31.4</v>
      </c>
      <c r="G1063" s="871" t="n">
        <v>210.1</v>
      </c>
      <c r="H1063" s="870" t="n">
        <v>178.7</v>
      </c>
      <c r="I1063" s="871" t="n">
        <v>36.29</v>
      </c>
      <c r="J1063" s="871" t="n">
        <v>214.99</v>
      </c>
    </row>
    <row r="1064" customFormat="false" ht="25.5" hidden="false" customHeight="false" outlineLevel="0" collapsed="false">
      <c r="A1064" s="868" t="s">
        <v>2456</v>
      </c>
      <c r="B1064" s="869"/>
      <c r="C1064" s="868" t="s">
        <v>2457</v>
      </c>
      <c r="D1064" s="868" t="s">
        <v>445</v>
      </c>
      <c r="E1064" s="870" t="n">
        <v>51.69</v>
      </c>
      <c r="F1064" s="871" t="n">
        <v>14.46</v>
      </c>
      <c r="G1064" s="871" t="n">
        <v>66.15</v>
      </c>
      <c r="H1064" s="870" t="n">
        <v>51.69</v>
      </c>
      <c r="I1064" s="871" t="n">
        <v>16.7</v>
      </c>
      <c r="J1064" s="871" t="n">
        <v>68.39</v>
      </c>
    </row>
    <row r="1065" customFormat="false" ht="38.25" hidden="false" customHeight="false" outlineLevel="0" collapsed="false">
      <c r="A1065" s="868" t="s">
        <v>2458</v>
      </c>
      <c r="B1065" s="869"/>
      <c r="C1065" s="868" t="s">
        <v>2459</v>
      </c>
      <c r="D1065" s="868" t="s">
        <v>445</v>
      </c>
      <c r="E1065" s="870" t="n">
        <v>65.11</v>
      </c>
      <c r="F1065" s="871" t="n">
        <v>18.07</v>
      </c>
      <c r="G1065" s="871" t="n">
        <v>83.18</v>
      </c>
      <c r="H1065" s="870" t="n">
        <v>65.11</v>
      </c>
      <c r="I1065" s="871" t="n">
        <v>20.88</v>
      </c>
      <c r="J1065" s="871" t="n">
        <v>85.99</v>
      </c>
    </row>
    <row r="1066" customFormat="false" ht="25.5" hidden="false" customHeight="false" outlineLevel="0" collapsed="false">
      <c r="A1066" s="868" t="s">
        <v>2460</v>
      </c>
      <c r="B1066" s="869"/>
      <c r="C1066" s="868" t="s">
        <v>2461</v>
      </c>
      <c r="D1066" s="868" t="s">
        <v>445</v>
      </c>
      <c r="E1066" s="870" t="n">
        <v>157.97</v>
      </c>
      <c r="F1066" s="871" t="n">
        <v>36.14</v>
      </c>
      <c r="G1066" s="871" t="n">
        <v>194.11</v>
      </c>
      <c r="H1066" s="870" t="n">
        <v>157.97</v>
      </c>
      <c r="I1066" s="871" t="n">
        <v>41.75</v>
      </c>
      <c r="J1066" s="871" t="n">
        <v>199.72</v>
      </c>
    </row>
    <row r="1067" customFormat="false" ht="25.5" hidden="false" customHeight="false" outlineLevel="0" collapsed="false">
      <c r="A1067" s="868" t="s">
        <v>2462</v>
      </c>
      <c r="B1067" s="869"/>
      <c r="C1067" s="868" t="s">
        <v>2463</v>
      </c>
      <c r="D1067" s="868" t="s">
        <v>445</v>
      </c>
      <c r="E1067" s="870" t="n">
        <v>34.14</v>
      </c>
      <c r="F1067" s="871" t="n">
        <v>7.91</v>
      </c>
      <c r="G1067" s="871" t="n">
        <v>42.05</v>
      </c>
      <c r="H1067" s="870" t="n">
        <v>34.14</v>
      </c>
      <c r="I1067" s="871" t="n">
        <v>9.14</v>
      </c>
      <c r="J1067" s="871" t="n">
        <v>43.28</v>
      </c>
    </row>
    <row r="1068" customFormat="false" ht="25.5" hidden="false" customHeight="false" outlineLevel="0" collapsed="false">
      <c r="A1068" s="868" t="s">
        <v>2464</v>
      </c>
      <c r="B1068" s="869"/>
      <c r="C1068" s="868" t="s">
        <v>2465</v>
      </c>
      <c r="D1068" s="868" t="s">
        <v>445</v>
      </c>
      <c r="E1068" s="870" t="n">
        <v>33.91</v>
      </c>
      <c r="F1068" s="871" t="n">
        <v>7.91</v>
      </c>
      <c r="G1068" s="871" t="n">
        <v>41.82</v>
      </c>
      <c r="H1068" s="870" t="n">
        <v>33.91</v>
      </c>
      <c r="I1068" s="871" t="n">
        <v>9.14</v>
      </c>
      <c r="J1068" s="871" t="n">
        <v>43.05</v>
      </c>
    </row>
    <row r="1069" customFormat="false" ht="25.5" hidden="false" customHeight="false" outlineLevel="0" collapsed="false">
      <c r="A1069" s="868" t="s">
        <v>2466</v>
      </c>
      <c r="B1069" s="869"/>
      <c r="C1069" s="868" t="s">
        <v>2467</v>
      </c>
      <c r="D1069" s="868" t="s">
        <v>389</v>
      </c>
      <c r="E1069" s="870" t="n">
        <v>228.38</v>
      </c>
      <c r="F1069" s="871" t="n">
        <v>31.4</v>
      </c>
      <c r="G1069" s="871" t="n">
        <v>259.78</v>
      </c>
      <c r="H1069" s="870" t="n">
        <v>228.38</v>
      </c>
      <c r="I1069" s="871" t="n">
        <v>36.29</v>
      </c>
      <c r="J1069" s="871" t="n">
        <v>264.67</v>
      </c>
    </row>
    <row r="1070" customFormat="false" ht="25.5" hidden="false" customHeight="false" outlineLevel="0" collapsed="false">
      <c r="A1070" s="868" t="s">
        <v>2468</v>
      </c>
      <c r="B1070" s="869"/>
      <c r="C1070" s="868" t="s">
        <v>2469</v>
      </c>
      <c r="D1070" s="868" t="s">
        <v>445</v>
      </c>
      <c r="E1070" s="870" t="n">
        <v>16.15</v>
      </c>
      <c r="F1070" s="871" t="n">
        <v>7.91</v>
      </c>
      <c r="G1070" s="871" t="n">
        <v>24.06</v>
      </c>
      <c r="H1070" s="870" t="n">
        <v>16.15</v>
      </c>
      <c r="I1070" s="871" t="n">
        <v>9.14</v>
      </c>
      <c r="J1070" s="871" t="n">
        <v>25.29</v>
      </c>
    </row>
    <row r="1071" customFormat="false" ht="25.5" hidden="false" customHeight="false" outlineLevel="0" collapsed="false">
      <c r="A1071" s="868" t="s">
        <v>2470</v>
      </c>
      <c r="B1071" s="869"/>
      <c r="C1071" s="868" t="s">
        <v>2471</v>
      </c>
      <c r="D1071" s="868" t="s">
        <v>445</v>
      </c>
      <c r="E1071" s="870" t="n">
        <v>98.8</v>
      </c>
      <c r="F1071" s="871" t="n">
        <v>36.14</v>
      </c>
      <c r="G1071" s="871" t="n">
        <v>134.94</v>
      </c>
      <c r="H1071" s="870" t="n">
        <v>98.8</v>
      </c>
      <c r="I1071" s="871" t="n">
        <v>41.75</v>
      </c>
      <c r="J1071" s="871" t="n">
        <v>140.55</v>
      </c>
    </row>
    <row r="1072" customFormat="false" ht="25.5" hidden="false" customHeight="false" outlineLevel="0" collapsed="false">
      <c r="A1072" s="868" t="s">
        <v>2472</v>
      </c>
      <c r="B1072" s="869"/>
      <c r="C1072" s="868" t="s">
        <v>2473</v>
      </c>
      <c r="D1072" s="868" t="s">
        <v>445</v>
      </c>
      <c r="E1072" s="870" t="n">
        <v>60.02</v>
      </c>
      <c r="F1072" s="871" t="n">
        <v>14.46</v>
      </c>
      <c r="G1072" s="871" t="n">
        <v>74.48</v>
      </c>
      <c r="H1072" s="870" t="n">
        <v>60.02</v>
      </c>
      <c r="I1072" s="871" t="n">
        <v>16.7</v>
      </c>
      <c r="J1072" s="871" t="n">
        <v>76.72</v>
      </c>
    </row>
    <row r="1073" customFormat="false" ht="12.75" hidden="false" customHeight="false" outlineLevel="0" collapsed="false">
      <c r="A1073" s="863" t="s">
        <v>2474</v>
      </c>
      <c r="B1073" s="864" t="s">
        <v>2475</v>
      </c>
      <c r="C1073" s="865"/>
      <c r="D1073" s="876"/>
      <c r="E1073" s="877"/>
      <c r="F1073" s="877"/>
      <c r="G1073" s="878"/>
      <c r="H1073" s="877"/>
      <c r="I1073" s="877"/>
      <c r="J1073" s="878"/>
    </row>
    <row r="1074" customFormat="false" ht="25.5" hidden="false" customHeight="false" outlineLevel="0" collapsed="false">
      <c r="A1074" s="868" t="s">
        <v>2476</v>
      </c>
      <c r="B1074" s="869"/>
      <c r="C1074" s="868" t="s">
        <v>2477</v>
      </c>
      <c r="D1074" s="868" t="s">
        <v>389</v>
      </c>
      <c r="E1074" s="870" t="n">
        <v>470.65</v>
      </c>
      <c r="F1074" s="871" t="n">
        <v>8.1</v>
      </c>
      <c r="G1074" s="871" t="n">
        <v>478.75</v>
      </c>
      <c r="H1074" s="870" t="n">
        <v>470.65</v>
      </c>
      <c r="I1074" s="871" t="n">
        <v>9.36</v>
      </c>
      <c r="J1074" s="871" t="n">
        <v>480.01</v>
      </c>
    </row>
    <row r="1075" customFormat="false" ht="25.5" hidden="false" customHeight="false" outlineLevel="0" collapsed="false">
      <c r="A1075" s="868" t="s">
        <v>2478</v>
      </c>
      <c r="B1075" s="869"/>
      <c r="C1075" s="868" t="s">
        <v>2479</v>
      </c>
      <c r="D1075" s="868" t="s">
        <v>389</v>
      </c>
      <c r="E1075" s="870" t="n">
        <v>473.45</v>
      </c>
      <c r="F1075" s="871" t="n">
        <v>8.1</v>
      </c>
      <c r="G1075" s="871" t="n">
        <v>481.55</v>
      </c>
      <c r="H1075" s="870" t="n">
        <v>473.45</v>
      </c>
      <c r="I1075" s="871" t="n">
        <v>9.36</v>
      </c>
      <c r="J1075" s="871" t="n">
        <v>482.81</v>
      </c>
    </row>
    <row r="1076" customFormat="false" ht="25.5" hidden="false" customHeight="false" outlineLevel="0" collapsed="false">
      <c r="A1076" s="868" t="s">
        <v>2480</v>
      </c>
      <c r="B1076" s="869"/>
      <c r="C1076" s="868" t="s">
        <v>2481</v>
      </c>
      <c r="D1076" s="868" t="s">
        <v>389</v>
      </c>
      <c r="E1076" s="870" t="n">
        <v>625.91</v>
      </c>
      <c r="F1076" s="871" t="n">
        <v>9.45</v>
      </c>
      <c r="G1076" s="871" t="n">
        <v>635.36</v>
      </c>
      <c r="H1076" s="870" t="n">
        <v>625.91</v>
      </c>
      <c r="I1076" s="871" t="n">
        <v>10.92</v>
      </c>
      <c r="J1076" s="871" t="n">
        <v>636.83</v>
      </c>
    </row>
    <row r="1077" customFormat="false" ht="25.5" hidden="false" customHeight="false" outlineLevel="0" collapsed="false">
      <c r="A1077" s="868" t="s">
        <v>2482</v>
      </c>
      <c r="B1077" s="869"/>
      <c r="C1077" s="868" t="s">
        <v>2483</v>
      </c>
      <c r="D1077" s="868" t="s">
        <v>389</v>
      </c>
      <c r="E1077" s="870" t="n">
        <v>647.65</v>
      </c>
      <c r="F1077" s="871" t="n">
        <v>9.45</v>
      </c>
      <c r="G1077" s="871" t="n">
        <v>657.1</v>
      </c>
      <c r="H1077" s="870" t="n">
        <v>647.65</v>
      </c>
      <c r="I1077" s="871" t="n">
        <v>10.92</v>
      </c>
      <c r="J1077" s="871" t="n">
        <v>658.57</v>
      </c>
    </row>
    <row r="1078" customFormat="false" ht="25.5" hidden="false" customHeight="false" outlineLevel="0" collapsed="false">
      <c r="A1078" s="868" t="s">
        <v>2484</v>
      </c>
      <c r="B1078" s="869"/>
      <c r="C1078" s="868" t="s">
        <v>2485</v>
      </c>
      <c r="D1078" s="868" t="s">
        <v>445</v>
      </c>
      <c r="E1078" s="870" t="n">
        <v>256.92</v>
      </c>
      <c r="F1078" s="871" t="n">
        <v>4.73</v>
      </c>
      <c r="G1078" s="871" t="n">
        <v>261.65</v>
      </c>
      <c r="H1078" s="870" t="n">
        <v>256.92</v>
      </c>
      <c r="I1078" s="871" t="n">
        <v>5.46</v>
      </c>
      <c r="J1078" s="871" t="n">
        <v>262.38</v>
      </c>
    </row>
    <row r="1079" customFormat="false" ht="25.5" hidden="false" customHeight="false" outlineLevel="0" collapsed="false">
      <c r="A1079" s="868" t="s">
        <v>2486</v>
      </c>
      <c r="B1079" s="869"/>
      <c r="C1079" s="868" t="s">
        <v>2487</v>
      </c>
      <c r="D1079" s="868" t="s">
        <v>445</v>
      </c>
      <c r="E1079" s="870" t="n">
        <v>271.51</v>
      </c>
      <c r="F1079" s="871" t="n">
        <v>4.73</v>
      </c>
      <c r="G1079" s="871" t="n">
        <v>276.24</v>
      </c>
      <c r="H1079" s="870" t="n">
        <v>271.51</v>
      </c>
      <c r="I1079" s="871" t="n">
        <v>5.46</v>
      </c>
      <c r="J1079" s="871" t="n">
        <v>276.97</v>
      </c>
    </row>
    <row r="1080" customFormat="false" ht="25.5" hidden="false" customHeight="false" outlineLevel="0" collapsed="false">
      <c r="A1080" s="868" t="s">
        <v>2488</v>
      </c>
      <c r="B1080" s="869"/>
      <c r="C1080" s="868" t="s">
        <v>2489</v>
      </c>
      <c r="D1080" s="868" t="s">
        <v>445</v>
      </c>
      <c r="E1080" s="870" t="n">
        <v>32.24</v>
      </c>
      <c r="F1080" s="871" t="n">
        <v>1.35</v>
      </c>
      <c r="G1080" s="871" t="n">
        <v>33.59</v>
      </c>
      <c r="H1080" s="870" t="n">
        <v>32.24</v>
      </c>
      <c r="I1080" s="871" t="n">
        <v>1.56</v>
      </c>
      <c r="J1080" s="871" t="n">
        <v>33.8</v>
      </c>
    </row>
    <row r="1081" customFormat="false" ht="12.75" hidden="false" customHeight="false" outlineLevel="0" collapsed="false">
      <c r="A1081" s="863" t="s">
        <v>2490</v>
      </c>
      <c r="B1081" s="864" t="s">
        <v>2491</v>
      </c>
      <c r="C1081" s="865"/>
      <c r="D1081" s="876"/>
      <c r="E1081" s="877"/>
      <c r="F1081" s="877"/>
      <c r="G1081" s="878"/>
      <c r="H1081" s="877"/>
      <c r="I1081" s="877"/>
      <c r="J1081" s="878"/>
    </row>
    <row r="1082" customFormat="false" ht="12.75" hidden="false" customHeight="false" outlineLevel="0" collapsed="false">
      <c r="A1082" s="868" t="s">
        <v>2492</v>
      </c>
      <c r="B1082" s="869"/>
      <c r="C1082" s="868" t="s">
        <v>2493</v>
      </c>
      <c r="D1082" s="868" t="s">
        <v>389</v>
      </c>
      <c r="E1082" s="870" t="n">
        <v>184.21</v>
      </c>
      <c r="F1082" s="871" t="n">
        <v>21.6</v>
      </c>
      <c r="G1082" s="871" t="n">
        <v>205.81</v>
      </c>
      <c r="H1082" s="870" t="n">
        <v>184.21</v>
      </c>
      <c r="I1082" s="871" t="n">
        <v>24.96</v>
      </c>
      <c r="J1082" s="871" t="n">
        <v>209.17</v>
      </c>
    </row>
    <row r="1083" customFormat="false" ht="12.75" hidden="false" customHeight="false" outlineLevel="0" collapsed="false">
      <c r="A1083" s="868" t="s">
        <v>2494</v>
      </c>
      <c r="B1083" s="869"/>
      <c r="C1083" s="868" t="s">
        <v>2495</v>
      </c>
      <c r="D1083" s="868" t="s">
        <v>389</v>
      </c>
      <c r="E1083" s="870" t="n">
        <v>253.74</v>
      </c>
      <c r="F1083" s="871" t="n">
        <v>21.6</v>
      </c>
      <c r="G1083" s="871" t="n">
        <v>275.34</v>
      </c>
      <c r="H1083" s="870" t="n">
        <v>253.74</v>
      </c>
      <c r="I1083" s="871" t="n">
        <v>24.96</v>
      </c>
      <c r="J1083" s="871" t="n">
        <v>278.7</v>
      </c>
    </row>
    <row r="1084" customFormat="false" ht="12.75" hidden="false" customHeight="false" outlineLevel="0" collapsed="false">
      <c r="A1084" s="868" t="s">
        <v>2496</v>
      </c>
      <c r="B1084" s="869"/>
      <c r="C1084" s="868" t="s">
        <v>2497</v>
      </c>
      <c r="D1084" s="868" t="s">
        <v>389</v>
      </c>
      <c r="E1084" s="870" t="n">
        <v>65.22</v>
      </c>
      <c r="F1084" s="871" t="n">
        <v>16.94</v>
      </c>
      <c r="G1084" s="871" t="n">
        <v>82.16</v>
      </c>
      <c r="H1084" s="870" t="n">
        <v>65.22</v>
      </c>
      <c r="I1084" s="871" t="n">
        <v>19.58</v>
      </c>
      <c r="J1084" s="871" t="n">
        <v>84.8</v>
      </c>
    </row>
    <row r="1085" customFormat="false" ht="12.75" hidden="false" customHeight="false" outlineLevel="0" collapsed="false">
      <c r="A1085" s="868" t="s">
        <v>2498</v>
      </c>
      <c r="B1085" s="869"/>
      <c r="C1085" s="868" t="s">
        <v>2499</v>
      </c>
      <c r="D1085" s="868" t="s">
        <v>445</v>
      </c>
      <c r="E1085" s="870" t="n">
        <v>2.26</v>
      </c>
      <c r="F1085" s="871" t="n">
        <v>18.25</v>
      </c>
      <c r="G1085" s="871" t="n">
        <v>20.51</v>
      </c>
      <c r="H1085" s="870" t="n">
        <v>2.26</v>
      </c>
      <c r="I1085" s="871" t="n">
        <v>21.09</v>
      </c>
      <c r="J1085" s="871" t="n">
        <v>23.35</v>
      </c>
    </row>
    <row r="1086" customFormat="false" ht="12.75" hidden="false" customHeight="false" outlineLevel="0" collapsed="false">
      <c r="A1086" s="868" t="s">
        <v>2500</v>
      </c>
      <c r="B1086" s="869"/>
      <c r="C1086" s="868" t="s">
        <v>2501</v>
      </c>
      <c r="D1086" s="868" t="s">
        <v>445</v>
      </c>
      <c r="E1086" s="870" t="n">
        <v>4.58</v>
      </c>
      <c r="F1086" s="871" t="n">
        <v>27.22</v>
      </c>
      <c r="G1086" s="871" t="n">
        <v>31.8</v>
      </c>
      <c r="H1086" s="870" t="n">
        <v>4.58</v>
      </c>
      <c r="I1086" s="871" t="n">
        <v>31.46</v>
      </c>
      <c r="J1086" s="871" t="n">
        <v>36.04</v>
      </c>
    </row>
    <row r="1087" customFormat="false" ht="25.5" hidden="false" customHeight="false" outlineLevel="0" collapsed="false">
      <c r="A1087" s="868" t="s">
        <v>2502</v>
      </c>
      <c r="B1087" s="869"/>
      <c r="C1087" s="868" t="s">
        <v>2503</v>
      </c>
      <c r="D1087" s="868" t="s">
        <v>445</v>
      </c>
      <c r="E1087" s="870" t="n">
        <v>71.85</v>
      </c>
      <c r="F1087" s="871" t="n">
        <v>1.35</v>
      </c>
      <c r="G1087" s="871" t="n">
        <v>73.2</v>
      </c>
      <c r="H1087" s="870" t="n">
        <v>71.85</v>
      </c>
      <c r="I1087" s="871" t="n">
        <v>1.56</v>
      </c>
      <c r="J1087" s="871" t="n">
        <v>73.41</v>
      </c>
    </row>
    <row r="1088" customFormat="false" ht="12.75" hidden="false" customHeight="false" outlineLevel="0" collapsed="false">
      <c r="A1088" s="868" t="s">
        <v>2504</v>
      </c>
      <c r="B1088" s="869"/>
      <c r="C1088" s="868" t="s">
        <v>2505</v>
      </c>
      <c r="D1088" s="868" t="s">
        <v>389</v>
      </c>
      <c r="E1088" s="870" t="n">
        <v>69.44</v>
      </c>
      <c r="F1088" s="871" t="n">
        <v>17.37</v>
      </c>
      <c r="G1088" s="871" t="n">
        <v>86.81</v>
      </c>
      <c r="H1088" s="870" t="n">
        <v>69.44</v>
      </c>
      <c r="I1088" s="871" t="n">
        <v>20.07</v>
      </c>
      <c r="J1088" s="871" t="n">
        <v>89.51</v>
      </c>
    </row>
    <row r="1089" customFormat="false" ht="12.75" hidden="false" customHeight="false" outlineLevel="0" collapsed="false">
      <c r="A1089" s="868" t="s">
        <v>2506</v>
      </c>
      <c r="B1089" s="869"/>
      <c r="C1089" s="868" t="s">
        <v>2507</v>
      </c>
      <c r="D1089" s="868" t="s">
        <v>445</v>
      </c>
      <c r="E1089" s="870" t="n">
        <v>9.88</v>
      </c>
      <c r="F1089" s="871" t="n">
        <v>4.63</v>
      </c>
      <c r="G1089" s="871" t="n">
        <v>14.51</v>
      </c>
      <c r="H1089" s="870" t="n">
        <v>9.88</v>
      </c>
      <c r="I1089" s="871" t="n">
        <v>5.35</v>
      </c>
      <c r="J1089" s="871" t="n">
        <v>15.23</v>
      </c>
    </row>
    <row r="1090" customFormat="false" ht="25.5" hidden="false" customHeight="false" outlineLevel="0" collapsed="false">
      <c r="A1090" s="868" t="s">
        <v>2508</v>
      </c>
      <c r="B1090" s="869"/>
      <c r="C1090" s="868" t="s">
        <v>2509</v>
      </c>
      <c r="D1090" s="868" t="s">
        <v>445</v>
      </c>
      <c r="E1090" s="870" t="n">
        <v>51.95</v>
      </c>
      <c r="F1090" s="871" t="n">
        <v>2.7</v>
      </c>
      <c r="G1090" s="871" t="n">
        <v>54.65</v>
      </c>
      <c r="H1090" s="870" t="n">
        <v>51.95</v>
      </c>
      <c r="I1090" s="871" t="n">
        <v>3.12</v>
      </c>
      <c r="J1090" s="871" t="n">
        <v>55.07</v>
      </c>
    </row>
    <row r="1091" customFormat="false" ht="12.75" hidden="false" customHeight="false" outlineLevel="0" collapsed="false">
      <c r="A1091" s="863" t="s">
        <v>2510</v>
      </c>
      <c r="B1091" s="864" t="s">
        <v>2511</v>
      </c>
      <c r="C1091" s="865"/>
      <c r="D1091" s="876"/>
      <c r="E1091" s="877"/>
      <c r="F1091" s="877"/>
      <c r="G1091" s="878"/>
      <c r="H1091" s="877"/>
      <c r="I1091" s="877"/>
      <c r="J1091" s="878"/>
    </row>
    <row r="1092" customFormat="false" ht="25.5" hidden="false" customHeight="false" outlineLevel="0" collapsed="false">
      <c r="A1092" s="868" t="s">
        <v>2512</v>
      </c>
      <c r="B1092" s="869"/>
      <c r="C1092" s="868" t="s">
        <v>2513</v>
      </c>
      <c r="D1092" s="868" t="s">
        <v>389</v>
      </c>
      <c r="E1092" s="870" t="n">
        <v>7.03</v>
      </c>
      <c r="F1092" s="871" t="n">
        <v>34.74</v>
      </c>
      <c r="G1092" s="871" t="n">
        <v>41.77</v>
      </c>
      <c r="H1092" s="870" t="n">
        <v>7.03</v>
      </c>
      <c r="I1092" s="871" t="n">
        <v>40.15</v>
      </c>
      <c r="J1092" s="871" t="n">
        <v>47.18</v>
      </c>
    </row>
    <row r="1093" customFormat="false" ht="12.75" hidden="false" customHeight="false" outlineLevel="0" collapsed="false">
      <c r="A1093" s="857" t="s">
        <v>2514</v>
      </c>
      <c r="B1093" s="858" t="s">
        <v>2515</v>
      </c>
      <c r="C1093" s="859"/>
      <c r="D1093" s="860"/>
      <c r="E1093" s="874"/>
      <c r="F1093" s="874"/>
      <c r="G1093" s="875"/>
      <c r="H1093" s="874"/>
      <c r="I1093" s="874"/>
      <c r="J1093" s="875"/>
    </row>
    <row r="1094" customFormat="false" ht="12.75" hidden="false" customHeight="false" outlineLevel="0" collapsed="false">
      <c r="A1094" s="863" t="s">
        <v>2516</v>
      </c>
      <c r="B1094" s="864" t="s">
        <v>2517</v>
      </c>
      <c r="C1094" s="865"/>
      <c r="D1094" s="876"/>
      <c r="E1094" s="877"/>
      <c r="F1094" s="877"/>
      <c r="G1094" s="878"/>
      <c r="H1094" s="877"/>
      <c r="I1094" s="877"/>
      <c r="J1094" s="878"/>
    </row>
    <row r="1095" customFormat="false" ht="25.5" hidden="false" customHeight="false" outlineLevel="0" collapsed="false">
      <c r="A1095" s="868" t="s">
        <v>2518</v>
      </c>
      <c r="B1095" s="869"/>
      <c r="C1095" s="868" t="s">
        <v>2519</v>
      </c>
      <c r="D1095" s="868" t="s">
        <v>389</v>
      </c>
      <c r="E1095" s="870" t="n">
        <v>42.75</v>
      </c>
      <c r="F1095" s="871" t="n">
        <v>46.23</v>
      </c>
      <c r="G1095" s="871" t="n">
        <v>88.98</v>
      </c>
      <c r="H1095" s="870" t="n">
        <v>42.75</v>
      </c>
      <c r="I1095" s="871" t="n">
        <v>53.42</v>
      </c>
      <c r="J1095" s="871" t="n">
        <v>96.17</v>
      </c>
    </row>
    <row r="1096" customFormat="false" ht="12.75" hidden="false" customHeight="false" outlineLevel="0" collapsed="false">
      <c r="A1096" s="863" t="s">
        <v>2520</v>
      </c>
      <c r="B1096" s="864" t="s">
        <v>2521</v>
      </c>
      <c r="C1096" s="865"/>
      <c r="D1096" s="876"/>
      <c r="E1096" s="877"/>
      <c r="F1096" s="877"/>
      <c r="G1096" s="878"/>
      <c r="H1096" s="877"/>
      <c r="I1096" s="877"/>
      <c r="J1096" s="878"/>
    </row>
    <row r="1097" customFormat="false" ht="12.75" hidden="false" customHeight="false" outlineLevel="0" collapsed="false">
      <c r="A1097" s="868" t="s">
        <v>2522</v>
      </c>
      <c r="B1097" s="869"/>
      <c r="C1097" s="868" t="s">
        <v>2523</v>
      </c>
      <c r="D1097" s="868" t="s">
        <v>389</v>
      </c>
      <c r="E1097" s="870" t="n">
        <v>259.73</v>
      </c>
      <c r="F1097" s="871" t="n">
        <v>0</v>
      </c>
      <c r="G1097" s="871" t="n">
        <v>259.73</v>
      </c>
      <c r="H1097" s="870" t="n">
        <v>259.73</v>
      </c>
      <c r="I1097" s="871" t="n">
        <v>0</v>
      </c>
      <c r="J1097" s="871" t="n">
        <v>259.73</v>
      </c>
    </row>
    <row r="1098" customFormat="false" ht="12.75" hidden="false" customHeight="false" outlineLevel="0" collapsed="false">
      <c r="A1098" s="863" t="s">
        <v>2524</v>
      </c>
      <c r="B1098" s="864" t="s">
        <v>2525</v>
      </c>
      <c r="C1098" s="865"/>
      <c r="D1098" s="876"/>
      <c r="E1098" s="877"/>
      <c r="F1098" s="877"/>
      <c r="G1098" s="878"/>
      <c r="H1098" s="877"/>
      <c r="I1098" s="877"/>
      <c r="J1098" s="878"/>
    </row>
    <row r="1099" customFormat="false" ht="12.75" hidden="false" customHeight="false" outlineLevel="0" collapsed="false">
      <c r="A1099" s="868" t="s">
        <v>2526</v>
      </c>
      <c r="B1099" s="869"/>
      <c r="C1099" s="868" t="s">
        <v>2527</v>
      </c>
      <c r="D1099" s="868" t="s">
        <v>389</v>
      </c>
      <c r="E1099" s="870" t="n">
        <v>128.01</v>
      </c>
      <c r="F1099" s="871" t="n">
        <v>15.2</v>
      </c>
      <c r="G1099" s="871" t="n">
        <v>143.21</v>
      </c>
      <c r="H1099" s="870" t="n">
        <v>128.01</v>
      </c>
      <c r="I1099" s="871" t="n">
        <v>17.56</v>
      </c>
      <c r="J1099" s="871" t="n">
        <v>145.57</v>
      </c>
    </row>
    <row r="1100" customFormat="false" ht="12.75" hidden="false" customHeight="false" outlineLevel="0" collapsed="false">
      <c r="A1100" s="863" t="s">
        <v>2528</v>
      </c>
      <c r="B1100" s="864" t="s">
        <v>2529</v>
      </c>
      <c r="C1100" s="865"/>
      <c r="D1100" s="876"/>
      <c r="E1100" s="877"/>
      <c r="F1100" s="877"/>
      <c r="G1100" s="878"/>
      <c r="H1100" s="877"/>
      <c r="I1100" s="877"/>
      <c r="J1100" s="878"/>
    </row>
    <row r="1101" customFormat="false" ht="12.75" hidden="false" customHeight="false" outlineLevel="0" collapsed="false">
      <c r="A1101" s="868" t="s">
        <v>2530</v>
      </c>
      <c r="B1101" s="869"/>
      <c r="C1101" s="868" t="s">
        <v>2531</v>
      </c>
      <c r="D1101" s="868" t="s">
        <v>445</v>
      </c>
      <c r="E1101" s="870" t="n">
        <v>14.14</v>
      </c>
      <c r="F1101" s="871" t="n">
        <v>10.1</v>
      </c>
      <c r="G1101" s="871" t="n">
        <v>24.24</v>
      </c>
      <c r="H1101" s="870" t="n">
        <v>14.14</v>
      </c>
      <c r="I1101" s="871" t="n">
        <v>11.66</v>
      </c>
      <c r="J1101" s="871" t="n">
        <v>25.8</v>
      </c>
    </row>
    <row r="1102" customFormat="false" ht="12.75" hidden="false" customHeight="false" outlineLevel="0" collapsed="false">
      <c r="A1102" s="868" t="s">
        <v>2532</v>
      </c>
      <c r="B1102" s="869"/>
      <c r="C1102" s="868" t="s">
        <v>2533</v>
      </c>
      <c r="D1102" s="868" t="s">
        <v>445</v>
      </c>
      <c r="E1102" s="870" t="n">
        <v>5.79</v>
      </c>
      <c r="F1102" s="871" t="n">
        <v>2.47</v>
      </c>
      <c r="G1102" s="871" t="n">
        <v>8.26</v>
      </c>
      <c r="H1102" s="870" t="n">
        <v>5.79</v>
      </c>
      <c r="I1102" s="871" t="n">
        <v>2.85</v>
      </c>
      <c r="J1102" s="871" t="n">
        <v>8.64</v>
      </c>
    </row>
    <row r="1103" customFormat="false" ht="12.75" hidden="false" customHeight="false" outlineLevel="0" collapsed="false">
      <c r="A1103" s="863" t="s">
        <v>2534</v>
      </c>
      <c r="B1103" s="864" t="s">
        <v>2535</v>
      </c>
      <c r="C1103" s="865"/>
      <c r="D1103" s="876"/>
      <c r="E1103" s="877"/>
      <c r="F1103" s="877"/>
      <c r="G1103" s="878"/>
      <c r="H1103" s="877"/>
      <c r="I1103" s="877"/>
      <c r="J1103" s="878"/>
    </row>
    <row r="1104" customFormat="false" ht="12.75" hidden="false" customHeight="false" outlineLevel="0" collapsed="false">
      <c r="A1104" s="868" t="s">
        <v>2536</v>
      </c>
      <c r="B1104" s="869"/>
      <c r="C1104" s="868" t="s">
        <v>2537</v>
      </c>
      <c r="D1104" s="868" t="s">
        <v>389</v>
      </c>
      <c r="E1104" s="870" t="n">
        <v>0.32</v>
      </c>
      <c r="F1104" s="871" t="n">
        <v>5.98</v>
      </c>
      <c r="G1104" s="871" t="n">
        <v>6.3</v>
      </c>
      <c r="H1104" s="870" t="n">
        <v>0.32</v>
      </c>
      <c r="I1104" s="871" t="n">
        <v>6.91</v>
      </c>
      <c r="J1104" s="871" t="n">
        <v>7.23</v>
      </c>
    </row>
    <row r="1105" customFormat="false" ht="12.75" hidden="false" customHeight="false" outlineLevel="0" collapsed="false">
      <c r="A1105" s="868" t="s">
        <v>2538</v>
      </c>
      <c r="B1105" s="869"/>
      <c r="C1105" s="868" t="s">
        <v>2539</v>
      </c>
      <c r="D1105" s="868" t="s">
        <v>389</v>
      </c>
      <c r="E1105" s="870" t="n">
        <v>15.26</v>
      </c>
      <c r="F1105" s="871" t="n">
        <v>15.2</v>
      </c>
      <c r="G1105" s="871" t="n">
        <v>30.46</v>
      </c>
      <c r="H1105" s="870" t="n">
        <v>15.26</v>
      </c>
      <c r="I1105" s="871" t="n">
        <v>17.56</v>
      </c>
      <c r="J1105" s="871" t="n">
        <v>32.82</v>
      </c>
    </row>
    <row r="1106" customFormat="false" ht="12.75" hidden="false" customHeight="false" outlineLevel="0" collapsed="false">
      <c r="A1106" s="868" t="s">
        <v>2540</v>
      </c>
      <c r="B1106" s="869"/>
      <c r="C1106" s="868" t="s">
        <v>2541</v>
      </c>
      <c r="D1106" s="868" t="s">
        <v>445</v>
      </c>
      <c r="E1106" s="870" t="n">
        <v>0.32</v>
      </c>
      <c r="F1106" s="871" t="n">
        <v>7.63</v>
      </c>
      <c r="G1106" s="871" t="n">
        <v>7.95</v>
      </c>
      <c r="H1106" s="870" t="n">
        <v>0.32</v>
      </c>
      <c r="I1106" s="871" t="n">
        <v>8.81</v>
      </c>
      <c r="J1106" s="871" t="n">
        <v>9.13</v>
      </c>
    </row>
    <row r="1107" customFormat="false" ht="25.5" hidden="false" customHeight="false" outlineLevel="0" collapsed="false">
      <c r="A1107" s="868" t="s">
        <v>2542</v>
      </c>
      <c r="B1107" s="869"/>
      <c r="C1107" s="868" t="s">
        <v>2543</v>
      </c>
      <c r="D1107" s="868" t="s">
        <v>389</v>
      </c>
      <c r="E1107" s="870" t="n">
        <v>65.22</v>
      </c>
      <c r="F1107" s="871" t="n">
        <v>0</v>
      </c>
      <c r="G1107" s="871" t="n">
        <v>65.22</v>
      </c>
      <c r="H1107" s="870" t="n">
        <v>65.22</v>
      </c>
      <c r="I1107" s="871" t="n">
        <v>0</v>
      </c>
      <c r="J1107" s="871" t="n">
        <v>65.22</v>
      </c>
    </row>
    <row r="1108" customFormat="false" ht="12.75" hidden="false" customHeight="false" outlineLevel="0" collapsed="false">
      <c r="A1108" s="868" t="s">
        <v>2544</v>
      </c>
      <c r="B1108" s="869"/>
      <c r="C1108" s="868" t="s">
        <v>2545</v>
      </c>
      <c r="D1108" s="868" t="s">
        <v>389</v>
      </c>
      <c r="E1108" s="870" t="n">
        <v>46</v>
      </c>
      <c r="F1108" s="871" t="n">
        <v>0</v>
      </c>
      <c r="G1108" s="871" t="n">
        <v>46</v>
      </c>
      <c r="H1108" s="870" t="n">
        <v>46</v>
      </c>
      <c r="I1108" s="871" t="n">
        <v>0</v>
      </c>
      <c r="J1108" s="871" t="n">
        <v>46</v>
      </c>
    </row>
    <row r="1109" customFormat="false" ht="12.75" hidden="false" customHeight="false" outlineLevel="0" collapsed="false">
      <c r="A1109" s="857" t="s">
        <v>2546</v>
      </c>
      <c r="B1109" s="858" t="s">
        <v>2547</v>
      </c>
      <c r="C1109" s="859"/>
      <c r="D1109" s="860"/>
      <c r="E1109" s="874"/>
      <c r="F1109" s="874"/>
      <c r="G1109" s="875"/>
      <c r="H1109" s="874"/>
      <c r="I1109" s="874"/>
      <c r="J1109" s="875"/>
    </row>
    <row r="1110" customFormat="false" ht="12.75" hidden="false" customHeight="false" outlineLevel="0" collapsed="false">
      <c r="A1110" s="863" t="s">
        <v>2548</v>
      </c>
      <c r="B1110" s="864" t="s">
        <v>2549</v>
      </c>
      <c r="C1110" s="865"/>
      <c r="D1110" s="876"/>
      <c r="E1110" s="877"/>
      <c r="F1110" s="877"/>
      <c r="G1110" s="878"/>
      <c r="H1110" s="877"/>
      <c r="I1110" s="877"/>
      <c r="J1110" s="878"/>
    </row>
    <row r="1111" customFormat="false" ht="25.5" hidden="false" customHeight="false" outlineLevel="0" collapsed="false">
      <c r="A1111" s="868" t="s">
        <v>2550</v>
      </c>
      <c r="B1111" s="869"/>
      <c r="C1111" s="868" t="s">
        <v>2551</v>
      </c>
      <c r="D1111" s="868" t="s">
        <v>389</v>
      </c>
      <c r="E1111" s="870" t="n">
        <v>54.54</v>
      </c>
      <c r="F1111" s="871" t="n">
        <v>6.88</v>
      </c>
      <c r="G1111" s="871" t="n">
        <v>61.42</v>
      </c>
      <c r="H1111" s="870" t="n">
        <v>54.54</v>
      </c>
      <c r="I1111" s="871" t="n">
        <v>7.96</v>
      </c>
      <c r="J1111" s="871" t="n">
        <v>62.5</v>
      </c>
    </row>
    <row r="1112" customFormat="false" ht="25.5" hidden="false" customHeight="false" outlineLevel="0" collapsed="false">
      <c r="A1112" s="868" t="s">
        <v>2552</v>
      </c>
      <c r="B1112" s="869"/>
      <c r="C1112" s="868" t="s">
        <v>2553</v>
      </c>
      <c r="D1112" s="868" t="s">
        <v>389</v>
      </c>
      <c r="E1112" s="870" t="n">
        <v>49.18</v>
      </c>
      <c r="F1112" s="871" t="n">
        <v>0</v>
      </c>
      <c r="G1112" s="871" t="n">
        <v>49.18</v>
      </c>
      <c r="H1112" s="870" t="n">
        <v>49.18</v>
      </c>
      <c r="I1112" s="871" t="n">
        <v>0</v>
      </c>
      <c r="J1112" s="871" t="n">
        <v>49.18</v>
      </c>
    </row>
    <row r="1113" customFormat="false" ht="12.75" hidden="false" customHeight="false" outlineLevel="0" collapsed="false">
      <c r="A1113" s="863" t="s">
        <v>2554</v>
      </c>
      <c r="B1113" s="864" t="s">
        <v>2555</v>
      </c>
      <c r="C1113" s="865"/>
      <c r="D1113" s="876"/>
      <c r="E1113" s="877"/>
      <c r="F1113" s="877"/>
      <c r="G1113" s="878"/>
      <c r="H1113" s="877"/>
      <c r="I1113" s="877"/>
      <c r="J1113" s="878"/>
    </row>
    <row r="1114" customFormat="false" ht="25.5" hidden="false" customHeight="false" outlineLevel="0" collapsed="false">
      <c r="A1114" s="868" t="s">
        <v>2556</v>
      </c>
      <c r="B1114" s="869"/>
      <c r="C1114" s="868" t="s">
        <v>2557</v>
      </c>
      <c r="D1114" s="868" t="s">
        <v>389</v>
      </c>
      <c r="E1114" s="870" t="n">
        <v>75.63</v>
      </c>
      <c r="F1114" s="871" t="n">
        <v>14.59</v>
      </c>
      <c r="G1114" s="871" t="n">
        <v>90.22</v>
      </c>
      <c r="H1114" s="870" t="n">
        <v>75.63</v>
      </c>
      <c r="I1114" s="871" t="n">
        <v>16.85</v>
      </c>
      <c r="J1114" s="871" t="n">
        <v>92.48</v>
      </c>
    </row>
    <row r="1115" customFormat="false" ht="25.5" hidden="false" customHeight="false" outlineLevel="0" collapsed="false">
      <c r="A1115" s="868" t="s">
        <v>2558</v>
      </c>
      <c r="B1115" s="869"/>
      <c r="C1115" s="868" t="s">
        <v>2559</v>
      </c>
      <c r="D1115" s="868" t="s">
        <v>389</v>
      </c>
      <c r="E1115" s="870" t="n">
        <v>120.57</v>
      </c>
      <c r="F1115" s="871" t="n">
        <v>14.59</v>
      </c>
      <c r="G1115" s="871" t="n">
        <v>135.16</v>
      </c>
      <c r="H1115" s="870" t="n">
        <v>120.57</v>
      </c>
      <c r="I1115" s="871" t="n">
        <v>16.85</v>
      </c>
      <c r="J1115" s="871" t="n">
        <v>137.42</v>
      </c>
    </row>
    <row r="1116" customFormat="false" ht="25.5" hidden="false" customHeight="false" outlineLevel="0" collapsed="false">
      <c r="A1116" s="868" t="s">
        <v>2560</v>
      </c>
      <c r="B1116" s="869"/>
      <c r="C1116" s="868" t="s">
        <v>2561</v>
      </c>
      <c r="D1116" s="868" t="s">
        <v>389</v>
      </c>
      <c r="E1116" s="870" t="n">
        <v>145.24</v>
      </c>
      <c r="F1116" s="871" t="n">
        <v>0</v>
      </c>
      <c r="G1116" s="871" t="n">
        <v>145.24</v>
      </c>
      <c r="H1116" s="870" t="n">
        <v>145.24</v>
      </c>
      <c r="I1116" s="871" t="n">
        <v>0</v>
      </c>
      <c r="J1116" s="871" t="n">
        <v>145.24</v>
      </c>
    </row>
    <row r="1117" customFormat="false" ht="38.25" hidden="false" customHeight="false" outlineLevel="0" collapsed="false">
      <c r="A1117" s="868" t="s">
        <v>2562</v>
      </c>
      <c r="B1117" s="869"/>
      <c r="C1117" s="868" t="s">
        <v>2563</v>
      </c>
      <c r="D1117" s="868" t="s">
        <v>389</v>
      </c>
      <c r="E1117" s="870" t="n">
        <v>118</v>
      </c>
      <c r="F1117" s="871" t="n">
        <v>14.59</v>
      </c>
      <c r="G1117" s="871" t="n">
        <v>132.59</v>
      </c>
      <c r="H1117" s="870" t="n">
        <v>118</v>
      </c>
      <c r="I1117" s="871" t="n">
        <v>16.85</v>
      </c>
      <c r="J1117" s="871" t="n">
        <v>134.85</v>
      </c>
    </row>
    <row r="1118" customFormat="false" ht="38.25" hidden="false" customHeight="false" outlineLevel="0" collapsed="false">
      <c r="A1118" s="868" t="s">
        <v>2564</v>
      </c>
      <c r="B1118" s="869"/>
      <c r="C1118" s="868" t="s">
        <v>2565</v>
      </c>
      <c r="D1118" s="868" t="s">
        <v>389</v>
      </c>
      <c r="E1118" s="870" t="n">
        <v>176.99</v>
      </c>
      <c r="F1118" s="871" t="n">
        <v>14.59</v>
      </c>
      <c r="G1118" s="871" t="n">
        <v>191.58</v>
      </c>
      <c r="H1118" s="870" t="n">
        <v>176.99</v>
      </c>
      <c r="I1118" s="871" t="n">
        <v>16.85</v>
      </c>
      <c r="J1118" s="871" t="n">
        <v>193.84</v>
      </c>
    </row>
    <row r="1119" customFormat="false" ht="38.25" hidden="false" customHeight="false" outlineLevel="0" collapsed="false">
      <c r="A1119" s="868" t="s">
        <v>2566</v>
      </c>
      <c r="B1119" s="869"/>
      <c r="C1119" s="868" t="s">
        <v>2567</v>
      </c>
      <c r="D1119" s="868" t="s">
        <v>389</v>
      </c>
      <c r="E1119" s="870" t="n">
        <v>128.87</v>
      </c>
      <c r="F1119" s="871" t="n">
        <v>14.59</v>
      </c>
      <c r="G1119" s="871" t="n">
        <v>143.46</v>
      </c>
      <c r="H1119" s="870" t="n">
        <v>128.87</v>
      </c>
      <c r="I1119" s="871" t="n">
        <v>16.85</v>
      </c>
      <c r="J1119" s="871" t="n">
        <v>145.72</v>
      </c>
    </row>
    <row r="1120" customFormat="false" ht="38.25" hidden="false" customHeight="false" outlineLevel="0" collapsed="false">
      <c r="A1120" s="868" t="s">
        <v>2568</v>
      </c>
      <c r="B1120" s="869"/>
      <c r="C1120" s="868" t="s">
        <v>2569</v>
      </c>
      <c r="D1120" s="868" t="s">
        <v>389</v>
      </c>
      <c r="E1120" s="870" t="n">
        <v>295.55</v>
      </c>
      <c r="F1120" s="871" t="n">
        <v>14.59</v>
      </c>
      <c r="G1120" s="871" t="n">
        <v>310.14</v>
      </c>
      <c r="H1120" s="870" t="n">
        <v>295.55</v>
      </c>
      <c r="I1120" s="871" t="n">
        <v>16.85</v>
      </c>
      <c r="J1120" s="871" t="n">
        <v>312.4</v>
      </c>
    </row>
    <row r="1121" customFormat="false" ht="25.5" hidden="false" customHeight="false" outlineLevel="0" collapsed="false">
      <c r="A1121" s="868" t="s">
        <v>2570</v>
      </c>
      <c r="B1121" s="869"/>
      <c r="C1121" s="868" t="s">
        <v>2571</v>
      </c>
      <c r="D1121" s="868" t="s">
        <v>389</v>
      </c>
      <c r="E1121" s="870" t="n">
        <v>215.58</v>
      </c>
      <c r="F1121" s="871" t="n">
        <v>14.59</v>
      </c>
      <c r="G1121" s="871" t="n">
        <v>230.17</v>
      </c>
      <c r="H1121" s="870" t="n">
        <v>215.58</v>
      </c>
      <c r="I1121" s="871" t="n">
        <v>16.85</v>
      </c>
      <c r="J1121" s="871" t="n">
        <v>232.43</v>
      </c>
    </row>
    <row r="1122" customFormat="false" ht="38.25" hidden="false" customHeight="false" outlineLevel="0" collapsed="false">
      <c r="A1122" s="868" t="s">
        <v>2572</v>
      </c>
      <c r="B1122" s="869"/>
      <c r="C1122" s="868" t="s">
        <v>2573</v>
      </c>
      <c r="D1122" s="868" t="s">
        <v>389</v>
      </c>
      <c r="E1122" s="870" t="n">
        <v>187.43</v>
      </c>
      <c r="F1122" s="871" t="n">
        <v>28.13</v>
      </c>
      <c r="G1122" s="871" t="n">
        <v>215.56</v>
      </c>
      <c r="H1122" s="870" t="n">
        <v>187.43</v>
      </c>
      <c r="I1122" s="871" t="n">
        <v>32.5</v>
      </c>
      <c r="J1122" s="871" t="n">
        <v>219.93</v>
      </c>
    </row>
    <row r="1123" customFormat="false" ht="12.75" hidden="false" customHeight="false" outlineLevel="0" collapsed="false">
      <c r="A1123" s="863" t="s">
        <v>2574</v>
      </c>
      <c r="B1123" s="864" t="s">
        <v>2575</v>
      </c>
      <c r="C1123" s="865"/>
      <c r="D1123" s="876"/>
      <c r="E1123" s="877"/>
      <c r="F1123" s="877"/>
      <c r="G1123" s="878"/>
      <c r="H1123" s="877"/>
      <c r="I1123" s="877"/>
      <c r="J1123" s="878"/>
    </row>
    <row r="1124" customFormat="false" ht="38.25" hidden="false" customHeight="false" outlineLevel="0" collapsed="false">
      <c r="A1124" s="868" t="s">
        <v>2576</v>
      </c>
      <c r="B1124" s="869"/>
      <c r="C1124" s="868" t="s">
        <v>2577</v>
      </c>
      <c r="D1124" s="868" t="s">
        <v>389</v>
      </c>
      <c r="E1124" s="870" t="n">
        <v>787.68</v>
      </c>
      <c r="F1124" s="871" t="n">
        <v>0</v>
      </c>
      <c r="G1124" s="871" t="n">
        <v>787.68</v>
      </c>
      <c r="H1124" s="870" t="n">
        <v>787.68</v>
      </c>
      <c r="I1124" s="871" t="n">
        <v>0</v>
      </c>
      <c r="J1124" s="871" t="n">
        <v>787.68</v>
      </c>
    </row>
    <row r="1125" customFormat="false" ht="25.5" hidden="false" customHeight="false" outlineLevel="0" collapsed="false">
      <c r="A1125" s="868" t="s">
        <v>2578</v>
      </c>
      <c r="B1125" s="869"/>
      <c r="C1125" s="868" t="s">
        <v>2579</v>
      </c>
      <c r="D1125" s="868" t="s">
        <v>389</v>
      </c>
      <c r="E1125" s="870" t="n">
        <v>221.08</v>
      </c>
      <c r="F1125" s="871" t="n">
        <v>0</v>
      </c>
      <c r="G1125" s="871" t="n">
        <v>221.08</v>
      </c>
      <c r="H1125" s="870" t="n">
        <v>221.08</v>
      </c>
      <c r="I1125" s="871" t="n">
        <v>0</v>
      </c>
      <c r="J1125" s="871" t="n">
        <v>221.08</v>
      </c>
    </row>
    <row r="1126" customFormat="false" ht="38.25" hidden="false" customHeight="false" outlineLevel="0" collapsed="false">
      <c r="A1126" s="868" t="s">
        <v>2580</v>
      </c>
      <c r="B1126" s="869"/>
      <c r="C1126" s="868" t="s">
        <v>2581</v>
      </c>
      <c r="D1126" s="868" t="s">
        <v>389</v>
      </c>
      <c r="E1126" s="870" t="n">
        <v>596.91</v>
      </c>
      <c r="F1126" s="871" t="n">
        <v>0</v>
      </c>
      <c r="G1126" s="871" t="n">
        <v>596.91</v>
      </c>
      <c r="H1126" s="870" t="n">
        <v>596.91</v>
      </c>
      <c r="I1126" s="871" t="n">
        <v>0</v>
      </c>
      <c r="J1126" s="871" t="n">
        <v>596.91</v>
      </c>
    </row>
    <row r="1127" customFormat="false" ht="38.25" hidden="false" customHeight="false" outlineLevel="0" collapsed="false">
      <c r="A1127" s="868" t="s">
        <v>2582</v>
      </c>
      <c r="B1127" s="869"/>
      <c r="C1127" s="868" t="s">
        <v>2583</v>
      </c>
      <c r="D1127" s="868" t="s">
        <v>389</v>
      </c>
      <c r="E1127" s="870" t="n">
        <v>402.74</v>
      </c>
      <c r="F1127" s="871" t="n">
        <v>0</v>
      </c>
      <c r="G1127" s="871" t="n">
        <v>402.74</v>
      </c>
      <c r="H1127" s="870" t="n">
        <v>402.74</v>
      </c>
      <c r="I1127" s="871" t="n">
        <v>0</v>
      </c>
      <c r="J1127" s="871" t="n">
        <v>402.74</v>
      </c>
    </row>
    <row r="1128" customFormat="false" ht="12.75" hidden="false" customHeight="false" outlineLevel="0" collapsed="false">
      <c r="A1128" s="863" t="s">
        <v>2584</v>
      </c>
      <c r="B1128" s="864" t="s">
        <v>2585</v>
      </c>
      <c r="C1128" s="865"/>
      <c r="D1128" s="876"/>
      <c r="E1128" s="877"/>
      <c r="F1128" s="877"/>
      <c r="G1128" s="878"/>
      <c r="H1128" s="877"/>
      <c r="I1128" s="877"/>
      <c r="J1128" s="878"/>
    </row>
    <row r="1129" customFormat="false" ht="25.5" hidden="false" customHeight="false" outlineLevel="0" collapsed="false">
      <c r="A1129" s="868" t="s">
        <v>2586</v>
      </c>
      <c r="B1129" s="869"/>
      <c r="C1129" s="868" t="s">
        <v>2587</v>
      </c>
      <c r="D1129" s="868" t="s">
        <v>389</v>
      </c>
      <c r="E1129" s="870" t="n">
        <v>93.81</v>
      </c>
      <c r="F1129" s="871" t="n">
        <v>0</v>
      </c>
      <c r="G1129" s="871" t="n">
        <v>93.81</v>
      </c>
      <c r="H1129" s="870" t="n">
        <v>93.81</v>
      </c>
      <c r="I1129" s="871" t="n">
        <v>0</v>
      </c>
      <c r="J1129" s="871" t="n">
        <v>93.81</v>
      </c>
    </row>
    <row r="1130" customFormat="false" ht="25.5" hidden="false" customHeight="false" outlineLevel="0" collapsed="false">
      <c r="A1130" s="868" t="s">
        <v>2588</v>
      </c>
      <c r="B1130" s="869"/>
      <c r="C1130" s="868" t="s">
        <v>2589</v>
      </c>
      <c r="D1130" s="868" t="s">
        <v>389</v>
      </c>
      <c r="E1130" s="870" t="n">
        <v>118.57</v>
      </c>
      <c r="F1130" s="871" t="n">
        <v>0</v>
      </c>
      <c r="G1130" s="871" t="n">
        <v>118.57</v>
      </c>
      <c r="H1130" s="870" t="n">
        <v>118.57</v>
      </c>
      <c r="I1130" s="871" t="n">
        <v>0</v>
      </c>
      <c r="J1130" s="871" t="n">
        <v>118.57</v>
      </c>
    </row>
    <row r="1131" customFormat="false" ht="12.75" hidden="false" customHeight="false" outlineLevel="0" collapsed="false">
      <c r="A1131" s="863" t="s">
        <v>2590</v>
      </c>
      <c r="B1131" s="864" t="s">
        <v>2591</v>
      </c>
      <c r="C1131" s="865"/>
      <c r="D1131" s="876"/>
      <c r="E1131" s="877"/>
      <c r="F1131" s="877"/>
      <c r="G1131" s="878"/>
      <c r="H1131" s="877"/>
      <c r="I1131" s="877"/>
      <c r="J1131" s="878"/>
    </row>
    <row r="1132" customFormat="false" ht="51" hidden="false" customHeight="false" outlineLevel="0" collapsed="false">
      <c r="A1132" s="868" t="s">
        <v>2592</v>
      </c>
      <c r="B1132" s="869"/>
      <c r="C1132" s="868" t="s">
        <v>2593</v>
      </c>
      <c r="D1132" s="868" t="s">
        <v>389</v>
      </c>
      <c r="E1132" s="870" t="n">
        <v>99.12</v>
      </c>
      <c r="F1132" s="871" t="n">
        <v>65.14</v>
      </c>
      <c r="G1132" s="871" t="n">
        <v>164.26</v>
      </c>
      <c r="H1132" s="870" t="n">
        <v>99.12</v>
      </c>
      <c r="I1132" s="871" t="n">
        <v>75.28</v>
      </c>
      <c r="J1132" s="871" t="n">
        <v>174.4</v>
      </c>
    </row>
    <row r="1133" customFormat="false" ht="25.5" hidden="false" customHeight="false" outlineLevel="0" collapsed="false">
      <c r="A1133" s="868" t="s">
        <v>2594</v>
      </c>
      <c r="B1133" s="869"/>
      <c r="C1133" s="868" t="s">
        <v>2595</v>
      </c>
      <c r="D1133" s="868" t="s">
        <v>389</v>
      </c>
      <c r="E1133" s="870" t="n">
        <v>250.97</v>
      </c>
      <c r="F1133" s="871" t="n">
        <v>0</v>
      </c>
      <c r="G1133" s="871" t="n">
        <v>250.97</v>
      </c>
      <c r="H1133" s="870" t="n">
        <v>250.97</v>
      </c>
      <c r="I1133" s="871" t="n">
        <v>0</v>
      </c>
      <c r="J1133" s="871" t="n">
        <v>250.97</v>
      </c>
    </row>
    <row r="1134" customFormat="false" ht="12.75" hidden="false" customHeight="false" outlineLevel="0" collapsed="false">
      <c r="A1134" s="863" t="s">
        <v>2596</v>
      </c>
      <c r="B1134" s="864" t="s">
        <v>2597</v>
      </c>
      <c r="C1134" s="865"/>
      <c r="D1134" s="876"/>
      <c r="E1134" s="877"/>
      <c r="F1134" s="877"/>
      <c r="G1134" s="878"/>
      <c r="H1134" s="877"/>
      <c r="I1134" s="877"/>
      <c r="J1134" s="878"/>
    </row>
    <row r="1135" customFormat="false" ht="12.75" hidden="false" customHeight="false" outlineLevel="0" collapsed="false">
      <c r="A1135" s="868" t="s">
        <v>2598</v>
      </c>
      <c r="B1135" s="869"/>
      <c r="C1135" s="868" t="s">
        <v>2599</v>
      </c>
      <c r="D1135" s="868" t="s">
        <v>389</v>
      </c>
      <c r="E1135" s="870" t="n">
        <v>169.74</v>
      </c>
      <c r="F1135" s="871" t="n">
        <v>0</v>
      </c>
      <c r="G1135" s="871" t="n">
        <v>169.74</v>
      </c>
      <c r="H1135" s="870" t="n">
        <v>169.74</v>
      </c>
      <c r="I1135" s="871" t="n">
        <v>0</v>
      </c>
      <c r="J1135" s="871" t="n">
        <v>169.74</v>
      </c>
    </row>
    <row r="1136" customFormat="false" ht="12.75" hidden="false" customHeight="false" outlineLevel="0" collapsed="false">
      <c r="A1136" s="863" t="s">
        <v>2600</v>
      </c>
      <c r="B1136" s="864" t="s">
        <v>2601</v>
      </c>
      <c r="C1136" s="865"/>
      <c r="D1136" s="876"/>
      <c r="E1136" s="877"/>
      <c r="F1136" s="877"/>
      <c r="G1136" s="878"/>
      <c r="H1136" s="877"/>
      <c r="I1136" s="877"/>
      <c r="J1136" s="878"/>
    </row>
    <row r="1137" customFormat="false" ht="12.75" hidden="false" customHeight="false" outlineLevel="0" collapsed="false">
      <c r="A1137" s="868" t="s">
        <v>2602</v>
      </c>
      <c r="B1137" s="869"/>
      <c r="C1137" s="868" t="s">
        <v>2603</v>
      </c>
      <c r="D1137" s="868" t="s">
        <v>445</v>
      </c>
      <c r="E1137" s="870" t="n">
        <v>24.73</v>
      </c>
      <c r="F1137" s="871" t="n">
        <v>5</v>
      </c>
      <c r="G1137" s="871" t="n">
        <v>29.73</v>
      </c>
      <c r="H1137" s="870" t="n">
        <v>24.73</v>
      </c>
      <c r="I1137" s="871" t="n">
        <v>5.77</v>
      </c>
      <c r="J1137" s="871" t="n">
        <v>30.5</v>
      </c>
    </row>
    <row r="1138" customFormat="false" ht="12.75" hidden="false" customHeight="false" outlineLevel="0" collapsed="false">
      <c r="A1138" s="868" t="s">
        <v>2604</v>
      </c>
      <c r="B1138" s="869"/>
      <c r="C1138" s="868" t="s">
        <v>2605</v>
      </c>
      <c r="D1138" s="868" t="s">
        <v>445</v>
      </c>
      <c r="E1138" s="870" t="n">
        <v>32.87</v>
      </c>
      <c r="F1138" s="871" t="n">
        <v>5</v>
      </c>
      <c r="G1138" s="871" t="n">
        <v>37.87</v>
      </c>
      <c r="H1138" s="870" t="n">
        <v>32.87</v>
      </c>
      <c r="I1138" s="871" t="n">
        <v>5.77</v>
      </c>
      <c r="J1138" s="871" t="n">
        <v>38.64</v>
      </c>
    </row>
    <row r="1139" customFormat="false" ht="38.25" hidden="false" customHeight="false" outlineLevel="0" collapsed="false">
      <c r="A1139" s="868" t="s">
        <v>2606</v>
      </c>
      <c r="B1139" s="869"/>
      <c r="C1139" s="868" t="s">
        <v>2607</v>
      </c>
      <c r="D1139" s="868" t="s">
        <v>445</v>
      </c>
      <c r="E1139" s="870" t="n">
        <v>16.49</v>
      </c>
      <c r="F1139" s="871" t="n">
        <v>6.62</v>
      </c>
      <c r="G1139" s="871" t="n">
        <v>23.11</v>
      </c>
      <c r="H1139" s="870" t="n">
        <v>16.49</v>
      </c>
      <c r="I1139" s="871" t="n">
        <v>7.65</v>
      </c>
      <c r="J1139" s="871" t="n">
        <v>24.14</v>
      </c>
    </row>
    <row r="1140" customFormat="false" ht="38.25" hidden="false" customHeight="false" outlineLevel="0" collapsed="false">
      <c r="A1140" s="868" t="s">
        <v>2608</v>
      </c>
      <c r="B1140" s="869"/>
      <c r="C1140" s="868" t="s">
        <v>2609</v>
      </c>
      <c r="D1140" s="868" t="s">
        <v>445</v>
      </c>
      <c r="E1140" s="870" t="n">
        <v>19.89</v>
      </c>
      <c r="F1140" s="871" t="n">
        <v>6.62</v>
      </c>
      <c r="G1140" s="871" t="n">
        <v>26.51</v>
      </c>
      <c r="H1140" s="870" t="n">
        <v>19.89</v>
      </c>
      <c r="I1140" s="871" t="n">
        <v>7.65</v>
      </c>
      <c r="J1140" s="871" t="n">
        <v>27.54</v>
      </c>
    </row>
    <row r="1141" customFormat="false" ht="38.25" hidden="false" customHeight="false" outlineLevel="0" collapsed="false">
      <c r="A1141" s="868" t="s">
        <v>2610</v>
      </c>
      <c r="B1141" s="869"/>
      <c r="C1141" s="868" t="s">
        <v>2611</v>
      </c>
      <c r="D1141" s="868" t="s">
        <v>445</v>
      </c>
      <c r="E1141" s="870" t="n">
        <v>30.59</v>
      </c>
      <c r="F1141" s="871" t="n">
        <v>5</v>
      </c>
      <c r="G1141" s="871" t="n">
        <v>35.59</v>
      </c>
      <c r="H1141" s="870" t="n">
        <v>30.59</v>
      </c>
      <c r="I1141" s="871" t="n">
        <v>5.77</v>
      </c>
      <c r="J1141" s="871" t="n">
        <v>36.36</v>
      </c>
    </row>
    <row r="1142" customFormat="false" ht="25.5" hidden="false" customHeight="false" outlineLevel="0" collapsed="false">
      <c r="A1142" s="868" t="s">
        <v>2612</v>
      </c>
      <c r="B1142" s="869"/>
      <c r="C1142" s="868" t="s">
        <v>2613</v>
      </c>
      <c r="D1142" s="868" t="s">
        <v>445</v>
      </c>
      <c r="E1142" s="870" t="n">
        <v>9.19</v>
      </c>
      <c r="F1142" s="871" t="n">
        <v>2.09</v>
      </c>
      <c r="G1142" s="871" t="n">
        <v>11.28</v>
      </c>
      <c r="H1142" s="870" t="n">
        <v>9.19</v>
      </c>
      <c r="I1142" s="871" t="n">
        <v>2.42</v>
      </c>
      <c r="J1142" s="871" t="n">
        <v>11.61</v>
      </c>
    </row>
    <row r="1143" customFormat="false" ht="12.75" hidden="false" customHeight="false" outlineLevel="0" collapsed="false">
      <c r="A1143" s="868" t="s">
        <v>2614</v>
      </c>
      <c r="B1143" s="869"/>
      <c r="C1143" s="868" t="s">
        <v>2615</v>
      </c>
      <c r="D1143" s="868" t="s">
        <v>445</v>
      </c>
      <c r="E1143" s="870" t="n">
        <v>5.2</v>
      </c>
      <c r="F1143" s="871" t="n">
        <v>0</v>
      </c>
      <c r="G1143" s="871" t="n">
        <v>5.2</v>
      </c>
      <c r="H1143" s="870" t="n">
        <v>5.2</v>
      </c>
      <c r="I1143" s="871" t="n">
        <v>0</v>
      </c>
      <c r="J1143" s="871" t="n">
        <v>5.2</v>
      </c>
    </row>
    <row r="1144" customFormat="false" ht="25.5" hidden="false" customHeight="false" outlineLevel="0" collapsed="false">
      <c r="A1144" s="868" t="s">
        <v>2616</v>
      </c>
      <c r="B1144" s="869"/>
      <c r="C1144" s="868" t="s">
        <v>2617</v>
      </c>
      <c r="D1144" s="868" t="s">
        <v>445</v>
      </c>
      <c r="E1144" s="870" t="n">
        <v>17.78</v>
      </c>
      <c r="F1144" s="871" t="n">
        <v>0</v>
      </c>
      <c r="G1144" s="871" t="n">
        <v>17.78</v>
      </c>
      <c r="H1144" s="870" t="n">
        <v>17.78</v>
      </c>
      <c r="I1144" s="871" t="n">
        <v>0</v>
      </c>
      <c r="J1144" s="871" t="n">
        <v>17.78</v>
      </c>
    </row>
    <row r="1145" customFormat="false" ht="12.75" hidden="false" customHeight="false" outlineLevel="0" collapsed="false">
      <c r="A1145" s="863" t="s">
        <v>2618</v>
      </c>
      <c r="B1145" s="864" t="s">
        <v>2619</v>
      </c>
      <c r="C1145" s="865"/>
      <c r="D1145" s="876"/>
      <c r="E1145" s="877"/>
      <c r="F1145" s="877"/>
      <c r="G1145" s="878"/>
      <c r="H1145" s="877"/>
      <c r="I1145" s="877"/>
      <c r="J1145" s="878"/>
    </row>
    <row r="1146" customFormat="false" ht="25.5" hidden="false" customHeight="false" outlineLevel="0" collapsed="false">
      <c r="A1146" s="868" t="s">
        <v>2620</v>
      </c>
      <c r="B1146" s="869"/>
      <c r="C1146" s="868" t="s">
        <v>2621</v>
      </c>
      <c r="D1146" s="868" t="s">
        <v>445</v>
      </c>
      <c r="E1146" s="870" t="n">
        <v>66.8</v>
      </c>
      <c r="F1146" s="871" t="n">
        <v>5.69</v>
      </c>
      <c r="G1146" s="871" t="n">
        <v>72.49</v>
      </c>
      <c r="H1146" s="870" t="n">
        <v>66.8</v>
      </c>
      <c r="I1146" s="871" t="n">
        <v>6.58</v>
      </c>
      <c r="J1146" s="871" t="n">
        <v>73.38</v>
      </c>
    </row>
    <row r="1147" customFormat="false" ht="38.25" hidden="false" customHeight="false" outlineLevel="0" collapsed="false">
      <c r="A1147" s="868" t="s">
        <v>2622</v>
      </c>
      <c r="B1147" s="869"/>
      <c r="C1147" s="868" t="s">
        <v>2623</v>
      </c>
      <c r="D1147" s="868" t="s">
        <v>445</v>
      </c>
      <c r="E1147" s="870" t="n">
        <v>28.94</v>
      </c>
      <c r="F1147" s="871" t="n">
        <v>5</v>
      </c>
      <c r="G1147" s="871" t="n">
        <v>33.94</v>
      </c>
      <c r="H1147" s="870" t="n">
        <v>28.94</v>
      </c>
      <c r="I1147" s="871" t="n">
        <v>5.77</v>
      </c>
      <c r="J1147" s="871" t="n">
        <v>34.71</v>
      </c>
    </row>
    <row r="1148" customFormat="false" ht="12.75" hidden="false" customHeight="false" outlineLevel="0" collapsed="false">
      <c r="A1148" s="863" t="s">
        <v>2624</v>
      </c>
      <c r="B1148" s="864" t="s">
        <v>2625</v>
      </c>
      <c r="C1148" s="865"/>
      <c r="D1148" s="876"/>
      <c r="E1148" s="877"/>
      <c r="F1148" s="877"/>
      <c r="G1148" s="878"/>
      <c r="H1148" s="877"/>
      <c r="I1148" s="877"/>
      <c r="J1148" s="878"/>
    </row>
    <row r="1149" customFormat="false" ht="12.75" hidden="false" customHeight="false" outlineLevel="0" collapsed="false">
      <c r="A1149" s="868" t="s">
        <v>2626</v>
      </c>
      <c r="B1149" s="869"/>
      <c r="C1149" s="868" t="s">
        <v>2627</v>
      </c>
      <c r="D1149" s="868" t="s">
        <v>389</v>
      </c>
      <c r="E1149" s="870" t="n">
        <v>6.38</v>
      </c>
      <c r="F1149" s="871" t="n">
        <v>5.98</v>
      </c>
      <c r="G1149" s="871" t="n">
        <v>12.36</v>
      </c>
      <c r="H1149" s="870" t="n">
        <v>6.38</v>
      </c>
      <c r="I1149" s="871" t="n">
        <v>6.91</v>
      </c>
      <c r="J1149" s="871" t="n">
        <v>13.29</v>
      </c>
    </row>
    <row r="1150" customFormat="false" ht="12.75" hidden="false" customHeight="false" outlineLevel="0" collapsed="false">
      <c r="A1150" s="868" t="s">
        <v>2628</v>
      </c>
      <c r="B1150" s="869"/>
      <c r="C1150" s="868" t="s">
        <v>2629</v>
      </c>
      <c r="D1150" s="868" t="s">
        <v>389</v>
      </c>
      <c r="E1150" s="870" t="n">
        <v>2.46</v>
      </c>
      <c r="F1150" s="871" t="n">
        <v>20.95</v>
      </c>
      <c r="G1150" s="871" t="n">
        <v>23.41</v>
      </c>
      <c r="H1150" s="870" t="n">
        <v>2.46</v>
      </c>
      <c r="I1150" s="871" t="n">
        <v>24.21</v>
      </c>
      <c r="J1150" s="871" t="n">
        <v>26.67</v>
      </c>
    </row>
    <row r="1151" customFormat="false" ht="25.5" hidden="false" customHeight="false" outlineLevel="0" collapsed="false">
      <c r="A1151" s="868" t="s">
        <v>2630</v>
      </c>
      <c r="B1151" s="869"/>
      <c r="C1151" s="868" t="s">
        <v>2631</v>
      </c>
      <c r="D1151" s="868" t="s">
        <v>389</v>
      </c>
      <c r="E1151" s="870" t="n">
        <v>0</v>
      </c>
      <c r="F1151" s="871" t="n">
        <v>45.87</v>
      </c>
      <c r="G1151" s="871" t="n">
        <v>45.87</v>
      </c>
      <c r="H1151" s="870" t="n">
        <v>0</v>
      </c>
      <c r="I1151" s="871" t="n">
        <v>53.01</v>
      </c>
      <c r="J1151" s="871" t="n">
        <v>53.01</v>
      </c>
    </row>
    <row r="1152" customFormat="false" ht="25.5" hidden="false" customHeight="false" outlineLevel="0" collapsed="false">
      <c r="A1152" s="868" t="s">
        <v>2632</v>
      </c>
      <c r="B1152" s="869"/>
      <c r="C1152" s="868" t="s">
        <v>2633</v>
      </c>
      <c r="D1152" s="868" t="s">
        <v>337</v>
      </c>
      <c r="E1152" s="870" t="n">
        <v>55.42</v>
      </c>
      <c r="F1152" s="871" t="n">
        <v>0</v>
      </c>
      <c r="G1152" s="871" t="n">
        <v>55.42</v>
      </c>
      <c r="H1152" s="870" t="n">
        <v>55.42</v>
      </c>
      <c r="I1152" s="871" t="n">
        <v>0</v>
      </c>
      <c r="J1152" s="871" t="n">
        <v>55.42</v>
      </c>
    </row>
    <row r="1153" customFormat="false" ht="12.75" hidden="false" customHeight="false" outlineLevel="0" collapsed="false">
      <c r="A1153" s="868" t="s">
        <v>2634</v>
      </c>
      <c r="B1153" s="869"/>
      <c r="C1153" s="868" t="s">
        <v>2635</v>
      </c>
      <c r="D1153" s="868" t="s">
        <v>445</v>
      </c>
      <c r="E1153" s="870" t="n">
        <v>0</v>
      </c>
      <c r="F1153" s="871" t="n">
        <v>7.63</v>
      </c>
      <c r="G1153" s="871" t="n">
        <v>7.63</v>
      </c>
      <c r="H1153" s="870" t="n">
        <v>0</v>
      </c>
      <c r="I1153" s="871" t="n">
        <v>8.81</v>
      </c>
      <c r="J1153" s="871" t="n">
        <v>8.81</v>
      </c>
    </row>
    <row r="1154" customFormat="false" ht="12.75" hidden="false" customHeight="false" outlineLevel="0" collapsed="false">
      <c r="A1154" s="868" t="s">
        <v>2636</v>
      </c>
      <c r="B1154" s="869"/>
      <c r="C1154" s="868" t="s">
        <v>2637</v>
      </c>
      <c r="D1154" s="868" t="s">
        <v>445</v>
      </c>
      <c r="E1154" s="870" t="n">
        <v>10.74</v>
      </c>
      <c r="F1154" s="871" t="n">
        <v>8.22</v>
      </c>
      <c r="G1154" s="871" t="n">
        <v>18.96</v>
      </c>
      <c r="H1154" s="870" t="n">
        <v>10.74</v>
      </c>
      <c r="I1154" s="871" t="n">
        <v>9.5</v>
      </c>
      <c r="J1154" s="871" t="n">
        <v>20.24</v>
      </c>
    </row>
    <row r="1155" customFormat="false" ht="25.5" hidden="false" customHeight="false" outlineLevel="0" collapsed="false">
      <c r="A1155" s="868" t="s">
        <v>2638</v>
      </c>
      <c r="B1155" s="869"/>
      <c r="C1155" s="868" t="s">
        <v>2639</v>
      </c>
      <c r="D1155" s="868" t="s">
        <v>445</v>
      </c>
      <c r="E1155" s="870" t="n">
        <v>12.99</v>
      </c>
      <c r="F1155" s="871" t="n">
        <v>8.22</v>
      </c>
      <c r="G1155" s="871" t="n">
        <v>21.21</v>
      </c>
      <c r="H1155" s="870" t="n">
        <v>12.99</v>
      </c>
      <c r="I1155" s="871" t="n">
        <v>9.5</v>
      </c>
      <c r="J1155" s="871" t="n">
        <v>22.49</v>
      </c>
    </row>
    <row r="1156" customFormat="false" ht="12.75" hidden="false" customHeight="false" outlineLevel="0" collapsed="false">
      <c r="A1156" s="868" t="s">
        <v>2640</v>
      </c>
      <c r="B1156" s="869"/>
      <c r="C1156" s="868" t="s">
        <v>2641</v>
      </c>
      <c r="D1156" s="868" t="s">
        <v>337</v>
      </c>
      <c r="E1156" s="870" t="n">
        <v>32.66</v>
      </c>
      <c r="F1156" s="871" t="n">
        <v>2.09</v>
      </c>
      <c r="G1156" s="871" t="n">
        <v>34.75</v>
      </c>
      <c r="H1156" s="870" t="n">
        <v>32.66</v>
      </c>
      <c r="I1156" s="871" t="n">
        <v>2.42</v>
      </c>
      <c r="J1156" s="871" t="n">
        <v>35.08</v>
      </c>
    </row>
    <row r="1157" customFormat="false" ht="12.75" hidden="false" customHeight="false" outlineLevel="0" collapsed="false">
      <c r="A1157" s="868" t="s">
        <v>2642</v>
      </c>
      <c r="B1157" s="869"/>
      <c r="C1157" s="868" t="s">
        <v>2643</v>
      </c>
      <c r="D1157" s="868" t="s">
        <v>445</v>
      </c>
      <c r="E1157" s="870" t="n">
        <v>8.78</v>
      </c>
      <c r="F1157" s="871" t="n">
        <v>1.04</v>
      </c>
      <c r="G1157" s="871" t="n">
        <v>9.82</v>
      </c>
      <c r="H1157" s="870" t="n">
        <v>8.78</v>
      </c>
      <c r="I1157" s="871" t="n">
        <v>1.21</v>
      </c>
      <c r="J1157" s="871" t="n">
        <v>9.99</v>
      </c>
    </row>
    <row r="1158" customFormat="false" ht="25.5" hidden="false" customHeight="false" outlineLevel="0" collapsed="false">
      <c r="A1158" s="868" t="s">
        <v>2644</v>
      </c>
      <c r="B1158" s="869"/>
      <c r="C1158" s="868" t="s">
        <v>2645</v>
      </c>
      <c r="D1158" s="868" t="s">
        <v>445</v>
      </c>
      <c r="E1158" s="870" t="n">
        <v>20.07</v>
      </c>
      <c r="F1158" s="871" t="n">
        <v>4.49</v>
      </c>
      <c r="G1158" s="871" t="n">
        <v>24.56</v>
      </c>
      <c r="H1158" s="870" t="n">
        <v>20.07</v>
      </c>
      <c r="I1158" s="871" t="n">
        <v>5.19</v>
      </c>
      <c r="J1158" s="871" t="n">
        <v>25.26</v>
      </c>
    </row>
    <row r="1159" customFormat="false" ht="12.75" hidden="false" customHeight="false" outlineLevel="0" collapsed="false">
      <c r="A1159" s="857" t="s">
        <v>2646</v>
      </c>
      <c r="B1159" s="858" t="s">
        <v>2647</v>
      </c>
      <c r="C1159" s="859"/>
      <c r="D1159" s="860"/>
      <c r="E1159" s="874"/>
      <c r="F1159" s="874"/>
      <c r="G1159" s="875"/>
      <c r="H1159" s="874"/>
      <c r="I1159" s="874"/>
      <c r="J1159" s="875"/>
    </row>
    <row r="1160" customFormat="false" ht="12.75" hidden="false" customHeight="false" outlineLevel="0" collapsed="false">
      <c r="A1160" s="863" t="s">
        <v>2648</v>
      </c>
      <c r="B1160" s="864" t="s">
        <v>2649</v>
      </c>
      <c r="C1160" s="865"/>
      <c r="D1160" s="876"/>
      <c r="E1160" s="877"/>
      <c r="F1160" s="877"/>
      <c r="G1160" s="878"/>
      <c r="H1160" s="877"/>
      <c r="I1160" s="877"/>
      <c r="J1160" s="878"/>
    </row>
    <row r="1161" customFormat="false" ht="25.5" hidden="false" customHeight="false" outlineLevel="0" collapsed="false">
      <c r="A1161" s="868" t="s">
        <v>2650</v>
      </c>
      <c r="B1161" s="869"/>
      <c r="C1161" s="868" t="s">
        <v>2651</v>
      </c>
      <c r="D1161" s="868" t="s">
        <v>389</v>
      </c>
      <c r="E1161" s="870" t="n">
        <v>20.13</v>
      </c>
      <c r="F1161" s="871" t="n">
        <v>17.95</v>
      </c>
      <c r="G1161" s="871" t="n">
        <v>38.08</v>
      </c>
      <c r="H1161" s="870" t="n">
        <v>20.13</v>
      </c>
      <c r="I1161" s="871" t="n">
        <v>20.75</v>
      </c>
      <c r="J1161" s="871" t="n">
        <v>40.88</v>
      </c>
    </row>
    <row r="1162" customFormat="false" ht="25.5" hidden="false" customHeight="false" outlineLevel="0" collapsed="false">
      <c r="A1162" s="868" t="s">
        <v>2652</v>
      </c>
      <c r="B1162" s="869"/>
      <c r="C1162" s="868" t="s">
        <v>2653</v>
      </c>
      <c r="D1162" s="868" t="s">
        <v>389</v>
      </c>
      <c r="E1162" s="870" t="n">
        <v>38.39</v>
      </c>
      <c r="F1162" s="871" t="n">
        <v>35.9</v>
      </c>
      <c r="G1162" s="871" t="n">
        <v>74.29</v>
      </c>
      <c r="H1162" s="870" t="n">
        <v>38.39</v>
      </c>
      <c r="I1162" s="871" t="n">
        <v>41.49</v>
      </c>
      <c r="J1162" s="871" t="n">
        <v>79.88</v>
      </c>
    </row>
    <row r="1163" customFormat="false" ht="25.5" hidden="false" customHeight="false" outlineLevel="0" collapsed="false">
      <c r="A1163" s="868" t="s">
        <v>2654</v>
      </c>
      <c r="B1163" s="869"/>
      <c r="C1163" s="868" t="s">
        <v>2655</v>
      </c>
      <c r="D1163" s="868" t="s">
        <v>389</v>
      </c>
      <c r="E1163" s="870" t="n">
        <v>58.6</v>
      </c>
      <c r="F1163" s="871" t="n">
        <v>38.9</v>
      </c>
      <c r="G1163" s="871" t="n">
        <v>97.5</v>
      </c>
      <c r="H1163" s="870" t="n">
        <v>58.6</v>
      </c>
      <c r="I1163" s="871" t="n">
        <v>44.95</v>
      </c>
      <c r="J1163" s="871" t="n">
        <v>103.55</v>
      </c>
    </row>
    <row r="1164" customFormat="false" ht="12.75" hidden="false" customHeight="false" outlineLevel="0" collapsed="false">
      <c r="A1164" s="868" t="s">
        <v>2656</v>
      </c>
      <c r="B1164" s="869"/>
      <c r="C1164" s="868" t="s">
        <v>2657</v>
      </c>
      <c r="D1164" s="868" t="s">
        <v>445</v>
      </c>
      <c r="E1164" s="870" t="n">
        <v>10.12</v>
      </c>
      <c r="F1164" s="871" t="n">
        <v>11.97</v>
      </c>
      <c r="G1164" s="871" t="n">
        <v>22.09</v>
      </c>
      <c r="H1164" s="870" t="n">
        <v>10.12</v>
      </c>
      <c r="I1164" s="871" t="n">
        <v>13.83</v>
      </c>
      <c r="J1164" s="871" t="n">
        <v>23.95</v>
      </c>
    </row>
    <row r="1165" customFormat="false" ht="25.5" hidden="false" customHeight="false" outlineLevel="0" collapsed="false">
      <c r="A1165" s="868" t="s">
        <v>2658</v>
      </c>
      <c r="B1165" s="869"/>
      <c r="C1165" s="868" t="s">
        <v>2659</v>
      </c>
      <c r="D1165" s="868" t="s">
        <v>389</v>
      </c>
      <c r="E1165" s="870" t="n">
        <v>79.62</v>
      </c>
      <c r="F1165" s="871" t="n">
        <v>35.9</v>
      </c>
      <c r="G1165" s="871" t="n">
        <v>115.52</v>
      </c>
      <c r="H1165" s="870" t="n">
        <v>79.62</v>
      </c>
      <c r="I1165" s="871" t="n">
        <v>41.49</v>
      </c>
      <c r="J1165" s="871" t="n">
        <v>121.11</v>
      </c>
    </row>
    <row r="1166" customFormat="false" ht="25.5" hidden="false" customHeight="false" outlineLevel="0" collapsed="false">
      <c r="A1166" s="868" t="s">
        <v>2660</v>
      </c>
      <c r="B1166" s="869"/>
      <c r="C1166" s="868" t="s">
        <v>2661</v>
      </c>
      <c r="D1166" s="868" t="s">
        <v>389</v>
      </c>
      <c r="E1166" s="870" t="n">
        <v>62.56</v>
      </c>
      <c r="F1166" s="871" t="n">
        <v>17.95</v>
      </c>
      <c r="G1166" s="871" t="n">
        <v>80.51</v>
      </c>
      <c r="H1166" s="870" t="n">
        <v>62.56</v>
      </c>
      <c r="I1166" s="871" t="n">
        <v>20.75</v>
      </c>
      <c r="J1166" s="871" t="n">
        <v>83.31</v>
      </c>
    </row>
    <row r="1167" customFormat="false" ht="12.75" hidden="false" customHeight="false" outlineLevel="0" collapsed="false">
      <c r="A1167" s="863" t="s">
        <v>2662</v>
      </c>
      <c r="B1167" s="864" t="s">
        <v>2663</v>
      </c>
      <c r="C1167" s="865"/>
      <c r="D1167" s="876"/>
      <c r="E1167" s="877"/>
      <c r="F1167" s="877"/>
      <c r="G1167" s="878"/>
      <c r="H1167" s="877"/>
      <c r="I1167" s="877"/>
      <c r="J1167" s="878"/>
    </row>
    <row r="1168" customFormat="false" ht="12.75" hidden="false" customHeight="false" outlineLevel="0" collapsed="false">
      <c r="A1168" s="868" t="s">
        <v>2664</v>
      </c>
      <c r="B1168" s="869"/>
      <c r="C1168" s="868" t="s">
        <v>2665</v>
      </c>
      <c r="D1168" s="868" t="s">
        <v>389</v>
      </c>
      <c r="E1168" s="870" t="n">
        <v>58.9</v>
      </c>
      <c r="F1168" s="871" t="n">
        <v>0</v>
      </c>
      <c r="G1168" s="871" t="n">
        <v>58.9</v>
      </c>
      <c r="H1168" s="870" t="n">
        <v>58.9</v>
      </c>
      <c r="I1168" s="871" t="n">
        <v>0</v>
      </c>
      <c r="J1168" s="871" t="n">
        <v>58.9</v>
      </c>
    </row>
    <row r="1169" customFormat="false" ht="25.5" hidden="false" customHeight="false" outlineLevel="0" collapsed="false">
      <c r="A1169" s="868" t="s">
        <v>2666</v>
      </c>
      <c r="B1169" s="869"/>
      <c r="C1169" s="868" t="s">
        <v>2667</v>
      </c>
      <c r="D1169" s="868" t="s">
        <v>389</v>
      </c>
      <c r="E1169" s="870" t="n">
        <v>61.44</v>
      </c>
      <c r="F1169" s="871" t="n">
        <v>0</v>
      </c>
      <c r="G1169" s="871" t="n">
        <v>61.44</v>
      </c>
      <c r="H1169" s="870" t="n">
        <v>61.44</v>
      </c>
      <c r="I1169" s="871" t="n">
        <v>0</v>
      </c>
      <c r="J1169" s="871" t="n">
        <v>61.44</v>
      </c>
    </row>
    <row r="1170" customFormat="false" ht="38.25" hidden="false" customHeight="false" outlineLevel="0" collapsed="false">
      <c r="A1170" s="868" t="s">
        <v>2668</v>
      </c>
      <c r="B1170" s="869"/>
      <c r="C1170" s="868" t="s">
        <v>2669</v>
      </c>
      <c r="D1170" s="868" t="s">
        <v>389</v>
      </c>
      <c r="E1170" s="870" t="n">
        <v>84.32</v>
      </c>
      <c r="F1170" s="871" t="n">
        <v>0</v>
      </c>
      <c r="G1170" s="871" t="n">
        <v>84.32</v>
      </c>
      <c r="H1170" s="870" t="n">
        <v>84.32</v>
      </c>
      <c r="I1170" s="871" t="n">
        <v>0</v>
      </c>
      <c r="J1170" s="871" t="n">
        <v>84.32</v>
      </c>
    </row>
    <row r="1171" customFormat="false" ht="25.5" hidden="false" customHeight="false" outlineLevel="0" collapsed="false">
      <c r="A1171" s="868" t="s">
        <v>2670</v>
      </c>
      <c r="B1171" s="869"/>
      <c r="C1171" s="868" t="s">
        <v>2671</v>
      </c>
      <c r="D1171" s="868" t="s">
        <v>389</v>
      </c>
      <c r="E1171" s="870" t="n">
        <v>71.72</v>
      </c>
      <c r="F1171" s="871" t="n">
        <v>0</v>
      </c>
      <c r="G1171" s="871" t="n">
        <v>71.72</v>
      </c>
      <c r="H1171" s="870" t="n">
        <v>71.72</v>
      </c>
      <c r="I1171" s="871" t="n">
        <v>0</v>
      </c>
      <c r="J1171" s="871" t="n">
        <v>71.72</v>
      </c>
    </row>
    <row r="1172" customFormat="false" ht="12.75" hidden="false" customHeight="false" outlineLevel="0" collapsed="false">
      <c r="A1172" s="863" t="s">
        <v>2672</v>
      </c>
      <c r="B1172" s="864" t="s">
        <v>2673</v>
      </c>
      <c r="C1172" s="865"/>
      <c r="D1172" s="876"/>
      <c r="E1172" s="877"/>
      <c r="F1172" s="877"/>
      <c r="G1172" s="878"/>
      <c r="H1172" s="877"/>
      <c r="I1172" s="877"/>
      <c r="J1172" s="878"/>
    </row>
    <row r="1173" customFormat="false" ht="25.5" hidden="false" customHeight="false" outlineLevel="0" collapsed="false">
      <c r="A1173" s="868" t="s">
        <v>2674</v>
      </c>
      <c r="B1173" s="869"/>
      <c r="C1173" s="868" t="s">
        <v>2675</v>
      </c>
      <c r="D1173" s="868" t="s">
        <v>389</v>
      </c>
      <c r="E1173" s="870" t="n">
        <v>71.49</v>
      </c>
      <c r="F1173" s="871" t="n">
        <v>0</v>
      </c>
      <c r="G1173" s="871" t="n">
        <v>71.49</v>
      </c>
      <c r="H1173" s="870" t="n">
        <v>71.49</v>
      </c>
      <c r="I1173" s="871" t="n">
        <v>0</v>
      </c>
      <c r="J1173" s="871" t="n">
        <v>71.49</v>
      </c>
    </row>
    <row r="1174" customFormat="false" ht="12.75" hidden="false" customHeight="false" outlineLevel="0" collapsed="false">
      <c r="A1174" s="868" t="s">
        <v>2676</v>
      </c>
      <c r="B1174" s="869"/>
      <c r="C1174" s="868" t="s">
        <v>2677</v>
      </c>
      <c r="D1174" s="868" t="s">
        <v>389</v>
      </c>
      <c r="E1174" s="870" t="n">
        <v>98.06</v>
      </c>
      <c r="F1174" s="871" t="n">
        <v>0</v>
      </c>
      <c r="G1174" s="871" t="n">
        <v>98.06</v>
      </c>
      <c r="H1174" s="870" t="n">
        <v>98.06</v>
      </c>
      <c r="I1174" s="871" t="n">
        <v>0</v>
      </c>
      <c r="J1174" s="871" t="n">
        <v>98.06</v>
      </c>
    </row>
    <row r="1175" customFormat="false" ht="25.5" hidden="false" customHeight="false" outlineLevel="0" collapsed="false">
      <c r="A1175" s="868" t="s">
        <v>2678</v>
      </c>
      <c r="B1175" s="869"/>
      <c r="C1175" s="868" t="s">
        <v>2679</v>
      </c>
      <c r="D1175" s="868" t="s">
        <v>389</v>
      </c>
      <c r="E1175" s="870" t="n">
        <v>68.45</v>
      </c>
      <c r="F1175" s="871" t="n">
        <v>0</v>
      </c>
      <c r="G1175" s="871" t="n">
        <v>68.45</v>
      </c>
      <c r="H1175" s="870" t="n">
        <v>68.45</v>
      </c>
      <c r="I1175" s="871" t="n">
        <v>0</v>
      </c>
      <c r="J1175" s="871" t="n">
        <v>68.45</v>
      </c>
    </row>
    <row r="1176" customFormat="false" ht="12.75" hidden="false" customHeight="false" outlineLevel="0" collapsed="false">
      <c r="A1176" s="868" t="s">
        <v>2680</v>
      </c>
      <c r="B1176" s="869"/>
      <c r="C1176" s="868" t="s">
        <v>2681</v>
      </c>
      <c r="D1176" s="868" t="s">
        <v>389</v>
      </c>
      <c r="E1176" s="870" t="n">
        <v>72.63</v>
      </c>
      <c r="F1176" s="871" t="n">
        <v>0</v>
      </c>
      <c r="G1176" s="871" t="n">
        <v>72.63</v>
      </c>
      <c r="H1176" s="870" t="n">
        <v>72.63</v>
      </c>
      <c r="I1176" s="871" t="n">
        <v>0</v>
      </c>
      <c r="J1176" s="871" t="n">
        <v>72.63</v>
      </c>
    </row>
    <row r="1177" customFormat="false" ht="12.75" hidden="false" customHeight="false" outlineLevel="0" collapsed="false">
      <c r="A1177" s="868" t="s">
        <v>2682</v>
      </c>
      <c r="B1177" s="869"/>
      <c r="C1177" s="868" t="s">
        <v>2683</v>
      </c>
      <c r="D1177" s="868" t="s">
        <v>389</v>
      </c>
      <c r="E1177" s="870" t="n">
        <v>49.81</v>
      </c>
      <c r="F1177" s="871" t="n">
        <v>0</v>
      </c>
      <c r="G1177" s="871" t="n">
        <v>49.81</v>
      </c>
      <c r="H1177" s="870" t="n">
        <v>49.81</v>
      </c>
      <c r="I1177" s="871" t="n">
        <v>0</v>
      </c>
      <c r="J1177" s="871" t="n">
        <v>49.81</v>
      </c>
    </row>
    <row r="1178" customFormat="false" ht="25.5" hidden="false" customHeight="false" outlineLevel="0" collapsed="false">
      <c r="A1178" s="868" t="s">
        <v>2684</v>
      </c>
      <c r="B1178" s="869"/>
      <c r="C1178" s="868" t="s">
        <v>2685</v>
      </c>
      <c r="D1178" s="868" t="s">
        <v>389</v>
      </c>
      <c r="E1178" s="870" t="n">
        <v>152.72</v>
      </c>
      <c r="F1178" s="871" t="n">
        <v>0</v>
      </c>
      <c r="G1178" s="871" t="n">
        <v>152.72</v>
      </c>
      <c r="H1178" s="870" t="n">
        <v>152.72</v>
      </c>
      <c r="I1178" s="871" t="n">
        <v>0</v>
      </c>
      <c r="J1178" s="871" t="n">
        <v>152.72</v>
      </c>
    </row>
    <row r="1179" customFormat="false" ht="25.5" hidden="false" customHeight="false" outlineLevel="0" collapsed="false">
      <c r="A1179" s="868" t="s">
        <v>2686</v>
      </c>
      <c r="B1179" s="869"/>
      <c r="C1179" s="868" t="s">
        <v>2687</v>
      </c>
      <c r="D1179" s="868" t="s">
        <v>389</v>
      </c>
      <c r="E1179" s="870" t="n">
        <v>96.41</v>
      </c>
      <c r="F1179" s="871" t="n">
        <v>0</v>
      </c>
      <c r="G1179" s="871" t="n">
        <v>96.41</v>
      </c>
      <c r="H1179" s="870" t="n">
        <v>96.41</v>
      </c>
      <c r="I1179" s="871" t="n">
        <v>0</v>
      </c>
      <c r="J1179" s="871" t="n">
        <v>96.41</v>
      </c>
    </row>
    <row r="1180" customFormat="false" ht="38.25" hidden="false" customHeight="false" outlineLevel="0" collapsed="false">
      <c r="A1180" s="868" t="s">
        <v>2688</v>
      </c>
      <c r="B1180" s="869"/>
      <c r="C1180" s="868" t="s">
        <v>2689</v>
      </c>
      <c r="D1180" s="868" t="s">
        <v>389</v>
      </c>
      <c r="E1180" s="870" t="n">
        <v>798.47</v>
      </c>
      <c r="F1180" s="871" t="n">
        <v>0</v>
      </c>
      <c r="G1180" s="871" t="n">
        <v>798.47</v>
      </c>
      <c r="H1180" s="870" t="n">
        <v>798.47</v>
      </c>
      <c r="I1180" s="871" t="n">
        <v>0</v>
      </c>
      <c r="J1180" s="871" t="n">
        <v>798.47</v>
      </c>
    </row>
    <row r="1181" customFormat="false" ht="12.75" hidden="false" customHeight="false" outlineLevel="0" collapsed="false">
      <c r="A1181" s="863" t="s">
        <v>2690</v>
      </c>
      <c r="B1181" s="864" t="s">
        <v>2691</v>
      </c>
      <c r="C1181" s="865"/>
      <c r="D1181" s="876"/>
      <c r="E1181" s="877"/>
      <c r="F1181" s="877"/>
      <c r="G1181" s="878"/>
      <c r="H1181" s="877"/>
      <c r="I1181" s="877"/>
      <c r="J1181" s="878"/>
    </row>
    <row r="1182" customFormat="false" ht="25.5" hidden="false" customHeight="false" outlineLevel="0" collapsed="false">
      <c r="A1182" s="868" t="s">
        <v>2692</v>
      </c>
      <c r="B1182" s="869"/>
      <c r="C1182" s="868" t="s">
        <v>2693</v>
      </c>
      <c r="D1182" s="868" t="s">
        <v>389</v>
      </c>
      <c r="E1182" s="870" t="n">
        <v>239.33</v>
      </c>
      <c r="F1182" s="871" t="n">
        <v>0</v>
      </c>
      <c r="G1182" s="871" t="n">
        <v>239.33</v>
      </c>
      <c r="H1182" s="870" t="n">
        <v>239.33</v>
      </c>
      <c r="I1182" s="871" t="n">
        <v>0</v>
      </c>
      <c r="J1182" s="871" t="n">
        <v>239.33</v>
      </c>
    </row>
    <row r="1183" customFormat="false" ht="12.75" hidden="false" customHeight="false" outlineLevel="0" collapsed="false">
      <c r="A1183" s="863" t="s">
        <v>2694</v>
      </c>
      <c r="B1183" s="864" t="s">
        <v>2695</v>
      </c>
      <c r="C1183" s="865"/>
      <c r="D1183" s="876"/>
      <c r="E1183" s="877"/>
      <c r="F1183" s="877"/>
      <c r="G1183" s="878"/>
      <c r="H1183" s="877"/>
      <c r="I1183" s="877"/>
      <c r="J1183" s="878"/>
    </row>
    <row r="1184" customFormat="false" ht="25.5" hidden="false" customHeight="false" outlineLevel="0" collapsed="false">
      <c r="A1184" s="868" t="s">
        <v>2696</v>
      </c>
      <c r="B1184" s="869"/>
      <c r="C1184" s="868" t="s">
        <v>2697</v>
      </c>
      <c r="D1184" s="868" t="s">
        <v>389</v>
      </c>
      <c r="E1184" s="870" t="n">
        <v>146.18</v>
      </c>
      <c r="F1184" s="871" t="n">
        <v>86.58</v>
      </c>
      <c r="G1184" s="871" t="n">
        <v>232.76</v>
      </c>
      <c r="H1184" s="870" t="n">
        <v>146.18</v>
      </c>
      <c r="I1184" s="871" t="n">
        <v>100.06</v>
      </c>
      <c r="J1184" s="871" t="n">
        <v>246.24</v>
      </c>
    </row>
    <row r="1185" customFormat="false" ht="25.5" hidden="false" customHeight="false" outlineLevel="0" collapsed="false">
      <c r="A1185" s="868" t="s">
        <v>2698</v>
      </c>
      <c r="B1185" s="869"/>
      <c r="C1185" s="868" t="s">
        <v>2699</v>
      </c>
      <c r="D1185" s="868" t="s">
        <v>389</v>
      </c>
      <c r="E1185" s="870" t="n">
        <v>320</v>
      </c>
      <c r="F1185" s="871" t="n">
        <v>0</v>
      </c>
      <c r="G1185" s="871" t="n">
        <v>320</v>
      </c>
      <c r="H1185" s="870" t="n">
        <v>320</v>
      </c>
      <c r="I1185" s="871" t="n">
        <v>0</v>
      </c>
      <c r="J1185" s="871" t="n">
        <v>320</v>
      </c>
    </row>
    <row r="1186" customFormat="false" ht="25.5" hidden="false" customHeight="false" outlineLevel="0" collapsed="false">
      <c r="A1186" s="868" t="s">
        <v>2700</v>
      </c>
      <c r="B1186" s="869"/>
      <c r="C1186" s="868" t="s">
        <v>2701</v>
      </c>
      <c r="D1186" s="868" t="s">
        <v>389</v>
      </c>
      <c r="E1186" s="870" t="n">
        <v>434.56</v>
      </c>
      <c r="F1186" s="871" t="n">
        <v>0</v>
      </c>
      <c r="G1186" s="871" t="n">
        <v>434.56</v>
      </c>
      <c r="H1186" s="870" t="n">
        <v>434.56</v>
      </c>
      <c r="I1186" s="871" t="n">
        <v>0</v>
      </c>
      <c r="J1186" s="871" t="n">
        <v>434.56</v>
      </c>
    </row>
    <row r="1187" customFormat="false" ht="25.5" hidden="false" customHeight="false" outlineLevel="0" collapsed="false">
      <c r="A1187" s="868" t="s">
        <v>2702</v>
      </c>
      <c r="B1187" s="869"/>
      <c r="C1187" s="868" t="s">
        <v>2703</v>
      </c>
      <c r="D1187" s="868" t="s">
        <v>389</v>
      </c>
      <c r="E1187" s="870" t="n">
        <v>584.88</v>
      </c>
      <c r="F1187" s="871" t="n">
        <v>0</v>
      </c>
      <c r="G1187" s="871" t="n">
        <v>584.88</v>
      </c>
      <c r="H1187" s="870" t="n">
        <v>584.88</v>
      </c>
      <c r="I1187" s="871" t="n">
        <v>0</v>
      </c>
      <c r="J1187" s="871" t="n">
        <v>584.88</v>
      </c>
    </row>
    <row r="1188" customFormat="false" ht="25.5" hidden="false" customHeight="false" outlineLevel="0" collapsed="false">
      <c r="A1188" s="868" t="s">
        <v>2704</v>
      </c>
      <c r="B1188" s="869"/>
      <c r="C1188" s="868" t="s">
        <v>2705</v>
      </c>
      <c r="D1188" s="868" t="s">
        <v>389</v>
      </c>
      <c r="E1188" s="870" t="n">
        <v>459.67</v>
      </c>
      <c r="F1188" s="871" t="n">
        <v>0</v>
      </c>
      <c r="G1188" s="871" t="n">
        <v>459.67</v>
      </c>
      <c r="H1188" s="870" t="n">
        <v>459.67</v>
      </c>
      <c r="I1188" s="871" t="n">
        <v>0</v>
      </c>
      <c r="J1188" s="871" t="n">
        <v>459.67</v>
      </c>
    </row>
    <row r="1189" customFormat="false" ht="25.5" hidden="false" customHeight="false" outlineLevel="0" collapsed="false">
      <c r="A1189" s="868" t="s">
        <v>2706</v>
      </c>
      <c r="B1189" s="869"/>
      <c r="C1189" s="868" t="s">
        <v>2707</v>
      </c>
      <c r="D1189" s="868" t="s">
        <v>389</v>
      </c>
      <c r="E1189" s="870" t="n">
        <v>257.64</v>
      </c>
      <c r="F1189" s="871" t="n">
        <v>0</v>
      </c>
      <c r="G1189" s="871" t="n">
        <v>257.64</v>
      </c>
      <c r="H1189" s="870" t="n">
        <v>257.64</v>
      </c>
      <c r="I1189" s="871" t="n">
        <v>0</v>
      </c>
      <c r="J1189" s="871" t="n">
        <v>257.64</v>
      </c>
    </row>
    <row r="1190" customFormat="false" ht="25.5" hidden="false" customHeight="false" outlineLevel="0" collapsed="false">
      <c r="A1190" s="868" t="s">
        <v>2708</v>
      </c>
      <c r="B1190" s="869"/>
      <c r="C1190" s="868" t="s">
        <v>2709</v>
      </c>
      <c r="D1190" s="868" t="s">
        <v>389</v>
      </c>
      <c r="E1190" s="870" t="n">
        <v>406.09</v>
      </c>
      <c r="F1190" s="871" t="n">
        <v>0</v>
      </c>
      <c r="G1190" s="871" t="n">
        <v>406.09</v>
      </c>
      <c r="H1190" s="870" t="n">
        <v>406.09</v>
      </c>
      <c r="I1190" s="871" t="n">
        <v>0</v>
      </c>
      <c r="J1190" s="871" t="n">
        <v>406.09</v>
      </c>
    </row>
    <row r="1191" customFormat="false" ht="25.5" hidden="false" customHeight="false" outlineLevel="0" collapsed="false">
      <c r="A1191" s="868" t="s">
        <v>2710</v>
      </c>
      <c r="B1191" s="869"/>
      <c r="C1191" s="868" t="s">
        <v>2711</v>
      </c>
      <c r="D1191" s="868" t="s">
        <v>389</v>
      </c>
      <c r="E1191" s="870" t="n">
        <v>782.69</v>
      </c>
      <c r="F1191" s="871" t="n">
        <v>0</v>
      </c>
      <c r="G1191" s="871" t="n">
        <v>782.69</v>
      </c>
      <c r="H1191" s="870" t="n">
        <v>782.69</v>
      </c>
      <c r="I1191" s="871" t="n">
        <v>0</v>
      </c>
      <c r="J1191" s="871" t="n">
        <v>782.69</v>
      </c>
    </row>
    <row r="1192" customFormat="false" ht="12.75" hidden="false" customHeight="false" outlineLevel="0" collapsed="false">
      <c r="A1192" s="863" t="s">
        <v>2712</v>
      </c>
      <c r="B1192" s="864" t="s">
        <v>2713</v>
      </c>
      <c r="C1192" s="865"/>
      <c r="D1192" s="876"/>
      <c r="E1192" s="877"/>
      <c r="F1192" s="877"/>
      <c r="G1192" s="878"/>
      <c r="H1192" s="877"/>
      <c r="I1192" s="877"/>
      <c r="J1192" s="878"/>
    </row>
    <row r="1193" customFormat="false" ht="25.5" hidden="false" customHeight="false" outlineLevel="0" collapsed="false">
      <c r="A1193" s="868" t="s">
        <v>2714</v>
      </c>
      <c r="B1193" s="869"/>
      <c r="C1193" s="868" t="s">
        <v>2715</v>
      </c>
      <c r="D1193" s="868" t="s">
        <v>389</v>
      </c>
      <c r="E1193" s="870" t="n">
        <v>37.58</v>
      </c>
      <c r="F1193" s="871" t="n">
        <v>0</v>
      </c>
      <c r="G1193" s="871" t="n">
        <v>37.58</v>
      </c>
      <c r="H1193" s="870" t="n">
        <v>37.58</v>
      </c>
      <c r="I1193" s="871" t="n">
        <v>0</v>
      </c>
      <c r="J1193" s="871" t="n">
        <v>37.58</v>
      </c>
    </row>
    <row r="1194" customFormat="false" ht="12.75" hidden="false" customHeight="false" outlineLevel="0" collapsed="false">
      <c r="A1194" s="868" t="s">
        <v>2716</v>
      </c>
      <c r="B1194" s="869"/>
      <c r="C1194" s="868" t="s">
        <v>2717</v>
      </c>
      <c r="D1194" s="868" t="s">
        <v>389</v>
      </c>
      <c r="E1194" s="870" t="n">
        <v>0.64</v>
      </c>
      <c r="F1194" s="871" t="n">
        <v>8.98</v>
      </c>
      <c r="G1194" s="871" t="n">
        <v>9.62</v>
      </c>
      <c r="H1194" s="870" t="n">
        <v>0.64</v>
      </c>
      <c r="I1194" s="871" t="n">
        <v>10.37</v>
      </c>
      <c r="J1194" s="871" t="n">
        <v>11.01</v>
      </c>
    </row>
    <row r="1195" customFormat="false" ht="12.75" hidden="false" customHeight="false" outlineLevel="0" collapsed="false">
      <c r="A1195" s="868" t="s">
        <v>2718</v>
      </c>
      <c r="B1195" s="869"/>
      <c r="C1195" s="868" t="s">
        <v>2719</v>
      </c>
      <c r="D1195" s="868" t="s">
        <v>389</v>
      </c>
      <c r="E1195" s="870" t="n">
        <v>0</v>
      </c>
      <c r="F1195" s="871" t="n">
        <v>4.49</v>
      </c>
      <c r="G1195" s="871" t="n">
        <v>4.49</v>
      </c>
      <c r="H1195" s="870" t="n">
        <v>0</v>
      </c>
      <c r="I1195" s="871" t="n">
        <v>5.19</v>
      </c>
      <c r="J1195" s="871" t="n">
        <v>5.19</v>
      </c>
    </row>
    <row r="1196" customFormat="false" ht="12.75" hidden="false" customHeight="false" outlineLevel="0" collapsed="false">
      <c r="A1196" s="868" t="s">
        <v>2720</v>
      </c>
      <c r="B1196" s="869"/>
      <c r="C1196" s="868" t="s">
        <v>2721</v>
      </c>
      <c r="D1196" s="868" t="s">
        <v>445</v>
      </c>
      <c r="E1196" s="870" t="n">
        <v>12.21</v>
      </c>
      <c r="F1196" s="871" t="n">
        <v>0</v>
      </c>
      <c r="G1196" s="871" t="n">
        <v>12.21</v>
      </c>
      <c r="H1196" s="870" t="n">
        <v>12.21</v>
      </c>
      <c r="I1196" s="871" t="n">
        <v>0</v>
      </c>
      <c r="J1196" s="871" t="n">
        <v>12.21</v>
      </c>
    </row>
    <row r="1197" customFormat="false" ht="25.5" hidden="false" customHeight="false" outlineLevel="0" collapsed="false">
      <c r="A1197" s="868" t="s">
        <v>2722</v>
      </c>
      <c r="B1197" s="869"/>
      <c r="C1197" s="868" t="s">
        <v>2723</v>
      </c>
      <c r="D1197" s="868" t="s">
        <v>337</v>
      </c>
      <c r="E1197" s="870" t="n">
        <v>11.84</v>
      </c>
      <c r="F1197" s="871" t="n">
        <v>0</v>
      </c>
      <c r="G1197" s="871" t="n">
        <v>11.84</v>
      </c>
      <c r="H1197" s="870" t="n">
        <v>11.84</v>
      </c>
      <c r="I1197" s="871" t="n">
        <v>0</v>
      </c>
      <c r="J1197" s="871" t="n">
        <v>11.84</v>
      </c>
    </row>
    <row r="1198" customFormat="false" ht="12.75" hidden="false" customHeight="false" outlineLevel="0" collapsed="false">
      <c r="A1198" s="857" t="s">
        <v>2724</v>
      </c>
      <c r="B1198" s="858" t="s">
        <v>2725</v>
      </c>
      <c r="C1198" s="859"/>
      <c r="D1198" s="860"/>
      <c r="E1198" s="874"/>
      <c r="F1198" s="874"/>
      <c r="G1198" s="875"/>
      <c r="H1198" s="874"/>
      <c r="I1198" s="874"/>
      <c r="J1198" s="875"/>
    </row>
    <row r="1199" customFormat="false" ht="12.75" hidden="false" customHeight="false" outlineLevel="0" collapsed="false">
      <c r="A1199" s="863" t="s">
        <v>2726</v>
      </c>
      <c r="B1199" s="864" t="s">
        <v>2727</v>
      </c>
      <c r="C1199" s="865"/>
      <c r="D1199" s="876"/>
      <c r="E1199" s="877"/>
      <c r="F1199" s="877"/>
      <c r="G1199" s="878"/>
      <c r="H1199" s="877"/>
      <c r="I1199" s="877"/>
      <c r="J1199" s="878"/>
    </row>
    <row r="1200" customFormat="false" ht="12.75" hidden="false" customHeight="false" outlineLevel="0" collapsed="false">
      <c r="A1200" s="868" t="s">
        <v>2728</v>
      </c>
      <c r="B1200" s="869"/>
      <c r="C1200" s="868" t="s">
        <v>2729</v>
      </c>
      <c r="D1200" s="868" t="s">
        <v>389</v>
      </c>
      <c r="E1200" s="870" t="n">
        <v>509.65</v>
      </c>
      <c r="F1200" s="871" t="n">
        <v>39.18</v>
      </c>
      <c r="G1200" s="871" t="n">
        <v>548.83</v>
      </c>
      <c r="H1200" s="870" t="n">
        <v>509.65</v>
      </c>
      <c r="I1200" s="871" t="n">
        <v>45.28</v>
      </c>
      <c r="J1200" s="871" t="n">
        <v>554.93</v>
      </c>
    </row>
    <row r="1201" customFormat="false" ht="12.75" hidden="false" customHeight="false" outlineLevel="0" collapsed="false">
      <c r="A1201" s="868" t="s">
        <v>2730</v>
      </c>
      <c r="B1201" s="869"/>
      <c r="C1201" s="868" t="s">
        <v>2731</v>
      </c>
      <c r="D1201" s="868" t="s">
        <v>389</v>
      </c>
      <c r="E1201" s="870" t="n">
        <v>444.09</v>
      </c>
      <c r="F1201" s="871" t="n">
        <v>39.18</v>
      </c>
      <c r="G1201" s="871" t="n">
        <v>483.27</v>
      </c>
      <c r="H1201" s="870" t="n">
        <v>444.09</v>
      </c>
      <c r="I1201" s="871" t="n">
        <v>45.28</v>
      </c>
      <c r="J1201" s="871" t="n">
        <v>489.37</v>
      </c>
    </row>
    <row r="1202" customFormat="false" ht="12.75" hidden="false" customHeight="false" outlineLevel="0" collapsed="false">
      <c r="A1202" s="863" t="s">
        <v>2732</v>
      </c>
      <c r="B1202" s="864" t="s">
        <v>2733</v>
      </c>
      <c r="C1202" s="865"/>
      <c r="D1202" s="876"/>
      <c r="E1202" s="877"/>
      <c r="F1202" s="877"/>
      <c r="G1202" s="878"/>
      <c r="H1202" s="877"/>
      <c r="I1202" s="877"/>
      <c r="J1202" s="878"/>
    </row>
    <row r="1203" customFormat="false" ht="25.5" hidden="false" customHeight="false" outlineLevel="0" collapsed="false">
      <c r="A1203" s="868" t="s">
        <v>2734</v>
      </c>
      <c r="B1203" s="869"/>
      <c r="C1203" s="868" t="s">
        <v>2735</v>
      </c>
      <c r="D1203" s="868" t="s">
        <v>389</v>
      </c>
      <c r="E1203" s="870" t="n">
        <v>406.18</v>
      </c>
      <c r="F1203" s="871" t="n">
        <v>41.29</v>
      </c>
      <c r="G1203" s="871" t="n">
        <v>447.47</v>
      </c>
      <c r="H1203" s="870" t="n">
        <v>406.18</v>
      </c>
      <c r="I1203" s="871" t="n">
        <v>47.72</v>
      </c>
      <c r="J1203" s="871" t="n">
        <v>453.9</v>
      </c>
    </row>
    <row r="1204" customFormat="false" ht="25.5" hidden="false" customHeight="false" outlineLevel="0" collapsed="false">
      <c r="A1204" s="868" t="s">
        <v>2736</v>
      </c>
      <c r="B1204" s="869"/>
      <c r="C1204" s="868" t="s">
        <v>2737</v>
      </c>
      <c r="D1204" s="868" t="s">
        <v>337</v>
      </c>
      <c r="E1204" s="870" t="n">
        <v>688.39</v>
      </c>
      <c r="F1204" s="871" t="n">
        <v>83.79</v>
      </c>
      <c r="G1204" s="871" t="n">
        <v>772.18</v>
      </c>
      <c r="H1204" s="870" t="n">
        <v>688.39</v>
      </c>
      <c r="I1204" s="871" t="n">
        <v>96.83</v>
      </c>
      <c r="J1204" s="871" t="n">
        <v>785.22</v>
      </c>
    </row>
    <row r="1205" customFormat="false" ht="25.5" hidden="false" customHeight="false" outlineLevel="0" collapsed="false">
      <c r="A1205" s="868" t="s">
        <v>2738</v>
      </c>
      <c r="B1205" s="869"/>
      <c r="C1205" s="868" t="s">
        <v>2739</v>
      </c>
      <c r="D1205" s="868" t="s">
        <v>337</v>
      </c>
      <c r="E1205" s="870" t="n">
        <v>566.63</v>
      </c>
      <c r="F1205" s="871" t="n">
        <v>83.79</v>
      </c>
      <c r="G1205" s="871" t="n">
        <v>650.42</v>
      </c>
      <c r="H1205" s="870" t="n">
        <v>566.63</v>
      </c>
      <c r="I1205" s="871" t="n">
        <v>96.83</v>
      </c>
      <c r="J1205" s="871" t="n">
        <v>663.46</v>
      </c>
    </row>
    <row r="1206" customFormat="false" ht="25.5" hidden="false" customHeight="false" outlineLevel="0" collapsed="false">
      <c r="A1206" s="868" t="s">
        <v>2740</v>
      </c>
      <c r="B1206" s="869"/>
      <c r="C1206" s="868" t="s">
        <v>2741</v>
      </c>
      <c r="D1206" s="868" t="s">
        <v>337</v>
      </c>
      <c r="E1206" s="870" t="n">
        <v>661.81</v>
      </c>
      <c r="F1206" s="871" t="n">
        <v>83.79</v>
      </c>
      <c r="G1206" s="871" t="n">
        <v>745.6</v>
      </c>
      <c r="H1206" s="870" t="n">
        <v>661.81</v>
      </c>
      <c r="I1206" s="871" t="n">
        <v>96.83</v>
      </c>
      <c r="J1206" s="871" t="n">
        <v>758.64</v>
      </c>
    </row>
    <row r="1207" customFormat="false" ht="25.5" hidden="false" customHeight="false" outlineLevel="0" collapsed="false">
      <c r="A1207" s="868" t="s">
        <v>2742</v>
      </c>
      <c r="B1207" s="869"/>
      <c r="C1207" s="868" t="s">
        <v>2743</v>
      </c>
      <c r="D1207" s="868" t="s">
        <v>337</v>
      </c>
      <c r="E1207" s="870" t="n">
        <v>1170.43</v>
      </c>
      <c r="F1207" s="871" t="n">
        <v>104.73</v>
      </c>
      <c r="G1207" s="871" t="n">
        <v>1275.16</v>
      </c>
      <c r="H1207" s="870" t="n">
        <v>1170.43</v>
      </c>
      <c r="I1207" s="871" t="n">
        <v>121.04</v>
      </c>
      <c r="J1207" s="871" t="n">
        <v>1291.47</v>
      </c>
    </row>
    <row r="1208" customFormat="false" ht="12.75" hidden="false" customHeight="false" outlineLevel="0" collapsed="false">
      <c r="A1208" s="863" t="s">
        <v>2744</v>
      </c>
      <c r="B1208" s="864" t="s">
        <v>2745</v>
      </c>
      <c r="C1208" s="865"/>
      <c r="D1208" s="876"/>
      <c r="E1208" s="877"/>
      <c r="F1208" s="877"/>
      <c r="G1208" s="878"/>
      <c r="H1208" s="877"/>
      <c r="I1208" s="877"/>
      <c r="J1208" s="878"/>
    </row>
    <row r="1209" customFormat="false" ht="25.5" hidden="false" customHeight="false" outlineLevel="0" collapsed="false">
      <c r="A1209" s="868" t="s">
        <v>2746</v>
      </c>
      <c r="B1209" s="869"/>
      <c r="C1209" s="868" t="s">
        <v>2747</v>
      </c>
      <c r="D1209" s="868" t="s">
        <v>337</v>
      </c>
      <c r="E1209" s="870" t="n">
        <v>852.79</v>
      </c>
      <c r="F1209" s="871" t="n">
        <v>41.89</v>
      </c>
      <c r="G1209" s="871" t="n">
        <v>894.68</v>
      </c>
      <c r="H1209" s="870" t="n">
        <v>852.79</v>
      </c>
      <c r="I1209" s="871" t="n">
        <v>48.41</v>
      </c>
      <c r="J1209" s="871" t="n">
        <v>901.2</v>
      </c>
    </row>
    <row r="1210" customFormat="false" ht="25.5" hidden="false" customHeight="false" outlineLevel="0" collapsed="false">
      <c r="A1210" s="868" t="s">
        <v>2748</v>
      </c>
      <c r="B1210" s="869"/>
      <c r="C1210" s="868" t="s">
        <v>2749</v>
      </c>
      <c r="D1210" s="868" t="s">
        <v>337</v>
      </c>
      <c r="E1210" s="870" t="n">
        <v>832.32</v>
      </c>
      <c r="F1210" s="871" t="n">
        <v>41.89</v>
      </c>
      <c r="G1210" s="871" t="n">
        <v>874.21</v>
      </c>
      <c r="H1210" s="870" t="n">
        <v>832.32</v>
      </c>
      <c r="I1210" s="871" t="n">
        <v>48.41</v>
      </c>
      <c r="J1210" s="871" t="n">
        <v>880.73</v>
      </c>
    </row>
    <row r="1211" customFormat="false" ht="38.25" hidden="false" customHeight="false" outlineLevel="0" collapsed="false">
      <c r="A1211" s="868" t="s">
        <v>2750</v>
      </c>
      <c r="B1211" s="869"/>
      <c r="C1211" s="868" t="s">
        <v>2751</v>
      </c>
      <c r="D1211" s="868" t="s">
        <v>337</v>
      </c>
      <c r="E1211" s="870" t="n">
        <v>924.28</v>
      </c>
      <c r="F1211" s="871" t="n">
        <v>83.79</v>
      </c>
      <c r="G1211" s="871" t="n">
        <v>1008.07</v>
      </c>
      <c r="H1211" s="870" t="n">
        <v>924.28</v>
      </c>
      <c r="I1211" s="871" t="n">
        <v>96.83</v>
      </c>
      <c r="J1211" s="871" t="n">
        <v>1021.11</v>
      </c>
    </row>
    <row r="1212" customFormat="false" ht="38.25" hidden="false" customHeight="false" outlineLevel="0" collapsed="false">
      <c r="A1212" s="868" t="s">
        <v>2752</v>
      </c>
      <c r="B1212" s="869"/>
      <c r="C1212" s="868" t="s">
        <v>2753</v>
      </c>
      <c r="D1212" s="868" t="s">
        <v>337</v>
      </c>
      <c r="E1212" s="870" t="n">
        <v>902.17</v>
      </c>
      <c r="F1212" s="871" t="n">
        <v>83.79</v>
      </c>
      <c r="G1212" s="871" t="n">
        <v>985.96</v>
      </c>
      <c r="H1212" s="870" t="n">
        <v>902.17</v>
      </c>
      <c r="I1212" s="871" t="n">
        <v>96.83</v>
      </c>
      <c r="J1212" s="871" t="n">
        <v>999</v>
      </c>
    </row>
    <row r="1213" customFormat="false" ht="38.25" hidden="false" customHeight="false" outlineLevel="0" collapsed="false">
      <c r="A1213" s="868" t="s">
        <v>2754</v>
      </c>
      <c r="B1213" s="869"/>
      <c r="C1213" s="868" t="s">
        <v>2755</v>
      </c>
      <c r="D1213" s="868" t="s">
        <v>337</v>
      </c>
      <c r="E1213" s="870" t="n">
        <v>974.16</v>
      </c>
      <c r="F1213" s="871" t="n">
        <v>83.79</v>
      </c>
      <c r="G1213" s="871" t="n">
        <v>1057.95</v>
      </c>
      <c r="H1213" s="870" t="n">
        <v>974.16</v>
      </c>
      <c r="I1213" s="871" t="n">
        <v>96.83</v>
      </c>
      <c r="J1213" s="871" t="n">
        <v>1070.99</v>
      </c>
    </row>
    <row r="1214" customFormat="false" ht="38.25" hidden="false" customHeight="false" outlineLevel="0" collapsed="false">
      <c r="A1214" s="868" t="s">
        <v>2756</v>
      </c>
      <c r="B1214" s="869"/>
      <c r="C1214" s="868" t="s">
        <v>2757</v>
      </c>
      <c r="D1214" s="868" t="s">
        <v>337</v>
      </c>
      <c r="E1214" s="870" t="n">
        <v>1697.43</v>
      </c>
      <c r="F1214" s="871" t="n">
        <v>104.73</v>
      </c>
      <c r="G1214" s="871" t="n">
        <v>1802.16</v>
      </c>
      <c r="H1214" s="870" t="n">
        <v>1697.43</v>
      </c>
      <c r="I1214" s="871" t="n">
        <v>121.04</v>
      </c>
      <c r="J1214" s="871" t="n">
        <v>1818.47</v>
      </c>
    </row>
    <row r="1215" customFormat="false" ht="38.25" hidden="false" customHeight="false" outlineLevel="0" collapsed="false">
      <c r="A1215" s="868" t="s">
        <v>2758</v>
      </c>
      <c r="B1215" s="869"/>
      <c r="C1215" s="868" t="s">
        <v>2759</v>
      </c>
      <c r="D1215" s="868" t="s">
        <v>337</v>
      </c>
      <c r="E1215" s="870" t="n">
        <v>1768.1</v>
      </c>
      <c r="F1215" s="871" t="n">
        <v>104.73</v>
      </c>
      <c r="G1215" s="871" t="n">
        <v>1872.83</v>
      </c>
      <c r="H1215" s="870" t="n">
        <v>1768.1</v>
      </c>
      <c r="I1215" s="871" t="n">
        <v>121.04</v>
      </c>
      <c r="J1215" s="871" t="n">
        <v>1889.14</v>
      </c>
    </row>
    <row r="1216" customFormat="false" ht="38.25" hidden="false" customHeight="false" outlineLevel="0" collapsed="false">
      <c r="A1216" s="868" t="s">
        <v>2760</v>
      </c>
      <c r="B1216" s="869"/>
      <c r="C1216" s="868" t="s">
        <v>2761</v>
      </c>
      <c r="D1216" s="868" t="s">
        <v>337</v>
      </c>
      <c r="E1216" s="870" t="n">
        <v>3232.44</v>
      </c>
      <c r="F1216" s="871" t="n">
        <v>119.7</v>
      </c>
      <c r="G1216" s="871" t="n">
        <v>3352.14</v>
      </c>
      <c r="H1216" s="870" t="n">
        <v>3232.44</v>
      </c>
      <c r="I1216" s="871" t="n">
        <v>138.34</v>
      </c>
      <c r="J1216" s="871" t="n">
        <v>3370.78</v>
      </c>
    </row>
    <row r="1217" customFormat="false" ht="38.25" hidden="false" customHeight="false" outlineLevel="0" collapsed="false">
      <c r="A1217" s="868" t="s">
        <v>2762</v>
      </c>
      <c r="B1217" s="869"/>
      <c r="C1217" s="868" t="s">
        <v>2763</v>
      </c>
      <c r="D1217" s="868" t="s">
        <v>337</v>
      </c>
      <c r="E1217" s="870" t="n">
        <v>672.53</v>
      </c>
      <c r="F1217" s="871" t="n">
        <v>10.48</v>
      </c>
      <c r="G1217" s="871" t="n">
        <v>683.01</v>
      </c>
      <c r="H1217" s="870" t="n">
        <v>672.53</v>
      </c>
      <c r="I1217" s="871" t="n">
        <v>12.1</v>
      </c>
      <c r="J1217" s="871" t="n">
        <v>684.63</v>
      </c>
    </row>
    <row r="1218" customFormat="false" ht="25.5" hidden="false" customHeight="false" outlineLevel="0" collapsed="false">
      <c r="A1218" s="868" t="s">
        <v>2764</v>
      </c>
      <c r="B1218" s="869"/>
      <c r="C1218" s="868" t="s">
        <v>2765</v>
      </c>
      <c r="D1218" s="868" t="s">
        <v>337</v>
      </c>
      <c r="E1218" s="870" t="n">
        <v>941.25</v>
      </c>
      <c r="F1218" s="871" t="n">
        <v>80.79</v>
      </c>
      <c r="G1218" s="871" t="n">
        <v>1022.04</v>
      </c>
      <c r="H1218" s="870" t="n">
        <v>941.25</v>
      </c>
      <c r="I1218" s="871" t="n">
        <v>93.36</v>
      </c>
      <c r="J1218" s="871" t="n">
        <v>1034.61</v>
      </c>
    </row>
    <row r="1219" customFormat="false" ht="25.5" hidden="false" customHeight="false" outlineLevel="0" collapsed="false">
      <c r="A1219" s="868" t="s">
        <v>2766</v>
      </c>
      <c r="B1219" s="869"/>
      <c r="C1219" s="868" t="s">
        <v>2767</v>
      </c>
      <c r="D1219" s="868" t="s">
        <v>337</v>
      </c>
      <c r="E1219" s="870" t="n">
        <v>994.75</v>
      </c>
      <c r="F1219" s="871" t="n">
        <v>77.8</v>
      </c>
      <c r="G1219" s="871" t="n">
        <v>1072.55</v>
      </c>
      <c r="H1219" s="870" t="n">
        <v>994.75</v>
      </c>
      <c r="I1219" s="871" t="n">
        <v>89.9</v>
      </c>
      <c r="J1219" s="871" t="n">
        <v>1084.65</v>
      </c>
    </row>
    <row r="1220" customFormat="false" ht="25.5" hidden="false" customHeight="false" outlineLevel="0" collapsed="false">
      <c r="A1220" s="868" t="s">
        <v>2768</v>
      </c>
      <c r="B1220" s="869"/>
      <c r="C1220" s="868" t="s">
        <v>2769</v>
      </c>
      <c r="D1220" s="868" t="s">
        <v>337</v>
      </c>
      <c r="E1220" s="870" t="n">
        <v>981.76</v>
      </c>
      <c r="F1220" s="871" t="n">
        <v>77.8</v>
      </c>
      <c r="G1220" s="871" t="n">
        <v>1059.56</v>
      </c>
      <c r="H1220" s="870" t="n">
        <v>981.76</v>
      </c>
      <c r="I1220" s="871" t="n">
        <v>89.9</v>
      </c>
      <c r="J1220" s="871" t="n">
        <v>1071.66</v>
      </c>
    </row>
    <row r="1221" customFormat="false" ht="25.5" hidden="false" customHeight="false" outlineLevel="0" collapsed="false">
      <c r="A1221" s="868" t="s">
        <v>2770</v>
      </c>
      <c r="B1221" s="869"/>
      <c r="C1221" s="868" t="s">
        <v>2771</v>
      </c>
      <c r="D1221" s="868" t="s">
        <v>337</v>
      </c>
      <c r="E1221" s="870" t="n">
        <v>1053.75</v>
      </c>
      <c r="F1221" s="871" t="n">
        <v>77.8</v>
      </c>
      <c r="G1221" s="871" t="n">
        <v>1131.55</v>
      </c>
      <c r="H1221" s="870" t="n">
        <v>1053.75</v>
      </c>
      <c r="I1221" s="871" t="n">
        <v>89.9</v>
      </c>
      <c r="J1221" s="871" t="n">
        <v>1143.65</v>
      </c>
    </row>
    <row r="1222" customFormat="false" ht="25.5" hidden="false" customHeight="false" outlineLevel="0" collapsed="false">
      <c r="A1222" s="868" t="s">
        <v>2772</v>
      </c>
      <c r="B1222" s="869"/>
      <c r="C1222" s="868" t="s">
        <v>2773</v>
      </c>
      <c r="D1222" s="868" t="s">
        <v>337</v>
      </c>
      <c r="E1222" s="870" t="n">
        <v>1685.37</v>
      </c>
      <c r="F1222" s="871" t="n">
        <v>101.74</v>
      </c>
      <c r="G1222" s="871" t="n">
        <v>1787.11</v>
      </c>
      <c r="H1222" s="870" t="n">
        <v>1685.37</v>
      </c>
      <c r="I1222" s="871" t="n">
        <v>117.58</v>
      </c>
      <c r="J1222" s="871" t="n">
        <v>1802.95</v>
      </c>
    </row>
    <row r="1223" customFormat="false" ht="12.75" hidden="false" customHeight="false" outlineLevel="0" collapsed="false">
      <c r="A1223" s="863" t="s">
        <v>2774</v>
      </c>
      <c r="B1223" s="864" t="s">
        <v>2775</v>
      </c>
      <c r="C1223" s="865"/>
      <c r="D1223" s="876"/>
      <c r="E1223" s="877"/>
      <c r="F1223" s="877"/>
      <c r="G1223" s="878"/>
      <c r="H1223" s="877"/>
      <c r="I1223" s="877"/>
      <c r="J1223" s="878"/>
    </row>
    <row r="1224" customFormat="false" ht="12.75" hidden="false" customHeight="false" outlineLevel="0" collapsed="false">
      <c r="A1224" s="868" t="s">
        <v>2776</v>
      </c>
      <c r="B1224" s="869"/>
      <c r="C1224" s="868" t="s">
        <v>2777</v>
      </c>
      <c r="D1224" s="868" t="s">
        <v>389</v>
      </c>
      <c r="E1224" s="870" t="n">
        <v>60.78</v>
      </c>
      <c r="F1224" s="871" t="n">
        <v>29.92</v>
      </c>
      <c r="G1224" s="871" t="n">
        <v>90.7</v>
      </c>
      <c r="H1224" s="870" t="n">
        <v>60.78</v>
      </c>
      <c r="I1224" s="871" t="n">
        <v>34.58</v>
      </c>
      <c r="J1224" s="871" t="n">
        <v>95.36</v>
      </c>
    </row>
    <row r="1225" customFormat="false" ht="25.5" hidden="false" customHeight="false" outlineLevel="0" collapsed="false">
      <c r="A1225" s="868" t="s">
        <v>2778</v>
      </c>
      <c r="B1225" s="869"/>
      <c r="C1225" s="868" t="s">
        <v>2779</v>
      </c>
      <c r="D1225" s="868" t="s">
        <v>445</v>
      </c>
      <c r="E1225" s="870" t="n">
        <v>5.13</v>
      </c>
      <c r="F1225" s="871" t="n">
        <v>29.92</v>
      </c>
      <c r="G1225" s="871" t="n">
        <v>35.05</v>
      </c>
      <c r="H1225" s="870" t="n">
        <v>5.13</v>
      </c>
      <c r="I1225" s="871" t="n">
        <v>34.58</v>
      </c>
      <c r="J1225" s="871" t="n">
        <v>39.71</v>
      </c>
    </row>
    <row r="1226" customFormat="false" ht="38.25" hidden="false" customHeight="false" outlineLevel="0" collapsed="false">
      <c r="A1226" s="868" t="s">
        <v>2780</v>
      </c>
      <c r="B1226" s="869"/>
      <c r="C1226" s="868" t="s">
        <v>2781</v>
      </c>
      <c r="D1226" s="868" t="s">
        <v>445</v>
      </c>
      <c r="E1226" s="870" t="n">
        <v>52.97</v>
      </c>
      <c r="F1226" s="871" t="n">
        <v>59.84</v>
      </c>
      <c r="G1226" s="871" t="n">
        <v>112.81</v>
      </c>
      <c r="H1226" s="870" t="n">
        <v>52.97</v>
      </c>
      <c r="I1226" s="871" t="n">
        <v>69.16</v>
      </c>
      <c r="J1226" s="871" t="n">
        <v>122.13</v>
      </c>
    </row>
    <row r="1227" customFormat="false" ht="38.25" hidden="false" customHeight="false" outlineLevel="0" collapsed="false">
      <c r="A1227" s="868" t="s">
        <v>2782</v>
      </c>
      <c r="B1227" s="869"/>
      <c r="C1227" s="868" t="s">
        <v>2783</v>
      </c>
      <c r="D1227" s="868" t="s">
        <v>389</v>
      </c>
      <c r="E1227" s="870" t="n">
        <v>1579.93</v>
      </c>
      <c r="F1227" s="871" t="n">
        <v>0</v>
      </c>
      <c r="G1227" s="871" t="n">
        <v>1579.93</v>
      </c>
      <c r="H1227" s="870" t="n">
        <v>1579.93</v>
      </c>
      <c r="I1227" s="871" t="n">
        <v>0</v>
      </c>
      <c r="J1227" s="871" t="n">
        <v>1579.93</v>
      </c>
    </row>
    <row r="1228" customFormat="false" ht="25.5" hidden="false" customHeight="false" outlineLevel="0" collapsed="false">
      <c r="A1228" s="868" t="s">
        <v>2784</v>
      </c>
      <c r="B1228" s="869"/>
      <c r="C1228" s="868" t="s">
        <v>2785</v>
      </c>
      <c r="D1228" s="868" t="s">
        <v>389</v>
      </c>
      <c r="E1228" s="870" t="n">
        <v>705.24</v>
      </c>
      <c r="F1228" s="871" t="n">
        <v>0</v>
      </c>
      <c r="G1228" s="871" t="n">
        <v>705.24</v>
      </c>
      <c r="H1228" s="870" t="n">
        <v>705.24</v>
      </c>
      <c r="I1228" s="871" t="n">
        <v>0</v>
      </c>
      <c r="J1228" s="871" t="n">
        <v>705.24</v>
      </c>
    </row>
    <row r="1229" customFormat="false" ht="25.5" hidden="false" customHeight="false" outlineLevel="0" collapsed="false">
      <c r="A1229" s="868" t="s">
        <v>2786</v>
      </c>
      <c r="B1229" s="869"/>
      <c r="C1229" s="868" t="s">
        <v>2787</v>
      </c>
      <c r="D1229" s="868" t="s">
        <v>389</v>
      </c>
      <c r="E1229" s="870" t="n">
        <v>473.07</v>
      </c>
      <c r="F1229" s="871" t="n">
        <v>11.97</v>
      </c>
      <c r="G1229" s="871" t="n">
        <v>485.04</v>
      </c>
      <c r="H1229" s="870" t="n">
        <v>473.07</v>
      </c>
      <c r="I1229" s="871" t="n">
        <v>13.83</v>
      </c>
      <c r="J1229" s="871" t="n">
        <v>486.9</v>
      </c>
    </row>
    <row r="1230" customFormat="false" ht="38.25" hidden="false" customHeight="false" outlineLevel="0" collapsed="false">
      <c r="A1230" s="868" t="s">
        <v>2788</v>
      </c>
      <c r="B1230" s="869"/>
      <c r="C1230" s="868" t="s">
        <v>2789</v>
      </c>
      <c r="D1230" s="868" t="s">
        <v>389</v>
      </c>
      <c r="E1230" s="870" t="n">
        <v>1113.19</v>
      </c>
      <c r="F1230" s="871" t="n">
        <v>0</v>
      </c>
      <c r="G1230" s="871" t="n">
        <v>1113.19</v>
      </c>
      <c r="H1230" s="870" t="n">
        <v>1113.19</v>
      </c>
      <c r="I1230" s="871" t="n">
        <v>0</v>
      </c>
      <c r="J1230" s="871" t="n">
        <v>1113.19</v>
      </c>
    </row>
    <row r="1231" customFormat="false" ht="25.5" hidden="false" customHeight="false" outlineLevel="0" collapsed="false">
      <c r="A1231" s="868" t="s">
        <v>2790</v>
      </c>
      <c r="B1231" s="869"/>
      <c r="C1231" s="868" t="s">
        <v>2791</v>
      </c>
      <c r="D1231" s="868" t="s">
        <v>389</v>
      </c>
      <c r="E1231" s="870" t="n">
        <v>101.52</v>
      </c>
      <c r="F1231" s="871" t="n">
        <v>29.92</v>
      </c>
      <c r="G1231" s="871" t="n">
        <v>131.44</v>
      </c>
      <c r="H1231" s="870" t="n">
        <v>101.52</v>
      </c>
      <c r="I1231" s="871" t="n">
        <v>34.58</v>
      </c>
      <c r="J1231" s="871" t="n">
        <v>136.1</v>
      </c>
    </row>
    <row r="1232" customFormat="false" ht="25.5" hidden="false" customHeight="false" outlineLevel="0" collapsed="false">
      <c r="A1232" s="868" t="s">
        <v>2792</v>
      </c>
      <c r="B1232" s="869"/>
      <c r="C1232" s="868" t="s">
        <v>2793</v>
      </c>
      <c r="D1232" s="868" t="s">
        <v>648</v>
      </c>
      <c r="E1232" s="870" t="n">
        <v>565.71</v>
      </c>
      <c r="F1232" s="871" t="n">
        <v>128.66</v>
      </c>
      <c r="G1232" s="871" t="n">
        <v>694.37</v>
      </c>
      <c r="H1232" s="870" t="n">
        <v>565.71</v>
      </c>
      <c r="I1232" s="871" t="n">
        <v>148.69</v>
      </c>
      <c r="J1232" s="871" t="n">
        <v>714.4</v>
      </c>
    </row>
    <row r="1233" customFormat="false" ht="25.5" hidden="false" customHeight="false" outlineLevel="0" collapsed="false">
      <c r="A1233" s="868" t="s">
        <v>2794</v>
      </c>
      <c r="B1233" s="869"/>
      <c r="C1233" s="868" t="s">
        <v>2795</v>
      </c>
      <c r="D1233" s="868" t="s">
        <v>389</v>
      </c>
      <c r="E1233" s="870" t="n">
        <v>133.89</v>
      </c>
      <c r="F1233" s="871" t="n">
        <v>5.87</v>
      </c>
      <c r="G1233" s="871" t="n">
        <v>139.76</v>
      </c>
      <c r="H1233" s="870" t="n">
        <v>133.89</v>
      </c>
      <c r="I1233" s="871" t="n">
        <v>6.78</v>
      </c>
      <c r="J1233" s="871" t="n">
        <v>140.67</v>
      </c>
    </row>
    <row r="1234" customFormat="false" ht="38.25" hidden="false" customHeight="false" outlineLevel="0" collapsed="false">
      <c r="A1234" s="868" t="s">
        <v>2796</v>
      </c>
      <c r="B1234" s="869"/>
      <c r="C1234" s="868" t="s">
        <v>2797</v>
      </c>
      <c r="D1234" s="868" t="s">
        <v>389</v>
      </c>
      <c r="E1234" s="870" t="n">
        <v>1364.65</v>
      </c>
      <c r="F1234" s="871" t="n">
        <v>0</v>
      </c>
      <c r="G1234" s="871" t="n">
        <v>1364.65</v>
      </c>
      <c r="H1234" s="870" t="n">
        <v>1364.65</v>
      </c>
      <c r="I1234" s="871" t="n">
        <v>0</v>
      </c>
      <c r="J1234" s="871" t="n">
        <v>1364.65</v>
      </c>
    </row>
    <row r="1235" customFormat="false" ht="38.25" hidden="false" customHeight="false" outlineLevel="0" collapsed="false">
      <c r="A1235" s="868" t="s">
        <v>2798</v>
      </c>
      <c r="B1235" s="869"/>
      <c r="C1235" s="868" t="s">
        <v>2799</v>
      </c>
      <c r="D1235" s="868" t="s">
        <v>389</v>
      </c>
      <c r="E1235" s="870" t="n">
        <v>1367.77</v>
      </c>
      <c r="F1235" s="871" t="n">
        <v>0</v>
      </c>
      <c r="G1235" s="871" t="n">
        <v>1367.77</v>
      </c>
      <c r="H1235" s="870" t="n">
        <v>1367.77</v>
      </c>
      <c r="I1235" s="871" t="n">
        <v>0</v>
      </c>
      <c r="J1235" s="871" t="n">
        <v>1367.77</v>
      </c>
    </row>
    <row r="1236" customFormat="false" ht="12.75" hidden="false" customHeight="false" outlineLevel="0" collapsed="false">
      <c r="A1236" s="868" t="s">
        <v>2800</v>
      </c>
      <c r="B1236" s="869"/>
      <c r="C1236" s="868" t="s">
        <v>2801</v>
      </c>
      <c r="D1236" s="868" t="s">
        <v>389</v>
      </c>
      <c r="E1236" s="870" t="n">
        <v>249.61</v>
      </c>
      <c r="F1236" s="871" t="n">
        <v>59.83</v>
      </c>
      <c r="G1236" s="871" t="n">
        <v>309.44</v>
      </c>
      <c r="H1236" s="870" t="n">
        <v>249.61</v>
      </c>
      <c r="I1236" s="871" t="n">
        <v>69.14</v>
      </c>
      <c r="J1236" s="871" t="n">
        <v>318.75</v>
      </c>
    </row>
    <row r="1237" customFormat="false" ht="38.25" hidden="false" customHeight="false" outlineLevel="0" collapsed="false">
      <c r="A1237" s="868" t="s">
        <v>2802</v>
      </c>
      <c r="B1237" s="869"/>
      <c r="C1237" s="868" t="s">
        <v>2803</v>
      </c>
      <c r="D1237" s="868" t="s">
        <v>445</v>
      </c>
      <c r="E1237" s="870" t="n">
        <v>74.74</v>
      </c>
      <c r="F1237" s="871" t="n">
        <v>5.98</v>
      </c>
      <c r="G1237" s="871" t="n">
        <v>80.72</v>
      </c>
      <c r="H1237" s="870" t="n">
        <v>74.74</v>
      </c>
      <c r="I1237" s="871" t="n">
        <v>6.91</v>
      </c>
      <c r="J1237" s="871" t="n">
        <v>81.65</v>
      </c>
    </row>
    <row r="1238" customFormat="false" ht="12.75" hidden="false" customHeight="false" outlineLevel="0" collapsed="false">
      <c r="A1238" s="863" t="s">
        <v>2804</v>
      </c>
      <c r="B1238" s="864" t="s">
        <v>2805</v>
      </c>
      <c r="C1238" s="865"/>
      <c r="D1238" s="876"/>
      <c r="E1238" s="877"/>
      <c r="F1238" s="877"/>
      <c r="G1238" s="878"/>
      <c r="H1238" s="877"/>
      <c r="I1238" s="877"/>
      <c r="J1238" s="878"/>
    </row>
    <row r="1239" customFormat="false" ht="25.5" hidden="false" customHeight="false" outlineLevel="0" collapsed="false">
      <c r="A1239" s="868" t="s">
        <v>2806</v>
      </c>
      <c r="B1239" s="869"/>
      <c r="C1239" s="868" t="s">
        <v>2807</v>
      </c>
      <c r="D1239" s="868" t="s">
        <v>389</v>
      </c>
      <c r="E1239" s="870" t="n">
        <v>142.62</v>
      </c>
      <c r="F1239" s="871" t="n">
        <v>41.29</v>
      </c>
      <c r="G1239" s="871" t="n">
        <v>183.91</v>
      </c>
      <c r="H1239" s="870" t="n">
        <v>142.62</v>
      </c>
      <c r="I1239" s="871" t="n">
        <v>47.72</v>
      </c>
      <c r="J1239" s="871" t="n">
        <v>190.34</v>
      </c>
    </row>
    <row r="1240" customFormat="false" ht="12.75" hidden="false" customHeight="false" outlineLevel="0" collapsed="false">
      <c r="A1240" s="868" t="s">
        <v>2808</v>
      </c>
      <c r="B1240" s="869"/>
      <c r="C1240" s="868" t="s">
        <v>2809</v>
      </c>
      <c r="D1240" s="868" t="s">
        <v>337</v>
      </c>
      <c r="E1240" s="870" t="n">
        <v>286.48</v>
      </c>
      <c r="F1240" s="871" t="n">
        <v>83.79</v>
      </c>
      <c r="G1240" s="871" t="n">
        <v>370.27</v>
      </c>
      <c r="H1240" s="870" t="n">
        <v>286.48</v>
      </c>
      <c r="I1240" s="871" t="n">
        <v>96.83</v>
      </c>
      <c r="J1240" s="871" t="n">
        <v>383.31</v>
      </c>
    </row>
    <row r="1241" customFormat="false" ht="12.75" hidden="false" customHeight="false" outlineLevel="0" collapsed="false">
      <c r="A1241" s="868" t="s">
        <v>2810</v>
      </c>
      <c r="B1241" s="869"/>
      <c r="C1241" s="868" t="s">
        <v>2811</v>
      </c>
      <c r="D1241" s="868" t="s">
        <v>337</v>
      </c>
      <c r="E1241" s="870" t="n">
        <v>284.99</v>
      </c>
      <c r="F1241" s="871" t="n">
        <v>83.79</v>
      </c>
      <c r="G1241" s="871" t="n">
        <v>368.78</v>
      </c>
      <c r="H1241" s="870" t="n">
        <v>284.99</v>
      </c>
      <c r="I1241" s="871" t="n">
        <v>96.83</v>
      </c>
      <c r="J1241" s="871" t="n">
        <v>381.82</v>
      </c>
    </row>
    <row r="1242" customFormat="false" ht="12.75" hidden="false" customHeight="false" outlineLevel="0" collapsed="false">
      <c r="A1242" s="868" t="s">
        <v>2812</v>
      </c>
      <c r="B1242" s="869"/>
      <c r="C1242" s="868" t="s">
        <v>2813</v>
      </c>
      <c r="D1242" s="868" t="s">
        <v>337</v>
      </c>
      <c r="E1242" s="870" t="n">
        <v>290.41</v>
      </c>
      <c r="F1242" s="871" t="n">
        <v>83.79</v>
      </c>
      <c r="G1242" s="871" t="n">
        <v>374.2</v>
      </c>
      <c r="H1242" s="870" t="n">
        <v>290.41</v>
      </c>
      <c r="I1242" s="871" t="n">
        <v>96.83</v>
      </c>
      <c r="J1242" s="871" t="n">
        <v>387.24</v>
      </c>
    </row>
    <row r="1243" customFormat="false" ht="12.75" hidden="false" customHeight="false" outlineLevel="0" collapsed="false">
      <c r="A1243" s="868" t="s">
        <v>2814</v>
      </c>
      <c r="B1243" s="869"/>
      <c r="C1243" s="868" t="s">
        <v>2815</v>
      </c>
      <c r="D1243" s="868" t="s">
        <v>337</v>
      </c>
      <c r="E1243" s="870" t="n">
        <v>304.12</v>
      </c>
      <c r="F1243" s="871" t="n">
        <v>83.79</v>
      </c>
      <c r="G1243" s="871" t="n">
        <v>387.91</v>
      </c>
      <c r="H1243" s="870" t="n">
        <v>304.12</v>
      </c>
      <c r="I1243" s="871" t="n">
        <v>96.83</v>
      </c>
      <c r="J1243" s="871" t="n">
        <v>400.95</v>
      </c>
    </row>
    <row r="1244" customFormat="false" ht="12.75" hidden="false" customHeight="false" outlineLevel="0" collapsed="false">
      <c r="A1244" s="868" t="s">
        <v>2816</v>
      </c>
      <c r="B1244" s="869"/>
      <c r="C1244" s="868" t="s">
        <v>2817</v>
      </c>
      <c r="D1244" s="868" t="s">
        <v>337</v>
      </c>
      <c r="E1244" s="870" t="n">
        <v>432.28</v>
      </c>
      <c r="F1244" s="871" t="n">
        <v>83.79</v>
      </c>
      <c r="G1244" s="871" t="n">
        <v>516.07</v>
      </c>
      <c r="H1244" s="870" t="n">
        <v>432.28</v>
      </c>
      <c r="I1244" s="871" t="n">
        <v>96.83</v>
      </c>
      <c r="J1244" s="871" t="n">
        <v>529.11</v>
      </c>
    </row>
    <row r="1245" customFormat="false" ht="12.75" hidden="false" customHeight="false" outlineLevel="0" collapsed="false">
      <c r="A1245" s="868" t="s">
        <v>2818</v>
      </c>
      <c r="B1245" s="869"/>
      <c r="C1245" s="868" t="s">
        <v>2819</v>
      </c>
      <c r="D1245" s="868" t="s">
        <v>337</v>
      </c>
      <c r="E1245" s="870" t="n">
        <v>519.09</v>
      </c>
      <c r="F1245" s="871" t="n">
        <v>104.73</v>
      </c>
      <c r="G1245" s="871" t="n">
        <v>623.82</v>
      </c>
      <c r="H1245" s="870" t="n">
        <v>519.09</v>
      </c>
      <c r="I1245" s="871" t="n">
        <v>121.04</v>
      </c>
      <c r="J1245" s="871" t="n">
        <v>640.13</v>
      </c>
    </row>
    <row r="1246" customFormat="false" ht="12.75" hidden="false" customHeight="false" outlineLevel="0" collapsed="false">
      <c r="A1246" s="868" t="s">
        <v>2820</v>
      </c>
      <c r="B1246" s="869"/>
      <c r="C1246" s="868" t="s">
        <v>2821</v>
      </c>
      <c r="D1246" s="868" t="s">
        <v>337</v>
      </c>
      <c r="E1246" s="870" t="n">
        <v>513.36</v>
      </c>
      <c r="F1246" s="871" t="n">
        <v>121.19</v>
      </c>
      <c r="G1246" s="871" t="n">
        <v>634.55</v>
      </c>
      <c r="H1246" s="870" t="n">
        <v>513.36</v>
      </c>
      <c r="I1246" s="871" t="n">
        <v>140.05</v>
      </c>
      <c r="J1246" s="871" t="n">
        <v>653.41</v>
      </c>
    </row>
    <row r="1247" customFormat="false" ht="25.5" hidden="false" customHeight="false" outlineLevel="0" collapsed="false">
      <c r="A1247" s="868" t="s">
        <v>2822</v>
      </c>
      <c r="B1247" s="869"/>
      <c r="C1247" s="868" t="s">
        <v>2823</v>
      </c>
      <c r="D1247" s="868" t="s">
        <v>337</v>
      </c>
      <c r="E1247" s="870" t="n">
        <v>190.18</v>
      </c>
      <c r="F1247" s="871" t="n">
        <v>41.89</v>
      </c>
      <c r="G1247" s="871" t="n">
        <v>232.07</v>
      </c>
      <c r="H1247" s="870" t="n">
        <v>190.18</v>
      </c>
      <c r="I1247" s="871" t="n">
        <v>48.41</v>
      </c>
      <c r="J1247" s="871" t="n">
        <v>238.59</v>
      </c>
    </row>
    <row r="1248" customFormat="false" ht="25.5" hidden="false" customHeight="false" outlineLevel="0" collapsed="false">
      <c r="A1248" s="868" t="s">
        <v>2824</v>
      </c>
      <c r="B1248" s="869"/>
      <c r="C1248" s="868" t="s">
        <v>2825</v>
      </c>
      <c r="D1248" s="868" t="s">
        <v>337</v>
      </c>
      <c r="E1248" s="870" t="n">
        <v>194.11</v>
      </c>
      <c r="F1248" s="871" t="n">
        <v>41.89</v>
      </c>
      <c r="G1248" s="871" t="n">
        <v>236</v>
      </c>
      <c r="H1248" s="870" t="n">
        <v>194.11</v>
      </c>
      <c r="I1248" s="871" t="n">
        <v>48.41</v>
      </c>
      <c r="J1248" s="871" t="n">
        <v>242.52</v>
      </c>
    </row>
    <row r="1249" customFormat="false" ht="25.5" hidden="false" customHeight="false" outlineLevel="0" collapsed="false">
      <c r="A1249" s="868" t="s">
        <v>2826</v>
      </c>
      <c r="B1249" s="869"/>
      <c r="C1249" s="868" t="s">
        <v>2827</v>
      </c>
      <c r="D1249" s="868" t="s">
        <v>337</v>
      </c>
      <c r="E1249" s="870" t="n">
        <v>207.82</v>
      </c>
      <c r="F1249" s="871" t="n">
        <v>41.89</v>
      </c>
      <c r="G1249" s="871" t="n">
        <v>249.71</v>
      </c>
      <c r="H1249" s="870" t="n">
        <v>207.82</v>
      </c>
      <c r="I1249" s="871" t="n">
        <v>48.41</v>
      </c>
      <c r="J1249" s="871" t="n">
        <v>256.23</v>
      </c>
    </row>
    <row r="1250" customFormat="false" ht="12.75" hidden="false" customHeight="false" outlineLevel="0" collapsed="false">
      <c r="A1250" s="868" t="s">
        <v>2828</v>
      </c>
      <c r="B1250" s="869"/>
      <c r="C1250" s="868" t="s">
        <v>2829</v>
      </c>
      <c r="D1250" s="868" t="s">
        <v>337</v>
      </c>
      <c r="E1250" s="870" t="n">
        <v>274.22</v>
      </c>
      <c r="F1250" s="871" t="n">
        <v>41.89</v>
      </c>
      <c r="G1250" s="871" t="n">
        <v>316.11</v>
      </c>
      <c r="H1250" s="870" t="n">
        <v>274.22</v>
      </c>
      <c r="I1250" s="871" t="n">
        <v>48.41</v>
      </c>
      <c r="J1250" s="871" t="n">
        <v>322.63</v>
      </c>
    </row>
    <row r="1251" customFormat="false" ht="12.75" hidden="false" customHeight="false" outlineLevel="0" collapsed="false">
      <c r="A1251" s="868" t="s">
        <v>2830</v>
      </c>
      <c r="B1251" s="869"/>
      <c r="C1251" s="868" t="s">
        <v>2831</v>
      </c>
      <c r="D1251" s="868" t="s">
        <v>337</v>
      </c>
      <c r="E1251" s="870" t="n">
        <v>278.15</v>
      </c>
      <c r="F1251" s="871" t="n">
        <v>41.89</v>
      </c>
      <c r="G1251" s="871" t="n">
        <v>320.04</v>
      </c>
      <c r="H1251" s="870" t="n">
        <v>278.15</v>
      </c>
      <c r="I1251" s="871" t="n">
        <v>48.41</v>
      </c>
      <c r="J1251" s="871" t="n">
        <v>326.56</v>
      </c>
    </row>
    <row r="1252" customFormat="false" ht="12.75" hidden="false" customHeight="false" outlineLevel="0" collapsed="false">
      <c r="A1252" s="868" t="s">
        <v>2832</v>
      </c>
      <c r="B1252" s="869"/>
      <c r="C1252" s="868" t="s">
        <v>2833</v>
      </c>
      <c r="D1252" s="868" t="s">
        <v>337</v>
      </c>
      <c r="E1252" s="870" t="n">
        <v>355.46</v>
      </c>
      <c r="F1252" s="871" t="n">
        <v>77.8</v>
      </c>
      <c r="G1252" s="871" t="n">
        <v>433.26</v>
      </c>
      <c r="H1252" s="870" t="n">
        <v>355.46</v>
      </c>
      <c r="I1252" s="871" t="n">
        <v>89.9</v>
      </c>
      <c r="J1252" s="871" t="n">
        <v>445.36</v>
      </c>
    </row>
    <row r="1253" customFormat="false" ht="12.75" hidden="false" customHeight="false" outlineLevel="0" collapsed="false">
      <c r="A1253" s="868" t="s">
        <v>2834</v>
      </c>
      <c r="B1253" s="869"/>
      <c r="C1253" s="868" t="s">
        <v>2835</v>
      </c>
      <c r="D1253" s="868" t="s">
        <v>337</v>
      </c>
      <c r="E1253" s="870" t="n">
        <v>365.44</v>
      </c>
      <c r="F1253" s="871" t="n">
        <v>77.8</v>
      </c>
      <c r="G1253" s="871" t="n">
        <v>443.24</v>
      </c>
      <c r="H1253" s="870" t="n">
        <v>365.44</v>
      </c>
      <c r="I1253" s="871" t="n">
        <v>89.9</v>
      </c>
      <c r="J1253" s="871" t="n">
        <v>455.34</v>
      </c>
    </row>
    <row r="1254" customFormat="false" ht="12.75" hidden="false" customHeight="false" outlineLevel="0" collapsed="false">
      <c r="A1254" s="868" t="s">
        <v>2836</v>
      </c>
      <c r="B1254" s="869"/>
      <c r="C1254" s="868" t="s">
        <v>2837</v>
      </c>
      <c r="D1254" s="868" t="s">
        <v>337</v>
      </c>
      <c r="E1254" s="870" t="n">
        <v>383.71</v>
      </c>
      <c r="F1254" s="871" t="n">
        <v>77.8</v>
      </c>
      <c r="G1254" s="871" t="n">
        <v>461.51</v>
      </c>
      <c r="H1254" s="870" t="n">
        <v>383.71</v>
      </c>
      <c r="I1254" s="871" t="n">
        <v>89.9</v>
      </c>
      <c r="J1254" s="871" t="n">
        <v>473.61</v>
      </c>
    </row>
    <row r="1255" customFormat="false" ht="12.75" hidden="false" customHeight="false" outlineLevel="0" collapsed="false">
      <c r="A1255" s="868" t="s">
        <v>2838</v>
      </c>
      <c r="B1255" s="869"/>
      <c r="C1255" s="868" t="s">
        <v>2839</v>
      </c>
      <c r="D1255" s="868" t="s">
        <v>337</v>
      </c>
      <c r="E1255" s="870" t="n">
        <v>507.03</v>
      </c>
      <c r="F1255" s="871" t="n">
        <v>101.74</v>
      </c>
      <c r="G1255" s="871" t="n">
        <v>608.77</v>
      </c>
      <c r="H1255" s="870" t="n">
        <v>507.03</v>
      </c>
      <c r="I1255" s="871" t="n">
        <v>117.58</v>
      </c>
      <c r="J1255" s="871" t="n">
        <v>624.61</v>
      </c>
    </row>
    <row r="1256" customFormat="false" ht="12.75" hidden="false" customHeight="false" outlineLevel="0" collapsed="false">
      <c r="A1256" s="868" t="s">
        <v>2840</v>
      </c>
      <c r="B1256" s="869"/>
      <c r="C1256" s="868" t="s">
        <v>2841</v>
      </c>
      <c r="D1256" s="868" t="s">
        <v>337</v>
      </c>
      <c r="E1256" s="870" t="n">
        <v>533.13</v>
      </c>
      <c r="F1256" s="871" t="n">
        <v>101.74</v>
      </c>
      <c r="G1256" s="871" t="n">
        <v>634.87</v>
      </c>
      <c r="H1256" s="870" t="n">
        <v>533.13</v>
      </c>
      <c r="I1256" s="871" t="n">
        <v>117.58</v>
      </c>
      <c r="J1256" s="871" t="n">
        <v>650.71</v>
      </c>
    </row>
    <row r="1257" customFormat="false" ht="12.75" hidden="false" customHeight="false" outlineLevel="0" collapsed="false">
      <c r="A1257" s="868" t="s">
        <v>2842</v>
      </c>
      <c r="B1257" s="869"/>
      <c r="C1257" s="868" t="s">
        <v>2843</v>
      </c>
      <c r="D1257" s="868" t="s">
        <v>337</v>
      </c>
      <c r="E1257" s="870" t="n">
        <v>311.04</v>
      </c>
      <c r="F1257" s="871" t="n">
        <v>41.89</v>
      </c>
      <c r="G1257" s="871" t="n">
        <v>352.93</v>
      </c>
      <c r="H1257" s="870" t="n">
        <v>311.04</v>
      </c>
      <c r="I1257" s="871" t="n">
        <v>48.41</v>
      </c>
      <c r="J1257" s="871" t="n">
        <v>359.45</v>
      </c>
    </row>
    <row r="1258" customFormat="false" ht="12.75" hidden="false" customHeight="false" outlineLevel="0" collapsed="false">
      <c r="A1258" s="868" t="s">
        <v>2844</v>
      </c>
      <c r="B1258" s="869"/>
      <c r="C1258" s="868" t="s">
        <v>2845</v>
      </c>
      <c r="D1258" s="868" t="s">
        <v>337</v>
      </c>
      <c r="E1258" s="870" t="n">
        <v>352.39</v>
      </c>
      <c r="F1258" s="871" t="n">
        <v>41.89</v>
      </c>
      <c r="G1258" s="871" t="n">
        <v>394.28</v>
      </c>
      <c r="H1258" s="870" t="n">
        <v>352.39</v>
      </c>
      <c r="I1258" s="871" t="n">
        <v>48.41</v>
      </c>
      <c r="J1258" s="871" t="n">
        <v>400.8</v>
      </c>
    </row>
    <row r="1259" customFormat="false" ht="25.5" hidden="false" customHeight="false" outlineLevel="0" collapsed="false">
      <c r="A1259" s="868" t="s">
        <v>2846</v>
      </c>
      <c r="B1259" s="869"/>
      <c r="C1259" s="868" t="s">
        <v>2847</v>
      </c>
      <c r="D1259" s="868" t="s">
        <v>337</v>
      </c>
      <c r="E1259" s="870" t="n">
        <v>580.74</v>
      </c>
      <c r="F1259" s="871" t="n">
        <v>104.73</v>
      </c>
      <c r="G1259" s="871" t="n">
        <v>685.47</v>
      </c>
      <c r="H1259" s="870" t="n">
        <v>580.74</v>
      </c>
      <c r="I1259" s="871" t="n">
        <v>121.04</v>
      </c>
      <c r="J1259" s="871" t="n">
        <v>701.78</v>
      </c>
    </row>
    <row r="1260" customFormat="false" ht="12.75" hidden="false" customHeight="false" outlineLevel="0" collapsed="false">
      <c r="A1260" s="863" t="s">
        <v>2848</v>
      </c>
      <c r="B1260" s="864" t="s">
        <v>2849</v>
      </c>
      <c r="C1260" s="865"/>
      <c r="D1260" s="876"/>
      <c r="E1260" s="877"/>
      <c r="F1260" s="877"/>
      <c r="G1260" s="878"/>
      <c r="H1260" s="877"/>
      <c r="I1260" s="877"/>
      <c r="J1260" s="878"/>
    </row>
    <row r="1261" customFormat="false" ht="25.5" hidden="false" customHeight="false" outlineLevel="0" collapsed="false">
      <c r="A1261" s="868" t="s">
        <v>2850</v>
      </c>
      <c r="B1261" s="869"/>
      <c r="C1261" s="868" t="s">
        <v>2851</v>
      </c>
      <c r="D1261" s="868" t="s">
        <v>389</v>
      </c>
      <c r="E1261" s="870" t="n">
        <v>143.86</v>
      </c>
      <c r="F1261" s="871" t="n">
        <v>41.29</v>
      </c>
      <c r="G1261" s="871" t="n">
        <v>185.15</v>
      </c>
      <c r="H1261" s="870" t="n">
        <v>143.86</v>
      </c>
      <c r="I1261" s="871" t="n">
        <v>47.72</v>
      </c>
      <c r="J1261" s="871" t="n">
        <v>191.58</v>
      </c>
    </row>
    <row r="1262" customFormat="false" ht="25.5" hidden="false" customHeight="false" outlineLevel="0" collapsed="false">
      <c r="A1262" s="868" t="s">
        <v>2852</v>
      </c>
      <c r="B1262" s="869"/>
      <c r="C1262" s="868" t="s">
        <v>2853</v>
      </c>
      <c r="D1262" s="868" t="s">
        <v>337</v>
      </c>
      <c r="E1262" s="870" t="n">
        <v>286.63</v>
      </c>
      <c r="F1262" s="871" t="n">
        <v>83.79</v>
      </c>
      <c r="G1262" s="871" t="n">
        <v>370.42</v>
      </c>
      <c r="H1262" s="870" t="n">
        <v>286.63</v>
      </c>
      <c r="I1262" s="871" t="n">
        <v>96.83</v>
      </c>
      <c r="J1262" s="871" t="n">
        <v>383.46</v>
      </c>
    </row>
    <row r="1263" customFormat="false" ht="25.5" hidden="false" customHeight="false" outlineLevel="0" collapsed="false">
      <c r="A1263" s="868" t="s">
        <v>2854</v>
      </c>
      <c r="B1263" s="869"/>
      <c r="C1263" s="868" t="s">
        <v>2855</v>
      </c>
      <c r="D1263" s="868" t="s">
        <v>337</v>
      </c>
      <c r="E1263" s="870" t="n">
        <v>288.36</v>
      </c>
      <c r="F1263" s="871" t="n">
        <v>83.79</v>
      </c>
      <c r="G1263" s="871" t="n">
        <v>372.15</v>
      </c>
      <c r="H1263" s="870" t="n">
        <v>288.36</v>
      </c>
      <c r="I1263" s="871" t="n">
        <v>96.83</v>
      </c>
      <c r="J1263" s="871" t="n">
        <v>385.19</v>
      </c>
    </row>
    <row r="1264" customFormat="false" ht="25.5" hidden="false" customHeight="false" outlineLevel="0" collapsed="false">
      <c r="A1264" s="868" t="s">
        <v>2856</v>
      </c>
      <c r="B1264" s="869"/>
      <c r="C1264" s="868" t="s">
        <v>2857</v>
      </c>
      <c r="D1264" s="868" t="s">
        <v>337</v>
      </c>
      <c r="E1264" s="870" t="n">
        <v>306.21</v>
      </c>
      <c r="F1264" s="871" t="n">
        <v>83.79</v>
      </c>
      <c r="G1264" s="871" t="n">
        <v>390</v>
      </c>
      <c r="H1264" s="870" t="n">
        <v>306.21</v>
      </c>
      <c r="I1264" s="871" t="n">
        <v>96.83</v>
      </c>
      <c r="J1264" s="871" t="n">
        <v>403.04</v>
      </c>
    </row>
    <row r="1265" customFormat="false" ht="12.75" hidden="false" customHeight="false" outlineLevel="0" collapsed="false">
      <c r="A1265" s="863" t="s">
        <v>2858</v>
      </c>
      <c r="B1265" s="864" t="s">
        <v>2859</v>
      </c>
      <c r="C1265" s="865"/>
      <c r="D1265" s="876"/>
      <c r="E1265" s="877"/>
      <c r="F1265" s="877"/>
      <c r="G1265" s="878"/>
      <c r="H1265" s="877"/>
      <c r="I1265" s="877"/>
      <c r="J1265" s="878"/>
    </row>
    <row r="1266" customFormat="false" ht="38.25" hidden="false" customHeight="false" outlineLevel="0" collapsed="false">
      <c r="A1266" s="868" t="s">
        <v>2860</v>
      </c>
      <c r="B1266" s="869"/>
      <c r="C1266" s="868" t="s">
        <v>2861</v>
      </c>
      <c r="D1266" s="868" t="s">
        <v>337</v>
      </c>
      <c r="E1266" s="870" t="n">
        <v>467.3</v>
      </c>
      <c r="F1266" s="871" t="n">
        <v>0</v>
      </c>
      <c r="G1266" s="871" t="n">
        <v>467.3</v>
      </c>
      <c r="H1266" s="870" t="n">
        <v>467.3</v>
      </c>
      <c r="I1266" s="871" t="n">
        <v>0</v>
      </c>
      <c r="J1266" s="871" t="n">
        <v>467.3</v>
      </c>
    </row>
    <row r="1267" customFormat="false" ht="12.75" hidden="false" customHeight="false" outlineLevel="0" collapsed="false">
      <c r="A1267" s="863" t="s">
        <v>2862</v>
      </c>
      <c r="B1267" s="864" t="s">
        <v>2863</v>
      </c>
      <c r="C1267" s="865"/>
      <c r="D1267" s="876"/>
      <c r="E1267" s="877"/>
      <c r="F1267" s="877"/>
      <c r="G1267" s="878"/>
      <c r="H1267" s="877"/>
      <c r="I1267" s="877"/>
      <c r="J1267" s="878"/>
    </row>
    <row r="1268" customFormat="false" ht="51" hidden="false" customHeight="false" outlineLevel="0" collapsed="false">
      <c r="A1268" s="868" t="s">
        <v>2864</v>
      </c>
      <c r="B1268" s="869"/>
      <c r="C1268" s="868" t="s">
        <v>2865</v>
      </c>
      <c r="D1268" s="868" t="s">
        <v>337</v>
      </c>
      <c r="E1268" s="870" t="n">
        <v>467.3</v>
      </c>
      <c r="F1268" s="871" t="n">
        <v>0</v>
      </c>
      <c r="G1268" s="871" t="n">
        <v>467.3</v>
      </c>
      <c r="H1268" s="870" t="n">
        <v>467.3</v>
      </c>
      <c r="I1268" s="871" t="n">
        <v>0</v>
      </c>
      <c r="J1268" s="871" t="n">
        <v>467.3</v>
      </c>
    </row>
    <row r="1269" customFormat="false" ht="51" hidden="false" customHeight="false" outlineLevel="0" collapsed="false">
      <c r="A1269" s="868" t="s">
        <v>2866</v>
      </c>
      <c r="B1269" s="869"/>
      <c r="C1269" s="868" t="s">
        <v>2867</v>
      </c>
      <c r="D1269" s="868" t="s">
        <v>337</v>
      </c>
      <c r="E1269" s="870" t="n">
        <v>474.68</v>
      </c>
      <c r="F1269" s="871" t="n">
        <v>0</v>
      </c>
      <c r="G1269" s="871" t="n">
        <v>474.68</v>
      </c>
      <c r="H1269" s="870" t="n">
        <v>474.68</v>
      </c>
      <c r="I1269" s="871" t="n">
        <v>0</v>
      </c>
      <c r="J1269" s="871" t="n">
        <v>474.68</v>
      </c>
    </row>
    <row r="1270" customFormat="false" ht="51" hidden="false" customHeight="false" outlineLevel="0" collapsed="false">
      <c r="A1270" s="868" t="s">
        <v>2868</v>
      </c>
      <c r="B1270" s="869"/>
      <c r="C1270" s="868" t="s">
        <v>2869</v>
      </c>
      <c r="D1270" s="868" t="s">
        <v>337</v>
      </c>
      <c r="E1270" s="870" t="n">
        <v>472.63</v>
      </c>
      <c r="F1270" s="871" t="n">
        <v>0</v>
      </c>
      <c r="G1270" s="871" t="n">
        <v>472.63</v>
      </c>
      <c r="H1270" s="870" t="n">
        <v>472.63</v>
      </c>
      <c r="I1270" s="871" t="n">
        <v>0</v>
      </c>
      <c r="J1270" s="871" t="n">
        <v>472.63</v>
      </c>
    </row>
    <row r="1271" customFormat="false" ht="63.75" hidden="false" customHeight="false" outlineLevel="0" collapsed="false">
      <c r="A1271" s="868" t="s">
        <v>2870</v>
      </c>
      <c r="B1271" s="869"/>
      <c r="C1271" s="868" t="s">
        <v>2871</v>
      </c>
      <c r="D1271" s="868" t="s">
        <v>337</v>
      </c>
      <c r="E1271" s="870" t="n">
        <v>492.63</v>
      </c>
      <c r="F1271" s="871" t="n">
        <v>0</v>
      </c>
      <c r="G1271" s="871" t="n">
        <v>492.63</v>
      </c>
      <c r="H1271" s="870" t="n">
        <v>492.63</v>
      </c>
      <c r="I1271" s="871" t="n">
        <v>0</v>
      </c>
      <c r="J1271" s="871" t="n">
        <v>492.63</v>
      </c>
    </row>
    <row r="1272" customFormat="false" ht="51" hidden="false" customHeight="false" outlineLevel="0" collapsed="false">
      <c r="A1272" s="868" t="s">
        <v>2872</v>
      </c>
      <c r="B1272" s="869"/>
      <c r="C1272" s="868" t="s">
        <v>2873</v>
      </c>
      <c r="D1272" s="868" t="s">
        <v>337</v>
      </c>
      <c r="E1272" s="870" t="n">
        <v>480.01</v>
      </c>
      <c r="F1272" s="871" t="n">
        <v>0</v>
      </c>
      <c r="G1272" s="871" t="n">
        <v>480.01</v>
      </c>
      <c r="H1272" s="870" t="n">
        <v>480.01</v>
      </c>
      <c r="I1272" s="871" t="n">
        <v>0</v>
      </c>
      <c r="J1272" s="871" t="n">
        <v>480.01</v>
      </c>
    </row>
    <row r="1273" customFormat="false" ht="63.75" hidden="false" customHeight="false" outlineLevel="0" collapsed="false">
      <c r="A1273" s="868" t="s">
        <v>2874</v>
      </c>
      <c r="B1273" s="869"/>
      <c r="C1273" s="868" t="s">
        <v>2875</v>
      </c>
      <c r="D1273" s="868" t="s">
        <v>337</v>
      </c>
      <c r="E1273" s="870" t="n">
        <v>619.44</v>
      </c>
      <c r="F1273" s="871" t="n">
        <v>0</v>
      </c>
      <c r="G1273" s="871" t="n">
        <v>619.44</v>
      </c>
      <c r="H1273" s="870" t="n">
        <v>619.44</v>
      </c>
      <c r="I1273" s="871" t="n">
        <v>0</v>
      </c>
      <c r="J1273" s="871" t="n">
        <v>619.44</v>
      </c>
    </row>
    <row r="1274" customFormat="false" ht="12.75" hidden="false" customHeight="false" outlineLevel="0" collapsed="false">
      <c r="A1274" s="863" t="s">
        <v>2876</v>
      </c>
      <c r="B1274" s="864" t="s">
        <v>2877</v>
      </c>
      <c r="C1274" s="865"/>
      <c r="D1274" s="876"/>
      <c r="E1274" s="877"/>
      <c r="F1274" s="877"/>
      <c r="G1274" s="878"/>
      <c r="H1274" s="877"/>
      <c r="I1274" s="877"/>
      <c r="J1274" s="878"/>
    </row>
    <row r="1275" customFormat="false" ht="12.75" hidden="false" customHeight="false" outlineLevel="0" collapsed="false">
      <c r="A1275" s="868" t="s">
        <v>2878</v>
      </c>
      <c r="B1275" s="869"/>
      <c r="C1275" s="868" t="s">
        <v>2879</v>
      </c>
      <c r="D1275" s="868" t="s">
        <v>337</v>
      </c>
      <c r="E1275" s="870" t="n">
        <v>1.61</v>
      </c>
      <c r="F1275" s="871" t="n">
        <v>38.9</v>
      </c>
      <c r="G1275" s="871" t="n">
        <v>40.51</v>
      </c>
      <c r="H1275" s="870" t="n">
        <v>1.61</v>
      </c>
      <c r="I1275" s="871" t="n">
        <v>44.95</v>
      </c>
      <c r="J1275" s="871" t="n">
        <v>46.56</v>
      </c>
    </row>
    <row r="1276" customFormat="false" ht="12.75" hidden="false" customHeight="false" outlineLevel="0" collapsed="false">
      <c r="A1276" s="868" t="s">
        <v>2880</v>
      </c>
      <c r="B1276" s="869"/>
      <c r="C1276" s="868" t="s">
        <v>2881</v>
      </c>
      <c r="D1276" s="868" t="s">
        <v>337</v>
      </c>
      <c r="E1276" s="870" t="n">
        <v>0</v>
      </c>
      <c r="F1276" s="871" t="n">
        <v>47.87</v>
      </c>
      <c r="G1276" s="871" t="n">
        <v>47.87</v>
      </c>
      <c r="H1276" s="870" t="n">
        <v>0</v>
      </c>
      <c r="I1276" s="871" t="n">
        <v>55.33</v>
      </c>
      <c r="J1276" s="871" t="n">
        <v>55.33</v>
      </c>
    </row>
    <row r="1277" customFormat="false" ht="12.75" hidden="false" customHeight="false" outlineLevel="0" collapsed="false">
      <c r="A1277" s="868" t="s">
        <v>2882</v>
      </c>
      <c r="B1277" s="869"/>
      <c r="C1277" s="868" t="s">
        <v>2883</v>
      </c>
      <c r="D1277" s="868" t="s">
        <v>445</v>
      </c>
      <c r="E1277" s="870" t="n">
        <v>0</v>
      </c>
      <c r="F1277" s="871" t="n">
        <v>1.49</v>
      </c>
      <c r="G1277" s="871" t="n">
        <v>1.49</v>
      </c>
      <c r="H1277" s="870" t="n">
        <v>0</v>
      </c>
      <c r="I1277" s="871" t="n">
        <v>1.73</v>
      </c>
      <c r="J1277" s="871" t="n">
        <v>1.73</v>
      </c>
    </row>
    <row r="1278" customFormat="false" ht="12.75" hidden="false" customHeight="false" outlineLevel="0" collapsed="false">
      <c r="A1278" s="868" t="s">
        <v>2884</v>
      </c>
      <c r="B1278" s="869"/>
      <c r="C1278" s="868" t="s">
        <v>2885</v>
      </c>
      <c r="D1278" s="868" t="s">
        <v>445</v>
      </c>
      <c r="E1278" s="870" t="n">
        <v>27.08</v>
      </c>
      <c r="F1278" s="871" t="n">
        <v>8.98</v>
      </c>
      <c r="G1278" s="871" t="n">
        <v>36.06</v>
      </c>
      <c r="H1278" s="870" t="n">
        <v>27.08</v>
      </c>
      <c r="I1278" s="871" t="n">
        <v>10.37</v>
      </c>
      <c r="J1278" s="871" t="n">
        <v>37.45</v>
      </c>
    </row>
    <row r="1279" customFormat="false" ht="25.5" hidden="false" customHeight="false" outlineLevel="0" collapsed="false">
      <c r="A1279" s="868" t="s">
        <v>2886</v>
      </c>
      <c r="B1279" s="869"/>
      <c r="C1279" s="868" t="s">
        <v>2887</v>
      </c>
      <c r="D1279" s="868" t="s">
        <v>389</v>
      </c>
      <c r="E1279" s="870" t="n">
        <v>922.48</v>
      </c>
      <c r="F1279" s="871" t="n">
        <v>119.68</v>
      </c>
      <c r="G1279" s="871" t="n">
        <v>1042.16</v>
      </c>
      <c r="H1279" s="870" t="n">
        <v>922.48</v>
      </c>
      <c r="I1279" s="871" t="n">
        <v>138.32</v>
      </c>
      <c r="J1279" s="871" t="n">
        <v>1060.8</v>
      </c>
    </row>
    <row r="1280" customFormat="false" ht="12.75" hidden="false" customHeight="false" outlineLevel="0" collapsed="false">
      <c r="A1280" s="868" t="s">
        <v>2888</v>
      </c>
      <c r="B1280" s="869"/>
      <c r="C1280" s="868" t="s">
        <v>2889</v>
      </c>
      <c r="D1280" s="868" t="s">
        <v>445</v>
      </c>
      <c r="E1280" s="870" t="n">
        <v>2.86</v>
      </c>
      <c r="F1280" s="871" t="n">
        <v>1.49</v>
      </c>
      <c r="G1280" s="871" t="n">
        <v>4.35</v>
      </c>
      <c r="H1280" s="870" t="n">
        <v>2.86</v>
      </c>
      <c r="I1280" s="871" t="n">
        <v>1.73</v>
      </c>
      <c r="J1280" s="871" t="n">
        <v>4.59</v>
      </c>
    </row>
    <row r="1281" customFormat="false" ht="12.75" hidden="false" customHeight="false" outlineLevel="0" collapsed="false">
      <c r="A1281" s="868" t="s">
        <v>2890</v>
      </c>
      <c r="B1281" s="869"/>
      <c r="C1281" s="868" t="s">
        <v>2891</v>
      </c>
      <c r="D1281" s="868" t="s">
        <v>337</v>
      </c>
      <c r="E1281" s="870" t="n">
        <v>228.17</v>
      </c>
      <c r="F1281" s="871" t="n">
        <v>0</v>
      </c>
      <c r="G1281" s="871" t="n">
        <v>228.17</v>
      </c>
      <c r="H1281" s="870" t="n">
        <v>228.17</v>
      </c>
      <c r="I1281" s="871" t="n">
        <v>0</v>
      </c>
      <c r="J1281" s="871" t="n">
        <v>228.17</v>
      </c>
    </row>
    <row r="1282" customFormat="false" ht="12.75" hidden="false" customHeight="false" outlineLevel="0" collapsed="false">
      <c r="A1282" s="868" t="s">
        <v>2892</v>
      </c>
      <c r="B1282" s="869"/>
      <c r="C1282" s="868" t="s">
        <v>2893</v>
      </c>
      <c r="D1282" s="868" t="s">
        <v>389</v>
      </c>
      <c r="E1282" s="870" t="n">
        <v>522.17</v>
      </c>
      <c r="F1282" s="871" t="n">
        <v>14.97</v>
      </c>
      <c r="G1282" s="871" t="n">
        <v>537.14</v>
      </c>
      <c r="H1282" s="870" t="n">
        <v>522.17</v>
      </c>
      <c r="I1282" s="871" t="n">
        <v>17.3</v>
      </c>
      <c r="J1282" s="871" t="n">
        <v>539.47</v>
      </c>
    </row>
    <row r="1283" customFormat="false" ht="25.5" hidden="false" customHeight="false" outlineLevel="0" collapsed="false">
      <c r="A1283" s="868" t="s">
        <v>2894</v>
      </c>
      <c r="B1283" s="869"/>
      <c r="C1283" s="868" t="s">
        <v>2895</v>
      </c>
      <c r="D1283" s="868" t="s">
        <v>389</v>
      </c>
      <c r="E1283" s="870" t="n">
        <v>116.6</v>
      </c>
      <c r="F1283" s="871" t="n">
        <v>14.97</v>
      </c>
      <c r="G1283" s="871" t="n">
        <v>131.57</v>
      </c>
      <c r="H1283" s="870" t="n">
        <v>116.6</v>
      </c>
      <c r="I1283" s="871" t="n">
        <v>17.3</v>
      </c>
      <c r="J1283" s="871" t="n">
        <v>133.9</v>
      </c>
    </row>
    <row r="1284" customFormat="false" ht="25.5" hidden="false" customHeight="false" outlineLevel="0" collapsed="false">
      <c r="A1284" s="868" t="s">
        <v>2896</v>
      </c>
      <c r="B1284" s="869"/>
      <c r="C1284" s="868" t="s">
        <v>2897</v>
      </c>
      <c r="D1284" s="868" t="s">
        <v>389</v>
      </c>
      <c r="E1284" s="870" t="n">
        <v>522.17</v>
      </c>
      <c r="F1284" s="871" t="n">
        <v>14.97</v>
      </c>
      <c r="G1284" s="871" t="n">
        <v>537.14</v>
      </c>
      <c r="H1284" s="870" t="n">
        <v>522.17</v>
      </c>
      <c r="I1284" s="871" t="n">
        <v>17.3</v>
      </c>
      <c r="J1284" s="871" t="n">
        <v>539.47</v>
      </c>
    </row>
    <row r="1285" customFormat="false" ht="12.75" hidden="false" customHeight="false" outlineLevel="0" collapsed="false">
      <c r="A1285" s="868" t="s">
        <v>2898</v>
      </c>
      <c r="B1285" s="869"/>
      <c r="C1285" s="868" t="s">
        <v>2899</v>
      </c>
      <c r="D1285" s="868" t="s">
        <v>337</v>
      </c>
      <c r="E1285" s="870" t="n">
        <v>127.28</v>
      </c>
      <c r="F1285" s="871" t="n">
        <v>44.89</v>
      </c>
      <c r="G1285" s="871" t="n">
        <v>172.17</v>
      </c>
      <c r="H1285" s="870" t="n">
        <v>127.28</v>
      </c>
      <c r="I1285" s="871" t="n">
        <v>51.88</v>
      </c>
      <c r="J1285" s="871" t="n">
        <v>179.16</v>
      </c>
    </row>
    <row r="1286" customFormat="false" ht="12.75" hidden="false" customHeight="false" outlineLevel="0" collapsed="false">
      <c r="A1286" s="868" t="s">
        <v>2900</v>
      </c>
      <c r="B1286" s="869"/>
      <c r="C1286" s="868" t="s">
        <v>2901</v>
      </c>
      <c r="D1286" s="868" t="s">
        <v>337</v>
      </c>
      <c r="E1286" s="870" t="n">
        <v>125.79</v>
      </c>
      <c r="F1286" s="871" t="n">
        <v>44.89</v>
      </c>
      <c r="G1286" s="871" t="n">
        <v>170.68</v>
      </c>
      <c r="H1286" s="870" t="n">
        <v>125.79</v>
      </c>
      <c r="I1286" s="871" t="n">
        <v>51.88</v>
      </c>
      <c r="J1286" s="871" t="n">
        <v>177.67</v>
      </c>
    </row>
    <row r="1287" customFormat="false" ht="12.75" hidden="false" customHeight="false" outlineLevel="0" collapsed="false">
      <c r="A1287" s="868" t="s">
        <v>2902</v>
      </c>
      <c r="B1287" s="869"/>
      <c r="C1287" s="868" t="s">
        <v>2903</v>
      </c>
      <c r="D1287" s="868" t="s">
        <v>337</v>
      </c>
      <c r="E1287" s="870" t="n">
        <v>131.21</v>
      </c>
      <c r="F1287" s="871" t="n">
        <v>44.89</v>
      </c>
      <c r="G1287" s="871" t="n">
        <v>176.1</v>
      </c>
      <c r="H1287" s="870" t="n">
        <v>131.21</v>
      </c>
      <c r="I1287" s="871" t="n">
        <v>51.88</v>
      </c>
      <c r="J1287" s="871" t="n">
        <v>183.09</v>
      </c>
    </row>
    <row r="1288" customFormat="false" ht="12.75" hidden="false" customHeight="false" outlineLevel="0" collapsed="false">
      <c r="A1288" s="868" t="s">
        <v>2904</v>
      </c>
      <c r="B1288" s="869"/>
      <c r="C1288" s="868" t="s">
        <v>2905</v>
      </c>
      <c r="D1288" s="868" t="s">
        <v>337</v>
      </c>
      <c r="E1288" s="870" t="n">
        <v>144.92</v>
      </c>
      <c r="F1288" s="871" t="n">
        <v>44.89</v>
      </c>
      <c r="G1288" s="871" t="n">
        <v>189.81</v>
      </c>
      <c r="H1288" s="870" t="n">
        <v>144.92</v>
      </c>
      <c r="I1288" s="871" t="n">
        <v>51.88</v>
      </c>
      <c r="J1288" s="871" t="n">
        <v>196.8</v>
      </c>
    </row>
    <row r="1289" customFormat="false" ht="25.5" hidden="false" customHeight="false" outlineLevel="0" collapsed="false">
      <c r="A1289" s="868" t="s">
        <v>2906</v>
      </c>
      <c r="B1289" s="869"/>
      <c r="C1289" s="868" t="s">
        <v>2907</v>
      </c>
      <c r="D1289" s="868" t="s">
        <v>337</v>
      </c>
      <c r="E1289" s="870" t="n">
        <v>765.08</v>
      </c>
      <c r="F1289" s="871" t="n">
        <v>44.89</v>
      </c>
      <c r="G1289" s="871" t="n">
        <v>809.97</v>
      </c>
      <c r="H1289" s="870" t="n">
        <v>765.08</v>
      </c>
      <c r="I1289" s="871" t="n">
        <v>51.88</v>
      </c>
      <c r="J1289" s="871" t="n">
        <v>816.96</v>
      </c>
    </row>
    <row r="1290" customFormat="false" ht="25.5" hidden="false" customHeight="false" outlineLevel="0" collapsed="false">
      <c r="A1290" s="868" t="s">
        <v>2908</v>
      </c>
      <c r="B1290" s="869"/>
      <c r="C1290" s="868" t="s">
        <v>2909</v>
      </c>
      <c r="D1290" s="868" t="s">
        <v>337</v>
      </c>
      <c r="E1290" s="870" t="n">
        <v>814.96</v>
      </c>
      <c r="F1290" s="871" t="n">
        <v>44.89</v>
      </c>
      <c r="G1290" s="871" t="n">
        <v>859.85</v>
      </c>
      <c r="H1290" s="870" t="n">
        <v>814.96</v>
      </c>
      <c r="I1290" s="871" t="n">
        <v>51.88</v>
      </c>
      <c r="J1290" s="871" t="n">
        <v>866.84</v>
      </c>
    </row>
    <row r="1291" customFormat="false" ht="25.5" hidden="false" customHeight="false" outlineLevel="0" collapsed="false">
      <c r="A1291" s="868" t="s">
        <v>2910</v>
      </c>
      <c r="B1291" s="869"/>
      <c r="C1291" s="868" t="s">
        <v>2911</v>
      </c>
      <c r="D1291" s="868" t="s">
        <v>337</v>
      </c>
      <c r="E1291" s="870" t="n">
        <v>742.97</v>
      </c>
      <c r="F1291" s="871" t="n">
        <v>44.89</v>
      </c>
      <c r="G1291" s="871" t="n">
        <v>787.86</v>
      </c>
      <c r="H1291" s="870" t="n">
        <v>742.97</v>
      </c>
      <c r="I1291" s="871" t="n">
        <v>51.88</v>
      </c>
      <c r="J1291" s="871" t="n">
        <v>794.85</v>
      </c>
    </row>
    <row r="1292" customFormat="false" ht="25.5" hidden="false" customHeight="false" outlineLevel="0" collapsed="false">
      <c r="A1292" s="868" t="s">
        <v>2912</v>
      </c>
      <c r="B1292" s="869"/>
      <c r="C1292" s="868" t="s">
        <v>2913</v>
      </c>
      <c r="D1292" s="868" t="s">
        <v>389</v>
      </c>
      <c r="E1292" s="870" t="n">
        <v>560.75</v>
      </c>
      <c r="F1292" s="871" t="n">
        <v>44.89</v>
      </c>
      <c r="G1292" s="871" t="n">
        <v>605.64</v>
      </c>
      <c r="H1292" s="870" t="n">
        <v>560.75</v>
      </c>
      <c r="I1292" s="871" t="n">
        <v>51.88</v>
      </c>
      <c r="J1292" s="871" t="n">
        <v>612.63</v>
      </c>
    </row>
    <row r="1293" customFormat="false" ht="12.75" hidden="false" customHeight="false" outlineLevel="0" collapsed="false">
      <c r="A1293" s="857" t="s">
        <v>2914</v>
      </c>
      <c r="B1293" s="858" t="s">
        <v>2915</v>
      </c>
      <c r="C1293" s="859"/>
      <c r="D1293" s="860"/>
      <c r="E1293" s="874"/>
      <c r="F1293" s="874"/>
      <c r="G1293" s="875"/>
      <c r="H1293" s="874"/>
      <c r="I1293" s="874"/>
      <c r="J1293" s="875"/>
    </row>
    <row r="1294" customFormat="false" ht="12.75" hidden="false" customHeight="false" outlineLevel="0" collapsed="false">
      <c r="A1294" s="863" t="s">
        <v>2916</v>
      </c>
      <c r="B1294" s="864" t="s">
        <v>2917</v>
      </c>
      <c r="C1294" s="865"/>
      <c r="D1294" s="876"/>
      <c r="E1294" s="877"/>
      <c r="F1294" s="877"/>
      <c r="G1294" s="878"/>
      <c r="H1294" s="877"/>
      <c r="I1294" s="877"/>
      <c r="J1294" s="878"/>
    </row>
    <row r="1295" customFormat="false" ht="12.75" hidden="false" customHeight="false" outlineLevel="0" collapsed="false">
      <c r="A1295" s="868" t="s">
        <v>2918</v>
      </c>
      <c r="B1295" s="869"/>
      <c r="C1295" s="868" t="s">
        <v>2919</v>
      </c>
      <c r="D1295" s="868" t="s">
        <v>389</v>
      </c>
      <c r="E1295" s="870" t="n">
        <v>732</v>
      </c>
      <c r="F1295" s="871" t="n">
        <v>19</v>
      </c>
      <c r="G1295" s="871" t="n">
        <v>751</v>
      </c>
      <c r="H1295" s="870" t="n">
        <v>732</v>
      </c>
      <c r="I1295" s="871" t="n">
        <v>21.95</v>
      </c>
      <c r="J1295" s="871" t="n">
        <v>753.95</v>
      </c>
    </row>
    <row r="1296" customFormat="false" ht="12.75" hidden="false" customHeight="false" outlineLevel="0" collapsed="false">
      <c r="A1296" s="868" t="s">
        <v>2920</v>
      </c>
      <c r="B1296" s="869"/>
      <c r="C1296" s="868" t="s">
        <v>2921</v>
      </c>
      <c r="D1296" s="868" t="s">
        <v>389</v>
      </c>
      <c r="E1296" s="870" t="n">
        <v>587.79</v>
      </c>
      <c r="F1296" s="871" t="n">
        <v>19</v>
      </c>
      <c r="G1296" s="871" t="n">
        <v>606.79</v>
      </c>
      <c r="H1296" s="870" t="n">
        <v>587.79</v>
      </c>
      <c r="I1296" s="871" t="n">
        <v>21.95</v>
      </c>
      <c r="J1296" s="871" t="n">
        <v>609.74</v>
      </c>
    </row>
    <row r="1297" customFormat="false" ht="12.75" hidden="false" customHeight="false" outlineLevel="0" collapsed="false">
      <c r="A1297" s="868" t="s">
        <v>2922</v>
      </c>
      <c r="B1297" s="869"/>
      <c r="C1297" s="868" t="s">
        <v>2923</v>
      </c>
      <c r="D1297" s="868" t="s">
        <v>389</v>
      </c>
      <c r="E1297" s="870" t="n">
        <v>706.69</v>
      </c>
      <c r="F1297" s="871" t="n">
        <v>19</v>
      </c>
      <c r="G1297" s="871" t="n">
        <v>725.69</v>
      </c>
      <c r="H1297" s="870" t="n">
        <v>706.69</v>
      </c>
      <c r="I1297" s="871" t="n">
        <v>21.95</v>
      </c>
      <c r="J1297" s="871" t="n">
        <v>728.64</v>
      </c>
    </row>
    <row r="1298" customFormat="false" ht="12.75" hidden="false" customHeight="false" outlineLevel="0" collapsed="false">
      <c r="A1298" s="868" t="s">
        <v>2924</v>
      </c>
      <c r="B1298" s="869"/>
      <c r="C1298" s="868" t="s">
        <v>2925</v>
      </c>
      <c r="D1298" s="868" t="s">
        <v>389</v>
      </c>
      <c r="E1298" s="870" t="n">
        <v>225.4</v>
      </c>
      <c r="F1298" s="871" t="n">
        <v>19</v>
      </c>
      <c r="G1298" s="871" t="n">
        <v>244.4</v>
      </c>
      <c r="H1298" s="870" t="n">
        <v>225.4</v>
      </c>
      <c r="I1298" s="871" t="n">
        <v>21.95</v>
      </c>
      <c r="J1298" s="871" t="n">
        <v>247.35</v>
      </c>
    </row>
    <row r="1299" customFormat="false" ht="25.5" hidden="false" customHeight="false" outlineLevel="0" collapsed="false">
      <c r="A1299" s="868" t="s">
        <v>2926</v>
      </c>
      <c r="B1299" s="869"/>
      <c r="C1299" s="868" t="s">
        <v>2927</v>
      </c>
      <c r="D1299" s="868" t="s">
        <v>389</v>
      </c>
      <c r="E1299" s="870" t="n">
        <v>581.45</v>
      </c>
      <c r="F1299" s="871" t="n">
        <v>19</v>
      </c>
      <c r="G1299" s="871" t="n">
        <v>600.45</v>
      </c>
      <c r="H1299" s="870" t="n">
        <v>581.45</v>
      </c>
      <c r="I1299" s="871" t="n">
        <v>21.95</v>
      </c>
      <c r="J1299" s="871" t="n">
        <v>603.4</v>
      </c>
    </row>
    <row r="1300" customFormat="false" ht="12.75" hidden="false" customHeight="false" outlineLevel="0" collapsed="false">
      <c r="A1300" s="868" t="s">
        <v>2928</v>
      </c>
      <c r="B1300" s="869"/>
      <c r="C1300" s="868" t="s">
        <v>2929</v>
      </c>
      <c r="D1300" s="868" t="s">
        <v>389</v>
      </c>
      <c r="E1300" s="870" t="n">
        <v>342.05</v>
      </c>
      <c r="F1300" s="871" t="n">
        <v>19</v>
      </c>
      <c r="G1300" s="871" t="n">
        <v>361.05</v>
      </c>
      <c r="H1300" s="870" t="n">
        <v>342.05</v>
      </c>
      <c r="I1300" s="871" t="n">
        <v>21.95</v>
      </c>
      <c r="J1300" s="871" t="n">
        <v>364</v>
      </c>
    </row>
    <row r="1301" customFormat="false" ht="12.75" hidden="false" customHeight="false" outlineLevel="0" collapsed="false">
      <c r="A1301" s="868" t="s">
        <v>2930</v>
      </c>
      <c r="B1301" s="869"/>
      <c r="C1301" s="868" t="s">
        <v>2931</v>
      </c>
      <c r="D1301" s="868" t="s">
        <v>389</v>
      </c>
      <c r="E1301" s="870" t="n">
        <v>652.07</v>
      </c>
      <c r="F1301" s="871" t="n">
        <v>19</v>
      </c>
      <c r="G1301" s="871" t="n">
        <v>671.07</v>
      </c>
      <c r="H1301" s="870" t="n">
        <v>652.07</v>
      </c>
      <c r="I1301" s="871" t="n">
        <v>21.95</v>
      </c>
      <c r="J1301" s="871" t="n">
        <v>674.02</v>
      </c>
    </row>
    <row r="1302" customFormat="false" ht="25.5" hidden="false" customHeight="false" outlineLevel="0" collapsed="false">
      <c r="A1302" s="868" t="s">
        <v>2932</v>
      </c>
      <c r="B1302" s="869"/>
      <c r="C1302" s="868" t="s">
        <v>2933</v>
      </c>
      <c r="D1302" s="868" t="s">
        <v>389</v>
      </c>
      <c r="E1302" s="870" t="n">
        <v>182.17</v>
      </c>
      <c r="F1302" s="871" t="n">
        <v>0</v>
      </c>
      <c r="G1302" s="871" t="n">
        <v>182.17</v>
      </c>
      <c r="H1302" s="870" t="n">
        <v>182.17</v>
      </c>
      <c r="I1302" s="871" t="n">
        <v>0</v>
      </c>
      <c r="J1302" s="871" t="n">
        <v>182.17</v>
      </c>
    </row>
    <row r="1303" customFormat="false" ht="38.25" hidden="false" customHeight="false" outlineLevel="0" collapsed="false">
      <c r="A1303" s="868" t="s">
        <v>2934</v>
      </c>
      <c r="B1303" s="869"/>
      <c r="C1303" s="868" t="s">
        <v>2935</v>
      </c>
      <c r="D1303" s="868" t="s">
        <v>389</v>
      </c>
      <c r="E1303" s="870" t="n">
        <v>315.16</v>
      </c>
      <c r="F1303" s="871" t="n">
        <v>18.28</v>
      </c>
      <c r="G1303" s="871" t="n">
        <v>333.44</v>
      </c>
      <c r="H1303" s="870" t="n">
        <v>315.16</v>
      </c>
      <c r="I1303" s="871" t="n">
        <v>21.12</v>
      </c>
      <c r="J1303" s="871" t="n">
        <v>336.28</v>
      </c>
    </row>
    <row r="1304" customFormat="false" ht="38.25" hidden="false" customHeight="false" outlineLevel="0" collapsed="false">
      <c r="A1304" s="868" t="s">
        <v>2936</v>
      </c>
      <c r="B1304" s="869"/>
      <c r="C1304" s="868" t="s">
        <v>2937</v>
      </c>
      <c r="D1304" s="868" t="s">
        <v>389</v>
      </c>
      <c r="E1304" s="870" t="n">
        <v>388.05</v>
      </c>
      <c r="F1304" s="871" t="n">
        <v>18.28</v>
      </c>
      <c r="G1304" s="871" t="n">
        <v>406.33</v>
      </c>
      <c r="H1304" s="870" t="n">
        <v>388.05</v>
      </c>
      <c r="I1304" s="871" t="n">
        <v>21.12</v>
      </c>
      <c r="J1304" s="871" t="n">
        <v>409.17</v>
      </c>
    </row>
    <row r="1305" s="879" customFormat="true" ht="25.5" hidden="false" customHeight="false" outlineLevel="0" collapsed="false">
      <c r="A1305" s="868" t="s">
        <v>2938</v>
      </c>
      <c r="B1305" s="869"/>
      <c r="C1305" s="868" t="s">
        <v>2939</v>
      </c>
      <c r="D1305" s="868" t="s">
        <v>389</v>
      </c>
      <c r="E1305" s="870" t="n">
        <v>862.06</v>
      </c>
      <c r="F1305" s="871" t="n">
        <v>48.41</v>
      </c>
      <c r="G1305" s="871" t="n">
        <v>910.47</v>
      </c>
      <c r="H1305" s="870" t="n">
        <v>862.06</v>
      </c>
      <c r="I1305" s="871" t="n">
        <v>55.93</v>
      </c>
      <c r="J1305" s="871" t="n">
        <v>917.99</v>
      </c>
    </row>
    <row r="1306" customFormat="false" ht="12.75" hidden="false" customHeight="false" outlineLevel="0" collapsed="false">
      <c r="A1306" s="868" t="s">
        <v>2940</v>
      </c>
      <c r="B1306" s="869"/>
      <c r="C1306" s="868" t="s">
        <v>2941</v>
      </c>
      <c r="D1306" s="868" t="s">
        <v>389</v>
      </c>
      <c r="E1306" s="870" t="n">
        <v>558.21</v>
      </c>
      <c r="F1306" s="871" t="n">
        <v>62.76</v>
      </c>
      <c r="G1306" s="871" t="n">
        <v>620.97</v>
      </c>
      <c r="H1306" s="870" t="n">
        <v>558.21</v>
      </c>
      <c r="I1306" s="871" t="n">
        <v>72.54</v>
      </c>
      <c r="J1306" s="871" t="n">
        <v>630.75</v>
      </c>
    </row>
    <row r="1307" customFormat="false" ht="12.75" hidden="false" customHeight="false" outlineLevel="0" collapsed="false">
      <c r="A1307" s="863" t="s">
        <v>2942</v>
      </c>
      <c r="B1307" s="864" t="s">
        <v>2943</v>
      </c>
      <c r="C1307" s="865"/>
      <c r="D1307" s="876"/>
      <c r="E1307" s="877"/>
      <c r="F1307" s="877"/>
      <c r="G1307" s="878"/>
      <c r="H1307" s="877"/>
      <c r="I1307" s="877"/>
      <c r="J1307" s="878"/>
    </row>
    <row r="1308" customFormat="false" ht="25.5" hidden="false" customHeight="false" outlineLevel="0" collapsed="false">
      <c r="A1308" s="868" t="s">
        <v>2944</v>
      </c>
      <c r="B1308" s="869"/>
      <c r="C1308" s="868" t="s">
        <v>2945</v>
      </c>
      <c r="D1308" s="868" t="s">
        <v>389</v>
      </c>
      <c r="E1308" s="870" t="n">
        <v>722.86</v>
      </c>
      <c r="F1308" s="871" t="n">
        <v>56.92</v>
      </c>
      <c r="G1308" s="871" t="n">
        <v>779.78</v>
      </c>
      <c r="H1308" s="870" t="n">
        <v>722.86</v>
      </c>
      <c r="I1308" s="871" t="n">
        <v>65.78</v>
      </c>
      <c r="J1308" s="871" t="n">
        <v>788.64</v>
      </c>
    </row>
    <row r="1309" customFormat="false" ht="25.5" hidden="false" customHeight="false" outlineLevel="0" collapsed="false">
      <c r="A1309" s="868" t="s">
        <v>2946</v>
      </c>
      <c r="B1309" s="869"/>
      <c r="C1309" s="868" t="s">
        <v>2947</v>
      </c>
      <c r="D1309" s="868" t="s">
        <v>389</v>
      </c>
      <c r="E1309" s="870" t="n">
        <v>447.29</v>
      </c>
      <c r="F1309" s="871" t="n">
        <v>56.92</v>
      </c>
      <c r="G1309" s="871" t="n">
        <v>504.21</v>
      </c>
      <c r="H1309" s="870" t="n">
        <v>447.29</v>
      </c>
      <c r="I1309" s="871" t="n">
        <v>65.78</v>
      </c>
      <c r="J1309" s="871" t="n">
        <v>513.07</v>
      </c>
    </row>
    <row r="1310" customFormat="false" ht="12.75" hidden="false" customHeight="false" outlineLevel="0" collapsed="false">
      <c r="A1310" s="868" t="s">
        <v>2948</v>
      </c>
      <c r="B1310" s="869"/>
      <c r="C1310" s="868" t="s">
        <v>2949</v>
      </c>
      <c r="D1310" s="868" t="s">
        <v>389</v>
      </c>
      <c r="E1310" s="870" t="n">
        <v>539.11</v>
      </c>
      <c r="F1310" s="871" t="n">
        <v>56.92</v>
      </c>
      <c r="G1310" s="871" t="n">
        <v>596.03</v>
      </c>
      <c r="H1310" s="870" t="n">
        <v>539.11</v>
      </c>
      <c r="I1310" s="871" t="n">
        <v>65.78</v>
      </c>
      <c r="J1310" s="871" t="n">
        <v>604.89</v>
      </c>
    </row>
    <row r="1311" customFormat="false" ht="25.5" hidden="false" customHeight="false" outlineLevel="0" collapsed="false">
      <c r="A1311" s="868" t="s">
        <v>2950</v>
      </c>
      <c r="B1311" s="869"/>
      <c r="C1311" s="868" t="s">
        <v>2951</v>
      </c>
      <c r="D1311" s="868" t="s">
        <v>337</v>
      </c>
      <c r="E1311" s="870" t="n">
        <v>746.5</v>
      </c>
      <c r="F1311" s="871" t="n">
        <v>100.34</v>
      </c>
      <c r="G1311" s="871" t="n">
        <v>846.84</v>
      </c>
      <c r="H1311" s="870" t="n">
        <v>746.5</v>
      </c>
      <c r="I1311" s="871" t="n">
        <v>115.96</v>
      </c>
      <c r="J1311" s="871" t="n">
        <v>862.46</v>
      </c>
    </row>
    <row r="1312" customFormat="false" ht="25.5" hidden="false" customHeight="false" outlineLevel="0" collapsed="false">
      <c r="A1312" s="868" t="s">
        <v>2952</v>
      </c>
      <c r="B1312" s="869"/>
      <c r="C1312" s="868" t="s">
        <v>2953</v>
      </c>
      <c r="D1312" s="868" t="s">
        <v>337</v>
      </c>
      <c r="E1312" s="870" t="n">
        <v>853.39</v>
      </c>
      <c r="F1312" s="871" t="n">
        <v>100.34</v>
      </c>
      <c r="G1312" s="871" t="n">
        <v>953.73</v>
      </c>
      <c r="H1312" s="870" t="n">
        <v>853.39</v>
      </c>
      <c r="I1312" s="871" t="n">
        <v>115.96</v>
      </c>
      <c r="J1312" s="871" t="n">
        <v>969.35</v>
      </c>
    </row>
    <row r="1313" customFormat="false" ht="38.25" hidden="false" customHeight="false" outlineLevel="0" collapsed="false">
      <c r="A1313" s="868" t="s">
        <v>2954</v>
      </c>
      <c r="B1313" s="869"/>
      <c r="C1313" s="868" t="s">
        <v>2955</v>
      </c>
      <c r="D1313" s="868" t="s">
        <v>389</v>
      </c>
      <c r="E1313" s="870" t="n">
        <v>915.38</v>
      </c>
      <c r="F1313" s="871" t="n">
        <v>100.34</v>
      </c>
      <c r="G1313" s="871" t="n">
        <v>1015.72</v>
      </c>
      <c r="H1313" s="870" t="n">
        <v>915.38</v>
      </c>
      <c r="I1313" s="871" t="n">
        <v>115.96</v>
      </c>
      <c r="J1313" s="871" t="n">
        <v>1031.34</v>
      </c>
    </row>
    <row r="1314" customFormat="false" ht="25.5" hidden="false" customHeight="false" outlineLevel="0" collapsed="false">
      <c r="A1314" s="868" t="s">
        <v>2956</v>
      </c>
      <c r="B1314" s="869"/>
      <c r="C1314" s="868" t="s">
        <v>2957</v>
      </c>
      <c r="D1314" s="868" t="s">
        <v>337</v>
      </c>
      <c r="E1314" s="870" t="n">
        <v>992.07</v>
      </c>
      <c r="F1314" s="871" t="n">
        <v>109.1</v>
      </c>
      <c r="G1314" s="871" t="n">
        <v>1101.17</v>
      </c>
      <c r="H1314" s="870" t="n">
        <v>992.07</v>
      </c>
      <c r="I1314" s="871" t="n">
        <v>126.1</v>
      </c>
      <c r="J1314" s="871" t="n">
        <v>1118.17</v>
      </c>
    </row>
    <row r="1315" customFormat="false" ht="25.5" hidden="false" customHeight="false" outlineLevel="0" collapsed="false">
      <c r="A1315" s="868" t="s">
        <v>2958</v>
      </c>
      <c r="B1315" s="869"/>
      <c r="C1315" s="868" t="s">
        <v>2959</v>
      </c>
      <c r="D1315" s="868" t="s">
        <v>337</v>
      </c>
      <c r="E1315" s="870" t="n">
        <v>992.47</v>
      </c>
      <c r="F1315" s="871" t="n">
        <v>109.1</v>
      </c>
      <c r="G1315" s="871" t="n">
        <v>1101.57</v>
      </c>
      <c r="H1315" s="870" t="n">
        <v>992.47</v>
      </c>
      <c r="I1315" s="871" t="n">
        <v>126.1</v>
      </c>
      <c r="J1315" s="871" t="n">
        <v>1118.57</v>
      </c>
    </row>
    <row r="1316" customFormat="false" ht="12.75" hidden="false" customHeight="false" outlineLevel="0" collapsed="false">
      <c r="A1316" s="868" t="s">
        <v>2960</v>
      </c>
      <c r="B1316" s="869"/>
      <c r="C1316" s="868" t="s">
        <v>2961</v>
      </c>
      <c r="D1316" s="868" t="s">
        <v>389</v>
      </c>
      <c r="E1316" s="870" t="n">
        <v>659.74</v>
      </c>
      <c r="F1316" s="871" t="n">
        <v>56.92</v>
      </c>
      <c r="G1316" s="871" t="n">
        <v>716.66</v>
      </c>
      <c r="H1316" s="870" t="n">
        <v>659.74</v>
      </c>
      <c r="I1316" s="871" t="n">
        <v>65.78</v>
      </c>
      <c r="J1316" s="871" t="n">
        <v>725.52</v>
      </c>
    </row>
    <row r="1317" customFormat="false" ht="25.5" hidden="false" customHeight="false" outlineLevel="0" collapsed="false">
      <c r="A1317" s="868" t="s">
        <v>2962</v>
      </c>
      <c r="B1317" s="869"/>
      <c r="C1317" s="868" t="s">
        <v>2963</v>
      </c>
      <c r="D1317" s="868" t="s">
        <v>389</v>
      </c>
      <c r="E1317" s="870" t="n">
        <v>274.66</v>
      </c>
      <c r="F1317" s="871" t="n">
        <v>56.92</v>
      </c>
      <c r="G1317" s="871" t="n">
        <v>331.58</v>
      </c>
      <c r="H1317" s="870" t="n">
        <v>274.66</v>
      </c>
      <c r="I1317" s="871" t="n">
        <v>65.78</v>
      </c>
      <c r="J1317" s="871" t="n">
        <v>340.44</v>
      </c>
    </row>
    <row r="1318" customFormat="false" ht="25.5" hidden="false" customHeight="false" outlineLevel="0" collapsed="false">
      <c r="A1318" s="868" t="s">
        <v>2964</v>
      </c>
      <c r="B1318" s="869"/>
      <c r="C1318" s="868" t="s">
        <v>2965</v>
      </c>
      <c r="D1318" s="868" t="s">
        <v>389</v>
      </c>
      <c r="E1318" s="870" t="n">
        <v>974.64</v>
      </c>
      <c r="F1318" s="871" t="n">
        <v>56.92</v>
      </c>
      <c r="G1318" s="871" t="n">
        <v>1031.56</v>
      </c>
      <c r="H1318" s="870" t="n">
        <v>974.64</v>
      </c>
      <c r="I1318" s="871" t="n">
        <v>65.78</v>
      </c>
      <c r="J1318" s="871" t="n">
        <v>1040.42</v>
      </c>
    </row>
    <row r="1319" customFormat="false" ht="25.5" hidden="false" customHeight="false" outlineLevel="0" collapsed="false">
      <c r="A1319" s="868" t="s">
        <v>2966</v>
      </c>
      <c r="B1319" s="869"/>
      <c r="C1319" s="868" t="s">
        <v>2967</v>
      </c>
      <c r="D1319" s="868" t="s">
        <v>389</v>
      </c>
      <c r="E1319" s="870" t="n">
        <v>427.45</v>
      </c>
      <c r="F1319" s="871" t="n">
        <v>43.42</v>
      </c>
      <c r="G1319" s="871" t="n">
        <v>470.87</v>
      </c>
      <c r="H1319" s="870" t="n">
        <v>427.45</v>
      </c>
      <c r="I1319" s="871" t="n">
        <v>50.18</v>
      </c>
      <c r="J1319" s="871" t="n">
        <v>477.63</v>
      </c>
    </row>
    <row r="1320" customFormat="false" ht="25.5" hidden="false" customHeight="false" outlineLevel="0" collapsed="false">
      <c r="A1320" s="868" t="s">
        <v>2968</v>
      </c>
      <c r="B1320" s="869"/>
      <c r="C1320" s="868" t="s">
        <v>2969</v>
      </c>
      <c r="D1320" s="868" t="s">
        <v>389</v>
      </c>
      <c r="E1320" s="870" t="n">
        <v>383.37</v>
      </c>
      <c r="F1320" s="871" t="n">
        <v>56.92</v>
      </c>
      <c r="G1320" s="871" t="n">
        <v>440.29</v>
      </c>
      <c r="H1320" s="870" t="n">
        <v>383.37</v>
      </c>
      <c r="I1320" s="871" t="n">
        <v>65.78</v>
      </c>
      <c r="J1320" s="871" t="n">
        <v>449.15</v>
      </c>
    </row>
    <row r="1321" customFormat="false" ht="25.5" hidden="false" customHeight="false" outlineLevel="0" collapsed="false">
      <c r="A1321" s="868" t="s">
        <v>2970</v>
      </c>
      <c r="B1321" s="869"/>
      <c r="C1321" s="868" t="s">
        <v>2971</v>
      </c>
      <c r="D1321" s="868" t="s">
        <v>389</v>
      </c>
      <c r="E1321" s="870" t="n">
        <v>507.88</v>
      </c>
      <c r="F1321" s="871" t="n">
        <v>56.92</v>
      </c>
      <c r="G1321" s="871" t="n">
        <v>564.8</v>
      </c>
      <c r="H1321" s="870" t="n">
        <v>507.88</v>
      </c>
      <c r="I1321" s="871" t="n">
        <v>65.78</v>
      </c>
      <c r="J1321" s="871" t="n">
        <v>573.66</v>
      </c>
    </row>
    <row r="1322" customFormat="false" ht="25.5" hidden="false" customHeight="false" outlineLevel="0" collapsed="false">
      <c r="A1322" s="868" t="s">
        <v>2972</v>
      </c>
      <c r="B1322" s="869"/>
      <c r="C1322" s="868" t="s">
        <v>2973</v>
      </c>
      <c r="D1322" s="868" t="s">
        <v>389</v>
      </c>
      <c r="E1322" s="870" t="n">
        <v>1000.37</v>
      </c>
      <c r="F1322" s="871" t="n">
        <v>56.92</v>
      </c>
      <c r="G1322" s="871" t="n">
        <v>1057.29</v>
      </c>
      <c r="H1322" s="870" t="n">
        <v>1000.37</v>
      </c>
      <c r="I1322" s="871" t="n">
        <v>65.78</v>
      </c>
      <c r="J1322" s="871" t="n">
        <v>1066.15</v>
      </c>
    </row>
    <row r="1323" customFormat="false" ht="25.5" hidden="false" customHeight="false" outlineLevel="0" collapsed="false">
      <c r="A1323" s="868" t="s">
        <v>2974</v>
      </c>
      <c r="B1323" s="869"/>
      <c r="C1323" s="868" t="s">
        <v>2975</v>
      </c>
      <c r="D1323" s="868" t="s">
        <v>389</v>
      </c>
      <c r="E1323" s="870" t="n">
        <v>987.71</v>
      </c>
      <c r="F1323" s="871" t="n">
        <v>56.92</v>
      </c>
      <c r="G1323" s="871" t="n">
        <v>1044.63</v>
      </c>
      <c r="H1323" s="870" t="n">
        <v>987.71</v>
      </c>
      <c r="I1323" s="871" t="n">
        <v>65.78</v>
      </c>
      <c r="J1323" s="871" t="n">
        <v>1053.49</v>
      </c>
    </row>
    <row r="1324" customFormat="false" ht="25.5" hidden="false" customHeight="false" outlineLevel="0" collapsed="false">
      <c r="A1324" s="868" t="s">
        <v>2976</v>
      </c>
      <c r="B1324" s="869"/>
      <c r="C1324" s="868" t="s">
        <v>2977</v>
      </c>
      <c r="D1324" s="868" t="s">
        <v>389</v>
      </c>
      <c r="E1324" s="870" t="n">
        <v>912.49</v>
      </c>
      <c r="F1324" s="871" t="n">
        <v>56.92</v>
      </c>
      <c r="G1324" s="871" t="n">
        <v>969.41</v>
      </c>
      <c r="H1324" s="870" t="n">
        <v>912.49</v>
      </c>
      <c r="I1324" s="871" t="n">
        <v>65.78</v>
      </c>
      <c r="J1324" s="871" t="n">
        <v>978.27</v>
      </c>
    </row>
    <row r="1325" customFormat="false" ht="12.75" hidden="false" customHeight="false" outlineLevel="0" collapsed="false">
      <c r="A1325" s="868" t="s">
        <v>2978</v>
      </c>
      <c r="B1325" s="869"/>
      <c r="C1325" s="868" t="s">
        <v>2979</v>
      </c>
      <c r="D1325" s="868" t="s">
        <v>389</v>
      </c>
      <c r="E1325" s="870" t="n">
        <v>624.83</v>
      </c>
      <c r="F1325" s="871" t="n">
        <v>37.82</v>
      </c>
      <c r="G1325" s="871" t="n">
        <v>662.65</v>
      </c>
      <c r="H1325" s="870" t="n">
        <v>624.83</v>
      </c>
      <c r="I1325" s="871" t="n">
        <v>43.71</v>
      </c>
      <c r="J1325" s="871" t="n">
        <v>668.54</v>
      </c>
    </row>
    <row r="1326" customFormat="false" ht="25.5" hidden="false" customHeight="false" outlineLevel="0" collapsed="false">
      <c r="A1326" s="868" t="s">
        <v>2980</v>
      </c>
      <c r="B1326" s="869"/>
      <c r="C1326" s="868" t="s">
        <v>2981</v>
      </c>
      <c r="D1326" s="868" t="s">
        <v>389</v>
      </c>
      <c r="E1326" s="870" t="n">
        <v>477.6</v>
      </c>
      <c r="F1326" s="871" t="n">
        <v>46.34</v>
      </c>
      <c r="G1326" s="871" t="n">
        <v>523.94</v>
      </c>
      <c r="H1326" s="870" t="n">
        <v>477.6</v>
      </c>
      <c r="I1326" s="871" t="n">
        <v>53.56</v>
      </c>
      <c r="J1326" s="871" t="n">
        <v>531.16</v>
      </c>
    </row>
    <row r="1327" customFormat="false" ht="25.5" hidden="false" customHeight="false" outlineLevel="0" collapsed="false">
      <c r="A1327" s="868" t="s">
        <v>2982</v>
      </c>
      <c r="B1327" s="869"/>
      <c r="C1327" s="868" t="s">
        <v>2983</v>
      </c>
      <c r="D1327" s="868" t="s">
        <v>389</v>
      </c>
      <c r="E1327" s="870" t="n">
        <v>705.15</v>
      </c>
      <c r="F1327" s="871" t="n">
        <v>37.82</v>
      </c>
      <c r="G1327" s="871" t="n">
        <v>742.97</v>
      </c>
      <c r="H1327" s="870" t="n">
        <v>705.15</v>
      </c>
      <c r="I1327" s="871" t="n">
        <v>43.71</v>
      </c>
      <c r="J1327" s="871" t="n">
        <v>748.86</v>
      </c>
    </row>
    <row r="1328" customFormat="false" ht="25.5" hidden="false" customHeight="false" outlineLevel="0" collapsed="false">
      <c r="A1328" s="868" t="s">
        <v>2984</v>
      </c>
      <c r="B1328" s="869"/>
      <c r="C1328" s="868" t="s">
        <v>2985</v>
      </c>
      <c r="D1328" s="868" t="s">
        <v>389</v>
      </c>
      <c r="E1328" s="870" t="n">
        <v>748.37</v>
      </c>
      <c r="F1328" s="871" t="n">
        <v>37.82</v>
      </c>
      <c r="G1328" s="871" t="n">
        <v>786.19</v>
      </c>
      <c r="H1328" s="870" t="n">
        <v>748.37</v>
      </c>
      <c r="I1328" s="871" t="n">
        <v>43.71</v>
      </c>
      <c r="J1328" s="871" t="n">
        <v>792.08</v>
      </c>
    </row>
    <row r="1329" customFormat="false" ht="25.5" hidden="false" customHeight="false" outlineLevel="0" collapsed="false">
      <c r="A1329" s="868" t="s">
        <v>2986</v>
      </c>
      <c r="B1329" s="869"/>
      <c r="C1329" s="868" t="s">
        <v>2987</v>
      </c>
      <c r="D1329" s="868" t="s">
        <v>389</v>
      </c>
      <c r="E1329" s="870" t="n">
        <v>969.86</v>
      </c>
      <c r="F1329" s="871" t="n">
        <v>19</v>
      </c>
      <c r="G1329" s="871" t="n">
        <v>988.86</v>
      </c>
      <c r="H1329" s="870" t="n">
        <v>969.86</v>
      </c>
      <c r="I1329" s="871" t="n">
        <v>21.95</v>
      </c>
      <c r="J1329" s="871" t="n">
        <v>991.81</v>
      </c>
    </row>
    <row r="1330" customFormat="false" ht="12.75" hidden="false" customHeight="false" outlineLevel="0" collapsed="false">
      <c r="A1330" s="868" t="s">
        <v>2988</v>
      </c>
      <c r="B1330" s="869"/>
      <c r="C1330" s="868" t="s">
        <v>2989</v>
      </c>
      <c r="D1330" s="868" t="s">
        <v>389</v>
      </c>
      <c r="E1330" s="870" t="n">
        <v>373.45</v>
      </c>
      <c r="F1330" s="871" t="n">
        <v>29.92</v>
      </c>
      <c r="G1330" s="871" t="n">
        <v>403.37</v>
      </c>
      <c r="H1330" s="870" t="n">
        <v>373.45</v>
      </c>
      <c r="I1330" s="871" t="n">
        <v>34.58</v>
      </c>
      <c r="J1330" s="871" t="n">
        <v>408.03</v>
      </c>
    </row>
    <row r="1331" customFormat="false" ht="38.25" hidden="false" customHeight="false" outlineLevel="0" collapsed="false">
      <c r="A1331" s="868" t="s">
        <v>2990</v>
      </c>
      <c r="B1331" s="869"/>
      <c r="C1331" s="868" t="s">
        <v>2991</v>
      </c>
      <c r="D1331" s="868" t="s">
        <v>389</v>
      </c>
      <c r="E1331" s="870" t="n">
        <v>385.94</v>
      </c>
      <c r="F1331" s="871" t="n">
        <v>56.92</v>
      </c>
      <c r="G1331" s="871" t="n">
        <v>442.86</v>
      </c>
      <c r="H1331" s="870" t="n">
        <v>385.94</v>
      </c>
      <c r="I1331" s="871" t="n">
        <v>65.78</v>
      </c>
      <c r="J1331" s="871" t="n">
        <v>451.72</v>
      </c>
    </row>
    <row r="1332" customFormat="false" ht="25.5" hidden="false" customHeight="false" outlineLevel="0" collapsed="false">
      <c r="A1332" s="868" t="s">
        <v>2992</v>
      </c>
      <c r="B1332" s="869"/>
      <c r="C1332" s="868" t="s">
        <v>2993</v>
      </c>
      <c r="D1332" s="868" t="s">
        <v>389</v>
      </c>
      <c r="E1332" s="870" t="n">
        <v>794.41</v>
      </c>
      <c r="F1332" s="871" t="n">
        <v>90.34</v>
      </c>
      <c r="G1332" s="871" t="n">
        <v>884.75</v>
      </c>
      <c r="H1332" s="870" t="n">
        <v>794.41</v>
      </c>
      <c r="I1332" s="871" t="n">
        <v>104.4</v>
      </c>
      <c r="J1332" s="871" t="n">
        <v>898.81</v>
      </c>
    </row>
    <row r="1333" customFormat="false" ht="25.5" hidden="false" customHeight="false" outlineLevel="0" collapsed="false">
      <c r="A1333" s="868" t="s">
        <v>2994</v>
      </c>
      <c r="B1333" s="869"/>
      <c r="C1333" s="868" t="s">
        <v>2995</v>
      </c>
      <c r="D1333" s="868" t="s">
        <v>389</v>
      </c>
      <c r="E1333" s="870" t="n">
        <v>484.86</v>
      </c>
      <c r="F1333" s="871" t="n">
        <v>40.57</v>
      </c>
      <c r="G1333" s="871" t="n">
        <v>525.43</v>
      </c>
      <c r="H1333" s="870" t="n">
        <v>484.86</v>
      </c>
      <c r="I1333" s="871" t="n">
        <v>46.89</v>
      </c>
      <c r="J1333" s="871" t="n">
        <v>531.75</v>
      </c>
    </row>
    <row r="1334" customFormat="false" ht="25.5" hidden="false" customHeight="false" outlineLevel="0" collapsed="false">
      <c r="A1334" s="868" t="s">
        <v>2996</v>
      </c>
      <c r="B1334" s="869"/>
      <c r="C1334" s="868" t="s">
        <v>2997</v>
      </c>
      <c r="D1334" s="868" t="s">
        <v>389</v>
      </c>
      <c r="E1334" s="870" t="n">
        <v>1093.68</v>
      </c>
      <c r="F1334" s="871" t="n">
        <v>43.22</v>
      </c>
      <c r="G1334" s="871" t="n">
        <v>1136.9</v>
      </c>
      <c r="H1334" s="870" t="n">
        <v>1093.68</v>
      </c>
      <c r="I1334" s="871" t="n">
        <v>49.95</v>
      </c>
      <c r="J1334" s="871" t="n">
        <v>1143.63</v>
      </c>
    </row>
    <row r="1335" customFormat="false" ht="25.5" hidden="false" customHeight="false" outlineLevel="0" collapsed="false">
      <c r="A1335" s="868" t="s">
        <v>2998</v>
      </c>
      <c r="B1335" s="869"/>
      <c r="C1335" s="868" t="s">
        <v>2999</v>
      </c>
      <c r="D1335" s="868" t="s">
        <v>389</v>
      </c>
      <c r="E1335" s="870" t="n">
        <v>478.52</v>
      </c>
      <c r="F1335" s="871" t="n">
        <v>56.92</v>
      </c>
      <c r="G1335" s="871" t="n">
        <v>535.44</v>
      </c>
      <c r="H1335" s="870" t="n">
        <v>478.52</v>
      </c>
      <c r="I1335" s="871" t="n">
        <v>65.78</v>
      </c>
      <c r="J1335" s="871" t="n">
        <v>544.3</v>
      </c>
    </row>
    <row r="1336" customFormat="false" ht="12.75" hidden="false" customHeight="false" outlineLevel="0" collapsed="false">
      <c r="A1336" s="863" t="s">
        <v>3000</v>
      </c>
      <c r="B1336" s="864" t="s">
        <v>3001</v>
      </c>
      <c r="C1336" s="865"/>
      <c r="D1336" s="876"/>
      <c r="E1336" s="877"/>
      <c r="F1336" s="877"/>
      <c r="G1336" s="878"/>
      <c r="H1336" s="877"/>
      <c r="I1336" s="877"/>
      <c r="J1336" s="878"/>
    </row>
    <row r="1337" customFormat="false" ht="25.5" hidden="false" customHeight="false" outlineLevel="0" collapsed="false">
      <c r="A1337" s="868" t="s">
        <v>3002</v>
      </c>
      <c r="B1337" s="869"/>
      <c r="C1337" s="868" t="s">
        <v>3003</v>
      </c>
      <c r="D1337" s="868" t="s">
        <v>445</v>
      </c>
      <c r="E1337" s="870" t="n">
        <v>444.37</v>
      </c>
      <c r="F1337" s="871" t="n">
        <v>29.92</v>
      </c>
      <c r="G1337" s="871" t="n">
        <v>474.29</v>
      </c>
      <c r="H1337" s="870" t="n">
        <v>444.37</v>
      </c>
      <c r="I1337" s="871" t="n">
        <v>34.58</v>
      </c>
      <c r="J1337" s="871" t="n">
        <v>478.95</v>
      </c>
    </row>
    <row r="1338" customFormat="false" ht="12.75" hidden="false" customHeight="false" outlineLevel="0" collapsed="false">
      <c r="A1338" s="868" t="s">
        <v>3004</v>
      </c>
      <c r="B1338" s="869"/>
      <c r="C1338" s="868" t="s">
        <v>3005</v>
      </c>
      <c r="D1338" s="868" t="s">
        <v>445</v>
      </c>
      <c r="E1338" s="870" t="n">
        <v>516.28</v>
      </c>
      <c r="F1338" s="871" t="n">
        <v>11.97</v>
      </c>
      <c r="G1338" s="871" t="n">
        <v>528.25</v>
      </c>
      <c r="H1338" s="870" t="n">
        <v>516.28</v>
      </c>
      <c r="I1338" s="871" t="n">
        <v>13.83</v>
      </c>
      <c r="J1338" s="871" t="n">
        <v>530.11</v>
      </c>
    </row>
    <row r="1339" customFormat="false" ht="25.5" hidden="false" customHeight="false" outlineLevel="0" collapsed="false">
      <c r="A1339" s="868" t="s">
        <v>3006</v>
      </c>
      <c r="B1339" s="869"/>
      <c r="C1339" s="868" t="s">
        <v>3007</v>
      </c>
      <c r="D1339" s="868" t="s">
        <v>445</v>
      </c>
      <c r="E1339" s="870" t="n">
        <v>944.36</v>
      </c>
      <c r="F1339" s="871" t="n">
        <v>29.92</v>
      </c>
      <c r="G1339" s="871" t="n">
        <v>974.28</v>
      </c>
      <c r="H1339" s="870" t="n">
        <v>944.36</v>
      </c>
      <c r="I1339" s="871" t="n">
        <v>34.58</v>
      </c>
      <c r="J1339" s="871" t="n">
        <v>978.94</v>
      </c>
    </row>
    <row r="1340" customFormat="false" ht="25.5" hidden="false" customHeight="false" outlineLevel="0" collapsed="false">
      <c r="A1340" s="868" t="s">
        <v>3008</v>
      </c>
      <c r="B1340" s="869"/>
      <c r="C1340" s="868" t="s">
        <v>3009</v>
      </c>
      <c r="D1340" s="868" t="s">
        <v>389</v>
      </c>
      <c r="E1340" s="870" t="n">
        <v>1223.65</v>
      </c>
      <c r="F1340" s="871" t="n">
        <v>59.84</v>
      </c>
      <c r="G1340" s="871" t="n">
        <v>1283.49</v>
      </c>
      <c r="H1340" s="870" t="n">
        <v>1223.65</v>
      </c>
      <c r="I1340" s="871" t="n">
        <v>69.16</v>
      </c>
      <c r="J1340" s="871" t="n">
        <v>1292.81</v>
      </c>
    </row>
    <row r="1341" customFormat="false" ht="25.5" hidden="false" customHeight="false" outlineLevel="0" collapsed="false">
      <c r="A1341" s="868" t="s">
        <v>3010</v>
      </c>
      <c r="B1341" s="869"/>
      <c r="C1341" s="868" t="s">
        <v>3011</v>
      </c>
      <c r="D1341" s="868" t="s">
        <v>389</v>
      </c>
      <c r="E1341" s="870" t="n">
        <v>423.58</v>
      </c>
      <c r="F1341" s="871" t="n">
        <v>9.87</v>
      </c>
      <c r="G1341" s="871" t="n">
        <v>433.45</v>
      </c>
      <c r="H1341" s="870" t="n">
        <v>423.58</v>
      </c>
      <c r="I1341" s="871" t="n">
        <v>11.41</v>
      </c>
      <c r="J1341" s="871" t="n">
        <v>434.99</v>
      </c>
    </row>
    <row r="1342" customFormat="false" ht="25.5" hidden="false" customHeight="false" outlineLevel="0" collapsed="false">
      <c r="A1342" s="868" t="s">
        <v>3012</v>
      </c>
      <c r="B1342" s="869"/>
      <c r="C1342" s="868" t="s">
        <v>3013</v>
      </c>
      <c r="D1342" s="868" t="s">
        <v>389</v>
      </c>
      <c r="E1342" s="870" t="n">
        <v>386.32</v>
      </c>
      <c r="F1342" s="871" t="n">
        <v>29.92</v>
      </c>
      <c r="G1342" s="871" t="n">
        <v>416.24</v>
      </c>
      <c r="H1342" s="870" t="n">
        <v>386.32</v>
      </c>
      <c r="I1342" s="871" t="n">
        <v>34.58</v>
      </c>
      <c r="J1342" s="871" t="n">
        <v>420.9</v>
      </c>
    </row>
    <row r="1343" customFormat="false" ht="38.25" hidden="false" customHeight="false" outlineLevel="0" collapsed="false">
      <c r="A1343" s="868" t="s">
        <v>3014</v>
      </c>
      <c r="B1343" s="869"/>
      <c r="C1343" s="868" t="s">
        <v>3015</v>
      </c>
      <c r="D1343" s="868" t="s">
        <v>389</v>
      </c>
      <c r="E1343" s="870" t="n">
        <v>698.5</v>
      </c>
      <c r="F1343" s="871" t="n">
        <v>19</v>
      </c>
      <c r="G1343" s="871" t="n">
        <v>717.5</v>
      </c>
      <c r="H1343" s="870" t="n">
        <v>698.5</v>
      </c>
      <c r="I1343" s="871" t="n">
        <v>21.95</v>
      </c>
      <c r="J1343" s="871" t="n">
        <v>720.45</v>
      </c>
    </row>
    <row r="1344" customFormat="false" ht="38.25" hidden="false" customHeight="false" outlineLevel="0" collapsed="false">
      <c r="A1344" s="868" t="s">
        <v>3016</v>
      </c>
      <c r="B1344" s="869"/>
      <c r="C1344" s="868" t="s">
        <v>3017</v>
      </c>
      <c r="D1344" s="868" t="s">
        <v>389</v>
      </c>
      <c r="E1344" s="870" t="n">
        <v>355.21</v>
      </c>
      <c r="F1344" s="871" t="n">
        <v>37.82</v>
      </c>
      <c r="G1344" s="871" t="n">
        <v>393.03</v>
      </c>
      <c r="H1344" s="870" t="n">
        <v>355.21</v>
      </c>
      <c r="I1344" s="871" t="n">
        <v>43.71</v>
      </c>
      <c r="J1344" s="871" t="n">
        <v>398.92</v>
      </c>
    </row>
    <row r="1345" customFormat="false" ht="25.5" hidden="false" customHeight="false" outlineLevel="0" collapsed="false">
      <c r="A1345" s="868" t="s">
        <v>3018</v>
      </c>
      <c r="B1345" s="869"/>
      <c r="C1345" s="868" t="s">
        <v>3019</v>
      </c>
      <c r="D1345" s="868" t="s">
        <v>445</v>
      </c>
      <c r="E1345" s="870" t="n">
        <v>123.02</v>
      </c>
      <c r="F1345" s="871" t="n">
        <v>14.97</v>
      </c>
      <c r="G1345" s="871" t="n">
        <v>137.99</v>
      </c>
      <c r="H1345" s="870" t="n">
        <v>123.02</v>
      </c>
      <c r="I1345" s="871" t="n">
        <v>17.3</v>
      </c>
      <c r="J1345" s="871" t="n">
        <v>140.32</v>
      </c>
    </row>
    <row r="1346" customFormat="false" ht="12.75" hidden="false" customHeight="false" outlineLevel="0" collapsed="false">
      <c r="A1346" s="868" t="s">
        <v>3020</v>
      </c>
      <c r="B1346" s="869"/>
      <c r="C1346" s="868" t="s">
        <v>3021</v>
      </c>
      <c r="D1346" s="868" t="s">
        <v>445</v>
      </c>
      <c r="E1346" s="870" t="n">
        <v>127.12</v>
      </c>
      <c r="F1346" s="871" t="n">
        <v>14.97</v>
      </c>
      <c r="G1346" s="871" t="n">
        <v>142.09</v>
      </c>
      <c r="H1346" s="870" t="n">
        <v>127.12</v>
      </c>
      <c r="I1346" s="871" t="n">
        <v>17.3</v>
      </c>
      <c r="J1346" s="871" t="n">
        <v>144.42</v>
      </c>
    </row>
    <row r="1347" customFormat="false" ht="25.5" hidden="false" customHeight="false" outlineLevel="0" collapsed="false">
      <c r="A1347" s="868" t="s">
        <v>3022</v>
      </c>
      <c r="B1347" s="869"/>
      <c r="C1347" s="868" t="s">
        <v>3023</v>
      </c>
      <c r="D1347" s="868" t="s">
        <v>389</v>
      </c>
      <c r="E1347" s="870" t="n">
        <v>899.97</v>
      </c>
      <c r="F1347" s="871" t="n">
        <v>43.42</v>
      </c>
      <c r="G1347" s="871" t="n">
        <v>943.39</v>
      </c>
      <c r="H1347" s="870" t="n">
        <v>899.97</v>
      </c>
      <c r="I1347" s="871" t="n">
        <v>50.18</v>
      </c>
      <c r="J1347" s="871" t="n">
        <v>950.15</v>
      </c>
    </row>
    <row r="1348" customFormat="false" ht="38.25" hidden="false" customHeight="false" outlineLevel="0" collapsed="false">
      <c r="A1348" s="868" t="s">
        <v>3024</v>
      </c>
      <c r="B1348" s="869"/>
      <c r="C1348" s="868" t="s">
        <v>3025</v>
      </c>
      <c r="D1348" s="868" t="s">
        <v>389</v>
      </c>
      <c r="E1348" s="870" t="n">
        <v>696.68</v>
      </c>
      <c r="F1348" s="871" t="n">
        <v>19</v>
      </c>
      <c r="G1348" s="871" t="n">
        <v>715.68</v>
      </c>
      <c r="H1348" s="870" t="n">
        <v>696.68</v>
      </c>
      <c r="I1348" s="871" t="n">
        <v>21.95</v>
      </c>
      <c r="J1348" s="871" t="n">
        <v>718.63</v>
      </c>
    </row>
    <row r="1349" customFormat="false" ht="25.5" hidden="false" customHeight="false" outlineLevel="0" collapsed="false">
      <c r="A1349" s="868" t="s">
        <v>3026</v>
      </c>
      <c r="B1349" s="869"/>
      <c r="C1349" s="868" t="s">
        <v>3027</v>
      </c>
      <c r="D1349" s="868" t="s">
        <v>389</v>
      </c>
      <c r="E1349" s="870" t="n">
        <v>508.55</v>
      </c>
      <c r="F1349" s="871" t="n">
        <v>37.82</v>
      </c>
      <c r="G1349" s="871" t="n">
        <v>546.37</v>
      </c>
      <c r="H1349" s="870" t="n">
        <v>508.55</v>
      </c>
      <c r="I1349" s="871" t="n">
        <v>43.71</v>
      </c>
      <c r="J1349" s="871" t="n">
        <v>552.26</v>
      </c>
    </row>
    <row r="1350" customFormat="false" ht="25.5" hidden="false" customHeight="false" outlineLevel="0" collapsed="false">
      <c r="A1350" s="868" t="s">
        <v>3028</v>
      </c>
      <c r="B1350" s="869"/>
      <c r="C1350" s="868" t="s">
        <v>3029</v>
      </c>
      <c r="D1350" s="868" t="s">
        <v>389</v>
      </c>
      <c r="E1350" s="870" t="n">
        <v>308.43</v>
      </c>
      <c r="F1350" s="871" t="n">
        <v>11.97</v>
      </c>
      <c r="G1350" s="871" t="n">
        <v>320.4</v>
      </c>
      <c r="H1350" s="870" t="n">
        <v>308.43</v>
      </c>
      <c r="I1350" s="871" t="n">
        <v>13.83</v>
      </c>
      <c r="J1350" s="871" t="n">
        <v>322.26</v>
      </c>
    </row>
    <row r="1351" customFormat="false" ht="38.25" hidden="false" customHeight="false" outlineLevel="0" collapsed="false">
      <c r="A1351" s="868" t="s">
        <v>3030</v>
      </c>
      <c r="B1351" s="869"/>
      <c r="C1351" s="868" t="s">
        <v>3031</v>
      </c>
      <c r="D1351" s="868" t="s">
        <v>389</v>
      </c>
      <c r="E1351" s="870" t="n">
        <v>487.04</v>
      </c>
      <c r="F1351" s="871" t="n">
        <v>0</v>
      </c>
      <c r="G1351" s="871" t="n">
        <v>487.04</v>
      </c>
      <c r="H1351" s="870" t="n">
        <v>487.04</v>
      </c>
      <c r="I1351" s="871" t="n">
        <v>0</v>
      </c>
      <c r="J1351" s="871" t="n">
        <v>487.04</v>
      </c>
    </row>
    <row r="1352" customFormat="false" ht="12.75" hidden="false" customHeight="false" outlineLevel="0" collapsed="false">
      <c r="A1352" s="863" t="s">
        <v>3032</v>
      </c>
      <c r="B1352" s="864" t="s">
        <v>3033</v>
      </c>
      <c r="C1352" s="865"/>
      <c r="D1352" s="876"/>
      <c r="E1352" s="877"/>
      <c r="F1352" s="877"/>
      <c r="G1352" s="878"/>
      <c r="H1352" s="877"/>
      <c r="I1352" s="877"/>
      <c r="J1352" s="878"/>
    </row>
    <row r="1353" customFormat="false" ht="38.25" hidden="false" customHeight="false" outlineLevel="0" collapsed="false">
      <c r="A1353" s="868" t="s">
        <v>3034</v>
      </c>
      <c r="B1353" s="869"/>
      <c r="C1353" s="868" t="s">
        <v>3035</v>
      </c>
      <c r="D1353" s="868" t="s">
        <v>389</v>
      </c>
      <c r="E1353" s="870" t="n">
        <v>2016.27</v>
      </c>
      <c r="F1353" s="871" t="n">
        <v>42.16</v>
      </c>
      <c r="G1353" s="871" t="n">
        <v>2058.43</v>
      </c>
      <c r="H1353" s="870" t="n">
        <v>2016.27</v>
      </c>
      <c r="I1353" s="871" t="n">
        <v>48.72</v>
      </c>
      <c r="J1353" s="871" t="n">
        <v>2064.99</v>
      </c>
    </row>
    <row r="1354" customFormat="false" ht="25.5" hidden="false" customHeight="false" outlineLevel="0" collapsed="false">
      <c r="A1354" s="868" t="s">
        <v>3036</v>
      </c>
      <c r="B1354" s="869"/>
      <c r="C1354" s="868" t="s">
        <v>3037</v>
      </c>
      <c r="D1354" s="868" t="s">
        <v>389</v>
      </c>
      <c r="E1354" s="870" t="n">
        <v>1014.86</v>
      </c>
      <c r="F1354" s="871" t="n">
        <v>42.16</v>
      </c>
      <c r="G1354" s="871" t="n">
        <v>1057.02</v>
      </c>
      <c r="H1354" s="870" t="n">
        <v>1014.86</v>
      </c>
      <c r="I1354" s="871" t="n">
        <v>48.72</v>
      </c>
      <c r="J1354" s="871" t="n">
        <v>1063.58</v>
      </c>
    </row>
    <row r="1355" customFormat="false" ht="25.5" hidden="false" customHeight="false" outlineLevel="0" collapsed="false">
      <c r="A1355" s="868" t="s">
        <v>3038</v>
      </c>
      <c r="B1355" s="869"/>
      <c r="C1355" s="868" t="s">
        <v>3039</v>
      </c>
      <c r="D1355" s="868" t="s">
        <v>389</v>
      </c>
      <c r="E1355" s="870" t="n">
        <v>1128.96</v>
      </c>
      <c r="F1355" s="871" t="n">
        <v>42.16</v>
      </c>
      <c r="G1355" s="871" t="n">
        <v>1171.12</v>
      </c>
      <c r="H1355" s="870" t="n">
        <v>1128.96</v>
      </c>
      <c r="I1355" s="871" t="n">
        <v>48.72</v>
      </c>
      <c r="J1355" s="871" t="n">
        <v>1177.68</v>
      </c>
    </row>
    <row r="1356" customFormat="false" ht="25.5" hidden="false" customHeight="false" outlineLevel="0" collapsed="false">
      <c r="A1356" s="868" t="s">
        <v>3040</v>
      </c>
      <c r="B1356" s="869"/>
      <c r="C1356" s="868" t="s">
        <v>3041</v>
      </c>
      <c r="D1356" s="868" t="s">
        <v>389</v>
      </c>
      <c r="E1356" s="870" t="n">
        <v>1642.81</v>
      </c>
      <c r="F1356" s="871" t="n">
        <v>42.16</v>
      </c>
      <c r="G1356" s="871" t="n">
        <v>1684.97</v>
      </c>
      <c r="H1356" s="870" t="n">
        <v>1642.81</v>
      </c>
      <c r="I1356" s="871" t="n">
        <v>48.72</v>
      </c>
      <c r="J1356" s="871" t="n">
        <v>1691.53</v>
      </c>
    </row>
    <row r="1357" customFormat="false" ht="38.25" hidden="false" customHeight="false" outlineLevel="0" collapsed="false">
      <c r="A1357" s="868" t="s">
        <v>3042</v>
      </c>
      <c r="B1357" s="869"/>
      <c r="C1357" s="868" t="s">
        <v>3043</v>
      </c>
      <c r="D1357" s="868" t="s">
        <v>389</v>
      </c>
      <c r="E1357" s="870" t="n">
        <v>1411.73</v>
      </c>
      <c r="F1357" s="871" t="n">
        <v>77.24</v>
      </c>
      <c r="G1357" s="871" t="n">
        <v>1488.97</v>
      </c>
      <c r="H1357" s="870" t="n">
        <v>1411.73</v>
      </c>
      <c r="I1357" s="871" t="n">
        <v>89.26</v>
      </c>
      <c r="J1357" s="871" t="n">
        <v>1500.99</v>
      </c>
    </row>
    <row r="1358" customFormat="false" ht="38.25" hidden="false" customHeight="false" outlineLevel="0" collapsed="false">
      <c r="A1358" s="868" t="s">
        <v>3044</v>
      </c>
      <c r="B1358" s="869"/>
      <c r="C1358" s="868" t="s">
        <v>3045</v>
      </c>
      <c r="D1358" s="868" t="s">
        <v>389</v>
      </c>
      <c r="E1358" s="870" t="n">
        <v>1866.82</v>
      </c>
      <c r="F1358" s="871" t="n">
        <v>77.24</v>
      </c>
      <c r="G1358" s="871" t="n">
        <v>1944.06</v>
      </c>
      <c r="H1358" s="870" t="n">
        <v>1866.82</v>
      </c>
      <c r="I1358" s="871" t="n">
        <v>89.26</v>
      </c>
      <c r="J1358" s="871" t="n">
        <v>1956.08</v>
      </c>
    </row>
    <row r="1359" customFormat="false" ht="38.25" hidden="false" customHeight="false" outlineLevel="0" collapsed="false">
      <c r="A1359" s="868" t="s">
        <v>3046</v>
      </c>
      <c r="B1359" s="869"/>
      <c r="C1359" s="868" t="s">
        <v>3047</v>
      </c>
      <c r="D1359" s="868" t="s">
        <v>389</v>
      </c>
      <c r="E1359" s="870" t="n">
        <v>1758.94</v>
      </c>
      <c r="F1359" s="871" t="n">
        <v>77.24</v>
      </c>
      <c r="G1359" s="871" t="n">
        <v>1836.18</v>
      </c>
      <c r="H1359" s="870" t="n">
        <v>1758.94</v>
      </c>
      <c r="I1359" s="871" t="n">
        <v>89.26</v>
      </c>
      <c r="J1359" s="871" t="n">
        <v>1848.2</v>
      </c>
    </row>
    <row r="1360" customFormat="false" ht="38.25" hidden="false" customHeight="false" outlineLevel="0" collapsed="false">
      <c r="A1360" s="868" t="s">
        <v>3048</v>
      </c>
      <c r="B1360" s="869"/>
      <c r="C1360" s="868" t="s">
        <v>3049</v>
      </c>
      <c r="D1360" s="868" t="s">
        <v>389</v>
      </c>
      <c r="E1360" s="870" t="n">
        <v>2035.97</v>
      </c>
      <c r="F1360" s="871" t="n">
        <v>77.24</v>
      </c>
      <c r="G1360" s="871" t="n">
        <v>2113.21</v>
      </c>
      <c r="H1360" s="870" t="n">
        <v>2035.97</v>
      </c>
      <c r="I1360" s="871" t="n">
        <v>89.26</v>
      </c>
      <c r="J1360" s="871" t="n">
        <v>2125.23</v>
      </c>
    </row>
    <row r="1361" customFormat="false" ht="25.5" hidden="false" customHeight="false" outlineLevel="0" collapsed="false">
      <c r="A1361" s="868" t="s">
        <v>3050</v>
      </c>
      <c r="B1361" s="869"/>
      <c r="C1361" s="868" t="s">
        <v>3051</v>
      </c>
      <c r="D1361" s="868" t="s">
        <v>389</v>
      </c>
      <c r="E1361" s="870" t="n">
        <v>1232.3</v>
      </c>
      <c r="F1361" s="871" t="n">
        <v>42.16</v>
      </c>
      <c r="G1361" s="871" t="n">
        <v>1274.46</v>
      </c>
      <c r="H1361" s="870" t="n">
        <v>1232.3</v>
      </c>
      <c r="I1361" s="871" t="n">
        <v>48.72</v>
      </c>
      <c r="J1361" s="871" t="n">
        <v>1281.02</v>
      </c>
    </row>
    <row r="1362" customFormat="false" ht="25.5" hidden="false" customHeight="false" outlineLevel="0" collapsed="false">
      <c r="A1362" s="868" t="s">
        <v>3052</v>
      </c>
      <c r="B1362" s="869"/>
      <c r="C1362" s="868" t="s">
        <v>3053</v>
      </c>
      <c r="D1362" s="868" t="s">
        <v>389</v>
      </c>
      <c r="E1362" s="870" t="n">
        <v>1314.2</v>
      </c>
      <c r="F1362" s="871" t="n">
        <v>42.16</v>
      </c>
      <c r="G1362" s="871" t="n">
        <v>1356.36</v>
      </c>
      <c r="H1362" s="870" t="n">
        <v>1314.2</v>
      </c>
      <c r="I1362" s="871" t="n">
        <v>48.72</v>
      </c>
      <c r="J1362" s="871" t="n">
        <v>1362.92</v>
      </c>
    </row>
    <row r="1363" customFormat="false" ht="25.5" hidden="false" customHeight="false" outlineLevel="0" collapsed="false">
      <c r="A1363" s="868" t="s">
        <v>3054</v>
      </c>
      <c r="B1363" s="869"/>
      <c r="C1363" s="868" t="s">
        <v>3055</v>
      </c>
      <c r="D1363" s="868" t="s">
        <v>389</v>
      </c>
      <c r="E1363" s="870" t="n">
        <v>1919.03</v>
      </c>
      <c r="F1363" s="871" t="n">
        <v>42.16</v>
      </c>
      <c r="G1363" s="871" t="n">
        <v>1961.19</v>
      </c>
      <c r="H1363" s="870" t="n">
        <v>1919.03</v>
      </c>
      <c r="I1363" s="871" t="n">
        <v>48.72</v>
      </c>
      <c r="J1363" s="871" t="n">
        <v>1967.75</v>
      </c>
    </row>
    <row r="1364" customFormat="false" ht="38.25" hidden="false" customHeight="false" outlineLevel="0" collapsed="false">
      <c r="A1364" s="868" t="s">
        <v>3056</v>
      </c>
      <c r="B1364" s="869"/>
      <c r="C1364" s="868" t="s">
        <v>3057</v>
      </c>
      <c r="D1364" s="868" t="s">
        <v>389</v>
      </c>
      <c r="E1364" s="870" t="n">
        <v>1675.21</v>
      </c>
      <c r="F1364" s="871" t="n">
        <v>77.24</v>
      </c>
      <c r="G1364" s="871" t="n">
        <v>1752.45</v>
      </c>
      <c r="H1364" s="870" t="n">
        <v>1675.21</v>
      </c>
      <c r="I1364" s="871" t="n">
        <v>89.26</v>
      </c>
      <c r="J1364" s="871" t="n">
        <v>1764.47</v>
      </c>
    </row>
    <row r="1365" customFormat="false" ht="38.25" hidden="false" customHeight="false" outlineLevel="0" collapsed="false">
      <c r="A1365" s="868" t="s">
        <v>3058</v>
      </c>
      <c r="B1365" s="869"/>
      <c r="C1365" s="868" t="s">
        <v>3059</v>
      </c>
      <c r="D1365" s="868" t="s">
        <v>389</v>
      </c>
      <c r="E1365" s="870" t="n">
        <v>2157.29</v>
      </c>
      <c r="F1365" s="871" t="n">
        <v>77.24</v>
      </c>
      <c r="G1365" s="871" t="n">
        <v>2234.53</v>
      </c>
      <c r="H1365" s="870" t="n">
        <v>2157.29</v>
      </c>
      <c r="I1365" s="871" t="n">
        <v>89.26</v>
      </c>
      <c r="J1365" s="871" t="n">
        <v>2246.55</v>
      </c>
    </row>
    <row r="1366" customFormat="false" ht="38.25" hidden="false" customHeight="false" outlineLevel="0" collapsed="false">
      <c r="A1366" s="868" t="s">
        <v>3060</v>
      </c>
      <c r="B1366" s="869"/>
      <c r="C1366" s="868" t="s">
        <v>3061</v>
      </c>
      <c r="D1366" s="868" t="s">
        <v>389</v>
      </c>
      <c r="E1366" s="870" t="n">
        <v>1670</v>
      </c>
      <c r="F1366" s="871" t="n">
        <v>77.24</v>
      </c>
      <c r="G1366" s="871" t="n">
        <v>1747.24</v>
      </c>
      <c r="H1366" s="870" t="n">
        <v>1670</v>
      </c>
      <c r="I1366" s="871" t="n">
        <v>89.26</v>
      </c>
      <c r="J1366" s="871" t="n">
        <v>1759.26</v>
      </c>
    </row>
    <row r="1367" customFormat="false" ht="51" hidden="false" customHeight="false" outlineLevel="0" collapsed="false">
      <c r="A1367" s="868" t="s">
        <v>3062</v>
      </c>
      <c r="B1367" s="869"/>
      <c r="C1367" s="868" t="s">
        <v>3063</v>
      </c>
      <c r="D1367" s="868" t="s">
        <v>389</v>
      </c>
      <c r="E1367" s="870" t="n">
        <v>2183.95</v>
      </c>
      <c r="F1367" s="871" t="n">
        <v>77.24</v>
      </c>
      <c r="G1367" s="871" t="n">
        <v>2261.19</v>
      </c>
      <c r="H1367" s="870" t="n">
        <v>2183.95</v>
      </c>
      <c r="I1367" s="871" t="n">
        <v>89.26</v>
      </c>
      <c r="J1367" s="871" t="n">
        <v>2273.21</v>
      </c>
    </row>
    <row r="1368" customFormat="false" ht="38.25" hidden="false" customHeight="false" outlineLevel="0" collapsed="false">
      <c r="A1368" s="868" t="s">
        <v>3064</v>
      </c>
      <c r="B1368" s="869"/>
      <c r="C1368" s="868" t="s">
        <v>3065</v>
      </c>
      <c r="D1368" s="868" t="s">
        <v>389</v>
      </c>
      <c r="E1368" s="870" t="n">
        <v>2352.84</v>
      </c>
      <c r="F1368" s="871" t="n">
        <v>77.24</v>
      </c>
      <c r="G1368" s="871" t="n">
        <v>2430.08</v>
      </c>
      <c r="H1368" s="870" t="n">
        <v>2352.84</v>
      </c>
      <c r="I1368" s="871" t="n">
        <v>89.26</v>
      </c>
      <c r="J1368" s="871" t="n">
        <v>2442.1</v>
      </c>
    </row>
    <row r="1369" customFormat="false" ht="38.25" hidden="false" customHeight="false" outlineLevel="0" collapsed="false">
      <c r="A1369" s="868" t="s">
        <v>3066</v>
      </c>
      <c r="B1369" s="869"/>
      <c r="C1369" s="868" t="s">
        <v>3067</v>
      </c>
      <c r="D1369" s="868" t="s">
        <v>389</v>
      </c>
      <c r="E1369" s="870" t="n">
        <v>2194.99</v>
      </c>
      <c r="F1369" s="871" t="n">
        <v>42.16</v>
      </c>
      <c r="G1369" s="871" t="n">
        <v>2237.15</v>
      </c>
      <c r="H1369" s="870" t="n">
        <v>2194.99</v>
      </c>
      <c r="I1369" s="871" t="n">
        <v>48.72</v>
      </c>
      <c r="J1369" s="871" t="n">
        <v>2243.71</v>
      </c>
    </row>
    <row r="1370" customFormat="false" ht="38.25" hidden="false" customHeight="false" outlineLevel="0" collapsed="false">
      <c r="A1370" s="868" t="s">
        <v>3068</v>
      </c>
      <c r="B1370" s="869"/>
      <c r="C1370" s="868" t="s">
        <v>3069</v>
      </c>
      <c r="D1370" s="868" t="s">
        <v>389</v>
      </c>
      <c r="E1370" s="870" t="n">
        <v>1889.34</v>
      </c>
      <c r="F1370" s="871" t="n">
        <v>42.16</v>
      </c>
      <c r="G1370" s="871" t="n">
        <v>1931.5</v>
      </c>
      <c r="H1370" s="870" t="n">
        <v>1889.34</v>
      </c>
      <c r="I1370" s="871" t="n">
        <v>48.72</v>
      </c>
      <c r="J1370" s="871" t="n">
        <v>1938.06</v>
      </c>
    </row>
    <row r="1371" customFormat="false" ht="38.25" hidden="false" customHeight="false" outlineLevel="0" collapsed="false">
      <c r="A1371" s="868" t="s">
        <v>3070</v>
      </c>
      <c r="B1371" s="869"/>
      <c r="C1371" s="868" t="s">
        <v>3071</v>
      </c>
      <c r="D1371" s="868" t="s">
        <v>389</v>
      </c>
      <c r="E1371" s="870" t="n">
        <v>2468.06</v>
      </c>
      <c r="F1371" s="871" t="n">
        <v>42.16</v>
      </c>
      <c r="G1371" s="871" t="n">
        <v>2510.22</v>
      </c>
      <c r="H1371" s="870" t="n">
        <v>2468.06</v>
      </c>
      <c r="I1371" s="871" t="n">
        <v>48.72</v>
      </c>
      <c r="J1371" s="871" t="n">
        <v>2516.78</v>
      </c>
    </row>
    <row r="1372" customFormat="false" ht="38.25" hidden="false" customHeight="false" outlineLevel="0" collapsed="false">
      <c r="A1372" s="868" t="s">
        <v>3072</v>
      </c>
      <c r="B1372" s="869"/>
      <c r="C1372" s="868" t="s">
        <v>3073</v>
      </c>
      <c r="D1372" s="868" t="s">
        <v>389</v>
      </c>
      <c r="E1372" s="870" t="n">
        <v>1693.1</v>
      </c>
      <c r="F1372" s="871" t="n">
        <v>171.42</v>
      </c>
      <c r="G1372" s="871" t="n">
        <v>1864.52</v>
      </c>
      <c r="H1372" s="870" t="n">
        <v>1693.1</v>
      </c>
      <c r="I1372" s="871" t="n">
        <v>198.09</v>
      </c>
      <c r="J1372" s="871" t="n">
        <v>1891.19</v>
      </c>
    </row>
    <row r="1373" customFormat="false" ht="38.25" hidden="false" customHeight="false" outlineLevel="0" collapsed="false">
      <c r="A1373" s="868" t="s">
        <v>3074</v>
      </c>
      <c r="B1373" s="869"/>
      <c r="C1373" s="868" t="s">
        <v>3075</v>
      </c>
      <c r="D1373" s="868" t="s">
        <v>389</v>
      </c>
      <c r="E1373" s="870" t="n">
        <v>1471.11</v>
      </c>
      <c r="F1373" s="871" t="n">
        <v>42.16</v>
      </c>
      <c r="G1373" s="871" t="n">
        <v>1513.27</v>
      </c>
      <c r="H1373" s="870" t="n">
        <v>1471.11</v>
      </c>
      <c r="I1373" s="871" t="n">
        <v>48.72</v>
      </c>
      <c r="J1373" s="871" t="n">
        <v>1519.83</v>
      </c>
    </row>
    <row r="1374" customFormat="false" ht="38.25" hidden="false" customHeight="false" outlineLevel="0" collapsed="false">
      <c r="A1374" s="868" t="s">
        <v>3076</v>
      </c>
      <c r="B1374" s="869"/>
      <c r="C1374" s="868" t="s">
        <v>3077</v>
      </c>
      <c r="D1374" s="868" t="s">
        <v>389</v>
      </c>
      <c r="E1374" s="870" t="n">
        <v>751.67</v>
      </c>
      <c r="F1374" s="871" t="n">
        <v>42.16</v>
      </c>
      <c r="G1374" s="871" t="n">
        <v>793.83</v>
      </c>
      <c r="H1374" s="870" t="n">
        <v>751.67</v>
      </c>
      <c r="I1374" s="871" t="n">
        <v>48.72</v>
      </c>
      <c r="J1374" s="871" t="n">
        <v>800.39</v>
      </c>
    </row>
    <row r="1375" customFormat="false" ht="25.5" hidden="false" customHeight="false" outlineLevel="0" collapsed="false">
      <c r="A1375" s="868" t="s">
        <v>3078</v>
      </c>
      <c r="B1375" s="869"/>
      <c r="C1375" s="868" t="s">
        <v>3079</v>
      </c>
      <c r="D1375" s="868" t="s">
        <v>389</v>
      </c>
      <c r="E1375" s="870" t="n">
        <v>1628</v>
      </c>
      <c r="F1375" s="871" t="n">
        <v>42.16</v>
      </c>
      <c r="G1375" s="871" t="n">
        <v>1670.16</v>
      </c>
      <c r="H1375" s="870" t="n">
        <v>1628</v>
      </c>
      <c r="I1375" s="871" t="n">
        <v>48.72</v>
      </c>
      <c r="J1375" s="871" t="n">
        <v>1676.72</v>
      </c>
    </row>
    <row r="1376" customFormat="false" ht="25.5" hidden="false" customHeight="false" outlineLevel="0" collapsed="false">
      <c r="A1376" s="868" t="s">
        <v>3080</v>
      </c>
      <c r="B1376" s="869"/>
      <c r="C1376" s="868" t="s">
        <v>3081</v>
      </c>
      <c r="D1376" s="868" t="s">
        <v>389</v>
      </c>
      <c r="E1376" s="870" t="n">
        <v>1393.51</v>
      </c>
      <c r="F1376" s="871" t="n">
        <v>42.16</v>
      </c>
      <c r="G1376" s="871" t="n">
        <v>1435.67</v>
      </c>
      <c r="H1376" s="870" t="n">
        <v>1393.51</v>
      </c>
      <c r="I1376" s="871" t="n">
        <v>48.72</v>
      </c>
      <c r="J1376" s="871" t="n">
        <v>1442.23</v>
      </c>
    </row>
    <row r="1377" customFormat="false" ht="12.75" hidden="false" customHeight="false" outlineLevel="0" collapsed="false">
      <c r="A1377" s="863" t="s">
        <v>3082</v>
      </c>
      <c r="B1377" s="864" t="s">
        <v>3083</v>
      </c>
      <c r="C1377" s="865"/>
      <c r="D1377" s="876"/>
      <c r="E1377" s="877"/>
      <c r="F1377" s="877"/>
      <c r="G1377" s="878"/>
      <c r="H1377" s="877"/>
      <c r="I1377" s="877"/>
      <c r="J1377" s="878"/>
    </row>
    <row r="1378" customFormat="false" ht="25.5" hidden="false" customHeight="false" outlineLevel="0" collapsed="false">
      <c r="A1378" s="868" t="s">
        <v>3084</v>
      </c>
      <c r="B1378" s="869"/>
      <c r="C1378" s="868" t="s">
        <v>3085</v>
      </c>
      <c r="D1378" s="868" t="s">
        <v>445</v>
      </c>
      <c r="E1378" s="870" t="n">
        <v>826.96</v>
      </c>
      <c r="F1378" s="871" t="n">
        <v>35.08</v>
      </c>
      <c r="G1378" s="871" t="n">
        <v>862.04</v>
      </c>
      <c r="H1378" s="870" t="n">
        <v>826.96</v>
      </c>
      <c r="I1378" s="871" t="n">
        <v>40.54</v>
      </c>
      <c r="J1378" s="871" t="n">
        <v>867.5</v>
      </c>
    </row>
    <row r="1379" customFormat="false" ht="12.75" hidden="false" customHeight="false" outlineLevel="0" collapsed="false">
      <c r="A1379" s="863" t="s">
        <v>3086</v>
      </c>
      <c r="B1379" s="864" t="s">
        <v>3087</v>
      </c>
      <c r="C1379" s="865"/>
      <c r="D1379" s="876"/>
      <c r="E1379" s="877"/>
      <c r="F1379" s="877"/>
      <c r="G1379" s="878"/>
      <c r="H1379" s="877"/>
      <c r="I1379" s="877"/>
      <c r="J1379" s="878"/>
    </row>
    <row r="1380" customFormat="false" ht="25.5" hidden="false" customHeight="false" outlineLevel="0" collapsed="false">
      <c r="A1380" s="868" t="s">
        <v>3088</v>
      </c>
      <c r="B1380" s="869"/>
      <c r="C1380" s="868" t="s">
        <v>3089</v>
      </c>
      <c r="D1380" s="868" t="s">
        <v>389</v>
      </c>
      <c r="E1380" s="870" t="n">
        <v>467.3</v>
      </c>
      <c r="F1380" s="871" t="n">
        <v>29.92</v>
      </c>
      <c r="G1380" s="871" t="n">
        <v>497.22</v>
      </c>
      <c r="H1380" s="870" t="n">
        <v>467.3</v>
      </c>
      <c r="I1380" s="871" t="n">
        <v>34.58</v>
      </c>
      <c r="J1380" s="871" t="n">
        <v>501.88</v>
      </c>
    </row>
    <row r="1381" customFormat="false" ht="25.5" hidden="false" customHeight="false" outlineLevel="0" collapsed="false">
      <c r="A1381" s="868" t="s">
        <v>3090</v>
      </c>
      <c r="B1381" s="869"/>
      <c r="C1381" s="868" t="s">
        <v>3091</v>
      </c>
      <c r="D1381" s="868" t="s">
        <v>389</v>
      </c>
      <c r="E1381" s="870" t="n">
        <v>672.44</v>
      </c>
      <c r="F1381" s="871" t="n">
        <v>84.4</v>
      </c>
      <c r="G1381" s="871" t="n">
        <v>756.84</v>
      </c>
      <c r="H1381" s="870" t="n">
        <v>672.44</v>
      </c>
      <c r="I1381" s="871" t="n">
        <v>97.53</v>
      </c>
      <c r="J1381" s="871" t="n">
        <v>769.97</v>
      </c>
    </row>
    <row r="1382" customFormat="false" ht="12.75" hidden="false" customHeight="false" outlineLevel="0" collapsed="false">
      <c r="A1382" s="863" t="s">
        <v>3092</v>
      </c>
      <c r="B1382" s="864" t="s">
        <v>3093</v>
      </c>
      <c r="C1382" s="865"/>
      <c r="D1382" s="876"/>
      <c r="E1382" s="877"/>
      <c r="F1382" s="877"/>
      <c r="G1382" s="878"/>
      <c r="H1382" s="877"/>
      <c r="I1382" s="877"/>
      <c r="J1382" s="878"/>
    </row>
    <row r="1383" customFormat="false" ht="38.25" hidden="false" customHeight="false" outlineLevel="0" collapsed="false">
      <c r="A1383" s="868" t="s">
        <v>3094</v>
      </c>
      <c r="B1383" s="869"/>
      <c r="C1383" s="868" t="s">
        <v>3095</v>
      </c>
      <c r="D1383" s="868" t="s">
        <v>445</v>
      </c>
      <c r="E1383" s="870" t="n">
        <v>704.04</v>
      </c>
      <c r="F1383" s="871" t="n">
        <v>35.9</v>
      </c>
      <c r="G1383" s="871" t="n">
        <v>739.94</v>
      </c>
      <c r="H1383" s="870" t="n">
        <v>704.04</v>
      </c>
      <c r="I1383" s="871" t="n">
        <v>41.49</v>
      </c>
      <c r="J1383" s="871" t="n">
        <v>745.53</v>
      </c>
    </row>
    <row r="1384" customFormat="false" ht="25.5" hidden="false" customHeight="false" outlineLevel="0" collapsed="false">
      <c r="A1384" s="868" t="s">
        <v>3096</v>
      </c>
      <c r="B1384" s="869"/>
      <c r="C1384" s="868" t="s">
        <v>3097</v>
      </c>
      <c r="D1384" s="868" t="s">
        <v>445</v>
      </c>
      <c r="E1384" s="870" t="n">
        <v>370.83</v>
      </c>
      <c r="F1384" s="871" t="n">
        <v>14.97</v>
      </c>
      <c r="G1384" s="871" t="n">
        <v>385.8</v>
      </c>
      <c r="H1384" s="870" t="n">
        <v>370.83</v>
      </c>
      <c r="I1384" s="871" t="n">
        <v>17.3</v>
      </c>
      <c r="J1384" s="871" t="n">
        <v>388.13</v>
      </c>
    </row>
    <row r="1385" customFormat="false" ht="38.25" hidden="false" customHeight="false" outlineLevel="0" collapsed="false">
      <c r="A1385" s="868" t="s">
        <v>3098</v>
      </c>
      <c r="B1385" s="869"/>
      <c r="C1385" s="868" t="s">
        <v>3099</v>
      </c>
      <c r="D1385" s="868" t="s">
        <v>445</v>
      </c>
      <c r="E1385" s="870" t="n">
        <v>570.62</v>
      </c>
      <c r="F1385" s="871" t="n">
        <v>29.92</v>
      </c>
      <c r="G1385" s="871" t="n">
        <v>600.54</v>
      </c>
      <c r="H1385" s="870" t="n">
        <v>570.62</v>
      </c>
      <c r="I1385" s="871" t="n">
        <v>34.58</v>
      </c>
      <c r="J1385" s="871" t="n">
        <v>605.2</v>
      </c>
    </row>
    <row r="1386" customFormat="false" ht="12.75" hidden="false" customHeight="false" outlineLevel="0" collapsed="false">
      <c r="A1386" s="863" t="s">
        <v>3100</v>
      </c>
      <c r="B1386" s="864" t="s">
        <v>3101</v>
      </c>
      <c r="C1386" s="865"/>
      <c r="D1386" s="876"/>
      <c r="E1386" s="877"/>
      <c r="F1386" s="877"/>
      <c r="G1386" s="878"/>
      <c r="H1386" s="877"/>
      <c r="I1386" s="877"/>
      <c r="J1386" s="878"/>
    </row>
    <row r="1387" customFormat="false" ht="12.75" hidden="false" customHeight="false" outlineLevel="0" collapsed="false">
      <c r="A1387" s="868" t="s">
        <v>3102</v>
      </c>
      <c r="B1387" s="869"/>
      <c r="C1387" s="868" t="s">
        <v>3103</v>
      </c>
      <c r="D1387" s="868" t="s">
        <v>389</v>
      </c>
      <c r="E1387" s="870" t="n">
        <v>0</v>
      </c>
      <c r="F1387" s="871" t="n">
        <v>29.92</v>
      </c>
      <c r="G1387" s="871" t="n">
        <v>29.92</v>
      </c>
      <c r="H1387" s="870" t="n">
        <v>0</v>
      </c>
      <c r="I1387" s="871" t="n">
        <v>34.58</v>
      </c>
      <c r="J1387" s="871" t="n">
        <v>34.58</v>
      </c>
    </row>
    <row r="1388" customFormat="false" ht="12.75" hidden="false" customHeight="false" outlineLevel="0" collapsed="false">
      <c r="A1388" s="868" t="s">
        <v>3104</v>
      </c>
      <c r="B1388" s="869"/>
      <c r="C1388" s="868" t="s">
        <v>3105</v>
      </c>
      <c r="D1388" s="868" t="s">
        <v>445</v>
      </c>
      <c r="E1388" s="870" t="n">
        <v>1.18</v>
      </c>
      <c r="F1388" s="871" t="n">
        <v>7.78</v>
      </c>
      <c r="G1388" s="871" t="n">
        <v>8.96</v>
      </c>
      <c r="H1388" s="870" t="n">
        <v>1.18</v>
      </c>
      <c r="I1388" s="871" t="n">
        <v>9</v>
      </c>
      <c r="J1388" s="871" t="n">
        <v>10.18</v>
      </c>
    </row>
    <row r="1389" customFormat="false" ht="12.75" hidden="false" customHeight="false" outlineLevel="0" collapsed="false">
      <c r="A1389" s="868" t="s">
        <v>3106</v>
      </c>
      <c r="B1389" s="869"/>
      <c r="C1389" s="868" t="s">
        <v>3107</v>
      </c>
      <c r="D1389" s="868" t="s">
        <v>445</v>
      </c>
      <c r="E1389" s="870" t="n">
        <v>0</v>
      </c>
      <c r="F1389" s="871" t="n">
        <v>17.95</v>
      </c>
      <c r="G1389" s="871" t="n">
        <v>17.95</v>
      </c>
      <c r="H1389" s="870" t="n">
        <v>0</v>
      </c>
      <c r="I1389" s="871" t="n">
        <v>20.75</v>
      </c>
      <c r="J1389" s="871" t="n">
        <v>20.75</v>
      </c>
    </row>
    <row r="1390" customFormat="false" ht="12.75" hidden="false" customHeight="false" outlineLevel="0" collapsed="false">
      <c r="A1390" s="868" t="s">
        <v>3108</v>
      </c>
      <c r="B1390" s="869"/>
      <c r="C1390" s="868" t="s">
        <v>3109</v>
      </c>
      <c r="D1390" s="868" t="s">
        <v>445</v>
      </c>
      <c r="E1390" s="870" t="n">
        <v>14.7</v>
      </c>
      <c r="F1390" s="871" t="n">
        <v>20.11</v>
      </c>
      <c r="G1390" s="871" t="n">
        <v>34.81</v>
      </c>
      <c r="H1390" s="870" t="n">
        <v>14.7</v>
      </c>
      <c r="I1390" s="871" t="n">
        <v>23.24</v>
      </c>
      <c r="J1390" s="871" t="n">
        <v>37.94</v>
      </c>
    </row>
    <row r="1391" customFormat="false" ht="25.5" hidden="false" customHeight="false" outlineLevel="0" collapsed="false">
      <c r="A1391" s="868" t="s">
        <v>3110</v>
      </c>
      <c r="B1391" s="869"/>
      <c r="C1391" s="868" t="s">
        <v>3111</v>
      </c>
      <c r="D1391" s="868" t="s">
        <v>648</v>
      </c>
      <c r="E1391" s="870" t="n">
        <v>2200.97</v>
      </c>
      <c r="F1391" s="871" t="n">
        <v>70.16</v>
      </c>
      <c r="G1391" s="871" t="n">
        <v>2271.13</v>
      </c>
      <c r="H1391" s="870" t="n">
        <v>2200.97</v>
      </c>
      <c r="I1391" s="871" t="n">
        <v>81.08</v>
      </c>
      <c r="J1391" s="871" t="n">
        <v>2282.05</v>
      </c>
    </row>
    <row r="1392" customFormat="false" ht="12.75" hidden="false" customHeight="false" outlineLevel="0" collapsed="false">
      <c r="A1392" s="868" t="s">
        <v>3112</v>
      </c>
      <c r="B1392" s="869"/>
      <c r="C1392" s="868" t="s">
        <v>3113</v>
      </c>
      <c r="D1392" s="868" t="s">
        <v>445</v>
      </c>
      <c r="E1392" s="870" t="n">
        <v>47.34</v>
      </c>
      <c r="F1392" s="871" t="n">
        <v>7.78</v>
      </c>
      <c r="G1392" s="871" t="n">
        <v>55.12</v>
      </c>
      <c r="H1392" s="870" t="n">
        <v>47.34</v>
      </c>
      <c r="I1392" s="871" t="n">
        <v>9</v>
      </c>
      <c r="J1392" s="871" t="n">
        <v>56.34</v>
      </c>
    </row>
    <row r="1393" customFormat="false" ht="25.5" hidden="false" customHeight="false" outlineLevel="0" collapsed="false">
      <c r="A1393" s="868" t="s">
        <v>3114</v>
      </c>
      <c r="B1393" s="869"/>
      <c r="C1393" s="868" t="s">
        <v>3115</v>
      </c>
      <c r="D1393" s="868" t="s">
        <v>445</v>
      </c>
      <c r="E1393" s="870" t="n">
        <v>191.44</v>
      </c>
      <c r="F1393" s="871" t="n">
        <v>7.78</v>
      </c>
      <c r="G1393" s="871" t="n">
        <v>199.22</v>
      </c>
      <c r="H1393" s="870" t="n">
        <v>191.44</v>
      </c>
      <c r="I1393" s="871" t="n">
        <v>9</v>
      </c>
      <c r="J1393" s="871" t="n">
        <v>200.44</v>
      </c>
    </row>
    <row r="1394" customFormat="false" ht="12.75" hidden="false" customHeight="false" outlineLevel="0" collapsed="false">
      <c r="A1394" s="868" t="s">
        <v>3116</v>
      </c>
      <c r="B1394" s="869"/>
      <c r="C1394" s="868" t="s">
        <v>3117</v>
      </c>
      <c r="D1394" s="868" t="s">
        <v>389</v>
      </c>
      <c r="E1394" s="870" t="n">
        <v>121.34</v>
      </c>
      <c r="F1394" s="871" t="n">
        <v>35.9</v>
      </c>
      <c r="G1394" s="871" t="n">
        <v>157.24</v>
      </c>
      <c r="H1394" s="870" t="n">
        <v>121.34</v>
      </c>
      <c r="I1394" s="871" t="n">
        <v>41.49</v>
      </c>
      <c r="J1394" s="871" t="n">
        <v>162.83</v>
      </c>
    </row>
    <row r="1395" customFormat="false" ht="25.5" hidden="false" customHeight="false" outlineLevel="0" collapsed="false">
      <c r="A1395" s="868" t="s">
        <v>3118</v>
      </c>
      <c r="B1395" s="869"/>
      <c r="C1395" s="868" t="s">
        <v>3119</v>
      </c>
      <c r="D1395" s="868" t="s">
        <v>389</v>
      </c>
      <c r="E1395" s="870" t="n">
        <v>65.06</v>
      </c>
      <c r="F1395" s="871" t="n">
        <v>6.52</v>
      </c>
      <c r="G1395" s="871" t="n">
        <v>71.58</v>
      </c>
      <c r="H1395" s="870" t="n">
        <v>65.06</v>
      </c>
      <c r="I1395" s="871" t="n">
        <v>7.53</v>
      </c>
      <c r="J1395" s="871" t="n">
        <v>72.59</v>
      </c>
    </row>
    <row r="1396" customFormat="false" ht="25.5" hidden="false" customHeight="false" outlineLevel="0" collapsed="false">
      <c r="A1396" s="868" t="s">
        <v>3120</v>
      </c>
      <c r="B1396" s="869"/>
      <c r="C1396" s="868" t="s">
        <v>3121</v>
      </c>
      <c r="D1396" s="868" t="s">
        <v>389</v>
      </c>
      <c r="E1396" s="870" t="n">
        <v>27.28</v>
      </c>
      <c r="F1396" s="871" t="n">
        <v>6.52</v>
      </c>
      <c r="G1396" s="871" t="n">
        <v>33.8</v>
      </c>
      <c r="H1396" s="870" t="n">
        <v>27.28</v>
      </c>
      <c r="I1396" s="871" t="n">
        <v>7.53</v>
      </c>
      <c r="J1396" s="871" t="n">
        <v>34.81</v>
      </c>
    </row>
    <row r="1397" customFormat="false" ht="38.25" hidden="false" customHeight="false" outlineLevel="0" collapsed="false">
      <c r="A1397" s="868" t="s">
        <v>3122</v>
      </c>
      <c r="B1397" s="869"/>
      <c r="C1397" s="868" t="s">
        <v>3123</v>
      </c>
      <c r="D1397" s="868" t="s">
        <v>389</v>
      </c>
      <c r="E1397" s="870" t="n">
        <v>317.1</v>
      </c>
      <c r="F1397" s="871" t="n">
        <v>65.28</v>
      </c>
      <c r="G1397" s="871" t="n">
        <v>382.38</v>
      </c>
      <c r="H1397" s="870" t="n">
        <v>317.1</v>
      </c>
      <c r="I1397" s="871" t="n">
        <v>75.44</v>
      </c>
      <c r="J1397" s="871" t="n">
        <v>392.54</v>
      </c>
    </row>
    <row r="1398" customFormat="false" ht="38.25" hidden="false" customHeight="false" outlineLevel="0" collapsed="false">
      <c r="A1398" s="868" t="s">
        <v>3124</v>
      </c>
      <c r="B1398" s="869"/>
      <c r="C1398" s="868" t="s">
        <v>3125</v>
      </c>
      <c r="D1398" s="868" t="s">
        <v>389</v>
      </c>
      <c r="E1398" s="870" t="n">
        <v>505.21</v>
      </c>
      <c r="F1398" s="871" t="n">
        <v>65.28</v>
      </c>
      <c r="G1398" s="871" t="n">
        <v>570.49</v>
      </c>
      <c r="H1398" s="870" t="n">
        <v>505.21</v>
      </c>
      <c r="I1398" s="871" t="n">
        <v>75.44</v>
      </c>
      <c r="J1398" s="871" t="n">
        <v>580.65</v>
      </c>
    </row>
    <row r="1399" customFormat="false" ht="12.75" hidden="false" customHeight="false" outlineLevel="0" collapsed="false">
      <c r="A1399" s="857" t="s">
        <v>3126</v>
      </c>
      <c r="B1399" s="858" t="s">
        <v>3127</v>
      </c>
      <c r="C1399" s="859"/>
      <c r="D1399" s="860"/>
      <c r="E1399" s="874"/>
      <c r="F1399" s="874"/>
      <c r="G1399" s="875"/>
      <c r="H1399" s="874"/>
      <c r="I1399" s="874"/>
      <c r="J1399" s="875"/>
    </row>
    <row r="1400" customFormat="false" ht="12.75" hidden="false" customHeight="false" outlineLevel="0" collapsed="false">
      <c r="A1400" s="863" t="s">
        <v>3128</v>
      </c>
      <c r="B1400" s="864" t="s">
        <v>3129</v>
      </c>
      <c r="C1400" s="865"/>
      <c r="D1400" s="876"/>
      <c r="E1400" s="877"/>
      <c r="F1400" s="877"/>
      <c r="G1400" s="878"/>
      <c r="H1400" s="877"/>
      <c r="I1400" s="877"/>
      <c r="J1400" s="878"/>
    </row>
    <row r="1401" customFormat="false" ht="12.75" hidden="false" customHeight="false" outlineLevel="0" collapsed="false">
      <c r="A1401" s="868" t="s">
        <v>3130</v>
      </c>
      <c r="B1401" s="869"/>
      <c r="C1401" s="868" t="s">
        <v>3131</v>
      </c>
      <c r="D1401" s="868" t="s">
        <v>389</v>
      </c>
      <c r="E1401" s="870" t="n">
        <v>490.18</v>
      </c>
      <c r="F1401" s="871" t="n">
        <v>44.89</v>
      </c>
      <c r="G1401" s="871" t="n">
        <v>535.07</v>
      </c>
      <c r="H1401" s="870" t="n">
        <v>490.18</v>
      </c>
      <c r="I1401" s="871" t="n">
        <v>51.88</v>
      </c>
      <c r="J1401" s="871" t="n">
        <v>542.06</v>
      </c>
    </row>
    <row r="1402" customFormat="false" ht="25.5" hidden="false" customHeight="false" outlineLevel="0" collapsed="false">
      <c r="A1402" s="868" t="s">
        <v>3132</v>
      </c>
      <c r="B1402" s="869"/>
      <c r="C1402" s="868" t="s">
        <v>3133</v>
      </c>
      <c r="D1402" s="868" t="s">
        <v>389</v>
      </c>
      <c r="E1402" s="870" t="n">
        <v>248.37</v>
      </c>
      <c r="F1402" s="871" t="n">
        <v>44.89</v>
      </c>
      <c r="G1402" s="871" t="n">
        <v>293.26</v>
      </c>
      <c r="H1402" s="870" t="n">
        <v>248.37</v>
      </c>
      <c r="I1402" s="871" t="n">
        <v>51.88</v>
      </c>
      <c r="J1402" s="871" t="n">
        <v>300.25</v>
      </c>
    </row>
    <row r="1403" customFormat="false" ht="12.75" hidden="false" customHeight="false" outlineLevel="0" collapsed="false">
      <c r="A1403" s="868" t="s">
        <v>3134</v>
      </c>
      <c r="B1403" s="869"/>
      <c r="C1403" s="868" t="s">
        <v>3135</v>
      </c>
      <c r="D1403" s="868" t="s">
        <v>389</v>
      </c>
      <c r="E1403" s="870" t="n">
        <v>626.7</v>
      </c>
      <c r="F1403" s="871" t="n">
        <v>44.89</v>
      </c>
      <c r="G1403" s="871" t="n">
        <v>671.59</v>
      </c>
      <c r="H1403" s="870" t="n">
        <v>626.7</v>
      </c>
      <c r="I1403" s="871" t="n">
        <v>51.88</v>
      </c>
      <c r="J1403" s="871" t="n">
        <v>678.58</v>
      </c>
    </row>
    <row r="1404" customFormat="false" ht="25.5" hidden="false" customHeight="false" outlineLevel="0" collapsed="false">
      <c r="A1404" s="868" t="s">
        <v>3136</v>
      </c>
      <c r="B1404" s="869"/>
      <c r="C1404" s="868" t="s">
        <v>3137</v>
      </c>
      <c r="D1404" s="868" t="s">
        <v>389</v>
      </c>
      <c r="E1404" s="870" t="n">
        <v>532.14</v>
      </c>
      <c r="F1404" s="871" t="n">
        <v>44.89</v>
      </c>
      <c r="G1404" s="871" t="n">
        <v>577.03</v>
      </c>
      <c r="H1404" s="870" t="n">
        <v>532.14</v>
      </c>
      <c r="I1404" s="871" t="n">
        <v>51.88</v>
      </c>
      <c r="J1404" s="871" t="n">
        <v>584.02</v>
      </c>
    </row>
    <row r="1405" customFormat="false" ht="12.75" hidden="false" customHeight="false" outlineLevel="0" collapsed="false">
      <c r="A1405" s="868" t="s">
        <v>3138</v>
      </c>
      <c r="B1405" s="869"/>
      <c r="C1405" s="868" t="s">
        <v>3139</v>
      </c>
      <c r="D1405" s="868" t="s">
        <v>389</v>
      </c>
      <c r="E1405" s="870" t="n">
        <v>570.89</v>
      </c>
      <c r="F1405" s="871" t="n">
        <v>44.89</v>
      </c>
      <c r="G1405" s="871" t="n">
        <v>615.78</v>
      </c>
      <c r="H1405" s="870" t="n">
        <v>570.89</v>
      </c>
      <c r="I1405" s="871" t="n">
        <v>51.88</v>
      </c>
      <c r="J1405" s="871" t="n">
        <v>622.77</v>
      </c>
    </row>
    <row r="1406" customFormat="false" ht="25.5" hidden="false" customHeight="false" outlineLevel="0" collapsed="false">
      <c r="A1406" s="868" t="s">
        <v>3140</v>
      </c>
      <c r="B1406" s="869"/>
      <c r="C1406" s="868" t="s">
        <v>3141</v>
      </c>
      <c r="D1406" s="868" t="s">
        <v>389</v>
      </c>
      <c r="E1406" s="870" t="n">
        <v>298.72</v>
      </c>
      <c r="F1406" s="871" t="n">
        <v>44.89</v>
      </c>
      <c r="G1406" s="871" t="n">
        <v>343.61</v>
      </c>
      <c r="H1406" s="870" t="n">
        <v>298.72</v>
      </c>
      <c r="I1406" s="871" t="n">
        <v>51.88</v>
      </c>
      <c r="J1406" s="871" t="n">
        <v>350.6</v>
      </c>
    </row>
    <row r="1407" customFormat="false" ht="12.75" hidden="false" customHeight="false" outlineLevel="0" collapsed="false">
      <c r="A1407" s="868" t="s">
        <v>3142</v>
      </c>
      <c r="B1407" s="869"/>
      <c r="C1407" s="868" t="s">
        <v>3143</v>
      </c>
      <c r="D1407" s="868" t="s">
        <v>389</v>
      </c>
      <c r="E1407" s="870" t="n">
        <v>581.18</v>
      </c>
      <c r="F1407" s="871" t="n">
        <v>44.89</v>
      </c>
      <c r="G1407" s="871" t="n">
        <v>626.07</v>
      </c>
      <c r="H1407" s="870" t="n">
        <v>581.18</v>
      </c>
      <c r="I1407" s="871" t="n">
        <v>51.88</v>
      </c>
      <c r="J1407" s="871" t="n">
        <v>633.06</v>
      </c>
    </row>
    <row r="1408" customFormat="false" ht="25.5" hidden="false" customHeight="false" outlineLevel="0" collapsed="false">
      <c r="A1408" s="868" t="s">
        <v>3144</v>
      </c>
      <c r="B1408" s="869"/>
      <c r="C1408" s="868" t="s">
        <v>3145</v>
      </c>
      <c r="D1408" s="868" t="s">
        <v>389</v>
      </c>
      <c r="E1408" s="870" t="n">
        <v>504.22</v>
      </c>
      <c r="F1408" s="871" t="n">
        <v>44.89</v>
      </c>
      <c r="G1408" s="871" t="n">
        <v>549.11</v>
      </c>
      <c r="H1408" s="870" t="n">
        <v>504.22</v>
      </c>
      <c r="I1408" s="871" t="n">
        <v>51.88</v>
      </c>
      <c r="J1408" s="871" t="n">
        <v>556.1</v>
      </c>
    </row>
    <row r="1409" customFormat="false" ht="12.75" hidden="false" customHeight="false" outlineLevel="0" collapsed="false">
      <c r="A1409" s="868" t="s">
        <v>3146</v>
      </c>
      <c r="B1409" s="869"/>
      <c r="C1409" s="868" t="s">
        <v>3147</v>
      </c>
      <c r="D1409" s="868" t="s">
        <v>389</v>
      </c>
      <c r="E1409" s="870" t="n">
        <v>697</v>
      </c>
      <c r="F1409" s="871" t="n">
        <v>44.89</v>
      </c>
      <c r="G1409" s="871" t="n">
        <v>741.89</v>
      </c>
      <c r="H1409" s="870" t="n">
        <v>697</v>
      </c>
      <c r="I1409" s="871" t="n">
        <v>51.88</v>
      </c>
      <c r="J1409" s="871" t="n">
        <v>748.88</v>
      </c>
    </row>
    <row r="1410" customFormat="false" ht="25.5" hidden="false" customHeight="false" outlineLevel="0" collapsed="false">
      <c r="A1410" s="868" t="s">
        <v>3148</v>
      </c>
      <c r="B1410" s="869"/>
      <c r="C1410" s="868" t="s">
        <v>3149</v>
      </c>
      <c r="D1410" s="868" t="s">
        <v>389</v>
      </c>
      <c r="E1410" s="870" t="n">
        <v>614.71</v>
      </c>
      <c r="F1410" s="871" t="n">
        <v>44.89</v>
      </c>
      <c r="G1410" s="871" t="n">
        <v>659.6</v>
      </c>
      <c r="H1410" s="870" t="n">
        <v>614.71</v>
      </c>
      <c r="I1410" s="871" t="n">
        <v>51.88</v>
      </c>
      <c r="J1410" s="871" t="n">
        <v>666.59</v>
      </c>
    </row>
    <row r="1411" customFormat="false" ht="25.5" hidden="false" customHeight="false" outlineLevel="0" collapsed="false">
      <c r="A1411" s="868" t="s">
        <v>3150</v>
      </c>
      <c r="B1411" s="869"/>
      <c r="C1411" s="868" t="s">
        <v>3151</v>
      </c>
      <c r="D1411" s="868" t="s">
        <v>389</v>
      </c>
      <c r="E1411" s="870" t="n">
        <v>208.92</v>
      </c>
      <c r="F1411" s="871" t="n">
        <v>0</v>
      </c>
      <c r="G1411" s="871" t="n">
        <v>208.92</v>
      </c>
      <c r="H1411" s="870" t="n">
        <v>208.92</v>
      </c>
      <c r="I1411" s="871" t="n">
        <v>0</v>
      </c>
      <c r="J1411" s="871" t="n">
        <v>208.92</v>
      </c>
    </row>
    <row r="1412" customFormat="false" ht="12.75" hidden="false" customHeight="false" outlineLevel="0" collapsed="false">
      <c r="A1412" s="868" t="s">
        <v>3152</v>
      </c>
      <c r="B1412" s="869"/>
      <c r="C1412" s="868" t="s">
        <v>3153</v>
      </c>
      <c r="D1412" s="868" t="s">
        <v>389</v>
      </c>
      <c r="E1412" s="870" t="n">
        <v>554.41</v>
      </c>
      <c r="F1412" s="871" t="n">
        <v>34.49</v>
      </c>
      <c r="G1412" s="871" t="n">
        <v>588.9</v>
      </c>
      <c r="H1412" s="870" t="n">
        <v>554.41</v>
      </c>
      <c r="I1412" s="871" t="n">
        <v>39.87</v>
      </c>
      <c r="J1412" s="871" t="n">
        <v>594.28</v>
      </c>
    </row>
    <row r="1413" customFormat="false" ht="12.75" hidden="false" customHeight="false" outlineLevel="0" collapsed="false">
      <c r="A1413" s="868" t="s">
        <v>3154</v>
      </c>
      <c r="B1413" s="869"/>
      <c r="C1413" s="868" t="s">
        <v>3155</v>
      </c>
      <c r="D1413" s="868" t="s">
        <v>389</v>
      </c>
      <c r="E1413" s="870" t="n">
        <v>1044.04</v>
      </c>
      <c r="F1413" s="871" t="n">
        <v>44.89</v>
      </c>
      <c r="G1413" s="871" t="n">
        <v>1088.93</v>
      </c>
      <c r="H1413" s="870" t="n">
        <v>1044.04</v>
      </c>
      <c r="I1413" s="871" t="n">
        <v>51.88</v>
      </c>
      <c r="J1413" s="871" t="n">
        <v>1095.92</v>
      </c>
    </row>
    <row r="1414" customFormat="false" ht="25.5" hidden="false" customHeight="false" outlineLevel="0" collapsed="false">
      <c r="A1414" s="868" t="s">
        <v>3156</v>
      </c>
      <c r="B1414" s="869"/>
      <c r="C1414" s="868" t="s">
        <v>3157</v>
      </c>
      <c r="D1414" s="868" t="s">
        <v>389</v>
      </c>
      <c r="E1414" s="870" t="n">
        <v>923.79</v>
      </c>
      <c r="F1414" s="871" t="n">
        <v>44.89</v>
      </c>
      <c r="G1414" s="871" t="n">
        <v>968.68</v>
      </c>
      <c r="H1414" s="870" t="n">
        <v>923.79</v>
      </c>
      <c r="I1414" s="871" t="n">
        <v>51.88</v>
      </c>
      <c r="J1414" s="871" t="n">
        <v>975.67</v>
      </c>
    </row>
    <row r="1415" customFormat="false" ht="12.75" hidden="false" customHeight="false" outlineLevel="0" collapsed="false">
      <c r="A1415" s="868" t="s">
        <v>3158</v>
      </c>
      <c r="B1415" s="869"/>
      <c r="C1415" s="868" t="s">
        <v>3159</v>
      </c>
      <c r="D1415" s="868" t="s">
        <v>389</v>
      </c>
      <c r="E1415" s="870" t="n">
        <v>473.47</v>
      </c>
      <c r="F1415" s="871" t="n">
        <v>44.89</v>
      </c>
      <c r="G1415" s="871" t="n">
        <v>518.36</v>
      </c>
      <c r="H1415" s="870" t="n">
        <v>473.47</v>
      </c>
      <c r="I1415" s="871" t="n">
        <v>51.88</v>
      </c>
      <c r="J1415" s="871" t="n">
        <v>525.35</v>
      </c>
    </row>
    <row r="1416" customFormat="false" ht="12.75" hidden="false" customHeight="false" outlineLevel="0" collapsed="false">
      <c r="A1416" s="868" t="s">
        <v>3160</v>
      </c>
      <c r="B1416" s="869"/>
      <c r="C1416" s="868" t="s">
        <v>3161</v>
      </c>
      <c r="D1416" s="868" t="s">
        <v>389</v>
      </c>
      <c r="E1416" s="870" t="n">
        <v>471.51</v>
      </c>
      <c r="F1416" s="871" t="n">
        <v>34.49</v>
      </c>
      <c r="G1416" s="871" t="n">
        <v>506</v>
      </c>
      <c r="H1416" s="870" t="n">
        <v>471.51</v>
      </c>
      <c r="I1416" s="871" t="n">
        <v>39.87</v>
      </c>
      <c r="J1416" s="871" t="n">
        <v>511.38</v>
      </c>
    </row>
    <row r="1417" customFormat="false" ht="12.75" hidden="false" customHeight="false" outlineLevel="0" collapsed="false">
      <c r="A1417" s="868" t="s">
        <v>3162</v>
      </c>
      <c r="B1417" s="869"/>
      <c r="C1417" s="868" t="s">
        <v>3163</v>
      </c>
      <c r="D1417" s="868" t="s">
        <v>389</v>
      </c>
      <c r="E1417" s="870" t="n">
        <v>610.92</v>
      </c>
      <c r="F1417" s="871" t="n">
        <v>34.49</v>
      </c>
      <c r="G1417" s="871" t="n">
        <v>645.41</v>
      </c>
      <c r="H1417" s="870" t="n">
        <v>610.92</v>
      </c>
      <c r="I1417" s="871" t="n">
        <v>39.87</v>
      </c>
      <c r="J1417" s="871" t="n">
        <v>650.79</v>
      </c>
    </row>
    <row r="1418" customFormat="false" ht="12.75" hidden="false" customHeight="false" outlineLevel="0" collapsed="false">
      <c r="A1418" s="868" t="s">
        <v>3164</v>
      </c>
      <c r="B1418" s="869"/>
      <c r="C1418" s="868" t="s">
        <v>3165</v>
      </c>
      <c r="D1418" s="868" t="s">
        <v>389</v>
      </c>
      <c r="E1418" s="870" t="n">
        <v>412.56</v>
      </c>
      <c r="F1418" s="871" t="n">
        <v>25.87</v>
      </c>
      <c r="G1418" s="871" t="n">
        <v>438.43</v>
      </c>
      <c r="H1418" s="870" t="n">
        <v>412.56</v>
      </c>
      <c r="I1418" s="871" t="n">
        <v>29.9</v>
      </c>
      <c r="J1418" s="871" t="n">
        <v>442.46</v>
      </c>
    </row>
    <row r="1419" customFormat="false" ht="12.75" hidden="false" customHeight="false" outlineLevel="0" collapsed="false">
      <c r="A1419" s="868" t="s">
        <v>3166</v>
      </c>
      <c r="B1419" s="869"/>
      <c r="C1419" s="868" t="s">
        <v>3167</v>
      </c>
      <c r="D1419" s="868" t="s">
        <v>389</v>
      </c>
      <c r="E1419" s="870" t="n">
        <v>432.52</v>
      </c>
      <c r="F1419" s="871" t="n">
        <v>25.87</v>
      </c>
      <c r="G1419" s="871" t="n">
        <v>458.39</v>
      </c>
      <c r="H1419" s="870" t="n">
        <v>432.52</v>
      </c>
      <c r="I1419" s="871" t="n">
        <v>29.9</v>
      </c>
      <c r="J1419" s="871" t="n">
        <v>462.42</v>
      </c>
    </row>
    <row r="1420" customFormat="false" ht="25.5" hidden="false" customHeight="false" outlineLevel="0" collapsed="false">
      <c r="A1420" s="868" t="s">
        <v>3168</v>
      </c>
      <c r="B1420" s="869"/>
      <c r="C1420" s="868" t="s">
        <v>3169</v>
      </c>
      <c r="D1420" s="868" t="s">
        <v>389</v>
      </c>
      <c r="E1420" s="870" t="n">
        <v>412.56</v>
      </c>
      <c r="F1420" s="871" t="n">
        <v>25.87</v>
      </c>
      <c r="G1420" s="871" t="n">
        <v>438.43</v>
      </c>
      <c r="H1420" s="870" t="n">
        <v>412.56</v>
      </c>
      <c r="I1420" s="871" t="n">
        <v>29.9</v>
      </c>
      <c r="J1420" s="871" t="n">
        <v>442.46</v>
      </c>
    </row>
    <row r="1421" customFormat="false" ht="12.75" hidden="false" customHeight="false" outlineLevel="0" collapsed="false">
      <c r="A1421" s="868" t="s">
        <v>3170</v>
      </c>
      <c r="B1421" s="869"/>
      <c r="C1421" s="868" t="s">
        <v>3171</v>
      </c>
      <c r="D1421" s="868" t="s">
        <v>389</v>
      </c>
      <c r="E1421" s="870" t="n">
        <v>705.82</v>
      </c>
      <c r="F1421" s="871" t="n">
        <v>0</v>
      </c>
      <c r="G1421" s="871" t="n">
        <v>705.82</v>
      </c>
      <c r="H1421" s="870" t="n">
        <v>705.82</v>
      </c>
      <c r="I1421" s="871" t="n">
        <v>0</v>
      </c>
      <c r="J1421" s="871" t="n">
        <v>705.82</v>
      </c>
    </row>
    <row r="1422" customFormat="false" ht="25.5" hidden="false" customHeight="false" outlineLevel="0" collapsed="false">
      <c r="A1422" s="868" t="s">
        <v>3172</v>
      </c>
      <c r="B1422" s="869"/>
      <c r="C1422" s="868" t="s">
        <v>3173</v>
      </c>
      <c r="D1422" s="868" t="s">
        <v>389</v>
      </c>
      <c r="E1422" s="870" t="n">
        <v>851.45</v>
      </c>
      <c r="F1422" s="871" t="n">
        <v>0</v>
      </c>
      <c r="G1422" s="871" t="n">
        <v>851.45</v>
      </c>
      <c r="H1422" s="870" t="n">
        <v>851.45</v>
      </c>
      <c r="I1422" s="871" t="n">
        <v>0</v>
      </c>
      <c r="J1422" s="871" t="n">
        <v>851.45</v>
      </c>
    </row>
    <row r="1423" customFormat="false" ht="25.5" hidden="false" customHeight="false" outlineLevel="0" collapsed="false">
      <c r="A1423" s="868" t="s">
        <v>3174</v>
      </c>
      <c r="B1423" s="869"/>
      <c r="C1423" s="868" t="s">
        <v>3175</v>
      </c>
      <c r="D1423" s="868" t="s">
        <v>389</v>
      </c>
      <c r="E1423" s="870" t="n">
        <v>571.73</v>
      </c>
      <c r="F1423" s="871" t="n">
        <v>0</v>
      </c>
      <c r="G1423" s="871" t="n">
        <v>571.73</v>
      </c>
      <c r="H1423" s="870" t="n">
        <v>571.73</v>
      </c>
      <c r="I1423" s="871" t="n">
        <v>0</v>
      </c>
      <c r="J1423" s="871" t="n">
        <v>571.73</v>
      </c>
    </row>
    <row r="1424" customFormat="false" ht="25.5" hidden="false" customHeight="false" outlineLevel="0" collapsed="false">
      <c r="A1424" s="868" t="s">
        <v>3176</v>
      </c>
      <c r="B1424" s="869"/>
      <c r="C1424" s="868" t="s">
        <v>3177</v>
      </c>
      <c r="D1424" s="868" t="s">
        <v>389</v>
      </c>
      <c r="E1424" s="870" t="n">
        <v>566.89</v>
      </c>
      <c r="F1424" s="871" t="n">
        <v>0</v>
      </c>
      <c r="G1424" s="871" t="n">
        <v>566.89</v>
      </c>
      <c r="H1424" s="870" t="n">
        <v>566.89</v>
      </c>
      <c r="I1424" s="871" t="n">
        <v>0</v>
      </c>
      <c r="J1424" s="871" t="n">
        <v>566.89</v>
      </c>
    </row>
    <row r="1425" customFormat="false" ht="25.5" hidden="false" customHeight="false" outlineLevel="0" collapsed="false">
      <c r="A1425" s="868" t="s">
        <v>3178</v>
      </c>
      <c r="B1425" s="869"/>
      <c r="C1425" s="868" t="s">
        <v>3179</v>
      </c>
      <c r="D1425" s="868" t="s">
        <v>389</v>
      </c>
      <c r="E1425" s="870" t="n">
        <v>592.21</v>
      </c>
      <c r="F1425" s="871" t="n">
        <v>44.89</v>
      </c>
      <c r="G1425" s="871" t="n">
        <v>637.1</v>
      </c>
      <c r="H1425" s="870" t="n">
        <v>592.21</v>
      </c>
      <c r="I1425" s="871" t="n">
        <v>51.88</v>
      </c>
      <c r="J1425" s="871" t="n">
        <v>644.09</v>
      </c>
    </row>
    <row r="1426" customFormat="false" ht="25.5" hidden="false" customHeight="false" outlineLevel="0" collapsed="false">
      <c r="A1426" s="868" t="s">
        <v>3180</v>
      </c>
      <c r="B1426" s="869"/>
      <c r="C1426" s="868" t="s">
        <v>3181</v>
      </c>
      <c r="D1426" s="868" t="s">
        <v>389</v>
      </c>
      <c r="E1426" s="870" t="n">
        <v>736.54</v>
      </c>
      <c r="F1426" s="871" t="n">
        <v>44.89</v>
      </c>
      <c r="G1426" s="871" t="n">
        <v>781.43</v>
      </c>
      <c r="H1426" s="870" t="n">
        <v>736.54</v>
      </c>
      <c r="I1426" s="871" t="n">
        <v>51.88</v>
      </c>
      <c r="J1426" s="871" t="n">
        <v>788.42</v>
      </c>
    </row>
    <row r="1427" customFormat="false" ht="25.5" hidden="false" customHeight="false" outlineLevel="0" collapsed="false">
      <c r="A1427" s="868" t="s">
        <v>3182</v>
      </c>
      <c r="B1427" s="869"/>
      <c r="C1427" s="868" t="s">
        <v>3183</v>
      </c>
      <c r="D1427" s="868" t="s">
        <v>389</v>
      </c>
      <c r="E1427" s="870" t="n">
        <v>610.29</v>
      </c>
      <c r="F1427" s="871" t="n">
        <v>44.89</v>
      </c>
      <c r="G1427" s="871" t="n">
        <v>655.18</v>
      </c>
      <c r="H1427" s="870" t="n">
        <v>610.29</v>
      </c>
      <c r="I1427" s="871" t="n">
        <v>51.88</v>
      </c>
      <c r="J1427" s="871" t="n">
        <v>662.17</v>
      </c>
    </row>
    <row r="1428" customFormat="false" ht="25.5" hidden="false" customHeight="false" outlineLevel="0" collapsed="false">
      <c r="A1428" s="868" t="s">
        <v>3184</v>
      </c>
      <c r="B1428" s="869"/>
      <c r="C1428" s="868" t="s">
        <v>3185</v>
      </c>
      <c r="D1428" s="868" t="s">
        <v>389</v>
      </c>
      <c r="E1428" s="870" t="n">
        <v>617.79</v>
      </c>
      <c r="F1428" s="871" t="n">
        <v>44.89</v>
      </c>
      <c r="G1428" s="871" t="n">
        <v>662.68</v>
      </c>
      <c r="H1428" s="870" t="n">
        <v>617.79</v>
      </c>
      <c r="I1428" s="871" t="n">
        <v>51.88</v>
      </c>
      <c r="J1428" s="871" t="n">
        <v>669.67</v>
      </c>
    </row>
    <row r="1429" customFormat="false" ht="12.75" hidden="false" customHeight="false" outlineLevel="0" collapsed="false">
      <c r="A1429" s="863" t="s">
        <v>3186</v>
      </c>
      <c r="B1429" s="864" t="s">
        <v>3187</v>
      </c>
      <c r="C1429" s="865"/>
      <c r="D1429" s="876"/>
      <c r="E1429" s="877"/>
      <c r="F1429" s="877"/>
      <c r="G1429" s="878"/>
      <c r="H1429" s="877"/>
      <c r="I1429" s="877"/>
      <c r="J1429" s="878"/>
    </row>
    <row r="1430" customFormat="false" ht="25.5" hidden="false" customHeight="false" outlineLevel="0" collapsed="false">
      <c r="A1430" s="868" t="s">
        <v>3188</v>
      </c>
      <c r="B1430" s="869"/>
      <c r="C1430" s="868" t="s">
        <v>3189</v>
      </c>
      <c r="D1430" s="868" t="s">
        <v>389</v>
      </c>
      <c r="E1430" s="870" t="n">
        <v>510.99</v>
      </c>
      <c r="F1430" s="871" t="n">
        <v>89.76</v>
      </c>
      <c r="G1430" s="871" t="n">
        <v>600.75</v>
      </c>
      <c r="H1430" s="870" t="n">
        <v>510.99</v>
      </c>
      <c r="I1430" s="871" t="n">
        <v>103.74</v>
      </c>
      <c r="J1430" s="871" t="n">
        <v>614.73</v>
      </c>
    </row>
    <row r="1431" customFormat="false" ht="12.75" hidden="false" customHeight="false" outlineLevel="0" collapsed="false">
      <c r="A1431" s="868" t="s">
        <v>3190</v>
      </c>
      <c r="B1431" s="869"/>
      <c r="C1431" s="868" t="s">
        <v>3191</v>
      </c>
      <c r="D1431" s="868" t="s">
        <v>389</v>
      </c>
      <c r="E1431" s="870" t="n">
        <v>660.91</v>
      </c>
      <c r="F1431" s="871" t="n">
        <v>89.76</v>
      </c>
      <c r="G1431" s="871" t="n">
        <v>750.67</v>
      </c>
      <c r="H1431" s="870" t="n">
        <v>660.91</v>
      </c>
      <c r="I1431" s="871" t="n">
        <v>103.74</v>
      </c>
      <c r="J1431" s="871" t="n">
        <v>764.65</v>
      </c>
    </row>
    <row r="1432" customFormat="false" ht="25.5" hidden="false" customHeight="false" outlineLevel="0" collapsed="false">
      <c r="A1432" s="868" t="s">
        <v>3192</v>
      </c>
      <c r="B1432" s="869"/>
      <c r="C1432" s="868" t="s">
        <v>3193</v>
      </c>
      <c r="D1432" s="868" t="s">
        <v>389</v>
      </c>
      <c r="E1432" s="870" t="n">
        <v>726.03</v>
      </c>
      <c r="F1432" s="871" t="n">
        <v>89.76</v>
      </c>
      <c r="G1432" s="871" t="n">
        <v>815.79</v>
      </c>
      <c r="H1432" s="870" t="n">
        <v>726.03</v>
      </c>
      <c r="I1432" s="871" t="n">
        <v>103.74</v>
      </c>
      <c r="J1432" s="871" t="n">
        <v>829.77</v>
      </c>
    </row>
    <row r="1433" customFormat="false" ht="25.5" hidden="false" customHeight="false" outlineLevel="0" collapsed="false">
      <c r="A1433" s="868" t="s">
        <v>3194</v>
      </c>
      <c r="B1433" s="869"/>
      <c r="C1433" s="868" t="s">
        <v>3195</v>
      </c>
      <c r="D1433" s="868" t="s">
        <v>389</v>
      </c>
      <c r="E1433" s="870" t="n">
        <v>475.36</v>
      </c>
      <c r="F1433" s="871" t="n">
        <v>89.76</v>
      </c>
      <c r="G1433" s="871" t="n">
        <v>565.12</v>
      </c>
      <c r="H1433" s="870" t="n">
        <v>475.36</v>
      </c>
      <c r="I1433" s="871" t="n">
        <v>103.74</v>
      </c>
      <c r="J1433" s="871" t="n">
        <v>579.1</v>
      </c>
    </row>
    <row r="1434" customFormat="false" ht="12.75" hidden="false" customHeight="false" outlineLevel="0" collapsed="false">
      <c r="A1434" s="868" t="s">
        <v>3196</v>
      </c>
      <c r="B1434" s="869"/>
      <c r="C1434" s="868" t="s">
        <v>3197</v>
      </c>
      <c r="D1434" s="868" t="s">
        <v>389</v>
      </c>
      <c r="E1434" s="870" t="n">
        <v>588.04</v>
      </c>
      <c r="F1434" s="871" t="n">
        <v>89.76</v>
      </c>
      <c r="G1434" s="871" t="n">
        <v>677.8</v>
      </c>
      <c r="H1434" s="870" t="n">
        <v>588.04</v>
      </c>
      <c r="I1434" s="871" t="n">
        <v>103.74</v>
      </c>
      <c r="J1434" s="871" t="n">
        <v>691.78</v>
      </c>
    </row>
    <row r="1435" customFormat="false" ht="25.5" hidden="false" customHeight="false" outlineLevel="0" collapsed="false">
      <c r="A1435" s="868" t="s">
        <v>3198</v>
      </c>
      <c r="B1435" s="869"/>
      <c r="C1435" s="868" t="s">
        <v>3199</v>
      </c>
      <c r="D1435" s="868" t="s">
        <v>389</v>
      </c>
      <c r="E1435" s="870" t="n">
        <v>408.51</v>
      </c>
      <c r="F1435" s="871" t="n">
        <v>89.76</v>
      </c>
      <c r="G1435" s="871" t="n">
        <v>498.27</v>
      </c>
      <c r="H1435" s="870" t="n">
        <v>408.51</v>
      </c>
      <c r="I1435" s="871" t="n">
        <v>103.74</v>
      </c>
      <c r="J1435" s="871" t="n">
        <v>512.25</v>
      </c>
    </row>
    <row r="1436" customFormat="false" ht="12.75" hidden="false" customHeight="false" outlineLevel="0" collapsed="false">
      <c r="A1436" s="868" t="s">
        <v>3200</v>
      </c>
      <c r="B1436" s="869"/>
      <c r="C1436" s="868" t="s">
        <v>3201</v>
      </c>
      <c r="D1436" s="868" t="s">
        <v>389</v>
      </c>
      <c r="E1436" s="870" t="n">
        <v>687.84</v>
      </c>
      <c r="F1436" s="871" t="n">
        <v>89.76</v>
      </c>
      <c r="G1436" s="871" t="n">
        <v>777.6</v>
      </c>
      <c r="H1436" s="870" t="n">
        <v>687.84</v>
      </c>
      <c r="I1436" s="871" t="n">
        <v>103.74</v>
      </c>
      <c r="J1436" s="871" t="n">
        <v>791.58</v>
      </c>
    </row>
    <row r="1437" customFormat="false" ht="12.75" hidden="false" customHeight="false" outlineLevel="0" collapsed="false">
      <c r="A1437" s="868" t="s">
        <v>3202</v>
      </c>
      <c r="B1437" s="869"/>
      <c r="C1437" s="868" t="s">
        <v>3203</v>
      </c>
      <c r="D1437" s="868" t="s">
        <v>389</v>
      </c>
      <c r="E1437" s="870" t="n">
        <v>419.24</v>
      </c>
      <c r="F1437" s="871" t="n">
        <v>89.76</v>
      </c>
      <c r="G1437" s="871" t="n">
        <v>509</v>
      </c>
      <c r="H1437" s="870" t="n">
        <v>419.24</v>
      </c>
      <c r="I1437" s="871" t="n">
        <v>103.74</v>
      </c>
      <c r="J1437" s="871" t="n">
        <v>522.98</v>
      </c>
    </row>
    <row r="1438" customFormat="false" ht="25.5" hidden="false" customHeight="false" outlineLevel="0" collapsed="false">
      <c r="A1438" s="868" t="s">
        <v>3204</v>
      </c>
      <c r="B1438" s="869"/>
      <c r="C1438" s="868" t="s">
        <v>3205</v>
      </c>
      <c r="D1438" s="868" t="s">
        <v>389</v>
      </c>
      <c r="E1438" s="870" t="n">
        <v>755.9</v>
      </c>
      <c r="F1438" s="871" t="n">
        <v>89.76</v>
      </c>
      <c r="G1438" s="871" t="n">
        <v>845.66</v>
      </c>
      <c r="H1438" s="870" t="n">
        <v>755.9</v>
      </c>
      <c r="I1438" s="871" t="n">
        <v>103.74</v>
      </c>
      <c r="J1438" s="871" t="n">
        <v>859.64</v>
      </c>
    </row>
    <row r="1439" customFormat="false" ht="25.5" hidden="false" customHeight="false" outlineLevel="0" collapsed="false">
      <c r="A1439" s="868" t="s">
        <v>3206</v>
      </c>
      <c r="B1439" s="869"/>
      <c r="C1439" s="868" t="s">
        <v>3207</v>
      </c>
      <c r="D1439" s="868" t="s">
        <v>389</v>
      </c>
      <c r="E1439" s="870" t="n">
        <v>726.79</v>
      </c>
      <c r="F1439" s="871" t="n">
        <v>44.89</v>
      </c>
      <c r="G1439" s="871" t="n">
        <v>771.68</v>
      </c>
      <c r="H1439" s="870" t="n">
        <v>726.79</v>
      </c>
      <c r="I1439" s="871" t="n">
        <v>51.88</v>
      </c>
      <c r="J1439" s="871" t="n">
        <v>778.67</v>
      </c>
    </row>
    <row r="1440" customFormat="false" ht="25.5" hidden="false" customHeight="false" outlineLevel="0" collapsed="false">
      <c r="A1440" s="868" t="s">
        <v>3208</v>
      </c>
      <c r="B1440" s="869"/>
      <c r="C1440" s="868" t="s">
        <v>3209</v>
      </c>
      <c r="D1440" s="868" t="s">
        <v>389</v>
      </c>
      <c r="E1440" s="870" t="n">
        <v>665.5</v>
      </c>
      <c r="F1440" s="871" t="n">
        <v>44.89</v>
      </c>
      <c r="G1440" s="871" t="n">
        <v>710.39</v>
      </c>
      <c r="H1440" s="870" t="n">
        <v>665.5</v>
      </c>
      <c r="I1440" s="871" t="n">
        <v>51.88</v>
      </c>
      <c r="J1440" s="871" t="n">
        <v>717.38</v>
      </c>
    </row>
    <row r="1441" customFormat="false" ht="25.5" hidden="false" customHeight="false" outlineLevel="0" collapsed="false">
      <c r="A1441" s="868" t="s">
        <v>3210</v>
      </c>
      <c r="B1441" s="869"/>
      <c r="C1441" s="868" t="s">
        <v>3211</v>
      </c>
      <c r="D1441" s="868" t="s">
        <v>389</v>
      </c>
      <c r="E1441" s="870" t="n">
        <v>609.01</v>
      </c>
      <c r="F1441" s="871" t="n">
        <v>44.89</v>
      </c>
      <c r="G1441" s="871" t="n">
        <v>653.9</v>
      </c>
      <c r="H1441" s="870" t="n">
        <v>609.01</v>
      </c>
      <c r="I1441" s="871" t="n">
        <v>51.88</v>
      </c>
      <c r="J1441" s="871" t="n">
        <v>660.89</v>
      </c>
    </row>
    <row r="1442" customFormat="false" ht="25.5" hidden="false" customHeight="false" outlineLevel="0" collapsed="false">
      <c r="A1442" s="868" t="s">
        <v>3212</v>
      </c>
      <c r="B1442" s="869"/>
      <c r="C1442" s="868" t="s">
        <v>3213</v>
      </c>
      <c r="D1442" s="868" t="s">
        <v>389</v>
      </c>
      <c r="E1442" s="870" t="n">
        <v>789.04</v>
      </c>
      <c r="F1442" s="871" t="n">
        <v>44.89</v>
      </c>
      <c r="G1442" s="871" t="n">
        <v>833.93</v>
      </c>
      <c r="H1442" s="870" t="n">
        <v>789.04</v>
      </c>
      <c r="I1442" s="871" t="n">
        <v>51.88</v>
      </c>
      <c r="J1442" s="871" t="n">
        <v>840.92</v>
      </c>
    </row>
    <row r="1443" customFormat="false" ht="25.5" hidden="false" customHeight="false" outlineLevel="0" collapsed="false">
      <c r="A1443" s="868" t="s">
        <v>3214</v>
      </c>
      <c r="B1443" s="869"/>
      <c r="C1443" s="868" t="s">
        <v>3215</v>
      </c>
      <c r="D1443" s="868" t="s">
        <v>389</v>
      </c>
      <c r="E1443" s="870" t="n">
        <v>718.08</v>
      </c>
      <c r="F1443" s="871" t="n">
        <v>89.76</v>
      </c>
      <c r="G1443" s="871" t="n">
        <v>807.84</v>
      </c>
      <c r="H1443" s="870" t="n">
        <v>718.08</v>
      </c>
      <c r="I1443" s="871" t="n">
        <v>103.74</v>
      </c>
      <c r="J1443" s="871" t="n">
        <v>821.82</v>
      </c>
    </row>
    <row r="1444" customFormat="false" ht="25.5" hidden="false" customHeight="false" outlineLevel="0" collapsed="false">
      <c r="A1444" s="868" t="s">
        <v>3216</v>
      </c>
      <c r="B1444" s="869"/>
      <c r="C1444" s="868" t="s">
        <v>3217</v>
      </c>
      <c r="D1444" s="868" t="s">
        <v>389</v>
      </c>
      <c r="E1444" s="870" t="n">
        <v>774.92</v>
      </c>
      <c r="F1444" s="871" t="n">
        <v>89.76</v>
      </c>
      <c r="G1444" s="871" t="n">
        <v>864.68</v>
      </c>
      <c r="H1444" s="870" t="n">
        <v>774.92</v>
      </c>
      <c r="I1444" s="871" t="n">
        <v>103.74</v>
      </c>
      <c r="J1444" s="871" t="n">
        <v>878.66</v>
      </c>
    </row>
    <row r="1445" customFormat="false" ht="12.75" hidden="false" customHeight="false" outlineLevel="0" collapsed="false">
      <c r="A1445" s="863" t="s">
        <v>3218</v>
      </c>
      <c r="B1445" s="864" t="s">
        <v>3219</v>
      </c>
      <c r="C1445" s="865"/>
      <c r="D1445" s="876"/>
      <c r="E1445" s="877"/>
      <c r="F1445" s="877"/>
      <c r="G1445" s="878"/>
      <c r="H1445" s="877"/>
      <c r="I1445" s="877"/>
      <c r="J1445" s="878"/>
    </row>
    <row r="1446" customFormat="false" ht="38.25" hidden="false" customHeight="false" outlineLevel="0" collapsed="false">
      <c r="A1446" s="868" t="s">
        <v>3220</v>
      </c>
      <c r="B1446" s="869"/>
      <c r="C1446" s="868" t="s">
        <v>3221</v>
      </c>
      <c r="D1446" s="868" t="s">
        <v>389</v>
      </c>
      <c r="E1446" s="870" t="n">
        <v>156.6</v>
      </c>
      <c r="F1446" s="871" t="n">
        <v>0</v>
      </c>
      <c r="G1446" s="871" t="n">
        <v>156.6</v>
      </c>
      <c r="H1446" s="870" t="n">
        <v>156.6</v>
      </c>
      <c r="I1446" s="871" t="n">
        <v>0</v>
      </c>
      <c r="J1446" s="871" t="n">
        <v>156.6</v>
      </c>
    </row>
    <row r="1447" customFormat="false" ht="12.75" hidden="false" customHeight="false" outlineLevel="0" collapsed="false">
      <c r="A1447" s="857" t="s">
        <v>3222</v>
      </c>
      <c r="B1447" s="858" t="s">
        <v>3223</v>
      </c>
      <c r="C1447" s="859"/>
      <c r="D1447" s="860"/>
      <c r="E1447" s="874"/>
      <c r="F1447" s="874"/>
      <c r="G1447" s="875"/>
      <c r="H1447" s="874"/>
      <c r="I1447" s="874"/>
      <c r="J1447" s="875"/>
    </row>
    <row r="1448" customFormat="false" ht="12.75" hidden="false" customHeight="false" outlineLevel="0" collapsed="false">
      <c r="A1448" s="863" t="s">
        <v>3224</v>
      </c>
      <c r="B1448" s="864" t="s">
        <v>3225</v>
      </c>
      <c r="C1448" s="865"/>
      <c r="D1448" s="876"/>
      <c r="E1448" s="877"/>
      <c r="F1448" s="877"/>
      <c r="G1448" s="878"/>
      <c r="H1448" s="877"/>
      <c r="I1448" s="877"/>
      <c r="J1448" s="878"/>
    </row>
    <row r="1449" customFormat="false" ht="12.75" hidden="false" customHeight="false" outlineLevel="0" collapsed="false">
      <c r="A1449" s="868" t="s">
        <v>3226</v>
      </c>
      <c r="B1449" s="869"/>
      <c r="C1449" s="868" t="s">
        <v>3227</v>
      </c>
      <c r="D1449" s="868" t="s">
        <v>389</v>
      </c>
      <c r="E1449" s="870" t="n">
        <v>60.8</v>
      </c>
      <c r="F1449" s="871" t="n">
        <v>19.68</v>
      </c>
      <c r="G1449" s="871" t="n">
        <v>80.48</v>
      </c>
      <c r="H1449" s="870" t="n">
        <v>60.8</v>
      </c>
      <c r="I1449" s="871" t="n">
        <v>22.74</v>
      </c>
      <c r="J1449" s="871" t="n">
        <v>83.54</v>
      </c>
    </row>
    <row r="1450" customFormat="false" ht="12.75" hidden="false" customHeight="false" outlineLevel="0" collapsed="false">
      <c r="A1450" s="868" t="s">
        <v>3228</v>
      </c>
      <c r="B1450" s="869"/>
      <c r="C1450" s="868" t="s">
        <v>3229</v>
      </c>
      <c r="D1450" s="868" t="s">
        <v>389</v>
      </c>
      <c r="E1450" s="870" t="n">
        <v>74.54</v>
      </c>
      <c r="F1450" s="871" t="n">
        <v>19.68</v>
      </c>
      <c r="G1450" s="871" t="n">
        <v>94.22</v>
      </c>
      <c r="H1450" s="870" t="n">
        <v>74.54</v>
      </c>
      <c r="I1450" s="871" t="n">
        <v>22.74</v>
      </c>
      <c r="J1450" s="871" t="n">
        <v>97.28</v>
      </c>
    </row>
    <row r="1451" customFormat="false" ht="12.75" hidden="false" customHeight="false" outlineLevel="0" collapsed="false">
      <c r="A1451" s="868" t="s">
        <v>3230</v>
      </c>
      <c r="B1451" s="869"/>
      <c r="C1451" s="868" t="s">
        <v>3231</v>
      </c>
      <c r="D1451" s="868" t="s">
        <v>389</v>
      </c>
      <c r="E1451" s="870" t="n">
        <v>84.49</v>
      </c>
      <c r="F1451" s="871" t="n">
        <v>19.68</v>
      </c>
      <c r="G1451" s="871" t="n">
        <v>104.17</v>
      </c>
      <c r="H1451" s="870" t="n">
        <v>84.49</v>
      </c>
      <c r="I1451" s="871" t="n">
        <v>22.74</v>
      </c>
      <c r="J1451" s="871" t="n">
        <v>107.23</v>
      </c>
    </row>
    <row r="1452" customFormat="false" ht="12.75" hidden="false" customHeight="false" outlineLevel="0" collapsed="false">
      <c r="A1452" s="868" t="s">
        <v>3232</v>
      </c>
      <c r="B1452" s="869"/>
      <c r="C1452" s="868" t="s">
        <v>3233</v>
      </c>
      <c r="D1452" s="868" t="s">
        <v>389</v>
      </c>
      <c r="E1452" s="870" t="n">
        <v>106.26</v>
      </c>
      <c r="F1452" s="871" t="n">
        <v>19.68</v>
      </c>
      <c r="G1452" s="871" t="n">
        <v>125.94</v>
      </c>
      <c r="H1452" s="870" t="n">
        <v>106.26</v>
      </c>
      <c r="I1452" s="871" t="n">
        <v>22.74</v>
      </c>
      <c r="J1452" s="871" t="n">
        <v>129</v>
      </c>
    </row>
    <row r="1453" customFormat="false" ht="12.75" hidden="false" customHeight="false" outlineLevel="0" collapsed="false">
      <c r="A1453" s="868" t="s">
        <v>3234</v>
      </c>
      <c r="B1453" s="869"/>
      <c r="C1453" s="868" t="s">
        <v>3235</v>
      </c>
      <c r="D1453" s="868" t="s">
        <v>389</v>
      </c>
      <c r="E1453" s="870" t="n">
        <v>295.04</v>
      </c>
      <c r="F1453" s="871" t="n">
        <v>19.68</v>
      </c>
      <c r="G1453" s="871" t="n">
        <v>314.72</v>
      </c>
      <c r="H1453" s="870" t="n">
        <v>295.04</v>
      </c>
      <c r="I1453" s="871" t="n">
        <v>22.74</v>
      </c>
      <c r="J1453" s="871" t="n">
        <v>317.78</v>
      </c>
    </row>
    <row r="1454" customFormat="false" ht="12.75" hidden="false" customHeight="false" outlineLevel="0" collapsed="false">
      <c r="A1454" s="868" t="s">
        <v>3236</v>
      </c>
      <c r="B1454" s="869"/>
      <c r="C1454" s="868" t="s">
        <v>3237</v>
      </c>
      <c r="D1454" s="868" t="s">
        <v>389</v>
      </c>
      <c r="E1454" s="870" t="n">
        <v>502.65</v>
      </c>
      <c r="F1454" s="871" t="n">
        <v>19.68</v>
      </c>
      <c r="G1454" s="871" t="n">
        <v>522.33</v>
      </c>
      <c r="H1454" s="870" t="n">
        <v>502.65</v>
      </c>
      <c r="I1454" s="871" t="n">
        <v>22.74</v>
      </c>
      <c r="J1454" s="871" t="n">
        <v>525.39</v>
      </c>
    </row>
    <row r="1455" customFormat="false" ht="12.75" hidden="false" customHeight="false" outlineLevel="0" collapsed="false">
      <c r="A1455" s="868" t="s">
        <v>3238</v>
      </c>
      <c r="B1455" s="869"/>
      <c r="C1455" s="868" t="s">
        <v>3239</v>
      </c>
      <c r="D1455" s="868" t="s">
        <v>389</v>
      </c>
      <c r="E1455" s="870" t="n">
        <v>334.22</v>
      </c>
      <c r="F1455" s="871" t="n">
        <v>19.68</v>
      </c>
      <c r="G1455" s="871" t="n">
        <v>353.9</v>
      </c>
      <c r="H1455" s="870" t="n">
        <v>334.22</v>
      </c>
      <c r="I1455" s="871" t="n">
        <v>22.74</v>
      </c>
      <c r="J1455" s="871" t="n">
        <v>356.96</v>
      </c>
    </row>
    <row r="1456" customFormat="false" ht="12.75" hidden="false" customHeight="false" outlineLevel="0" collapsed="false">
      <c r="A1456" s="868" t="s">
        <v>3240</v>
      </c>
      <c r="B1456" s="869"/>
      <c r="C1456" s="868" t="s">
        <v>3241</v>
      </c>
      <c r="D1456" s="868" t="s">
        <v>389</v>
      </c>
      <c r="E1456" s="870" t="n">
        <v>173.22</v>
      </c>
      <c r="F1456" s="871" t="n">
        <v>19.68</v>
      </c>
      <c r="G1456" s="871" t="n">
        <v>192.9</v>
      </c>
      <c r="H1456" s="870" t="n">
        <v>173.22</v>
      </c>
      <c r="I1456" s="871" t="n">
        <v>22.74</v>
      </c>
      <c r="J1456" s="871" t="n">
        <v>195.96</v>
      </c>
    </row>
    <row r="1457" customFormat="false" ht="12.75" hidden="false" customHeight="false" outlineLevel="0" collapsed="false">
      <c r="A1457" s="868" t="s">
        <v>3242</v>
      </c>
      <c r="B1457" s="869"/>
      <c r="C1457" s="868" t="s">
        <v>3243</v>
      </c>
      <c r="D1457" s="868" t="s">
        <v>389</v>
      </c>
      <c r="E1457" s="870" t="n">
        <v>276.1</v>
      </c>
      <c r="F1457" s="871" t="n">
        <v>19.68</v>
      </c>
      <c r="G1457" s="871" t="n">
        <v>295.78</v>
      </c>
      <c r="H1457" s="870" t="n">
        <v>276.1</v>
      </c>
      <c r="I1457" s="871" t="n">
        <v>22.74</v>
      </c>
      <c r="J1457" s="871" t="n">
        <v>298.84</v>
      </c>
    </row>
    <row r="1458" customFormat="false" ht="12.75" hidden="false" customHeight="false" outlineLevel="0" collapsed="false">
      <c r="A1458" s="868" t="s">
        <v>3244</v>
      </c>
      <c r="B1458" s="869"/>
      <c r="C1458" s="868" t="s">
        <v>3245</v>
      </c>
      <c r="D1458" s="868" t="s">
        <v>389</v>
      </c>
      <c r="E1458" s="870" t="n">
        <v>267.96</v>
      </c>
      <c r="F1458" s="871" t="n">
        <v>19.68</v>
      </c>
      <c r="G1458" s="871" t="n">
        <v>287.64</v>
      </c>
      <c r="H1458" s="870" t="n">
        <v>267.96</v>
      </c>
      <c r="I1458" s="871" t="n">
        <v>22.74</v>
      </c>
      <c r="J1458" s="871" t="n">
        <v>290.7</v>
      </c>
    </row>
    <row r="1459" customFormat="false" ht="12.75" hidden="false" customHeight="false" outlineLevel="0" collapsed="false">
      <c r="A1459" s="868" t="s">
        <v>3246</v>
      </c>
      <c r="B1459" s="869"/>
      <c r="C1459" s="868" t="s">
        <v>3247</v>
      </c>
      <c r="D1459" s="868" t="s">
        <v>389</v>
      </c>
      <c r="E1459" s="870" t="n">
        <v>299.47</v>
      </c>
      <c r="F1459" s="871" t="n">
        <v>19.68</v>
      </c>
      <c r="G1459" s="871" t="n">
        <v>319.15</v>
      </c>
      <c r="H1459" s="870" t="n">
        <v>299.47</v>
      </c>
      <c r="I1459" s="871" t="n">
        <v>22.74</v>
      </c>
      <c r="J1459" s="871" t="n">
        <v>322.21</v>
      </c>
    </row>
    <row r="1460" customFormat="false" ht="12.75" hidden="false" customHeight="false" outlineLevel="0" collapsed="false">
      <c r="A1460" s="868" t="s">
        <v>3248</v>
      </c>
      <c r="B1460" s="869"/>
      <c r="C1460" s="868" t="s">
        <v>3249</v>
      </c>
      <c r="D1460" s="868" t="s">
        <v>389</v>
      </c>
      <c r="E1460" s="870" t="n">
        <v>74.69</v>
      </c>
      <c r="F1460" s="871" t="n">
        <v>19.68</v>
      </c>
      <c r="G1460" s="871" t="n">
        <v>94.37</v>
      </c>
      <c r="H1460" s="870" t="n">
        <v>74.69</v>
      </c>
      <c r="I1460" s="871" t="n">
        <v>22.74</v>
      </c>
      <c r="J1460" s="871" t="n">
        <v>97.43</v>
      </c>
    </row>
    <row r="1461" customFormat="false" ht="25.5" hidden="false" customHeight="false" outlineLevel="0" collapsed="false">
      <c r="A1461" s="868" t="s">
        <v>3250</v>
      </c>
      <c r="B1461" s="869"/>
      <c r="C1461" s="868" t="s">
        <v>3251</v>
      </c>
      <c r="D1461" s="868" t="s">
        <v>389</v>
      </c>
      <c r="E1461" s="870" t="n">
        <v>2824.31</v>
      </c>
      <c r="F1461" s="871" t="n">
        <v>0</v>
      </c>
      <c r="G1461" s="871" t="n">
        <v>2824.31</v>
      </c>
      <c r="H1461" s="870" t="n">
        <v>2824.31</v>
      </c>
      <c r="I1461" s="871" t="n">
        <v>0</v>
      </c>
      <c r="J1461" s="871" t="n">
        <v>2824.31</v>
      </c>
    </row>
    <row r="1462" customFormat="false" ht="25.5" hidden="false" customHeight="false" outlineLevel="0" collapsed="false">
      <c r="A1462" s="868" t="s">
        <v>3252</v>
      </c>
      <c r="B1462" s="869"/>
      <c r="C1462" s="868" t="s">
        <v>3253</v>
      </c>
      <c r="D1462" s="868" t="s">
        <v>389</v>
      </c>
      <c r="E1462" s="870" t="n">
        <v>4680</v>
      </c>
      <c r="F1462" s="871" t="n">
        <v>0</v>
      </c>
      <c r="G1462" s="871" t="n">
        <v>4680</v>
      </c>
      <c r="H1462" s="870" t="n">
        <v>4680</v>
      </c>
      <c r="I1462" s="871" t="n">
        <v>0</v>
      </c>
      <c r="J1462" s="871" t="n">
        <v>4680</v>
      </c>
    </row>
    <row r="1463" customFormat="false" ht="12.75" hidden="false" customHeight="false" outlineLevel="0" collapsed="false">
      <c r="A1463" s="863" t="s">
        <v>3254</v>
      </c>
      <c r="B1463" s="864" t="s">
        <v>3255</v>
      </c>
      <c r="C1463" s="865"/>
      <c r="D1463" s="876"/>
      <c r="E1463" s="877"/>
      <c r="F1463" s="877"/>
      <c r="G1463" s="878"/>
      <c r="H1463" s="877"/>
      <c r="I1463" s="877"/>
      <c r="J1463" s="878"/>
    </row>
    <row r="1464" customFormat="false" ht="12.75" hidden="false" customHeight="false" outlineLevel="0" collapsed="false">
      <c r="A1464" s="868" t="s">
        <v>3256</v>
      </c>
      <c r="B1464" s="869"/>
      <c r="C1464" s="868" t="s">
        <v>3257</v>
      </c>
      <c r="D1464" s="868" t="s">
        <v>389</v>
      </c>
      <c r="E1464" s="870" t="n">
        <v>160.64</v>
      </c>
      <c r="F1464" s="871" t="n">
        <v>0</v>
      </c>
      <c r="G1464" s="871" t="n">
        <v>160.64</v>
      </c>
      <c r="H1464" s="870" t="n">
        <v>160.64</v>
      </c>
      <c r="I1464" s="871" t="n">
        <v>0</v>
      </c>
      <c r="J1464" s="871" t="n">
        <v>160.64</v>
      </c>
    </row>
    <row r="1465" customFormat="false" ht="12.75" hidden="false" customHeight="false" outlineLevel="0" collapsed="false">
      <c r="A1465" s="868" t="s">
        <v>3258</v>
      </c>
      <c r="B1465" s="869"/>
      <c r="C1465" s="868" t="s">
        <v>3259</v>
      </c>
      <c r="D1465" s="868" t="s">
        <v>389</v>
      </c>
      <c r="E1465" s="870" t="n">
        <v>168.97</v>
      </c>
      <c r="F1465" s="871" t="n">
        <v>0</v>
      </c>
      <c r="G1465" s="871" t="n">
        <v>168.97</v>
      </c>
      <c r="H1465" s="870" t="n">
        <v>168.97</v>
      </c>
      <c r="I1465" s="871" t="n">
        <v>0</v>
      </c>
      <c r="J1465" s="871" t="n">
        <v>168.97</v>
      </c>
    </row>
    <row r="1466" customFormat="false" ht="12.75" hidden="false" customHeight="false" outlineLevel="0" collapsed="false">
      <c r="A1466" s="868" t="s">
        <v>3260</v>
      </c>
      <c r="B1466" s="869"/>
      <c r="C1466" s="868" t="s">
        <v>3261</v>
      </c>
      <c r="D1466" s="868" t="s">
        <v>389</v>
      </c>
      <c r="E1466" s="870" t="n">
        <v>215.42</v>
      </c>
      <c r="F1466" s="871" t="n">
        <v>0</v>
      </c>
      <c r="G1466" s="871" t="n">
        <v>215.42</v>
      </c>
      <c r="H1466" s="870" t="n">
        <v>215.42</v>
      </c>
      <c r="I1466" s="871" t="n">
        <v>0</v>
      </c>
      <c r="J1466" s="871" t="n">
        <v>215.42</v>
      </c>
    </row>
    <row r="1467" customFormat="false" ht="12.75" hidden="false" customHeight="false" outlineLevel="0" collapsed="false">
      <c r="A1467" s="868" t="s">
        <v>3262</v>
      </c>
      <c r="B1467" s="869"/>
      <c r="C1467" s="868" t="s">
        <v>3263</v>
      </c>
      <c r="D1467" s="868" t="s">
        <v>389</v>
      </c>
      <c r="E1467" s="870" t="n">
        <v>232.84</v>
      </c>
      <c r="F1467" s="871" t="n">
        <v>0</v>
      </c>
      <c r="G1467" s="871" t="n">
        <v>232.84</v>
      </c>
      <c r="H1467" s="870" t="n">
        <v>232.84</v>
      </c>
      <c r="I1467" s="871" t="n">
        <v>0</v>
      </c>
      <c r="J1467" s="871" t="n">
        <v>232.84</v>
      </c>
    </row>
    <row r="1468" customFormat="false" ht="12.75" hidden="false" customHeight="false" outlineLevel="0" collapsed="false">
      <c r="A1468" s="868" t="s">
        <v>3264</v>
      </c>
      <c r="B1468" s="869"/>
      <c r="C1468" s="868" t="s">
        <v>3265</v>
      </c>
      <c r="D1468" s="868" t="s">
        <v>389</v>
      </c>
      <c r="E1468" s="870" t="n">
        <v>277.72</v>
      </c>
      <c r="F1468" s="871" t="n">
        <v>0</v>
      </c>
      <c r="G1468" s="871" t="n">
        <v>277.72</v>
      </c>
      <c r="H1468" s="870" t="n">
        <v>277.72</v>
      </c>
      <c r="I1468" s="871" t="n">
        <v>0</v>
      </c>
      <c r="J1468" s="871" t="n">
        <v>277.72</v>
      </c>
    </row>
    <row r="1469" customFormat="false" ht="12.75" hidden="false" customHeight="false" outlineLevel="0" collapsed="false">
      <c r="A1469" s="868" t="s">
        <v>3266</v>
      </c>
      <c r="B1469" s="869"/>
      <c r="C1469" s="868" t="s">
        <v>3267</v>
      </c>
      <c r="D1469" s="868" t="s">
        <v>389</v>
      </c>
      <c r="E1469" s="870" t="n">
        <v>349.99</v>
      </c>
      <c r="F1469" s="871" t="n">
        <v>0</v>
      </c>
      <c r="G1469" s="871" t="n">
        <v>349.99</v>
      </c>
      <c r="H1469" s="870" t="n">
        <v>349.99</v>
      </c>
      <c r="I1469" s="871" t="n">
        <v>0</v>
      </c>
      <c r="J1469" s="871" t="n">
        <v>349.99</v>
      </c>
    </row>
    <row r="1470" customFormat="false" ht="12.75" hidden="false" customHeight="false" outlineLevel="0" collapsed="false">
      <c r="A1470" s="868" t="s">
        <v>3268</v>
      </c>
      <c r="B1470" s="869"/>
      <c r="C1470" s="868" t="s">
        <v>3269</v>
      </c>
      <c r="D1470" s="868" t="s">
        <v>389</v>
      </c>
      <c r="E1470" s="870" t="n">
        <v>480.64</v>
      </c>
      <c r="F1470" s="871" t="n">
        <v>0</v>
      </c>
      <c r="G1470" s="871" t="n">
        <v>480.64</v>
      </c>
      <c r="H1470" s="870" t="n">
        <v>480.64</v>
      </c>
      <c r="I1470" s="871" t="n">
        <v>0</v>
      </c>
      <c r="J1470" s="871" t="n">
        <v>480.64</v>
      </c>
    </row>
    <row r="1471" customFormat="false" ht="12.75" hidden="false" customHeight="false" outlineLevel="0" collapsed="false">
      <c r="A1471" s="868" t="s">
        <v>3270</v>
      </c>
      <c r="B1471" s="869"/>
      <c r="C1471" s="868" t="s">
        <v>3271</v>
      </c>
      <c r="D1471" s="868" t="s">
        <v>389</v>
      </c>
      <c r="E1471" s="870" t="n">
        <v>372.55</v>
      </c>
      <c r="F1471" s="871" t="n">
        <v>0</v>
      </c>
      <c r="G1471" s="871" t="n">
        <v>372.55</v>
      </c>
      <c r="H1471" s="870" t="n">
        <v>372.55</v>
      </c>
      <c r="I1471" s="871" t="n">
        <v>0</v>
      </c>
      <c r="J1471" s="871" t="n">
        <v>372.55</v>
      </c>
    </row>
    <row r="1472" customFormat="false" ht="12.75" hidden="false" customHeight="false" outlineLevel="0" collapsed="false">
      <c r="A1472" s="863" t="s">
        <v>3272</v>
      </c>
      <c r="B1472" s="864" t="s">
        <v>3273</v>
      </c>
      <c r="C1472" s="865"/>
      <c r="D1472" s="876"/>
      <c r="E1472" s="877"/>
      <c r="F1472" s="877"/>
      <c r="G1472" s="878"/>
      <c r="H1472" s="877"/>
      <c r="I1472" s="877"/>
      <c r="J1472" s="878"/>
    </row>
    <row r="1473" customFormat="false" ht="12.75" hidden="false" customHeight="false" outlineLevel="0" collapsed="false">
      <c r="A1473" s="868" t="s">
        <v>3274</v>
      </c>
      <c r="B1473" s="869"/>
      <c r="C1473" s="868" t="s">
        <v>3275</v>
      </c>
      <c r="D1473" s="868" t="s">
        <v>389</v>
      </c>
      <c r="E1473" s="870" t="n">
        <v>337.72</v>
      </c>
      <c r="F1473" s="871" t="n">
        <v>0</v>
      </c>
      <c r="G1473" s="871" t="n">
        <v>337.72</v>
      </c>
      <c r="H1473" s="870" t="n">
        <v>337.72</v>
      </c>
      <c r="I1473" s="871" t="n">
        <v>0</v>
      </c>
      <c r="J1473" s="871" t="n">
        <v>337.72</v>
      </c>
    </row>
    <row r="1474" customFormat="false" ht="12.75" hidden="false" customHeight="false" outlineLevel="0" collapsed="false">
      <c r="A1474" s="868" t="s">
        <v>3276</v>
      </c>
      <c r="B1474" s="869"/>
      <c r="C1474" s="868" t="s">
        <v>3277</v>
      </c>
      <c r="D1474" s="868" t="s">
        <v>389</v>
      </c>
      <c r="E1474" s="870" t="n">
        <v>626.16</v>
      </c>
      <c r="F1474" s="871" t="n">
        <v>0</v>
      </c>
      <c r="G1474" s="871" t="n">
        <v>626.16</v>
      </c>
      <c r="H1474" s="870" t="n">
        <v>626.16</v>
      </c>
      <c r="I1474" s="871" t="n">
        <v>0</v>
      </c>
      <c r="J1474" s="871" t="n">
        <v>626.16</v>
      </c>
    </row>
    <row r="1475" customFormat="false" ht="12.75" hidden="false" customHeight="false" outlineLevel="0" collapsed="false">
      <c r="A1475" s="868" t="s">
        <v>3278</v>
      </c>
      <c r="B1475" s="869"/>
      <c r="C1475" s="868" t="s">
        <v>3279</v>
      </c>
      <c r="D1475" s="868" t="s">
        <v>389</v>
      </c>
      <c r="E1475" s="870" t="n">
        <v>550.82</v>
      </c>
      <c r="F1475" s="871" t="n">
        <v>0</v>
      </c>
      <c r="G1475" s="871" t="n">
        <v>550.82</v>
      </c>
      <c r="H1475" s="870" t="n">
        <v>550.82</v>
      </c>
      <c r="I1475" s="871" t="n">
        <v>0</v>
      </c>
      <c r="J1475" s="871" t="n">
        <v>550.82</v>
      </c>
    </row>
    <row r="1476" customFormat="false" ht="12.75" hidden="false" customHeight="false" outlineLevel="0" collapsed="false">
      <c r="A1476" s="868" t="s">
        <v>3280</v>
      </c>
      <c r="B1476" s="869"/>
      <c r="C1476" s="868" t="s">
        <v>3281</v>
      </c>
      <c r="D1476" s="868" t="s">
        <v>389</v>
      </c>
      <c r="E1476" s="870" t="n">
        <v>873.74</v>
      </c>
      <c r="F1476" s="871" t="n">
        <v>0</v>
      </c>
      <c r="G1476" s="871" t="n">
        <v>873.74</v>
      </c>
      <c r="H1476" s="870" t="n">
        <v>873.74</v>
      </c>
      <c r="I1476" s="871" t="n">
        <v>0</v>
      </c>
      <c r="J1476" s="871" t="n">
        <v>873.74</v>
      </c>
    </row>
    <row r="1477" customFormat="false" ht="12.75" hidden="false" customHeight="false" outlineLevel="0" collapsed="false">
      <c r="A1477" s="863" t="s">
        <v>3282</v>
      </c>
      <c r="B1477" s="864" t="s">
        <v>3283</v>
      </c>
      <c r="C1477" s="865"/>
      <c r="D1477" s="876"/>
      <c r="E1477" s="877"/>
      <c r="F1477" s="877"/>
      <c r="G1477" s="878"/>
      <c r="H1477" s="877"/>
      <c r="I1477" s="877"/>
      <c r="J1477" s="878"/>
    </row>
    <row r="1478" customFormat="false" ht="12.75" hidden="false" customHeight="false" outlineLevel="0" collapsed="false">
      <c r="A1478" s="868" t="s">
        <v>3284</v>
      </c>
      <c r="B1478" s="869"/>
      <c r="C1478" s="868" t="s">
        <v>3285</v>
      </c>
      <c r="D1478" s="868" t="s">
        <v>389</v>
      </c>
      <c r="E1478" s="870" t="n">
        <v>338.82</v>
      </c>
      <c r="F1478" s="871" t="n">
        <v>0</v>
      </c>
      <c r="G1478" s="871" t="n">
        <v>338.82</v>
      </c>
      <c r="H1478" s="870" t="n">
        <v>338.82</v>
      </c>
      <c r="I1478" s="871" t="n">
        <v>0</v>
      </c>
      <c r="J1478" s="871" t="n">
        <v>338.82</v>
      </c>
    </row>
    <row r="1479" customFormat="false" ht="25.5" hidden="false" customHeight="false" outlineLevel="0" collapsed="false">
      <c r="A1479" s="868" t="s">
        <v>3286</v>
      </c>
      <c r="B1479" s="869"/>
      <c r="C1479" s="868" t="s">
        <v>3287</v>
      </c>
      <c r="D1479" s="868" t="s">
        <v>389</v>
      </c>
      <c r="E1479" s="870" t="n">
        <v>387.7</v>
      </c>
      <c r="F1479" s="871" t="n">
        <v>14.97</v>
      </c>
      <c r="G1479" s="871" t="n">
        <v>402.67</v>
      </c>
      <c r="H1479" s="870" t="n">
        <v>387.7</v>
      </c>
      <c r="I1479" s="871" t="n">
        <v>17.3</v>
      </c>
      <c r="J1479" s="871" t="n">
        <v>405</v>
      </c>
    </row>
    <row r="1480" customFormat="false" ht="12.75" hidden="false" customHeight="false" outlineLevel="0" collapsed="false">
      <c r="A1480" s="863" t="s">
        <v>3288</v>
      </c>
      <c r="B1480" s="864" t="s">
        <v>3289</v>
      </c>
      <c r="C1480" s="865"/>
      <c r="D1480" s="876"/>
      <c r="E1480" s="877"/>
      <c r="F1480" s="877"/>
      <c r="G1480" s="878"/>
      <c r="H1480" s="877"/>
      <c r="I1480" s="877"/>
      <c r="J1480" s="878"/>
    </row>
    <row r="1481" customFormat="false" ht="12.75" hidden="false" customHeight="false" outlineLevel="0" collapsed="false">
      <c r="A1481" s="868" t="s">
        <v>3290</v>
      </c>
      <c r="B1481" s="869"/>
      <c r="C1481" s="868" t="s">
        <v>3291</v>
      </c>
      <c r="D1481" s="868" t="s">
        <v>445</v>
      </c>
      <c r="E1481" s="870" t="n">
        <v>1.05</v>
      </c>
      <c r="F1481" s="871" t="n">
        <v>2.95</v>
      </c>
      <c r="G1481" s="871" t="n">
        <v>4</v>
      </c>
      <c r="H1481" s="870" t="n">
        <v>1.05</v>
      </c>
      <c r="I1481" s="871" t="n">
        <v>3.41</v>
      </c>
      <c r="J1481" s="871" t="n">
        <v>4.46</v>
      </c>
    </row>
    <row r="1482" customFormat="false" ht="25.5" hidden="false" customHeight="false" outlineLevel="0" collapsed="false">
      <c r="A1482" s="868" t="s">
        <v>3292</v>
      </c>
      <c r="B1482" s="869"/>
      <c r="C1482" s="868" t="s">
        <v>3293</v>
      </c>
      <c r="D1482" s="868" t="s">
        <v>389</v>
      </c>
      <c r="E1482" s="870" t="n">
        <v>5.26</v>
      </c>
      <c r="F1482" s="871" t="n">
        <v>39.36</v>
      </c>
      <c r="G1482" s="871" t="n">
        <v>44.62</v>
      </c>
      <c r="H1482" s="870" t="n">
        <v>5.26</v>
      </c>
      <c r="I1482" s="871" t="n">
        <v>45.48</v>
      </c>
      <c r="J1482" s="871" t="n">
        <v>50.74</v>
      </c>
    </row>
    <row r="1483" customFormat="false" ht="12.75" hidden="false" customHeight="false" outlineLevel="0" collapsed="false">
      <c r="A1483" s="857" t="s">
        <v>3294</v>
      </c>
      <c r="B1483" s="858" t="s">
        <v>3295</v>
      </c>
      <c r="C1483" s="859"/>
      <c r="D1483" s="860"/>
      <c r="E1483" s="874"/>
      <c r="F1483" s="874"/>
      <c r="G1483" s="875"/>
      <c r="H1483" s="874"/>
      <c r="I1483" s="874"/>
      <c r="J1483" s="875"/>
    </row>
    <row r="1484" customFormat="false" ht="12.75" hidden="false" customHeight="false" outlineLevel="0" collapsed="false">
      <c r="A1484" s="863" t="s">
        <v>3296</v>
      </c>
      <c r="B1484" s="864" t="s">
        <v>3297</v>
      </c>
      <c r="C1484" s="865"/>
      <c r="D1484" s="876"/>
      <c r="E1484" s="877"/>
      <c r="F1484" s="877"/>
      <c r="G1484" s="878"/>
      <c r="H1484" s="877"/>
      <c r="I1484" s="877"/>
      <c r="J1484" s="878"/>
    </row>
    <row r="1485" customFormat="false" ht="25.5" hidden="false" customHeight="false" outlineLevel="0" collapsed="false">
      <c r="A1485" s="868" t="s">
        <v>3298</v>
      </c>
      <c r="B1485" s="869"/>
      <c r="C1485" s="868" t="s">
        <v>3299</v>
      </c>
      <c r="D1485" s="868" t="s">
        <v>389</v>
      </c>
      <c r="E1485" s="870" t="n">
        <v>387.31</v>
      </c>
      <c r="F1485" s="871" t="n">
        <v>69.1</v>
      </c>
      <c r="G1485" s="871" t="n">
        <v>456.41</v>
      </c>
      <c r="H1485" s="870" t="n">
        <v>387.31</v>
      </c>
      <c r="I1485" s="871" t="n">
        <v>79.86</v>
      </c>
      <c r="J1485" s="871" t="n">
        <v>467.17</v>
      </c>
    </row>
    <row r="1486" customFormat="false" ht="25.5" hidden="false" customHeight="false" outlineLevel="0" collapsed="false">
      <c r="A1486" s="868" t="s">
        <v>3300</v>
      </c>
      <c r="B1486" s="869"/>
      <c r="C1486" s="868" t="s">
        <v>3301</v>
      </c>
      <c r="D1486" s="868" t="s">
        <v>389</v>
      </c>
      <c r="E1486" s="870" t="n">
        <v>306.48</v>
      </c>
      <c r="F1486" s="871" t="n">
        <v>69.1</v>
      </c>
      <c r="G1486" s="871" t="n">
        <v>375.58</v>
      </c>
      <c r="H1486" s="870" t="n">
        <v>306.48</v>
      </c>
      <c r="I1486" s="871" t="n">
        <v>79.86</v>
      </c>
      <c r="J1486" s="871" t="n">
        <v>386.34</v>
      </c>
    </row>
    <row r="1487" customFormat="false" ht="25.5" hidden="false" customHeight="false" outlineLevel="0" collapsed="false">
      <c r="A1487" s="868" t="s">
        <v>3302</v>
      </c>
      <c r="B1487" s="869"/>
      <c r="C1487" s="868" t="s">
        <v>3303</v>
      </c>
      <c r="D1487" s="868" t="s">
        <v>389</v>
      </c>
      <c r="E1487" s="870" t="n">
        <v>516.44</v>
      </c>
      <c r="F1487" s="871" t="n">
        <v>69.1</v>
      </c>
      <c r="G1487" s="871" t="n">
        <v>585.54</v>
      </c>
      <c r="H1487" s="870" t="n">
        <v>516.44</v>
      </c>
      <c r="I1487" s="871" t="n">
        <v>79.86</v>
      </c>
      <c r="J1487" s="871" t="n">
        <v>596.3</v>
      </c>
    </row>
    <row r="1488" customFormat="false" ht="12.75" hidden="false" customHeight="false" outlineLevel="0" collapsed="false">
      <c r="A1488" s="868" t="s">
        <v>3304</v>
      </c>
      <c r="B1488" s="869"/>
      <c r="C1488" s="868" t="s">
        <v>3305</v>
      </c>
      <c r="D1488" s="868" t="s">
        <v>389</v>
      </c>
      <c r="E1488" s="870" t="n">
        <v>62.84</v>
      </c>
      <c r="F1488" s="871" t="n">
        <v>69.1</v>
      </c>
      <c r="G1488" s="871" t="n">
        <v>131.94</v>
      </c>
      <c r="H1488" s="870" t="n">
        <v>62.84</v>
      </c>
      <c r="I1488" s="871" t="n">
        <v>79.86</v>
      </c>
      <c r="J1488" s="871" t="n">
        <v>142.7</v>
      </c>
    </row>
    <row r="1489" customFormat="false" ht="12.75" hidden="false" customHeight="false" outlineLevel="0" collapsed="false">
      <c r="A1489" s="863" t="s">
        <v>3306</v>
      </c>
      <c r="B1489" s="864" t="s">
        <v>3307</v>
      </c>
      <c r="C1489" s="865"/>
      <c r="D1489" s="876"/>
      <c r="E1489" s="877"/>
      <c r="F1489" s="877"/>
      <c r="G1489" s="878"/>
      <c r="H1489" s="877"/>
      <c r="I1489" s="877"/>
      <c r="J1489" s="878"/>
    </row>
    <row r="1490" customFormat="false" ht="25.5" hidden="false" customHeight="false" outlineLevel="0" collapsed="false">
      <c r="A1490" s="868" t="s">
        <v>3308</v>
      </c>
      <c r="B1490" s="869"/>
      <c r="C1490" s="868" t="s">
        <v>3309</v>
      </c>
      <c r="D1490" s="868" t="s">
        <v>389</v>
      </c>
      <c r="E1490" s="870" t="n">
        <v>125.06</v>
      </c>
      <c r="F1490" s="871" t="n">
        <v>39.36</v>
      </c>
      <c r="G1490" s="871" t="n">
        <v>164.42</v>
      </c>
      <c r="H1490" s="870" t="n">
        <v>125.06</v>
      </c>
      <c r="I1490" s="871" t="n">
        <v>45.48</v>
      </c>
      <c r="J1490" s="871" t="n">
        <v>170.54</v>
      </c>
    </row>
    <row r="1491" customFormat="false" ht="12.75" hidden="false" customHeight="false" outlineLevel="0" collapsed="false">
      <c r="A1491" s="863" t="s">
        <v>3310</v>
      </c>
      <c r="B1491" s="864" t="s">
        <v>3311</v>
      </c>
      <c r="C1491" s="865"/>
      <c r="D1491" s="876"/>
      <c r="E1491" s="877"/>
      <c r="F1491" s="877"/>
      <c r="G1491" s="878"/>
      <c r="H1491" s="877"/>
      <c r="I1491" s="877"/>
      <c r="J1491" s="878"/>
    </row>
    <row r="1492" customFormat="false" ht="12.75" hidden="false" customHeight="false" outlineLevel="0" collapsed="false">
      <c r="A1492" s="868" t="s">
        <v>3312</v>
      </c>
      <c r="B1492" s="869"/>
      <c r="C1492" s="868" t="s">
        <v>3313</v>
      </c>
      <c r="D1492" s="868" t="s">
        <v>389</v>
      </c>
      <c r="E1492" s="870" t="n">
        <v>1581.36</v>
      </c>
      <c r="F1492" s="871" t="n">
        <v>68.27</v>
      </c>
      <c r="G1492" s="871" t="n">
        <v>1649.63</v>
      </c>
      <c r="H1492" s="870" t="n">
        <v>1581.36</v>
      </c>
      <c r="I1492" s="871" t="n">
        <v>78.89</v>
      </c>
      <c r="J1492" s="871" t="n">
        <v>1660.25</v>
      </c>
    </row>
    <row r="1493" customFormat="false" ht="38.25" hidden="false" customHeight="false" outlineLevel="0" collapsed="false">
      <c r="A1493" s="868" t="s">
        <v>3314</v>
      </c>
      <c r="B1493" s="869"/>
      <c r="C1493" s="868" t="s">
        <v>3315</v>
      </c>
      <c r="D1493" s="868" t="s">
        <v>445</v>
      </c>
      <c r="E1493" s="870" t="n">
        <v>211.43</v>
      </c>
      <c r="F1493" s="871" t="n">
        <v>55.21</v>
      </c>
      <c r="G1493" s="871" t="n">
        <v>266.64</v>
      </c>
      <c r="H1493" s="870" t="n">
        <v>211.43</v>
      </c>
      <c r="I1493" s="871" t="n">
        <v>63.81</v>
      </c>
      <c r="J1493" s="871" t="n">
        <v>275.24</v>
      </c>
    </row>
    <row r="1494" customFormat="false" ht="25.5" hidden="false" customHeight="false" outlineLevel="0" collapsed="false">
      <c r="A1494" s="868" t="s">
        <v>3316</v>
      </c>
      <c r="B1494" s="869"/>
      <c r="C1494" s="868" t="s">
        <v>3317</v>
      </c>
      <c r="D1494" s="868" t="s">
        <v>445</v>
      </c>
      <c r="E1494" s="870" t="n">
        <v>37.98</v>
      </c>
      <c r="F1494" s="871" t="n">
        <v>17.95</v>
      </c>
      <c r="G1494" s="871" t="n">
        <v>55.93</v>
      </c>
      <c r="H1494" s="870" t="n">
        <v>37.98</v>
      </c>
      <c r="I1494" s="871" t="n">
        <v>20.75</v>
      </c>
      <c r="J1494" s="871" t="n">
        <v>58.73</v>
      </c>
    </row>
    <row r="1495" customFormat="false" ht="25.5" hidden="false" customHeight="false" outlineLevel="0" collapsed="false">
      <c r="A1495" s="868" t="s">
        <v>3318</v>
      </c>
      <c r="B1495" s="869"/>
      <c r="C1495" s="868" t="s">
        <v>3319</v>
      </c>
      <c r="D1495" s="868" t="s">
        <v>445</v>
      </c>
      <c r="E1495" s="870" t="n">
        <v>70.91</v>
      </c>
      <c r="F1495" s="871" t="n">
        <v>8.22</v>
      </c>
      <c r="G1495" s="871" t="n">
        <v>79.13</v>
      </c>
      <c r="H1495" s="870" t="n">
        <v>70.91</v>
      </c>
      <c r="I1495" s="871" t="n">
        <v>9.5</v>
      </c>
      <c r="J1495" s="871" t="n">
        <v>80.41</v>
      </c>
    </row>
    <row r="1496" customFormat="false" ht="12.75" hidden="false" customHeight="false" outlineLevel="0" collapsed="false">
      <c r="A1496" s="868" t="s">
        <v>3320</v>
      </c>
      <c r="B1496" s="869"/>
      <c r="C1496" s="868" t="s">
        <v>3321</v>
      </c>
      <c r="D1496" s="868" t="s">
        <v>445</v>
      </c>
      <c r="E1496" s="870" t="n">
        <v>52.7</v>
      </c>
      <c r="F1496" s="871" t="n">
        <v>4.49</v>
      </c>
      <c r="G1496" s="871" t="n">
        <v>57.19</v>
      </c>
      <c r="H1496" s="870" t="n">
        <v>52.7</v>
      </c>
      <c r="I1496" s="871" t="n">
        <v>5.19</v>
      </c>
      <c r="J1496" s="871" t="n">
        <v>57.89</v>
      </c>
    </row>
    <row r="1497" customFormat="false" ht="25.5" hidden="false" customHeight="false" outlineLevel="0" collapsed="false">
      <c r="A1497" s="868" t="s">
        <v>3322</v>
      </c>
      <c r="B1497" s="869"/>
      <c r="C1497" s="868" t="s">
        <v>3323</v>
      </c>
      <c r="D1497" s="868" t="s">
        <v>445</v>
      </c>
      <c r="E1497" s="870" t="n">
        <v>104.74</v>
      </c>
      <c r="F1497" s="871" t="n">
        <v>48.94</v>
      </c>
      <c r="G1497" s="871" t="n">
        <v>153.68</v>
      </c>
      <c r="H1497" s="870" t="n">
        <v>104.74</v>
      </c>
      <c r="I1497" s="871" t="n">
        <v>56.56</v>
      </c>
      <c r="J1497" s="871" t="n">
        <v>161.3</v>
      </c>
    </row>
    <row r="1498" customFormat="false" ht="25.5" hidden="false" customHeight="false" outlineLevel="0" collapsed="false">
      <c r="A1498" s="868" t="s">
        <v>3324</v>
      </c>
      <c r="B1498" s="869"/>
      <c r="C1498" s="868" t="s">
        <v>3325</v>
      </c>
      <c r="D1498" s="868" t="s">
        <v>445</v>
      </c>
      <c r="E1498" s="870" t="n">
        <v>71.95</v>
      </c>
      <c r="F1498" s="871" t="n">
        <v>25</v>
      </c>
      <c r="G1498" s="871" t="n">
        <v>96.95</v>
      </c>
      <c r="H1498" s="870" t="n">
        <v>71.95</v>
      </c>
      <c r="I1498" s="871" t="n">
        <v>28.89</v>
      </c>
      <c r="J1498" s="871" t="n">
        <v>100.84</v>
      </c>
    </row>
    <row r="1499" customFormat="false" ht="12.75" hidden="false" customHeight="false" outlineLevel="0" collapsed="false">
      <c r="A1499" s="857" t="s">
        <v>3326</v>
      </c>
      <c r="B1499" s="858" t="s">
        <v>3327</v>
      </c>
      <c r="C1499" s="859"/>
      <c r="D1499" s="860"/>
      <c r="E1499" s="874"/>
      <c r="F1499" s="874"/>
      <c r="G1499" s="875"/>
      <c r="H1499" s="874"/>
      <c r="I1499" s="874"/>
      <c r="J1499" s="875"/>
    </row>
    <row r="1500" customFormat="false" ht="12.75" hidden="false" customHeight="false" outlineLevel="0" collapsed="false">
      <c r="A1500" s="863" t="s">
        <v>3328</v>
      </c>
      <c r="B1500" s="864" t="s">
        <v>3329</v>
      </c>
      <c r="C1500" s="865"/>
      <c r="D1500" s="876"/>
      <c r="E1500" s="877"/>
      <c r="F1500" s="877"/>
      <c r="G1500" s="878"/>
      <c r="H1500" s="877"/>
      <c r="I1500" s="877"/>
      <c r="J1500" s="878"/>
    </row>
    <row r="1501" customFormat="false" ht="25.5" hidden="false" customHeight="false" outlineLevel="0" collapsed="false">
      <c r="A1501" s="868" t="s">
        <v>3330</v>
      </c>
      <c r="B1501" s="869"/>
      <c r="C1501" s="868" t="s">
        <v>3331</v>
      </c>
      <c r="D1501" s="868" t="s">
        <v>648</v>
      </c>
      <c r="E1501" s="870" t="n">
        <v>179.36</v>
      </c>
      <c r="F1501" s="871" t="n">
        <v>44.89</v>
      </c>
      <c r="G1501" s="871" t="n">
        <v>224.25</v>
      </c>
      <c r="H1501" s="870" t="n">
        <v>179.36</v>
      </c>
      <c r="I1501" s="871" t="n">
        <v>51.88</v>
      </c>
      <c r="J1501" s="871" t="n">
        <v>231.24</v>
      </c>
    </row>
    <row r="1502" customFormat="false" ht="25.5" hidden="false" customHeight="false" outlineLevel="0" collapsed="false">
      <c r="A1502" s="868" t="s">
        <v>3332</v>
      </c>
      <c r="B1502" s="869"/>
      <c r="C1502" s="868" t="s">
        <v>3333</v>
      </c>
      <c r="D1502" s="868" t="s">
        <v>648</v>
      </c>
      <c r="E1502" s="870" t="n">
        <v>405.8</v>
      </c>
      <c r="F1502" s="871" t="n">
        <v>59.84</v>
      </c>
      <c r="G1502" s="871" t="n">
        <v>465.64</v>
      </c>
      <c r="H1502" s="870" t="n">
        <v>405.8</v>
      </c>
      <c r="I1502" s="871" t="n">
        <v>69.16</v>
      </c>
      <c r="J1502" s="871" t="n">
        <v>474.96</v>
      </c>
    </row>
    <row r="1503" customFormat="false" ht="25.5" hidden="false" customHeight="false" outlineLevel="0" collapsed="false">
      <c r="A1503" s="868" t="s">
        <v>3334</v>
      </c>
      <c r="B1503" s="869"/>
      <c r="C1503" s="868" t="s">
        <v>3335</v>
      </c>
      <c r="D1503" s="868" t="s">
        <v>648</v>
      </c>
      <c r="E1503" s="870" t="n">
        <v>137.49</v>
      </c>
      <c r="F1503" s="871" t="n">
        <v>44.89</v>
      </c>
      <c r="G1503" s="871" t="n">
        <v>182.38</v>
      </c>
      <c r="H1503" s="870" t="n">
        <v>137.49</v>
      </c>
      <c r="I1503" s="871" t="n">
        <v>51.88</v>
      </c>
      <c r="J1503" s="871" t="n">
        <v>189.37</v>
      </c>
    </row>
    <row r="1504" customFormat="false" ht="25.5" hidden="false" customHeight="false" outlineLevel="0" collapsed="false">
      <c r="A1504" s="868" t="s">
        <v>3336</v>
      </c>
      <c r="B1504" s="869"/>
      <c r="C1504" s="868" t="s">
        <v>3337</v>
      </c>
      <c r="D1504" s="868" t="s">
        <v>648</v>
      </c>
      <c r="E1504" s="870" t="n">
        <v>339.9</v>
      </c>
      <c r="F1504" s="871" t="n">
        <v>59.84</v>
      </c>
      <c r="G1504" s="871" t="n">
        <v>399.74</v>
      </c>
      <c r="H1504" s="870" t="n">
        <v>339.9</v>
      </c>
      <c r="I1504" s="871" t="n">
        <v>69.16</v>
      </c>
      <c r="J1504" s="871" t="n">
        <v>409.06</v>
      </c>
    </row>
    <row r="1505" customFormat="false" ht="25.5" hidden="false" customHeight="false" outlineLevel="0" collapsed="false">
      <c r="A1505" s="868" t="s">
        <v>3338</v>
      </c>
      <c r="B1505" s="869"/>
      <c r="C1505" s="868" t="s">
        <v>3339</v>
      </c>
      <c r="D1505" s="868" t="s">
        <v>648</v>
      </c>
      <c r="E1505" s="870" t="n">
        <v>109.31</v>
      </c>
      <c r="F1505" s="871" t="n">
        <v>44.89</v>
      </c>
      <c r="G1505" s="871" t="n">
        <v>154.2</v>
      </c>
      <c r="H1505" s="870" t="n">
        <v>109.31</v>
      </c>
      <c r="I1505" s="871" t="n">
        <v>51.88</v>
      </c>
      <c r="J1505" s="871" t="n">
        <v>161.19</v>
      </c>
    </row>
    <row r="1506" customFormat="false" ht="25.5" hidden="false" customHeight="false" outlineLevel="0" collapsed="false">
      <c r="A1506" s="868" t="s">
        <v>3340</v>
      </c>
      <c r="B1506" s="869"/>
      <c r="C1506" s="868" t="s">
        <v>3341</v>
      </c>
      <c r="D1506" s="868" t="s">
        <v>648</v>
      </c>
      <c r="E1506" s="870" t="n">
        <v>161.04</v>
      </c>
      <c r="F1506" s="871" t="n">
        <v>0</v>
      </c>
      <c r="G1506" s="871" t="n">
        <v>161.04</v>
      </c>
      <c r="H1506" s="870" t="n">
        <v>161.04</v>
      </c>
      <c r="I1506" s="871" t="n">
        <v>0</v>
      </c>
      <c r="J1506" s="871" t="n">
        <v>161.04</v>
      </c>
    </row>
    <row r="1507" customFormat="false" ht="25.5" hidden="false" customHeight="false" outlineLevel="0" collapsed="false">
      <c r="A1507" s="868" t="s">
        <v>3342</v>
      </c>
      <c r="B1507" s="869"/>
      <c r="C1507" s="868" t="s">
        <v>3343</v>
      </c>
      <c r="D1507" s="868" t="s">
        <v>648</v>
      </c>
      <c r="E1507" s="870" t="n">
        <v>260.15</v>
      </c>
      <c r="F1507" s="871" t="n">
        <v>0</v>
      </c>
      <c r="G1507" s="871" t="n">
        <v>260.15</v>
      </c>
      <c r="H1507" s="870" t="n">
        <v>260.15</v>
      </c>
      <c r="I1507" s="871" t="n">
        <v>0</v>
      </c>
      <c r="J1507" s="871" t="n">
        <v>260.15</v>
      </c>
    </row>
    <row r="1508" customFormat="false" ht="25.5" hidden="false" customHeight="false" outlineLevel="0" collapsed="false">
      <c r="A1508" s="868" t="s">
        <v>3344</v>
      </c>
      <c r="B1508" s="869"/>
      <c r="C1508" s="868" t="s">
        <v>3345</v>
      </c>
      <c r="D1508" s="868" t="s">
        <v>337</v>
      </c>
      <c r="E1508" s="870" t="n">
        <v>224.42</v>
      </c>
      <c r="F1508" s="871" t="n">
        <v>49.78</v>
      </c>
      <c r="G1508" s="871" t="n">
        <v>274.2</v>
      </c>
      <c r="H1508" s="870" t="n">
        <v>224.42</v>
      </c>
      <c r="I1508" s="871" t="n">
        <v>57.52</v>
      </c>
      <c r="J1508" s="871" t="n">
        <v>281.94</v>
      </c>
    </row>
    <row r="1509" customFormat="false" ht="25.5" hidden="false" customHeight="false" outlineLevel="0" collapsed="false">
      <c r="A1509" s="868" t="s">
        <v>3346</v>
      </c>
      <c r="B1509" s="869"/>
      <c r="C1509" s="868" t="s">
        <v>3347</v>
      </c>
      <c r="D1509" s="868" t="s">
        <v>648</v>
      </c>
      <c r="E1509" s="870" t="n">
        <v>328.27</v>
      </c>
      <c r="F1509" s="871" t="n">
        <v>49.78</v>
      </c>
      <c r="G1509" s="871" t="n">
        <v>378.05</v>
      </c>
      <c r="H1509" s="870" t="n">
        <v>328.27</v>
      </c>
      <c r="I1509" s="871" t="n">
        <v>57.52</v>
      </c>
      <c r="J1509" s="871" t="n">
        <v>385.79</v>
      </c>
    </row>
    <row r="1510" customFormat="false" ht="25.5" hidden="false" customHeight="false" outlineLevel="0" collapsed="false">
      <c r="A1510" s="868" t="s">
        <v>3348</v>
      </c>
      <c r="B1510" s="869"/>
      <c r="C1510" s="868" t="s">
        <v>3349</v>
      </c>
      <c r="D1510" s="868" t="s">
        <v>337</v>
      </c>
      <c r="E1510" s="870" t="n">
        <v>186.96</v>
      </c>
      <c r="F1510" s="871" t="n">
        <v>14.03</v>
      </c>
      <c r="G1510" s="871" t="n">
        <v>200.99</v>
      </c>
      <c r="H1510" s="870" t="n">
        <v>186.96</v>
      </c>
      <c r="I1510" s="871" t="n">
        <v>16.22</v>
      </c>
      <c r="J1510" s="871" t="n">
        <v>203.18</v>
      </c>
    </row>
    <row r="1511" customFormat="false" ht="25.5" hidden="false" customHeight="false" outlineLevel="0" collapsed="false">
      <c r="A1511" s="868" t="s">
        <v>3350</v>
      </c>
      <c r="B1511" s="869"/>
      <c r="C1511" s="868" t="s">
        <v>3351</v>
      </c>
      <c r="D1511" s="868" t="s">
        <v>337</v>
      </c>
      <c r="E1511" s="870" t="n">
        <v>194.5</v>
      </c>
      <c r="F1511" s="871" t="n">
        <v>14.03</v>
      </c>
      <c r="G1511" s="871" t="n">
        <v>208.53</v>
      </c>
      <c r="H1511" s="870" t="n">
        <v>194.5</v>
      </c>
      <c r="I1511" s="871" t="n">
        <v>16.22</v>
      </c>
      <c r="J1511" s="871" t="n">
        <v>210.72</v>
      </c>
    </row>
    <row r="1512" customFormat="false" ht="25.5" hidden="false" customHeight="false" outlineLevel="0" collapsed="false">
      <c r="A1512" s="868" t="s">
        <v>3352</v>
      </c>
      <c r="B1512" s="869"/>
      <c r="C1512" s="868" t="s">
        <v>3353</v>
      </c>
      <c r="D1512" s="868" t="s">
        <v>337</v>
      </c>
      <c r="E1512" s="870" t="n">
        <v>2297.26</v>
      </c>
      <c r="F1512" s="871" t="n">
        <v>35.08</v>
      </c>
      <c r="G1512" s="871" t="n">
        <v>2332.34</v>
      </c>
      <c r="H1512" s="870" t="n">
        <v>2297.26</v>
      </c>
      <c r="I1512" s="871" t="n">
        <v>40.54</v>
      </c>
      <c r="J1512" s="871" t="n">
        <v>2337.8</v>
      </c>
    </row>
    <row r="1513" customFormat="false" ht="25.5" hidden="false" customHeight="false" outlineLevel="0" collapsed="false">
      <c r="A1513" s="868" t="s">
        <v>3354</v>
      </c>
      <c r="B1513" s="869"/>
      <c r="C1513" s="868" t="s">
        <v>3355</v>
      </c>
      <c r="D1513" s="868" t="s">
        <v>337</v>
      </c>
      <c r="E1513" s="870" t="n">
        <v>415.19</v>
      </c>
      <c r="F1513" s="871" t="n">
        <v>26.32</v>
      </c>
      <c r="G1513" s="871" t="n">
        <v>441.51</v>
      </c>
      <c r="H1513" s="870" t="n">
        <v>415.19</v>
      </c>
      <c r="I1513" s="871" t="n">
        <v>30.41</v>
      </c>
      <c r="J1513" s="871" t="n">
        <v>445.6</v>
      </c>
    </row>
    <row r="1514" customFormat="false" ht="12.75" hidden="false" customHeight="false" outlineLevel="0" collapsed="false">
      <c r="A1514" s="868" t="s">
        <v>3356</v>
      </c>
      <c r="B1514" s="869"/>
      <c r="C1514" s="868" t="s">
        <v>3357</v>
      </c>
      <c r="D1514" s="868" t="s">
        <v>337</v>
      </c>
      <c r="E1514" s="870" t="n">
        <v>18.34</v>
      </c>
      <c r="F1514" s="871" t="n">
        <v>8.98</v>
      </c>
      <c r="G1514" s="871" t="n">
        <v>27.32</v>
      </c>
      <c r="H1514" s="870" t="n">
        <v>18.34</v>
      </c>
      <c r="I1514" s="871" t="n">
        <v>10.37</v>
      </c>
      <c r="J1514" s="871" t="n">
        <v>28.71</v>
      </c>
    </row>
    <row r="1515" customFormat="false" ht="25.5" hidden="false" customHeight="false" outlineLevel="0" collapsed="false">
      <c r="A1515" s="868" t="s">
        <v>3358</v>
      </c>
      <c r="B1515" s="869"/>
      <c r="C1515" s="868" t="s">
        <v>3359</v>
      </c>
      <c r="D1515" s="868" t="s">
        <v>648</v>
      </c>
      <c r="E1515" s="870" t="n">
        <v>578.91</v>
      </c>
      <c r="F1515" s="871" t="n">
        <v>4.32</v>
      </c>
      <c r="G1515" s="871" t="n">
        <v>583.23</v>
      </c>
      <c r="H1515" s="870" t="n">
        <v>578.91</v>
      </c>
      <c r="I1515" s="871" t="n">
        <v>4.99</v>
      </c>
      <c r="J1515" s="871" t="n">
        <v>583.9</v>
      </c>
    </row>
    <row r="1516" customFormat="false" ht="38.25" hidden="false" customHeight="false" outlineLevel="0" collapsed="false">
      <c r="A1516" s="868" t="s">
        <v>3360</v>
      </c>
      <c r="B1516" s="869"/>
      <c r="C1516" s="868" t="s">
        <v>3361</v>
      </c>
      <c r="D1516" s="868" t="s">
        <v>648</v>
      </c>
      <c r="E1516" s="870" t="n">
        <v>879.88</v>
      </c>
      <c r="F1516" s="871" t="n">
        <v>4.32</v>
      </c>
      <c r="G1516" s="871" t="n">
        <v>884.2</v>
      </c>
      <c r="H1516" s="870" t="n">
        <v>879.88</v>
      </c>
      <c r="I1516" s="871" t="n">
        <v>4.99</v>
      </c>
      <c r="J1516" s="871" t="n">
        <v>884.87</v>
      </c>
    </row>
    <row r="1517" customFormat="false" ht="25.5" hidden="false" customHeight="false" outlineLevel="0" collapsed="false">
      <c r="A1517" s="868" t="s">
        <v>3362</v>
      </c>
      <c r="B1517" s="869"/>
      <c r="C1517" s="868" t="s">
        <v>3363</v>
      </c>
      <c r="D1517" s="868" t="s">
        <v>648</v>
      </c>
      <c r="E1517" s="870" t="n">
        <v>679</v>
      </c>
      <c r="F1517" s="871" t="n">
        <v>4.32</v>
      </c>
      <c r="G1517" s="871" t="n">
        <v>683.32</v>
      </c>
      <c r="H1517" s="870" t="n">
        <v>679</v>
      </c>
      <c r="I1517" s="871" t="n">
        <v>4.99</v>
      </c>
      <c r="J1517" s="871" t="n">
        <v>683.99</v>
      </c>
    </row>
    <row r="1518" customFormat="false" ht="25.5" hidden="false" customHeight="false" outlineLevel="0" collapsed="false">
      <c r="A1518" s="868" t="s">
        <v>3364</v>
      </c>
      <c r="B1518" s="869"/>
      <c r="C1518" s="868" t="s">
        <v>3365</v>
      </c>
      <c r="D1518" s="868" t="s">
        <v>337</v>
      </c>
      <c r="E1518" s="870" t="n">
        <v>779.02</v>
      </c>
      <c r="F1518" s="871" t="n">
        <v>35.08</v>
      </c>
      <c r="G1518" s="871" t="n">
        <v>814.1</v>
      </c>
      <c r="H1518" s="870" t="n">
        <v>779.02</v>
      </c>
      <c r="I1518" s="871" t="n">
        <v>40.54</v>
      </c>
      <c r="J1518" s="871" t="n">
        <v>819.56</v>
      </c>
    </row>
    <row r="1519" customFormat="false" ht="25.5" hidden="false" customHeight="false" outlineLevel="0" collapsed="false">
      <c r="A1519" s="868" t="s">
        <v>3366</v>
      </c>
      <c r="B1519" s="869"/>
      <c r="C1519" s="868" t="s">
        <v>3367</v>
      </c>
      <c r="D1519" s="868" t="s">
        <v>337</v>
      </c>
      <c r="E1519" s="870" t="n">
        <v>671.43</v>
      </c>
      <c r="F1519" s="871" t="n">
        <v>70.16</v>
      </c>
      <c r="G1519" s="871" t="n">
        <v>741.59</v>
      </c>
      <c r="H1519" s="870" t="n">
        <v>671.43</v>
      </c>
      <c r="I1519" s="871" t="n">
        <v>81.08</v>
      </c>
      <c r="J1519" s="871" t="n">
        <v>752.51</v>
      </c>
    </row>
    <row r="1520" customFormat="false" ht="25.5" hidden="false" customHeight="false" outlineLevel="0" collapsed="false">
      <c r="A1520" s="868" t="s">
        <v>3368</v>
      </c>
      <c r="B1520" s="869"/>
      <c r="C1520" s="868" t="s">
        <v>3369</v>
      </c>
      <c r="D1520" s="868" t="s">
        <v>337</v>
      </c>
      <c r="E1520" s="870" t="n">
        <v>200.34</v>
      </c>
      <c r="F1520" s="871" t="n">
        <v>44.89</v>
      </c>
      <c r="G1520" s="871" t="n">
        <v>245.23</v>
      </c>
      <c r="H1520" s="870" t="n">
        <v>200.34</v>
      </c>
      <c r="I1520" s="871" t="n">
        <v>51.88</v>
      </c>
      <c r="J1520" s="871" t="n">
        <v>252.22</v>
      </c>
    </row>
    <row r="1521" customFormat="false" ht="12.75" hidden="false" customHeight="false" outlineLevel="0" collapsed="false">
      <c r="A1521" s="863" t="s">
        <v>3370</v>
      </c>
      <c r="B1521" s="864" t="s">
        <v>3371</v>
      </c>
      <c r="C1521" s="865"/>
      <c r="D1521" s="876"/>
      <c r="E1521" s="877"/>
      <c r="F1521" s="877"/>
      <c r="G1521" s="878"/>
      <c r="H1521" s="877"/>
      <c r="I1521" s="877"/>
      <c r="J1521" s="878"/>
    </row>
    <row r="1522" customFormat="false" ht="25.5" hidden="false" customHeight="false" outlineLevel="0" collapsed="false">
      <c r="A1522" s="868" t="s">
        <v>3372</v>
      </c>
      <c r="B1522" s="869"/>
      <c r="C1522" s="868" t="s">
        <v>3373</v>
      </c>
      <c r="D1522" s="868" t="s">
        <v>337</v>
      </c>
      <c r="E1522" s="870" t="n">
        <v>14.21</v>
      </c>
      <c r="F1522" s="871" t="n">
        <v>0</v>
      </c>
      <c r="G1522" s="871" t="n">
        <v>14.21</v>
      </c>
      <c r="H1522" s="870" t="n">
        <v>14.21</v>
      </c>
      <c r="I1522" s="871" t="n">
        <v>0</v>
      </c>
      <c r="J1522" s="871" t="n">
        <v>14.21</v>
      </c>
    </row>
    <row r="1523" customFormat="false" ht="25.5" hidden="false" customHeight="false" outlineLevel="0" collapsed="false">
      <c r="A1523" s="868" t="s">
        <v>3374</v>
      </c>
      <c r="B1523" s="869"/>
      <c r="C1523" s="868" t="s">
        <v>3375</v>
      </c>
      <c r="D1523" s="868" t="s">
        <v>337</v>
      </c>
      <c r="E1523" s="870" t="n">
        <v>20.97</v>
      </c>
      <c r="F1523" s="871" t="n">
        <v>0</v>
      </c>
      <c r="G1523" s="871" t="n">
        <v>20.97</v>
      </c>
      <c r="H1523" s="870" t="n">
        <v>20.97</v>
      </c>
      <c r="I1523" s="871" t="n">
        <v>0</v>
      </c>
      <c r="J1523" s="871" t="n">
        <v>20.97</v>
      </c>
    </row>
    <row r="1524" customFormat="false" ht="25.5" hidden="false" customHeight="false" outlineLevel="0" collapsed="false">
      <c r="A1524" s="868" t="s">
        <v>3376</v>
      </c>
      <c r="B1524" s="869"/>
      <c r="C1524" s="868" t="s">
        <v>3377</v>
      </c>
      <c r="D1524" s="868" t="s">
        <v>337</v>
      </c>
      <c r="E1524" s="870" t="n">
        <v>33.38</v>
      </c>
      <c r="F1524" s="871" t="n">
        <v>0</v>
      </c>
      <c r="G1524" s="871" t="n">
        <v>33.38</v>
      </c>
      <c r="H1524" s="870" t="n">
        <v>33.38</v>
      </c>
      <c r="I1524" s="871" t="n">
        <v>0</v>
      </c>
      <c r="J1524" s="871" t="n">
        <v>33.38</v>
      </c>
    </row>
    <row r="1525" customFormat="false" ht="25.5" hidden="false" customHeight="false" outlineLevel="0" collapsed="false">
      <c r="A1525" s="868" t="s">
        <v>3378</v>
      </c>
      <c r="B1525" s="869"/>
      <c r="C1525" s="868" t="s">
        <v>3379</v>
      </c>
      <c r="D1525" s="868" t="s">
        <v>337</v>
      </c>
      <c r="E1525" s="870" t="n">
        <v>111.57</v>
      </c>
      <c r="F1525" s="871" t="n">
        <v>0</v>
      </c>
      <c r="G1525" s="871" t="n">
        <v>111.57</v>
      </c>
      <c r="H1525" s="870" t="n">
        <v>111.57</v>
      </c>
      <c r="I1525" s="871" t="n">
        <v>0</v>
      </c>
      <c r="J1525" s="871" t="n">
        <v>111.57</v>
      </c>
    </row>
    <row r="1526" customFormat="false" ht="25.5" hidden="false" customHeight="false" outlineLevel="0" collapsed="false">
      <c r="A1526" s="868" t="s">
        <v>3380</v>
      </c>
      <c r="B1526" s="869"/>
      <c r="C1526" s="868" t="s">
        <v>3381</v>
      </c>
      <c r="D1526" s="868" t="s">
        <v>337</v>
      </c>
      <c r="E1526" s="870" t="n">
        <v>54.71</v>
      </c>
      <c r="F1526" s="871" t="n">
        <v>0</v>
      </c>
      <c r="G1526" s="871" t="n">
        <v>54.71</v>
      </c>
      <c r="H1526" s="870" t="n">
        <v>54.71</v>
      </c>
      <c r="I1526" s="871" t="n">
        <v>0</v>
      </c>
      <c r="J1526" s="871" t="n">
        <v>54.71</v>
      </c>
    </row>
    <row r="1527" customFormat="false" ht="12.75" hidden="false" customHeight="false" outlineLevel="0" collapsed="false">
      <c r="A1527" s="863" t="s">
        <v>3382</v>
      </c>
      <c r="B1527" s="864" t="s">
        <v>3383</v>
      </c>
      <c r="C1527" s="865"/>
      <c r="D1527" s="876"/>
      <c r="E1527" s="877"/>
      <c r="F1527" s="877"/>
      <c r="G1527" s="878"/>
      <c r="H1527" s="877"/>
      <c r="I1527" s="877"/>
      <c r="J1527" s="878"/>
    </row>
    <row r="1528" customFormat="false" ht="12.75" hidden="false" customHeight="false" outlineLevel="0" collapsed="false">
      <c r="A1528" s="868" t="s">
        <v>3384</v>
      </c>
      <c r="B1528" s="869"/>
      <c r="C1528" s="868" t="s">
        <v>3385</v>
      </c>
      <c r="D1528" s="868" t="s">
        <v>337</v>
      </c>
      <c r="E1528" s="870" t="n">
        <v>0</v>
      </c>
      <c r="F1528" s="871" t="n">
        <v>44.89</v>
      </c>
      <c r="G1528" s="871" t="n">
        <v>44.89</v>
      </c>
      <c r="H1528" s="870" t="n">
        <v>0</v>
      </c>
      <c r="I1528" s="871" t="n">
        <v>51.88</v>
      </c>
      <c r="J1528" s="871" t="n">
        <v>51.88</v>
      </c>
    </row>
    <row r="1529" customFormat="false" ht="12.75" hidden="false" customHeight="false" outlineLevel="0" collapsed="false">
      <c r="A1529" s="868" t="s">
        <v>3386</v>
      </c>
      <c r="B1529" s="869"/>
      <c r="C1529" s="868" t="s">
        <v>3387</v>
      </c>
      <c r="D1529" s="868" t="s">
        <v>337</v>
      </c>
      <c r="E1529" s="870" t="n">
        <v>572.81</v>
      </c>
      <c r="F1529" s="871" t="n">
        <v>35.08</v>
      </c>
      <c r="G1529" s="871" t="n">
        <v>607.89</v>
      </c>
      <c r="H1529" s="870" t="n">
        <v>572.81</v>
      </c>
      <c r="I1529" s="871" t="n">
        <v>40.54</v>
      </c>
      <c r="J1529" s="871" t="n">
        <v>613.35</v>
      </c>
    </row>
    <row r="1530" customFormat="false" ht="12.75" hidden="false" customHeight="false" outlineLevel="0" collapsed="false">
      <c r="A1530" s="868" t="s">
        <v>3388</v>
      </c>
      <c r="B1530" s="869"/>
      <c r="C1530" s="868" t="s">
        <v>3389</v>
      </c>
      <c r="D1530" s="868" t="s">
        <v>337</v>
      </c>
      <c r="E1530" s="870" t="n">
        <v>0</v>
      </c>
      <c r="F1530" s="871" t="n">
        <v>38.6</v>
      </c>
      <c r="G1530" s="871" t="n">
        <v>38.6</v>
      </c>
      <c r="H1530" s="870" t="n">
        <v>0</v>
      </c>
      <c r="I1530" s="871" t="n">
        <v>44.62</v>
      </c>
      <c r="J1530" s="871" t="n">
        <v>44.62</v>
      </c>
    </row>
    <row r="1531" customFormat="false" ht="25.5" hidden="false" customHeight="false" outlineLevel="0" collapsed="false">
      <c r="A1531" s="868" t="s">
        <v>3390</v>
      </c>
      <c r="B1531" s="869"/>
      <c r="C1531" s="868" t="s">
        <v>3391</v>
      </c>
      <c r="D1531" s="868" t="s">
        <v>648</v>
      </c>
      <c r="E1531" s="870" t="n">
        <v>1023.98</v>
      </c>
      <c r="F1531" s="871" t="n">
        <v>45.6</v>
      </c>
      <c r="G1531" s="871" t="n">
        <v>1069.58</v>
      </c>
      <c r="H1531" s="870" t="n">
        <v>1023.98</v>
      </c>
      <c r="I1531" s="871" t="n">
        <v>52.7</v>
      </c>
      <c r="J1531" s="871" t="n">
        <v>1076.68</v>
      </c>
    </row>
    <row r="1532" customFormat="false" ht="12.75" hidden="false" customHeight="false" outlineLevel="0" collapsed="false">
      <c r="A1532" s="868" t="s">
        <v>3392</v>
      </c>
      <c r="B1532" s="869"/>
      <c r="C1532" s="868" t="s">
        <v>3393</v>
      </c>
      <c r="D1532" s="868" t="s">
        <v>337</v>
      </c>
      <c r="E1532" s="870" t="n">
        <v>0</v>
      </c>
      <c r="F1532" s="871" t="n">
        <v>5.09</v>
      </c>
      <c r="G1532" s="871" t="n">
        <v>5.09</v>
      </c>
      <c r="H1532" s="870" t="n">
        <v>0</v>
      </c>
      <c r="I1532" s="871" t="n">
        <v>5.87</v>
      </c>
      <c r="J1532" s="871" t="n">
        <v>5.87</v>
      </c>
    </row>
    <row r="1533" customFormat="false" ht="12.75" hidden="false" customHeight="false" outlineLevel="0" collapsed="false">
      <c r="A1533" s="868" t="s">
        <v>3394</v>
      </c>
      <c r="B1533" s="869"/>
      <c r="C1533" s="868" t="s">
        <v>3395</v>
      </c>
      <c r="D1533" s="868" t="s">
        <v>648</v>
      </c>
      <c r="E1533" s="870" t="n">
        <v>253.12</v>
      </c>
      <c r="F1533" s="871" t="n">
        <v>89.76</v>
      </c>
      <c r="G1533" s="871" t="n">
        <v>342.88</v>
      </c>
      <c r="H1533" s="870" t="n">
        <v>253.12</v>
      </c>
      <c r="I1533" s="871" t="n">
        <v>103.74</v>
      </c>
      <c r="J1533" s="871" t="n">
        <v>356.86</v>
      </c>
    </row>
    <row r="1534" customFormat="false" ht="25.5" hidden="false" customHeight="false" outlineLevel="0" collapsed="false">
      <c r="A1534" s="868" t="s">
        <v>3396</v>
      </c>
      <c r="B1534" s="869"/>
      <c r="C1534" s="868" t="s">
        <v>3397</v>
      </c>
      <c r="D1534" s="868" t="s">
        <v>337</v>
      </c>
      <c r="E1534" s="870" t="n">
        <v>77.62</v>
      </c>
      <c r="F1534" s="871" t="n">
        <v>17</v>
      </c>
      <c r="G1534" s="871" t="n">
        <v>94.62</v>
      </c>
      <c r="H1534" s="870" t="n">
        <v>77.62</v>
      </c>
      <c r="I1534" s="871" t="n">
        <v>19.65</v>
      </c>
      <c r="J1534" s="871" t="n">
        <v>97.27</v>
      </c>
    </row>
    <row r="1535" customFormat="false" ht="25.5" hidden="false" customHeight="false" outlineLevel="0" collapsed="false">
      <c r="A1535" s="868" t="s">
        <v>3398</v>
      </c>
      <c r="B1535" s="869"/>
      <c r="C1535" s="868" t="s">
        <v>3399</v>
      </c>
      <c r="D1535" s="868" t="s">
        <v>648</v>
      </c>
      <c r="E1535" s="870" t="n">
        <v>2475.44</v>
      </c>
      <c r="F1535" s="871" t="n">
        <v>105.24</v>
      </c>
      <c r="G1535" s="871" t="n">
        <v>2580.68</v>
      </c>
      <c r="H1535" s="870" t="n">
        <v>2475.44</v>
      </c>
      <c r="I1535" s="871" t="n">
        <v>121.62</v>
      </c>
      <c r="J1535" s="871" t="n">
        <v>2597.06</v>
      </c>
    </row>
    <row r="1536" customFormat="false" ht="25.5" hidden="false" customHeight="false" outlineLevel="0" collapsed="false">
      <c r="A1536" s="868" t="s">
        <v>3400</v>
      </c>
      <c r="B1536" s="869"/>
      <c r="C1536" s="868" t="s">
        <v>3401</v>
      </c>
      <c r="D1536" s="868" t="s">
        <v>337</v>
      </c>
      <c r="E1536" s="870" t="n">
        <v>231.73</v>
      </c>
      <c r="F1536" s="871" t="n">
        <v>35.08</v>
      </c>
      <c r="G1536" s="871" t="n">
        <v>266.81</v>
      </c>
      <c r="H1536" s="870" t="n">
        <v>231.73</v>
      </c>
      <c r="I1536" s="871" t="n">
        <v>40.54</v>
      </c>
      <c r="J1536" s="871" t="n">
        <v>272.27</v>
      </c>
    </row>
    <row r="1537" customFormat="false" ht="25.5" hidden="false" customHeight="false" outlineLevel="0" collapsed="false">
      <c r="A1537" s="868" t="s">
        <v>3402</v>
      </c>
      <c r="B1537" s="869"/>
      <c r="C1537" s="868" t="s">
        <v>3403</v>
      </c>
      <c r="D1537" s="868" t="s">
        <v>337</v>
      </c>
      <c r="E1537" s="870" t="n">
        <v>193.48</v>
      </c>
      <c r="F1537" s="871" t="n">
        <v>26.32</v>
      </c>
      <c r="G1537" s="871" t="n">
        <v>219.8</v>
      </c>
      <c r="H1537" s="870" t="n">
        <v>193.48</v>
      </c>
      <c r="I1537" s="871" t="n">
        <v>30.41</v>
      </c>
      <c r="J1537" s="871" t="n">
        <v>223.89</v>
      </c>
    </row>
    <row r="1538" customFormat="false" ht="12.75" hidden="false" customHeight="false" outlineLevel="0" collapsed="false">
      <c r="A1538" s="868" t="s">
        <v>3404</v>
      </c>
      <c r="B1538" s="869"/>
      <c r="C1538" s="868" t="s">
        <v>3405</v>
      </c>
      <c r="D1538" s="868" t="s">
        <v>337</v>
      </c>
      <c r="E1538" s="870" t="n">
        <v>54.47</v>
      </c>
      <c r="F1538" s="871" t="n">
        <v>5.97</v>
      </c>
      <c r="G1538" s="871" t="n">
        <v>60.44</v>
      </c>
      <c r="H1538" s="870" t="n">
        <v>54.47</v>
      </c>
      <c r="I1538" s="871" t="n">
        <v>6.89</v>
      </c>
      <c r="J1538" s="871" t="n">
        <v>61.36</v>
      </c>
    </row>
    <row r="1539" customFormat="false" ht="12.75" hidden="false" customHeight="false" outlineLevel="0" collapsed="false">
      <c r="A1539" s="868" t="s">
        <v>3406</v>
      </c>
      <c r="B1539" s="869"/>
      <c r="C1539" s="868" t="s">
        <v>3407</v>
      </c>
      <c r="D1539" s="868" t="s">
        <v>337</v>
      </c>
      <c r="E1539" s="870" t="n">
        <v>65.93</v>
      </c>
      <c r="F1539" s="871" t="n">
        <v>5.97</v>
      </c>
      <c r="G1539" s="871" t="n">
        <v>71.9</v>
      </c>
      <c r="H1539" s="870" t="n">
        <v>65.93</v>
      </c>
      <c r="I1539" s="871" t="n">
        <v>6.89</v>
      </c>
      <c r="J1539" s="871" t="n">
        <v>72.82</v>
      </c>
    </row>
    <row r="1540" customFormat="false" ht="25.5" hidden="false" customHeight="false" outlineLevel="0" collapsed="false">
      <c r="A1540" s="868" t="s">
        <v>3408</v>
      </c>
      <c r="B1540" s="869"/>
      <c r="C1540" s="868" t="s">
        <v>3409</v>
      </c>
      <c r="D1540" s="868" t="s">
        <v>337</v>
      </c>
      <c r="E1540" s="870" t="n">
        <v>141.47</v>
      </c>
      <c r="F1540" s="871" t="n">
        <v>5.97</v>
      </c>
      <c r="G1540" s="871" t="n">
        <v>147.44</v>
      </c>
      <c r="H1540" s="870" t="n">
        <v>141.47</v>
      </c>
      <c r="I1540" s="871" t="n">
        <v>6.89</v>
      </c>
      <c r="J1540" s="871" t="n">
        <v>148.36</v>
      </c>
    </row>
    <row r="1541" customFormat="false" ht="25.5" hidden="false" customHeight="false" outlineLevel="0" collapsed="false">
      <c r="A1541" s="868" t="s">
        <v>3410</v>
      </c>
      <c r="B1541" s="869"/>
      <c r="C1541" s="868" t="s">
        <v>3411</v>
      </c>
      <c r="D1541" s="868" t="s">
        <v>648</v>
      </c>
      <c r="E1541" s="870" t="n">
        <v>16.65</v>
      </c>
      <c r="F1541" s="871" t="n">
        <v>5.09</v>
      </c>
      <c r="G1541" s="871" t="n">
        <v>21.74</v>
      </c>
      <c r="H1541" s="870" t="n">
        <v>16.65</v>
      </c>
      <c r="I1541" s="871" t="n">
        <v>5.87</v>
      </c>
      <c r="J1541" s="871" t="n">
        <v>22.52</v>
      </c>
    </row>
    <row r="1542" customFormat="false" ht="25.5" hidden="false" customHeight="false" outlineLevel="0" collapsed="false">
      <c r="A1542" s="868" t="s">
        <v>3412</v>
      </c>
      <c r="B1542" s="869"/>
      <c r="C1542" s="868" t="s">
        <v>3413</v>
      </c>
      <c r="D1542" s="868" t="s">
        <v>337</v>
      </c>
      <c r="E1542" s="870" t="n">
        <v>23.49</v>
      </c>
      <c r="F1542" s="871" t="n">
        <v>5.09</v>
      </c>
      <c r="G1542" s="871" t="n">
        <v>28.58</v>
      </c>
      <c r="H1542" s="870" t="n">
        <v>23.49</v>
      </c>
      <c r="I1542" s="871" t="n">
        <v>5.87</v>
      </c>
      <c r="J1542" s="871" t="n">
        <v>29.36</v>
      </c>
    </row>
    <row r="1543" customFormat="false" ht="25.5" hidden="false" customHeight="false" outlineLevel="0" collapsed="false">
      <c r="A1543" s="868" t="s">
        <v>3414</v>
      </c>
      <c r="B1543" s="869"/>
      <c r="C1543" s="868" t="s">
        <v>3415</v>
      </c>
      <c r="D1543" s="868" t="s">
        <v>337</v>
      </c>
      <c r="E1543" s="870" t="n">
        <v>32.24</v>
      </c>
      <c r="F1543" s="871" t="n">
        <v>5.09</v>
      </c>
      <c r="G1543" s="871" t="n">
        <v>37.33</v>
      </c>
      <c r="H1543" s="870" t="n">
        <v>32.24</v>
      </c>
      <c r="I1543" s="871" t="n">
        <v>5.87</v>
      </c>
      <c r="J1543" s="871" t="n">
        <v>38.11</v>
      </c>
    </row>
    <row r="1544" customFormat="false" ht="25.5" hidden="false" customHeight="false" outlineLevel="0" collapsed="false">
      <c r="A1544" s="868" t="s">
        <v>3416</v>
      </c>
      <c r="B1544" s="869"/>
      <c r="C1544" s="868" t="s">
        <v>3417</v>
      </c>
      <c r="D1544" s="868" t="s">
        <v>648</v>
      </c>
      <c r="E1544" s="870" t="n">
        <v>135.67</v>
      </c>
      <c r="F1544" s="871" t="n">
        <v>10.77</v>
      </c>
      <c r="G1544" s="871" t="n">
        <v>146.44</v>
      </c>
      <c r="H1544" s="870" t="n">
        <v>135.67</v>
      </c>
      <c r="I1544" s="871" t="n">
        <v>12.45</v>
      </c>
      <c r="J1544" s="871" t="n">
        <v>148.12</v>
      </c>
    </row>
    <row r="1545" customFormat="false" ht="12.75" hidden="false" customHeight="false" outlineLevel="0" collapsed="false">
      <c r="A1545" s="868" t="s">
        <v>3418</v>
      </c>
      <c r="B1545" s="869"/>
      <c r="C1545" s="868" t="s">
        <v>3419</v>
      </c>
      <c r="D1545" s="868" t="s">
        <v>337</v>
      </c>
      <c r="E1545" s="870" t="n">
        <v>34.52</v>
      </c>
      <c r="F1545" s="871" t="n">
        <v>5.97</v>
      </c>
      <c r="G1545" s="871" t="n">
        <v>40.49</v>
      </c>
      <c r="H1545" s="870" t="n">
        <v>34.52</v>
      </c>
      <c r="I1545" s="871" t="n">
        <v>6.89</v>
      </c>
      <c r="J1545" s="871" t="n">
        <v>41.41</v>
      </c>
    </row>
    <row r="1546" customFormat="false" ht="25.5" hidden="false" customHeight="false" outlineLevel="0" collapsed="false">
      <c r="A1546" s="868" t="s">
        <v>3420</v>
      </c>
      <c r="B1546" s="869"/>
      <c r="C1546" s="868" t="s">
        <v>3421</v>
      </c>
      <c r="D1546" s="868" t="s">
        <v>337</v>
      </c>
      <c r="E1546" s="870" t="n">
        <v>69.3</v>
      </c>
      <c r="F1546" s="871" t="n">
        <v>5.97</v>
      </c>
      <c r="G1546" s="871" t="n">
        <v>75.27</v>
      </c>
      <c r="H1546" s="870" t="n">
        <v>69.3</v>
      </c>
      <c r="I1546" s="871" t="n">
        <v>6.89</v>
      </c>
      <c r="J1546" s="871" t="n">
        <v>76.19</v>
      </c>
    </row>
    <row r="1547" customFormat="false" ht="25.5" hidden="false" customHeight="false" outlineLevel="0" collapsed="false">
      <c r="A1547" s="868" t="s">
        <v>3422</v>
      </c>
      <c r="B1547" s="869"/>
      <c r="C1547" s="868" t="s">
        <v>3423</v>
      </c>
      <c r="D1547" s="868" t="s">
        <v>337</v>
      </c>
      <c r="E1547" s="870" t="n">
        <v>68.86</v>
      </c>
      <c r="F1547" s="871" t="n">
        <v>4.32</v>
      </c>
      <c r="G1547" s="871" t="n">
        <v>73.18</v>
      </c>
      <c r="H1547" s="870" t="n">
        <v>68.86</v>
      </c>
      <c r="I1547" s="871" t="n">
        <v>4.99</v>
      </c>
      <c r="J1547" s="871" t="n">
        <v>73.85</v>
      </c>
    </row>
    <row r="1548" customFormat="false" ht="25.5" hidden="false" customHeight="false" outlineLevel="0" collapsed="false">
      <c r="A1548" s="868" t="s">
        <v>3424</v>
      </c>
      <c r="B1548" s="869"/>
      <c r="C1548" s="868" t="s">
        <v>3425</v>
      </c>
      <c r="D1548" s="868" t="s">
        <v>337</v>
      </c>
      <c r="E1548" s="870" t="n">
        <v>115.01</v>
      </c>
      <c r="F1548" s="871" t="n">
        <v>5.97</v>
      </c>
      <c r="G1548" s="871" t="n">
        <v>120.98</v>
      </c>
      <c r="H1548" s="870" t="n">
        <v>115.01</v>
      </c>
      <c r="I1548" s="871" t="n">
        <v>6.89</v>
      </c>
      <c r="J1548" s="871" t="n">
        <v>121.9</v>
      </c>
    </row>
    <row r="1549" customFormat="false" ht="25.5" hidden="false" customHeight="false" outlineLevel="0" collapsed="false">
      <c r="A1549" s="868" t="s">
        <v>3426</v>
      </c>
      <c r="B1549" s="869"/>
      <c r="C1549" s="868" t="s">
        <v>3427</v>
      </c>
      <c r="D1549" s="868" t="s">
        <v>337</v>
      </c>
      <c r="E1549" s="870" t="n">
        <v>653.14</v>
      </c>
      <c r="F1549" s="871" t="n">
        <v>52.62</v>
      </c>
      <c r="G1549" s="871" t="n">
        <v>705.76</v>
      </c>
      <c r="H1549" s="870" t="n">
        <v>653.14</v>
      </c>
      <c r="I1549" s="871" t="n">
        <v>60.81</v>
      </c>
      <c r="J1549" s="871" t="n">
        <v>713.95</v>
      </c>
    </row>
    <row r="1550" customFormat="false" ht="12.75" hidden="false" customHeight="false" outlineLevel="0" collapsed="false">
      <c r="A1550" s="868" t="s">
        <v>3428</v>
      </c>
      <c r="B1550" s="869"/>
      <c r="C1550" s="868" t="s">
        <v>3429</v>
      </c>
      <c r="D1550" s="868" t="s">
        <v>337</v>
      </c>
      <c r="E1550" s="870" t="n">
        <v>11.39</v>
      </c>
      <c r="F1550" s="871" t="n">
        <v>34.01</v>
      </c>
      <c r="G1550" s="871" t="n">
        <v>45.4</v>
      </c>
      <c r="H1550" s="870" t="n">
        <v>11.39</v>
      </c>
      <c r="I1550" s="871" t="n">
        <v>39.3</v>
      </c>
      <c r="J1550" s="871" t="n">
        <v>50.69</v>
      </c>
    </row>
    <row r="1551" customFormat="false" ht="25.5" hidden="false" customHeight="false" outlineLevel="0" collapsed="false">
      <c r="A1551" s="868" t="s">
        <v>3430</v>
      </c>
      <c r="B1551" s="869"/>
      <c r="C1551" s="868" t="s">
        <v>3431</v>
      </c>
      <c r="D1551" s="868" t="s">
        <v>337</v>
      </c>
      <c r="E1551" s="870" t="n">
        <v>16.68</v>
      </c>
      <c r="F1551" s="871" t="n">
        <v>5.97</v>
      </c>
      <c r="G1551" s="871" t="n">
        <v>22.65</v>
      </c>
      <c r="H1551" s="870" t="n">
        <v>16.68</v>
      </c>
      <c r="I1551" s="871" t="n">
        <v>6.89</v>
      </c>
      <c r="J1551" s="871" t="n">
        <v>23.57</v>
      </c>
    </row>
    <row r="1552" customFormat="false" ht="12.75" hidden="false" customHeight="false" outlineLevel="0" collapsed="false">
      <c r="A1552" s="868" t="s">
        <v>3432</v>
      </c>
      <c r="B1552" s="869"/>
      <c r="C1552" s="868" t="s">
        <v>3433</v>
      </c>
      <c r="D1552" s="868" t="s">
        <v>337</v>
      </c>
      <c r="E1552" s="870" t="n">
        <v>100.13</v>
      </c>
      <c r="F1552" s="871" t="n">
        <v>5.97</v>
      </c>
      <c r="G1552" s="871" t="n">
        <v>106.1</v>
      </c>
      <c r="H1552" s="870" t="n">
        <v>100.13</v>
      </c>
      <c r="I1552" s="871" t="n">
        <v>6.89</v>
      </c>
      <c r="J1552" s="871" t="n">
        <v>107.02</v>
      </c>
    </row>
    <row r="1553" customFormat="false" ht="25.5" hidden="false" customHeight="false" outlineLevel="0" collapsed="false">
      <c r="A1553" s="868" t="s">
        <v>3434</v>
      </c>
      <c r="B1553" s="869"/>
      <c r="C1553" s="868" t="s">
        <v>3435</v>
      </c>
      <c r="D1553" s="868" t="s">
        <v>337</v>
      </c>
      <c r="E1553" s="870" t="n">
        <v>8801.06</v>
      </c>
      <c r="F1553" s="871" t="n">
        <v>0</v>
      </c>
      <c r="G1553" s="871" t="n">
        <v>8801.06</v>
      </c>
      <c r="H1553" s="870" t="n">
        <v>8801.06</v>
      </c>
      <c r="I1553" s="871" t="n">
        <v>0</v>
      </c>
      <c r="J1553" s="871" t="n">
        <v>8801.06</v>
      </c>
    </row>
    <row r="1554" customFormat="false" ht="25.5" hidden="false" customHeight="false" outlineLevel="0" collapsed="false">
      <c r="A1554" s="868" t="s">
        <v>3436</v>
      </c>
      <c r="B1554" s="869"/>
      <c r="C1554" s="868" t="s">
        <v>3437</v>
      </c>
      <c r="D1554" s="868" t="s">
        <v>337</v>
      </c>
      <c r="E1554" s="870" t="n">
        <v>12234.86</v>
      </c>
      <c r="F1554" s="871" t="n">
        <v>0</v>
      </c>
      <c r="G1554" s="871" t="n">
        <v>12234.86</v>
      </c>
      <c r="H1554" s="870" t="n">
        <v>12234.86</v>
      </c>
      <c r="I1554" s="871" t="n">
        <v>0</v>
      </c>
      <c r="J1554" s="871" t="n">
        <v>12234.86</v>
      </c>
    </row>
    <row r="1555" customFormat="false" ht="25.5" hidden="false" customHeight="false" outlineLevel="0" collapsed="false">
      <c r="A1555" s="868" t="s">
        <v>3438</v>
      </c>
      <c r="B1555" s="869"/>
      <c r="C1555" s="868" t="s">
        <v>3439</v>
      </c>
      <c r="D1555" s="868" t="s">
        <v>648</v>
      </c>
      <c r="E1555" s="870" t="n">
        <v>618.57</v>
      </c>
      <c r="F1555" s="871" t="n">
        <v>66.36</v>
      </c>
      <c r="G1555" s="871" t="n">
        <v>684.93</v>
      </c>
      <c r="H1555" s="870" t="n">
        <v>618.57</v>
      </c>
      <c r="I1555" s="871" t="n">
        <v>76.68</v>
      </c>
      <c r="J1555" s="871" t="n">
        <v>695.25</v>
      </c>
    </row>
    <row r="1556" customFormat="false" ht="25.5" hidden="false" customHeight="false" outlineLevel="0" collapsed="false">
      <c r="A1556" s="868" t="s">
        <v>3440</v>
      </c>
      <c r="B1556" s="869"/>
      <c r="C1556" s="868" t="s">
        <v>3441</v>
      </c>
      <c r="D1556" s="868" t="s">
        <v>648</v>
      </c>
      <c r="E1556" s="870" t="n">
        <v>1269.85</v>
      </c>
      <c r="F1556" s="871" t="n">
        <v>132.72</v>
      </c>
      <c r="G1556" s="871" t="n">
        <v>1402.57</v>
      </c>
      <c r="H1556" s="870" t="n">
        <v>1269.85</v>
      </c>
      <c r="I1556" s="871" t="n">
        <v>153.36</v>
      </c>
      <c r="J1556" s="871" t="n">
        <v>1423.21</v>
      </c>
    </row>
    <row r="1557" customFormat="false" ht="51" hidden="false" customHeight="false" outlineLevel="0" collapsed="false">
      <c r="A1557" s="868" t="s">
        <v>3442</v>
      </c>
      <c r="B1557" s="869"/>
      <c r="C1557" s="868" t="s">
        <v>3443</v>
      </c>
      <c r="D1557" s="868" t="s">
        <v>648</v>
      </c>
      <c r="E1557" s="870" t="n">
        <v>1206.13</v>
      </c>
      <c r="F1557" s="871" t="n">
        <v>140.32</v>
      </c>
      <c r="G1557" s="871" t="n">
        <v>1346.45</v>
      </c>
      <c r="H1557" s="870" t="n">
        <v>1206.13</v>
      </c>
      <c r="I1557" s="871" t="n">
        <v>162.16</v>
      </c>
      <c r="J1557" s="871" t="n">
        <v>1368.29</v>
      </c>
    </row>
    <row r="1558" customFormat="false" ht="51" hidden="false" customHeight="false" outlineLevel="0" collapsed="false">
      <c r="A1558" s="868" t="s">
        <v>3444</v>
      </c>
      <c r="B1558" s="869"/>
      <c r="C1558" s="868" t="s">
        <v>3445</v>
      </c>
      <c r="D1558" s="868" t="s">
        <v>648</v>
      </c>
      <c r="E1558" s="870" t="n">
        <v>1280.82</v>
      </c>
      <c r="F1558" s="871" t="n">
        <v>140.32</v>
      </c>
      <c r="G1558" s="871" t="n">
        <v>1421.14</v>
      </c>
      <c r="H1558" s="870" t="n">
        <v>1280.82</v>
      </c>
      <c r="I1558" s="871" t="n">
        <v>162.16</v>
      </c>
      <c r="J1558" s="871" t="n">
        <v>1442.98</v>
      </c>
    </row>
    <row r="1559" customFormat="false" ht="25.5" hidden="false" customHeight="false" outlineLevel="0" collapsed="false">
      <c r="A1559" s="868" t="s">
        <v>3446</v>
      </c>
      <c r="B1559" s="869"/>
      <c r="C1559" s="868" t="s">
        <v>3447</v>
      </c>
      <c r="D1559" s="868" t="s">
        <v>445</v>
      </c>
      <c r="E1559" s="870" t="n">
        <v>51.95</v>
      </c>
      <c r="F1559" s="871" t="n">
        <v>8.22</v>
      </c>
      <c r="G1559" s="871" t="n">
        <v>60.17</v>
      </c>
      <c r="H1559" s="870" t="n">
        <v>51.95</v>
      </c>
      <c r="I1559" s="871" t="n">
        <v>9.5</v>
      </c>
      <c r="J1559" s="871" t="n">
        <v>61.45</v>
      </c>
    </row>
    <row r="1560" customFormat="false" ht="12.75" hidden="false" customHeight="false" outlineLevel="0" collapsed="false">
      <c r="A1560" s="857" t="s">
        <v>3448</v>
      </c>
      <c r="B1560" s="858" t="s">
        <v>3449</v>
      </c>
      <c r="C1560" s="859"/>
      <c r="D1560" s="860"/>
      <c r="E1560" s="874"/>
      <c r="F1560" s="874"/>
      <c r="G1560" s="875"/>
      <c r="H1560" s="874"/>
      <c r="I1560" s="874"/>
      <c r="J1560" s="875"/>
    </row>
    <row r="1561" customFormat="false" ht="12.75" hidden="false" customHeight="false" outlineLevel="0" collapsed="false">
      <c r="A1561" s="863" t="s">
        <v>3450</v>
      </c>
      <c r="B1561" s="864" t="s">
        <v>3451</v>
      </c>
      <c r="C1561" s="865"/>
      <c r="D1561" s="876"/>
      <c r="E1561" s="877"/>
      <c r="F1561" s="877"/>
      <c r="G1561" s="878"/>
      <c r="H1561" s="877"/>
      <c r="I1561" s="877"/>
      <c r="J1561" s="878"/>
    </row>
    <row r="1562" customFormat="false" ht="12.75" hidden="false" customHeight="false" outlineLevel="0" collapsed="false">
      <c r="A1562" s="868" t="s">
        <v>3452</v>
      </c>
      <c r="B1562" s="869"/>
      <c r="C1562" s="868" t="s">
        <v>3453</v>
      </c>
      <c r="D1562" s="868" t="s">
        <v>445</v>
      </c>
      <c r="E1562" s="870" t="n">
        <v>4.7</v>
      </c>
      <c r="F1562" s="871" t="n">
        <v>10.62</v>
      </c>
      <c r="G1562" s="871" t="n">
        <v>15.32</v>
      </c>
      <c r="H1562" s="870" t="n">
        <v>4.7</v>
      </c>
      <c r="I1562" s="871" t="n">
        <v>12.27</v>
      </c>
      <c r="J1562" s="871" t="n">
        <v>16.97</v>
      </c>
    </row>
    <row r="1563" customFormat="false" ht="12.75" hidden="false" customHeight="false" outlineLevel="0" collapsed="false">
      <c r="A1563" s="868" t="s">
        <v>3454</v>
      </c>
      <c r="B1563" s="869"/>
      <c r="C1563" s="868" t="s">
        <v>3455</v>
      </c>
      <c r="D1563" s="868" t="s">
        <v>899</v>
      </c>
      <c r="E1563" s="870" t="n">
        <v>23.63</v>
      </c>
      <c r="F1563" s="871" t="n">
        <v>47.5</v>
      </c>
      <c r="G1563" s="871" t="n">
        <v>71.13</v>
      </c>
      <c r="H1563" s="870" t="n">
        <v>23.63</v>
      </c>
      <c r="I1563" s="871" t="n">
        <v>54.89</v>
      </c>
      <c r="J1563" s="871" t="n">
        <v>78.52</v>
      </c>
    </row>
    <row r="1564" customFormat="false" ht="12.75" hidden="false" customHeight="false" outlineLevel="0" collapsed="false">
      <c r="A1564" s="868" t="s">
        <v>3456</v>
      </c>
      <c r="B1564" s="869"/>
      <c r="C1564" s="868" t="s">
        <v>3457</v>
      </c>
      <c r="D1564" s="868" t="s">
        <v>445</v>
      </c>
      <c r="E1564" s="870" t="n">
        <v>5.71</v>
      </c>
      <c r="F1564" s="871" t="n">
        <v>10.62</v>
      </c>
      <c r="G1564" s="871" t="n">
        <v>16.33</v>
      </c>
      <c r="H1564" s="870" t="n">
        <v>5.71</v>
      </c>
      <c r="I1564" s="871" t="n">
        <v>12.27</v>
      </c>
      <c r="J1564" s="871" t="n">
        <v>17.98</v>
      </c>
    </row>
    <row r="1565" customFormat="false" ht="12.75" hidden="false" customHeight="false" outlineLevel="0" collapsed="false">
      <c r="A1565" s="868" t="s">
        <v>3458</v>
      </c>
      <c r="B1565" s="869"/>
      <c r="C1565" s="868" t="s">
        <v>3459</v>
      </c>
      <c r="D1565" s="868" t="s">
        <v>899</v>
      </c>
      <c r="E1565" s="870" t="n">
        <v>7.88</v>
      </c>
      <c r="F1565" s="871" t="n">
        <v>10.62</v>
      </c>
      <c r="G1565" s="871" t="n">
        <v>18.5</v>
      </c>
      <c r="H1565" s="870" t="n">
        <v>7.88</v>
      </c>
      <c r="I1565" s="871" t="n">
        <v>12.27</v>
      </c>
      <c r="J1565" s="871" t="n">
        <v>20.15</v>
      </c>
    </row>
    <row r="1566" customFormat="false" ht="12.75" hidden="false" customHeight="false" outlineLevel="0" collapsed="false">
      <c r="A1566" s="868" t="s">
        <v>3460</v>
      </c>
      <c r="B1566" s="869"/>
      <c r="C1566" s="868" t="s">
        <v>3461</v>
      </c>
      <c r="D1566" s="868" t="s">
        <v>899</v>
      </c>
      <c r="E1566" s="870" t="n">
        <v>5.04</v>
      </c>
      <c r="F1566" s="871" t="n">
        <v>10.62</v>
      </c>
      <c r="G1566" s="871" t="n">
        <v>15.66</v>
      </c>
      <c r="H1566" s="870" t="n">
        <v>5.04</v>
      </c>
      <c r="I1566" s="871" t="n">
        <v>12.27</v>
      </c>
      <c r="J1566" s="871" t="n">
        <v>17.31</v>
      </c>
    </row>
    <row r="1567" customFormat="false" ht="12.75" hidden="false" customHeight="false" outlineLevel="0" collapsed="false">
      <c r="A1567" s="863" t="s">
        <v>3462</v>
      </c>
      <c r="B1567" s="864" t="s">
        <v>3463</v>
      </c>
      <c r="C1567" s="865"/>
      <c r="D1567" s="876"/>
      <c r="E1567" s="877"/>
      <c r="F1567" s="877"/>
      <c r="G1567" s="878"/>
      <c r="H1567" s="877"/>
      <c r="I1567" s="877"/>
      <c r="J1567" s="878"/>
    </row>
    <row r="1568" customFormat="false" ht="25.5" hidden="false" customHeight="false" outlineLevel="0" collapsed="false">
      <c r="A1568" s="868" t="s">
        <v>3464</v>
      </c>
      <c r="B1568" s="869"/>
      <c r="C1568" s="868" t="s">
        <v>3465</v>
      </c>
      <c r="D1568" s="868" t="s">
        <v>445</v>
      </c>
      <c r="E1568" s="870" t="n">
        <v>5.06</v>
      </c>
      <c r="F1568" s="871" t="n">
        <v>8.98</v>
      </c>
      <c r="G1568" s="871" t="n">
        <v>14.04</v>
      </c>
      <c r="H1568" s="870" t="n">
        <v>5.06</v>
      </c>
      <c r="I1568" s="871" t="n">
        <v>10.37</v>
      </c>
      <c r="J1568" s="871" t="n">
        <v>15.43</v>
      </c>
    </row>
    <row r="1569" customFormat="false" ht="25.5" hidden="false" customHeight="false" outlineLevel="0" collapsed="false">
      <c r="A1569" s="868" t="s">
        <v>3466</v>
      </c>
      <c r="B1569" s="869"/>
      <c r="C1569" s="868" t="s">
        <v>3467</v>
      </c>
      <c r="D1569" s="868" t="s">
        <v>445</v>
      </c>
      <c r="E1569" s="870" t="n">
        <v>8.11</v>
      </c>
      <c r="F1569" s="871" t="n">
        <v>8.98</v>
      </c>
      <c r="G1569" s="871" t="n">
        <v>17.09</v>
      </c>
      <c r="H1569" s="870" t="n">
        <v>8.11</v>
      </c>
      <c r="I1569" s="871" t="n">
        <v>10.37</v>
      </c>
      <c r="J1569" s="871" t="n">
        <v>18.48</v>
      </c>
    </row>
    <row r="1570" customFormat="false" ht="25.5" hidden="false" customHeight="false" outlineLevel="0" collapsed="false">
      <c r="A1570" s="868" t="s">
        <v>3468</v>
      </c>
      <c r="B1570" s="869"/>
      <c r="C1570" s="868" t="s">
        <v>3469</v>
      </c>
      <c r="D1570" s="868" t="s">
        <v>445</v>
      </c>
      <c r="E1570" s="870" t="n">
        <v>4.28</v>
      </c>
      <c r="F1570" s="871" t="n">
        <v>8.98</v>
      </c>
      <c r="G1570" s="871" t="n">
        <v>13.26</v>
      </c>
      <c r="H1570" s="870" t="n">
        <v>4.28</v>
      </c>
      <c r="I1570" s="871" t="n">
        <v>10.37</v>
      </c>
      <c r="J1570" s="871" t="n">
        <v>14.65</v>
      </c>
    </row>
    <row r="1571" customFormat="false" ht="25.5" hidden="false" customHeight="false" outlineLevel="0" collapsed="false">
      <c r="A1571" s="868" t="s">
        <v>3470</v>
      </c>
      <c r="B1571" s="869"/>
      <c r="C1571" s="868" t="s">
        <v>3471</v>
      </c>
      <c r="D1571" s="868" t="s">
        <v>445</v>
      </c>
      <c r="E1571" s="870" t="n">
        <v>11.42</v>
      </c>
      <c r="F1571" s="871" t="n">
        <v>8.98</v>
      </c>
      <c r="G1571" s="871" t="n">
        <v>20.4</v>
      </c>
      <c r="H1571" s="870" t="n">
        <v>11.42</v>
      </c>
      <c r="I1571" s="871" t="n">
        <v>10.37</v>
      </c>
      <c r="J1571" s="871" t="n">
        <v>21.79</v>
      </c>
    </row>
    <row r="1572" customFormat="false" ht="12.75" hidden="false" customHeight="false" outlineLevel="0" collapsed="false">
      <c r="A1572" s="863" t="s">
        <v>3472</v>
      </c>
      <c r="B1572" s="864" t="s">
        <v>3473</v>
      </c>
      <c r="C1572" s="865"/>
      <c r="D1572" s="876"/>
      <c r="E1572" s="877"/>
      <c r="F1572" s="877"/>
      <c r="G1572" s="878"/>
      <c r="H1572" s="877"/>
      <c r="I1572" s="877"/>
      <c r="J1572" s="878"/>
    </row>
    <row r="1573" customFormat="false" ht="12.75" hidden="false" customHeight="false" outlineLevel="0" collapsed="false">
      <c r="A1573" s="868" t="s">
        <v>3474</v>
      </c>
      <c r="B1573" s="869"/>
      <c r="C1573" s="868" t="s">
        <v>3475</v>
      </c>
      <c r="D1573" s="868" t="s">
        <v>899</v>
      </c>
      <c r="E1573" s="870" t="n">
        <v>31.47</v>
      </c>
      <c r="F1573" s="871" t="n">
        <v>10.93</v>
      </c>
      <c r="G1573" s="871" t="n">
        <v>42.4</v>
      </c>
      <c r="H1573" s="870" t="n">
        <v>31.47</v>
      </c>
      <c r="I1573" s="871" t="n">
        <v>12.63</v>
      </c>
      <c r="J1573" s="871" t="n">
        <v>44.1</v>
      </c>
    </row>
    <row r="1574" customFormat="false" ht="12.75" hidden="false" customHeight="false" outlineLevel="0" collapsed="false">
      <c r="A1574" s="857" t="s">
        <v>3476</v>
      </c>
      <c r="B1574" s="858" t="s">
        <v>3477</v>
      </c>
      <c r="C1574" s="859"/>
      <c r="D1574" s="860"/>
      <c r="E1574" s="874"/>
      <c r="F1574" s="874"/>
      <c r="G1574" s="875"/>
      <c r="H1574" s="874"/>
      <c r="I1574" s="874"/>
      <c r="J1574" s="875"/>
    </row>
    <row r="1575" customFormat="false" ht="12.75" hidden="false" customHeight="false" outlineLevel="0" collapsed="false">
      <c r="A1575" s="863" t="s">
        <v>3478</v>
      </c>
      <c r="B1575" s="864" t="s">
        <v>3479</v>
      </c>
      <c r="C1575" s="865"/>
      <c r="D1575" s="876"/>
      <c r="E1575" s="877"/>
      <c r="F1575" s="877"/>
      <c r="G1575" s="878"/>
      <c r="H1575" s="877"/>
      <c r="I1575" s="877"/>
      <c r="J1575" s="878"/>
    </row>
    <row r="1576" customFormat="false" ht="25.5" hidden="false" customHeight="false" outlineLevel="0" collapsed="false">
      <c r="A1576" s="868" t="s">
        <v>3480</v>
      </c>
      <c r="B1576" s="869"/>
      <c r="C1576" s="868" t="s">
        <v>3481</v>
      </c>
      <c r="D1576" s="868" t="s">
        <v>445</v>
      </c>
      <c r="E1576" s="870" t="n">
        <v>161.02</v>
      </c>
      <c r="F1576" s="871" t="n">
        <v>9.87</v>
      </c>
      <c r="G1576" s="871" t="n">
        <v>170.89</v>
      </c>
      <c r="H1576" s="870" t="n">
        <v>161.02</v>
      </c>
      <c r="I1576" s="871" t="n">
        <v>11.41</v>
      </c>
      <c r="J1576" s="871" t="n">
        <v>172.43</v>
      </c>
    </row>
    <row r="1577" customFormat="false" ht="38.25" hidden="false" customHeight="false" outlineLevel="0" collapsed="false">
      <c r="A1577" s="868" t="s">
        <v>3482</v>
      </c>
      <c r="B1577" s="869"/>
      <c r="C1577" s="868" t="s">
        <v>3483</v>
      </c>
      <c r="D1577" s="868" t="s">
        <v>337</v>
      </c>
      <c r="E1577" s="870" t="n">
        <v>91</v>
      </c>
      <c r="F1577" s="871" t="n">
        <v>8.98</v>
      </c>
      <c r="G1577" s="871" t="n">
        <v>99.98</v>
      </c>
      <c r="H1577" s="870" t="n">
        <v>91</v>
      </c>
      <c r="I1577" s="871" t="n">
        <v>10.37</v>
      </c>
      <c r="J1577" s="871" t="n">
        <v>101.37</v>
      </c>
    </row>
    <row r="1578" customFormat="false" ht="38.25" hidden="false" customHeight="false" outlineLevel="0" collapsed="false">
      <c r="A1578" s="868" t="s">
        <v>3484</v>
      </c>
      <c r="B1578" s="869"/>
      <c r="C1578" s="868" t="s">
        <v>3485</v>
      </c>
      <c r="D1578" s="868" t="s">
        <v>337</v>
      </c>
      <c r="E1578" s="870" t="n">
        <v>134.07</v>
      </c>
      <c r="F1578" s="871" t="n">
        <v>8.98</v>
      </c>
      <c r="G1578" s="871" t="n">
        <v>143.05</v>
      </c>
      <c r="H1578" s="870" t="n">
        <v>134.07</v>
      </c>
      <c r="I1578" s="871" t="n">
        <v>10.37</v>
      </c>
      <c r="J1578" s="871" t="n">
        <v>144.44</v>
      </c>
    </row>
    <row r="1579" customFormat="false" ht="38.25" hidden="false" customHeight="false" outlineLevel="0" collapsed="false">
      <c r="A1579" s="868" t="s">
        <v>3486</v>
      </c>
      <c r="B1579" s="869"/>
      <c r="C1579" s="868" t="s">
        <v>3487</v>
      </c>
      <c r="D1579" s="868" t="s">
        <v>337</v>
      </c>
      <c r="E1579" s="870" t="n">
        <v>347.95</v>
      </c>
      <c r="F1579" s="871" t="n">
        <v>8.98</v>
      </c>
      <c r="G1579" s="871" t="n">
        <v>356.93</v>
      </c>
      <c r="H1579" s="870" t="n">
        <v>347.95</v>
      </c>
      <c r="I1579" s="871" t="n">
        <v>10.37</v>
      </c>
      <c r="J1579" s="871" t="n">
        <v>358.32</v>
      </c>
    </row>
    <row r="1580" customFormat="false" ht="38.25" hidden="false" customHeight="false" outlineLevel="0" collapsed="false">
      <c r="A1580" s="868" t="s">
        <v>3488</v>
      </c>
      <c r="B1580" s="869"/>
      <c r="C1580" s="868" t="s">
        <v>3489</v>
      </c>
      <c r="D1580" s="868" t="s">
        <v>337</v>
      </c>
      <c r="E1580" s="870" t="n">
        <v>142.74</v>
      </c>
      <c r="F1580" s="871" t="n">
        <v>8.98</v>
      </c>
      <c r="G1580" s="871" t="n">
        <v>151.72</v>
      </c>
      <c r="H1580" s="870" t="n">
        <v>142.74</v>
      </c>
      <c r="I1580" s="871" t="n">
        <v>10.37</v>
      </c>
      <c r="J1580" s="871" t="n">
        <v>153.11</v>
      </c>
    </row>
    <row r="1581" customFormat="false" ht="38.25" hidden="false" customHeight="false" outlineLevel="0" collapsed="false">
      <c r="A1581" s="868" t="s">
        <v>3490</v>
      </c>
      <c r="B1581" s="869"/>
      <c r="C1581" s="868" t="s">
        <v>3491</v>
      </c>
      <c r="D1581" s="868" t="s">
        <v>337</v>
      </c>
      <c r="E1581" s="870" t="n">
        <v>124.07</v>
      </c>
      <c r="F1581" s="871" t="n">
        <v>8.98</v>
      </c>
      <c r="G1581" s="871" t="n">
        <v>133.05</v>
      </c>
      <c r="H1581" s="870" t="n">
        <v>124.07</v>
      </c>
      <c r="I1581" s="871" t="n">
        <v>10.37</v>
      </c>
      <c r="J1581" s="871" t="n">
        <v>134.44</v>
      </c>
    </row>
    <row r="1582" customFormat="false" ht="38.25" hidden="false" customHeight="false" outlineLevel="0" collapsed="false">
      <c r="A1582" s="868" t="s">
        <v>3492</v>
      </c>
      <c r="B1582" s="869"/>
      <c r="C1582" s="868" t="s">
        <v>3493</v>
      </c>
      <c r="D1582" s="868" t="s">
        <v>337</v>
      </c>
      <c r="E1582" s="870" t="n">
        <v>289.01</v>
      </c>
      <c r="F1582" s="871" t="n">
        <v>8.98</v>
      </c>
      <c r="G1582" s="871" t="n">
        <v>297.99</v>
      </c>
      <c r="H1582" s="870" t="n">
        <v>289.01</v>
      </c>
      <c r="I1582" s="871" t="n">
        <v>10.37</v>
      </c>
      <c r="J1582" s="871" t="n">
        <v>299.38</v>
      </c>
    </row>
    <row r="1583" customFormat="false" ht="38.25" hidden="false" customHeight="false" outlineLevel="0" collapsed="false">
      <c r="A1583" s="868" t="s">
        <v>3494</v>
      </c>
      <c r="B1583" s="869"/>
      <c r="C1583" s="868" t="s">
        <v>3495</v>
      </c>
      <c r="D1583" s="868" t="s">
        <v>337</v>
      </c>
      <c r="E1583" s="870" t="n">
        <v>213.58</v>
      </c>
      <c r="F1583" s="871" t="n">
        <v>8.98</v>
      </c>
      <c r="G1583" s="871" t="n">
        <v>222.56</v>
      </c>
      <c r="H1583" s="870" t="n">
        <v>213.58</v>
      </c>
      <c r="I1583" s="871" t="n">
        <v>10.37</v>
      </c>
      <c r="J1583" s="871" t="n">
        <v>223.95</v>
      </c>
    </row>
    <row r="1584" customFormat="false" ht="38.25" hidden="false" customHeight="false" outlineLevel="0" collapsed="false">
      <c r="A1584" s="868" t="s">
        <v>3496</v>
      </c>
      <c r="B1584" s="869"/>
      <c r="C1584" s="868" t="s">
        <v>3497</v>
      </c>
      <c r="D1584" s="868" t="s">
        <v>337</v>
      </c>
      <c r="E1584" s="870" t="n">
        <v>111.17</v>
      </c>
      <c r="F1584" s="871" t="n">
        <v>8.98</v>
      </c>
      <c r="G1584" s="871" t="n">
        <v>120.15</v>
      </c>
      <c r="H1584" s="870" t="n">
        <v>111.17</v>
      </c>
      <c r="I1584" s="871" t="n">
        <v>10.37</v>
      </c>
      <c r="J1584" s="871" t="n">
        <v>121.54</v>
      </c>
    </row>
    <row r="1585" customFormat="false" ht="38.25" hidden="false" customHeight="false" outlineLevel="0" collapsed="false">
      <c r="A1585" s="868" t="s">
        <v>3498</v>
      </c>
      <c r="B1585" s="869"/>
      <c r="C1585" s="868" t="s">
        <v>3499</v>
      </c>
      <c r="D1585" s="868" t="s">
        <v>337</v>
      </c>
      <c r="E1585" s="870" t="n">
        <v>333.54</v>
      </c>
      <c r="F1585" s="871" t="n">
        <v>14.97</v>
      </c>
      <c r="G1585" s="871" t="n">
        <v>348.51</v>
      </c>
      <c r="H1585" s="870" t="n">
        <v>333.54</v>
      </c>
      <c r="I1585" s="871" t="n">
        <v>17.3</v>
      </c>
      <c r="J1585" s="871" t="n">
        <v>350.84</v>
      </c>
    </row>
    <row r="1586" customFormat="false" ht="12.75" hidden="false" customHeight="false" outlineLevel="0" collapsed="false">
      <c r="A1586" s="863" t="s">
        <v>3500</v>
      </c>
      <c r="B1586" s="864" t="s">
        <v>3501</v>
      </c>
      <c r="C1586" s="865"/>
      <c r="D1586" s="876"/>
      <c r="E1586" s="877"/>
      <c r="F1586" s="877"/>
      <c r="G1586" s="878"/>
      <c r="H1586" s="877"/>
      <c r="I1586" s="877"/>
      <c r="J1586" s="878"/>
    </row>
    <row r="1587" customFormat="false" ht="25.5" hidden="false" customHeight="false" outlineLevel="0" collapsed="false">
      <c r="A1587" s="868" t="s">
        <v>3502</v>
      </c>
      <c r="B1587" s="869"/>
      <c r="C1587" s="868" t="s">
        <v>3503</v>
      </c>
      <c r="D1587" s="868" t="s">
        <v>337</v>
      </c>
      <c r="E1587" s="870" t="n">
        <v>1840.32</v>
      </c>
      <c r="F1587" s="871" t="n">
        <v>46.68</v>
      </c>
      <c r="G1587" s="871" t="n">
        <v>1887</v>
      </c>
      <c r="H1587" s="870" t="n">
        <v>1840.32</v>
      </c>
      <c r="I1587" s="871" t="n">
        <v>53.94</v>
      </c>
      <c r="J1587" s="871" t="n">
        <v>1894.26</v>
      </c>
    </row>
    <row r="1588" customFormat="false" ht="25.5" hidden="false" customHeight="false" outlineLevel="0" collapsed="false">
      <c r="A1588" s="868" t="s">
        <v>3504</v>
      </c>
      <c r="B1588" s="869"/>
      <c r="C1588" s="868" t="s">
        <v>3505</v>
      </c>
      <c r="D1588" s="868" t="s">
        <v>337</v>
      </c>
      <c r="E1588" s="870" t="n">
        <v>2407.88</v>
      </c>
      <c r="F1588" s="871" t="n">
        <v>46.68</v>
      </c>
      <c r="G1588" s="871" t="n">
        <v>2454.56</v>
      </c>
      <c r="H1588" s="870" t="n">
        <v>2407.88</v>
      </c>
      <c r="I1588" s="871" t="n">
        <v>53.94</v>
      </c>
      <c r="J1588" s="871" t="n">
        <v>2461.82</v>
      </c>
    </row>
    <row r="1589" customFormat="false" ht="12.75" hidden="false" customHeight="false" outlineLevel="0" collapsed="false">
      <c r="A1589" s="863" t="s">
        <v>3506</v>
      </c>
      <c r="B1589" s="864" t="s">
        <v>3507</v>
      </c>
      <c r="C1589" s="865"/>
      <c r="D1589" s="876"/>
      <c r="E1589" s="877"/>
      <c r="F1589" s="877"/>
      <c r="G1589" s="878"/>
      <c r="H1589" s="877"/>
      <c r="I1589" s="877"/>
      <c r="J1589" s="878"/>
    </row>
    <row r="1590" customFormat="false" ht="38.25" hidden="false" customHeight="false" outlineLevel="0" collapsed="false">
      <c r="A1590" s="868" t="s">
        <v>3508</v>
      </c>
      <c r="B1590" s="869"/>
      <c r="C1590" s="868" t="s">
        <v>3509</v>
      </c>
      <c r="D1590" s="868" t="s">
        <v>389</v>
      </c>
      <c r="E1590" s="870" t="n">
        <v>161.8</v>
      </c>
      <c r="F1590" s="871" t="n">
        <v>16.46</v>
      </c>
      <c r="G1590" s="871" t="n">
        <v>178.26</v>
      </c>
      <c r="H1590" s="870" t="n">
        <v>161.8</v>
      </c>
      <c r="I1590" s="871" t="n">
        <v>19.02</v>
      </c>
      <c r="J1590" s="871" t="n">
        <v>180.82</v>
      </c>
    </row>
    <row r="1591" customFormat="false" ht="38.25" hidden="false" customHeight="false" outlineLevel="0" collapsed="false">
      <c r="A1591" s="868" t="s">
        <v>3510</v>
      </c>
      <c r="B1591" s="869"/>
      <c r="C1591" s="868" t="s">
        <v>3511</v>
      </c>
      <c r="D1591" s="868" t="s">
        <v>389</v>
      </c>
      <c r="E1591" s="870" t="n">
        <v>134.55</v>
      </c>
      <c r="F1591" s="871" t="n">
        <v>6.88</v>
      </c>
      <c r="G1591" s="871" t="n">
        <v>141.43</v>
      </c>
      <c r="H1591" s="870" t="n">
        <v>134.55</v>
      </c>
      <c r="I1591" s="871" t="n">
        <v>7.96</v>
      </c>
      <c r="J1591" s="871" t="n">
        <v>142.51</v>
      </c>
    </row>
    <row r="1592" customFormat="false" ht="25.5" hidden="false" customHeight="false" outlineLevel="0" collapsed="false">
      <c r="A1592" s="868" t="s">
        <v>3512</v>
      </c>
      <c r="B1592" s="869"/>
      <c r="C1592" s="868" t="s">
        <v>3513</v>
      </c>
      <c r="D1592" s="868" t="s">
        <v>389</v>
      </c>
      <c r="E1592" s="870" t="n">
        <v>79</v>
      </c>
      <c r="F1592" s="871" t="n">
        <v>19.3</v>
      </c>
      <c r="G1592" s="871" t="n">
        <v>98.3</v>
      </c>
      <c r="H1592" s="870" t="n">
        <v>79</v>
      </c>
      <c r="I1592" s="871" t="n">
        <v>22.31</v>
      </c>
      <c r="J1592" s="871" t="n">
        <v>101.31</v>
      </c>
    </row>
    <row r="1593" customFormat="false" ht="38.25" hidden="false" customHeight="false" outlineLevel="0" collapsed="false">
      <c r="A1593" s="868" t="s">
        <v>3514</v>
      </c>
      <c r="B1593" s="869"/>
      <c r="C1593" s="868" t="s">
        <v>3515</v>
      </c>
      <c r="D1593" s="868" t="s">
        <v>337</v>
      </c>
      <c r="E1593" s="870" t="n">
        <v>4.26</v>
      </c>
      <c r="F1593" s="871" t="n">
        <v>1.04</v>
      </c>
      <c r="G1593" s="871" t="n">
        <v>5.3</v>
      </c>
      <c r="H1593" s="870" t="n">
        <v>4.26</v>
      </c>
      <c r="I1593" s="871" t="n">
        <v>1.21</v>
      </c>
      <c r="J1593" s="871" t="n">
        <v>5.47</v>
      </c>
    </row>
    <row r="1594" customFormat="false" ht="25.5" hidden="false" customHeight="false" outlineLevel="0" collapsed="false">
      <c r="A1594" s="868" t="s">
        <v>3516</v>
      </c>
      <c r="B1594" s="869"/>
      <c r="C1594" s="868" t="s">
        <v>3517</v>
      </c>
      <c r="D1594" s="868" t="s">
        <v>445</v>
      </c>
      <c r="E1594" s="870" t="n">
        <v>315.07</v>
      </c>
      <c r="F1594" s="871" t="n">
        <v>0</v>
      </c>
      <c r="G1594" s="871" t="n">
        <v>315.07</v>
      </c>
      <c r="H1594" s="870" t="n">
        <v>315.07</v>
      </c>
      <c r="I1594" s="871" t="n">
        <v>0</v>
      </c>
      <c r="J1594" s="871" t="n">
        <v>315.07</v>
      </c>
    </row>
    <row r="1595" customFormat="false" ht="38.25" hidden="false" customHeight="false" outlineLevel="0" collapsed="false">
      <c r="A1595" s="868" t="s">
        <v>3518</v>
      </c>
      <c r="B1595" s="869"/>
      <c r="C1595" s="868" t="s">
        <v>3519</v>
      </c>
      <c r="D1595" s="868" t="s">
        <v>389</v>
      </c>
      <c r="E1595" s="870" t="n">
        <v>3.19</v>
      </c>
      <c r="F1595" s="871" t="n">
        <v>6.8</v>
      </c>
      <c r="G1595" s="871" t="n">
        <v>9.99</v>
      </c>
      <c r="H1595" s="870" t="n">
        <v>3.19</v>
      </c>
      <c r="I1595" s="871" t="n">
        <v>7.86</v>
      </c>
      <c r="J1595" s="871" t="n">
        <v>11.05</v>
      </c>
    </row>
    <row r="1596" customFormat="false" ht="25.5" hidden="false" customHeight="false" outlineLevel="0" collapsed="false">
      <c r="A1596" s="868" t="s">
        <v>3520</v>
      </c>
      <c r="B1596" s="869"/>
      <c r="C1596" s="868" t="s">
        <v>3521</v>
      </c>
      <c r="D1596" s="868" t="s">
        <v>337</v>
      </c>
      <c r="E1596" s="870" t="n">
        <v>0.33</v>
      </c>
      <c r="F1596" s="871" t="n">
        <v>10.04</v>
      </c>
      <c r="G1596" s="871" t="n">
        <v>10.37</v>
      </c>
      <c r="H1596" s="870" t="n">
        <v>0.33</v>
      </c>
      <c r="I1596" s="871" t="n">
        <v>11.61</v>
      </c>
      <c r="J1596" s="871" t="n">
        <v>11.94</v>
      </c>
    </row>
    <row r="1597" customFormat="false" ht="38.25" hidden="false" customHeight="false" outlineLevel="0" collapsed="false">
      <c r="A1597" s="868" t="s">
        <v>3522</v>
      </c>
      <c r="B1597" s="869"/>
      <c r="C1597" s="868" t="s">
        <v>3523</v>
      </c>
      <c r="D1597" s="868" t="s">
        <v>389</v>
      </c>
      <c r="E1597" s="870" t="n">
        <v>64.19</v>
      </c>
      <c r="F1597" s="871" t="n">
        <v>10.65</v>
      </c>
      <c r="G1597" s="871" t="n">
        <v>74.84</v>
      </c>
      <c r="H1597" s="870" t="n">
        <v>64.19</v>
      </c>
      <c r="I1597" s="871" t="n">
        <v>12.32</v>
      </c>
      <c r="J1597" s="871" t="n">
        <v>76.51</v>
      </c>
    </row>
    <row r="1598" customFormat="false" ht="12.75" hidden="false" customHeight="false" outlineLevel="0" collapsed="false">
      <c r="A1598" s="863" t="s">
        <v>3524</v>
      </c>
      <c r="B1598" s="864" t="s">
        <v>3525</v>
      </c>
      <c r="C1598" s="865"/>
      <c r="D1598" s="876"/>
      <c r="E1598" s="877"/>
      <c r="F1598" s="877"/>
      <c r="G1598" s="878"/>
      <c r="H1598" s="877"/>
      <c r="I1598" s="877"/>
      <c r="J1598" s="878"/>
    </row>
    <row r="1599" customFormat="false" ht="25.5" hidden="false" customHeight="false" outlineLevel="0" collapsed="false">
      <c r="A1599" s="868" t="s">
        <v>3526</v>
      </c>
      <c r="B1599" s="869"/>
      <c r="C1599" s="868" t="s">
        <v>3527</v>
      </c>
      <c r="D1599" s="868" t="s">
        <v>337</v>
      </c>
      <c r="E1599" s="870" t="n">
        <v>18.35</v>
      </c>
      <c r="F1599" s="871" t="n">
        <v>1.04</v>
      </c>
      <c r="G1599" s="871" t="n">
        <v>19.39</v>
      </c>
      <c r="H1599" s="870" t="n">
        <v>18.35</v>
      </c>
      <c r="I1599" s="871" t="n">
        <v>1.21</v>
      </c>
      <c r="J1599" s="871" t="n">
        <v>19.56</v>
      </c>
    </row>
    <row r="1600" customFormat="false" ht="25.5" hidden="false" customHeight="false" outlineLevel="0" collapsed="false">
      <c r="A1600" s="868" t="s">
        <v>3528</v>
      </c>
      <c r="B1600" s="869"/>
      <c r="C1600" s="868" t="s">
        <v>3529</v>
      </c>
      <c r="D1600" s="868" t="s">
        <v>337</v>
      </c>
      <c r="E1600" s="870" t="n">
        <v>18.25</v>
      </c>
      <c r="F1600" s="871" t="n">
        <v>1.04</v>
      </c>
      <c r="G1600" s="871" t="n">
        <v>19.29</v>
      </c>
      <c r="H1600" s="870" t="n">
        <v>18.25</v>
      </c>
      <c r="I1600" s="871" t="n">
        <v>1.21</v>
      </c>
      <c r="J1600" s="871" t="n">
        <v>19.46</v>
      </c>
    </row>
    <row r="1601" customFormat="false" ht="25.5" hidden="false" customHeight="false" outlineLevel="0" collapsed="false">
      <c r="A1601" s="868" t="s">
        <v>3530</v>
      </c>
      <c r="B1601" s="869"/>
      <c r="C1601" s="868" t="s">
        <v>3531</v>
      </c>
      <c r="D1601" s="868" t="s">
        <v>337</v>
      </c>
      <c r="E1601" s="870" t="n">
        <v>23.71</v>
      </c>
      <c r="F1601" s="871" t="n">
        <v>1.04</v>
      </c>
      <c r="G1601" s="871" t="n">
        <v>24.75</v>
      </c>
      <c r="H1601" s="870" t="n">
        <v>23.71</v>
      </c>
      <c r="I1601" s="871" t="n">
        <v>1.21</v>
      </c>
      <c r="J1601" s="871" t="n">
        <v>24.92</v>
      </c>
    </row>
    <row r="1602" customFormat="false" ht="25.5" hidden="false" customHeight="false" outlineLevel="0" collapsed="false">
      <c r="A1602" s="868" t="s">
        <v>3532</v>
      </c>
      <c r="B1602" s="869"/>
      <c r="C1602" s="868" t="s">
        <v>3533</v>
      </c>
      <c r="D1602" s="868" t="s">
        <v>445</v>
      </c>
      <c r="E1602" s="870" t="n">
        <v>27.08</v>
      </c>
      <c r="F1602" s="871" t="n">
        <v>15.22</v>
      </c>
      <c r="G1602" s="871" t="n">
        <v>42.3</v>
      </c>
      <c r="H1602" s="870" t="n">
        <v>27.08</v>
      </c>
      <c r="I1602" s="871" t="n">
        <v>17.59</v>
      </c>
      <c r="J1602" s="871" t="n">
        <v>44.67</v>
      </c>
    </row>
    <row r="1603" customFormat="false" ht="38.25" hidden="false" customHeight="false" outlineLevel="0" collapsed="false">
      <c r="A1603" s="868" t="s">
        <v>3534</v>
      </c>
      <c r="B1603" s="869"/>
      <c r="C1603" s="868" t="s">
        <v>3535</v>
      </c>
      <c r="D1603" s="868" t="s">
        <v>648</v>
      </c>
      <c r="E1603" s="870" t="n">
        <v>386.67</v>
      </c>
      <c r="F1603" s="871" t="n">
        <v>16.6</v>
      </c>
      <c r="G1603" s="871" t="n">
        <v>403.27</v>
      </c>
      <c r="H1603" s="870" t="n">
        <v>386.67</v>
      </c>
      <c r="I1603" s="871" t="n">
        <v>19.18</v>
      </c>
      <c r="J1603" s="871" t="n">
        <v>405.85</v>
      </c>
    </row>
    <row r="1604" customFormat="false" ht="38.25" hidden="false" customHeight="false" outlineLevel="0" collapsed="false">
      <c r="A1604" s="868" t="s">
        <v>3536</v>
      </c>
      <c r="B1604" s="869"/>
      <c r="C1604" s="868" t="s">
        <v>3537</v>
      </c>
      <c r="D1604" s="868" t="s">
        <v>648</v>
      </c>
      <c r="E1604" s="870" t="n">
        <v>432.2</v>
      </c>
      <c r="F1604" s="871" t="n">
        <v>16.6</v>
      </c>
      <c r="G1604" s="871" t="n">
        <v>448.8</v>
      </c>
      <c r="H1604" s="870" t="n">
        <v>432.2</v>
      </c>
      <c r="I1604" s="871" t="n">
        <v>19.18</v>
      </c>
      <c r="J1604" s="871" t="n">
        <v>451.38</v>
      </c>
    </row>
    <row r="1605" customFormat="false" ht="25.5" hidden="false" customHeight="false" outlineLevel="0" collapsed="false">
      <c r="A1605" s="868" t="s">
        <v>3538</v>
      </c>
      <c r="B1605" s="869"/>
      <c r="C1605" s="868" t="s">
        <v>3539</v>
      </c>
      <c r="D1605" s="868" t="s">
        <v>337</v>
      </c>
      <c r="E1605" s="870" t="n">
        <v>23.42</v>
      </c>
      <c r="F1605" s="871" t="n">
        <v>2.7</v>
      </c>
      <c r="G1605" s="871" t="n">
        <v>26.12</v>
      </c>
      <c r="H1605" s="870" t="n">
        <v>23.42</v>
      </c>
      <c r="I1605" s="871" t="n">
        <v>3.12</v>
      </c>
      <c r="J1605" s="871" t="n">
        <v>26.54</v>
      </c>
    </row>
    <row r="1606" customFormat="false" ht="25.5" hidden="false" customHeight="false" outlineLevel="0" collapsed="false">
      <c r="A1606" s="868" t="s">
        <v>3540</v>
      </c>
      <c r="B1606" s="869"/>
      <c r="C1606" s="868" t="s">
        <v>3541</v>
      </c>
      <c r="D1606" s="868" t="s">
        <v>337</v>
      </c>
      <c r="E1606" s="870" t="n">
        <v>434.78</v>
      </c>
      <c r="F1606" s="871" t="n">
        <v>3.38</v>
      </c>
      <c r="G1606" s="871" t="n">
        <v>438.16</v>
      </c>
      <c r="H1606" s="870" t="n">
        <v>434.78</v>
      </c>
      <c r="I1606" s="871" t="n">
        <v>3.9</v>
      </c>
      <c r="J1606" s="871" t="n">
        <v>438.68</v>
      </c>
    </row>
    <row r="1607" customFormat="false" ht="25.5" hidden="false" customHeight="false" outlineLevel="0" collapsed="false">
      <c r="A1607" s="868" t="s">
        <v>3542</v>
      </c>
      <c r="B1607" s="869"/>
      <c r="C1607" s="868" t="s">
        <v>3543</v>
      </c>
      <c r="D1607" s="868" t="s">
        <v>337</v>
      </c>
      <c r="E1607" s="870" t="n">
        <v>124.61</v>
      </c>
      <c r="F1607" s="871" t="n">
        <v>53.26</v>
      </c>
      <c r="G1607" s="871" t="n">
        <v>177.87</v>
      </c>
      <c r="H1607" s="870" t="n">
        <v>124.61</v>
      </c>
      <c r="I1607" s="871" t="n">
        <v>61.55</v>
      </c>
      <c r="J1607" s="871" t="n">
        <v>186.16</v>
      </c>
    </row>
    <row r="1608" customFormat="false" ht="25.5" hidden="false" customHeight="false" outlineLevel="0" collapsed="false">
      <c r="A1608" s="868" t="s">
        <v>3544</v>
      </c>
      <c r="B1608" s="869"/>
      <c r="C1608" s="868" t="s">
        <v>3545</v>
      </c>
      <c r="D1608" s="868" t="s">
        <v>337</v>
      </c>
      <c r="E1608" s="870" t="n">
        <v>220.93</v>
      </c>
      <c r="F1608" s="871" t="n">
        <v>121.72</v>
      </c>
      <c r="G1608" s="871" t="n">
        <v>342.65</v>
      </c>
      <c r="H1608" s="870" t="n">
        <v>220.93</v>
      </c>
      <c r="I1608" s="871" t="n">
        <v>140.68</v>
      </c>
      <c r="J1608" s="871" t="n">
        <v>361.61</v>
      </c>
    </row>
    <row r="1609" customFormat="false" ht="38.25" hidden="false" customHeight="false" outlineLevel="0" collapsed="false">
      <c r="A1609" s="868" t="s">
        <v>3546</v>
      </c>
      <c r="B1609" s="869"/>
      <c r="C1609" s="868" t="s">
        <v>3547</v>
      </c>
      <c r="D1609" s="868" t="s">
        <v>337</v>
      </c>
      <c r="E1609" s="870" t="n">
        <v>222.52</v>
      </c>
      <c r="F1609" s="871" t="n">
        <v>14.97</v>
      </c>
      <c r="G1609" s="871" t="n">
        <v>237.49</v>
      </c>
      <c r="H1609" s="870" t="n">
        <v>222.52</v>
      </c>
      <c r="I1609" s="871" t="n">
        <v>17.3</v>
      </c>
      <c r="J1609" s="871" t="n">
        <v>239.82</v>
      </c>
    </row>
    <row r="1610" customFormat="false" ht="25.5" hidden="false" customHeight="false" outlineLevel="0" collapsed="false">
      <c r="A1610" s="868" t="s">
        <v>3548</v>
      </c>
      <c r="B1610" s="869"/>
      <c r="C1610" s="868" t="s">
        <v>3549</v>
      </c>
      <c r="D1610" s="868" t="s">
        <v>337</v>
      </c>
      <c r="E1610" s="870" t="n">
        <v>15.71</v>
      </c>
      <c r="F1610" s="871" t="n">
        <v>2.7</v>
      </c>
      <c r="G1610" s="871" t="n">
        <v>18.41</v>
      </c>
      <c r="H1610" s="870" t="n">
        <v>15.71</v>
      </c>
      <c r="I1610" s="871" t="n">
        <v>3.12</v>
      </c>
      <c r="J1610" s="871" t="n">
        <v>18.83</v>
      </c>
    </row>
    <row r="1611" customFormat="false" ht="12.75" hidden="false" customHeight="false" outlineLevel="0" collapsed="false">
      <c r="A1611" s="863" t="s">
        <v>3550</v>
      </c>
      <c r="B1611" s="864" t="s">
        <v>3551</v>
      </c>
      <c r="C1611" s="865"/>
      <c r="D1611" s="876"/>
      <c r="E1611" s="877"/>
      <c r="F1611" s="877"/>
      <c r="G1611" s="878"/>
      <c r="H1611" s="877"/>
      <c r="I1611" s="877"/>
      <c r="J1611" s="878"/>
    </row>
    <row r="1612" customFormat="false" ht="25.5" hidden="false" customHeight="false" outlineLevel="0" collapsed="false">
      <c r="A1612" s="868" t="s">
        <v>3552</v>
      </c>
      <c r="B1612" s="869"/>
      <c r="C1612" s="868" t="s">
        <v>3553</v>
      </c>
      <c r="D1612" s="868" t="s">
        <v>337</v>
      </c>
      <c r="E1612" s="870" t="n">
        <v>662.82</v>
      </c>
      <c r="F1612" s="871" t="n">
        <v>3.38</v>
      </c>
      <c r="G1612" s="871" t="n">
        <v>666.2</v>
      </c>
      <c r="H1612" s="870" t="n">
        <v>662.82</v>
      </c>
      <c r="I1612" s="871" t="n">
        <v>3.9</v>
      </c>
      <c r="J1612" s="871" t="n">
        <v>666.72</v>
      </c>
    </row>
    <row r="1613" customFormat="false" ht="25.5" hidden="false" customHeight="false" outlineLevel="0" collapsed="false">
      <c r="A1613" s="868" t="s">
        <v>3554</v>
      </c>
      <c r="B1613" s="869"/>
      <c r="C1613" s="868" t="s">
        <v>3555</v>
      </c>
      <c r="D1613" s="868" t="s">
        <v>337</v>
      </c>
      <c r="E1613" s="870" t="n">
        <v>850.05</v>
      </c>
      <c r="F1613" s="871" t="n">
        <v>46.68</v>
      </c>
      <c r="G1613" s="871" t="n">
        <v>896.73</v>
      </c>
      <c r="H1613" s="870" t="n">
        <v>850.05</v>
      </c>
      <c r="I1613" s="871" t="n">
        <v>53.94</v>
      </c>
      <c r="J1613" s="871" t="n">
        <v>903.99</v>
      </c>
    </row>
    <row r="1614" customFormat="false" ht="25.5" hidden="false" customHeight="false" outlineLevel="0" collapsed="false">
      <c r="A1614" s="868" t="s">
        <v>3556</v>
      </c>
      <c r="B1614" s="869"/>
      <c r="C1614" s="868" t="s">
        <v>3557</v>
      </c>
      <c r="D1614" s="868" t="s">
        <v>337</v>
      </c>
      <c r="E1614" s="870" t="n">
        <v>1698.46</v>
      </c>
      <c r="F1614" s="871" t="n">
        <v>243.37</v>
      </c>
      <c r="G1614" s="871" t="n">
        <v>1941.83</v>
      </c>
      <c r="H1614" s="870" t="n">
        <v>1698.46</v>
      </c>
      <c r="I1614" s="871" t="n">
        <v>281.26</v>
      </c>
      <c r="J1614" s="871" t="n">
        <v>1979.72</v>
      </c>
    </row>
    <row r="1615" customFormat="false" ht="25.5" hidden="false" customHeight="false" outlineLevel="0" collapsed="false">
      <c r="A1615" s="868" t="s">
        <v>3558</v>
      </c>
      <c r="B1615" s="869"/>
      <c r="C1615" s="868" t="s">
        <v>3559</v>
      </c>
      <c r="D1615" s="868" t="s">
        <v>337</v>
      </c>
      <c r="E1615" s="870" t="n">
        <v>555.05</v>
      </c>
      <c r="F1615" s="871" t="n">
        <v>39.93</v>
      </c>
      <c r="G1615" s="871" t="n">
        <v>594.98</v>
      </c>
      <c r="H1615" s="870" t="n">
        <v>555.05</v>
      </c>
      <c r="I1615" s="871" t="n">
        <v>46.14</v>
      </c>
      <c r="J1615" s="871" t="n">
        <v>601.19</v>
      </c>
    </row>
    <row r="1616" customFormat="false" ht="12.75" hidden="false" customHeight="false" outlineLevel="0" collapsed="false">
      <c r="A1616" s="863" t="s">
        <v>3560</v>
      </c>
      <c r="B1616" s="864" t="s">
        <v>3561</v>
      </c>
      <c r="C1616" s="865"/>
      <c r="D1616" s="876"/>
      <c r="E1616" s="877"/>
      <c r="F1616" s="877"/>
      <c r="G1616" s="878"/>
      <c r="H1616" s="877"/>
      <c r="I1616" s="877"/>
      <c r="J1616" s="878"/>
    </row>
    <row r="1617" customFormat="false" ht="38.25" hidden="false" customHeight="false" outlineLevel="0" collapsed="false">
      <c r="A1617" s="868" t="s">
        <v>3562</v>
      </c>
      <c r="B1617" s="869"/>
      <c r="C1617" s="868" t="s">
        <v>3563</v>
      </c>
      <c r="D1617" s="868" t="s">
        <v>648</v>
      </c>
      <c r="E1617" s="870" t="n">
        <v>74879.56</v>
      </c>
      <c r="F1617" s="871" t="n">
        <v>0</v>
      </c>
      <c r="G1617" s="871" t="n">
        <v>74879.56</v>
      </c>
      <c r="H1617" s="870" t="n">
        <v>74879.56</v>
      </c>
      <c r="I1617" s="871" t="n">
        <v>0</v>
      </c>
      <c r="J1617" s="871" t="n">
        <v>74879.56</v>
      </c>
    </row>
    <row r="1618" customFormat="false" ht="38.25" hidden="false" customHeight="false" outlineLevel="0" collapsed="false">
      <c r="A1618" s="868" t="s">
        <v>3564</v>
      </c>
      <c r="B1618" s="869"/>
      <c r="C1618" s="868" t="s">
        <v>3565</v>
      </c>
      <c r="D1618" s="868" t="s">
        <v>648</v>
      </c>
      <c r="E1618" s="870" t="n">
        <v>89550.34</v>
      </c>
      <c r="F1618" s="871" t="n">
        <v>0</v>
      </c>
      <c r="G1618" s="871" t="n">
        <v>89550.34</v>
      </c>
      <c r="H1618" s="870" t="n">
        <v>89550.34</v>
      </c>
      <c r="I1618" s="871" t="n">
        <v>0</v>
      </c>
      <c r="J1618" s="871" t="n">
        <v>89550.34</v>
      </c>
    </row>
    <row r="1619" customFormat="false" ht="38.25" hidden="false" customHeight="false" outlineLevel="0" collapsed="false">
      <c r="A1619" s="868" t="s">
        <v>3566</v>
      </c>
      <c r="B1619" s="869"/>
      <c r="C1619" s="868" t="s">
        <v>3567</v>
      </c>
      <c r="D1619" s="868" t="s">
        <v>648</v>
      </c>
      <c r="E1619" s="870" t="n">
        <v>33764.82</v>
      </c>
      <c r="F1619" s="871" t="n">
        <v>0</v>
      </c>
      <c r="G1619" s="871" t="n">
        <v>33764.82</v>
      </c>
      <c r="H1619" s="870" t="n">
        <v>33764.82</v>
      </c>
      <c r="I1619" s="871" t="n">
        <v>0</v>
      </c>
      <c r="J1619" s="871" t="n">
        <v>33764.82</v>
      </c>
    </row>
    <row r="1620" customFormat="false" ht="38.25" hidden="false" customHeight="false" outlineLevel="0" collapsed="false">
      <c r="A1620" s="868" t="s">
        <v>3568</v>
      </c>
      <c r="B1620" s="869"/>
      <c r="C1620" s="868" t="s">
        <v>3569</v>
      </c>
      <c r="D1620" s="868" t="s">
        <v>648</v>
      </c>
      <c r="E1620" s="870" t="n">
        <v>38052.77</v>
      </c>
      <c r="F1620" s="871" t="n">
        <v>0</v>
      </c>
      <c r="G1620" s="871" t="n">
        <v>38052.77</v>
      </c>
      <c r="H1620" s="870" t="n">
        <v>38052.77</v>
      </c>
      <c r="I1620" s="871" t="n">
        <v>0</v>
      </c>
      <c r="J1620" s="871" t="n">
        <v>38052.77</v>
      </c>
    </row>
    <row r="1621" customFormat="false" ht="12.75" hidden="false" customHeight="false" outlineLevel="0" collapsed="false">
      <c r="A1621" s="857" t="s">
        <v>3570</v>
      </c>
      <c r="B1621" s="858" t="s">
        <v>3571</v>
      </c>
      <c r="C1621" s="859"/>
      <c r="D1621" s="860"/>
      <c r="E1621" s="874"/>
      <c r="F1621" s="874"/>
      <c r="G1621" s="875"/>
      <c r="H1621" s="874"/>
      <c r="I1621" s="874"/>
      <c r="J1621" s="875"/>
    </row>
    <row r="1622" customFormat="false" ht="12.75" hidden="false" customHeight="false" outlineLevel="0" collapsed="false">
      <c r="A1622" s="863" t="s">
        <v>3572</v>
      </c>
      <c r="B1622" s="864" t="s">
        <v>3573</v>
      </c>
      <c r="C1622" s="865"/>
      <c r="D1622" s="876"/>
      <c r="E1622" s="877"/>
      <c r="F1622" s="877"/>
      <c r="G1622" s="878"/>
      <c r="H1622" s="877"/>
      <c r="I1622" s="877"/>
      <c r="J1622" s="878"/>
    </row>
    <row r="1623" customFormat="false" ht="12.75" hidden="false" customHeight="false" outlineLevel="0" collapsed="false">
      <c r="A1623" s="868" t="s">
        <v>3574</v>
      </c>
      <c r="B1623" s="869"/>
      <c r="C1623" s="868" t="s">
        <v>3575</v>
      </c>
      <c r="D1623" s="868" t="s">
        <v>389</v>
      </c>
      <c r="E1623" s="870" t="n">
        <v>13.33</v>
      </c>
      <c r="F1623" s="871" t="n">
        <v>2.7</v>
      </c>
      <c r="G1623" s="871" t="n">
        <v>16.03</v>
      </c>
      <c r="H1623" s="870" t="n">
        <v>13.33</v>
      </c>
      <c r="I1623" s="871" t="n">
        <v>3.12</v>
      </c>
      <c r="J1623" s="871" t="n">
        <v>16.45</v>
      </c>
    </row>
    <row r="1624" customFormat="false" ht="12.75" hidden="false" customHeight="false" outlineLevel="0" collapsed="false">
      <c r="A1624" s="868" t="s">
        <v>3576</v>
      </c>
      <c r="B1624" s="869"/>
      <c r="C1624" s="868" t="s">
        <v>3577</v>
      </c>
      <c r="D1624" s="868" t="s">
        <v>389</v>
      </c>
      <c r="E1624" s="870" t="n">
        <v>17.69</v>
      </c>
      <c r="F1624" s="871" t="n">
        <v>2.7</v>
      </c>
      <c r="G1624" s="871" t="n">
        <v>20.39</v>
      </c>
      <c r="H1624" s="870" t="n">
        <v>17.69</v>
      </c>
      <c r="I1624" s="871" t="n">
        <v>3.12</v>
      </c>
      <c r="J1624" s="871" t="n">
        <v>20.81</v>
      </c>
    </row>
    <row r="1625" customFormat="false" ht="12.75" hidden="false" customHeight="false" outlineLevel="0" collapsed="false">
      <c r="A1625" s="868" t="s">
        <v>3578</v>
      </c>
      <c r="B1625" s="869"/>
      <c r="C1625" s="868" t="s">
        <v>3579</v>
      </c>
      <c r="D1625" s="868" t="s">
        <v>470</v>
      </c>
      <c r="E1625" s="870" t="n">
        <v>330.8</v>
      </c>
      <c r="F1625" s="871" t="n">
        <v>37.8</v>
      </c>
      <c r="G1625" s="871" t="n">
        <v>368.6</v>
      </c>
      <c r="H1625" s="870" t="n">
        <v>330.8</v>
      </c>
      <c r="I1625" s="871" t="n">
        <v>43.68</v>
      </c>
      <c r="J1625" s="871" t="n">
        <v>374.48</v>
      </c>
    </row>
    <row r="1626" customFormat="false" ht="25.5" hidden="false" customHeight="false" outlineLevel="0" collapsed="false">
      <c r="A1626" s="868" t="s">
        <v>3580</v>
      </c>
      <c r="B1626" s="869"/>
      <c r="C1626" s="868" t="s">
        <v>3581</v>
      </c>
      <c r="D1626" s="868" t="s">
        <v>389</v>
      </c>
      <c r="E1626" s="870" t="n">
        <v>75.94</v>
      </c>
      <c r="F1626" s="871" t="n">
        <v>4.97</v>
      </c>
      <c r="G1626" s="871" t="n">
        <v>80.91</v>
      </c>
      <c r="H1626" s="870" t="n">
        <v>75.94</v>
      </c>
      <c r="I1626" s="871" t="n">
        <v>5.74</v>
      </c>
      <c r="J1626" s="871" t="n">
        <v>81.68</v>
      </c>
    </row>
    <row r="1627" customFormat="false" ht="38.25" hidden="false" customHeight="false" outlineLevel="0" collapsed="false">
      <c r="A1627" s="868" t="s">
        <v>3582</v>
      </c>
      <c r="B1627" s="869"/>
      <c r="C1627" s="868" t="s">
        <v>3583</v>
      </c>
      <c r="D1627" s="868" t="s">
        <v>389</v>
      </c>
      <c r="E1627" s="870" t="n">
        <v>11.64</v>
      </c>
      <c r="F1627" s="871" t="n">
        <v>7.33</v>
      </c>
      <c r="G1627" s="871" t="n">
        <v>18.97</v>
      </c>
      <c r="H1627" s="870" t="n">
        <v>11.64</v>
      </c>
      <c r="I1627" s="871" t="n">
        <v>8.47</v>
      </c>
      <c r="J1627" s="871" t="n">
        <v>20.11</v>
      </c>
    </row>
    <row r="1628" customFormat="false" ht="25.5" hidden="false" customHeight="false" outlineLevel="0" collapsed="false">
      <c r="A1628" s="868" t="s">
        <v>3584</v>
      </c>
      <c r="B1628" s="869"/>
      <c r="C1628" s="868" t="s">
        <v>3585</v>
      </c>
      <c r="D1628" s="868" t="s">
        <v>389</v>
      </c>
      <c r="E1628" s="870" t="n">
        <v>73.26</v>
      </c>
      <c r="F1628" s="871" t="n">
        <v>0</v>
      </c>
      <c r="G1628" s="871" t="n">
        <v>73.26</v>
      </c>
      <c r="H1628" s="870" t="n">
        <v>73.26</v>
      </c>
      <c r="I1628" s="871" t="n">
        <v>0</v>
      </c>
      <c r="J1628" s="871" t="n">
        <v>73.26</v>
      </c>
    </row>
    <row r="1629" customFormat="false" ht="38.25" hidden="false" customHeight="false" outlineLevel="0" collapsed="false">
      <c r="A1629" s="868" t="s">
        <v>3586</v>
      </c>
      <c r="B1629" s="869"/>
      <c r="C1629" s="868" t="s">
        <v>3587</v>
      </c>
      <c r="D1629" s="868" t="s">
        <v>389</v>
      </c>
      <c r="E1629" s="870" t="n">
        <v>582.89</v>
      </c>
      <c r="F1629" s="871" t="n">
        <v>0</v>
      </c>
      <c r="G1629" s="871" t="n">
        <v>582.89</v>
      </c>
      <c r="H1629" s="870" t="n">
        <v>582.89</v>
      </c>
      <c r="I1629" s="871" t="n">
        <v>0</v>
      </c>
      <c r="J1629" s="871" t="n">
        <v>582.89</v>
      </c>
    </row>
    <row r="1630" customFormat="false" ht="25.5" hidden="false" customHeight="false" outlineLevel="0" collapsed="false">
      <c r="A1630" s="868" t="s">
        <v>3588</v>
      </c>
      <c r="B1630" s="869"/>
      <c r="C1630" s="868" t="s">
        <v>3589</v>
      </c>
      <c r="D1630" s="868" t="s">
        <v>389</v>
      </c>
      <c r="E1630" s="870" t="n">
        <v>64.8</v>
      </c>
      <c r="F1630" s="871" t="n">
        <v>19.91</v>
      </c>
      <c r="G1630" s="871" t="n">
        <v>84.71</v>
      </c>
      <c r="H1630" s="870" t="n">
        <v>64.8</v>
      </c>
      <c r="I1630" s="871" t="n">
        <v>23.01</v>
      </c>
      <c r="J1630" s="871" t="n">
        <v>87.81</v>
      </c>
    </row>
    <row r="1631" customFormat="false" ht="38.25" hidden="false" customHeight="false" outlineLevel="0" collapsed="false">
      <c r="A1631" s="868" t="s">
        <v>3590</v>
      </c>
      <c r="B1631" s="869"/>
      <c r="C1631" s="868" t="s">
        <v>3591</v>
      </c>
      <c r="D1631" s="868" t="s">
        <v>389</v>
      </c>
      <c r="E1631" s="870" t="n">
        <v>387.65</v>
      </c>
      <c r="F1631" s="871" t="n">
        <v>0</v>
      </c>
      <c r="G1631" s="871" t="n">
        <v>387.65</v>
      </c>
      <c r="H1631" s="870" t="n">
        <v>387.65</v>
      </c>
      <c r="I1631" s="871" t="n">
        <v>0</v>
      </c>
      <c r="J1631" s="871" t="n">
        <v>387.65</v>
      </c>
    </row>
    <row r="1632" customFormat="false" ht="12.75" hidden="false" customHeight="false" outlineLevel="0" collapsed="false">
      <c r="A1632" s="863" t="s">
        <v>3592</v>
      </c>
      <c r="B1632" s="864" t="s">
        <v>3593</v>
      </c>
      <c r="C1632" s="865"/>
      <c r="D1632" s="876"/>
      <c r="E1632" s="877"/>
      <c r="F1632" s="877"/>
      <c r="G1632" s="878"/>
      <c r="H1632" s="877"/>
      <c r="I1632" s="877"/>
      <c r="J1632" s="878"/>
    </row>
    <row r="1633" customFormat="false" ht="12.75" hidden="false" customHeight="false" outlineLevel="0" collapsed="false">
      <c r="A1633" s="868" t="s">
        <v>3594</v>
      </c>
      <c r="B1633" s="869"/>
      <c r="C1633" s="868" t="s">
        <v>3595</v>
      </c>
      <c r="D1633" s="868" t="s">
        <v>445</v>
      </c>
      <c r="E1633" s="870" t="n">
        <v>1.18</v>
      </c>
      <c r="F1633" s="871" t="n">
        <v>4.92</v>
      </c>
      <c r="G1633" s="871" t="n">
        <v>6.1</v>
      </c>
      <c r="H1633" s="870" t="n">
        <v>1.18</v>
      </c>
      <c r="I1633" s="871" t="n">
        <v>5.69</v>
      </c>
      <c r="J1633" s="871" t="n">
        <v>6.87</v>
      </c>
    </row>
    <row r="1634" customFormat="false" ht="12.75" hidden="false" customHeight="false" outlineLevel="0" collapsed="false">
      <c r="A1634" s="868" t="s">
        <v>3596</v>
      </c>
      <c r="B1634" s="869"/>
      <c r="C1634" s="868" t="s">
        <v>3597</v>
      </c>
      <c r="D1634" s="868" t="s">
        <v>445</v>
      </c>
      <c r="E1634" s="870" t="n">
        <v>40.21</v>
      </c>
      <c r="F1634" s="871" t="n">
        <v>4.92</v>
      </c>
      <c r="G1634" s="871" t="n">
        <v>45.13</v>
      </c>
      <c r="H1634" s="870" t="n">
        <v>40.21</v>
      </c>
      <c r="I1634" s="871" t="n">
        <v>5.69</v>
      </c>
      <c r="J1634" s="871" t="n">
        <v>45.9</v>
      </c>
    </row>
    <row r="1635" customFormat="false" ht="38.25" hidden="false" customHeight="false" outlineLevel="0" collapsed="false">
      <c r="A1635" s="868" t="s">
        <v>3598</v>
      </c>
      <c r="B1635" s="869"/>
      <c r="C1635" s="868" t="s">
        <v>3599</v>
      </c>
      <c r="D1635" s="868" t="s">
        <v>445</v>
      </c>
      <c r="E1635" s="870" t="n">
        <v>3.98</v>
      </c>
      <c r="F1635" s="871" t="n">
        <v>2.06</v>
      </c>
      <c r="G1635" s="871" t="n">
        <v>6.04</v>
      </c>
      <c r="H1635" s="870" t="n">
        <v>3.98</v>
      </c>
      <c r="I1635" s="871" t="n">
        <v>2.38</v>
      </c>
      <c r="J1635" s="871" t="n">
        <v>6.36</v>
      </c>
    </row>
    <row r="1636" customFormat="false" ht="12.75" hidden="false" customHeight="false" outlineLevel="0" collapsed="false">
      <c r="A1636" s="868" t="s">
        <v>3600</v>
      </c>
      <c r="B1636" s="869"/>
      <c r="C1636" s="868" t="s">
        <v>3601</v>
      </c>
      <c r="D1636" s="868" t="s">
        <v>3602</v>
      </c>
      <c r="E1636" s="870" t="n">
        <v>0.09</v>
      </c>
      <c r="F1636" s="871" t="n">
        <v>0.04</v>
      </c>
      <c r="G1636" s="871" t="n">
        <v>0.13</v>
      </c>
      <c r="H1636" s="870" t="n">
        <v>0.09</v>
      </c>
      <c r="I1636" s="871" t="n">
        <v>0.05</v>
      </c>
      <c r="J1636" s="871" t="n">
        <v>0.14</v>
      </c>
    </row>
    <row r="1637" customFormat="false" ht="12.75" hidden="false" customHeight="false" outlineLevel="0" collapsed="false">
      <c r="A1637" s="868" t="s">
        <v>3603</v>
      </c>
      <c r="B1637" s="869"/>
      <c r="C1637" s="868" t="s">
        <v>3604</v>
      </c>
      <c r="D1637" s="868" t="s">
        <v>445</v>
      </c>
      <c r="E1637" s="870" t="n">
        <v>3.65</v>
      </c>
      <c r="F1637" s="871" t="n">
        <v>3.28</v>
      </c>
      <c r="G1637" s="871" t="n">
        <v>6.93</v>
      </c>
      <c r="H1637" s="870" t="n">
        <v>3.65</v>
      </c>
      <c r="I1637" s="871" t="n">
        <v>3.79</v>
      </c>
      <c r="J1637" s="871" t="n">
        <v>7.44</v>
      </c>
    </row>
    <row r="1638" customFormat="false" ht="12.75" hidden="false" customHeight="false" outlineLevel="0" collapsed="false">
      <c r="A1638" s="868" t="s">
        <v>3605</v>
      </c>
      <c r="B1638" s="869"/>
      <c r="C1638" s="868" t="s">
        <v>3606</v>
      </c>
      <c r="D1638" s="868" t="s">
        <v>3602</v>
      </c>
      <c r="E1638" s="870" t="n">
        <v>0.11</v>
      </c>
      <c r="F1638" s="871" t="n">
        <v>0.08</v>
      </c>
      <c r="G1638" s="871" t="n">
        <v>0.19</v>
      </c>
      <c r="H1638" s="870" t="n">
        <v>0.11</v>
      </c>
      <c r="I1638" s="871" t="n">
        <v>0.09</v>
      </c>
      <c r="J1638" s="871" t="n">
        <v>0.2</v>
      </c>
    </row>
    <row r="1639" customFormat="false" ht="38.25" hidden="false" customHeight="false" outlineLevel="0" collapsed="false">
      <c r="A1639" s="868" t="s">
        <v>3607</v>
      </c>
      <c r="B1639" s="869"/>
      <c r="C1639" s="868" t="s">
        <v>3608</v>
      </c>
      <c r="D1639" s="868" t="s">
        <v>445</v>
      </c>
      <c r="E1639" s="870" t="n">
        <v>219.08</v>
      </c>
      <c r="F1639" s="871" t="n">
        <v>3</v>
      </c>
      <c r="G1639" s="871" t="n">
        <v>222.08</v>
      </c>
      <c r="H1639" s="870" t="n">
        <v>219.08</v>
      </c>
      <c r="I1639" s="871" t="n">
        <v>3.46</v>
      </c>
      <c r="J1639" s="871" t="n">
        <v>222.54</v>
      </c>
    </row>
    <row r="1640" customFormat="false" ht="38.25" hidden="false" customHeight="false" outlineLevel="0" collapsed="false">
      <c r="A1640" s="868" t="s">
        <v>3609</v>
      </c>
      <c r="B1640" s="869"/>
      <c r="C1640" s="868" t="s">
        <v>3610</v>
      </c>
      <c r="D1640" s="868" t="s">
        <v>445</v>
      </c>
      <c r="E1640" s="870" t="n">
        <v>104.58</v>
      </c>
      <c r="F1640" s="871" t="n">
        <v>3</v>
      </c>
      <c r="G1640" s="871" t="n">
        <v>107.58</v>
      </c>
      <c r="H1640" s="870" t="n">
        <v>104.58</v>
      </c>
      <c r="I1640" s="871" t="n">
        <v>3.46</v>
      </c>
      <c r="J1640" s="871" t="n">
        <v>108.04</v>
      </c>
    </row>
    <row r="1641" customFormat="false" ht="38.25" hidden="false" customHeight="false" outlineLevel="0" collapsed="false">
      <c r="A1641" s="868" t="s">
        <v>3611</v>
      </c>
      <c r="B1641" s="869"/>
      <c r="C1641" s="868" t="s">
        <v>3612</v>
      </c>
      <c r="D1641" s="868" t="s">
        <v>445</v>
      </c>
      <c r="E1641" s="870" t="n">
        <v>105.41</v>
      </c>
      <c r="F1641" s="871" t="n">
        <v>3</v>
      </c>
      <c r="G1641" s="871" t="n">
        <v>108.41</v>
      </c>
      <c r="H1641" s="870" t="n">
        <v>105.41</v>
      </c>
      <c r="I1641" s="871" t="n">
        <v>3.46</v>
      </c>
      <c r="J1641" s="871" t="n">
        <v>108.87</v>
      </c>
    </row>
    <row r="1642" customFormat="false" ht="51" hidden="false" customHeight="false" outlineLevel="0" collapsed="false">
      <c r="A1642" s="868" t="s">
        <v>3613</v>
      </c>
      <c r="B1642" s="869"/>
      <c r="C1642" s="868" t="s">
        <v>3614</v>
      </c>
      <c r="D1642" s="868" t="s">
        <v>445</v>
      </c>
      <c r="E1642" s="870" t="n">
        <v>104.58</v>
      </c>
      <c r="F1642" s="871" t="n">
        <v>3</v>
      </c>
      <c r="G1642" s="871" t="n">
        <v>107.58</v>
      </c>
      <c r="H1642" s="870" t="n">
        <v>104.58</v>
      </c>
      <c r="I1642" s="871" t="n">
        <v>3.46</v>
      </c>
      <c r="J1642" s="871" t="n">
        <v>108.04</v>
      </c>
    </row>
    <row r="1643" customFormat="false" ht="12.75" hidden="false" customHeight="false" outlineLevel="0" collapsed="false">
      <c r="A1643" s="863" t="s">
        <v>3615</v>
      </c>
      <c r="B1643" s="864" t="s">
        <v>3616</v>
      </c>
      <c r="C1643" s="865"/>
      <c r="D1643" s="876"/>
      <c r="E1643" s="877"/>
      <c r="F1643" s="877"/>
      <c r="G1643" s="878"/>
      <c r="H1643" s="877"/>
      <c r="I1643" s="877"/>
      <c r="J1643" s="878"/>
    </row>
    <row r="1644" customFormat="false" ht="25.5" hidden="false" customHeight="false" outlineLevel="0" collapsed="false">
      <c r="A1644" s="868" t="s">
        <v>3617</v>
      </c>
      <c r="B1644" s="869"/>
      <c r="C1644" s="868" t="s">
        <v>3618</v>
      </c>
      <c r="D1644" s="868" t="s">
        <v>389</v>
      </c>
      <c r="E1644" s="870" t="n">
        <v>6.87</v>
      </c>
      <c r="F1644" s="871" t="n">
        <v>2.02</v>
      </c>
      <c r="G1644" s="871" t="n">
        <v>8.89</v>
      </c>
      <c r="H1644" s="870" t="n">
        <v>6.87</v>
      </c>
      <c r="I1644" s="871" t="n">
        <v>2.34</v>
      </c>
      <c r="J1644" s="871" t="n">
        <v>9.21</v>
      </c>
    </row>
    <row r="1645" customFormat="false" ht="25.5" hidden="false" customHeight="false" outlineLevel="0" collapsed="false">
      <c r="A1645" s="868" t="s">
        <v>3619</v>
      </c>
      <c r="B1645" s="869"/>
      <c r="C1645" s="868" t="s">
        <v>3620</v>
      </c>
      <c r="D1645" s="868" t="s">
        <v>389</v>
      </c>
      <c r="E1645" s="870" t="n">
        <v>12.6</v>
      </c>
      <c r="F1645" s="871" t="n">
        <v>2.02</v>
      </c>
      <c r="G1645" s="871" t="n">
        <v>14.62</v>
      </c>
      <c r="H1645" s="870" t="n">
        <v>12.6</v>
      </c>
      <c r="I1645" s="871" t="n">
        <v>2.34</v>
      </c>
      <c r="J1645" s="871" t="n">
        <v>14.94</v>
      </c>
    </row>
    <row r="1646" customFormat="false" ht="25.5" hidden="false" customHeight="false" outlineLevel="0" collapsed="false">
      <c r="A1646" s="868" t="s">
        <v>3621</v>
      </c>
      <c r="B1646" s="869"/>
      <c r="C1646" s="868" t="s">
        <v>3622</v>
      </c>
      <c r="D1646" s="868" t="s">
        <v>445</v>
      </c>
      <c r="E1646" s="870" t="n">
        <v>44.23</v>
      </c>
      <c r="F1646" s="871" t="n">
        <v>13.9</v>
      </c>
      <c r="G1646" s="871" t="n">
        <v>58.13</v>
      </c>
      <c r="H1646" s="870" t="n">
        <v>44.23</v>
      </c>
      <c r="I1646" s="871" t="n">
        <v>16.07</v>
      </c>
      <c r="J1646" s="871" t="n">
        <v>60.3</v>
      </c>
    </row>
    <row r="1647" customFormat="false" ht="25.5" hidden="false" customHeight="false" outlineLevel="0" collapsed="false">
      <c r="A1647" s="868" t="s">
        <v>3623</v>
      </c>
      <c r="B1647" s="869"/>
      <c r="C1647" s="868" t="s">
        <v>3624</v>
      </c>
      <c r="D1647" s="868" t="s">
        <v>445</v>
      </c>
      <c r="E1647" s="870" t="n">
        <v>93</v>
      </c>
      <c r="F1647" s="871" t="n">
        <v>13.9</v>
      </c>
      <c r="G1647" s="871" t="n">
        <v>106.9</v>
      </c>
      <c r="H1647" s="870" t="n">
        <v>93</v>
      </c>
      <c r="I1647" s="871" t="n">
        <v>16.07</v>
      </c>
      <c r="J1647" s="871" t="n">
        <v>109.07</v>
      </c>
    </row>
    <row r="1648" customFormat="false" ht="38.25" hidden="false" customHeight="false" outlineLevel="0" collapsed="false">
      <c r="A1648" s="868" t="s">
        <v>3625</v>
      </c>
      <c r="B1648" s="869"/>
      <c r="C1648" s="868" t="s">
        <v>3626</v>
      </c>
      <c r="D1648" s="868" t="s">
        <v>445</v>
      </c>
      <c r="E1648" s="870" t="n">
        <v>129.78</v>
      </c>
      <c r="F1648" s="871" t="n">
        <v>0</v>
      </c>
      <c r="G1648" s="871" t="n">
        <v>129.78</v>
      </c>
      <c r="H1648" s="870" t="n">
        <v>129.78</v>
      </c>
      <c r="I1648" s="871" t="n">
        <v>0</v>
      </c>
      <c r="J1648" s="871" t="n">
        <v>129.78</v>
      </c>
    </row>
    <row r="1649" customFormat="false" ht="38.25" hidden="false" customHeight="false" outlineLevel="0" collapsed="false">
      <c r="A1649" s="868" t="s">
        <v>3627</v>
      </c>
      <c r="B1649" s="869"/>
      <c r="C1649" s="868" t="s">
        <v>3628</v>
      </c>
      <c r="D1649" s="868" t="s">
        <v>445</v>
      </c>
      <c r="E1649" s="870" t="n">
        <v>261.83</v>
      </c>
      <c r="F1649" s="871" t="n">
        <v>0</v>
      </c>
      <c r="G1649" s="871" t="n">
        <v>261.83</v>
      </c>
      <c r="H1649" s="870" t="n">
        <v>261.83</v>
      </c>
      <c r="I1649" s="871" t="n">
        <v>0</v>
      </c>
      <c r="J1649" s="871" t="n">
        <v>261.83</v>
      </c>
    </row>
    <row r="1650" customFormat="false" ht="38.25" hidden="false" customHeight="false" outlineLevel="0" collapsed="false">
      <c r="A1650" s="868" t="s">
        <v>3629</v>
      </c>
      <c r="B1650" s="869"/>
      <c r="C1650" s="868" t="s">
        <v>3630</v>
      </c>
      <c r="D1650" s="868" t="s">
        <v>445</v>
      </c>
      <c r="E1650" s="870" t="n">
        <v>617.77</v>
      </c>
      <c r="F1650" s="871" t="n">
        <v>6.75</v>
      </c>
      <c r="G1650" s="871" t="n">
        <v>624.52</v>
      </c>
      <c r="H1650" s="870" t="n">
        <v>617.77</v>
      </c>
      <c r="I1650" s="871" t="n">
        <v>7.8</v>
      </c>
      <c r="J1650" s="871" t="n">
        <v>625.57</v>
      </c>
    </row>
    <row r="1651" customFormat="false" ht="38.25" hidden="false" customHeight="false" outlineLevel="0" collapsed="false">
      <c r="A1651" s="868" t="s">
        <v>3631</v>
      </c>
      <c r="B1651" s="869"/>
      <c r="C1651" s="868" t="s">
        <v>3632</v>
      </c>
      <c r="D1651" s="868" t="s">
        <v>445</v>
      </c>
      <c r="E1651" s="870" t="n">
        <v>825.21</v>
      </c>
      <c r="F1651" s="871" t="n">
        <v>6.75</v>
      </c>
      <c r="G1651" s="871" t="n">
        <v>831.96</v>
      </c>
      <c r="H1651" s="870" t="n">
        <v>825.21</v>
      </c>
      <c r="I1651" s="871" t="n">
        <v>7.8</v>
      </c>
      <c r="J1651" s="871" t="n">
        <v>833.01</v>
      </c>
    </row>
    <row r="1652" customFormat="false" ht="12.75" hidden="false" customHeight="false" outlineLevel="0" collapsed="false">
      <c r="A1652" s="868" t="s">
        <v>3633</v>
      </c>
      <c r="B1652" s="869"/>
      <c r="C1652" s="868" t="s">
        <v>3634</v>
      </c>
      <c r="D1652" s="868" t="s">
        <v>445</v>
      </c>
      <c r="E1652" s="870" t="n">
        <v>202</v>
      </c>
      <c r="F1652" s="871" t="n">
        <v>0</v>
      </c>
      <c r="G1652" s="871" t="n">
        <v>202</v>
      </c>
      <c r="H1652" s="870" t="n">
        <v>202</v>
      </c>
      <c r="I1652" s="871" t="n">
        <v>0</v>
      </c>
      <c r="J1652" s="871" t="n">
        <v>202</v>
      </c>
    </row>
    <row r="1653" customFormat="false" ht="12.75" hidden="false" customHeight="false" outlineLevel="0" collapsed="false">
      <c r="A1653" s="863" t="s">
        <v>3635</v>
      </c>
      <c r="B1653" s="864" t="s">
        <v>3636</v>
      </c>
      <c r="C1653" s="865"/>
      <c r="D1653" s="876"/>
      <c r="E1653" s="877"/>
      <c r="F1653" s="877"/>
      <c r="G1653" s="878"/>
      <c r="H1653" s="877"/>
      <c r="I1653" s="877"/>
      <c r="J1653" s="878"/>
    </row>
    <row r="1654" customFormat="false" ht="12.75" hidden="false" customHeight="false" outlineLevel="0" collapsed="false">
      <c r="A1654" s="868" t="s">
        <v>3637</v>
      </c>
      <c r="B1654" s="869"/>
      <c r="C1654" s="868" t="s">
        <v>3638</v>
      </c>
      <c r="D1654" s="868" t="s">
        <v>899</v>
      </c>
      <c r="E1654" s="870" t="n">
        <v>4.68</v>
      </c>
      <c r="F1654" s="871" t="n">
        <v>8.98</v>
      </c>
      <c r="G1654" s="871" t="n">
        <v>13.66</v>
      </c>
      <c r="H1654" s="870" t="n">
        <v>4.68</v>
      </c>
      <c r="I1654" s="871" t="n">
        <v>10.37</v>
      </c>
      <c r="J1654" s="871" t="n">
        <v>15.05</v>
      </c>
    </row>
    <row r="1655" customFormat="false" ht="12.75" hidden="false" customHeight="false" outlineLevel="0" collapsed="false">
      <c r="A1655" s="868" t="s">
        <v>3639</v>
      </c>
      <c r="B1655" s="869"/>
      <c r="C1655" s="868" t="s">
        <v>3640</v>
      </c>
      <c r="D1655" s="868" t="s">
        <v>3641</v>
      </c>
      <c r="E1655" s="870" t="n">
        <v>119.39</v>
      </c>
      <c r="F1655" s="871" t="n">
        <v>5.98</v>
      </c>
      <c r="G1655" s="871" t="n">
        <v>125.37</v>
      </c>
      <c r="H1655" s="870" t="n">
        <v>119.39</v>
      </c>
      <c r="I1655" s="871" t="n">
        <v>6.91</v>
      </c>
      <c r="J1655" s="871" t="n">
        <v>126.3</v>
      </c>
    </row>
    <row r="1656" customFormat="false" ht="12.75" hidden="false" customHeight="false" outlineLevel="0" collapsed="false">
      <c r="A1656" s="863" t="s">
        <v>3642</v>
      </c>
      <c r="B1656" s="864" t="s">
        <v>3643</v>
      </c>
      <c r="C1656" s="865"/>
      <c r="D1656" s="876"/>
      <c r="E1656" s="877"/>
      <c r="F1656" s="877"/>
      <c r="G1656" s="878"/>
      <c r="H1656" s="877"/>
      <c r="I1656" s="877"/>
      <c r="J1656" s="878"/>
    </row>
    <row r="1657" customFormat="false" ht="38.25" hidden="false" customHeight="false" outlineLevel="0" collapsed="false">
      <c r="A1657" s="868" t="s">
        <v>3644</v>
      </c>
      <c r="B1657" s="869"/>
      <c r="C1657" s="868" t="s">
        <v>3645</v>
      </c>
      <c r="D1657" s="868" t="s">
        <v>445</v>
      </c>
      <c r="E1657" s="870" t="n">
        <v>2.36</v>
      </c>
      <c r="F1657" s="871" t="n">
        <v>1.83</v>
      </c>
      <c r="G1657" s="871" t="n">
        <v>4.19</v>
      </c>
      <c r="H1657" s="870" t="n">
        <v>2.36</v>
      </c>
      <c r="I1657" s="871" t="n">
        <v>2.11</v>
      </c>
      <c r="J1657" s="871" t="n">
        <v>4.47</v>
      </c>
    </row>
    <row r="1658" customFormat="false" ht="38.25" hidden="false" customHeight="false" outlineLevel="0" collapsed="false">
      <c r="A1658" s="868" t="s">
        <v>3646</v>
      </c>
      <c r="B1658" s="869"/>
      <c r="C1658" s="868" t="s">
        <v>3647</v>
      </c>
      <c r="D1658" s="868" t="s">
        <v>445</v>
      </c>
      <c r="E1658" s="870" t="n">
        <v>4.72</v>
      </c>
      <c r="F1658" s="871" t="n">
        <v>3.64</v>
      </c>
      <c r="G1658" s="871" t="n">
        <v>8.36</v>
      </c>
      <c r="H1658" s="870" t="n">
        <v>4.72</v>
      </c>
      <c r="I1658" s="871" t="n">
        <v>4.21</v>
      </c>
      <c r="J1658" s="871" t="n">
        <v>8.93</v>
      </c>
    </row>
    <row r="1659" customFormat="false" ht="38.25" hidden="false" customHeight="false" outlineLevel="0" collapsed="false">
      <c r="A1659" s="868" t="s">
        <v>3648</v>
      </c>
      <c r="B1659" s="869"/>
      <c r="C1659" s="868" t="s">
        <v>3649</v>
      </c>
      <c r="D1659" s="868" t="s">
        <v>445</v>
      </c>
      <c r="E1659" s="870" t="n">
        <v>7.08</v>
      </c>
      <c r="F1659" s="871" t="n">
        <v>5.47</v>
      </c>
      <c r="G1659" s="871" t="n">
        <v>12.55</v>
      </c>
      <c r="H1659" s="870" t="n">
        <v>7.08</v>
      </c>
      <c r="I1659" s="871" t="n">
        <v>6.32</v>
      </c>
      <c r="J1659" s="871" t="n">
        <v>13.4</v>
      </c>
    </row>
    <row r="1660" customFormat="false" ht="38.25" hidden="false" customHeight="false" outlineLevel="0" collapsed="false">
      <c r="A1660" s="868" t="s">
        <v>3650</v>
      </c>
      <c r="B1660" s="869"/>
      <c r="C1660" s="868" t="s">
        <v>3651</v>
      </c>
      <c r="D1660" s="868" t="s">
        <v>445</v>
      </c>
      <c r="E1660" s="870" t="n">
        <v>9.44</v>
      </c>
      <c r="F1660" s="871" t="n">
        <v>7.3</v>
      </c>
      <c r="G1660" s="871" t="n">
        <v>16.74</v>
      </c>
      <c r="H1660" s="870" t="n">
        <v>9.44</v>
      </c>
      <c r="I1660" s="871" t="n">
        <v>8.43</v>
      </c>
      <c r="J1660" s="871" t="n">
        <v>17.87</v>
      </c>
    </row>
    <row r="1661" customFormat="false" ht="38.25" hidden="false" customHeight="false" outlineLevel="0" collapsed="false">
      <c r="A1661" s="868" t="s">
        <v>3652</v>
      </c>
      <c r="B1661" s="869"/>
      <c r="C1661" s="868" t="s">
        <v>3653</v>
      </c>
      <c r="D1661" s="868" t="s">
        <v>445</v>
      </c>
      <c r="E1661" s="870" t="n">
        <v>14.17</v>
      </c>
      <c r="F1661" s="871" t="n">
        <v>10.95</v>
      </c>
      <c r="G1661" s="871" t="n">
        <v>25.12</v>
      </c>
      <c r="H1661" s="870" t="n">
        <v>14.17</v>
      </c>
      <c r="I1661" s="871" t="n">
        <v>12.65</v>
      </c>
      <c r="J1661" s="871" t="n">
        <v>26.82</v>
      </c>
    </row>
    <row r="1662" customFormat="false" ht="25.5" hidden="false" customHeight="false" outlineLevel="0" collapsed="false">
      <c r="A1662" s="868" t="s">
        <v>3654</v>
      </c>
      <c r="B1662" s="869"/>
      <c r="C1662" s="868" t="s">
        <v>3655</v>
      </c>
      <c r="D1662" s="868" t="s">
        <v>445</v>
      </c>
      <c r="E1662" s="870" t="n">
        <v>16.63</v>
      </c>
      <c r="F1662" s="871" t="n">
        <v>1.12</v>
      </c>
      <c r="G1662" s="871" t="n">
        <v>17.75</v>
      </c>
      <c r="H1662" s="870" t="n">
        <v>16.63</v>
      </c>
      <c r="I1662" s="871" t="n">
        <v>1.3</v>
      </c>
      <c r="J1662" s="871" t="n">
        <v>17.93</v>
      </c>
    </row>
    <row r="1663" customFormat="false" ht="25.5" hidden="false" customHeight="false" outlineLevel="0" collapsed="false">
      <c r="A1663" s="868" t="s">
        <v>3656</v>
      </c>
      <c r="B1663" s="869"/>
      <c r="C1663" s="868" t="s">
        <v>3657</v>
      </c>
      <c r="D1663" s="868" t="s">
        <v>445</v>
      </c>
      <c r="E1663" s="870" t="n">
        <v>30</v>
      </c>
      <c r="F1663" s="871" t="n">
        <v>1.57</v>
      </c>
      <c r="G1663" s="871" t="n">
        <v>31.57</v>
      </c>
      <c r="H1663" s="870" t="n">
        <v>30</v>
      </c>
      <c r="I1663" s="871" t="n">
        <v>1.82</v>
      </c>
      <c r="J1663" s="871" t="n">
        <v>31.82</v>
      </c>
    </row>
    <row r="1664" customFormat="false" ht="25.5" hidden="false" customHeight="false" outlineLevel="0" collapsed="false">
      <c r="A1664" s="868" t="s">
        <v>3658</v>
      </c>
      <c r="B1664" s="869"/>
      <c r="C1664" s="868" t="s">
        <v>3659</v>
      </c>
      <c r="D1664" s="868" t="s">
        <v>445</v>
      </c>
      <c r="E1664" s="870" t="n">
        <v>52.55</v>
      </c>
      <c r="F1664" s="871" t="n">
        <v>2.02</v>
      </c>
      <c r="G1664" s="871" t="n">
        <v>54.57</v>
      </c>
      <c r="H1664" s="870" t="n">
        <v>52.55</v>
      </c>
      <c r="I1664" s="871" t="n">
        <v>2.34</v>
      </c>
      <c r="J1664" s="871" t="n">
        <v>54.89</v>
      </c>
    </row>
    <row r="1665" customFormat="false" ht="12.75" hidden="false" customHeight="false" outlineLevel="0" collapsed="false">
      <c r="A1665" s="863" t="s">
        <v>3660</v>
      </c>
      <c r="B1665" s="864" t="s">
        <v>3661</v>
      </c>
      <c r="C1665" s="865"/>
      <c r="D1665" s="876"/>
      <c r="E1665" s="877"/>
      <c r="F1665" s="877"/>
      <c r="G1665" s="878"/>
      <c r="H1665" s="877"/>
      <c r="I1665" s="877"/>
      <c r="J1665" s="878"/>
    </row>
    <row r="1666" customFormat="false" ht="12.75" hidden="false" customHeight="false" outlineLevel="0" collapsed="false">
      <c r="A1666" s="868" t="s">
        <v>3662</v>
      </c>
      <c r="B1666" s="869"/>
      <c r="C1666" s="868" t="s">
        <v>3663</v>
      </c>
      <c r="D1666" s="868" t="s">
        <v>389</v>
      </c>
      <c r="E1666" s="870" t="n">
        <v>19.3</v>
      </c>
      <c r="F1666" s="871" t="n">
        <v>7.63</v>
      </c>
      <c r="G1666" s="871" t="n">
        <v>26.93</v>
      </c>
      <c r="H1666" s="870" t="n">
        <v>19.3</v>
      </c>
      <c r="I1666" s="871" t="n">
        <v>8.82</v>
      </c>
      <c r="J1666" s="871" t="n">
        <v>28.12</v>
      </c>
    </row>
    <row r="1667" customFormat="false" ht="38.25" hidden="false" customHeight="false" outlineLevel="0" collapsed="false">
      <c r="A1667" s="868" t="s">
        <v>3664</v>
      </c>
      <c r="B1667" s="869"/>
      <c r="C1667" s="868" t="s">
        <v>3665</v>
      </c>
      <c r="D1667" s="868" t="s">
        <v>445</v>
      </c>
      <c r="E1667" s="870" t="n">
        <v>0.73</v>
      </c>
      <c r="F1667" s="871" t="n">
        <v>7.63</v>
      </c>
      <c r="G1667" s="871" t="n">
        <v>8.36</v>
      </c>
      <c r="H1667" s="870" t="n">
        <v>0.73</v>
      </c>
      <c r="I1667" s="871" t="n">
        <v>8.82</v>
      </c>
      <c r="J1667" s="871" t="n">
        <v>9.55</v>
      </c>
    </row>
    <row r="1668" customFormat="false" ht="38.25" hidden="false" customHeight="false" outlineLevel="0" collapsed="false">
      <c r="A1668" s="868" t="s">
        <v>3666</v>
      </c>
      <c r="B1668" s="869"/>
      <c r="C1668" s="868" t="s">
        <v>3667</v>
      </c>
      <c r="D1668" s="868" t="s">
        <v>445</v>
      </c>
      <c r="E1668" s="870" t="n">
        <v>0.94</v>
      </c>
      <c r="F1668" s="871" t="n">
        <v>7.63</v>
      </c>
      <c r="G1668" s="871" t="n">
        <v>8.57</v>
      </c>
      <c r="H1668" s="870" t="n">
        <v>0.94</v>
      </c>
      <c r="I1668" s="871" t="n">
        <v>8.82</v>
      </c>
      <c r="J1668" s="871" t="n">
        <v>9.76</v>
      </c>
    </row>
    <row r="1669" customFormat="false" ht="38.25" hidden="false" customHeight="false" outlineLevel="0" collapsed="false">
      <c r="A1669" s="868" t="s">
        <v>3668</v>
      </c>
      <c r="B1669" s="869"/>
      <c r="C1669" s="868" t="s">
        <v>3669</v>
      </c>
      <c r="D1669" s="868" t="s">
        <v>445</v>
      </c>
      <c r="E1669" s="870" t="n">
        <v>1.26</v>
      </c>
      <c r="F1669" s="871" t="n">
        <v>7.63</v>
      </c>
      <c r="G1669" s="871" t="n">
        <v>8.89</v>
      </c>
      <c r="H1669" s="870" t="n">
        <v>1.26</v>
      </c>
      <c r="I1669" s="871" t="n">
        <v>8.82</v>
      </c>
      <c r="J1669" s="871" t="n">
        <v>10.08</v>
      </c>
    </row>
    <row r="1670" customFormat="false" ht="38.25" hidden="false" customHeight="false" outlineLevel="0" collapsed="false">
      <c r="A1670" s="868" t="s">
        <v>3670</v>
      </c>
      <c r="B1670" s="869"/>
      <c r="C1670" s="868" t="s">
        <v>3671</v>
      </c>
      <c r="D1670" s="868" t="s">
        <v>445</v>
      </c>
      <c r="E1670" s="870" t="n">
        <v>1.41</v>
      </c>
      <c r="F1670" s="871" t="n">
        <v>7.63</v>
      </c>
      <c r="G1670" s="871" t="n">
        <v>9.04</v>
      </c>
      <c r="H1670" s="870" t="n">
        <v>1.41</v>
      </c>
      <c r="I1670" s="871" t="n">
        <v>8.82</v>
      </c>
      <c r="J1670" s="871" t="n">
        <v>10.23</v>
      </c>
    </row>
    <row r="1671" customFormat="false" ht="38.25" hidden="false" customHeight="false" outlineLevel="0" collapsed="false">
      <c r="A1671" s="868" t="s">
        <v>3672</v>
      </c>
      <c r="B1671" s="869"/>
      <c r="C1671" s="868" t="s">
        <v>3673</v>
      </c>
      <c r="D1671" s="868" t="s">
        <v>445</v>
      </c>
      <c r="E1671" s="870" t="n">
        <v>2.95</v>
      </c>
      <c r="F1671" s="871" t="n">
        <v>7.63</v>
      </c>
      <c r="G1671" s="871" t="n">
        <v>10.58</v>
      </c>
      <c r="H1671" s="870" t="n">
        <v>2.95</v>
      </c>
      <c r="I1671" s="871" t="n">
        <v>8.82</v>
      </c>
      <c r="J1671" s="871" t="n">
        <v>11.77</v>
      </c>
    </row>
    <row r="1672" customFormat="false" ht="38.25" hidden="false" customHeight="false" outlineLevel="0" collapsed="false">
      <c r="A1672" s="868" t="s">
        <v>3674</v>
      </c>
      <c r="B1672" s="869"/>
      <c r="C1672" s="868" t="s">
        <v>3675</v>
      </c>
      <c r="D1672" s="868" t="s">
        <v>445</v>
      </c>
      <c r="E1672" s="870" t="n">
        <v>4.38</v>
      </c>
      <c r="F1672" s="871" t="n">
        <v>7.63</v>
      </c>
      <c r="G1672" s="871" t="n">
        <v>12.01</v>
      </c>
      <c r="H1672" s="870" t="n">
        <v>4.38</v>
      </c>
      <c r="I1672" s="871" t="n">
        <v>8.82</v>
      </c>
      <c r="J1672" s="871" t="n">
        <v>13.2</v>
      </c>
    </row>
    <row r="1673" customFormat="false" ht="38.25" hidden="false" customHeight="false" outlineLevel="0" collapsed="false">
      <c r="A1673" s="868" t="s">
        <v>3676</v>
      </c>
      <c r="B1673" s="869"/>
      <c r="C1673" s="868" t="s">
        <v>3677</v>
      </c>
      <c r="D1673" s="868" t="s">
        <v>445</v>
      </c>
      <c r="E1673" s="870" t="n">
        <v>3.98</v>
      </c>
      <c r="F1673" s="871" t="n">
        <v>7.63</v>
      </c>
      <c r="G1673" s="871" t="n">
        <v>11.61</v>
      </c>
      <c r="H1673" s="870" t="n">
        <v>3.98</v>
      </c>
      <c r="I1673" s="871" t="n">
        <v>8.82</v>
      </c>
      <c r="J1673" s="871" t="n">
        <v>12.8</v>
      </c>
    </row>
    <row r="1674" customFormat="false" ht="38.25" hidden="false" customHeight="false" outlineLevel="0" collapsed="false">
      <c r="A1674" s="868" t="s">
        <v>3678</v>
      </c>
      <c r="B1674" s="869"/>
      <c r="C1674" s="868" t="s">
        <v>3679</v>
      </c>
      <c r="D1674" s="868" t="s">
        <v>445</v>
      </c>
      <c r="E1674" s="870" t="n">
        <v>4.28</v>
      </c>
      <c r="F1674" s="871" t="n">
        <v>7.63</v>
      </c>
      <c r="G1674" s="871" t="n">
        <v>11.91</v>
      </c>
      <c r="H1674" s="870" t="n">
        <v>4.28</v>
      </c>
      <c r="I1674" s="871" t="n">
        <v>8.82</v>
      </c>
      <c r="J1674" s="871" t="n">
        <v>13.1</v>
      </c>
    </row>
    <row r="1675" customFormat="false" ht="38.25" hidden="false" customHeight="false" outlineLevel="0" collapsed="false">
      <c r="A1675" s="868" t="s">
        <v>3680</v>
      </c>
      <c r="B1675" s="869"/>
      <c r="C1675" s="868" t="s">
        <v>3681</v>
      </c>
      <c r="D1675" s="868" t="s">
        <v>445</v>
      </c>
      <c r="E1675" s="870" t="n">
        <v>4.79</v>
      </c>
      <c r="F1675" s="871" t="n">
        <v>7.63</v>
      </c>
      <c r="G1675" s="871" t="n">
        <v>12.42</v>
      </c>
      <c r="H1675" s="870" t="n">
        <v>4.79</v>
      </c>
      <c r="I1675" s="871" t="n">
        <v>8.82</v>
      </c>
      <c r="J1675" s="871" t="n">
        <v>13.61</v>
      </c>
    </row>
    <row r="1676" customFormat="false" ht="38.25" hidden="false" customHeight="false" outlineLevel="0" collapsed="false">
      <c r="A1676" s="868" t="s">
        <v>3682</v>
      </c>
      <c r="B1676" s="869"/>
      <c r="C1676" s="868" t="s">
        <v>3683</v>
      </c>
      <c r="D1676" s="868" t="s">
        <v>445</v>
      </c>
      <c r="E1676" s="870" t="n">
        <v>5.61</v>
      </c>
      <c r="F1676" s="871" t="n">
        <v>7.63</v>
      </c>
      <c r="G1676" s="871" t="n">
        <v>13.24</v>
      </c>
      <c r="H1676" s="870" t="n">
        <v>5.61</v>
      </c>
      <c r="I1676" s="871" t="n">
        <v>8.82</v>
      </c>
      <c r="J1676" s="871" t="n">
        <v>14.43</v>
      </c>
    </row>
    <row r="1677" customFormat="false" ht="38.25" hidden="false" customHeight="false" outlineLevel="0" collapsed="false">
      <c r="A1677" s="868" t="s">
        <v>3684</v>
      </c>
      <c r="B1677" s="869"/>
      <c r="C1677" s="868" t="s">
        <v>3685</v>
      </c>
      <c r="D1677" s="868" t="s">
        <v>445</v>
      </c>
      <c r="E1677" s="870" t="n">
        <v>11.72</v>
      </c>
      <c r="F1677" s="871" t="n">
        <v>7.63</v>
      </c>
      <c r="G1677" s="871" t="n">
        <v>19.35</v>
      </c>
      <c r="H1677" s="870" t="n">
        <v>11.72</v>
      </c>
      <c r="I1677" s="871" t="n">
        <v>8.82</v>
      </c>
      <c r="J1677" s="871" t="n">
        <v>20.54</v>
      </c>
    </row>
    <row r="1678" customFormat="false" ht="38.25" hidden="false" customHeight="false" outlineLevel="0" collapsed="false">
      <c r="A1678" s="868" t="s">
        <v>3686</v>
      </c>
      <c r="B1678" s="869"/>
      <c r="C1678" s="868" t="s">
        <v>3687</v>
      </c>
      <c r="D1678" s="868" t="s">
        <v>445</v>
      </c>
      <c r="E1678" s="870" t="n">
        <v>14.02</v>
      </c>
      <c r="F1678" s="871" t="n">
        <v>7.63</v>
      </c>
      <c r="G1678" s="871" t="n">
        <v>21.65</v>
      </c>
      <c r="H1678" s="870" t="n">
        <v>14.02</v>
      </c>
      <c r="I1678" s="871" t="n">
        <v>8.82</v>
      </c>
      <c r="J1678" s="871" t="n">
        <v>22.84</v>
      </c>
    </row>
    <row r="1679" customFormat="false" ht="38.25" hidden="false" customHeight="false" outlineLevel="0" collapsed="false">
      <c r="A1679" s="868" t="s">
        <v>3688</v>
      </c>
      <c r="B1679" s="869"/>
      <c r="C1679" s="868" t="s">
        <v>3689</v>
      </c>
      <c r="D1679" s="868" t="s">
        <v>445</v>
      </c>
      <c r="E1679" s="870" t="n">
        <v>16.77</v>
      </c>
      <c r="F1679" s="871" t="n">
        <v>7.63</v>
      </c>
      <c r="G1679" s="871" t="n">
        <v>24.4</v>
      </c>
      <c r="H1679" s="870" t="n">
        <v>16.77</v>
      </c>
      <c r="I1679" s="871" t="n">
        <v>8.82</v>
      </c>
      <c r="J1679" s="871" t="n">
        <v>25.59</v>
      </c>
    </row>
    <row r="1680" customFormat="false" ht="38.25" hidden="false" customHeight="false" outlineLevel="0" collapsed="false">
      <c r="A1680" s="868" t="s">
        <v>3690</v>
      </c>
      <c r="B1680" s="869"/>
      <c r="C1680" s="868" t="s">
        <v>3691</v>
      </c>
      <c r="D1680" s="868" t="s">
        <v>445</v>
      </c>
      <c r="E1680" s="870" t="n">
        <v>18.97</v>
      </c>
      <c r="F1680" s="871" t="n">
        <v>7.63</v>
      </c>
      <c r="G1680" s="871" t="n">
        <v>26.6</v>
      </c>
      <c r="H1680" s="870" t="n">
        <v>18.97</v>
      </c>
      <c r="I1680" s="871" t="n">
        <v>8.82</v>
      </c>
      <c r="J1680" s="871" t="n">
        <v>27.79</v>
      </c>
    </row>
    <row r="1681" customFormat="false" ht="38.25" hidden="false" customHeight="false" outlineLevel="0" collapsed="false">
      <c r="A1681" s="868" t="s">
        <v>3692</v>
      </c>
      <c r="B1681" s="869"/>
      <c r="C1681" s="868" t="s">
        <v>3693</v>
      </c>
      <c r="D1681" s="868" t="s">
        <v>445</v>
      </c>
      <c r="E1681" s="870" t="n">
        <v>22.98</v>
      </c>
      <c r="F1681" s="871" t="n">
        <v>7.63</v>
      </c>
      <c r="G1681" s="871" t="n">
        <v>30.61</v>
      </c>
      <c r="H1681" s="870" t="n">
        <v>22.98</v>
      </c>
      <c r="I1681" s="871" t="n">
        <v>8.82</v>
      </c>
      <c r="J1681" s="871" t="n">
        <v>31.8</v>
      </c>
    </row>
    <row r="1682" customFormat="false" ht="38.25" hidden="false" customHeight="false" outlineLevel="0" collapsed="false">
      <c r="A1682" s="868" t="s">
        <v>3694</v>
      </c>
      <c r="B1682" s="869"/>
      <c r="C1682" s="868" t="s">
        <v>3695</v>
      </c>
      <c r="D1682" s="868" t="s">
        <v>445</v>
      </c>
      <c r="E1682" s="870" t="n">
        <v>25.22</v>
      </c>
      <c r="F1682" s="871" t="n">
        <v>7.63</v>
      </c>
      <c r="G1682" s="871" t="n">
        <v>32.85</v>
      </c>
      <c r="H1682" s="870" t="n">
        <v>25.22</v>
      </c>
      <c r="I1682" s="871" t="n">
        <v>8.82</v>
      </c>
      <c r="J1682" s="871" t="n">
        <v>34.04</v>
      </c>
    </row>
    <row r="1683" customFormat="false" ht="38.25" hidden="false" customHeight="false" outlineLevel="0" collapsed="false">
      <c r="A1683" s="868" t="s">
        <v>3696</v>
      </c>
      <c r="B1683" s="869"/>
      <c r="C1683" s="868" t="s">
        <v>3697</v>
      </c>
      <c r="D1683" s="868" t="s">
        <v>445</v>
      </c>
      <c r="E1683" s="870" t="n">
        <v>30.54</v>
      </c>
      <c r="F1683" s="871" t="n">
        <v>7.63</v>
      </c>
      <c r="G1683" s="871" t="n">
        <v>38.17</v>
      </c>
      <c r="H1683" s="870" t="n">
        <v>30.54</v>
      </c>
      <c r="I1683" s="871" t="n">
        <v>8.82</v>
      </c>
      <c r="J1683" s="871" t="n">
        <v>39.36</v>
      </c>
    </row>
    <row r="1684" customFormat="false" ht="38.25" hidden="false" customHeight="false" outlineLevel="0" collapsed="false">
      <c r="A1684" s="868" t="s">
        <v>3698</v>
      </c>
      <c r="B1684" s="869"/>
      <c r="C1684" s="868" t="s">
        <v>3699</v>
      </c>
      <c r="D1684" s="868" t="s">
        <v>445</v>
      </c>
      <c r="E1684" s="870" t="n">
        <v>33.59</v>
      </c>
      <c r="F1684" s="871" t="n">
        <v>7.63</v>
      </c>
      <c r="G1684" s="871" t="n">
        <v>41.22</v>
      </c>
      <c r="H1684" s="870" t="n">
        <v>33.59</v>
      </c>
      <c r="I1684" s="871" t="n">
        <v>8.82</v>
      </c>
      <c r="J1684" s="871" t="n">
        <v>42.41</v>
      </c>
    </row>
    <row r="1685" customFormat="false" ht="38.25" hidden="false" customHeight="false" outlineLevel="0" collapsed="false">
      <c r="A1685" s="868" t="s">
        <v>3700</v>
      </c>
      <c r="B1685" s="869"/>
      <c r="C1685" s="868" t="s">
        <v>3701</v>
      </c>
      <c r="D1685" s="868" t="s">
        <v>445</v>
      </c>
      <c r="E1685" s="870" t="n">
        <v>49.89</v>
      </c>
      <c r="F1685" s="871" t="n">
        <v>7.63</v>
      </c>
      <c r="G1685" s="871" t="n">
        <v>57.52</v>
      </c>
      <c r="H1685" s="870" t="n">
        <v>49.89</v>
      </c>
      <c r="I1685" s="871" t="n">
        <v>8.82</v>
      </c>
      <c r="J1685" s="871" t="n">
        <v>58.71</v>
      </c>
    </row>
    <row r="1686" customFormat="false" ht="38.25" hidden="false" customHeight="false" outlineLevel="0" collapsed="false">
      <c r="A1686" s="868" t="s">
        <v>3702</v>
      </c>
      <c r="B1686" s="869"/>
      <c r="C1686" s="868" t="s">
        <v>3703</v>
      </c>
      <c r="D1686" s="868" t="s">
        <v>445</v>
      </c>
      <c r="E1686" s="870" t="n">
        <v>58.95</v>
      </c>
      <c r="F1686" s="871" t="n">
        <v>7.63</v>
      </c>
      <c r="G1686" s="871" t="n">
        <v>66.58</v>
      </c>
      <c r="H1686" s="870" t="n">
        <v>58.95</v>
      </c>
      <c r="I1686" s="871" t="n">
        <v>8.82</v>
      </c>
      <c r="J1686" s="871" t="n">
        <v>67.77</v>
      </c>
    </row>
    <row r="1687" customFormat="false" ht="38.25" hidden="false" customHeight="false" outlineLevel="0" collapsed="false">
      <c r="A1687" s="868" t="s">
        <v>3704</v>
      </c>
      <c r="B1687" s="869"/>
      <c r="C1687" s="868" t="s">
        <v>3705</v>
      </c>
      <c r="D1687" s="868" t="s">
        <v>445</v>
      </c>
      <c r="E1687" s="870" t="n">
        <v>81.76</v>
      </c>
      <c r="F1687" s="871" t="n">
        <v>7.63</v>
      </c>
      <c r="G1687" s="871" t="n">
        <v>89.39</v>
      </c>
      <c r="H1687" s="870" t="n">
        <v>81.76</v>
      </c>
      <c r="I1687" s="871" t="n">
        <v>8.82</v>
      </c>
      <c r="J1687" s="871" t="n">
        <v>90.58</v>
      </c>
    </row>
    <row r="1688" customFormat="false" ht="38.25" hidden="false" customHeight="false" outlineLevel="0" collapsed="false">
      <c r="A1688" s="868" t="s">
        <v>3706</v>
      </c>
      <c r="B1688" s="869"/>
      <c r="C1688" s="868" t="s">
        <v>3707</v>
      </c>
      <c r="D1688" s="868" t="s">
        <v>389</v>
      </c>
      <c r="E1688" s="870" t="n">
        <v>112.15</v>
      </c>
      <c r="F1688" s="871" t="n">
        <v>14.01</v>
      </c>
      <c r="G1688" s="871" t="n">
        <v>126.16</v>
      </c>
      <c r="H1688" s="870" t="n">
        <v>112.15</v>
      </c>
      <c r="I1688" s="871" t="n">
        <v>16.18</v>
      </c>
      <c r="J1688" s="871" t="n">
        <v>128.33</v>
      </c>
    </row>
    <row r="1689" customFormat="false" ht="38.25" hidden="false" customHeight="false" outlineLevel="0" collapsed="false">
      <c r="A1689" s="868" t="s">
        <v>3708</v>
      </c>
      <c r="B1689" s="869"/>
      <c r="C1689" s="868" t="s">
        <v>3709</v>
      </c>
      <c r="D1689" s="868" t="s">
        <v>445</v>
      </c>
      <c r="E1689" s="870" t="n">
        <v>8.44</v>
      </c>
      <c r="F1689" s="871" t="n">
        <v>7.63</v>
      </c>
      <c r="G1689" s="871" t="n">
        <v>16.07</v>
      </c>
      <c r="H1689" s="870" t="n">
        <v>8.44</v>
      </c>
      <c r="I1689" s="871" t="n">
        <v>8.82</v>
      </c>
      <c r="J1689" s="871" t="n">
        <v>17.26</v>
      </c>
    </row>
    <row r="1690" customFormat="false" ht="38.25" hidden="false" customHeight="false" outlineLevel="0" collapsed="false">
      <c r="A1690" s="868" t="s">
        <v>3710</v>
      </c>
      <c r="B1690" s="869"/>
      <c r="C1690" s="868" t="s">
        <v>3711</v>
      </c>
      <c r="D1690" s="868" t="s">
        <v>445</v>
      </c>
      <c r="E1690" s="870" t="n">
        <v>10.3</v>
      </c>
      <c r="F1690" s="871" t="n">
        <v>7.63</v>
      </c>
      <c r="G1690" s="871" t="n">
        <v>17.93</v>
      </c>
      <c r="H1690" s="870" t="n">
        <v>10.3</v>
      </c>
      <c r="I1690" s="871" t="n">
        <v>8.82</v>
      </c>
      <c r="J1690" s="871" t="n">
        <v>19.12</v>
      </c>
    </row>
    <row r="1691" customFormat="false" ht="12.75" hidden="false" customHeight="false" outlineLevel="0" collapsed="false">
      <c r="A1691" s="863" t="s">
        <v>3712</v>
      </c>
      <c r="B1691" s="864" t="s">
        <v>3713</v>
      </c>
      <c r="C1691" s="865"/>
      <c r="D1691" s="876"/>
      <c r="E1691" s="877"/>
      <c r="F1691" s="877"/>
      <c r="G1691" s="878"/>
      <c r="H1691" s="877"/>
      <c r="I1691" s="877"/>
      <c r="J1691" s="878"/>
    </row>
    <row r="1692" customFormat="false" ht="25.5" hidden="false" customHeight="false" outlineLevel="0" collapsed="false">
      <c r="A1692" s="868" t="s">
        <v>3714</v>
      </c>
      <c r="B1692" s="869"/>
      <c r="C1692" s="868" t="s">
        <v>3715</v>
      </c>
      <c r="D1692" s="868" t="s">
        <v>389</v>
      </c>
      <c r="E1692" s="870" t="n">
        <v>42.52</v>
      </c>
      <c r="F1692" s="871" t="n">
        <v>13.03</v>
      </c>
      <c r="G1692" s="871" t="n">
        <v>55.55</v>
      </c>
      <c r="H1692" s="870" t="n">
        <v>42.52</v>
      </c>
      <c r="I1692" s="871" t="n">
        <v>15.05</v>
      </c>
      <c r="J1692" s="871" t="n">
        <v>57.57</v>
      </c>
    </row>
    <row r="1693" customFormat="false" ht="25.5" hidden="false" customHeight="false" outlineLevel="0" collapsed="false">
      <c r="A1693" s="868" t="s">
        <v>3716</v>
      </c>
      <c r="B1693" s="869"/>
      <c r="C1693" s="868" t="s">
        <v>3717</v>
      </c>
      <c r="D1693" s="868" t="s">
        <v>389</v>
      </c>
      <c r="E1693" s="870" t="n">
        <v>42.08</v>
      </c>
      <c r="F1693" s="871" t="n">
        <v>13.03</v>
      </c>
      <c r="G1693" s="871" t="n">
        <v>55.11</v>
      </c>
      <c r="H1693" s="870" t="n">
        <v>42.08</v>
      </c>
      <c r="I1693" s="871" t="n">
        <v>15.05</v>
      </c>
      <c r="J1693" s="871" t="n">
        <v>57.13</v>
      </c>
    </row>
    <row r="1694" customFormat="false" ht="38.25" hidden="false" customHeight="false" outlineLevel="0" collapsed="false">
      <c r="A1694" s="868" t="s">
        <v>3718</v>
      </c>
      <c r="B1694" s="869"/>
      <c r="C1694" s="868" t="s">
        <v>3719</v>
      </c>
      <c r="D1694" s="868" t="s">
        <v>389</v>
      </c>
      <c r="E1694" s="870" t="n">
        <v>91.65</v>
      </c>
      <c r="F1694" s="871" t="n">
        <v>16.41</v>
      </c>
      <c r="G1694" s="871" t="n">
        <v>108.06</v>
      </c>
      <c r="H1694" s="870" t="n">
        <v>91.65</v>
      </c>
      <c r="I1694" s="871" t="n">
        <v>18.95</v>
      </c>
      <c r="J1694" s="871" t="n">
        <v>110.6</v>
      </c>
    </row>
    <row r="1695" customFormat="false" ht="51" hidden="false" customHeight="false" outlineLevel="0" collapsed="false">
      <c r="A1695" s="868" t="s">
        <v>3720</v>
      </c>
      <c r="B1695" s="869"/>
      <c r="C1695" s="868" t="s">
        <v>3721</v>
      </c>
      <c r="D1695" s="868" t="s">
        <v>389</v>
      </c>
      <c r="E1695" s="870" t="n">
        <v>97.85</v>
      </c>
      <c r="F1695" s="871" t="n">
        <v>16.41</v>
      </c>
      <c r="G1695" s="871" t="n">
        <v>114.26</v>
      </c>
      <c r="H1695" s="870" t="n">
        <v>97.85</v>
      </c>
      <c r="I1695" s="871" t="n">
        <v>18.95</v>
      </c>
      <c r="J1695" s="871" t="n">
        <v>116.8</v>
      </c>
    </row>
    <row r="1696" customFormat="false" ht="25.5" hidden="false" customHeight="false" outlineLevel="0" collapsed="false">
      <c r="A1696" s="868" t="s">
        <v>3722</v>
      </c>
      <c r="B1696" s="869"/>
      <c r="C1696" s="868" t="s">
        <v>3723</v>
      </c>
      <c r="D1696" s="868" t="s">
        <v>389</v>
      </c>
      <c r="E1696" s="870" t="n">
        <v>102.55</v>
      </c>
      <c r="F1696" s="871" t="n">
        <v>0</v>
      </c>
      <c r="G1696" s="871" t="n">
        <v>102.55</v>
      </c>
      <c r="H1696" s="870" t="n">
        <v>102.55</v>
      </c>
      <c r="I1696" s="871" t="n">
        <v>0</v>
      </c>
      <c r="J1696" s="871" t="n">
        <v>102.55</v>
      </c>
    </row>
    <row r="1697" customFormat="false" ht="12.75" hidden="false" customHeight="false" outlineLevel="0" collapsed="false">
      <c r="A1697" s="863" t="s">
        <v>3724</v>
      </c>
      <c r="B1697" s="864" t="s">
        <v>3725</v>
      </c>
      <c r="C1697" s="865"/>
      <c r="D1697" s="876"/>
      <c r="E1697" s="877"/>
      <c r="F1697" s="877"/>
      <c r="G1697" s="878"/>
      <c r="H1697" s="877"/>
      <c r="I1697" s="877"/>
      <c r="J1697" s="878"/>
    </row>
    <row r="1698" customFormat="false" ht="25.5" hidden="false" customHeight="false" outlineLevel="0" collapsed="false">
      <c r="A1698" s="868" t="s">
        <v>3726</v>
      </c>
      <c r="B1698" s="869"/>
      <c r="C1698" s="868" t="s">
        <v>3727</v>
      </c>
      <c r="D1698" s="868" t="s">
        <v>389</v>
      </c>
      <c r="E1698" s="870" t="n">
        <v>6.17</v>
      </c>
      <c r="F1698" s="871" t="n">
        <v>5.4</v>
      </c>
      <c r="G1698" s="871" t="n">
        <v>11.57</v>
      </c>
      <c r="H1698" s="870" t="n">
        <v>6.17</v>
      </c>
      <c r="I1698" s="871" t="n">
        <v>6.24</v>
      </c>
      <c r="J1698" s="871" t="n">
        <v>12.41</v>
      </c>
    </row>
    <row r="1699" customFormat="false" ht="25.5" hidden="false" customHeight="false" outlineLevel="0" collapsed="false">
      <c r="A1699" s="868" t="s">
        <v>3728</v>
      </c>
      <c r="B1699" s="869"/>
      <c r="C1699" s="868" t="s">
        <v>3729</v>
      </c>
      <c r="D1699" s="868" t="s">
        <v>389</v>
      </c>
      <c r="E1699" s="870" t="n">
        <v>4.32</v>
      </c>
      <c r="F1699" s="871" t="n">
        <v>5.4</v>
      </c>
      <c r="G1699" s="871" t="n">
        <v>9.72</v>
      </c>
      <c r="H1699" s="870" t="n">
        <v>4.32</v>
      </c>
      <c r="I1699" s="871" t="n">
        <v>6.24</v>
      </c>
      <c r="J1699" s="871" t="n">
        <v>10.56</v>
      </c>
    </row>
    <row r="1700" customFormat="false" ht="25.5" hidden="false" customHeight="false" outlineLevel="0" collapsed="false">
      <c r="A1700" s="868" t="s">
        <v>3730</v>
      </c>
      <c r="B1700" s="869"/>
      <c r="C1700" s="868" t="s">
        <v>3731</v>
      </c>
      <c r="D1700" s="868" t="s">
        <v>389</v>
      </c>
      <c r="E1700" s="870" t="n">
        <v>26.05</v>
      </c>
      <c r="F1700" s="871" t="n">
        <v>5.4</v>
      </c>
      <c r="G1700" s="871" t="n">
        <v>31.45</v>
      </c>
      <c r="H1700" s="870" t="n">
        <v>26.05</v>
      </c>
      <c r="I1700" s="871" t="n">
        <v>6.24</v>
      </c>
      <c r="J1700" s="871" t="n">
        <v>32.29</v>
      </c>
    </row>
    <row r="1701" customFormat="false" ht="38.25" hidden="false" customHeight="false" outlineLevel="0" collapsed="false">
      <c r="A1701" s="868" t="s">
        <v>3732</v>
      </c>
      <c r="B1701" s="869"/>
      <c r="C1701" s="868" t="s">
        <v>3733</v>
      </c>
      <c r="D1701" s="868" t="s">
        <v>389</v>
      </c>
      <c r="E1701" s="870" t="n">
        <v>38.62</v>
      </c>
      <c r="F1701" s="871" t="n">
        <v>14.97</v>
      </c>
      <c r="G1701" s="871" t="n">
        <v>53.59</v>
      </c>
      <c r="H1701" s="870" t="n">
        <v>38.62</v>
      </c>
      <c r="I1701" s="871" t="n">
        <v>17.3</v>
      </c>
      <c r="J1701" s="871" t="n">
        <v>55.92</v>
      </c>
    </row>
    <row r="1702" customFormat="false" ht="25.5" hidden="false" customHeight="false" outlineLevel="0" collapsed="false">
      <c r="A1702" s="868" t="s">
        <v>3734</v>
      </c>
      <c r="B1702" s="869"/>
      <c r="C1702" s="868" t="s">
        <v>3735</v>
      </c>
      <c r="D1702" s="868" t="s">
        <v>389</v>
      </c>
      <c r="E1702" s="870" t="n">
        <v>33.23</v>
      </c>
      <c r="F1702" s="871" t="n">
        <v>5.4</v>
      </c>
      <c r="G1702" s="871" t="n">
        <v>38.63</v>
      </c>
      <c r="H1702" s="870" t="n">
        <v>33.23</v>
      </c>
      <c r="I1702" s="871" t="n">
        <v>6.24</v>
      </c>
      <c r="J1702" s="871" t="n">
        <v>39.47</v>
      </c>
    </row>
    <row r="1703" customFormat="false" ht="38.25" hidden="false" customHeight="false" outlineLevel="0" collapsed="false">
      <c r="A1703" s="868" t="s">
        <v>3736</v>
      </c>
      <c r="B1703" s="869"/>
      <c r="C1703" s="868" t="s">
        <v>3737</v>
      </c>
      <c r="D1703" s="868" t="s">
        <v>389</v>
      </c>
      <c r="E1703" s="870" t="n">
        <v>48.67</v>
      </c>
      <c r="F1703" s="871" t="n">
        <v>14.97</v>
      </c>
      <c r="G1703" s="871" t="n">
        <v>63.64</v>
      </c>
      <c r="H1703" s="870" t="n">
        <v>48.67</v>
      </c>
      <c r="I1703" s="871" t="n">
        <v>17.3</v>
      </c>
      <c r="J1703" s="871" t="n">
        <v>65.97</v>
      </c>
    </row>
    <row r="1704" customFormat="false" ht="38.25" hidden="false" customHeight="false" outlineLevel="0" collapsed="false">
      <c r="A1704" s="868" t="s">
        <v>3738</v>
      </c>
      <c r="B1704" s="869"/>
      <c r="C1704" s="868" t="s">
        <v>3739</v>
      </c>
      <c r="D1704" s="868" t="s">
        <v>389</v>
      </c>
      <c r="E1704" s="870" t="n">
        <v>26.49</v>
      </c>
      <c r="F1704" s="871" t="n">
        <v>17.67</v>
      </c>
      <c r="G1704" s="871" t="n">
        <v>44.16</v>
      </c>
      <c r="H1704" s="870" t="n">
        <v>26.49</v>
      </c>
      <c r="I1704" s="871" t="n">
        <v>20.42</v>
      </c>
      <c r="J1704" s="871" t="n">
        <v>46.91</v>
      </c>
    </row>
    <row r="1705" customFormat="false" ht="12.75" hidden="false" customHeight="false" outlineLevel="0" collapsed="false">
      <c r="A1705" s="863" t="s">
        <v>3740</v>
      </c>
      <c r="B1705" s="864" t="s">
        <v>3741</v>
      </c>
      <c r="C1705" s="865"/>
      <c r="D1705" s="876"/>
      <c r="E1705" s="877"/>
      <c r="F1705" s="877"/>
      <c r="G1705" s="878"/>
      <c r="H1705" s="877"/>
      <c r="I1705" s="877"/>
      <c r="J1705" s="878"/>
    </row>
    <row r="1706" customFormat="false" ht="25.5" hidden="false" customHeight="false" outlineLevel="0" collapsed="false">
      <c r="A1706" s="868" t="s">
        <v>3742</v>
      </c>
      <c r="B1706" s="869"/>
      <c r="C1706" s="868" t="s">
        <v>3743</v>
      </c>
      <c r="D1706" s="868" t="s">
        <v>470</v>
      </c>
      <c r="E1706" s="870" t="n">
        <v>300.67</v>
      </c>
      <c r="F1706" s="871" t="n">
        <v>233.52</v>
      </c>
      <c r="G1706" s="871" t="n">
        <v>534.19</v>
      </c>
      <c r="H1706" s="870" t="n">
        <v>300.67</v>
      </c>
      <c r="I1706" s="871" t="n">
        <v>269.88</v>
      </c>
      <c r="J1706" s="871" t="n">
        <v>570.55</v>
      </c>
    </row>
    <row r="1707" customFormat="false" ht="25.5" hidden="false" customHeight="false" outlineLevel="0" collapsed="false">
      <c r="A1707" s="868" t="s">
        <v>3744</v>
      </c>
      <c r="B1707" s="869"/>
      <c r="C1707" s="868" t="s">
        <v>3745</v>
      </c>
      <c r="D1707" s="868" t="s">
        <v>470</v>
      </c>
      <c r="E1707" s="870" t="n">
        <v>388.33</v>
      </c>
      <c r="F1707" s="871" t="n">
        <v>0</v>
      </c>
      <c r="G1707" s="871" t="n">
        <v>388.33</v>
      </c>
      <c r="H1707" s="870" t="n">
        <v>388.33</v>
      </c>
      <c r="I1707" s="871" t="n">
        <v>0</v>
      </c>
      <c r="J1707" s="871" t="n">
        <v>388.33</v>
      </c>
    </row>
    <row r="1708" customFormat="false" ht="25.5" hidden="false" customHeight="false" outlineLevel="0" collapsed="false">
      <c r="A1708" s="868" t="s">
        <v>3746</v>
      </c>
      <c r="B1708" s="869"/>
      <c r="C1708" s="868" t="s">
        <v>3747</v>
      </c>
      <c r="D1708" s="868" t="s">
        <v>389</v>
      </c>
      <c r="E1708" s="870" t="n">
        <v>4.24</v>
      </c>
      <c r="F1708" s="871" t="n">
        <v>5.7</v>
      </c>
      <c r="G1708" s="871" t="n">
        <v>9.94</v>
      </c>
      <c r="H1708" s="870" t="n">
        <v>4.24</v>
      </c>
      <c r="I1708" s="871" t="n">
        <v>6.58</v>
      </c>
      <c r="J1708" s="871" t="n">
        <v>10.82</v>
      </c>
    </row>
    <row r="1709" customFormat="false" ht="38.25" hidden="false" customHeight="false" outlineLevel="0" collapsed="false">
      <c r="A1709" s="868" t="s">
        <v>3748</v>
      </c>
      <c r="B1709" s="869"/>
      <c r="C1709" s="868" t="s">
        <v>3749</v>
      </c>
      <c r="D1709" s="868" t="s">
        <v>389</v>
      </c>
      <c r="E1709" s="870" t="n">
        <v>10.63</v>
      </c>
      <c r="F1709" s="871" t="n">
        <v>11.38</v>
      </c>
      <c r="G1709" s="871" t="n">
        <v>22.01</v>
      </c>
      <c r="H1709" s="870" t="n">
        <v>10.63</v>
      </c>
      <c r="I1709" s="871" t="n">
        <v>13.15</v>
      </c>
      <c r="J1709" s="871" t="n">
        <v>23.78</v>
      </c>
    </row>
    <row r="1710" customFormat="false" ht="25.5" hidden="false" customHeight="false" outlineLevel="0" collapsed="false">
      <c r="A1710" s="868" t="s">
        <v>3750</v>
      </c>
      <c r="B1710" s="869"/>
      <c r="C1710" s="868" t="s">
        <v>3751</v>
      </c>
      <c r="D1710" s="868" t="s">
        <v>389</v>
      </c>
      <c r="E1710" s="870" t="n">
        <v>27.51</v>
      </c>
      <c r="F1710" s="871" t="n">
        <v>5.7</v>
      </c>
      <c r="G1710" s="871" t="n">
        <v>33.21</v>
      </c>
      <c r="H1710" s="870" t="n">
        <v>27.51</v>
      </c>
      <c r="I1710" s="871" t="n">
        <v>6.58</v>
      </c>
      <c r="J1710" s="871" t="n">
        <v>34.09</v>
      </c>
    </row>
    <row r="1711" customFormat="false" ht="12.75" hidden="false" customHeight="false" outlineLevel="0" collapsed="false">
      <c r="A1711" s="863" t="s">
        <v>3752</v>
      </c>
      <c r="B1711" s="864" t="s">
        <v>3753</v>
      </c>
      <c r="C1711" s="865"/>
      <c r="D1711" s="876"/>
      <c r="E1711" s="877"/>
      <c r="F1711" s="877"/>
      <c r="G1711" s="878"/>
      <c r="H1711" s="877"/>
      <c r="I1711" s="877"/>
      <c r="J1711" s="878"/>
    </row>
    <row r="1712" customFormat="false" ht="12.75" hidden="false" customHeight="false" outlineLevel="0" collapsed="false">
      <c r="A1712" s="868" t="s">
        <v>3754</v>
      </c>
      <c r="B1712" s="869"/>
      <c r="C1712" s="868" t="s">
        <v>3755</v>
      </c>
      <c r="D1712" s="868" t="s">
        <v>470</v>
      </c>
      <c r="E1712" s="870" t="n">
        <v>0</v>
      </c>
      <c r="F1712" s="871" t="n">
        <v>54</v>
      </c>
      <c r="G1712" s="871" t="n">
        <v>54</v>
      </c>
      <c r="H1712" s="870" t="n">
        <v>0</v>
      </c>
      <c r="I1712" s="871" t="n">
        <v>62.4</v>
      </c>
      <c r="J1712" s="871" t="n">
        <v>62.4</v>
      </c>
    </row>
    <row r="1713" customFormat="false" ht="12.75" hidden="false" customHeight="false" outlineLevel="0" collapsed="false">
      <c r="A1713" s="868" t="s">
        <v>3756</v>
      </c>
      <c r="B1713" s="869"/>
      <c r="C1713" s="868" t="s">
        <v>3757</v>
      </c>
      <c r="D1713" s="868" t="s">
        <v>389</v>
      </c>
      <c r="E1713" s="870" t="n">
        <v>2.71</v>
      </c>
      <c r="F1713" s="871" t="n">
        <v>2.7</v>
      </c>
      <c r="G1713" s="871" t="n">
        <v>5.41</v>
      </c>
      <c r="H1713" s="870" t="n">
        <v>2.71</v>
      </c>
      <c r="I1713" s="871" t="n">
        <v>3.12</v>
      </c>
      <c r="J1713" s="871" t="n">
        <v>5.83</v>
      </c>
    </row>
    <row r="1714" customFormat="false" ht="25.5" hidden="false" customHeight="false" outlineLevel="0" collapsed="false">
      <c r="A1714" s="868" t="s">
        <v>3758</v>
      </c>
      <c r="B1714" s="869"/>
      <c r="C1714" s="868" t="s">
        <v>3759</v>
      </c>
      <c r="D1714" s="868" t="s">
        <v>389</v>
      </c>
      <c r="E1714" s="870" t="n">
        <v>1.71</v>
      </c>
      <c r="F1714" s="871" t="n">
        <v>2.7</v>
      </c>
      <c r="G1714" s="871" t="n">
        <v>4.41</v>
      </c>
      <c r="H1714" s="870" t="n">
        <v>1.71</v>
      </c>
      <c r="I1714" s="871" t="n">
        <v>3.12</v>
      </c>
      <c r="J1714" s="871" t="n">
        <v>4.83</v>
      </c>
    </row>
    <row r="1715" customFormat="false" ht="25.5" hidden="false" customHeight="false" outlineLevel="0" collapsed="false">
      <c r="A1715" s="868" t="s">
        <v>3760</v>
      </c>
      <c r="B1715" s="869"/>
      <c r="C1715" s="868" t="s">
        <v>3761</v>
      </c>
      <c r="D1715" s="868" t="s">
        <v>389</v>
      </c>
      <c r="E1715" s="870" t="n">
        <v>7.57</v>
      </c>
      <c r="F1715" s="871" t="n">
        <v>2.7</v>
      </c>
      <c r="G1715" s="871" t="n">
        <v>10.27</v>
      </c>
      <c r="H1715" s="870" t="n">
        <v>7.57</v>
      </c>
      <c r="I1715" s="871" t="n">
        <v>3.12</v>
      </c>
      <c r="J1715" s="871" t="n">
        <v>10.69</v>
      </c>
    </row>
    <row r="1716" customFormat="false" ht="12.75" hidden="false" customHeight="false" outlineLevel="0" collapsed="false">
      <c r="A1716" s="857" t="s">
        <v>3762</v>
      </c>
      <c r="B1716" s="858" t="s">
        <v>3763</v>
      </c>
      <c r="C1716" s="859"/>
      <c r="D1716" s="860"/>
      <c r="E1716" s="874"/>
      <c r="F1716" s="874"/>
      <c r="G1716" s="875"/>
      <c r="H1716" s="874"/>
      <c r="I1716" s="874"/>
      <c r="J1716" s="875"/>
    </row>
    <row r="1717" customFormat="false" ht="12.75" hidden="false" customHeight="false" outlineLevel="0" collapsed="false">
      <c r="A1717" s="863" t="s">
        <v>3764</v>
      </c>
      <c r="B1717" s="864" t="s">
        <v>3765</v>
      </c>
      <c r="C1717" s="865"/>
      <c r="D1717" s="876"/>
      <c r="E1717" s="877"/>
      <c r="F1717" s="877"/>
      <c r="G1717" s="878"/>
      <c r="H1717" s="877"/>
      <c r="I1717" s="877"/>
      <c r="J1717" s="878"/>
    </row>
    <row r="1718" customFormat="false" ht="12.75" hidden="false" customHeight="false" outlineLevel="0" collapsed="false">
      <c r="A1718" s="868" t="s">
        <v>3766</v>
      </c>
      <c r="B1718" s="869"/>
      <c r="C1718" s="868" t="s">
        <v>3767</v>
      </c>
      <c r="D1718" s="868" t="s">
        <v>389</v>
      </c>
      <c r="E1718" s="870" t="n">
        <v>5.77</v>
      </c>
      <c r="F1718" s="871" t="n">
        <v>23.17</v>
      </c>
      <c r="G1718" s="871" t="n">
        <v>28.94</v>
      </c>
      <c r="H1718" s="870" t="n">
        <v>5.77</v>
      </c>
      <c r="I1718" s="871" t="n">
        <v>26.78</v>
      </c>
      <c r="J1718" s="871" t="n">
        <v>32.55</v>
      </c>
    </row>
    <row r="1719" customFormat="false" ht="12.75" hidden="false" customHeight="false" outlineLevel="0" collapsed="false">
      <c r="A1719" s="868" t="s">
        <v>3768</v>
      </c>
      <c r="B1719" s="869"/>
      <c r="C1719" s="868" t="s">
        <v>3769</v>
      </c>
      <c r="D1719" s="868" t="s">
        <v>389</v>
      </c>
      <c r="E1719" s="870" t="n">
        <v>3.34</v>
      </c>
      <c r="F1719" s="871" t="n">
        <v>23.17</v>
      </c>
      <c r="G1719" s="871" t="n">
        <v>26.51</v>
      </c>
      <c r="H1719" s="870" t="n">
        <v>3.34</v>
      </c>
      <c r="I1719" s="871" t="n">
        <v>26.78</v>
      </c>
      <c r="J1719" s="871" t="n">
        <v>30.12</v>
      </c>
    </row>
    <row r="1720" customFormat="false" ht="12.75" hidden="false" customHeight="false" outlineLevel="0" collapsed="false">
      <c r="A1720" s="868" t="s">
        <v>3770</v>
      </c>
      <c r="B1720" s="869"/>
      <c r="C1720" s="868" t="s">
        <v>3771</v>
      </c>
      <c r="D1720" s="868" t="s">
        <v>389</v>
      </c>
      <c r="E1720" s="870" t="n">
        <v>4.3</v>
      </c>
      <c r="F1720" s="871" t="n">
        <v>5.08</v>
      </c>
      <c r="G1720" s="871" t="n">
        <v>9.38</v>
      </c>
      <c r="H1720" s="870" t="n">
        <v>4.3</v>
      </c>
      <c r="I1720" s="871" t="n">
        <v>5.87</v>
      </c>
      <c r="J1720" s="871" t="n">
        <v>10.17</v>
      </c>
    </row>
    <row r="1721" customFormat="false" ht="25.5" hidden="false" customHeight="false" outlineLevel="0" collapsed="false">
      <c r="A1721" s="868" t="s">
        <v>3772</v>
      </c>
      <c r="B1721" s="869"/>
      <c r="C1721" s="868" t="s">
        <v>3773</v>
      </c>
      <c r="D1721" s="868" t="s">
        <v>445</v>
      </c>
      <c r="E1721" s="870" t="n">
        <v>16.66</v>
      </c>
      <c r="F1721" s="871" t="n">
        <v>15.22</v>
      </c>
      <c r="G1721" s="871" t="n">
        <v>31.88</v>
      </c>
      <c r="H1721" s="870" t="n">
        <v>16.66</v>
      </c>
      <c r="I1721" s="871" t="n">
        <v>17.59</v>
      </c>
      <c r="J1721" s="871" t="n">
        <v>34.25</v>
      </c>
    </row>
    <row r="1722" customFormat="false" ht="25.5" hidden="false" customHeight="false" outlineLevel="0" collapsed="false">
      <c r="A1722" s="868" t="s">
        <v>3774</v>
      </c>
      <c r="B1722" s="869"/>
      <c r="C1722" s="868" t="s">
        <v>3775</v>
      </c>
      <c r="D1722" s="868" t="s">
        <v>389</v>
      </c>
      <c r="E1722" s="870" t="n">
        <v>5.49</v>
      </c>
      <c r="F1722" s="871" t="n">
        <v>5.68</v>
      </c>
      <c r="G1722" s="871" t="n">
        <v>11.17</v>
      </c>
      <c r="H1722" s="870" t="n">
        <v>5.49</v>
      </c>
      <c r="I1722" s="871" t="n">
        <v>6.58</v>
      </c>
      <c r="J1722" s="871" t="n">
        <v>12.07</v>
      </c>
    </row>
    <row r="1723" customFormat="false" ht="12.75" hidden="false" customHeight="false" outlineLevel="0" collapsed="false">
      <c r="A1723" s="863" t="s">
        <v>3776</v>
      </c>
      <c r="B1723" s="864" t="s">
        <v>3777</v>
      </c>
      <c r="C1723" s="865"/>
      <c r="D1723" s="876"/>
      <c r="E1723" s="877"/>
      <c r="F1723" s="877"/>
      <c r="G1723" s="878"/>
      <c r="H1723" s="877"/>
      <c r="I1723" s="877"/>
      <c r="J1723" s="878"/>
    </row>
    <row r="1724" customFormat="false" ht="12.75" hidden="false" customHeight="false" outlineLevel="0" collapsed="false">
      <c r="A1724" s="868" t="s">
        <v>3778</v>
      </c>
      <c r="B1724" s="869"/>
      <c r="C1724" s="868" t="s">
        <v>3779</v>
      </c>
      <c r="D1724" s="868" t="s">
        <v>389</v>
      </c>
      <c r="E1724" s="870" t="n">
        <v>1.93</v>
      </c>
      <c r="F1724" s="871" t="n">
        <v>7.44</v>
      </c>
      <c r="G1724" s="871" t="n">
        <v>9.37</v>
      </c>
      <c r="H1724" s="870" t="n">
        <v>1.93</v>
      </c>
      <c r="I1724" s="871" t="n">
        <v>8.6</v>
      </c>
      <c r="J1724" s="871" t="n">
        <v>10.53</v>
      </c>
    </row>
    <row r="1725" customFormat="false" ht="12.75" hidden="false" customHeight="false" outlineLevel="0" collapsed="false">
      <c r="A1725" s="868" t="s">
        <v>3780</v>
      </c>
      <c r="B1725" s="869"/>
      <c r="C1725" s="868" t="s">
        <v>3781</v>
      </c>
      <c r="D1725" s="868" t="s">
        <v>389</v>
      </c>
      <c r="E1725" s="870" t="n">
        <v>3.09</v>
      </c>
      <c r="F1725" s="871" t="n">
        <v>7.44</v>
      </c>
      <c r="G1725" s="871" t="n">
        <v>10.53</v>
      </c>
      <c r="H1725" s="870" t="n">
        <v>3.09</v>
      </c>
      <c r="I1725" s="871" t="n">
        <v>8.6</v>
      </c>
      <c r="J1725" s="871" t="n">
        <v>11.69</v>
      </c>
    </row>
    <row r="1726" customFormat="false" ht="12.75" hidden="false" customHeight="false" outlineLevel="0" collapsed="false">
      <c r="A1726" s="868" t="s">
        <v>3782</v>
      </c>
      <c r="B1726" s="869"/>
      <c r="C1726" s="868" t="s">
        <v>3783</v>
      </c>
      <c r="D1726" s="868" t="s">
        <v>389</v>
      </c>
      <c r="E1726" s="870" t="n">
        <v>10.16</v>
      </c>
      <c r="F1726" s="871" t="n">
        <v>7.44</v>
      </c>
      <c r="G1726" s="871" t="n">
        <v>17.6</v>
      </c>
      <c r="H1726" s="870" t="n">
        <v>10.16</v>
      </c>
      <c r="I1726" s="871" t="n">
        <v>8.6</v>
      </c>
      <c r="J1726" s="871" t="n">
        <v>18.76</v>
      </c>
    </row>
    <row r="1727" customFormat="false" ht="12.75" hidden="false" customHeight="false" outlineLevel="0" collapsed="false">
      <c r="A1727" s="863" t="s">
        <v>3784</v>
      </c>
      <c r="B1727" s="864" t="s">
        <v>3785</v>
      </c>
      <c r="C1727" s="865"/>
      <c r="D1727" s="876"/>
      <c r="E1727" s="877"/>
      <c r="F1727" s="877"/>
      <c r="G1727" s="878"/>
      <c r="H1727" s="877"/>
      <c r="I1727" s="877"/>
      <c r="J1727" s="878"/>
    </row>
    <row r="1728" customFormat="false" ht="12.75" hidden="false" customHeight="false" outlineLevel="0" collapsed="false">
      <c r="A1728" s="868" t="s">
        <v>3786</v>
      </c>
      <c r="B1728" s="869"/>
      <c r="C1728" s="868" t="s">
        <v>3787</v>
      </c>
      <c r="D1728" s="868" t="s">
        <v>389</v>
      </c>
      <c r="E1728" s="870" t="n">
        <v>3.73</v>
      </c>
      <c r="F1728" s="871" t="n">
        <v>16.07</v>
      </c>
      <c r="G1728" s="871" t="n">
        <v>19.8</v>
      </c>
      <c r="H1728" s="870" t="n">
        <v>3.73</v>
      </c>
      <c r="I1728" s="871" t="n">
        <v>18.57</v>
      </c>
      <c r="J1728" s="871" t="n">
        <v>22.3</v>
      </c>
    </row>
    <row r="1729" customFormat="false" ht="12.75" hidden="false" customHeight="false" outlineLevel="0" collapsed="false">
      <c r="A1729" s="868" t="s">
        <v>3788</v>
      </c>
      <c r="B1729" s="869"/>
      <c r="C1729" s="868" t="s">
        <v>3789</v>
      </c>
      <c r="D1729" s="868" t="s">
        <v>389</v>
      </c>
      <c r="E1729" s="870" t="n">
        <v>5.18</v>
      </c>
      <c r="F1729" s="871" t="n">
        <v>13.7</v>
      </c>
      <c r="G1729" s="871" t="n">
        <v>18.88</v>
      </c>
      <c r="H1729" s="870" t="n">
        <v>5.18</v>
      </c>
      <c r="I1729" s="871" t="n">
        <v>15.82</v>
      </c>
      <c r="J1729" s="871" t="n">
        <v>21</v>
      </c>
    </row>
    <row r="1730" customFormat="false" ht="12.75" hidden="false" customHeight="false" outlineLevel="0" collapsed="false">
      <c r="A1730" s="868" t="s">
        <v>3790</v>
      </c>
      <c r="B1730" s="869"/>
      <c r="C1730" s="868" t="s">
        <v>3791</v>
      </c>
      <c r="D1730" s="868" t="s">
        <v>389</v>
      </c>
      <c r="E1730" s="870" t="n">
        <v>10.13</v>
      </c>
      <c r="F1730" s="871" t="n">
        <v>7.62</v>
      </c>
      <c r="G1730" s="871" t="n">
        <v>17.75</v>
      </c>
      <c r="H1730" s="870" t="n">
        <v>10.13</v>
      </c>
      <c r="I1730" s="871" t="n">
        <v>8.8</v>
      </c>
      <c r="J1730" s="871" t="n">
        <v>18.93</v>
      </c>
    </row>
    <row r="1731" customFormat="false" ht="12.75" hidden="false" customHeight="false" outlineLevel="0" collapsed="false">
      <c r="A1731" s="868" t="s">
        <v>3792</v>
      </c>
      <c r="B1731" s="869"/>
      <c r="C1731" s="868" t="s">
        <v>3793</v>
      </c>
      <c r="D1731" s="868" t="s">
        <v>389</v>
      </c>
      <c r="E1731" s="870" t="n">
        <v>10.22</v>
      </c>
      <c r="F1731" s="871" t="n">
        <v>13.02</v>
      </c>
      <c r="G1731" s="871" t="n">
        <v>23.24</v>
      </c>
      <c r="H1731" s="870" t="n">
        <v>10.22</v>
      </c>
      <c r="I1731" s="871" t="n">
        <v>15.04</v>
      </c>
      <c r="J1731" s="871" t="n">
        <v>25.26</v>
      </c>
    </row>
    <row r="1732" customFormat="false" ht="25.5" hidden="false" customHeight="false" outlineLevel="0" collapsed="false">
      <c r="A1732" s="868" t="s">
        <v>3794</v>
      </c>
      <c r="B1732" s="869"/>
      <c r="C1732" s="868" t="s">
        <v>3795</v>
      </c>
      <c r="D1732" s="868" t="s">
        <v>389</v>
      </c>
      <c r="E1732" s="870" t="n">
        <v>6.34</v>
      </c>
      <c r="F1732" s="871" t="n">
        <v>9.47</v>
      </c>
      <c r="G1732" s="871" t="n">
        <v>15.81</v>
      </c>
      <c r="H1732" s="870" t="n">
        <v>6.34</v>
      </c>
      <c r="I1732" s="871" t="n">
        <v>10.95</v>
      </c>
      <c r="J1732" s="871" t="n">
        <v>17.29</v>
      </c>
    </row>
    <row r="1733" customFormat="false" ht="25.5" hidden="false" customHeight="false" outlineLevel="0" collapsed="false">
      <c r="A1733" s="868" t="s">
        <v>3796</v>
      </c>
      <c r="B1733" s="869"/>
      <c r="C1733" s="868" t="s">
        <v>3797</v>
      </c>
      <c r="D1733" s="868" t="s">
        <v>389</v>
      </c>
      <c r="E1733" s="870" t="n">
        <v>20.5</v>
      </c>
      <c r="F1733" s="871" t="n">
        <v>9.47</v>
      </c>
      <c r="G1733" s="871" t="n">
        <v>29.97</v>
      </c>
      <c r="H1733" s="870" t="n">
        <v>20.5</v>
      </c>
      <c r="I1733" s="871" t="n">
        <v>10.95</v>
      </c>
      <c r="J1733" s="871" t="n">
        <v>31.45</v>
      </c>
    </row>
    <row r="1734" customFormat="false" ht="12.75" hidden="false" customHeight="false" outlineLevel="0" collapsed="false">
      <c r="A1734" s="868" t="s">
        <v>3798</v>
      </c>
      <c r="B1734" s="869"/>
      <c r="C1734" s="868" t="s">
        <v>3799</v>
      </c>
      <c r="D1734" s="868" t="s">
        <v>389</v>
      </c>
      <c r="E1734" s="870" t="n">
        <v>15.55</v>
      </c>
      <c r="F1734" s="871" t="n">
        <v>13.02</v>
      </c>
      <c r="G1734" s="871" t="n">
        <v>28.57</v>
      </c>
      <c r="H1734" s="870" t="n">
        <v>15.55</v>
      </c>
      <c r="I1734" s="871" t="n">
        <v>15.04</v>
      </c>
      <c r="J1734" s="871" t="n">
        <v>30.59</v>
      </c>
    </row>
    <row r="1735" customFormat="false" ht="12.75" hidden="false" customHeight="false" outlineLevel="0" collapsed="false">
      <c r="A1735" s="863" t="s">
        <v>3800</v>
      </c>
      <c r="B1735" s="864" t="s">
        <v>3801</v>
      </c>
      <c r="C1735" s="865"/>
      <c r="D1735" s="876"/>
      <c r="E1735" s="877"/>
      <c r="F1735" s="877"/>
      <c r="G1735" s="878"/>
      <c r="H1735" s="877"/>
      <c r="I1735" s="877"/>
      <c r="J1735" s="878"/>
    </row>
    <row r="1736" customFormat="false" ht="12.75" hidden="false" customHeight="false" outlineLevel="0" collapsed="false">
      <c r="A1736" s="868" t="s">
        <v>3802</v>
      </c>
      <c r="B1736" s="869"/>
      <c r="C1736" s="868" t="s">
        <v>3803</v>
      </c>
      <c r="D1736" s="868" t="s">
        <v>389</v>
      </c>
      <c r="E1736" s="870" t="n">
        <v>5.24</v>
      </c>
      <c r="F1736" s="871" t="n">
        <v>9.47</v>
      </c>
      <c r="G1736" s="871" t="n">
        <v>14.71</v>
      </c>
      <c r="H1736" s="870" t="n">
        <v>5.24</v>
      </c>
      <c r="I1736" s="871" t="n">
        <v>10.95</v>
      </c>
      <c r="J1736" s="871" t="n">
        <v>16.19</v>
      </c>
    </row>
    <row r="1737" customFormat="false" ht="25.5" hidden="false" customHeight="false" outlineLevel="0" collapsed="false">
      <c r="A1737" s="868" t="s">
        <v>3804</v>
      </c>
      <c r="B1737" s="869"/>
      <c r="C1737" s="868" t="s">
        <v>3805</v>
      </c>
      <c r="D1737" s="868" t="s">
        <v>445</v>
      </c>
      <c r="E1737" s="870" t="n">
        <v>1.9</v>
      </c>
      <c r="F1737" s="871" t="n">
        <v>1.69</v>
      </c>
      <c r="G1737" s="871" t="n">
        <v>3.59</v>
      </c>
      <c r="H1737" s="870" t="n">
        <v>1.9</v>
      </c>
      <c r="I1737" s="871" t="n">
        <v>1.95</v>
      </c>
      <c r="J1737" s="871" t="n">
        <v>3.85</v>
      </c>
    </row>
    <row r="1738" customFormat="false" ht="12.75" hidden="false" customHeight="false" outlineLevel="0" collapsed="false">
      <c r="A1738" s="868" t="s">
        <v>3806</v>
      </c>
      <c r="B1738" s="869"/>
      <c r="C1738" s="868" t="s">
        <v>3807</v>
      </c>
      <c r="D1738" s="868" t="s">
        <v>389</v>
      </c>
      <c r="E1738" s="870" t="n">
        <v>5.81</v>
      </c>
      <c r="F1738" s="871" t="n">
        <v>10.82</v>
      </c>
      <c r="G1738" s="871" t="n">
        <v>16.63</v>
      </c>
      <c r="H1738" s="870" t="n">
        <v>5.81</v>
      </c>
      <c r="I1738" s="871" t="n">
        <v>12.51</v>
      </c>
      <c r="J1738" s="871" t="n">
        <v>18.32</v>
      </c>
    </row>
    <row r="1739" customFormat="false" ht="25.5" hidden="false" customHeight="false" outlineLevel="0" collapsed="false">
      <c r="A1739" s="868" t="s">
        <v>3808</v>
      </c>
      <c r="B1739" s="869"/>
      <c r="C1739" s="868" t="s">
        <v>3809</v>
      </c>
      <c r="D1739" s="868" t="s">
        <v>445</v>
      </c>
      <c r="E1739" s="870" t="n">
        <v>1.53</v>
      </c>
      <c r="F1739" s="871" t="n">
        <v>1.35</v>
      </c>
      <c r="G1739" s="871" t="n">
        <v>2.88</v>
      </c>
      <c r="H1739" s="870" t="n">
        <v>1.53</v>
      </c>
      <c r="I1739" s="871" t="n">
        <v>1.57</v>
      </c>
      <c r="J1739" s="871" t="n">
        <v>3.1</v>
      </c>
    </row>
    <row r="1740" customFormat="false" ht="12.75" hidden="false" customHeight="false" outlineLevel="0" collapsed="false">
      <c r="A1740" s="863" t="s">
        <v>3810</v>
      </c>
      <c r="B1740" s="864" t="s">
        <v>3811</v>
      </c>
      <c r="C1740" s="865"/>
      <c r="D1740" s="876"/>
      <c r="E1740" s="877"/>
      <c r="F1740" s="877"/>
      <c r="G1740" s="878"/>
      <c r="H1740" s="877"/>
      <c r="I1740" s="877"/>
      <c r="J1740" s="878"/>
    </row>
    <row r="1741" customFormat="false" ht="12.75" hidden="false" customHeight="false" outlineLevel="0" collapsed="false">
      <c r="A1741" s="868" t="s">
        <v>3812</v>
      </c>
      <c r="B1741" s="869"/>
      <c r="C1741" s="868" t="s">
        <v>3813</v>
      </c>
      <c r="D1741" s="868" t="s">
        <v>389</v>
      </c>
      <c r="E1741" s="870" t="n">
        <v>2.7</v>
      </c>
      <c r="F1741" s="871" t="n">
        <v>13.02</v>
      </c>
      <c r="G1741" s="871" t="n">
        <v>15.72</v>
      </c>
      <c r="H1741" s="870" t="n">
        <v>2.7</v>
      </c>
      <c r="I1741" s="871" t="n">
        <v>15.04</v>
      </c>
      <c r="J1741" s="871" t="n">
        <v>17.74</v>
      </c>
    </row>
    <row r="1742" customFormat="false" ht="12.75" hidden="false" customHeight="false" outlineLevel="0" collapsed="false">
      <c r="A1742" s="863" t="s">
        <v>3814</v>
      </c>
      <c r="B1742" s="864" t="s">
        <v>3815</v>
      </c>
      <c r="C1742" s="865"/>
      <c r="D1742" s="876"/>
      <c r="E1742" s="877"/>
      <c r="F1742" s="877"/>
      <c r="G1742" s="878"/>
      <c r="H1742" s="877"/>
      <c r="I1742" s="877"/>
      <c r="J1742" s="878"/>
    </row>
    <row r="1743" customFormat="false" ht="12.75" hidden="false" customHeight="false" outlineLevel="0" collapsed="false">
      <c r="A1743" s="868" t="s">
        <v>3816</v>
      </c>
      <c r="B1743" s="869"/>
      <c r="C1743" s="868" t="s">
        <v>3817</v>
      </c>
      <c r="D1743" s="868" t="s">
        <v>389</v>
      </c>
      <c r="E1743" s="870" t="n">
        <v>6.99</v>
      </c>
      <c r="F1743" s="871" t="n">
        <v>24.34</v>
      </c>
      <c r="G1743" s="871" t="n">
        <v>31.33</v>
      </c>
      <c r="H1743" s="870" t="n">
        <v>6.99</v>
      </c>
      <c r="I1743" s="871" t="n">
        <v>28.13</v>
      </c>
      <c r="J1743" s="871" t="n">
        <v>35.12</v>
      </c>
    </row>
    <row r="1744" customFormat="false" ht="25.5" hidden="false" customHeight="false" outlineLevel="0" collapsed="false">
      <c r="A1744" s="868" t="s">
        <v>3818</v>
      </c>
      <c r="B1744" s="869"/>
      <c r="C1744" s="868" t="s">
        <v>3819</v>
      </c>
      <c r="D1744" s="868" t="s">
        <v>899</v>
      </c>
      <c r="E1744" s="870" t="n">
        <v>4.28</v>
      </c>
      <c r="F1744" s="871" t="n">
        <v>0</v>
      </c>
      <c r="G1744" s="871" t="n">
        <v>4.28</v>
      </c>
      <c r="H1744" s="870" t="n">
        <v>4.28</v>
      </c>
      <c r="I1744" s="871" t="n">
        <v>0</v>
      </c>
      <c r="J1744" s="871" t="n">
        <v>4.28</v>
      </c>
    </row>
    <row r="1745" customFormat="false" ht="25.5" hidden="false" customHeight="false" outlineLevel="0" collapsed="false">
      <c r="A1745" s="868" t="s">
        <v>3820</v>
      </c>
      <c r="B1745" s="869"/>
      <c r="C1745" s="868" t="s">
        <v>3821</v>
      </c>
      <c r="D1745" s="868" t="s">
        <v>899</v>
      </c>
      <c r="E1745" s="870" t="n">
        <v>2.78</v>
      </c>
      <c r="F1745" s="871" t="n">
        <v>0</v>
      </c>
      <c r="G1745" s="871" t="n">
        <v>2.78</v>
      </c>
      <c r="H1745" s="870" t="n">
        <v>2.78</v>
      </c>
      <c r="I1745" s="871" t="n">
        <v>0</v>
      </c>
      <c r="J1745" s="871" t="n">
        <v>2.78</v>
      </c>
    </row>
    <row r="1746" customFormat="false" ht="51" hidden="false" customHeight="false" outlineLevel="0" collapsed="false">
      <c r="A1746" s="868" t="s">
        <v>3822</v>
      </c>
      <c r="B1746" s="869"/>
      <c r="C1746" s="868" t="s">
        <v>3823</v>
      </c>
      <c r="D1746" s="868" t="s">
        <v>389</v>
      </c>
      <c r="E1746" s="870" t="n">
        <v>62.41</v>
      </c>
      <c r="F1746" s="871" t="n">
        <v>124.91</v>
      </c>
      <c r="G1746" s="871" t="n">
        <v>187.32</v>
      </c>
      <c r="H1746" s="870" t="n">
        <v>62.41</v>
      </c>
      <c r="I1746" s="871" t="n">
        <v>144.35</v>
      </c>
      <c r="J1746" s="871" t="n">
        <v>206.76</v>
      </c>
    </row>
    <row r="1747" customFormat="false" ht="51" hidden="false" customHeight="false" outlineLevel="0" collapsed="false">
      <c r="A1747" s="868" t="s">
        <v>3824</v>
      </c>
      <c r="B1747" s="869"/>
      <c r="C1747" s="868" t="s">
        <v>3825</v>
      </c>
      <c r="D1747" s="868" t="s">
        <v>389</v>
      </c>
      <c r="E1747" s="870" t="n">
        <v>285.66</v>
      </c>
      <c r="F1747" s="871" t="n">
        <v>144.68</v>
      </c>
      <c r="G1747" s="871" t="n">
        <v>430.34</v>
      </c>
      <c r="H1747" s="870" t="n">
        <v>285.66</v>
      </c>
      <c r="I1747" s="871" t="n">
        <v>167.21</v>
      </c>
      <c r="J1747" s="871" t="n">
        <v>452.87</v>
      </c>
    </row>
    <row r="1748" customFormat="false" ht="12.75" hidden="false" customHeight="false" outlineLevel="0" collapsed="false">
      <c r="A1748" s="863" t="s">
        <v>3826</v>
      </c>
      <c r="B1748" s="864" t="s">
        <v>3827</v>
      </c>
      <c r="C1748" s="865"/>
      <c r="D1748" s="876"/>
      <c r="E1748" s="877"/>
      <c r="F1748" s="877"/>
      <c r="G1748" s="878"/>
      <c r="H1748" s="877"/>
      <c r="I1748" s="877"/>
      <c r="J1748" s="878"/>
    </row>
    <row r="1749" customFormat="false" ht="12.75" hidden="false" customHeight="false" outlineLevel="0" collapsed="false">
      <c r="A1749" s="868" t="s">
        <v>3828</v>
      </c>
      <c r="B1749" s="869"/>
      <c r="C1749" s="868" t="s">
        <v>3829</v>
      </c>
      <c r="D1749" s="868" t="s">
        <v>445</v>
      </c>
      <c r="E1749" s="870" t="n">
        <v>1.19</v>
      </c>
      <c r="F1749" s="871" t="n">
        <v>0.98</v>
      </c>
      <c r="G1749" s="871" t="n">
        <v>2.17</v>
      </c>
      <c r="H1749" s="870" t="n">
        <v>1.19</v>
      </c>
      <c r="I1749" s="871" t="n">
        <v>1.13</v>
      </c>
      <c r="J1749" s="871" t="n">
        <v>2.32</v>
      </c>
    </row>
    <row r="1750" customFormat="false" ht="12.75" hidden="false" customHeight="false" outlineLevel="0" collapsed="false">
      <c r="A1750" s="868" t="s">
        <v>3830</v>
      </c>
      <c r="B1750" s="869"/>
      <c r="C1750" s="868" t="s">
        <v>3831</v>
      </c>
      <c r="D1750" s="868" t="s">
        <v>445</v>
      </c>
      <c r="E1750" s="870" t="n">
        <v>0.66</v>
      </c>
      <c r="F1750" s="871" t="n">
        <v>1.95</v>
      </c>
      <c r="G1750" s="871" t="n">
        <v>2.61</v>
      </c>
      <c r="H1750" s="870" t="n">
        <v>0.66</v>
      </c>
      <c r="I1750" s="871" t="n">
        <v>2.25</v>
      </c>
      <c r="J1750" s="871" t="n">
        <v>2.91</v>
      </c>
    </row>
    <row r="1751" customFormat="false" ht="12.75" hidden="false" customHeight="false" outlineLevel="0" collapsed="false">
      <c r="A1751" s="863" t="s">
        <v>3832</v>
      </c>
      <c r="B1751" s="864" t="s">
        <v>3833</v>
      </c>
      <c r="C1751" s="865"/>
      <c r="D1751" s="876"/>
      <c r="E1751" s="877"/>
      <c r="F1751" s="877"/>
      <c r="G1751" s="878"/>
      <c r="H1751" s="877"/>
      <c r="I1751" s="877"/>
      <c r="J1751" s="878"/>
    </row>
    <row r="1752" customFormat="false" ht="12.75" hidden="false" customHeight="false" outlineLevel="0" collapsed="false">
      <c r="A1752" s="868" t="s">
        <v>3834</v>
      </c>
      <c r="B1752" s="869"/>
      <c r="C1752" s="868" t="s">
        <v>3835</v>
      </c>
      <c r="D1752" s="868" t="s">
        <v>389</v>
      </c>
      <c r="E1752" s="870" t="n">
        <v>4.46</v>
      </c>
      <c r="F1752" s="871" t="n">
        <v>13.02</v>
      </c>
      <c r="G1752" s="871" t="n">
        <v>17.48</v>
      </c>
      <c r="H1752" s="870" t="n">
        <v>4.46</v>
      </c>
      <c r="I1752" s="871" t="n">
        <v>15.04</v>
      </c>
      <c r="J1752" s="871" t="n">
        <v>19.5</v>
      </c>
    </row>
    <row r="1753" customFormat="false" ht="12.75" hidden="false" customHeight="false" outlineLevel="0" collapsed="false">
      <c r="A1753" s="868" t="s">
        <v>3836</v>
      </c>
      <c r="B1753" s="869"/>
      <c r="C1753" s="868" t="s">
        <v>3837</v>
      </c>
      <c r="D1753" s="868" t="s">
        <v>389</v>
      </c>
      <c r="E1753" s="870" t="n">
        <v>5.64</v>
      </c>
      <c r="F1753" s="871" t="n">
        <v>13.02</v>
      </c>
      <c r="G1753" s="871" t="n">
        <v>18.66</v>
      </c>
      <c r="H1753" s="870" t="n">
        <v>5.64</v>
      </c>
      <c r="I1753" s="871" t="n">
        <v>15.04</v>
      </c>
      <c r="J1753" s="871" t="n">
        <v>20.68</v>
      </c>
    </row>
    <row r="1754" customFormat="false" ht="25.5" hidden="false" customHeight="false" outlineLevel="0" collapsed="false">
      <c r="A1754" s="868" t="s">
        <v>3838</v>
      </c>
      <c r="B1754" s="869"/>
      <c r="C1754" s="868" t="s">
        <v>3839</v>
      </c>
      <c r="D1754" s="868" t="s">
        <v>389</v>
      </c>
      <c r="E1754" s="870" t="n">
        <v>6.86</v>
      </c>
      <c r="F1754" s="871" t="n">
        <v>13.02</v>
      </c>
      <c r="G1754" s="871" t="n">
        <v>19.88</v>
      </c>
      <c r="H1754" s="870" t="n">
        <v>6.86</v>
      </c>
      <c r="I1754" s="871" t="n">
        <v>15.04</v>
      </c>
      <c r="J1754" s="871" t="n">
        <v>21.9</v>
      </c>
    </row>
    <row r="1755" customFormat="false" ht="25.5" hidden="false" customHeight="false" outlineLevel="0" collapsed="false">
      <c r="A1755" s="868" t="s">
        <v>3840</v>
      </c>
      <c r="B1755" s="869"/>
      <c r="C1755" s="868" t="s">
        <v>3841</v>
      </c>
      <c r="D1755" s="868" t="s">
        <v>389</v>
      </c>
      <c r="E1755" s="870" t="n">
        <v>8.44</v>
      </c>
      <c r="F1755" s="871" t="n">
        <v>13.02</v>
      </c>
      <c r="G1755" s="871" t="n">
        <v>21.46</v>
      </c>
      <c r="H1755" s="870" t="n">
        <v>8.44</v>
      </c>
      <c r="I1755" s="871" t="n">
        <v>15.04</v>
      </c>
      <c r="J1755" s="871" t="n">
        <v>23.48</v>
      </c>
    </row>
    <row r="1756" customFormat="false" ht="12.75" hidden="false" customHeight="false" outlineLevel="0" collapsed="false">
      <c r="A1756" s="868" t="s">
        <v>3842</v>
      </c>
      <c r="B1756" s="869"/>
      <c r="C1756" s="868" t="s">
        <v>3843</v>
      </c>
      <c r="D1756" s="868" t="s">
        <v>389</v>
      </c>
      <c r="E1756" s="870" t="n">
        <v>6.47</v>
      </c>
      <c r="F1756" s="871" t="n">
        <v>13.02</v>
      </c>
      <c r="G1756" s="871" t="n">
        <v>19.49</v>
      </c>
      <c r="H1756" s="870" t="n">
        <v>6.47</v>
      </c>
      <c r="I1756" s="871" t="n">
        <v>15.04</v>
      </c>
      <c r="J1756" s="871" t="n">
        <v>21.51</v>
      </c>
    </row>
    <row r="1757" customFormat="false" ht="12.75" hidden="false" customHeight="false" outlineLevel="0" collapsed="false">
      <c r="A1757" s="868" t="s">
        <v>3844</v>
      </c>
      <c r="B1757" s="869"/>
      <c r="C1757" s="868" t="s">
        <v>3845</v>
      </c>
      <c r="D1757" s="868" t="s">
        <v>389</v>
      </c>
      <c r="E1757" s="870" t="n">
        <v>42.58</v>
      </c>
      <c r="F1757" s="871" t="n">
        <v>27.39</v>
      </c>
      <c r="G1757" s="871" t="n">
        <v>69.97</v>
      </c>
      <c r="H1757" s="870" t="n">
        <v>42.58</v>
      </c>
      <c r="I1757" s="871" t="n">
        <v>31.66</v>
      </c>
      <c r="J1757" s="871" t="n">
        <v>74.24</v>
      </c>
    </row>
    <row r="1758" customFormat="false" ht="12.75" hidden="false" customHeight="false" outlineLevel="0" collapsed="false">
      <c r="A1758" s="868" t="s">
        <v>3846</v>
      </c>
      <c r="B1758" s="869"/>
      <c r="C1758" s="868" t="s">
        <v>3847</v>
      </c>
      <c r="D1758" s="868" t="s">
        <v>389</v>
      </c>
      <c r="E1758" s="870" t="n">
        <v>13.59</v>
      </c>
      <c r="F1758" s="871" t="n">
        <v>13.02</v>
      </c>
      <c r="G1758" s="871" t="n">
        <v>26.61</v>
      </c>
      <c r="H1758" s="870" t="n">
        <v>13.59</v>
      </c>
      <c r="I1758" s="871" t="n">
        <v>15.04</v>
      </c>
      <c r="J1758" s="871" t="n">
        <v>28.63</v>
      </c>
    </row>
    <row r="1759" customFormat="false" ht="25.5" hidden="false" customHeight="false" outlineLevel="0" collapsed="false">
      <c r="A1759" s="868" t="s">
        <v>3848</v>
      </c>
      <c r="B1759" s="869"/>
      <c r="C1759" s="868" t="s">
        <v>3849</v>
      </c>
      <c r="D1759" s="868" t="s">
        <v>389</v>
      </c>
      <c r="E1759" s="870" t="n">
        <v>9.97</v>
      </c>
      <c r="F1759" s="871" t="n">
        <v>18.26</v>
      </c>
      <c r="G1759" s="871" t="n">
        <v>28.23</v>
      </c>
      <c r="H1759" s="870" t="n">
        <v>9.97</v>
      </c>
      <c r="I1759" s="871" t="n">
        <v>21.1</v>
      </c>
      <c r="J1759" s="871" t="n">
        <v>31.07</v>
      </c>
    </row>
    <row r="1760" customFormat="false" ht="51" hidden="false" customHeight="false" outlineLevel="0" collapsed="false">
      <c r="A1760" s="868" t="s">
        <v>3850</v>
      </c>
      <c r="B1760" s="869"/>
      <c r="C1760" s="868" t="s">
        <v>3851</v>
      </c>
      <c r="D1760" s="868" t="s">
        <v>389</v>
      </c>
      <c r="E1760" s="870" t="n">
        <v>203</v>
      </c>
      <c r="F1760" s="871" t="n">
        <v>0</v>
      </c>
      <c r="G1760" s="871" t="n">
        <v>203</v>
      </c>
      <c r="H1760" s="870" t="n">
        <v>203</v>
      </c>
      <c r="I1760" s="871" t="n">
        <v>0</v>
      </c>
      <c r="J1760" s="871" t="n">
        <v>203</v>
      </c>
    </row>
    <row r="1761" customFormat="false" ht="51" hidden="false" customHeight="false" outlineLevel="0" collapsed="false">
      <c r="A1761" s="868" t="s">
        <v>3852</v>
      </c>
      <c r="B1761" s="869"/>
      <c r="C1761" s="868" t="s">
        <v>3853</v>
      </c>
      <c r="D1761" s="868" t="s">
        <v>389</v>
      </c>
      <c r="E1761" s="870" t="n">
        <v>402.5</v>
      </c>
      <c r="F1761" s="871" t="n">
        <v>0</v>
      </c>
      <c r="G1761" s="871" t="n">
        <v>402.5</v>
      </c>
      <c r="H1761" s="870" t="n">
        <v>402.5</v>
      </c>
      <c r="I1761" s="871" t="n">
        <v>0</v>
      </c>
      <c r="J1761" s="871" t="n">
        <v>402.5</v>
      </c>
    </row>
    <row r="1762" customFormat="false" ht="12.75" hidden="false" customHeight="false" outlineLevel="0" collapsed="false">
      <c r="A1762" s="863" t="s">
        <v>3854</v>
      </c>
      <c r="B1762" s="864" t="s">
        <v>3855</v>
      </c>
      <c r="C1762" s="865"/>
      <c r="D1762" s="876"/>
      <c r="E1762" s="877"/>
      <c r="F1762" s="877"/>
      <c r="G1762" s="878"/>
      <c r="H1762" s="877"/>
      <c r="I1762" s="877"/>
      <c r="J1762" s="878"/>
    </row>
    <row r="1763" customFormat="false" ht="25.5" hidden="false" customHeight="false" outlineLevel="0" collapsed="false">
      <c r="A1763" s="868" t="s">
        <v>3856</v>
      </c>
      <c r="B1763" s="869"/>
      <c r="C1763" s="868" t="s">
        <v>3857</v>
      </c>
      <c r="D1763" s="868" t="s">
        <v>389</v>
      </c>
      <c r="E1763" s="870" t="n">
        <v>10.64</v>
      </c>
      <c r="F1763" s="871" t="n">
        <v>18.26</v>
      </c>
      <c r="G1763" s="871" t="n">
        <v>28.9</v>
      </c>
      <c r="H1763" s="870" t="n">
        <v>10.64</v>
      </c>
      <c r="I1763" s="871" t="n">
        <v>21.1</v>
      </c>
      <c r="J1763" s="871" t="n">
        <v>31.74</v>
      </c>
    </row>
    <row r="1764" customFormat="false" ht="12.75" hidden="false" customHeight="false" outlineLevel="0" collapsed="false">
      <c r="A1764" s="863" t="s">
        <v>3858</v>
      </c>
      <c r="B1764" s="864" t="s">
        <v>3859</v>
      </c>
      <c r="C1764" s="865"/>
      <c r="D1764" s="876"/>
      <c r="E1764" s="877"/>
      <c r="F1764" s="877"/>
      <c r="G1764" s="878"/>
      <c r="H1764" s="877"/>
      <c r="I1764" s="877"/>
      <c r="J1764" s="878"/>
    </row>
    <row r="1765" customFormat="false" ht="25.5" hidden="false" customHeight="false" outlineLevel="0" collapsed="false">
      <c r="A1765" s="868" t="s">
        <v>3860</v>
      </c>
      <c r="B1765" s="869"/>
      <c r="C1765" s="868" t="s">
        <v>3861</v>
      </c>
      <c r="D1765" s="868" t="s">
        <v>389</v>
      </c>
      <c r="E1765" s="870" t="n">
        <v>10.9</v>
      </c>
      <c r="F1765" s="871" t="n">
        <v>18.26</v>
      </c>
      <c r="G1765" s="871" t="n">
        <v>29.16</v>
      </c>
      <c r="H1765" s="870" t="n">
        <v>10.9</v>
      </c>
      <c r="I1765" s="871" t="n">
        <v>21.1</v>
      </c>
      <c r="J1765" s="871" t="n">
        <v>32</v>
      </c>
    </row>
    <row r="1766" customFormat="false" ht="12.75" hidden="false" customHeight="false" outlineLevel="0" collapsed="false">
      <c r="A1766" s="857" t="s">
        <v>3862</v>
      </c>
      <c r="B1766" s="858" t="s">
        <v>3863</v>
      </c>
      <c r="C1766" s="859"/>
      <c r="D1766" s="860"/>
      <c r="E1766" s="874"/>
      <c r="F1766" s="874"/>
      <c r="G1766" s="875"/>
      <c r="H1766" s="874"/>
      <c r="I1766" s="874"/>
      <c r="J1766" s="875"/>
    </row>
    <row r="1767" customFormat="false" ht="12.75" hidden="false" customHeight="false" outlineLevel="0" collapsed="false">
      <c r="A1767" s="863" t="s">
        <v>3864</v>
      </c>
      <c r="B1767" s="864" t="s">
        <v>3865</v>
      </c>
      <c r="C1767" s="865"/>
      <c r="D1767" s="876"/>
      <c r="E1767" s="877"/>
      <c r="F1767" s="877"/>
      <c r="G1767" s="878"/>
      <c r="H1767" s="877"/>
      <c r="I1767" s="877"/>
      <c r="J1767" s="878"/>
    </row>
    <row r="1768" customFormat="false" ht="12.75" hidden="false" customHeight="false" outlineLevel="0" collapsed="false">
      <c r="A1768" s="868" t="s">
        <v>3866</v>
      </c>
      <c r="B1768" s="869"/>
      <c r="C1768" s="868" t="s">
        <v>3867</v>
      </c>
      <c r="D1768" s="868" t="s">
        <v>470</v>
      </c>
      <c r="E1768" s="870" t="n">
        <v>94.8</v>
      </c>
      <c r="F1768" s="871" t="n">
        <v>33.75</v>
      </c>
      <c r="G1768" s="871" t="n">
        <v>128.55</v>
      </c>
      <c r="H1768" s="870" t="n">
        <v>94.8</v>
      </c>
      <c r="I1768" s="871" t="n">
        <v>39</v>
      </c>
      <c r="J1768" s="871" t="n">
        <v>133.8</v>
      </c>
    </row>
    <row r="1769" customFormat="false" ht="25.5" hidden="false" customHeight="false" outlineLevel="0" collapsed="false">
      <c r="A1769" s="868" t="s">
        <v>3868</v>
      </c>
      <c r="B1769" s="869"/>
      <c r="C1769" s="868" t="s">
        <v>3869</v>
      </c>
      <c r="D1769" s="868" t="s">
        <v>389</v>
      </c>
      <c r="E1769" s="870" t="n">
        <v>0</v>
      </c>
      <c r="F1769" s="871" t="n">
        <v>1.35</v>
      </c>
      <c r="G1769" s="871" t="n">
        <v>1.35</v>
      </c>
      <c r="H1769" s="870" t="n">
        <v>0</v>
      </c>
      <c r="I1769" s="871" t="n">
        <v>1.56</v>
      </c>
      <c r="J1769" s="871" t="n">
        <v>1.56</v>
      </c>
    </row>
    <row r="1770" customFormat="false" ht="12.75" hidden="false" customHeight="false" outlineLevel="0" collapsed="false">
      <c r="A1770" s="863" t="s">
        <v>3870</v>
      </c>
      <c r="B1770" s="864" t="s">
        <v>3871</v>
      </c>
      <c r="C1770" s="865"/>
      <c r="D1770" s="876"/>
      <c r="E1770" s="877"/>
      <c r="F1770" s="877"/>
      <c r="G1770" s="878"/>
      <c r="H1770" s="877"/>
      <c r="I1770" s="877"/>
      <c r="J1770" s="878"/>
    </row>
    <row r="1771" customFormat="false" ht="25.5" hidden="false" customHeight="false" outlineLevel="0" collapsed="false">
      <c r="A1771" s="868" t="s">
        <v>3872</v>
      </c>
      <c r="B1771" s="869"/>
      <c r="C1771" s="868" t="s">
        <v>3873</v>
      </c>
      <c r="D1771" s="868" t="s">
        <v>389</v>
      </c>
      <c r="E1771" s="870" t="n">
        <v>6.11</v>
      </c>
      <c r="F1771" s="871" t="n">
        <v>2.27</v>
      </c>
      <c r="G1771" s="871" t="n">
        <v>8.38</v>
      </c>
      <c r="H1771" s="870" t="n">
        <v>6.11</v>
      </c>
      <c r="I1771" s="871" t="n">
        <v>2.63</v>
      </c>
      <c r="J1771" s="871" t="n">
        <v>8.74</v>
      </c>
    </row>
    <row r="1772" customFormat="false" ht="25.5" hidden="false" customHeight="false" outlineLevel="0" collapsed="false">
      <c r="A1772" s="868" t="s">
        <v>3874</v>
      </c>
      <c r="B1772" s="869"/>
      <c r="C1772" s="868" t="s">
        <v>3875</v>
      </c>
      <c r="D1772" s="868" t="s">
        <v>389</v>
      </c>
      <c r="E1772" s="870" t="n">
        <v>5.66</v>
      </c>
      <c r="F1772" s="871" t="n">
        <v>3.41</v>
      </c>
      <c r="G1772" s="871" t="n">
        <v>9.07</v>
      </c>
      <c r="H1772" s="870" t="n">
        <v>5.66</v>
      </c>
      <c r="I1772" s="871" t="n">
        <v>3.95</v>
      </c>
      <c r="J1772" s="871" t="n">
        <v>9.61</v>
      </c>
    </row>
    <row r="1773" customFormat="false" ht="25.5" hidden="false" customHeight="false" outlineLevel="0" collapsed="false">
      <c r="A1773" s="868" t="s">
        <v>3876</v>
      </c>
      <c r="B1773" s="869"/>
      <c r="C1773" s="868" t="s">
        <v>3877</v>
      </c>
      <c r="D1773" s="868" t="s">
        <v>389</v>
      </c>
      <c r="E1773" s="870" t="n">
        <v>45.17</v>
      </c>
      <c r="F1773" s="871" t="n">
        <v>4.35</v>
      </c>
      <c r="G1773" s="871" t="n">
        <v>49.52</v>
      </c>
      <c r="H1773" s="870" t="n">
        <v>45.17</v>
      </c>
      <c r="I1773" s="871" t="n">
        <v>5.02</v>
      </c>
      <c r="J1773" s="871" t="n">
        <v>50.19</v>
      </c>
    </row>
    <row r="1774" customFormat="false" ht="25.5" hidden="false" customHeight="false" outlineLevel="0" collapsed="false">
      <c r="A1774" s="868" t="s">
        <v>3878</v>
      </c>
      <c r="B1774" s="869"/>
      <c r="C1774" s="868" t="s">
        <v>3879</v>
      </c>
      <c r="D1774" s="868" t="s">
        <v>389</v>
      </c>
      <c r="E1774" s="870" t="n">
        <v>7.74</v>
      </c>
      <c r="F1774" s="871" t="n">
        <v>3.41</v>
      </c>
      <c r="G1774" s="871" t="n">
        <v>11.15</v>
      </c>
      <c r="H1774" s="870" t="n">
        <v>7.74</v>
      </c>
      <c r="I1774" s="871" t="n">
        <v>3.95</v>
      </c>
      <c r="J1774" s="871" t="n">
        <v>11.69</v>
      </c>
    </row>
    <row r="1775" customFormat="false" ht="25.5" hidden="false" customHeight="false" outlineLevel="0" collapsed="false">
      <c r="A1775" s="868" t="s">
        <v>3880</v>
      </c>
      <c r="B1775" s="869"/>
      <c r="C1775" s="868" t="s">
        <v>3881</v>
      </c>
      <c r="D1775" s="868" t="s">
        <v>389</v>
      </c>
      <c r="E1775" s="870" t="n">
        <v>28.61</v>
      </c>
      <c r="F1775" s="871" t="n">
        <v>4.35</v>
      </c>
      <c r="G1775" s="871" t="n">
        <v>32.96</v>
      </c>
      <c r="H1775" s="870" t="n">
        <v>28.61</v>
      </c>
      <c r="I1775" s="871" t="n">
        <v>5.02</v>
      </c>
      <c r="J1775" s="871" t="n">
        <v>33.63</v>
      </c>
    </row>
    <row r="1776" customFormat="false" ht="25.5" hidden="false" customHeight="false" outlineLevel="0" collapsed="false">
      <c r="A1776" s="868" t="s">
        <v>3882</v>
      </c>
      <c r="B1776" s="869"/>
      <c r="C1776" s="868" t="s">
        <v>3883</v>
      </c>
      <c r="D1776" s="868" t="s">
        <v>389</v>
      </c>
      <c r="E1776" s="870" t="n">
        <v>5.23</v>
      </c>
      <c r="F1776" s="871" t="n">
        <v>3.41</v>
      </c>
      <c r="G1776" s="871" t="n">
        <v>8.64</v>
      </c>
      <c r="H1776" s="870" t="n">
        <v>5.23</v>
      </c>
      <c r="I1776" s="871" t="n">
        <v>3.95</v>
      </c>
      <c r="J1776" s="871" t="n">
        <v>9.18</v>
      </c>
    </row>
    <row r="1777" customFormat="false" ht="25.5" hidden="false" customHeight="false" outlineLevel="0" collapsed="false">
      <c r="A1777" s="868" t="s">
        <v>3884</v>
      </c>
      <c r="B1777" s="869"/>
      <c r="C1777" s="868" t="s">
        <v>3885</v>
      </c>
      <c r="D1777" s="868" t="s">
        <v>389</v>
      </c>
      <c r="E1777" s="870" t="n">
        <v>30.85</v>
      </c>
      <c r="F1777" s="871" t="n">
        <v>4.35</v>
      </c>
      <c r="G1777" s="871" t="n">
        <v>35.2</v>
      </c>
      <c r="H1777" s="870" t="n">
        <v>30.85</v>
      </c>
      <c r="I1777" s="871" t="n">
        <v>5.02</v>
      </c>
      <c r="J1777" s="871" t="n">
        <v>35.87</v>
      </c>
    </row>
    <row r="1778" customFormat="false" ht="12.75" hidden="false" customHeight="false" outlineLevel="0" collapsed="false">
      <c r="A1778" s="868" t="s">
        <v>3886</v>
      </c>
      <c r="B1778" s="869"/>
      <c r="C1778" s="868" t="s">
        <v>3887</v>
      </c>
      <c r="D1778" s="868" t="s">
        <v>389</v>
      </c>
      <c r="E1778" s="870" t="n">
        <v>5.69</v>
      </c>
      <c r="F1778" s="871" t="n">
        <v>0</v>
      </c>
      <c r="G1778" s="871" t="n">
        <v>5.69</v>
      </c>
      <c r="H1778" s="870" t="n">
        <v>5.69</v>
      </c>
      <c r="I1778" s="871" t="n">
        <v>0</v>
      </c>
      <c r="J1778" s="871" t="n">
        <v>5.69</v>
      </c>
    </row>
    <row r="1779" customFormat="false" ht="12.75" hidden="false" customHeight="false" outlineLevel="0" collapsed="false">
      <c r="A1779" s="863" t="s">
        <v>3888</v>
      </c>
      <c r="B1779" s="864" t="s">
        <v>3889</v>
      </c>
      <c r="C1779" s="865"/>
      <c r="D1779" s="876"/>
      <c r="E1779" s="877"/>
      <c r="F1779" s="877"/>
      <c r="G1779" s="878"/>
      <c r="H1779" s="877"/>
      <c r="I1779" s="877"/>
      <c r="J1779" s="878"/>
    </row>
    <row r="1780" customFormat="false" ht="12.75" hidden="false" customHeight="false" outlineLevel="0" collapsed="false">
      <c r="A1780" s="868" t="s">
        <v>3890</v>
      </c>
      <c r="B1780" s="869"/>
      <c r="C1780" s="868" t="s">
        <v>3891</v>
      </c>
      <c r="D1780" s="868" t="s">
        <v>337</v>
      </c>
      <c r="E1780" s="870" t="n">
        <v>28.94</v>
      </c>
      <c r="F1780" s="871" t="n">
        <v>2.5</v>
      </c>
      <c r="G1780" s="871" t="n">
        <v>31.44</v>
      </c>
      <c r="H1780" s="870" t="n">
        <v>28.94</v>
      </c>
      <c r="I1780" s="871" t="n">
        <v>2.89</v>
      </c>
      <c r="J1780" s="871" t="n">
        <v>31.83</v>
      </c>
    </row>
    <row r="1781" customFormat="false" ht="12.75" hidden="false" customHeight="false" outlineLevel="0" collapsed="false">
      <c r="A1781" s="868" t="s">
        <v>3892</v>
      </c>
      <c r="B1781" s="869"/>
      <c r="C1781" s="868" t="s">
        <v>3893</v>
      </c>
      <c r="D1781" s="868" t="s">
        <v>337</v>
      </c>
      <c r="E1781" s="870" t="n">
        <v>22.36</v>
      </c>
      <c r="F1781" s="871" t="n">
        <v>2.5</v>
      </c>
      <c r="G1781" s="871" t="n">
        <v>24.86</v>
      </c>
      <c r="H1781" s="870" t="n">
        <v>22.36</v>
      </c>
      <c r="I1781" s="871" t="n">
        <v>2.89</v>
      </c>
      <c r="J1781" s="871" t="n">
        <v>25.25</v>
      </c>
    </row>
    <row r="1782" customFormat="false" ht="12.75" hidden="false" customHeight="false" outlineLevel="0" collapsed="false">
      <c r="A1782" s="868" t="s">
        <v>3894</v>
      </c>
      <c r="B1782" s="869"/>
      <c r="C1782" s="868" t="s">
        <v>3895</v>
      </c>
      <c r="D1782" s="868" t="s">
        <v>337</v>
      </c>
      <c r="E1782" s="870" t="n">
        <v>21.81</v>
      </c>
      <c r="F1782" s="871" t="n">
        <v>2.5</v>
      </c>
      <c r="G1782" s="871" t="n">
        <v>24.31</v>
      </c>
      <c r="H1782" s="870" t="n">
        <v>21.81</v>
      </c>
      <c r="I1782" s="871" t="n">
        <v>2.89</v>
      </c>
      <c r="J1782" s="871" t="n">
        <v>24.7</v>
      </c>
    </row>
    <row r="1783" customFormat="false" ht="12.75" hidden="false" customHeight="false" outlineLevel="0" collapsed="false">
      <c r="A1783" s="868" t="s">
        <v>3896</v>
      </c>
      <c r="B1783" s="869"/>
      <c r="C1783" s="868" t="s">
        <v>3897</v>
      </c>
      <c r="D1783" s="868" t="s">
        <v>337</v>
      </c>
      <c r="E1783" s="870" t="n">
        <v>25.43</v>
      </c>
      <c r="F1783" s="871" t="n">
        <v>2.5</v>
      </c>
      <c r="G1783" s="871" t="n">
        <v>27.93</v>
      </c>
      <c r="H1783" s="870" t="n">
        <v>25.43</v>
      </c>
      <c r="I1783" s="871" t="n">
        <v>2.89</v>
      </c>
      <c r="J1783" s="871" t="n">
        <v>28.32</v>
      </c>
    </row>
    <row r="1784" customFormat="false" ht="12.75" hidden="false" customHeight="false" outlineLevel="0" collapsed="false">
      <c r="A1784" s="863" t="s">
        <v>3898</v>
      </c>
      <c r="B1784" s="864" t="s">
        <v>3899</v>
      </c>
      <c r="C1784" s="865"/>
      <c r="D1784" s="876"/>
      <c r="E1784" s="877"/>
      <c r="F1784" s="877"/>
      <c r="G1784" s="878"/>
      <c r="H1784" s="877"/>
      <c r="I1784" s="877"/>
      <c r="J1784" s="878"/>
    </row>
    <row r="1785" customFormat="false" ht="12.75" hidden="false" customHeight="false" outlineLevel="0" collapsed="false">
      <c r="A1785" s="868" t="s">
        <v>3900</v>
      </c>
      <c r="B1785" s="869"/>
      <c r="C1785" s="868" t="s">
        <v>3901</v>
      </c>
      <c r="D1785" s="868" t="s">
        <v>337</v>
      </c>
      <c r="E1785" s="870" t="n">
        <v>59.49</v>
      </c>
      <c r="F1785" s="871" t="n">
        <v>21.72</v>
      </c>
      <c r="G1785" s="871" t="n">
        <v>81.21</v>
      </c>
      <c r="H1785" s="870" t="n">
        <v>59.49</v>
      </c>
      <c r="I1785" s="871" t="n">
        <v>25.1</v>
      </c>
      <c r="J1785" s="871" t="n">
        <v>84.59</v>
      </c>
    </row>
    <row r="1786" customFormat="false" ht="12.75" hidden="false" customHeight="false" outlineLevel="0" collapsed="false">
      <c r="A1786" s="868" t="s">
        <v>3902</v>
      </c>
      <c r="B1786" s="869"/>
      <c r="C1786" s="868" t="s">
        <v>3903</v>
      </c>
      <c r="D1786" s="868" t="s">
        <v>337</v>
      </c>
      <c r="E1786" s="870" t="n">
        <v>53.5</v>
      </c>
      <c r="F1786" s="871" t="n">
        <v>21.72</v>
      </c>
      <c r="G1786" s="871" t="n">
        <v>75.22</v>
      </c>
      <c r="H1786" s="870" t="n">
        <v>53.5</v>
      </c>
      <c r="I1786" s="871" t="n">
        <v>25.1</v>
      </c>
      <c r="J1786" s="871" t="n">
        <v>78.6</v>
      </c>
    </row>
    <row r="1787" customFormat="false" ht="12.75" hidden="false" customHeight="false" outlineLevel="0" collapsed="false">
      <c r="A1787" s="868" t="s">
        <v>3904</v>
      </c>
      <c r="B1787" s="869"/>
      <c r="C1787" s="868" t="s">
        <v>3905</v>
      </c>
      <c r="D1787" s="868" t="s">
        <v>337</v>
      </c>
      <c r="E1787" s="870" t="n">
        <v>66.38</v>
      </c>
      <c r="F1787" s="871" t="n">
        <v>21.72</v>
      </c>
      <c r="G1787" s="871" t="n">
        <v>88.1</v>
      </c>
      <c r="H1787" s="870" t="n">
        <v>66.38</v>
      </c>
      <c r="I1787" s="871" t="n">
        <v>25.1</v>
      </c>
      <c r="J1787" s="871" t="n">
        <v>91.48</v>
      </c>
    </row>
    <row r="1788" customFormat="false" ht="25.5" hidden="false" customHeight="false" outlineLevel="0" collapsed="false">
      <c r="A1788" s="868" t="s">
        <v>3906</v>
      </c>
      <c r="B1788" s="869"/>
      <c r="C1788" s="868" t="s">
        <v>3907</v>
      </c>
      <c r="D1788" s="868" t="s">
        <v>337</v>
      </c>
      <c r="E1788" s="870" t="n">
        <v>128.81</v>
      </c>
      <c r="F1788" s="871" t="n">
        <v>2.45</v>
      </c>
      <c r="G1788" s="871" t="n">
        <v>131.26</v>
      </c>
      <c r="H1788" s="870" t="n">
        <v>128.81</v>
      </c>
      <c r="I1788" s="871" t="n">
        <v>2.83</v>
      </c>
      <c r="J1788" s="871" t="n">
        <v>131.64</v>
      </c>
    </row>
    <row r="1789" customFormat="false" ht="12.75" hidden="false" customHeight="false" outlineLevel="0" collapsed="false">
      <c r="A1789" s="868" t="s">
        <v>3908</v>
      </c>
      <c r="B1789" s="869"/>
      <c r="C1789" s="868" t="s">
        <v>3909</v>
      </c>
      <c r="D1789" s="868" t="s">
        <v>337</v>
      </c>
      <c r="E1789" s="870" t="n">
        <v>60.18</v>
      </c>
      <c r="F1789" s="871" t="n">
        <v>2.45</v>
      </c>
      <c r="G1789" s="871" t="n">
        <v>62.63</v>
      </c>
      <c r="H1789" s="870" t="n">
        <v>60.18</v>
      </c>
      <c r="I1789" s="871" t="n">
        <v>2.83</v>
      </c>
      <c r="J1789" s="871" t="n">
        <v>63.01</v>
      </c>
    </row>
    <row r="1790" customFormat="false" ht="12.75" hidden="false" customHeight="false" outlineLevel="0" collapsed="false">
      <c r="A1790" s="868" t="s">
        <v>3910</v>
      </c>
      <c r="B1790" s="869"/>
      <c r="C1790" s="868" t="s">
        <v>3911</v>
      </c>
      <c r="D1790" s="868" t="s">
        <v>337</v>
      </c>
      <c r="E1790" s="870" t="n">
        <v>80.12</v>
      </c>
      <c r="F1790" s="871" t="n">
        <v>21.72</v>
      </c>
      <c r="G1790" s="871" t="n">
        <v>101.84</v>
      </c>
      <c r="H1790" s="870" t="n">
        <v>80.12</v>
      </c>
      <c r="I1790" s="871" t="n">
        <v>25.1</v>
      </c>
      <c r="J1790" s="871" t="n">
        <v>105.22</v>
      </c>
    </row>
    <row r="1791" customFormat="false" ht="12.75" hidden="false" customHeight="false" outlineLevel="0" collapsed="false">
      <c r="A1791" s="868" t="s">
        <v>3912</v>
      </c>
      <c r="B1791" s="869"/>
      <c r="C1791" s="868" t="s">
        <v>3913</v>
      </c>
      <c r="D1791" s="868" t="s">
        <v>337</v>
      </c>
      <c r="E1791" s="870" t="n">
        <v>185.32</v>
      </c>
      <c r="F1791" s="871" t="n">
        <v>21.72</v>
      </c>
      <c r="G1791" s="871" t="n">
        <v>207.04</v>
      </c>
      <c r="H1791" s="870" t="n">
        <v>185.32</v>
      </c>
      <c r="I1791" s="871" t="n">
        <v>25.1</v>
      </c>
      <c r="J1791" s="871" t="n">
        <v>210.42</v>
      </c>
    </row>
    <row r="1792" customFormat="false" ht="25.5" hidden="false" customHeight="false" outlineLevel="0" collapsed="false">
      <c r="A1792" s="868" t="s">
        <v>3914</v>
      </c>
      <c r="B1792" s="869"/>
      <c r="C1792" s="868" t="s">
        <v>3915</v>
      </c>
      <c r="D1792" s="868" t="s">
        <v>337</v>
      </c>
      <c r="E1792" s="870" t="n">
        <v>39.13</v>
      </c>
      <c r="F1792" s="871" t="n">
        <v>21.72</v>
      </c>
      <c r="G1792" s="871" t="n">
        <v>60.85</v>
      </c>
      <c r="H1792" s="870" t="n">
        <v>39.13</v>
      </c>
      <c r="I1792" s="871" t="n">
        <v>25.1</v>
      </c>
      <c r="J1792" s="871" t="n">
        <v>64.23</v>
      </c>
    </row>
    <row r="1793" customFormat="false" ht="12.75" hidden="false" customHeight="false" outlineLevel="0" collapsed="false">
      <c r="A1793" s="863" t="s">
        <v>3916</v>
      </c>
      <c r="B1793" s="864" t="s">
        <v>3917</v>
      </c>
      <c r="C1793" s="865"/>
      <c r="D1793" s="876"/>
      <c r="E1793" s="877"/>
      <c r="F1793" s="877"/>
      <c r="G1793" s="878"/>
      <c r="H1793" s="877"/>
      <c r="I1793" s="877"/>
      <c r="J1793" s="878"/>
    </row>
    <row r="1794" customFormat="false" ht="25.5" hidden="false" customHeight="false" outlineLevel="0" collapsed="false">
      <c r="A1794" s="868" t="s">
        <v>3918</v>
      </c>
      <c r="B1794" s="869"/>
      <c r="C1794" s="868" t="s">
        <v>3919</v>
      </c>
      <c r="D1794" s="868" t="s">
        <v>445</v>
      </c>
      <c r="E1794" s="870" t="n">
        <v>17.38</v>
      </c>
      <c r="F1794" s="871" t="n">
        <v>21.72</v>
      </c>
      <c r="G1794" s="871" t="n">
        <v>39.1</v>
      </c>
      <c r="H1794" s="870" t="n">
        <v>17.38</v>
      </c>
      <c r="I1794" s="871" t="n">
        <v>25.1</v>
      </c>
      <c r="J1794" s="871" t="n">
        <v>42.48</v>
      </c>
    </row>
    <row r="1795" customFormat="false" ht="25.5" hidden="false" customHeight="false" outlineLevel="0" collapsed="false">
      <c r="A1795" s="868" t="s">
        <v>3920</v>
      </c>
      <c r="B1795" s="869"/>
      <c r="C1795" s="868" t="s">
        <v>3921</v>
      </c>
      <c r="D1795" s="868" t="s">
        <v>445</v>
      </c>
      <c r="E1795" s="870" t="n">
        <v>24.21</v>
      </c>
      <c r="F1795" s="871" t="n">
        <v>21.72</v>
      </c>
      <c r="G1795" s="871" t="n">
        <v>45.93</v>
      </c>
      <c r="H1795" s="870" t="n">
        <v>24.21</v>
      </c>
      <c r="I1795" s="871" t="n">
        <v>25.1</v>
      </c>
      <c r="J1795" s="871" t="n">
        <v>49.31</v>
      </c>
    </row>
    <row r="1796" customFormat="false" ht="25.5" hidden="false" customHeight="false" outlineLevel="0" collapsed="false">
      <c r="A1796" s="868" t="s">
        <v>3922</v>
      </c>
      <c r="B1796" s="869"/>
      <c r="C1796" s="868" t="s">
        <v>3923</v>
      </c>
      <c r="D1796" s="868" t="s">
        <v>445</v>
      </c>
      <c r="E1796" s="870" t="n">
        <v>25.24</v>
      </c>
      <c r="F1796" s="871" t="n">
        <v>21.72</v>
      </c>
      <c r="G1796" s="871" t="n">
        <v>46.96</v>
      </c>
      <c r="H1796" s="870" t="n">
        <v>25.24</v>
      </c>
      <c r="I1796" s="871" t="n">
        <v>25.1</v>
      </c>
      <c r="J1796" s="871" t="n">
        <v>50.34</v>
      </c>
    </row>
    <row r="1797" customFormat="false" ht="38.25" hidden="false" customHeight="false" outlineLevel="0" collapsed="false">
      <c r="A1797" s="868" t="s">
        <v>3924</v>
      </c>
      <c r="B1797" s="869"/>
      <c r="C1797" s="868" t="s">
        <v>3925</v>
      </c>
      <c r="D1797" s="868" t="s">
        <v>445</v>
      </c>
      <c r="E1797" s="870" t="n">
        <v>92.56</v>
      </c>
      <c r="F1797" s="871" t="n">
        <v>34.84</v>
      </c>
      <c r="G1797" s="871" t="n">
        <v>127.4</v>
      </c>
      <c r="H1797" s="870" t="n">
        <v>92.56</v>
      </c>
      <c r="I1797" s="871" t="n">
        <v>40.26</v>
      </c>
      <c r="J1797" s="871" t="n">
        <v>132.82</v>
      </c>
    </row>
    <row r="1798" customFormat="false" ht="38.25" hidden="false" customHeight="false" outlineLevel="0" collapsed="false">
      <c r="A1798" s="868" t="s">
        <v>3926</v>
      </c>
      <c r="B1798" s="869"/>
      <c r="C1798" s="868" t="s">
        <v>3927</v>
      </c>
      <c r="D1798" s="868" t="s">
        <v>389</v>
      </c>
      <c r="E1798" s="870" t="n">
        <v>161.73</v>
      </c>
      <c r="F1798" s="871" t="n">
        <v>0</v>
      </c>
      <c r="G1798" s="871" t="n">
        <v>161.73</v>
      </c>
      <c r="H1798" s="870" t="n">
        <v>161.73</v>
      </c>
      <c r="I1798" s="871" t="n">
        <v>0</v>
      </c>
      <c r="J1798" s="871" t="n">
        <v>161.73</v>
      </c>
    </row>
    <row r="1799" customFormat="false" ht="38.25" hidden="false" customHeight="false" outlineLevel="0" collapsed="false">
      <c r="A1799" s="868" t="s">
        <v>3928</v>
      </c>
      <c r="B1799" s="869"/>
      <c r="C1799" s="868" t="s">
        <v>3929</v>
      </c>
      <c r="D1799" s="868" t="s">
        <v>389</v>
      </c>
      <c r="E1799" s="870" t="n">
        <v>141.72</v>
      </c>
      <c r="F1799" s="871" t="n">
        <v>0</v>
      </c>
      <c r="G1799" s="871" t="n">
        <v>141.72</v>
      </c>
      <c r="H1799" s="870" t="n">
        <v>141.72</v>
      </c>
      <c r="I1799" s="871" t="n">
        <v>0</v>
      </c>
      <c r="J1799" s="871" t="n">
        <v>141.72</v>
      </c>
    </row>
    <row r="1800" customFormat="false" ht="25.5" hidden="false" customHeight="false" outlineLevel="0" collapsed="false">
      <c r="A1800" s="868" t="s">
        <v>3930</v>
      </c>
      <c r="B1800" s="869"/>
      <c r="C1800" s="868" t="s">
        <v>3931</v>
      </c>
      <c r="D1800" s="868" t="s">
        <v>389</v>
      </c>
      <c r="E1800" s="870" t="n">
        <v>134.25</v>
      </c>
      <c r="F1800" s="871" t="n">
        <v>0</v>
      </c>
      <c r="G1800" s="871" t="n">
        <v>134.25</v>
      </c>
      <c r="H1800" s="870" t="n">
        <v>134.25</v>
      </c>
      <c r="I1800" s="871" t="n">
        <v>0</v>
      </c>
      <c r="J1800" s="871" t="n">
        <v>134.25</v>
      </c>
    </row>
    <row r="1801" customFormat="false" ht="25.5" hidden="false" customHeight="false" outlineLevel="0" collapsed="false">
      <c r="A1801" s="868" t="s">
        <v>3932</v>
      </c>
      <c r="B1801" s="869"/>
      <c r="C1801" s="868" t="s">
        <v>3933</v>
      </c>
      <c r="D1801" s="868" t="s">
        <v>445</v>
      </c>
      <c r="E1801" s="870" t="n">
        <v>30.04</v>
      </c>
      <c r="F1801" s="871" t="n">
        <v>0</v>
      </c>
      <c r="G1801" s="871" t="n">
        <v>30.04</v>
      </c>
      <c r="H1801" s="870" t="n">
        <v>30.04</v>
      </c>
      <c r="I1801" s="871" t="n">
        <v>0</v>
      </c>
      <c r="J1801" s="871" t="n">
        <v>30.04</v>
      </c>
    </row>
    <row r="1802" customFormat="false" ht="38.25" hidden="false" customHeight="false" outlineLevel="0" collapsed="false">
      <c r="A1802" s="868" t="s">
        <v>3934</v>
      </c>
      <c r="B1802" s="869"/>
      <c r="C1802" s="868" t="s">
        <v>3935</v>
      </c>
      <c r="D1802" s="868" t="s">
        <v>389</v>
      </c>
      <c r="E1802" s="870" t="n">
        <v>140.59</v>
      </c>
      <c r="F1802" s="871" t="n">
        <v>0</v>
      </c>
      <c r="G1802" s="871" t="n">
        <v>140.59</v>
      </c>
      <c r="H1802" s="870" t="n">
        <v>140.59</v>
      </c>
      <c r="I1802" s="871" t="n">
        <v>0</v>
      </c>
      <c r="J1802" s="871" t="n">
        <v>140.59</v>
      </c>
    </row>
    <row r="1803" customFormat="false" ht="25.5" hidden="false" customHeight="false" outlineLevel="0" collapsed="false">
      <c r="A1803" s="868" t="s">
        <v>3936</v>
      </c>
      <c r="B1803" s="869"/>
      <c r="C1803" s="868" t="s">
        <v>3937</v>
      </c>
      <c r="D1803" s="868" t="s">
        <v>389</v>
      </c>
      <c r="E1803" s="870" t="n">
        <v>271.42</v>
      </c>
      <c r="F1803" s="871" t="n">
        <v>44.8</v>
      </c>
      <c r="G1803" s="871" t="n">
        <v>316.22</v>
      </c>
      <c r="H1803" s="870" t="n">
        <v>271.42</v>
      </c>
      <c r="I1803" s="871" t="n">
        <v>51.78</v>
      </c>
      <c r="J1803" s="871" t="n">
        <v>323.2</v>
      </c>
    </row>
    <row r="1804" customFormat="false" ht="25.5" hidden="false" customHeight="false" outlineLevel="0" collapsed="false">
      <c r="A1804" s="868" t="s">
        <v>3938</v>
      </c>
      <c r="B1804" s="869"/>
      <c r="C1804" s="868" t="s">
        <v>3939</v>
      </c>
      <c r="D1804" s="868" t="s">
        <v>389</v>
      </c>
      <c r="E1804" s="870" t="n">
        <v>130.61</v>
      </c>
      <c r="F1804" s="871" t="n">
        <v>0</v>
      </c>
      <c r="G1804" s="871" t="n">
        <v>130.61</v>
      </c>
      <c r="H1804" s="870" t="n">
        <v>130.61</v>
      </c>
      <c r="I1804" s="871" t="n">
        <v>0</v>
      </c>
      <c r="J1804" s="871" t="n">
        <v>130.61</v>
      </c>
    </row>
    <row r="1805" customFormat="false" ht="38.25" hidden="false" customHeight="false" outlineLevel="0" collapsed="false">
      <c r="A1805" s="868" t="s">
        <v>3940</v>
      </c>
      <c r="B1805" s="869"/>
      <c r="C1805" s="868" t="s">
        <v>3941</v>
      </c>
      <c r="D1805" s="868" t="s">
        <v>389</v>
      </c>
      <c r="E1805" s="870" t="n">
        <v>1324.22</v>
      </c>
      <c r="F1805" s="871" t="n">
        <v>66.9</v>
      </c>
      <c r="G1805" s="871" t="n">
        <v>1391.12</v>
      </c>
      <c r="H1805" s="870" t="n">
        <v>1324.22</v>
      </c>
      <c r="I1805" s="871" t="n">
        <v>77.31</v>
      </c>
      <c r="J1805" s="871" t="n">
        <v>1401.53</v>
      </c>
    </row>
    <row r="1806" customFormat="false" ht="38.25" hidden="false" customHeight="false" outlineLevel="0" collapsed="false">
      <c r="A1806" s="868" t="s">
        <v>3942</v>
      </c>
      <c r="B1806" s="869"/>
      <c r="C1806" s="868" t="s">
        <v>3943</v>
      </c>
      <c r="D1806" s="868" t="s">
        <v>389</v>
      </c>
      <c r="E1806" s="870" t="n">
        <v>858.04</v>
      </c>
      <c r="F1806" s="871" t="n">
        <v>66.9</v>
      </c>
      <c r="G1806" s="871" t="n">
        <v>924.94</v>
      </c>
      <c r="H1806" s="870" t="n">
        <v>858.04</v>
      </c>
      <c r="I1806" s="871" t="n">
        <v>77.31</v>
      </c>
      <c r="J1806" s="871" t="n">
        <v>935.35</v>
      </c>
    </row>
    <row r="1807" customFormat="false" ht="12.75" hidden="false" customHeight="false" outlineLevel="0" collapsed="false">
      <c r="A1807" s="868" t="s">
        <v>3944</v>
      </c>
      <c r="B1807" s="869"/>
      <c r="C1807" s="868" t="s">
        <v>3945</v>
      </c>
      <c r="D1807" s="868" t="s">
        <v>389</v>
      </c>
      <c r="E1807" s="870" t="n">
        <v>311.7</v>
      </c>
      <c r="F1807" s="871" t="n">
        <v>26.27</v>
      </c>
      <c r="G1807" s="871" t="n">
        <v>337.97</v>
      </c>
      <c r="H1807" s="870" t="n">
        <v>311.7</v>
      </c>
      <c r="I1807" s="871" t="n">
        <v>30.37</v>
      </c>
      <c r="J1807" s="871" t="n">
        <v>342.07</v>
      </c>
    </row>
    <row r="1808" customFormat="false" ht="12.75" hidden="false" customHeight="false" outlineLevel="0" collapsed="false">
      <c r="A1808" s="868" t="s">
        <v>3946</v>
      </c>
      <c r="B1808" s="869"/>
      <c r="C1808" s="868" t="s">
        <v>3947</v>
      </c>
      <c r="D1808" s="868" t="s">
        <v>389</v>
      </c>
      <c r="E1808" s="870" t="n">
        <v>440.97</v>
      </c>
      <c r="F1808" s="871" t="n">
        <v>22.8</v>
      </c>
      <c r="G1808" s="871" t="n">
        <v>463.77</v>
      </c>
      <c r="H1808" s="870" t="n">
        <v>440.97</v>
      </c>
      <c r="I1808" s="871" t="n">
        <v>26.34</v>
      </c>
      <c r="J1808" s="871" t="n">
        <v>467.31</v>
      </c>
    </row>
    <row r="1809" customFormat="false" ht="25.5" hidden="false" customHeight="false" outlineLevel="0" collapsed="false">
      <c r="A1809" s="868" t="s">
        <v>3948</v>
      </c>
      <c r="B1809" s="869"/>
      <c r="C1809" s="868" t="s">
        <v>3949</v>
      </c>
      <c r="D1809" s="868" t="s">
        <v>389</v>
      </c>
      <c r="E1809" s="870" t="n">
        <v>1170.74</v>
      </c>
      <c r="F1809" s="871" t="n">
        <v>52.48</v>
      </c>
      <c r="G1809" s="871" t="n">
        <v>1223.22</v>
      </c>
      <c r="H1809" s="870" t="n">
        <v>1170.74</v>
      </c>
      <c r="I1809" s="871" t="n">
        <v>60.67</v>
      </c>
      <c r="J1809" s="871" t="n">
        <v>1231.41</v>
      </c>
    </row>
    <row r="1810" customFormat="false" ht="25.5" hidden="false" customHeight="false" outlineLevel="0" collapsed="false">
      <c r="A1810" s="868" t="s">
        <v>3950</v>
      </c>
      <c r="B1810" s="869"/>
      <c r="C1810" s="868" t="s">
        <v>3951</v>
      </c>
      <c r="D1810" s="868" t="s">
        <v>389</v>
      </c>
      <c r="E1810" s="870" t="n">
        <v>66.89</v>
      </c>
      <c r="F1810" s="871" t="n">
        <v>65.61</v>
      </c>
      <c r="G1810" s="871" t="n">
        <v>132.5</v>
      </c>
      <c r="H1810" s="870" t="n">
        <v>66.89</v>
      </c>
      <c r="I1810" s="871" t="n">
        <v>75.81</v>
      </c>
      <c r="J1810" s="871" t="n">
        <v>142.7</v>
      </c>
    </row>
    <row r="1811" customFormat="false" ht="25.5" hidden="false" customHeight="false" outlineLevel="0" collapsed="false">
      <c r="A1811" s="868" t="s">
        <v>3952</v>
      </c>
      <c r="B1811" s="869"/>
      <c r="C1811" s="868" t="s">
        <v>3953</v>
      </c>
      <c r="D1811" s="868" t="s">
        <v>445</v>
      </c>
      <c r="E1811" s="870" t="n">
        <v>100.25</v>
      </c>
      <c r="F1811" s="871" t="n">
        <v>35.07</v>
      </c>
      <c r="G1811" s="871" t="n">
        <v>135.32</v>
      </c>
      <c r="H1811" s="870" t="n">
        <v>100.25</v>
      </c>
      <c r="I1811" s="871" t="n">
        <v>40.53</v>
      </c>
      <c r="J1811" s="871" t="n">
        <v>140.78</v>
      </c>
    </row>
    <row r="1812" customFormat="false" ht="12.75" hidden="false" customHeight="false" outlineLevel="0" collapsed="false">
      <c r="A1812" s="863" t="s">
        <v>3954</v>
      </c>
      <c r="B1812" s="864" t="s">
        <v>3955</v>
      </c>
      <c r="C1812" s="865"/>
      <c r="D1812" s="876"/>
      <c r="E1812" s="877"/>
      <c r="F1812" s="877"/>
      <c r="G1812" s="878"/>
      <c r="H1812" s="877"/>
      <c r="I1812" s="877"/>
      <c r="J1812" s="878"/>
    </row>
    <row r="1813" customFormat="false" ht="25.5" hidden="false" customHeight="false" outlineLevel="0" collapsed="false">
      <c r="A1813" s="868" t="s">
        <v>3956</v>
      </c>
      <c r="B1813" s="869"/>
      <c r="C1813" s="868" t="s">
        <v>3957</v>
      </c>
      <c r="D1813" s="868" t="s">
        <v>337</v>
      </c>
      <c r="E1813" s="870" t="n">
        <v>111.75</v>
      </c>
      <c r="F1813" s="871" t="n">
        <v>105.36</v>
      </c>
      <c r="G1813" s="871" t="n">
        <v>217.11</v>
      </c>
      <c r="H1813" s="870" t="n">
        <v>111.75</v>
      </c>
      <c r="I1813" s="871" t="n">
        <v>121.76</v>
      </c>
      <c r="J1813" s="871" t="n">
        <v>233.51</v>
      </c>
    </row>
    <row r="1814" customFormat="false" ht="25.5" hidden="false" customHeight="false" outlineLevel="0" collapsed="false">
      <c r="A1814" s="868" t="s">
        <v>3958</v>
      </c>
      <c r="B1814" s="869"/>
      <c r="C1814" s="868" t="s">
        <v>3959</v>
      </c>
      <c r="D1814" s="868" t="s">
        <v>337</v>
      </c>
      <c r="E1814" s="870" t="n">
        <v>455.55</v>
      </c>
      <c r="F1814" s="871" t="n">
        <v>129.72</v>
      </c>
      <c r="G1814" s="871" t="n">
        <v>585.27</v>
      </c>
      <c r="H1814" s="870" t="n">
        <v>455.55</v>
      </c>
      <c r="I1814" s="871" t="n">
        <v>149.92</v>
      </c>
      <c r="J1814" s="871" t="n">
        <v>605.47</v>
      </c>
    </row>
    <row r="1815" customFormat="false" ht="25.5" hidden="false" customHeight="false" outlineLevel="0" collapsed="false">
      <c r="A1815" s="868" t="s">
        <v>3960</v>
      </c>
      <c r="B1815" s="869"/>
      <c r="C1815" s="868" t="s">
        <v>3961</v>
      </c>
      <c r="D1815" s="868" t="s">
        <v>337</v>
      </c>
      <c r="E1815" s="870" t="n">
        <v>1291.86</v>
      </c>
      <c r="F1815" s="871" t="n">
        <v>235.08</v>
      </c>
      <c r="G1815" s="871" t="n">
        <v>1526.94</v>
      </c>
      <c r="H1815" s="870" t="n">
        <v>1291.86</v>
      </c>
      <c r="I1815" s="871" t="n">
        <v>271.68</v>
      </c>
      <c r="J1815" s="871" t="n">
        <v>1563.54</v>
      </c>
    </row>
    <row r="1816" customFormat="false" ht="25.5" hidden="false" customHeight="false" outlineLevel="0" collapsed="false">
      <c r="A1816" s="868" t="s">
        <v>3962</v>
      </c>
      <c r="B1816" s="869"/>
      <c r="C1816" s="868" t="s">
        <v>3963</v>
      </c>
      <c r="D1816" s="868" t="s">
        <v>337</v>
      </c>
      <c r="E1816" s="870" t="n">
        <v>1580.97</v>
      </c>
      <c r="F1816" s="871" t="n">
        <v>637.44</v>
      </c>
      <c r="G1816" s="871" t="n">
        <v>2218.41</v>
      </c>
      <c r="H1816" s="870" t="n">
        <v>1580.97</v>
      </c>
      <c r="I1816" s="871" t="n">
        <v>736.64</v>
      </c>
      <c r="J1816" s="871" t="n">
        <v>2317.61</v>
      </c>
    </row>
    <row r="1817" customFormat="false" ht="25.5" hidden="false" customHeight="false" outlineLevel="0" collapsed="false">
      <c r="A1817" s="868" t="s">
        <v>3964</v>
      </c>
      <c r="B1817" s="869"/>
      <c r="C1817" s="868" t="s">
        <v>3965</v>
      </c>
      <c r="D1817" s="868" t="s">
        <v>337</v>
      </c>
      <c r="E1817" s="870" t="n">
        <v>3118.84</v>
      </c>
      <c r="F1817" s="871" t="n">
        <v>1274.88</v>
      </c>
      <c r="G1817" s="871" t="n">
        <v>4393.72</v>
      </c>
      <c r="H1817" s="870" t="n">
        <v>3118.84</v>
      </c>
      <c r="I1817" s="871" t="n">
        <v>1473.28</v>
      </c>
      <c r="J1817" s="871" t="n">
        <v>4592.12</v>
      </c>
    </row>
    <row r="1818" customFormat="false" ht="25.5" hidden="false" customHeight="false" outlineLevel="0" collapsed="false">
      <c r="A1818" s="868" t="s">
        <v>3966</v>
      </c>
      <c r="B1818" s="869"/>
      <c r="C1818" s="868" t="s">
        <v>3967</v>
      </c>
      <c r="D1818" s="868" t="s">
        <v>337</v>
      </c>
      <c r="E1818" s="870" t="n">
        <v>4572.39</v>
      </c>
      <c r="F1818" s="871" t="n">
        <v>1480.32</v>
      </c>
      <c r="G1818" s="871" t="n">
        <v>6052.71</v>
      </c>
      <c r="H1818" s="870" t="n">
        <v>4572.39</v>
      </c>
      <c r="I1818" s="871" t="n">
        <v>1710.72</v>
      </c>
      <c r="J1818" s="871" t="n">
        <v>6283.11</v>
      </c>
    </row>
    <row r="1819" customFormat="false" ht="12.75" hidden="false" customHeight="false" outlineLevel="0" collapsed="false">
      <c r="A1819" s="863" t="s">
        <v>3968</v>
      </c>
      <c r="B1819" s="864" t="s">
        <v>3969</v>
      </c>
      <c r="C1819" s="865"/>
      <c r="D1819" s="876"/>
      <c r="E1819" s="877"/>
      <c r="F1819" s="877"/>
      <c r="G1819" s="878"/>
      <c r="H1819" s="877"/>
      <c r="I1819" s="877"/>
      <c r="J1819" s="878"/>
    </row>
    <row r="1820" customFormat="false" ht="25.5" hidden="false" customHeight="false" outlineLevel="0" collapsed="false">
      <c r="A1820" s="868" t="s">
        <v>3970</v>
      </c>
      <c r="B1820" s="869"/>
      <c r="C1820" s="868" t="s">
        <v>3971</v>
      </c>
      <c r="D1820" s="868" t="s">
        <v>389</v>
      </c>
      <c r="E1820" s="870" t="n">
        <v>4.35</v>
      </c>
      <c r="F1820" s="871" t="n">
        <v>5.26</v>
      </c>
      <c r="G1820" s="871" t="n">
        <v>9.61</v>
      </c>
      <c r="H1820" s="870" t="n">
        <v>4.35</v>
      </c>
      <c r="I1820" s="871" t="n">
        <v>6.08</v>
      </c>
      <c r="J1820" s="871" t="n">
        <v>10.43</v>
      </c>
    </row>
    <row r="1821" customFormat="false" ht="25.5" hidden="false" customHeight="false" outlineLevel="0" collapsed="false">
      <c r="A1821" s="868" t="s">
        <v>3972</v>
      </c>
      <c r="B1821" s="869"/>
      <c r="C1821" s="868" t="s">
        <v>3973</v>
      </c>
      <c r="D1821" s="868" t="s">
        <v>389</v>
      </c>
      <c r="E1821" s="870" t="n">
        <v>39.55</v>
      </c>
      <c r="F1821" s="871" t="n">
        <v>7.29</v>
      </c>
      <c r="G1821" s="871" t="n">
        <v>46.84</v>
      </c>
      <c r="H1821" s="870" t="n">
        <v>39.55</v>
      </c>
      <c r="I1821" s="871" t="n">
        <v>8.42</v>
      </c>
      <c r="J1821" s="871" t="n">
        <v>47.97</v>
      </c>
    </row>
    <row r="1822" customFormat="false" ht="25.5" hidden="false" customHeight="false" outlineLevel="0" collapsed="false">
      <c r="A1822" s="868" t="s">
        <v>3974</v>
      </c>
      <c r="B1822" s="869"/>
      <c r="C1822" s="868" t="s">
        <v>3975</v>
      </c>
      <c r="D1822" s="868" t="s">
        <v>445</v>
      </c>
      <c r="E1822" s="870" t="n">
        <v>10.47</v>
      </c>
      <c r="F1822" s="871" t="n">
        <v>0</v>
      </c>
      <c r="G1822" s="871" t="n">
        <v>10.47</v>
      </c>
      <c r="H1822" s="870" t="n">
        <v>10.47</v>
      </c>
      <c r="I1822" s="871" t="n">
        <v>0</v>
      </c>
      <c r="J1822" s="871" t="n">
        <v>10.47</v>
      </c>
    </row>
    <row r="1823" customFormat="false" ht="12.75" hidden="false" customHeight="false" outlineLevel="0" collapsed="false">
      <c r="A1823" s="868" t="s">
        <v>3976</v>
      </c>
      <c r="B1823" s="869"/>
      <c r="C1823" s="868" t="s">
        <v>3977</v>
      </c>
      <c r="D1823" s="868" t="s">
        <v>389</v>
      </c>
      <c r="E1823" s="870" t="n">
        <v>1.06</v>
      </c>
      <c r="F1823" s="871" t="n">
        <v>11.04</v>
      </c>
      <c r="G1823" s="871" t="n">
        <v>12.1</v>
      </c>
      <c r="H1823" s="870" t="n">
        <v>1.06</v>
      </c>
      <c r="I1823" s="871" t="n">
        <v>12.76</v>
      </c>
      <c r="J1823" s="871" t="n">
        <v>13.82</v>
      </c>
    </row>
    <row r="1824" customFormat="false" ht="25.5" hidden="false" customHeight="false" outlineLevel="0" collapsed="false">
      <c r="A1824" s="868" t="s">
        <v>3978</v>
      </c>
      <c r="B1824" s="869"/>
      <c r="C1824" s="868" t="s">
        <v>3979</v>
      </c>
      <c r="D1824" s="868" t="s">
        <v>389</v>
      </c>
      <c r="E1824" s="870" t="n">
        <v>1.1</v>
      </c>
      <c r="F1824" s="871" t="n">
        <v>14.77</v>
      </c>
      <c r="G1824" s="871" t="n">
        <v>15.87</v>
      </c>
      <c r="H1824" s="870" t="n">
        <v>1.1</v>
      </c>
      <c r="I1824" s="871" t="n">
        <v>17.07</v>
      </c>
      <c r="J1824" s="871" t="n">
        <v>18.17</v>
      </c>
    </row>
    <row r="1825" customFormat="false" ht="25.5" hidden="false" customHeight="false" outlineLevel="0" collapsed="false">
      <c r="A1825" s="868" t="s">
        <v>3980</v>
      </c>
      <c r="B1825" s="869"/>
      <c r="C1825" s="868" t="s">
        <v>3981</v>
      </c>
      <c r="D1825" s="868" t="s">
        <v>337</v>
      </c>
      <c r="E1825" s="870" t="n">
        <v>219.07</v>
      </c>
      <c r="F1825" s="871" t="n">
        <v>120.21</v>
      </c>
      <c r="G1825" s="871" t="n">
        <v>339.28</v>
      </c>
      <c r="H1825" s="870" t="n">
        <v>219.07</v>
      </c>
      <c r="I1825" s="871" t="n">
        <v>138.92</v>
      </c>
      <c r="J1825" s="871" t="n">
        <v>357.99</v>
      </c>
    </row>
    <row r="1826" customFormat="false" ht="12.75" hidden="false" customHeight="false" outlineLevel="0" collapsed="false">
      <c r="A1826" s="868" t="s">
        <v>3982</v>
      </c>
      <c r="B1826" s="869"/>
      <c r="C1826" s="868" t="s">
        <v>3983</v>
      </c>
      <c r="D1826" s="868" t="s">
        <v>389</v>
      </c>
      <c r="E1826" s="870" t="n">
        <v>489.85</v>
      </c>
      <c r="F1826" s="871" t="n">
        <v>14.97</v>
      </c>
      <c r="G1826" s="871" t="n">
        <v>504.82</v>
      </c>
      <c r="H1826" s="870" t="n">
        <v>489.85</v>
      </c>
      <c r="I1826" s="871" t="n">
        <v>17.3</v>
      </c>
      <c r="J1826" s="871" t="n">
        <v>507.15</v>
      </c>
    </row>
    <row r="1827" customFormat="false" ht="12.75" hidden="false" customHeight="false" outlineLevel="0" collapsed="false">
      <c r="A1827" s="857" t="s">
        <v>3984</v>
      </c>
      <c r="B1827" s="858" t="s">
        <v>3985</v>
      </c>
      <c r="C1827" s="859"/>
      <c r="D1827" s="860"/>
      <c r="E1827" s="874"/>
      <c r="F1827" s="874"/>
      <c r="G1827" s="875"/>
      <c r="H1827" s="874"/>
      <c r="I1827" s="874"/>
      <c r="J1827" s="875"/>
    </row>
    <row r="1828" customFormat="false" ht="12.75" hidden="false" customHeight="false" outlineLevel="0" collapsed="false">
      <c r="A1828" s="863" t="s">
        <v>3986</v>
      </c>
      <c r="B1828" s="864" t="s">
        <v>3987</v>
      </c>
      <c r="C1828" s="865"/>
      <c r="D1828" s="876"/>
      <c r="E1828" s="877"/>
      <c r="F1828" s="877"/>
      <c r="G1828" s="878"/>
      <c r="H1828" s="877"/>
      <c r="I1828" s="877"/>
      <c r="J1828" s="878"/>
    </row>
    <row r="1829" customFormat="false" ht="25.5" hidden="false" customHeight="false" outlineLevel="0" collapsed="false">
      <c r="A1829" s="868" t="s">
        <v>3988</v>
      </c>
      <c r="B1829" s="869"/>
      <c r="C1829" s="868" t="s">
        <v>3989</v>
      </c>
      <c r="D1829" s="868" t="s">
        <v>389</v>
      </c>
      <c r="E1829" s="870" t="n">
        <v>26.49</v>
      </c>
      <c r="F1829" s="871" t="n">
        <v>4.49</v>
      </c>
      <c r="G1829" s="871" t="n">
        <v>30.98</v>
      </c>
      <c r="H1829" s="870" t="n">
        <v>26.49</v>
      </c>
      <c r="I1829" s="871" t="n">
        <v>5.19</v>
      </c>
      <c r="J1829" s="871" t="n">
        <v>31.68</v>
      </c>
    </row>
    <row r="1830" customFormat="false" ht="25.5" hidden="false" customHeight="false" outlineLevel="0" collapsed="false">
      <c r="A1830" s="868" t="s">
        <v>3990</v>
      </c>
      <c r="B1830" s="869"/>
      <c r="C1830" s="868" t="s">
        <v>3991</v>
      </c>
      <c r="D1830" s="868" t="s">
        <v>648</v>
      </c>
      <c r="E1830" s="870" t="n">
        <v>1014.64</v>
      </c>
      <c r="F1830" s="871" t="n">
        <v>107.71</v>
      </c>
      <c r="G1830" s="871" t="n">
        <v>1122.35</v>
      </c>
      <c r="H1830" s="870" t="n">
        <v>1014.64</v>
      </c>
      <c r="I1830" s="871" t="n">
        <v>124.49</v>
      </c>
      <c r="J1830" s="871" t="n">
        <v>1139.13</v>
      </c>
    </row>
    <row r="1831" customFormat="false" ht="25.5" hidden="false" customHeight="false" outlineLevel="0" collapsed="false">
      <c r="A1831" s="868" t="s">
        <v>3992</v>
      </c>
      <c r="B1831" s="869"/>
      <c r="C1831" s="868" t="s">
        <v>3993</v>
      </c>
      <c r="D1831" s="868" t="s">
        <v>337</v>
      </c>
      <c r="E1831" s="870" t="n">
        <v>1177.05</v>
      </c>
      <c r="F1831" s="871" t="n">
        <v>1352.74</v>
      </c>
      <c r="G1831" s="871" t="n">
        <v>2529.79</v>
      </c>
      <c r="H1831" s="870" t="n">
        <v>1177.05</v>
      </c>
      <c r="I1831" s="871" t="n">
        <v>1563.38</v>
      </c>
      <c r="J1831" s="871" t="n">
        <v>2740.43</v>
      </c>
    </row>
    <row r="1832" customFormat="false" ht="12.75" hidden="false" customHeight="false" outlineLevel="0" collapsed="false">
      <c r="A1832" s="868" t="s">
        <v>3994</v>
      </c>
      <c r="B1832" s="869"/>
      <c r="C1832" s="868" t="s">
        <v>3995</v>
      </c>
      <c r="D1832" s="868" t="s">
        <v>648</v>
      </c>
      <c r="E1832" s="870" t="n">
        <v>753.7</v>
      </c>
      <c r="F1832" s="871" t="n">
        <v>107.71</v>
      </c>
      <c r="G1832" s="871" t="n">
        <v>861.41</v>
      </c>
      <c r="H1832" s="870" t="n">
        <v>753.7</v>
      </c>
      <c r="I1832" s="871" t="n">
        <v>124.49</v>
      </c>
      <c r="J1832" s="871" t="n">
        <v>878.19</v>
      </c>
    </row>
    <row r="1833" customFormat="false" ht="25.5" hidden="false" customHeight="false" outlineLevel="0" collapsed="false">
      <c r="A1833" s="868" t="s">
        <v>3996</v>
      </c>
      <c r="B1833" s="869"/>
      <c r="C1833" s="868" t="s">
        <v>3997</v>
      </c>
      <c r="D1833" s="868" t="s">
        <v>389</v>
      </c>
      <c r="E1833" s="870" t="n">
        <v>101.26</v>
      </c>
      <c r="F1833" s="871" t="n">
        <v>20.83</v>
      </c>
      <c r="G1833" s="871" t="n">
        <v>122.09</v>
      </c>
      <c r="H1833" s="870" t="n">
        <v>101.26</v>
      </c>
      <c r="I1833" s="871" t="n">
        <v>24.07</v>
      </c>
      <c r="J1833" s="871" t="n">
        <v>125.33</v>
      </c>
    </row>
    <row r="1834" customFormat="false" ht="12.75" hidden="false" customHeight="false" outlineLevel="0" collapsed="false">
      <c r="A1834" s="863" t="s">
        <v>3998</v>
      </c>
      <c r="B1834" s="864" t="s">
        <v>3999</v>
      </c>
      <c r="C1834" s="865"/>
      <c r="D1834" s="876"/>
      <c r="E1834" s="877"/>
      <c r="F1834" s="877"/>
      <c r="G1834" s="878"/>
      <c r="H1834" s="877"/>
      <c r="I1834" s="877"/>
      <c r="J1834" s="878"/>
    </row>
    <row r="1835" customFormat="false" ht="25.5" hidden="false" customHeight="false" outlineLevel="0" collapsed="false">
      <c r="A1835" s="868" t="s">
        <v>4000</v>
      </c>
      <c r="B1835" s="869"/>
      <c r="C1835" s="868" t="s">
        <v>4001</v>
      </c>
      <c r="D1835" s="868" t="s">
        <v>337</v>
      </c>
      <c r="E1835" s="870" t="n">
        <v>2765.75</v>
      </c>
      <c r="F1835" s="871" t="n">
        <v>0</v>
      </c>
      <c r="G1835" s="871" t="n">
        <v>2765.75</v>
      </c>
      <c r="H1835" s="870" t="n">
        <v>2765.75</v>
      </c>
      <c r="I1835" s="871" t="n">
        <v>0</v>
      </c>
      <c r="J1835" s="871" t="n">
        <v>2765.75</v>
      </c>
    </row>
    <row r="1836" customFormat="false" ht="12.75" hidden="false" customHeight="false" outlineLevel="0" collapsed="false">
      <c r="A1836" s="863" t="s">
        <v>4002</v>
      </c>
      <c r="B1836" s="864" t="s">
        <v>4003</v>
      </c>
      <c r="C1836" s="865"/>
      <c r="D1836" s="876"/>
      <c r="E1836" s="877"/>
      <c r="F1836" s="877"/>
      <c r="G1836" s="878"/>
      <c r="H1836" s="877"/>
      <c r="I1836" s="877"/>
      <c r="J1836" s="878"/>
    </row>
    <row r="1837" customFormat="false" ht="12.75" hidden="false" customHeight="false" outlineLevel="0" collapsed="false">
      <c r="A1837" s="868" t="s">
        <v>4004</v>
      </c>
      <c r="B1837" s="869"/>
      <c r="C1837" s="868" t="s">
        <v>4005</v>
      </c>
      <c r="D1837" s="868" t="s">
        <v>445</v>
      </c>
      <c r="E1837" s="870" t="n">
        <v>68.67</v>
      </c>
      <c r="F1837" s="871" t="n">
        <v>64.95</v>
      </c>
      <c r="G1837" s="871" t="n">
        <v>133.62</v>
      </c>
      <c r="H1837" s="870" t="n">
        <v>68.67</v>
      </c>
      <c r="I1837" s="871" t="n">
        <v>75.07</v>
      </c>
      <c r="J1837" s="871" t="n">
        <v>143.74</v>
      </c>
    </row>
    <row r="1838" customFormat="false" ht="25.5" hidden="false" customHeight="false" outlineLevel="0" collapsed="false">
      <c r="A1838" s="868" t="s">
        <v>4006</v>
      </c>
      <c r="B1838" s="869"/>
      <c r="C1838" s="868" t="s">
        <v>4007</v>
      </c>
      <c r="D1838" s="868" t="s">
        <v>337</v>
      </c>
      <c r="E1838" s="870" t="n">
        <v>311.21</v>
      </c>
      <c r="F1838" s="871" t="n">
        <v>14.46</v>
      </c>
      <c r="G1838" s="871" t="n">
        <v>325.67</v>
      </c>
      <c r="H1838" s="870" t="n">
        <v>311.21</v>
      </c>
      <c r="I1838" s="871" t="n">
        <v>16.71</v>
      </c>
      <c r="J1838" s="871" t="n">
        <v>327.92</v>
      </c>
    </row>
    <row r="1839" customFormat="false" ht="12.75" hidden="false" customHeight="false" outlineLevel="0" collapsed="false">
      <c r="A1839" s="868" t="s">
        <v>4008</v>
      </c>
      <c r="B1839" s="869"/>
      <c r="C1839" s="868" t="s">
        <v>4009</v>
      </c>
      <c r="D1839" s="868" t="s">
        <v>389</v>
      </c>
      <c r="E1839" s="870" t="n">
        <v>102.87</v>
      </c>
      <c r="F1839" s="871" t="n">
        <v>39.39</v>
      </c>
      <c r="G1839" s="871" t="n">
        <v>142.26</v>
      </c>
      <c r="H1839" s="870" t="n">
        <v>102.87</v>
      </c>
      <c r="I1839" s="871" t="n">
        <v>45.53</v>
      </c>
      <c r="J1839" s="871" t="n">
        <v>148.4</v>
      </c>
    </row>
    <row r="1840" customFormat="false" ht="25.5" hidden="false" customHeight="false" outlineLevel="0" collapsed="false">
      <c r="A1840" s="868" t="s">
        <v>4010</v>
      </c>
      <c r="B1840" s="869"/>
      <c r="C1840" s="868" t="s">
        <v>4011</v>
      </c>
      <c r="D1840" s="868" t="s">
        <v>337</v>
      </c>
      <c r="E1840" s="870" t="n">
        <v>340.06</v>
      </c>
      <c r="F1840" s="871" t="n">
        <v>20.34</v>
      </c>
      <c r="G1840" s="871" t="n">
        <v>360.4</v>
      </c>
      <c r="H1840" s="870" t="n">
        <v>340.06</v>
      </c>
      <c r="I1840" s="871" t="n">
        <v>23.5</v>
      </c>
      <c r="J1840" s="871" t="n">
        <v>363.56</v>
      </c>
    </row>
    <row r="1841" customFormat="false" ht="25.5" hidden="false" customHeight="false" outlineLevel="0" collapsed="false">
      <c r="A1841" s="868" t="s">
        <v>4012</v>
      </c>
      <c r="B1841" s="869"/>
      <c r="C1841" s="868" t="s">
        <v>4013</v>
      </c>
      <c r="D1841" s="868" t="s">
        <v>337</v>
      </c>
      <c r="E1841" s="870" t="n">
        <v>621.16</v>
      </c>
      <c r="F1841" s="871" t="n">
        <v>30.5</v>
      </c>
      <c r="G1841" s="871" t="n">
        <v>651.66</v>
      </c>
      <c r="H1841" s="870" t="n">
        <v>621.16</v>
      </c>
      <c r="I1841" s="871" t="n">
        <v>35.25</v>
      </c>
      <c r="J1841" s="871" t="n">
        <v>656.41</v>
      </c>
    </row>
    <row r="1842" customFormat="false" ht="12.75" hidden="false" customHeight="false" outlineLevel="0" collapsed="false">
      <c r="A1842" s="863" t="s">
        <v>4014</v>
      </c>
      <c r="B1842" s="864" t="s">
        <v>4015</v>
      </c>
      <c r="C1842" s="865"/>
      <c r="D1842" s="876"/>
      <c r="E1842" s="877"/>
      <c r="F1842" s="877"/>
      <c r="G1842" s="878"/>
      <c r="H1842" s="877"/>
      <c r="I1842" s="877"/>
      <c r="J1842" s="878"/>
    </row>
    <row r="1843" customFormat="false" ht="12.75" hidden="false" customHeight="false" outlineLevel="0" collapsed="false">
      <c r="A1843" s="868" t="s">
        <v>4016</v>
      </c>
      <c r="B1843" s="869"/>
      <c r="C1843" s="868" t="s">
        <v>4017</v>
      </c>
      <c r="D1843" s="868" t="s">
        <v>648</v>
      </c>
      <c r="E1843" s="870" t="n">
        <v>3158.38</v>
      </c>
      <c r="F1843" s="871" t="n">
        <v>143.62</v>
      </c>
      <c r="G1843" s="871" t="n">
        <v>3302</v>
      </c>
      <c r="H1843" s="870" t="n">
        <v>3158.38</v>
      </c>
      <c r="I1843" s="871" t="n">
        <v>165.99</v>
      </c>
      <c r="J1843" s="871" t="n">
        <v>3324.37</v>
      </c>
    </row>
    <row r="1844" customFormat="false" ht="12.75" hidden="false" customHeight="false" outlineLevel="0" collapsed="false">
      <c r="A1844" s="868" t="s">
        <v>4018</v>
      </c>
      <c r="B1844" s="869"/>
      <c r="C1844" s="868" t="s">
        <v>4019</v>
      </c>
      <c r="D1844" s="868" t="s">
        <v>648</v>
      </c>
      <c r="E1844" s="870" t="n">
        <v>1367.21</v>
      </c>
      <c r="F1844" s="871" t="n">
        <v>143.62</v>
      </c>
      <c r="G1844" s="871" t="n">
        <v>1510.83</v>
      </c>
      <c r="H1844" s="870" t="n">
        <v>1367.21</v>
      </c>
      <c r="I1844" s="871" t="n">
        <v>165.99</v>
      </c>
      <c r="J1844" s="871" t="n">
        <v>1533.2</v>
      </c>
    </row>
    <row r="1845" customFormat="false" ht="12.75" hidden="false" customHeight="false" outlineLevel="0" collapsed="false">
      <c r="A1845" s="868" t="s">
        <v>4020</v>
      </c>
      <c r="B1845" s="869"/>
      <c r="C1845" s="868" t="s">
        <v>4021</v>
      </c>
      <c r="D1845" s="868" t="s">
        <v>648</v>
      </c>
      <c r="E1845" s="870" t="n">
        <v>795.59</v>
      </c>
      <c r="F1845" s="871" t="n">
        <v>143.62</v>
      </c>
      <c r="G1845" s="871" t="n">
        <v>939.21</v>
      </c>
      <c r="H1845" s="870" t="n">
        <v>795.59</v>
      </c>
      <c r="I1845" s="871" t="n">
        <v>165.99</v>
      </c>
      <c r="J1845" s="871" t="n">
        <v>961.58</v>
      </c>
    </row>
    <row r="1846" customFormat="false" ht="25.5" hidden="false" customHeight="false" outlineLevel="0" collapsed="false">
      <c r="A1846" s="868" t="s">
        <v>4022</v>
      </c>
      <c r="B1846" s="869"/>
      <c r="C1846" s="868" t="s">
        <v>4023</v>
      </c>
      <c r="D1846" s="868" t="s">
        <v>648</v>
      </c>
      <c r="E1846" s="870" t="n">
        <v>1181.59</v>
      </c>
      <c r="F1846" s="871" t="n">
        <v>143.62</v>
      </c>
      <c r="G1846" s="871" t="n">
        <v>1325.21</v>
      </c>
      <c r="H1846" s="870" t="n">
        <v>1181.59</v>
      </c>
      <c r="I1846" s="871" t="n">
        <v>165.99</v>
      </c>
      <c r="J1846" s="871" t="n">
        <v>1347.58</v>
      </c>
    </row>
    <row r="1847" customFormat="false" ht="12.75" hidden="false" customHeight="false" outlineLevel="0" collapsed="false">
      <c r="A1847" s="863" t="s">
        <v>4024</v>
      </c>
      <c r="B1847" s="864" t="s">
        <v>4025</v>
      </c>
      <c r="C1847" s="865"/>
      <c r="D1847" s="876"/>
      <c r="E1847" s="877"/>
      <c r="F1847" s="877"/>
      <c r="G1847" s="878"/>
      <c r="H1847" s="877"/>
      <c r="I1847" s="877"/>
      <c r="J1847" s="878"/>
    </row>
    <row r="1848" customFormat="false" ht="25.5" hidden="false" customHeight="false" outlineLevel="0" collapsed="false">
      <c r="A1848" s="868" t="s">
        <v>4026</v>
      </c>
      <c r="B1848" s="869"/>
      <c r="C1848" s="868" t="s">
        <v>4027</v>
      </c>
      <c r="D1848" s="868" t="s">
        <v>648</v>
      </c>
      <c r="E1848" s="870" t="n">
        <v>3175.23</v>
      </c>
      <c r="F1848" s="871" t="n">
        <v>228.32</v>
      </c>
      <c r="G1848" s="871" t="n">
        <v>3403.55</v>
      </c>
      <c r="H1848" s="870" t="n">
        <v>3175.23</v>
      </c>
      <c r="I1848" s="871" t="n">
        <v>263.87</v>
      </c>
      <c r="J1848" s="871" t="n">
        <v>3439.1</v>
      </c>
    </row>
    <row r="1849" customFormat="false" ht="25.5" hidden="false" customHeight="false" outlineLevel="0" collapsed="false">
      <c r="A1849" s="868" t="s">
        <v>4028</v>
      </c>
      <c r="B1849" s="869"/>
      <c r="C1849" s="868" t="s">
        <v>4029</v>
      </c>
      <c r="D1849" s="868" t="s">
        <v>648</v>
      </c>
      <c r="E1849" s="870" t="n">
        <v>4438.96</v>
      </c>
      <c r="F1849" s="871" t="n">
        <v>228.32</v>
      </c>
      <c r="G1849" s="871" t="n">
        <v>4667.28</v>
      </c>
      <c r="H1849" s="870" t="n">
        <v>4438.96</v>
      </c>
      <c r="I1849" s="871" t="n">
        <v>263.87</v>
      </c>
      <c r="J1849" s="871" t="n">
        <v>4702.83</v>
      </c>
    </row>
    <row r="1850" customFormat="false" ht="12.75" hidden="false" customHeight="false" outlineLevel="0" collapsed="false">
      <c r="A1850" s="868" t="s">
        <v>4030</v>
      </c>
      <c r="B1850" s="869"/>
      <c r="C1850" s="868" t="s">
        <v>4031</v>
      </c>
      <c r="D1850" s="868" t="s">
        <v>337</v>
      </c>
      <c r="E1850" s="870" t="n">
        <v>1470.93</v>
      </c>
      <c r="F1850" s="871" t="n">
        <v>33.72</v>
      </c>
      <c r="G1850" s="871" t="n">
        <v>1504.65</v>
      </c>
      <c r="H1850" s="870" t="n">
        <v>1470.93</v>
      </c>
      <c r="I1850" s="871" t="n">
        <v>38.97</v>
      </c>
      <c r="J1850" s="871" t="n">
        <v>1509.9</v>
      </c>
    </row>
    <row r="1851" customFormat="false" ht="12.75" hidden="false" customHeight="false" outlineLevel="0" collapsed="false">
      <c r="A1851" s="868" t="s">
        <v>4032</v>
      </c>
      <c r="B1851" s="869"/>
      <c r="C1851" s="868" t="s">
        <v>4033</v>
      </c>
      <c r="D1851" s="868" t="s">
        <v>337</v>
      </c>
      <c r="E1851" s="870" t="n">
        <v>1049.71</v>
      </c>
      <c r="F1851" s="871" t="n">
        <v>33.72</v>
      </c>
      <c r="G1851" s="871" t="n">
        <v>1083.43</v>
      </c>
      <c r="H1851" s="870" t="n">
        <v>1049.71</v>
      </c>
      <c r="I1851" s="871" t="n">
        <v>38.97</v>
      </c>
      <c r="J1851" s="871" t="n">
        <v>1088.68</v>
      </c>
    </row>
    <row r="1852" customFormat="false" ht="12.75" hidden="false" customHeight="false" outlineLevel="0" collapsed="false">
      <c r="A1852" s="863" t="s">
        <v>4034</v>
      </c>
      <c r="B1852" s="864" t="s">
        <v>4035</v>
      </c>
      <c r="C1852" s="865"/>
      <c r="D1852" s="876"/>
      <c r="E1852" s="877"/>
      <c r="F1852" s="877"/>
      <c r="G1852" s="878"/>
      <c r="H1852" s="877"/>
      <c r="I1852" s="877"/>
      <c r="J1852" s="878"/>
    </row>
    <row r="1853" customFormat="false" ht="25.5" hidden="false" customHeight="false" outlineLevel="0" collapsed="false">
      <c r="A1853" s="868" t="s">
        <v>4036</v>
      </c>
      <c r="B1853" s="869"/>
      <c r="C1853" s="868" t="s">
        <v>4037</v>
      </c>
      <c r="D1853" s="868" t="s">
        <v>389</v>
      </c>
      <c r="E1853" s="870" t="n">
        <v>10.54</v>
      </c>
      <c r="F1853" s="871" t="n">
        <v>0</v>
      </c>
      <c r="G1853" s="871" t="n">
        <v>10.54</v>
      </c>
      <c r="H1853" s="870" t="n">
        <v>10.54</v>
      </c>
      <c r="I1853" s="871" t="n">
        <v>0</v>
      </c>
      <c r="J1853" s="871" t="n">
        <v>10.54</v>
      </c>
    </row>
    <row r="1854" customFormat="false" ht="25.5" hidden="false" customHeight="false" outlineLevel="0" collapsed="false">
      <c r="A1854" s="868" t="s">
        <v>4038</v>
      </c>
      <c r="B1854" s="869"/>
      <c r="C1854" s="868" t="s">
        <v>4039</v>
      </c>
      <c r="D1854" s="868" t="s">
        <v>337</v>
      </c>
      <c r="E1854" s="870" t="n">
        <v>498.24</v>
      </c>
      <c r="F1854" s="871" t="n">
        <v>22.45</v>
      </c>
      <c r="G1854" s="871" t="n">
        <v>520.69</v>
      </c>
      <c r="H1854" s="870" t="n">
        <v>498.24</v>
      </c>
      <c r="I1854" s="871" t="n">
        <v>25.94</v>
      </c>
      <c r="J1854" s="871" t="n">
        <v>524.18</v>
      </c>
    </row>
    <row r="1855" customFormat="false" ht="12.75" hidden="false" customHeight="false" outlineLevel="0" collapsed="false">
      <c r="A1855" s="857" t="s">
        <v>4040</v>
      </c>
      <c r="B1855" s="858" t="s">
        <v>4041</v>
      </c>
      <c r="C1855" s="859"/>
      <c r="D1855" s="860"/>
      <c r="E1855" s="874"/>
      <c r="F1855" s="874"/>
      <c r="G1855" s="875"/>
      <c r="H1855" s="874"/>
      <c r="I1855" s="874"/>
      <c r="J1855" s="875"/>
    </row>
    <row r="1856" customFormat="false" ht="12.75" hidden="false" customHeight="false" outlineLevel="0" collapsed="false">
      <c r="A1856" s="863" t="s">
        <v>4042</v>
      </c>
      <c r="B1856" s="864" t="s">
        <v>4043</v>
      </c>
      <c r="C1856" s="865"/>
      <c r="D1856" s="876"/>
      <c r="E1856" s="877"/>
      <c r="F1856" s="877"/>
      <c r="G1856" s="878"/>
      <c r="H1856" s="877"/>
      <c r="I1856" s="877"/>
      <c r="J1856" s="878"/>
    </row>
    <row r="1857" customFormat="false" ht="25.5" hidden="false" customHeight="false" outlineLevel="0" collapsed="false">
      <c r="A1857" s="868" t="s">
        <v>4044</v>
      </c>
      <c r="B1857" s="869"/>
      <c r="C1857" s="868" t="s">
        <v>4045</v>
      </c>
      <c r="D1857" s="868" t="s">
        <v>648</v>
      </c>
      <c r="E1857" s="870" t="n">
        <v>89894.33</v>
      </c>
      <c r="F1857" s="871" t="n">
        <v>175.96</v>
      </c>
      <c r="G1857" s="871" t="n">
        <v>90070.29</v>
      </c>
      <c r="H1857" s="870" t="n">
        <v>89894.33</v>
      </c>
      <c r="I1857" s="871" t="n">
        <v>203.33</v>
      </c>
      <c r="J1857" s="871" t="n">
        <v>90097.66</v>
      </c>
    </row>
    <row r="1858" customFormat="false" ht="25.5" hidden="false" customHeight="false" outlineLevel="0" collapsed="false">
      <c r="A1858" s="868" t="s">
        <v>4046</v>
      </c>
      <c r="B1858" s="869"/>
      <c r="C1858" s="868" t="s">
        <v>4047</v>
      </c>
      <c r="D1858" s="868" t="s">
        <v>648</v>
      </c>
      <c r="E1858" s="870" t="n">
        <v>71823.16</v>
      </c>
      <c r="F1858" s="871" t="n">
        <v>175.96</v>
      </c>
      <c r="G1858" s="871" t="n">
        <v>71999.12</v>
      </c>
      <c r="H1858" s="870" t="n">
        <v>71823.16</v>
      </c>
      <c r="I1858" s="871" t="n">
        <v>203.33</v>
      </c>
      <c r="J1858" s="871" t="n">
        <v>72026.49</v>
      </c>
    </row>
    <row r="1859" customFormat="false" ht="25.5" hidden="false" customHeight="false" outlineLevel="0" collapsed="false">
      <c r="A1859" s="868" t="s">
        <v>4048</v>
      </c>
      <c r="B1859" s="869"/>
      <c r="C1859" s="868" t="s">
        <v>4049</v>
      </c>
      <c r="D1859" s="868" t="s">
        <v>648</v>
      </c>
      <c r="E1859" s="870" t="n">
        <v>84471.23</v>
      </c>
      <c r="F1859" s="871" t="n">
        <v>351.92</v>
      </c>
      <c r="G1859" s="871" t="n">
        <v>84823.15</v>
      </c>
      <c r="H1859" s="870" t="n">
        <v>84471.23</v>
      </c>
      <c r="I1859" s="871" t="n">
        <v>406.66</v>
      </c>
      <c r="J1859" s="871" t="n">
        <v>84877.89</v>
      </c>
    </row>
    <row r="1860" customFormat="false" ht="12.75" hidden="false" customHeight="false" outlineLevel="0" collapsed="false">
      <c r="A1860" s="863" t="s">
        <v>4050</v>
      </c>
      <c r="B1860" s="864" t="s">
        <v>4051</v>
      </c>
      <c r="C1860" s="865"/>
      <c r="D1860" s="876"/>
      <c r="E1860" s="877"/>
      <c r="F1860" s="877"/>
      <c r="G1860" s="878"/>
      <c r="H1860" s="877"/>
      <c r="I1860" s="877"/>
      <c r="J1860" s="878"/>
    </row>
    <row r="1861" customFormat="false" ht="25.5" hidden="false" customHeight="false" outlineLevel="0" collapsed="false">
      <c r="A1861" s="868" t="s">
        <v>4052</v>
      </c>
      <c r="B1861" s="869"/>
      <c r="C1861" s="868" t="s">
        <v>4053</v>
      </c>
      <c r="D1861" s="868" t="s">
        <v>337</v>
      </c>
      <c r="E1861" s="870" t="n">
        <v>107.12</v>
      </c>
      <c r="F1861" s="871" t="n">
        <v>114.98</v>
      </c>
      <c r="G1861" s="871" t="n">
        <v>222.1</v>
      </c>
      <c r="H1861" s="870" t="n">
        <v>107.12</v>
      </c>
      <c r="I1861" s="871" t="n">
        <v>132.87</v>
      </c>
      <c r="J1861" s="871" t="n">
        <v>239.99</v>
      </c>
    </row>
    <row r="1862" customFormat="false" ht="25.5" hidden="false" customHeight="false" outlineLevel="0" collapsed="false">
      <c r="A1862" s="868" t="s">
        <v>4054</v>
      </c>
      <c r="B1862" s="869"/>
      <c r="C1862" s="868" t="s">
        <v>4055</v>
      </c>
      <c r="D1862" s="868" t="s">
        <v>337</v>
      </c>
      <c r="E1862" s="870" t="n">
        <v>168.39</v>
      </c>
      <c r="F1862" s="871" t="n">
        <v>114.98</v>
      </c>
      <c r="G1862" s="871" t="n">
        <v>283.37</v>
      </c>
      <c r="H1862" s="870" t="n">
        <v>168.39</v>
      </c>
      <c r="I1862" s="871" t="n">
        <v>132.87</v>
      </c>
      <c r="J1862" s="871" t="n">
        <v>301.26</v>
      </c>
    </row>
    <row r="1863" customFormat="false" ht="25.5" hidden="false" customHeight="false" outlineLevel="0" collapsed="false">
      <c r="A1863" s="868" t="s">
        <v>4056</v>
      </c>
      <c r="B1863" s="869"/>
      <c r="C1863" s="868" t="s">
        <v>4057</v>
      </c>
      <c r="D1863" s="868" t="s">
        <v>337</v>
      </c>
      <c r="E1863" s="870" t="n">
        <v>438.22</v>
      </c>
      <c r="F1863" s="871" t="n">
        <v>132.72</v>
      </c>
      <c r="G1863" s="871" t="n">
        <v>570.94</v>
      </c>
      <c r="H1863" s="870" t="n">
        <v>438.22</v>
      </c>
      <c r="I1863" s="871" t="n">
        <v>153.36</v>
      </c>
      <c r="J1863" s="871" t="n">
        <v>591.58</v>
      </c>
    </row>
    <row r="1864" customFormat="false" ht="25.5" hidden="false" customHeight="false" outlineLevel="0" collapsed="false">
      <c r="A1864" s="868" t="s">
        <v>4058</v>
      </c>
      <c r="B1864" s="869"/>
      <c r="C1864" s="868" t="s">
        <v>4059</v>
      </c>
      <c r="D1864" s="868" t="s">
        <v>337</v>
      </c>
      <c r="E1864" s="870" t="n">
        <v>1553.49</v>
      </c>
      <c r="F1864" s="871" t="n">
        <v>132.72</v>
      </c>
      <c r="G1864" s="871" t="n">
        <v>1686.21</v>
      </c>
      <c r="H1864" s="870" t="n">
        <v>1553.49</v>
      </c>
      <c r="I1864" s="871" t="n">
        <v>153.36</v>
      </c>
      <c r="J1864" s="871" t="n">
        <v>1706.85</v>
      </c>
    </row>
    <row r="1865" customFormat="false" ht="25.5" hidden="false" customHeight="false" outlineLevel="0" collapsed="false">
      <c r="A1865" s="868" t="s">
        <v>4060</v>
      </c>
      <c r="B1865" s="869"/>
      <c r="C1865" s="868" t="s">
        <v>4061</v>
      </c>
      <c r="D1865" s="868" t="s">
        <v>337</v>
      </c>
      <c r="E1865" s="870" t="n">
        <v>1036.97</v>
      </c>
      <c r="F1865" s="871" t="n">
        <v>132.72</v>
      </c>
      <c r="G1865" s="871" t="n">
        <v>1169.69</v>
      </c>
      <c r="H1865" s="870" t="n">
        <v>1036.97</v>
      </c>
      <c r="I1865" s="871" t="n">
        <v>153.36</v>
      </c>
      <c r="J1865" s="871" t="n">
        <v>1190.33</v>
      </c>
    </row>
    <row r="1866" customFormat="false" ht="25.5" hidden="false" customHeight="false" outlineLevel="0" collapsed="false">
      <c r="A1866" s="868" t="s">
        <v>4062</v>
      </c>
      <c r="B1866" s="869"/>
      <c r="C1866" s="868" t="s">
        <v>4063</v>
      </c>
      <c r="D1866" s="868" t="s">
        <v>337</v>
      </c>
      <c r="E1866" s="870" t="n">
        <v>368.66</v>
      </c>
      <c r="F1866" s="871" t="n">
        <v>99.54</v>
      </c>
      <c r="G1866" s="871" t="n">
        <v>468.2</v>
      </c>
      <c r="H1866" s="870" t="n">
        <v>368.66</v>
      </c>
      <c r="I1866" s="871" t="n">
        <v>115.02</v>
      </c>
      <c r="J1866" s="871" t="n">
        <v>483.68</v>
      </c>
    </row>
    <row r="1867" customFormat="false" ht="25.5" hidden="false" customHeight="false" outlineLevel="0" collapsed="false">
      <c r="A1867" s="868" t="s">
        <v>4064</v>
      </c>
      <c r="B1867" s="869"/>
      <c r="C1867" s="868" t="s">
        <v>4065</v>
      </c>
      <c r="D1867" s="868" t="s">
        <v>337</v>
      </c>
      <c r="E1867" s="870" t="n">
        <v>1804.56</v>
      </c>
      <c r="F1867" s="871" t="n">
        <v>138.33</v>
      </c>
      <c r="G1867" s="871" t="n">
        <v>1942.89</v>
      </c>
      <c r="H1867" s="870" t="n">
        <v>1804.56</v>
      </c>
      <c r="I1867" s="871" t="n">
        <v>159.85</v>
      </c>
      <c r="J1867" s="871" t="n">
        <v>1964.41</v>
      </c>
    </row>
    <row r="1868" customFormat="false" ht="25.5" hidden="false" customHeight="false" outlineLevel="0" collapsed="false">
      <c r="A1868" s="868" t="s">
        <v>4066</v>
      </c>
      <c r="B1868" s="869"/>
      <c r="C1868" s="868" t="s">
        <v>4067</v>
      </c>
      <c r="D1868" s="868" t="s">
        <v>337</v>
      </c>
      <c r="E1868" s="870" t="n">
        <v>552.48</v>
      </c>
      <c r="F1868" s="871" t="n">
        <v>132.72</v>
      </c>
      <c r="G1868" s="871" t="n">
        <v>685.2</v>
      </c>
      <c r="H1868" s="870" t="n">
        <v>552.48</v>
      </c>
      <c r="I1868" s="871" t="n">
        <v>153.36</v>
      </c>
      <c r="J1868" s="871" t="n">
        <v>705.84</v>
      </c>
    </row>
    <row r="1869" customFormat="false" ht="25.5" hidden="false" customHeight="false" outlineLevel="0" collapsed="false">
      <c r="A1869" s="868" t="s">
        <v>4068</v>
      </c>
      <c r="B1869" s="869"/>
      <c r="C1869" s="868" t="s">
        <v>4069</v>
      </c>
      <c r="D1869" s="868" t="s">
        <v>337</v>
      </c>
      <c r="E1869" s="870" t="n">
        <v>73.31</v>
      </c>
      <c r="F1869" s="871" t="n">
        <v>66.36</v>
      </c>
      <c r="G1869" s="871" t="n">
        <v>139.67</v>
      </c>
      <c r="H1869" s="870" t="n">
        <v>73.31</v>
      </c>
      <c r="I1869" s="871" t="n">
        <v>76.68</v>
      </c>
      <c r="J1869" s="871" t="n">
        <v>149.99</v>
      </c>
    </row>
    <row r="1870" customFormat="false" ht="25.5" hidden="false" customHeight="false" outlineLevel="0" collapsed="false">
      <c r="A1870" s="868" t="s">
        <v>4070</v>
      </c>
      <c r="B1870" s="869"/>
      <c r="C1870" s="868" t="s">
        <v>4071</v>
      </c>
      <c r="D1870" s="868" t="s">
        <v>337</v>
      </c>
      <c r="E1870" s="870" t="n">
        <v>116.95</v>
      </c>
      <c r="F1870" s="871" t="n">
        <v>114.98</v>
      </c>
      <c r="G1870" s="871" t="n">
        <v>231.93</v>
      </c>
      <c r="H1870" s="870" t="n">
        <v>116.95</v>
      </c>
      <c r="I1870" s="871" t="n">
        <v>132.87</v>
      </c>
      <c r="J1870" s="871" t="n">
        <v>249.82</v>
      </c>
    </row>
    <row r="1871" customFormat="false" ht="12.75" hidden="false" customHeight="false" outlineLevel="0" collapsed="false">
      <c r="A1871" s="868" t="s">
        <v>4072</v>
      </c>
      <c r="B1871" s="869"/>
      <c r="C1871" s="868" t="s">
        <v>4073</v>
      </c>
      <c r="D1871" s="868" t="s">
        <v>337</v>
      </c>
      <c r="E1871" s="870" t="n">
        <v>328.55</v>
      </c>
      <c r="F1871" s="871" t="n">
        <v>132.72</v>
      </c>
      <c r="G1871" s="871" t="n">
        <v>461.27</v>
      </c>
      <c r="H1871" s="870" t="n">
        <v>328.55</v>
      </c>
      <c r="I1871" s="871" t="n">
        <v>153.36</v>
      </c>
      <c r="J1871" s="871" t="n">
        <v>481.91</v>
      </c>
    </row>
    <row r="1872" customFormat="false" ht="12.75" hidden="false" customHeight="false" outlineLevel="0" collapsed="false">
      <c r="A1872" s="863" t="s">
        <v>4074</v>
      </c>
      <c r="B1872" s="864" t="s">
        <v>4075</v>
      </c>
      <c r="C1872" s="865"/>
      <c r="D1872" s="876"/>
      <c r="E1872" s="877"/>
      <c r="F1872" s="877"/>
      <c r="G1872" s="878"/>
      <c r="H1872" s="877"/>
      <c r="I1872" s="877"/>
      <c r="J1872" s="878"/>
    </row>
    <row r="1873" customFormat="false" ht="12.75" hidden="false" customHeight="false" outlineLevel="0" collapsed="false">
      <c r="A1873" s="868" t="s">
        <v>4076</v>
      </c>
      <c r="B1873" s="869"/>
      <c r="C1873" s="868" t="s">
        <v>4077</v>
      </c>
      <c r="D1873" s="868" t="s">
        <v>337</v>
      </c>
      <c r="E1873" s="870" t="n">
        <v>12.6</v>
      </c>
      <c r="F1873" s="871" t="n">
        <v>9.96</v>
      </c>
      <c r="G1873" s="871" t="n">
        <v>22.56</v>
      </c>
      <c r="H1873" s="870" t="n">
        <v>12.6</v>
      </c>
      <c r="I1873" s="871" t="n">
        <v>11.5</v>
      </c>
      <c r="J1873" s="871" t="n">
        <v>24.1</v>
      </c>
    </row>
    <row r="1874" customFormat="false" ht="12.75" hidden="false" customHeight="false" outlineLevel="0" collapsed="false">
      <c r="A1874" s="868" t="s">
        <v>4078</v>
      </c>
      <c r="B1874" s="869"/>
      <c r="C1874" s="868" t="s">
        <v>4079</v>
      </c>
      <c r="D1874" s="868" t="s">
        <v>337</v>
      </c>
      <c r="E1874" s="870" t="n">
        <v>24.18</v>
      </c>
      <c r="F1874" s="871" t="n">
        <v>9.96</v>
      </c>
      <c r="G1874" s="871" t="n">
        <v>34.14</v>
      </c>
      <c r="H1874" s="870" t="n">
        <v>24.18</v>
      </c>
      <c r="I1874" s="871" t="n">
        <v>11.5</v>
      </c>
      <c r="J1874" s="871" t="n">
        <v>35.68</v>
      </c>
    </row>
    <row r="1875" customFormat="false" ht="12.75" hidden="false" customHeight="false" outlineLevel="0" collapsed="false">
      <c r="A1875" s="868" t="s">
        <v>4080</v>
      </c>
      <c r="B1875" s="869"/>
      <c r="C1875" s="868" t="s">
        <v>4081</v>
      </c>
      <c r="D1875" s="868" t="s">
        <v>337</v>
      </c>
      <c r="E1875" s="870" t="n">
        <v>37.44</v>
      </c>
      <c r="F1875" s="871" t="n">
        <v>9.96</v>
      </c>
      <c r="G1875" s="871" t="n">
        <v>47.4</v>
      </c>
      <c r="H1875" s="870" t="n">
        <v>37.44</v>
      </c>
      <c r="I1875" s="871" t="n">
        <v>11.5</v>
      </c>
      <c r="J1875" s="871" t="n">
        <v>48.94</v>
      </c>
    </row>
    <row r="1876" customFormat="false" ht="12.75" hidden="false" customHeight="false" outlineLevel="0" collapsed="false">
      <c r="A1876" s="868" t="s">
        <v>4082</v>
      </c>
      <c r="B1876" s="869"/>
      <c r="C1876" s="868" t="s">
        <v>4083</v>
      </c>
      <c r="D1876" s="868" t="s">
        <v>337</v>
      </c>
      <c r="E1876" s="870" t="n">
        <v>52.63</v>
      </c>
      <c r="F1876" s="871" t="n">
        <v>9.96</v>
      </c>
      <c r="G1876" s="871" t="n">
        <v>62.59</v>
      </c>
      <c r="H1876" s="870" t="n">
        <v>52.63</v>
      </c>
      <c r="I1876" s="871" t="n">
        <v>11.5</v>
      </c>
      <c r="J1876" s="871" t="n">
        <v>64.13</v>
      </c>
    </row>
    <row r="1877" customFormat="false" ht="12.75" hidden="false" customHeight="false" outlineLevel="0" collapsed="false">
      <c r="A1877" s="863" t="s">
        <v>4084</v>
      </c>
      <c r="B1877" s="864" t="s">
        <v>4085</v>
      </c>
      <c r="C1877" s="865"/>
      <c r="D1877" s="876"/>
      <c r="E1877" s="877"/>
      <c r="F1877" s="877"/>
      <c r="G1877" s="878"/>
      <c r="H1877" s="877"/>
      <c r="I1877" s="877"/>
      <c r="J1877" s="878"/>
    </row>
    <row r="1878" customFormat="false" ht="25.5" hidden="false" customHeight="false" outlineLevel="0" collapsed="false">
      <c r="A1878" s="868" t="s">
        <v>4086</v>
      </c>
      <c r="B1878" s="869"/>
      <c r="C1878" s="868" t="s">
        <v>4087</v>
      </c>
      <c r="D1878" s="868" t="s">
        <v>337</v>
      </c>
      <c r="E1878" s="870" t="n">
        <v>17.92</v>
      </c>
      <c r="F1878" s="871" t="n">
        <v>6.64</v>
      </c>
      <c r="G1878" s="871" t="n">
        <v>24.56</v>
      </c>
      <c r="H1878" s="870" t="n">
        <v>17.92</v>
      </c>
      <c r="I1878" s="871" t="n">
        <v>7.67</v>
      </c>
      <c r="J1878" s="871" t="n">
        <v>25.59</v>
      </c>
    </row>
    <row r="1879" customFormat="false" ht="25.5" hidden="false" customHeight="false" outlineLevel="0" collapsed="false">
      <c r="A1879" s="868" t="s">
        <v>4088</v>
      </c>
      <c r="B1879" s="869"/>
      <c r="C1879" s="868" t="s">
        <v>4089</v>
      </c>
      <c r="D1879" s="868" t="s">
        <v>337</v>
      </c>
      <c r="E1879" s="870" t="n">
        <v>18.77</v>
      </c>
      <c r="F1879" s="871" t="n">
        <v>6.64</v>
      </c>
      <c r="G1879" s="871" t="n">
        <v>25.41</v>
      </c>
      <c r="H1879" s="870" t="n">
        <v>18.77</v>
      </c>
      <c r="I1879" s="871" t="n">
        <v>7.67</v>
      </c>
      <c r="J1879" s="871" t="n">
        <v>26.44</v>
      </c>
    </row>
    <row r="1880" customFormat="false" ht="12.75" hidden="false" customHeight="false" outlineLevel="0" collapsed="false">
      <c r="A1880" s="868" t="s">
        <v>4090</v>
      </c>
      <c r="B1880" s="869"/>
      <c r="C1880" s="868" t="s">
        <v>4091</v>
      </c>
      <c r="D1880" s="868" t="s">
        <v>337</v>
      </c>
      <c r="E1880" s="870" t="n">
        <v>55.9</v>
      </c>
      <c r="F1880" s="871" t="n">
        <v>6.64</v>
      </c>
      <c r="G1880" s="871" t="n">
        <v>62.54</v>
      </c>
      <c r="H1880" s="870" t="n">
        <v>55.9</v>
      </c>
      <c r="I1880" s="871" t="n">
        <v>7.67</v>
      </c>
      <c r="J1880" s="871" t="n">
        <v>63.57</v>
      </c>
    </row>
    <row r="1881" customFormat="false" ht="12.75" hidden="false" customHeight="false" outlineLevel="0" collapsed="false">
      <c r="A1881" s="868" t="s">
        <v>4092</v>
      </c>
      <c r="B1881" s="869"/>
      <c r="C1881" s="868" t="s">
        <v>4093</v>
      </c>
      <c r="D1881" s="868" t="s">
        <v>337</v>
      </c>
      <c r="E1881" s="870" t="n">
        <v>34.23</v>
      </c>
      <c r="F1881" s="871" t="n">
        <v>24.89</v>
      </c>
      <c r="G1881" s="871" t="n">
        <v>59.12</v>
      </c>
      <c r="H1881" s="870" t="n">
        <v>34.23</v>
      </c>
      <c r="I1881" s="871" t="n">
        <v>28.75</v>
      </c>
      <c r="J1881" s="871" t="n">
        <v>62.98</v>
      </c>
    </row>
    <row r="1882" customFormat="false" ht="12.75" hidden="false" customHeight="false" outlineLevel="0" collapsed="false">
      <c r="A1882" s="868" t="s">
        <v>4094</v>
      </c>
      <c r="B1882" s="869"/>
      <c r="C1882" s="868" t="s">
        <v>4095</v>
      </c>
      <c r="D1882" s="868" t="s">
        <v>337</v>
      </c>
      <c r="E1882" s="870" t="n">
        <v>70.84</v>
      </c>
      <c r="F1882" s="871" t="n">
        <v>6.64</v>
      </c>
      <c r="G1882" s="871" t="n">
        <v>77.48</v>
      </c>
      <c r="H1882" s="870" t="n">
        <v>70.84</v>
      </c>
      <c r="I1882" s="871" t="n">
        <v>7.67</v>
      </c>
      <c r="J1882" s="871" t="n">
        <v>78.51</v>
      </c>
    </row>
    <row r="1883" customFormat="false" ht="12.75" hidden="false" customHeight="false" outlineLevel="0" collapsed="false">
      <c r="A1883" s="868" t="s">
        <v>4096</v>
      </c>
      <c r="B1883" s="869"/>
      <c r="C1883" s="868" t="s">
        <v>4097</v>
      </c>
      <c r="D1883" s="868" t="s">
        <v>337</v>
      </c>
      <c r="E1883" s="870" t="n">
        <v>92.23</v>
      </c>
      <c r="F1883" s="871" t="n">
        <v>6.64</v>
      </c>
      <c r="G1883" s="871" t="n">
        <v>98.87</v>
      </c>
      <c r="H1883" s="870" t="n">
        <v>92.23</v>
      </c>
      <c r="I1883" s="871" t="n">
        <v>7.67</v>
      </c>
      <c r="J1883" s="871" t="n">
        <v>99.9</v>
      </c>
    </row>
    <row r="1884" customFormat="false" ht="12.75" hidden="false" customHeight="false" outlineLevel="0" collapsed="false">
      <c r="A1884" s="863" t="s">
        <v>4098</v>
      </c>
      <c r="B1884" s="864" t="s">
        <v>4099</v>
      </c>
      <c r="C1884" s="865"/>
      <c r="D1884" s="876"/>
      <c r="E1884" s="877"/>
      <c r="F1884" s="877"/>
      <c r="G1884" s="878"/>
      <c r="H1884" s="877"/>
      <c r="I1884" s="877"/>
      <c r="J1884" s="878"/>
    </row>
    <row r="1885" customFormat="false" ht="25.5" hidden="false" customHeight="false" outlineLevel="0" collapsed="false">
      <c r="A1885" s="868" t="s">
        <v>4100</v>
      </c>
      <c r="B1885" s="869"/>
      <c r="C1885" s="868" t="s">
        <v>4101</v>
      </c>
      <c r="D1885" s="868" t="s">
        <v>648</v>
      </c>
      <c r="E1885" s="870" t="n">
        <v>377.92</v>
      </c>
      <c r="F1885" s="871" t="n">
        <v>16.6</v>
      </c>
      <c r="G1885" s="871" t="n">
        <v>394.52</v>
      </c>
      <c r="H1885" s="870" t="n">
        <v>377.92</v>
      </c>
      <c r="I1885" s="871" t="n">
        <v>19.18</v>
      </c>
      <c r="J1885" s="871" t="n">
        <v>397.1</v>
      </c>
    </row>
    <row r="1886" customFormat="false" ht="25.5" hidden="false" customHeight="false" outlineLevel="0" collapsed="false">
      <c r="A1886" s="868" t="s">
        <v>4102</v>
      </c>
      <c r="B1886" s="869"/>
      <c r="C1886" s="868" t="s">
        <v>4103</v>
      </c>
      <c r="D1886" s="868" t="s">
        <v>648</v>
      </c>
      <c r="E1886" s="870" t="n">
        <v>326.61</v>
      </c>
      <c r="F1886" s="871" t="n">
        <v>16.6</v>
      </c>
      <c r="G1886" s="871" t="n">
        <v>343.21</v>
      </c>
      <c r="H1886" s="870" t="n">
        <v>326.61</v>
      </c>
      <c r="I1886" s="871" t="n">
        <v>19.18</v>
      </c>
      <c r="J1886" s="871" t="n">
        <v>345.79</v>
      </c>
    </row>
    <row r="1887" customFormat="false" ht="12.75" hidden="false" customHeight="false" outlineLevel="0" collapsed="false">
      <c r="A1887" s="863" t="s">
        <v>4104</v>
      </c>
      <c r="B1887" s="864" t="s">
        <v>4105</v>
      </c>
      <c r="C1887" s="865"/>
      <c r="D1887" s="876"/>
      <c r="E1887" s="877"/>
      <c r="F1887" s="877"/>
      <c r="G1887" s="878"/>
      <c r="H1887" s="877"/>
      <c r="I1887" s="877"/>
      <c r="J1887" s="878"/>
    </row>
    <row r="1888" customFormat="false" ht="25.5" hidden="false" customHeight="false" outlineLevel="0" collapsed="false">
      <c r="A1888" s="868" t="s">
        <v>4106</v>
      </c>
      <c r="B1888" s="869"/>
      <c r="C1888" s="868" t="s">
        <v>4107</v>
      </c>
      <c r="D1888" s="868" t="s">
        <v>337</v>
      </c>
      <c r="E1888" s="870" t="n">
        <v>146.66</v>
      </c>
      <c r="F1888" s="871" t="n">
        <v>15.56</v>
      </c>
      <c r="G1888" s="871" t="n">
        <v>162.22</v>
      </c>
      <c r="H1888" s="870" t="n">
        <v>146.66</v>
      </c>
      <c r="I1888" s="871" t="n">
        <v>17.98</v>
      </c>
      <c r="J1888" s="871" t="n">
        <v>164.64</v>
      </c>
    </row>
    <row r="1889" customFormat="false" ht="25.5" hidden="false" customHeight="false" outlineLevel="0" collapsed="false">
      <c r="A1889" s="868" t="s">
        <v>4108</v>
      </c>
      <c r="B1889" s="869"/>
      <c r="C1889" s="868" t="s">
        <v>4109</v>
      </c>
      <c r="D1889" s="868" t="s">
        <v>337</v>
      </c>
      <c r="E1889" s="870" t="n">
        <v>157.92</v>
      </c>
      <c r="F1889" s="871" t="n">
        <v>15.56</v>
      </c>
      <c r="G1889" s="871" t="n">
        <v>173.48</v>
      </c>
      <c r="H1889" s="870" t="n">
        <v>157.92</v>
      </c>
      <c r="I1889" s="871" t="n">
        <v>17.98</v>
      </c>
      <c r="J1889" s="871" t="n">
        <v>175.9</v>
      </c>
    </row>
    <row r="1890" customFormat="false" ht="25.5" hidden="false" customHeight="false" outlineLevel="0" collapsed="false">
      <c r="A1890" s="868" t="s">
        <v>4110</v>
      </c>
      <c r="B1890" s="869"/>
      <c r="C1890" s="868" t="s">
        <v>4111</v>
      </c>
      <c r="D1890" s="868" t="s">
        <v>337</v>
      </c>
      <c r="E1890" s="870" t="n">
        <v>156.56</v>
      </c>
      <c r="F1890" s="871" t="n">
        <v>15.56</v>
      </c>
      <c r="G1890" s="871" t="n">
        <v>172.12</v>
      </c>
      <c r="H1890" s="870" t="n">
        <v>156.56</v>
      </c>
      <c r="I1890" s="871" t="n">
        <v>17.98</v>
      </c>
      <c r="J1890" s="871" t="n">
        <v>174.54</v>
      </c>
    </row>
    <row r="1891" customFormat="false" ht="25.5" hidden="false" customHeight="false" outlineLevel="0" collapsed="false">
      <c r="A1891" s="868" t="s">
        <v>4112</v>
      </c>
      <c r="B1891" s="869"/>
      <c r="C1891" s="868" t="s">
        <v>4113</v>
      </c>
      <c r="D1891" s="868" t="s">
        <v>337</v>
      </c>
      <c r="E1891" s="870" t="n">
        <v>171.47</v>
      </c>
      <c r="F1891" s="871" t="n">
        <v>15.56</v>
      </c>
      <c r="G1891" s="871" t="n">
        <v>187.03</v>
      </c>
      <c r="H1891" s="870" t="n">
        <v>171.47</v>
      </c>
      <c r="I1891" s="871" t="n">
        <v>17.98</v>
      </c>
      <c r="J1891" s="871" t="n">
        <v>189.45</v>
      </c>
    </row>
    <row r="1892" customFormat="false" ht="12.75" hidden="false" customHeight="false" outlineLevel="0" collapsed="false">
      <c r="A1892" s="863" t="s">
        <v>4114</v>
      </c>
      <c r="B1892" s="864" t="s">
        <v>4115</v>
      </c>
      <c r="C1892" s="865"/>
      <c r="D1892" s="876"/>
      <c r="E1892" s="877"/>
      <c r="F1892" s="877"/>
      <c r="G1892" s="878"/>
      <c r="H1892" s="877"/>
      <c r="I1892" s="877"/>
      <c r="J1892" s="878"/>
    </row>
    <row r="1893" customFormat="false" ht="25.5" hidden="false" customHeight="false" outlineLevel="0" collapsed="false">
      <c r="A1893" s="868" t="s">
        <v>4116</v>
      </c>
      <c r="B1893" s="869"/>
      <c r="C1893" s="868" t="s">
        <v>4117</v>
      </c>
      <c r="D1893" s="868" t="s">
        <v>337</v>
      </c>
      <c r="E1893" s="870" t="n">
        <v>127135.89</v>
      </c>
      <c r="F1893" s="871" t="n">
        <v>1279.52</v>
      </c>
      <c r="G1893" s="871" t="n">
        <v>128415.41</v>
      </c>
      <c r="H1893" s="870" t="n">
        <v>127135.89</v>
      </c>
      <c r="I1893" s="871" t="n">
        <v>1478.56</v>
      </c>
      <c r="J1893" s="871" t="n">
        <v>128614.45</v>
      </c>
    </row>
    <row r="1894" customFormat="false" ht="25.5" hidden="false" customHeight="false" outlineLevel="0" collapsed="false">
      <c r="A1894" s="868" t="s">
        <v>4118</v>
      </c>
      <c r="B1894" s="869"/>
      <c r="C1894" s="868" t="s">
        <v>4119</v>
      </c>
      <c r="D1894" s="868" t="s">
        <v>337</v>
      </c>
      <c r="E1894" s="870" t="n">
        <v>169940.63</v>
      </c>
      <c r="F1894" s="871" t="n">
        <v>1279.52</v>
      </c>
      <c r="G1894" s="871" t="n">
        <v>171220.15</v>
      </c>
      <c r="H1894" s="870" t="n">
        <v>169940.63</v>
      </c>
      <c r="I1894" s="871" t="n">
        <v>1478.56</v>
      </c>
      <c r="J1894" s="871" t="n">
        <v>171419.19</v>
      </c>
    </row>
    <row r="1895" customFormat="false" ht="25.5" hidden="false" customHeight="false" outlineLevel="0" collapsed="false">
      <c r="A1895" s="868" t="s">
        <v>4120</v>
      </c>
      <c r="B1895" s="869"/>
      <c r="C1895" s="868" t="s">
        <v>4121</v>
      </c>
      <c r="D1895" s="868" t="s">
        <v>337</v>
      </c>
      <c r="E1895" s="870" t="n">
        <v>70880.09</v>
      </c>
      <c r="F1895" s="871" t="n">
        <v>1279.52</v>
      </c>
      <c r="G1895" s="871" t="n">
        <v>72159.61</v>
      </c>
      <c r="H1895" s="870" t="n">
        <v>70880.09</v>
      </c>
      <c r="I1895" s="871" t="n">
        <v>1478.56</v>
      </c>
      <c r="J1895" s="871" t="n">
        <v>72358.65</v>
      </c>
    </row>
    <row r="1896" customFormat="false" ht="25.5" hidden="false" customHeight="false" outlineLevel="0" collapsed="false">
      <c r="A1896" s="868" t="s">
        <v>4122</v>
      </c>
      <c r="B1896" s="869"/>
      <c r="C1896" s="868" t="s">
        <v>4123</v>
      </c>
      <c r="D1896" s="868" t="s">
        <v>337</v>
      </c>
      <c r="E1896" s="870" t="n">
        <v>92163.69</v>
      </c>
      <c r="F1896" s="871" t="n">
        <v>1279.52</v>
      </c>
      <c r="G1896" s="871" t="n">
        <v>93443.21</v>
      </c>
      <c r="H1896" s="870" t="n">
        <v>92163.69</v>
      </c>
      <c r="I1896" s="871" t="n">
        <v>1478.56</v>
      </c>
      <c r="J1896" s="871" t="n">
        <v>93642.25</v>
      </c>
    </row>
    <row r="1897" customFormat="false" ht="25.5" hidden="false" customHeight="false" outlineLevel="0" collapsed="false">
      <c r="A1897" s="868" t="s">
        <v>4124</v>
      </c>
      <c r="B1897" s="869"/>
      <c r="C1897" s="868" t="s">
        <v>4125</v>
      </c>
      <c r="D1897" s="868" t="s">
        <v>337</v>
      </c>
      <c r="E1897" s="870" t="n">
        <v>63496.5</v>
      </c>
      <c r="F1897" s="871" t="n">
        <v>683</v>
      </c>
      <c r="G1897" s="871" t="n">
        <v>64179.5</v>
      </c>
      <c r="H1897" s="870" t="n">
        <v>63496.5</v>
      </c>
      <c r="I1897" s="871" t="n">
        <v>789.25</v>
      </c>
      <c r="J1897" s="871" t="n">
        <v>64285.75</v>
      </c>
    </row>
    <row r="1898" customFormat="false" ht="25.5" hidden="false" customHeight="false" outlineLevel="0" collapsed="false">
      <c r="A1898" s="868" t="s">
        <v>4126</v>
      </c>
      <c r="B1898" s="869"/>
      <c r="C1898" s="868" t="s">
        <v>4127</v>
      </c>
      <c r="D1898" s="868" t="s">
        <v>337</v>
      </c>
      <c r="E1898" s="870" t="n">
        <v>111537.21</v>
      </c>
      <c r="F1898" s="871" t="n">
        <v>1279.52</v>
      </c>
      <c r="G1898" s="871" t="n">
        <v>112816.73</v>
      </c>
      <c r="H1898" s="870" t="n">
        <v>111537.21</v>
      </c>
      <c r="I1898" s="871" t="n">
        <v>1478.56</v>
      </c>
      <c r="J1898" s="871" t="n">
        <v>113015.77</v>
      </c>
    </row>
    <row r="1899" customFormat="false" ht="25.5" hidden="false" customHeight="false" outlineLevel="0" collapsed="false">
      <c r="A1899" s="868" t="s">
        <v>4128</v>
      </c>
      <c r="B1899" s="869"/>
      <c r="C1899" s="868" t="s">
        <v>4129</v>
      </c>
      <c r="D1899" s="868" t="s">
        <v>337</v>
      </c>
      <c r="E1899" s="870" t="n">
        <v>234368.89</v>
      </c>
      <c r="F1899" s="871" t="n">
        <v>1416.12</v>
      </c>
      <c r="G1899" s="871" t="n">
        <v>235785.01</v>
      </c>
      <c r="H1899" s="870" t="n">
        <v>234368.89</v>
      </c>
      <c r="I1899" s="871" t="n">
        <v>1636.41</v>
      </c>
      <c r="J1899" s="871" t="n">
        <v>236005.3</v>
      </c>
    </row>
    <row r="1900" customFormat="false" ht="25.5" hidden="false" customHeight="false" outlineLevel="0" collapsed="false">
      <c r="A1900" s="868" t="s">
        <v>4130</v>
      </c>
      <c r="B1900" s="869"/>
      <c r="C1900" s="868" t="s">
        <v>4131</v>
      </c>
      <c r="D1900" s="868" t="s">
        <v>337</v>
      </c>
      <c r="E1900" s="870" t="n">
        <v>117355.34</v>
      </c>
      <c r="F1900" s="871" t="n">
        <v>1279.52</v>
      </c>
      <c r="G1900" s="871" t="n">
        <v>118634.86</v>
      </c>
      <c r="H1900" s="870" t="n">
        <v>117355.34</v>
      </c>
      <c r="I1900" s="871" t="n">
        <v>1478.56</v>
      </c>
      <c r="J1900" s="871" t="n">
        <v>118833.9</v>
      </c>
    </row>
    <row r="1901" customFormat="false" ht="25.5" hidden="false" customHeight="false" outlineLevel="0" collapsed="false">
      <c r="A1901" s="868" t="s">
        <v>4132</v>
      </c>
      <c r="B1901" s="869"/>
      <c r="C1901" s="868" t="s">
        <v>4133</v>
      </c>
      <c r="D1901" s="868" t="s">
        <v>337</v>
      </c>
      <c r="E1901" s="870" t="n">
        <v>256908.36</v>
      </c>
      <c r="F1901" s="871" t="n">
        <v>1403.12</v>
      </c>
      <c r="G1901" s="871" t="n">
        <v>258311.48</v>
      </c>
      <c r="H1901" s="870" t="n">
        <v>256908.36</v>
      </c>
      <c r="I1901" s="871" t="n">
        <v>1621.36</v>
      </c>
      <c r="J1901" s="871" t="n">
        <v>258529.72</v>
      </c>
    </row>
    <row r="1902" customFormat="false" ht="25.5" hidden="false" customHeight="false" outlineLevel="0" collapsed="false">
      <c r="A1902" s="868" t="s">
        <v>4134</v>
      </c>
      <c r="B1902" s="869"/>
      <c r="C1902" s="868" t="s">
        <v>4135</v>
      </c>
      <c r="D1902" s="868" t="s">
        <v>337</v>
      </c>
      <c r="E1902" s="870" t="n">
        <v>210993.42</v>
      </c>
      <c r="F1902" s="871" t="n">
        <v>1416.12</v>
      </c>
      <c r="G1902" s="871" t="n">
        <v>212409.54</v>
      </c>
      <c r="H1902" s="870" t="n">
        <v>210993.42</v>
      </c>
      <c r="I1902" s="871" t="n">
        <v>1636.41</v>
      </c>
      <c r="J1902" s="871" t="n">
        <v>212629.83</v>
      </c>
    </row>
    <row r="1903" customFormat="false" ht="12.75" hidden="false" customHeight="false" outlineLevel="0" collapsed="false">
      <c r="A1903" s="863" t="s">
        <v>4136</v>
      </c>
      <c r="B1903" s="864" t="s">
        <v>4137</v>
      </c>
      <c r="C1903" s="865"/>
      <c r="D1903" s="876"/>
      <c r="E1903" s="877"/>
      <c r="F1903" s="877"/>
      <c r="G1903" s="878"/>
      <c r="H1903" s="877"/>
      <c r="I1903" s="877"/>
      <c r="J1903" s="878"/>
    </row>
    <row r="1904" customFormat="false" ht="25.5" hidden="false" customHeight="false" outlineLevel="0" collapsed="false">
      <c r="A1904" s="868" t="s">
        <v>4138</v>
      </c>
      <c r="B1904" s="869"/>
      <c r="C1904" s="868" t="s">
        <v>4139</v>
      </c>
      <c r="D1904" s="868" t="s">
        <v>337</v>
      </c>
      <c r="E1904" s="870" t="n">
        <v>14756.87</v>
      </c>
      <c r="F1904" s="871" t="n">
        <v>683</v>
      </c>
      <c r="G1904" s="871" t="n">
        <v>15439.87</v>
      </c>
      <c r="H1904" s="870" t="n">
        <v>14756.87</v>
      </c>
      <c r="I1904" s="871" t="n">
        <v>789.25</v>
      </c>
      <c r="J1904" s="871" t="n">
        <v>15546.12</v>
      </c>
    </row>
    <row r="1905" customFormat="false" ht="25.5" hidden="false" customHeight="false" outlineLevel="0" collapsed="false">
      <c r="A1905" s="868" t="s">
        <v>4140</v>
      </c>
      <c r="B1905" s="869"/>
      <c r="C1905" s="868" t="s">
        <v>4141</v>
      </c>
      <c r="D1905" s="868" t="s">
        <v>337</v>
      </c>
      <c r="E1905" s="870" t="n">
        <v>10730.8</v>
      </c>
      <c r="F1905" s="871" t="n">
        <v>683</v>
      </c>
      <c r="G1905" s="871" t="n">
        <v>11413.8</v>
      </c>
      <c r="H1905" s="870" t="n">
        <v>10730.8</v>
      </c>
      <c r="I1905" s="871" t="n">
        <v>789.25</v>
      </c>
      <c r="J1905" s="871" t="n">
        <v>11520.05</v>
      </c>
    </row>
    <row r="1906" customFormat="false" ht="25.5" hidden="false" customHeight="false" outlineLevel="0" collapsed="false">
      <c r="A1906" s="868" t="s">
        <v>4142</v>
      </c>
      <c r="B1906" s="869"/>
      <c r="C1906" s="868" t="s">
        <v>4143</v>
      </c>
      <c r="D1906" s="868" t="s">
        <v>337</v>
      </c>
      <c r="E1906" s="870" t="n">
        <v>40520.67</v>
      </c>
      <c r="F1906" s="871" t="n">
        <v>1092.8</v>
      </c>
      <c r="G1906" s="871" t="n">
        <v>41613.47</v>
      </c>
      <c r="H1906" s="870" t="n">
        <v>40520.67</v>
      </c>
      <c r="I1906" s="871" t="n">
        <v>1262.8</v>
      </c>
      <c r="J1906" s="871" t="n">
        <v>41783.47</v>
      </c>
    </row>
    <row r="1907" customFormat="false" ht="25.5" hidden="false" customHeight="false" outlineLevel="0" collapsed="false">
      <c r="A1907" s="868" t="s">
        <v>4144</v>
      </c>
      <c r="B1907" s="869"/>
      <c r="C1907" s="868" t="s">
        <v>4145</v>
      </c>
      <c r="D1907" s="868" t="s">
        <v>337</v>
      </c>
      <c r="E1907" s="870" t="n">
        <v>75522.39</v>
      </c>
      <c r="F1907" s="871" t="n">
        <v>1092.8</v>
      </c>
      <c r="G1907" s="871" t="n">
        <v>76615.19</v>
      </c>
      <c r="H1907" s="870" t="n">
        <v>75522.39</v>
      </c>
      <c r="I1907" s="871" t="n">
        <v>1262.8</v>
      </c>
      <c r="J1907" s="871" t="n">
        <v>76785.19</v>
      </c>
    </row>
    <row r="1908" customFormat="false" ht="25.5" hidden="false" customHeight="false" outlineLevel="0" collapsed="false">
      <c r="A1908" s="868" t="s">
        <v>4146</v>
      </c>
      <c r="B1908" s="869"/>
      <c r="C1908" s="868" t="s">
        <v>4147</v>
      </c>
      <c r="D1908" s="868" t="s">
        <v>337</v>
      </c>
      <c r="E1908" s="870" t="n">
        <v>3713.29</v>
      </c>
      <c r="F1908" s="871" t="n">
        <v>273.2</v>
      </c>
      <c r="G1908" s="871" t="n">
        <v>3986.49</v>
      </c>
      <c r="H1908" s="870" t="n">
        <v>3713.29</v>
      </c>
      <c r="I1908" s="871" t="n">
        <v>315.7</v>
      </c>
      <c r="J1908" s="871" t="n">
        <v>4028.99</v>
      </c>
    </row>
    <row r="1909" customFormat="false" ht="25.5" hidden="false" customHeight="false" outlineLevel="0" collapsed="false">
      <c r="A1909" s="868" t="s">
        <v>4148</v>
      </c>
      <c r="B1909" s="869"/>
      <c r="C1909" s="868" t="s">
        <v>4149</v>
      </c>
      <c r="D1909" s="868" t="s">
        <v>337</v>
      </c>
      <c r="E1909" s="870" t="n">
        <v>4185.32</v>
      </c>
      <c r="F1909" s="871" t="n">
        <v>273.2</v>
      </c>
      <c r="G1909" s="871" t="n">
        <v>4458.52</v>
      </c>
      <c r="H1909" s="870" t="n">
        <v>4185.32</v>
      </c>
      <c r="I1909" s="871" t="n">
        <v>315.7</v>
      </c>
      <c r="J1909" s="871" t="n">
        <v>4501.02</v>
      </c>
    </row>
    <row r="1910" customFormat="false" ht="25.5" hidden="false" customHeight="false" outlineLevel="0" collapsed="false">
      <c r="A1910" s="868" t="s">
        <v>4150</v>
      </c>
      <c r="B1910" s="869"/>
      <c r="C1910" s="868" t="s">
        <v>4151</v>
      </c>
      <c r="D1910" s="868" t="s">
        <v>337</v>
      </c>
      <c r="E1910" s="870" t="n">
        <v>8654.71</v>
      </c>
      <c r="F1910" s="871" t="n">
        <v>683</v>
      </c>
      <c r="G1910" s="871" t="n">
        <v>9337.71</v>
      </c>
      <c r="H1910" s="870" t="n">
        <v>8654.71</v>
      </c>
      <c r="I1910" s="871" t="n">
        <v>789.25</v>
      </c>
      <c r="J1910" s="871" t="n">
        <v>9443.96</v>
      </c>
    </row>
    <row r="1911" customFormat="false" ht="25.5" hidden="false" customHeight="false" outlineLevel="0" collapsed="false">
      <c r="A1911" s="868" t="s">
        <v>4152</v>
      </c>
      <c r="B1911" s="869"/>
      <c r="C1911" s="868" t="s">
        <v>4153</v>
      </c>
      <c r="D1911" s="868" t="s">
        <v>337</v>
      </c>
      <c r="E1911" s="870" t="n">
        <v>17290.55</v>
      </c>
      <c r="F1911" s="871" t="n">
        <v>683</v>
      </c>
      <c r="G1911" s="871" t="n">
        <v>17973.55</v>
      </c>
      <c r="H1911" s="870" t="n">
        <v>17290.55</v>
      </c>
      <c r="I1911" s="871" t="n">
        <v>789.25</v>
      </c>
      <c r="J1911" s="871" t="n">
        <v>18079.8</v>
      </c>
    </row>
    <row r="1912" customFormat="false" ht="25.5" hidden="false" customHeight="false" outlineLevel="0" collapsed="false">
      <c r="A1912" s="868" t="s">
        <v>4154</v>
      </c>
      <c r="B1912" s="869"/>
      <c r="C1912" s="868" t="s">
        <v>4155</v>
      </c>
      <c r="D1912" s="868" t="s">
        <v>337</v>
      </c>
      <c r="E1912" s="870" t="n">
        <v>8407.27</v>
      </c>
      <c r="F1912" s="871" t="n">
        <v>683</v>
      </c>
      <c r="G1912" s="871" t="n">
        <v>9090.27</v>
      </c>
      <c r="H1912" s="870" t="n">
        <v>8407.27</v>
      </c>
      <c r="I1912" s="871" t="n">
        <v>789.25</v>
      </c>
      <c r="J1912" s="871" t="n">
        <v>9196.52</v>
      </c>
    </row>
    <row r="1913" customFormat="false" ht="25.5" hidden="false" customHeight="false" outlineLevel="0" collapsed="false">
      <c r="A1913" s="868" t="s">
        <v>4156</v>
      </c>
      <c r="B1913" s="869"/>
      <c r="C1913" s="868" t="s">
        <v>4157</v>
      </c>
      <c r="D1913" s="868" t="s">
        <v>337</v>
      </c>
      <c r="E1913" s="870" t="n">
        <v>50931.17</v>
      </c>
      <c r="F1913" s="871" t="n">
        <v>1092.8</v>
      </c>
      <c r="G1913" s="871" t="n">
        <v>52023.97</v>
      </c>
      <c r="H1913" s="870" t="n">
        <v>50931.17</v>
      </c>
      <c r="I1913" s="871" t="n">
        <v>1262.8</v>
      </c>
      <c r="J1913" s="871" t="n">
        <v>52193.97</v>
      </c>
    </row>
    <row r="1914" customFormat="false" ht="25.5" hidden="false" customHeight="false" outlineLevel="0" collapsed="false">
      <c r="A1914" s="868" t="s">
        <v>4158</v>
      </c>
      <c r="B1914" s="869"/>
      <c r="C1914" s="868" t="s">
        <v>4159</v>
      </c>
      <c r="D1914" s="868" t="s">
        <v>337</v>
      </c>
      <c r="E1914" s="870" t="n">
        <v>8854.01</v>
      </c>
      <c r="F1914" s="871" t="n">
        <v>273.2</v>
      </c>
      <c r="G1914" s="871" t="n">
        <v>9127.21</v>
      </c>
      <c r="H1914" s="870" t="n">
        <v>8854.01</v>
      </c>
      <c r="I1914" s="871" t="n">
        <v>315.7</v>
      </c>
      <c r="J1914" s="871" t="n">
        <v>9169.71</v>
      </c>
    </row>
    <row r="1915" customFormat="false" ht="25.5" hidden="false" customHeight="false" outlineLevel="0" collapsed="false">
      <c r="A1915" s="868" t="s">
        <v>4160</v>
      </c>
      <c r="B1915" s="869"/>
      <c r="C1915" s="868" t="s">
        <v>4161</v>
      </c>
      <c r="D1915" s="868" t="s">
        <v>337</v>
      </c>
      <c r="E1915" s="870" t="n">
        <v>33881.04</v>
      </c>
      <c r="F1915" s="871" t="n">
        <v>1092.8</v>
      </c>
      <c r="G1915" s="871" t="n">
        <v>34973.84</v>
      </c>
      <c r="H1915" s="870" t="n">
        <v>33881.04</v>
      </c>
      <c r="I1915" s="871" t="n">
        <v>1262.8</v>
      </c>
      <c r="J1915" s="871" t="n">
        <v>35143.84</v>
      </c>
    </row>
    <row r="1916" customFormat="false" ht="25.5" hidden="false" customHeight="false" outlineLevel="0" collapsed="false">
      <c r="A1916" s="868" t="s">
        <v>4162</v>
      </c>
      <c r="B1916" s="869"/>
      <c r="C1916" s="868" t="s">
        <v>4163</v>
      </c>
      <c r="D1916" s="868" t="s">
        <v>337</v>
      </c>
      <c r="E1916" s="870" t="n">
        <v>41304.19</v>
      </c>
      <c r="F1916" s="871" t="n">
        <v>1092.8</v>
      </c>
      <c r="G1916" s="871" t="n">
        <v>42396.99</v>
      </c>
      <c r="H1916" s="870" t="n">
        <v>41304.19</v>
      </c>
      <c r="I1916" s="871" t="n">
        <v>1262.8</v>
      </c>
      <c r="J1916" s="871" t="n">
        <v>42566.99</v>
      </c>
    </row>
    <row r="1917" customFormat="false" ht="25.5" hidden="false" customHeight="false" outlineLevel="0" collapsed="false">
      <c r="A1917" s="868" t="s">
        <v>4164</v>
      </c>
      <c r="B1917" s="869"/>
      <c r="C1917" s="868" t="s">
        <v>4165</v>
      </c>
      <c r="D1917" s="868" t="s">
        <v>337</v>
      </c>
      <c r="E1917" s="870" t="n">
        <v>73329.42</v>
      </c>
      <c r="F1917" s="871" t="n">
        <v>1092.8</v>
      </c>
      <c r="G1917" s="871" t="n">
        <v>74422.22</v>
      </c>
      <c r="H1917" s="870" t="n">
        <v>73329.42</v>
      </c>
      <c r="I1917" s="871" t="n">
        <v>1262.8</v>
      </c>
      <c r="J1917" s="871" t="n">
        <v>74592.22</v>
      </c>
    </row>
    <row r="1918" customFormat="false" ht="25.5" hidden="false" customHeight="false" outlineLevel="0" collapsed="false">
      <c r="A1918" s="868" t="s">
        <v>4166</v>
      </c>
      <c r="B1918" s="869"/>
      <c r="C1918" s="868" t="s">
        <v>4167</v>
      </c>
      <c r="D1918" s="868" t="s">
        <v>337</v>
      </c>
      <c r="E1918" s="870" t="n">
        <v>40707.06</v>
      </c>
      <c r="F1918" s="871" t="n">
        <v>683</v>
      </c>
      <c r="G1918" s="871" t="n">
        <v>41390.06</v>
      </c>
      <c r="H1918" s="870" t="n">
        <v>40707.06</v>
      </c>
      <c r="I1918" s="871" t="n">
        <v>789.25</v>
      </c>
      <c r="J1918" s="871" t="n">
        <v>41496.31</v>
      </c>
    </row>
    <row r="1919" customFormat="false" ht="25.5" hidden="false" customHeight="false" outlineLevel="0" collapsed="false">
      <c r="A1919" s="868" t="s">
        <v>4168</v>
      </c>
      <c r="B1919" s="869"/>
      <c r="C1919" s="868" t="s">
        <v>4169</v>
      </c>
      <c r="D1919" s="868" t="s">
        <v>337</v>
      </c>
      <c r="E1919" s="870" t="n">
        <v>12542.75</v>
      </c>
      <c r="F1919" s="871" t="n">
        <v>683</v>
      </c>
      <c r="G1919" s="871" t="n">
        <v>13225.75</v>
      </c>
      <c r="H1919" s="870" t="n">
        <v>12542.75</v>
      </c>
      <c r="I1919" s="871" t="n">
        <v>789.25</v>
      </c>
      <c r="J1919" s="871" t="n">
        <v>13332</v>
      </c>
    </row>
    <row r="1920" customFormat="false" ht="25.5" hidden="false" customHeight="false" outlineLevel="0" collapsed="false">
      <c r="A1920" s="868" t="s">
        <v>4170</v>
      </c>
      <c r="B1920" s="869"/>
      <c r="C1920" s="868" t="s">
        <v>4171</v>
      </c>
      <c r="D1920" s="868" t="s">
        <v>337</v>
      </c>
      <c r="E1920" s="870" t="n">
        <v>70586.26</v>
      </c>
      <c r="F1920" s="871" t="n">
        <v>1092.8</v>
      </c>
      <c r="G1920" s="871" t="n">
        <v>71679.06</v>
      </c>
      <c r="H1920" s="870" t="n">
        <v>70586.26</v>
      </c>
      <c r="I1920" s="871" t="n">
        <v>1262.8</v>
      </c>
      <c r="J1920" s="871" t="n">
        <v>71849.06</v>
      </c>
    </row>
    <row r="1921" customFormat="false" ht="25.5" hidden="false" customHeight="false" outlineLevel="0" collapsed="false">
      <c r="A1921" s="868" t="s">
        <v>4172</v>
      </c>
      <c r="B1921" s="869"/>
      <c r="C1921" s="868" t="s">
        <v>4173</v>
      </c>
      <c r="D1921" s="868" t="s">
        <v>337</v>
      </c>
      <c r="E1921" s="870" t="n">
        <v>17179.22</v>
      </c>
      <c r="F1921" s="871" t="n">
        <v>683</v>
      </c>
      <c r="G1921" s="871" t="n">
        <v>17862.22</v>
      </c>
      <c r="H1921" s="870" t="n">
        <v>17179.22</v>
      </c>
      <c r="I1921" s="871" t="n">
        <v>789.25</v>
      </c>
      <c r="J1921" s="871" t="n">
        <v>17968.47</v>
      </c>
    </row>
    <row r="1922" customFormat="false" ht="25.5" hidden="false" customHeight="false" outlineLevel="0" collapsed="false">
      <c r="A1922" s="868" t="s">
        <v>4174</v>
      </c>
      <c r="B1922" s="869"/>
      <c r="C1922" s="868" t="s">
        <v>4175</v>
      </c>
      <c r="D1922" s="868" t="s">
        <v>337</v>
      </c>
      <c r="E1922" s="870" t="n">
        <v>22313.5</v>
      </c>
      <c r="F1922" s="871" t="n">
        <v>683</v>
      </c>
      <c r="G1922" s="871" t="n">
        <v>22996.5</v>
      </c>
      <c r="H1922" s="870" t="n">
        <v>22313.5</v>
      </c>
      <c r="I1922" s="871" t="n">
        <v>789.25</v>
      </c>
      <c r="J1922" s="871" t="n">
        <v>23102.75</v>
      </c>
    </row>
    <row r="1923" customFormat="false" ht="12.75" hidden="false" customHeight="false" outlineLevel="0" collapsed="false">
      <c r="A1923" s="863" t="s">
        <v>4176</v>
      </c>
      <c r="B1923" s="864" t="s">
        <v>4177</v>
      </c>
      <c r="C1923" s="865"/>
      <c r="D1923" s="876"/>
      <c r="E1923" s="877"/>
      <c r="F1923" s="877"/>
      <c r="G1923" s="878"/>
      <c r="H1923" s="877"/>
      <c r="I1923" s="877"/>
      <c r="J1923" s="878"/>
    </row>
    <row r="1924" customFormat="false" ht="12.75" hidden="false" customHeight="false" outlineLevel="0" collapsed="false">
      <c r="A1924" s="868" t="s">
        <v>4178</v>
      </c>
      <c r="B1924" s="869"/>
      <c r="C1924" s="868" t="s">
        <v>4179</v>
      </c>
      <c r="D1924" s="868" t="s">
        <v>445</v>
      </c>
      <c r="E1924" s="870" t="n">
        <v>32.65</v>
      </c>
      <c r="F1924" s="871" t="n">
        <v>13.27</v>
      </c>
      <c r="G1924" s="871" t="n">
        <v>45.92</v>
      </c>
      <c r="H1924" s="870" t="n">
        <v>32.65</v>
      </c>
      <c r="I1924" s="871" t="n">
        <v>15.33</v>
      </c>
      <c r="J1924" s="871" t="n">
        <v>47.98</v>
      </c>
    </row>
    <row r="1925" customFormat="false" ht="12.75" hidden="false" customHeight="false" outlineLevel="0" collapsed="false">
      <c r="A1925" s="868" t="s">
        <v>4180</v>
      </c>
      <c r="B1925" s="869"/>
      <c r="C1925" s="868" t="s">
        <v>4181</v>
      </c>
      <c r="D1925" s="868" t="s">
        <v>337</v>
      </c>
      <c r="E1925" s="870" t="n">
        <v>35.72</v>
      </c>
      <c r="F1925" s="871" t="n">
        <v>6.64</v>
      </c>
      <c r="G1925" s="871" t="n">
        <v>42.36</v>
      </c>
      <c r="H1925" s="870" t="n">
        <v>35.72</v>
      </c>
      <c r="I1925" s="871" t="n">
        <v>7.67</v>
      </c>
      <c r="J1925" s="871" t="n">
        <v>43.39</v>
      </c>
    </row>
    <row r="1926" customFormat="false" ht="12.75" hidden="false" customHeight="false" outlineLevel="0" collapsed="false">
      <c r="A1926" s="868" t="s">
        <v>4182</v>
      </c>
      <c r="B1926" s="869"/>
      <c r="C1926" s="868" t="s">
        <v>4183</v>
      </c>
      <c r="D1926" s="868" t="s">
        <v>337</v>
      </c>
      <c r="E1926" s="870" t="n">
        <v>876.28</v>
      </c>
      <c r="F1926" s="871" t="n">
        <v>43.24</v>
      </c>
      <c r="G1926" s="871" t="n">
        <v>919.52</v>
      </c>
      <c r="H1926" s="870" t="n">
        <v>876.28</v>
      </c>
      <c r="I1926" s="871" t="n">
        <v>49.97</v>
      </c>
      <c r="J1926" s="871" t="n">
        <v>926.25</v>
      </c>
    </row>
    <row r="1927" customFormat="false" ht="12.75" hidden="false" customHeight="false" outlineLevel="0" collapsed="false">
      <c r="A1927" s="868" t="s">
        <v>4184</v>
      </c>
      <c r="B1927" s="869"/>
      <c r="C1927" s="868" t="s">
        <v>4185</v>
      </c>
      <c r="D1927" s="868" t="s">
        <v>337</v>
      </c>
      <c r="E1927" s="870" t="n">
        <v>13.62</v>
      </c>
      <c r="F1927" s="871" t="n">
        <v>6.64</v>
      </c>
      <c r="G1927" s="871" t="n">
        <v>20.26</v>
      </c>
      <c r="H1927" s="870" t="n">
        <v>13.62</v>
      </c>
      <c r="I1927" s="871" t="n">
        <v>7.67</v>
      </c>
      <c r="J1927" s="871" t="n">
        <v>21.29</v>
      </c>
    </row>
    <row r="1928" customFormat="false" ht="12.75" hidden="false" customHeight="false" outlineLevel="0" collapsed="false">
      <c r="A1928" s="868" t="s">
        <v>4186</v>
      </c>
      <c r="B1928" s="869"/>
      <c r="C1928" s="868" t="s">
        <v>4187</v>
      </c>
      <c r="D1928" s="868" t="s">
        <v>337</v>
      </c>
      <c r="E1928" s="870" t="n">
        <v>1.7</v>
      </c>
      <c r="F1928" s="871" t="n">
        <v>4.97</v>
      </c>
      <c r="G1928" s="871" t="n">
        <v>6.67</v>
      </c>
      <c r="H1928" s="870" t="n">
        <v>1.7</v>
      </c>
      <c r="I1928" s="871" t="n">
        <v>5.75</v>
      </c>
      <c r="J1928" s="871" t="n">
        <v>7.45</v>
      </c>
    </row>
    <row r="1929" customFormat="false" ht="12.75" hidden="false" customHeight="false" outlineLevel="0" collapsed="false">
      <c r="A1929" s="868" t="s">
        <v>4188</v>
      </c>
      <c r="B1929" s="869"/>
      <c r="C1929" s="868" t="s">
        <v>4189</v>
      </c>
      <c r="D1929" s="868" t="s">
        <v>337</v>
      </c>
      <c r="E1929" s="870" t="n">
        <v>13.07</v>
      </c>
      <c r="F1929" s="871" t="n">
        <v>6.64</v>
      </c>
      <c r="G1929" s="871" t="n">
        <v>19.71</v>
      </c>
      <c r="H1929" s="870" t="n">
        <v>13.07</v>
      </c>
      <c r="I1929" s="871" t="n">
        <v>7.67</v>
      </c>
      <c r="J1929" s="871" t="n">
        <v>20.74</v>
      </c>
    </row>
    <row r="1930" customFormat="false" ht="25.5" hidden="false" customHeight="false" outlineLevel="0" collapsed="false">
      <c r="A1930" s="868" t="s">
        <v>4190</v>
      </c>
      <c r="B1930" s="869"/>
      <c r="C1930" s="868" t="s">
        <v>4191</v>
      </c>
      <c r="D1930" s="868" t="s">
        <v>337</v>
      </c>
      <c r="E1930" s="870" t="n">
        <v>358.23</v>
      </c>
      <c r="F1930" s="871" t="n">
        <v>0.67</v>
      </c>
      <c r="G1930" s="871" t="n">
        <v>358.9</v>
      </c>
      <c r="H1930" s="870" t="n">
        <v>358.23</v>
      </c>
      <c r="I1930" s="871" t="n">
        <v>0.78</v>
      </c>
      <c r="J1930" s="871" t="n">
        <v>359.01</v>
      </c>
    </row>
    <row r="1931" customFormat="false" ht="25.5" hidden="false" customHeight="false" outlineLevel="0" collapsed="false">
      <c r="A1931" s="868" t="s">
        <v>4192</v>
      </c>
      <c r="B1931" s="869"/>
      <c r="C1931" s="868" t="s">
        <v>4193</v>
      </c>
      <c r="D1931" s="868" t="s">
        <v>337</v>
      </c>
      <c r="E1931" s="870" t="n">
        <v>287.41</v>
      </c>
      <c r="F1931" s="871" t="n">
        <v>16.6</v>
      </c>
      <c r="G1931" s="871" t="n">
        <v>304.01</v>
      </c>
      <c r="H1931" s="870" t="n">
        <v>287.41</v>
      </c>
      <c r="I1931" s="871" t="n">
        <v>19.18</v>
      </c>
      <c r="J1931" s="871" t="n">
        <v>306.59</v>
      </c>
    </row>
    <row r="1932" customFormat="false" ht="25.5" hidden="false" customHeight="false" outlineLevel="0" collapsed="false">
      <c r="A1932" s="868" t="s">
        <v>4194</v>
      </c>
      <c r="B1932" s="869"/>
      <c r="C1932" s="868" t="s">
        <v>4195</v>
      </c>
      <c r="D1932" s="868" t="s">
        <v>337</v>
      </c>
      <c r="E1932" s="870" t="n">
        <v>122.35</v>
      </c>
      <c r="F1932" s="871" t="n">
        <v>16.6</v>
      </c>
      <c r="G1932" s="871" t="n">
        <v>138.95</v>
      </c>
      <c r="H1932" s="870" t="n">
        <v>122.35</v>
      </c>
      <c r="I1932" s="871" t="n">
        <v>19.18</v>
      </c>
      <c r="J1932" s="871" t="n">
        <v>141.53</v>
      </c>
    </row>
    <row r="1933" customFormat="false" ht="12.75" hidden="false" customHeight="false" outlineLevel="0" collapsed="false">
      <c r="A1933" s="868" t="s">
        <v>4196</v>
      </c>
      <c r="B1933" s="869"/>
      <c r="C1933" s="868" t="s">
        <v>4197</v>
      </c>
      <c r="D1933" s="868" t="s">
        <v>337</v>
      </c>
      <c r="E1933" s="870" t="n">
        <v>165.26</v>
      </c>
      <c r="F1933" s="871" t="n">
        <v>93.36</v>
      </c>
      <c r="G1933" s="871" t="n">
        <v>258.62</v>
      </c>
      <c r="H1933" s="870" t="n">
        <v>165.26</v>
      </c>
      <c r="I1933" s="871" t="n">
        <v>107.88</v>
      </c>
      <c r="J1933" s="871" t="n">
        <v>273.14</v>
      </c>
    </row>
    <row r="1934" customFormat="false" ht="12.75" hidden="false" customHeight="false" outlineLevel="0" collapsed="false">
      <c r="A1934" s="868" t="s">
        <v>4198</v>
      </c>
      <c r="B1934" s="869"/>
      <c r="C1934" s="868" t="s">
        <v>4199</v>
      </c>
      <c r="D1934" s="868" t="s">
        <v>4200</v>
      </c>
      <c r="E1934" s="870" t="n">
        <v>415.91</v>
      </c>
      <c r="F1934" s="871" t="n">
        <v>0.67</v>
      </c>
      <c r="G1934" s="871" t="n">
        <v>416.58</v>
      </c>
      <c r="H1934" s="870" t="n">
        <v>415.91</v>
      </c>
      <c r="I1934" s="871" t="n">
        <v>0.78</v>
      </c>
      <c r="J1934" s="871" t="n">
        <v>416.69</v>
      </c>
    </row>
    <row r="1935" customFormat="false" ht="12.75" hidden="false" customHeight="false" outlineLevel="0" collapsed="false">
      <c r="A1935" s="868" t="s">
        <v>4201</v>
      </c>
      <c r="B1935" s="869"/>
      <c r="C1935" s="868" t="s">
        <v>4202</v>
      </c>
      <c r="D1935" s="868" t="s">
        <v>337</v>
      </c>
      <c r="E1935" s="870" t="n">
        <v>16.23</v>
      </c>
      <c r="F1935" s="871" t="n">
        <v>33.18</v>
      </c>
      <c r="G1935" s="871" t="n">
        <v>49.41</v>
      </c>
      <c r="H1935" s="870" t="n">
        <v>16.23</v>
      </c>
      <c r="I1935" s="871" t="n">
        <v>38.34</v>
      </c>
      <c r="J1935" s="871" t="n">
        <v>54.57</v>
      </c>
    </row>
    <row r="1936" customFormat="false" ht="12.75" hidden="false" customHeight="false" outlineLevel="0" collapsed="false">
      <c r="A1936" s="868" t="s">
        <v>4203</v>
      </c>
      <c r="B1936" s="869"/>
      <c r="C1936" s="868" t="s">
        <v>4204</v>
      </c>
      <c r="D1936" s="868" t="s">
        <v>4200</v>
      </c>
      <c r="E1936" s="870" t="n">
        <v>307.99</v>
      </c>
      <c r="F1936" s="871" t="n">
        <v>0.67</v>
      </c>
      <c r="G1936" s="871" t="n">
        <v>308.66</v>
      </c>
      <c r="H1936" s="870" t="n">
        <v>307.99</v>
      </c>
      <c r="I1936" s="871" t="n">
        <v>0.78</v>
      </c>
      <c r="J1936" s="871" t="n">
        <v>308.77</v>
      </c>
    </row>
    <row r="1937" customFormat="false" ht="12.75" hidden="false" customHeight="false" outlineLevel="0" collapsed="false">
      <c r="A1937" s="868" t="s">
        <v>4205</v>
      </c>
      <c r="B1937" s="869"/>
      <c r="C1937" s="868" t="s">
        <v>4206</v>
      </c>
      <c r="D1937" s="868" t="s">
        <v>337</v>
      </c>
      <c r="E1937" s="870" t="n">
        <v>0</v>
      </c>
      <c r="F1937" s="871" t="n">
        <v>186.72</v>
      </c>
      <c r="G1937" s="871" t="n">
        <v>186.72</v>
      </c>
      <c r="H1937" s="870" t="n">
        <v>0</v>
      </c>
      <c r="I1937" s="871" t="n">
        <v>215.76</v>
      </c>
      <c r="J1937" s="871" t="n">
        <v>215.76</v>
      </c>
    </row>
    <row r="1938" customFormat="false" ht="12.75" hidden="false" customHeight="false" outlineLevel="0" collapsed="false">
      <c r="A1938" s="868" t="s">
        <v>4207</v>
      </c>
      <c r="B1938" s="869"/>
      <c r="C1938" s="868" t="s">
        <v>4208</v>
      </c>
      <c r="D1938" s="868" t="s">
        <v>1166</v>
      </c>
      <c r="E1938" s="870" t="n">
        <v>11.66</v>
      </c>
      <c r="F1938" s="871" t="n">
        <v>0.54</v>
      </c>
      <c r="G1938" s="871" t="n">
        <v>12.2</v>
      </c>
      <c r="H1938" s="870" t="n">
        <v>11.66</v>
      </c>
      <c r="I1938" s="871" t="n">
        <v>0.63</v>
      </c>
      <c r="J1938" s="871" t="n">
        <v>12.29</v>
      </c>
    </row>
    <row r="1939" customFormat="false" ht="12.75" hidden="false" customHeight="false" outlineLevel="0" collapsed="false">
      <c r="A1939" s="868" t="s">
        <v>4209</v>
      </c>
      <c r="B1939" s="869"/>
      <c r="C1939" s="868" t="s">
        <v>4210</v>
      </c>
      <c r="D1939" s="868" t="s">
        <v>1166</v>
      </c>
      <c r="E1939" s="870" t="n">
        <v>11.66</v>
      </c>
      <c r="F1939" s="871" t="n">
        <v>0.81</v>
      </c>
      <c r="G1939" s="871" t="n">
        <v>12.47</v>
      </c>
      <c r="H1939" s="870" t="n">
        <v>11.66</v>
      </c>
      <c r="I1939" s="871" t="n">
        <v>0.93</v>
      </c>
      <c r="J1939" s="871" t="n">
        <v>12.59</v>
      </c>
    </row>
    <row r="1940" customFormat="false" ht="38.25" hidden="false" customHeight="false" outlineLevel="0" collapsed="false">
      <c r="A1940" s="868" t="s">
        <v>4211</v>
      </c>
      <c r="B1940" s="869"/>
      <c r="C1940" s="868" t="s">
        <v>4212</v>
      </c>
      <c r="D1940" s="868" t="s">
        <v>337</v>
      </c>
      <c r="E1940" s="870" t="n">
        <v>38.7</v>
      </c>
      <c r="F1940" s="871" t="n">
        <v>6.75</v>
      </c>
      <c r="G1940" s="871" t="n">
        <v>45.45</v>
      </c>
      <c r="H1940" s="870" t="n">
        <v>38.7</v>
      </c>
      <c r="I1940" s="871" t="n">
        <v>7.8</v>
      </c>
      <c r="J1940" s="871" t="n">
        <v>46.5</v>
      </c>
    </row>
    <row r="1941" customFormat="false" ht="12.75" hidden="false" customHeight="false" outlineLevel="0" collapsed="false">
      <c r="A1941" s="868" t="s">
        <v>4213</v>
      </c>
      <c r="B1941" s="869"/>
      <c r="C1941" s="868" t="s">
        <v>4214</v>
      </c>
      <c r="D1941" s="868" t="s">
        <v>4200</v>
      </c>
      <c r="E1941" s="870" t="n">
        <v>31.76</v>
      </c>
      <c r="F1941" s="871" t="n">
        <v>0.67</v>
      </c>
      <c r="G1941" s="871" t="n">
        <v>32.43</v>
      </c>
      <c r="H1941" s="870" t="n">
        <v>31.76</v>
      </c>
      <c r="I1941" s="871" t="n">
        <v>0.78</v>
      </c>
      <c r="J1941" s="871" t="n">
        <v>32.54</v>
      </c>
    </row>
    <row r="1942" customFormat="false" ht="12.75" hidden="false" customHeight="false" outlineLevel="0" collapsed="false">
      <c r="A1942" s="868" t="s">
        <v>4215</v>
      </c>
      <c r="B1942" s="869"/>
      <c r="C1942" s="868" t="s">
        <v>4216</v>
      </c>
      <c r="D1942" s="868" t="s">
        <v>337</v>
      </c>
      <c r="E1942" s="870" t="n">
        <v>9.89</v>
      </c>
      <c r="F1942" s="871" t="n">
        <v>46.68</v>
      </c>
      <c r="G1942" s="871" t="n">
        <v>56.57</v>
      </c>
      <c r="H1942" s="870" t="n">
        <v>9.89</v>
      </c>
      <c r="I1942" s="871" t="n">
        <v>53.94</v>
      </c>
      <c r="J1942" s="871" t="n">
        <v>63.83</v>
      </c>
    </row>
    <row r="1943" customFormat="false" ht="12.75" hidden="false" customHeight="false" outlineLevel="0" collapsed="false">
      <c r="A1943" s="868" t="s">
        <v>4217</v>
      </c>
      <c r="B1943" s="869"/>
      <c r="C1943" s="868" t="s">
        <v>4218</v>
      </c>
      <c r="D1943" s="868" t="s">
        <v>337</v>
      </c>
      <c r="E1943" s="870" t="n">
        <v>36.06</v>
      </c>
      <c r="F1943" s="871" t="n">
        <v>0.67</v>
      </c>
      <c r="G1943" s="871" t="n">
        <v>36.73</v>
      </c>
      <c r="H1943" s="870" t="n">
        <v>36.06</v>
      </c>
      <c r="I1943" s="871" t="n">
        <v>0.78</v>
      </c>
      <c r="J1943" s="871" t="n">
        <v>36.84</v>
      </c>
    </row>
    <row r="1944" customFormat="false" ht="12.75" hidden="false" customHeight="false" outlineLevel="0" collapsed="false">
      <c r="A1944" s="868" t="s">
        <v>4219</v>
      </c>
      <c r="B1944" s="869"/>
      <c r="C1944" s="868" t="s">
        <v>4220</v>
      </c>
      <c r="D1944" s="868" t="s">
        <v>337</v>
      </c>
      <c r="E1944" s="870" t="n">
        <v>95.29</v>
      </c>
      <c r="F1944" s="871" t="n">
        <v>93.36</v>
      </c>
      <c r="G1944" s="871" t="n">
        <v>188.65</v>
      </c>
      <c r="H1944" s="870" t="n">
        <v>95.29</v>
      </c>
      <c r="I1944" s="871" t="n">
        <v>107.88</v>
      </c>
      <c r="J1944" s="871" t="n">
        <v>203.17</v>
      </c>
    </row>
    <row r="1945" customFormat="false" ht="25.5" hidden="false" customHeight="false" outlineLevel="0" collapsed="false">
      <c r="A1945" s="868" t="s">
        <v>4221</v>
      </c>
      <c r="B1945" s="869"/>
      <c r="C1945" s="868" t="s">
        <v>4222</v>
      </c>
      <c r="D1945" s="868" t="s">
        <v>337</v>
      </c>
      <c r="E1945" s="870" t="n">
        <v>265.87</v>
      </c>
      <c r="F1945" s="871" t="n">
        <v>0.67</v>
      </c>
      <c r="G1945" s="871" t="n">
        <v>266.54</v>
      </c>
      <c r="H1945" s="870" t="n">
        <v>265.87</v>
      </c>
      <c r="I1945" s="871" t="n">
        <v>0.78</v>
      </c>
      <c r="J1945" s="871" t="n">
        <v>266.65</v>
      </c>
    </row>
    <row r="1946" customFormat="false" ht="25.5" hidden="false" customHeight="false" outlineLevel="0" collapsed="false">
      <c r="A1946" s="868" t="s">
        <v>4223</v>
      </c>
      <c r="B1946" s="869"/>
      <c r="C1946" s="868" t="s">
        <v>4224</v>
      </c>
      <c r="D1946" s="868" t="s">
        <v>337</v>
      </c>
      <c r="E1946" s="870" t="n">
        <v>341.89</v>
      </c>
      <c r="F1946" s="871" t="n">
        <v>93.36</v>
      </c>
      <c r="G1946" s="871" t="n">
        <v>435.25</v>
      </c>
      <c r="H1946" s="870" t="n">
        <v>341.89</v>
      </c>
      <c r="I1946" s="871" t="n">
        <v>107.88</v>
      </c>
      <c r="J1946" s="871" t="n">
        <v>449.77</v>
      </c>
    </row>
    <row r="1947" customFormat="false" ht="25.5" hidden="false" customHeight="false" outlineLevel="0" collapsed="false">
      <c r="A1947" s="868" t="s">
        <v>4225</v>
      </c>
      <c r="B1947" s="869"/>
      <c r="C1947" s="868" t="s">
        <v>4226</v>
      </c>
      <c r="D1947" s="868" t="s">
        <v>337</v>
      </c>
      <c r="E1947" s="870" t="n">
        <v>1704.8</v>
      </c>
      <c r="F1947" s="871" t="n">
        <v>33.18</v>
      </c>
      <c r="G1947" s="871" t="n">
        <v>1737.98</v>
      </c>
      <c r="H1947" s="870" t="n">
        <v>1704.8</v>
      </c>
      <c r="I1947" s="871" t="n">
        <v>38.34</v>
      </c>
      <c r="J1947" s="871" t="n">
        <v>1743.14</v>
      </c>
    </row>
    <row r="1948" customFormat="false" ht="25.5" hidden="false" customHeight="false" outlineLevel="0" collapsed="false">
      <c r="A1948" s="868" t="s">
        <v>4227</v>
      </c>
      <c r="B1948" s="869"/>
      <c r="C1948" s="868" t="s">
        <v>4228</v>
      </c>
      <c r="D1948" s="868" t="s">
        <v>337</v>
      </c>
      <c r="E1948" s="870" t="n">
        <v>2569.29</v>
      </c>
      <c r="F1948" s="871" t="n">
        <v>33.18</v>
      </c>
      <c r="G1948" s="871" t="n">
        <v>2602.47</v>
      </c>
      <c r="H1948" s="870" t="n">
        <v>2569.29</v>
      </c>
      <c r="I1948" s="871" t="n">
        <v>38.34</v>
      </c>
      <c r="J1948" s="871" t="n">
        <v>2607.63</v>
      </c>
    </row>
    <row r="1949" customFormat="false" ht="25.5" hidden="false" customHeight="false" outlineLevel="0" collapsed="false">
      <c r="A1949" s="868" t="s">
        <v>4229</v>
      </c>
      <c r="B1949" s="869"/>
      <c r="C1949" s="868" t="s">
        <v>4230</v>
      </c>
      <c r="D1949" s="868" t="s">
        <v>337</v>
      </c>
      <c r="E1949" s="870" t="n">
        <v>3331.16</v>
      </c>
      <c r="F1949" s="871" t="n">
        <v>33.18</v>
      </c>
      <c r="G1949" s="871" t="n">
        <v>3364.34</v>
      </c>
      <c r="H1949" s="870" t="n">
        <v>3331.16</v>
      </c>
      <c r="I1949" s="871" t="n">
        <v>38.34</v>
      </c>
      <c r="J1949" s="871" t="n">
        <v>3369.5</v>
      </c>
    </row>
    <row r="1950" s="879" customFormat="true" ht="12.75" hidden="false" customHeight="false" outlineLevel="0" collapsed="false">
      <c r="A1950" s="857" t="s">
        <v>4231</v>
      </c>
      <c r="B1950" s="858" t="s">
        <v>4232</v>
      </c>
      <c r="C1950" s="859"/>
      <c r="D1950" s="860"/>
      <c r="E1950" s="874"/>
      <c r="F1950" s="874"/>
      <c r="G1950" s="875"/>
      <c r="H1950" s="874"/>
      <c r="I1950" s="874"/>
      <c r="J1950" s="875"/>
    </row>
    <row r="1951" customFormat="false" ht="12.75" hidden="false" customHeight="false" outlineLevel="0" collapsed="false">
      <c r="A1951" s="863" t="s">
        <v>4233</v>
      </c>
      <c r="B1951" s="864" t="s">
        <v>4234</v>
      </c>
      <c r="C1951" s="865"/>
      <c r="D1951" s="876"/>
      <c r="E1951" s="877"/>
      <c r="F1951" s="877"/>
      <c r="G1951" s="878"/>
      <c r="H1951" s="877"/>
      <c r="I1951" s="877"/>
      <c r="J1951" s="878"/>
    </row>
    <row r="1952" customFormat="false" ht="25.5" hidden="false" customHeight="false" outlineLevel="0" collapsed="false">
      <c r="A1952" s="868" t="s">
        <v>4235</v>
      </c>
      <c r="B1952" s="869"/>
      <c r="C1952" s="868" t="s">
        <v>4236</v>
      </c>
      <c r="D1952" s="868" t="s">
        <v>337</v>
      </c>
      <c r="E1952" s="870" t="n">
        <v>39.59</v>
      </c>
      <c r="F1952" s="871" t="n">
        <v>57.12</v>
      </c>
      <c r="G1952" s="871" t="n">
        <v>96.71</v>
      </c>
      <c r="H1952" s="870" t="n">
        <v>39.59</v>
      </c>
      <c r="I1952" s="871" t="n">
        <v>66.01</v>
      </c>
      <c r="J1952" s="871" t="n">
        <v>105.6</v>
      </c>
    </row>
    <row r="1953" customFormat="false" ht="25.5" hidden="false" customHeight="false" outlineLevel="0" collapsed="false">
      <c r="A1953" s="868" t="s">
        <v>4237</v>
      </c>
      <c r="B1953" s="869"/>
      <c r="C1953" s="868" t="s">
        <v>4238</v>
      </c>
      <c r="D1953" s="868" t="s">
        <v>337</v>
      </c>
      <c r="E1953" s="870" t="n">
        <v>81.13</v>
      </c>
      <c r="F1953" s="871" t="n">
        <v>79.7</v>
      </c>
      <c r="G1953" s="871" t="n">
        <v>160.83</v>
      </c>
      <c r="H1953" s="870" t="n">
        <v>81.13</v>
      </c>
      <c r="I1953" s="871" t="n">
        <v>92.1</v>
      </c>
      <c r="J1953" s="871" t="n">
        <v>173.23</v>
      </c>
    </row>
    <row r="1954" customFormat="false" ht="25.5" hidden="false" customHeight="false" outlineLevel="0" collapsed="false">
      <c r="A1954" s="868" t="s">
        <v>4239</v>
      </c>
      <c r="B1954" s="869"/>
      <c r="C1954" s="868" t="s">
        <v>4240</v>
      </c>
      <c r="D1954" s="868" t="s">
        <v>337</v>
      </c>
      <c r="E1954" s="870" t="n">
        <v>143.86</v>
      </c>
      <c r="F1954" s="871" t="n">
        <v>102.26</v>
      </c>
      <c r="G1954" s="871" t="n">
        <v>246.12</v>
      </c>
      <c r="H1954" s="870" t="n">
        <v>143.86</v>
      </c>
      <c r="I1954" s="871" t="n">
        <v>118.17</v>
      </c>
      <c r="J1954" s="871" t="n">
        <v>262.03</v>
      </c>
    </row>
    <row r="1955" customFormat="false" ht="25.5" hidden="false" customHeight="false" outlineLevel="0" collapsed="false">
      <c r="A1955" s="868" t="s">
        <v>4241</v>
      </c>
      <c r="B1955" s="869"/>
      <c r="C1955" s="868" t="s">
        <v>4242</v>
      </c>
      <c r="D1955" s="868" t="s">
        <v>337</v>
      </c>
      <c r="E1955" s="870" t="n">
        <v>274.97</v>
      </c>
      <c r="F1955" s="871" t="n">
        <v>126.81</v>
      </c>
      <c r="G1955" s="871" t="n">
        <v>401.78</v>
      </c>
      <c r="H1955" s="870" t="n">
        <v>274.97</v>
      </c>
      <c r="I1955" s="871" t="n">
        <v>146.54</v>
      </c>
      <c r="J1955" s="871" t="n">
        <v>421.51</v>
      </c>
    </row>
    <row r="1956" customFormat="false" ht="25.5" hidden="false" customHeight="false" outlineLevel="0" collapsed="false">
      <c r="A1956" s="868" t="s">
        <v>4243</v>
      </c>
      <c r="B1956" s="869"/>
      <c r="C1956" s="868" t="s">
        <v>4244</v>
      </c>
      <c r="D1956" s="868" t="s">
        <v>337</v>
      </c>
      <c r="E1956" s="870" t="n">
        <v>458.65</v>
      </c>
      <c r="F1956" s="871" t="n">
        <v>170</v>
      </c>
      <c r="G1956" s="871" t="n">
        <v>628.65</v>
      </c>
      <c r="H1956" s="870" t="n">
        <v>458.65</v>
      </c>
      <c r="I1956" s="871" t="n">
        <v>196.45</v>
      </c>
      <c r="J1956" s="871" t="n">
        <v>655.1</v>
      </c>
    </row>
    <row r="1957" customFormat="false" ht="12.75" hidden="false" customHeight="false" outlineLevel="0" collapsed="false">
      <c r="A1957" s="863" t="s">
        <v>4245</v>
      </c>
      <c r="B1957" s="864" t="s">
        <v>4246</v>
      </c>
      <c r="C1957" s="865"/>
      <c r="D1957" s="876"/>
      <c r="E1957" s="877"/>
      <c r="F1957" s="877"/>
      <c r="G1957" s="878"/>
      <c r="H1957" s="877"/>
      <c r="I1957" s="877"/>
      <c r="J1957" s="878"/>
    </row>
    <row r="1958" customFormat="false" ht="25.5" hidden="false" customHeight="false" outlineLevel="0" collapsed="false">
      <c r="A1958" s="868" t="s">
        <v>4247</v>
      </c>
      <c r="B1958" s="869"/>
      <c r="C1958" s="868" t="s">
        <v>4248</v>
      </c>
      <c r="D1958" s="868" t="s">
        <v>337</v>
      </c>
      <c r="E1958" s="870" t="n">
        <v>52.04</v>
      </c>
      <c r="F1958" s="871" t="n">
        <v>49.78</v>
      </c>
      <c r="G1958" s="871" t="n">
        <v>101.82</v>
      </c>
      <c r="H1958" s="870" t="n">
        <v>52.04</v>
      </c>
      <c r="I1958" s="871" t="n">
        <v>57.52</v>
      </c>
      <c r="J1958" s="871" t="n">
        <v>109.56</v>
      </c>
    </row>
    <row r="1959" customFormat="false" ht="25.5" hidden="false" customHeight="false" outlineLevel="0" collapsed="false">
      <c r="A1959" s="868" t="s">
        <v>4249</v>
      </c>
      <c r="B1959" s="869"/>
      <c r="C1959" s="868" t="s">
        <v>4250</v>
      </c>
      <c r="D1959" s="868" t="s">
        <v>337</v>
      </c>
      <c r="E1959" s="870" t="n">
        <v>102.54</v>
      </c>
      <c r="F1959" s="871" t="n">
        <v>66.36</v>
      </c>
      <c r="G1959" s="871" t="n">
        <v>168.9</v>
      </c>
      <c r="H1959" s="870" t="n">
        <v>102.54</v>
      </c>
      <c r="I1959" s="871" t="n">
        <v>76.68</v>
      </c>
      <c r="J1959" s="871" t="n">
        <v>179.22</v>
      </c>
    </row>
    <row r="1960" customFormat="false" ht="25.5" hidden="false" customHeight="false" outlineLevel="0" collapsed="false">
      <c r="A1960" s="868" t="s">
        <v>4251</v>
      </c>
      <c r="B1960" s="869"/>
      <c r="C1960" s="868" t="s">
        <v>4252</v>
      </c>
      <c r="D1960" s="868" t="s">
        <v>337</v>
      </c>
      <c r="E1960" s="870" t="n">
        <v>192.16</v>
      </c>
      <c r="F1960" s="871" t="n">
        <v>82.96</v>
      </c>
      <c r="G1960" s="871" t="n">
        <v>275.12</v>
      </c>
      <c r="H1960" s="870" t="n">
        <v>192.16</v>
      </c>
      <c r="I1960" s="871" t="n">
        <v>95.86</v>
      </c>
      <c r="J1960" s="871" t="n">
        <v>288.02</v>
      </c>
    </row>
    <row r="1961" customFormat="false" ht="25.5" hidden="false" customHeight="false" outlineLevel="0" collapsed="false">
      <c r="A1961" s="868" t="s">
        <v>4253</v>
      </c>
      <c r="B1961" s="869"/>
      <c r="C1961" s="868" t="s">
        <v>4254</v>
      </c>
      <c r="D1961" s="868" t="s">
        <v>337</v>
      </c>
      <c r="E1961" s="870" t="n">
        <v>308.92</v>
      </c>
      <c r="F1961" s="871" t="n">
        <v>99.54</v>
      </c>
      <c r="G1961" s="871" t="n">
        <v>408.46</v>
      </c>
      <c r="H1961" s="870" t="n">
        <v>308.92</v>
      </c>
      <c r="I1961" s="871" t="n">
        <v>115.02</v>
      </c>
      <c r="J1961" s="871" t="n">
        <v>423.94</v>
      </c>
    </row>
    <row r="1962" customFormat="false" ht="12.75" hidden="false" customHeight="false" outlineLevel="0" collapsed="false">
      <c r="A1962" s="863" t="s">
        <v>4255</v>
      </c>
      <c r="B1962" s="864" t="s">
        <v>4256</v>
      </c>
      <c r="C1962" s="865"/>
      <c r="D1962" s="876"/>
      <c r="E1962" s="877"/>
      <c r="F1962" s="877"/>
      <c r="G1962" s="878"/>
      <c r="H1962" s="877"/>
      <c r="I1962" s="877"/>
      <c r="J1962" s="878"/>
    </row>
    <row r="1963" customFormat="false" ht="38.25" hidden="false" customHeight="false" outlineLevel="0" collapsed="false">
      <c r="A1963" s="868" t="s">
        <v>4257</v>
      </c>
      <c r="B1963" s="869"/>
      <c r="C1963" s="868" t="s">
        <v>4258</v>
      </c>
      <c r="D1963" s="868" t="s">
        <v>337</v>
      </c>
      <c r="E1963" s="870" t="n">
        <v>297.61</v>
      </c>
      <c r="F1963" s="871" t="n">
        <v>99.2</v>
      </c>
      <c r="G1963" s="871" t="n">
        <v>396.81</v>
      </c>
      <c r="H1963" s="870" t="n">
        <v>297.61</v>
      </c>
      <c r="I1963" s="871" t="n">
        <v>114.64</v>
      </c>
      <c r="J1963" s="871" t="n">
        <v>412.25</v>
      </c>
    </row>
    <row r="1964" customFormat="false" ht="38.25" hidden="false" customHeight="false" outlineLevel="0" collapsed="false">
      <c r="A1964" s="868" t="s">
        <v>4259</v>
      </c>
      <c r="B1964" s="869"/>
      <c r="C1964" s="868" t="s">
        <v>4260</v>
      </c>
      <c r="D1964" s="868" t="s">
        <v>337</v>
      </c>
      <c r="E1964" s="870" t="n">
        <v>341.83</v>
      </c>
      <c r="F1964" s="871" t="n">
        <v>99.2</v>
      </c>
      <c r="G1964" s="871" t="n">
        <v>441.03</v>
      </c>
      <c r="H1964" s="870" t="n">
        <v>341.83</v>
      </c>
      <c r="I1964" s="871" t="n">
        <v>114.64</v>
      </c>
      <c r="J1964" s="871" t="n">
        <v>456.47</v>
      </c>
    </row>
    <row r="1965" customFormat="false" ht="38.25" hidden="false" customHeight="false" outlineLevel="0" collapsed="false">
      <c r="A1965" s="868" t="s">
        <v>4261</v>
      </c>
      <c r="B1965" s="869"/>
      <c r="C1965" s="868" t="s">
        <v>4262</v>
      </c>
      <c r="D1965" s="868" t="s">
        <v>337</v>
      </c>
      <c r="E1965" s="870" t="n">
        <v>399</v>
      </c>
      <c r="F1965" s="871" t="n">
        <v>124.02</v>
      </c>
      <c r="G1965" s="871" t="n">
        <v>523.02</v>
      </c>
      <c r="H1965" s="870" t="n">
        <v>399</v>
      </c>
      <c r="I1965" s="871" t="n">
        <v>143.32</v>
      </c>
      <c r="J1965" s="871" t="n">
        <v>542.32</v>
      </c>
    </row>
    <row r="1966" customFormat="false" ht="38.25" hidden="false" customHeight="false" outlineLevel="0" collapsed="false">
      <c r="A1966" s="868" t="s">
        <v>4263</v>
      </c>
      <c r="B1966" s="869"/>
      <c r="C1966" s="868" t="s">
        <v>4264</v>
      </c>
      <c r="D1966" s="868" t="s">
        <v>337</v>
      </c>
      <c r="E1966" s="870" t="n">
        <v>446.83</v>
      </c>
      <c r="F1966" s="871" t="n">
        <v>124.02</v>
      </c>
      <c r="G1966" s="871" t="n">
        <v>570.85</v>
      </c>
      <c r="H1966" s="870" t="n">
        <v>446.83</v>
      </c>
      <c r="I1966" s="871" t="n">
        <v>143.32</v>
      </c>
      <c r="J1966" s="871" t="n">
        <v>590.15</v>
      </c>
    </row>
    <row r="1967" customFormat="false" ht="38.25" hidden="false" customHeight="false" outlineLevel="0" collapsed="false">
      <c r="A1967" s="868" t="s">
        <v>4265</v>
      </c>
      <c r="B1967" s="869"/>
      <c r="C1967" s="868" t="s">
        <v>4266</v>
      </c>
      <c r="D1967" s="868" t="s">
        <v>337</v>
      </c>
      <c r="E1967" s="870" t="n">
        <v>626.53</v>
      </c>
      <c r="F1967" s="871" t="n">
        <v>148.8</v>
      </c>
      <c r="G1967" s="871" t="n">
        <v>775.33</v>
      </c>
      <c r="H1967" s="870" t="n">
        <v>626.53</v>
      </c>
      <c r="I1967" s="871" t="n">
        <v>171.96</v>
      </c>
      <c r="J1967" s="871" t="n">
        <v>798.49</v>
      </c>
    </row>
    <row r="1968" customFormat="false" ht="38.25" hidden="false" customHeight="false" outlineLevel="0" collapsed="false">
      <c r="A1968" s="868" t="s">
        <v>4267</v>
      </c>
      <c r="B1968" s="869"/>
      <c r="C1968" s="868" t="s">
        <v>4268</v>
      </c>
      <c r="D1968" s="868" t="s">
        <v>337</v>
      </c>
      <c r="E1968" s="870" t="n">
        <v>875.46</v>
      </c>
      <c r="F1968" s="871" t="n">
        <v>148.8</v>
      </c>
      <c r="G1968" s="871" t="n">
        <v>1024.26</v>
      </c>
      <c r="H1968" s="870" t="n">
        <v>875.46</v>
      </c>
      <c r="I1968" s="871" t="n">
        <v>171.96</v>
      </c>
      <c r="J1968" s="871" t="n">
        <v>1047.42</v>
      </c>
    </row>
    <row r="1969" customFormat="false" ht="12.75" hidden="false" customHeight="false" outlineLevel="0" collapsed="false">
      <c r="A1969" s="863" t="s">
        <v>4269</v>
      </c>
      <c r="B1969" s="864" t="s">
        <v>4270</v>
      </c>
      <c r="C1969" s="865"/>
      <c r="D1969" s="876"/>
      <c r="E1969" s="877"/>
      <c r="F1969" s="877"/>
      <c r="G1969" s="878"/>
      <c r="H1969" s="877"/>
      <c r="I1969" s="877"/>
      <c r="J1969" s="878"/>
    </row>
    <row r="1970" customFormat="false" ht="38.25" hidden="false" customHeight="false" outlineLevel="0" collapsed="false">
      <c r="A1970" s="868" t="s">
        <v>4271</v>
      </c>
      <c r="B1970" s="869"/>
      <c r="C1970" s="868" t="s">
        <v>4272</v>
      </c>
      <c r="D1970" s="868" t="s">
        <v>337</v>
      </c>
      <c r="E1970" s="870" t="n">
        <v>402.65</v>
      </c>
      <c r="F1970" s="871" t="n">
        <v>74.42</v>
      </c>
      <c r="G1970" s="871" t="n">
        <v>477.07</v>
      </c>
      <c r="H1970" s="870" t="n">
        <v>402.65</v>
      </c>
      <c r="I1970" s="871" t="n">
        <v>86</v>
      </c>
      <c r="J1970" s="871" t="n">
        <v>488.65</v>
      </c>
    </row>
    <row r="1971" customFormat="false" ht="38.25" hidden="false" customHeight="false" outlineLevel="0" collapsed="false">
      <c r="A1971" s="868" t="s">
        <v>4273</v>
      </c>
      <c r="B1971" s="869"/>
      <c r="C1971" s="868" t="s">
        <v>4274</v>
      </c>
      <c r="D1971" s="868" t="s">
        <v>337</v>
      </c>
      <c r="E1971" s="870" t="n">
        <v>470.2</v>
      </c>
      <c r="F1971" s="871" t="n">
        <v>74.42</v>
      </c>
      <c r="G1971" s="871" t="n">
        <v>544.62</v>
      </c>
      <c r="H1971" s="870" t="n">
        <v>470.2</v>
      </c>
      <c r="I1971" s="871" t="n">
        <v>86</v>
      </c>
      <c r="J1971" s="871" t="n">
        <v>556.2</v>
      </c>
    </row>
    <row r="1972" customFormat="false" ht="38.25" hidden="false" customHeight="false" outlineLevel="0" collapsed="false">
      <c r="A1972" s="868" t="s">
        <v>4275</v>
      </c>
      <c r="B1972" s="869"/>
      <c r="C1972" s="868" t="s">
        <v>4276</v>
      </c>
      <c r="D1972" s="868" t="s">
        <v>337</v>
      </c>
      <c r="E1972" s="870" t="n">
        <v>528.4</v>
      </c>
      <c r="F1972" s="871" t="n">
        <v>99.2</v>
      </c>
      <c r="G1972" s="871" t="n">
        <v>627.6</v>
      </c>
      <c r="H1972" s="870" t="n">
        <v>528.4</v>
      </c>
      <c r="I1972" s="871" t="n">
        <v>114.64</v>
      </c>
      <c r="J1972" s="871" t="n">
        <v>643.04</v>
      </c>
    </row>
    <row r="1973" customFormat="false" ht="38.25" hidden="false" customHeight="false" outlineLevel="0" collapsed="false">
      <c r="A1973" s="868" t="s">
        <v>4277</v>
      </c>
      <c r="B1973" s="869"/>
      <c r="C1973" s="868" t="s">
        <v>4278</v>
      </c>
      <c r="D1973" s="868" t="s">
        <v>337</v>
      </c>
      <c r="E1973" s="870" t="n">
        <v>583.28</v>
      </c>
      <c r="F1973" s="871" t="n">
        <v>99.2</v>
      </c>
      <c r="G1973" s="871" t="n">
        <v>682.48</v>
      </c>
      <c r="H1973" s="870" t="n">
        <v>583.28</v>
      </c>
      <c r="I1973" s="871" t="n">
        <v>114.64</v>
      </c>
      <c r="J1973" s="871" t="n">
        <v>697.92</v>
      </c>
    </row>
    <row r="1974" customFormat="false" ht="38.25" hidden="false" customHeight="false" outlineLevel="0" collapsed="false">
      <c r="A1974" s="868" t="s">
        <v>4279</v>
      </c>
      <c r="B1974" s="869"/>
      <c r="C1974" s="868" t="s">
        <v>4280</v>
      </c>
      <c r="D1974" s="868" t="s">
        <v>337</v>
      </c>
      <c r="E1974" s="870" t="n">
        <v>809.64</v>
      </c>
      <c r="F1974" s="871" t="n">
        <v>124.02</v>
      </c>
      <c r="G1974" s="871" t="n">
        <v>933.66</v>
      </c>
      <c r="H1974" s="870" t="n">
        <v>809.64</v>
      </c>
      <c r="I1974" s="871" t="n">
        <v>143.32</v>
      </c>
      <c r="J1974" s="871" t="n">
        <v>952.96</v>
      </c>
    </row>
    <row r="1975" customFormat="false" ht="38.25" hidden="false" customHeight="false" outlineLevel="0" collapsed="false">
      <c r="A1975" s="868" t="s">
        <v>4281</v>
      </c>
      <c r="B1975" s="869"/>
      <c r="C1975" s="868" t="s">
        <v>4282</v>
      </c>
      <c r="D1975" s="868" t="s">
        <v>337</v>
      </c>
      <c r="E1975" s="870" t="n">
        <v>1143.39</v>
      </c>
      <c r="F1975" s="871" t="n">
        <v>124.02</v>
      </c>
      <c r="G1975" s="871" t="n">
        <v>1267.41</v>
      </c>
      <c r="H1975" s="870" t="n">
        <v>1143.39</v>
      </c>
      <c r="I1975" s="871" t="n">
        <v>143.32</v>
      </c>
      <c r="J1975" s="871" t="n">
        <v>1286.71</v>
      </c>
    </row>
    <row r="1976" customFormat="false" ht="12.75" hidden="false" customHeight="false" outlineLevel="0" collapsed="false">
      <c r="A1976" s="863" t="s">
        <v>4283</v>
      </c>
      <c r="B1976" s="864" t="s">
        <v>4284</v>
      </c>
      <c r="C1976" s="865"/>
      <c r="D1976" s="876"/>
      <c r="E1976" s="877"/>
      <c r="F1976" s="877"/>
      <c r="G1976" s="878"/>
      <c r="H1976" s="877"/>
      <c r="I1976" s="877"/>
      <c r="J1976" s="878"/>
    </row>
    <row r="1977" customFormat="false" ht="38.25" hidden="false" customHeight="false" outlineLevel="0" collapsed="false">
      <c r="A1977" s="868" t="s">
        <v>4285</v>
      </c>
      <c r="B1977" s="869"/>
      <c r="C1977" s="868" t="s">
        <v>4286</v>
      </c>
      <c r="D1977" s="868" t="s">
        <v>389</v>
      </c>
      <c r="E1977" s="870" t="n">
        <v>2170.3</v>
      </c>
      <c r="F1977" s="871" t="n">
        <v>87.98</v>
      </c>
      <c r="G1977" s="871" t="n">
        <v>2258.28</v>
      </c>
      <c r="H1977" s="870" t="n">
        <v>2170.3</v>
      </c>
      <c r="I1977" s="871" t="n">
        <v>101.67</v>
      </c>
      <c r="J1977" s="871" t="n">
        <v>2271.97</v>
      </c>
    </row>
    <row r="1978" customFormat="false" ht="12.75" hidden="false" customHeight="false" outlineLevel="0" collapsed="false">
      <c r="A1978" s="863" t="s">
        <v>4287</v>
      </c>
      <c r="B1978" s="864" t="s">
        <v>4288</v>
      </c>
      <c r="C1978" s="865"/>
      <c r="D1978" s="876"/>
      <c r="E1978" s="877"/>
      <c r="F1978" s="877"/>
      <c r="G1978" s="878"/>
      <c r="H1978" s="877"/>
      <c r="I1978" s="877"/>
      <c r="J1978" s="878"/>
    </row>
    <row r="1979" customFormat="false" ht="12.75" hidden="false" customHeight="false" outlineLevel="0" collapsed="false">
      <c r="A1979" s="868" t="s">
        <v>4289</v>
      </c>
      <c r="B1979" s="869"/>
      <c r="C1979" s="868" t="s">
        <v>4290</v>
      </c>
      <c r="D1979" s="868" t="s">
        <v>899</v>
      </c>
      <c r="E1979" s="870" t="n">
        <v>50.29</v>
      </c>
      <c r="F1979" s="871" t="n">
        <v>5.91</v>
      </c>
      <c r="G1979" s="871" t="n">
        <v>56.2</v>
      </c>
      <c r="H1979" s="870" t="n">
        <v>50.29</v>
      </c>
      <c r="I1979" s="871" t="n">
        <v>6.82</v>
      </c>
      <c r="J1979" s="871" t="n">
        <v>57.11</v>
      </c>
    </row>
    <row r="1980" customFormat="false" ht="12.75" hidden="false" customHeight="false" outlineLevel="0" collapsed="false">
      <c r="A1980" s="863" t="s">
        <v>4291</v>
      </c>
      <c r="B1980" s="864" t="s">
        <v>4292</v>
      </c>
      <c r="C1980" s="865"/>
      <c r="D1980" s="876"/>
      <c r="E1980" s="877"/>
      <c r="F1980" s="877"/>
      <c r="G1980" s="878"/>
      <c r="H1980" s="877"/>
      <c r="I1980" s="877"/>
      <c r="J1980" s="878"/>
    </row>
    <row r="1981" customFormat="false" ht="12.75" hidden="false" customHeight="false" outlineLevel="0" collapsed="false">
      <c r="A1981" s="868" t="s">
        <v>4293</v>
      </c>
      <c r="B1981" s="869"/>
      <c r="C1981" s="868" t="s">
        <v>4294</v>
      </c>
      <c r="D1981" s="868" t="s">
        <v>337</v>
      </c>
      <c r="E1981" s="870" t="n">
        <v>22.49</v>
      </c>
      <c r="F1981" s="871" t="n">
        <v>9.96</v>
      </c>
      <c r="G1981" s="871" t="n">
        <v>32.45</v>
      </c>
      <c r="H1981" s="870" t="n">
        <v>22.49</v>
      </c>
      <c r="I1981" s="871" t="n">
        <v>11.5</v>
      </c>
      <c r="J1981" s="871" t="n">
        <v>33.99</v>
      </c>
    </row>
    <row r="1982" customFormat="false" ht="12.75" hidden="false" customHeight="false" outlineLevel="0" collapsed="false">
      <c r="A1982" s="868" t="s">
        <v>4295</v>
      </c>
      <c r="B1982" s="869"/>
      <c r="C1982" s="868" t="s">
        <v>4296</v>
      </c>
      <c r="D1982" s="868" t="s">
        <v>337</v>
      </c>
      <c r="E1982" s="870" t="n">
        <v>36.53</v>
      </c>
      <c r="F1982" s="871" t="n">
        <v>16.6</v>
      </c>
      <c r="G1982" s="871" t="n">
        <v>53.13</v>
      </c>
      <c r="H1982" s="870" t="n">
        <v>36.53</v>
      </c>
      <c r="I1982" s="871" t="n">
        <v>19.18</v>
      </c>
      <c r="J1982" s="871" t="n">
        <v>55.71</v>
      </c>
    </row>
    <row r="1983" customFormat="false" ht="12.75" hidden="false" customHeight="false" outlineLevel="0" collapsed="false">
      <c r="A1983" s="868" t="s">
        <v>4297</v>
      </c>
      <c r="B1983" s="869"/>
      <c r="C1983" s="868" t="s">
        <v>4298</v>
      </c>
      <c r="D1983" s="868" t="s">
        <v>337</v>
      </c>
      <c r="E1983" s="870" t="n">
        <v>33.55</v>
      </c>
      <c r="F1983" s="871" t="n">
        <v>33.18</v>
      </c>
      <c r="G1983" s="871" t="n">
        <v>66.73</v>
      </c>
      <c r="H1983" s="870" t="n">
        <v>33.55</v>
      </c>
      <c r="I1983" s="871" t="n">
        <v>38.34</v>
      </c>
      <c r="J1983" s="871" t="n">
        <v>71.89</v>
      </c>
    </row>
    <row r="1984" customFormat="false" ht="12.75" hidden="false" customHeight="false" outlineLevel="0" collapsed="false">
      <c r="A1984" s="868" t="s">
        <v>4299</v>
      </c>
      <c r="B1984" s="869"/>
      <c r="C1984" s="868" t="s">
        <v>4300</v>
      </c>
      <c r="D1984" s="868" t="s">
        <v>337</v>
      </c>
      <c r="E1984" s="870" t="n">
        <v>100.36</v>
      </c>
      <c r="F1984" s="871" t="n">
        <v>33.18</v>
      </c>
      <c r="G1984" s="871" t="n">
        <v>133.54</v>
      </c>
      <c r="H1984" s="870" t="n">
        <v>100.36</v>
      </c>
      <c r="I1984" s="871" t="n">
        <v>38.34</v>
      </c>
      <c r="J1984" s="871" t="n">
        <v>138.7</v>
      </c>
    </row>
    <row r="1985" customFormat="false" ht="12.75" hidden="false" customHeight="false" outlineLevel="0" collapsed="false">
      <c r="A1985" s="868" t="s">
        <v>4301</v>
      </c>
      <c r="B1985" s="869"/>
      <c r="C1985" s="868" t="s">
        <v>4302</v>
      </c>
      <c r="D1985" s="868" t="s">
        <v>337</v>
      </c>
      <c r="E1985" s="870" t="n">
        <v>147.19</v>
      </c>
      <c r="F1985" s="871" t="n">
        <v>33.18</v>
      </c>
      <c r="G1985" s="871" t="n">
        <v>180.37</v>
      </c>
      <c r="H1985" s="870" t="n">
        <v>147.19</v>
      </c>
      <c r="I1985" s="871" t="n">
        <v>38.34</v>
      </c>
      <c r="J1985" s="871" t="n">
        <v>185.53</v>
      </c>
    </row>
    <row r="1986" customFormat="false" ht="12.75" hidden="false" customHeight="false" outlineLevel="0" collapsed="false">
      <c r="A1986" s="868" t="s">
        <v>4303</v>
      </c>
      <c r="B1986" s="869"/>
      <c r="C1986" s="868" t="s">
        <v>4304</v>
      </c>
      <c r="D1986" s="868" t="s">
        <v>337</v>
      </c>
      <c r="E1986" s="870" t="n">
        <v>601.55</v>
      </c>
      <c r="F1986" s="871" t="n">
        <v>39.82</v>
      </c>
      <c r="G1986" s="871" t="n">
        <v>641.37</v>
      </c>
      <c r="H1986" s="870" t="n">
        <v>601.55</v>
      </c>
      <c r="I1986" s="871" t="n">
        <v>46.01</v>
      </c>
      <c r="J1986" s="871" t="n">
        <v>647.56</v>
      </c>
    </row>
    <row r="1987" customFormat="false" ht="12.75" hidden="false" customHeight="false" outlineLevel="0" collapsed="false">
      <c r="A1987" s="868" t="s">
        <v>4305</v>
      </c>
      <c r="B1987" s="869"/>
      <c r="C1987" s="868" t="s">
        <v>4306</v>
      </c>
      <c r="D1987" s="868" t="s">
        <v>337</v>
      </c>
      <c r="E1987" s="870" t="n">
        <v>232.32</v>
      </c>
      <c r="F1987" s="871" t="n">
        <v>39.82</v>
      </c>
      <c r="G1987" s="871" t="n">
        <v>272.14</v>
      </c>
      <c r="H1987" s="870" t="n">
        <v>232.32</v>
      </c>
      <c r="I1987" s="871" t="n">
        <v>46.01</v>
      </c>
      <c r="J1987" s="871" t="n">
        <v>278.33</v>
      </c>
    </row>
    <row r="1988" customFormat="false" ht="12.75" hidden="false" customHeight="false" outlineLevel="0" collapsed="false">
      <c r="A1988" s="863" t="s">
        <v>4307</v>
      </c>
      <c r="B1988" s="864" t="s">
        <v>4308</v>
      </c>
      <c r="C1988" s="865"/>
      <c r="D1988" s="876"/>
      <c r="E1988" s="877"/>
      <c r="F1988" s="877"/>
      <c r="G1988" s="878"/>
      <c r="H1988" s="877"/>
      <c r="I1988" s="877"/>
      <c r="J1988" s="878"/>
    </row>
    <row r="1989" customFormat="false" ht="12.75" hidden="false" customHeight="false" outlineLevel="0" collapsed="false">
      <c r="A1989" s="868" t="s">
        <v>4309</v>
      </c>
      <c r="B1989" s="869"/>
      <c r="C1989" s="868" t="s">
        <v>4310</v>
      </c>
      <c r="D1989" s="868" t="s">
        <v>337</v>
      </c>
      <c r="E1989" s="870" t="n">
        <v>15.18</v>
      </c>
      <c r="F1989" s="871" t="n">
        <v>6.64</v>
      </c>
      <c r="G1989" s="871" t="n">
        <v>21.82</v>
      </c>
      <c r="H1989" s="870" t="n">
        <v>15.18</v>
      </c>
      <c r="I1989" s="871" t="n">
        <v>7.67</v>
      </c>
      <c r="J1989" s="871" t="n">
        <v>22.85</v>
      </c>
    </row>
    <row r="1990" customFormat="false" ht="12.75" hidden="false" customHeight="false" outlineLevel="0" collapsed="false">
      <c r="A1990" s="868" t="s">
        <v>4311</v>
      </c>
      <c r="B1990" s="869"/>
      <c r="C1990" s="868" t="s">
        <v>4312</v>
      </c>
      <c r="D1990" s="868" t="s">
        <v>337</v>
      </c>
      <c r="E1990" s="870" t="n">
        <v>32.56</v>
      </c>
      <c r="F1990" s="871" t="n">
        <v>6.64</v>
      </c>
      <c r="G1990" s="871" t="n">
        <v>39.2</v>
      </c>
      <c r="H1990" s="870" t="n">
        <v>32.56</v>
      </c>
      <c r="I1990" s="871" t="n">
        <v>7.67</v>
      </c>
      <c r="J1990" s="871" t="n">
        <v>40.23</v>
      </c>
    </row>
    <row r="1991" customFormat="false" ht="12.75" hidden="false" customHeight="false" outlineLevel="0" collapsed="false">
      <c r="A1991" s="868" t="s">
        <v>4313</v>
      </c>
      <c r="B1991" s="869"/>
      <c r="C1991" s="868" t="s">
        <v>4314</v>
      </c>
      <c r="D1991" s="868" t="s">
        <v>337</v>
      </c>
      <c r="E1991" s="870" t="n">
        <v>55.45</v>
      </c>
      <c r="F1991" s="871" t="n">
        <v>6.64</v>
      </c>
      <c r="G1991" s="871" t="n">
        <v>62.09</v>
      </c>
      <c r="H1991" s="870" t="n">
        <v>55.45</v>
      </c>
      <c r="I1991" s="871" t="n">
        <v>7.67</v>
      </c>
      <c r="J1991" s="871" t="n">
        <v>63.12</v>
      </c>
    </row>
    <row r="1992" customFormat="false" ht="12.75" hidden="false" customHeight="false" outlineLevel="0" collapsed="false">
      <c r="A1992" s="868" t="s">
        <v>4315</v>
      </c>
      <c r="B1992" s="869"/>
      <c r="C1992" s="868" t="s">
        <v>4316</v>
      </c>
      <c r="D1992" s="868" t="s">
        <v>337</v>
      </c>
      <c r="E1992" s="870" t="n">
        <v>80.97</v>
      </c>
      <c r="F1992" s="871" t="n">
        <v>6.64</v>
      </c>
      <c r="G1992" s="871" t="n">
        <v>87.61</v>
      </c>
      <c r="H1992" s="870" t="n">
        <v>80.97</v>
      </c>
      <c r="I1992" s="871" t="n">
        <v>7.67</v>
      </c>
      <c r="J1992" s="871" t="n">
        <v>88.64</v>
      </c>
    </row>
    <row r="1993" customFormat="false" ht="12.75" hidden="false" customHeight="false" outlineLevel="0" collapsed="false">
      <c r="A1993" s="868" t="s">
        <v>4317</v>
      </c>
      <c r="B1993" s="869"/>
      <c r="C1993" s="868" t="s">
        <v>4318</v>
      </c>
      <c r="D1993" s="868" t="s">
        <v>337</v>
      </c>
      <c r="E1993" s="870" t="n">
        <v>184.62</v>
      </c>
      <c r="F1993" s="871" t="n">
        <v>6.64</v>
      </c>
      <c r="G1993" s="871" t="n">
        <v>191.26</v>
      </c>
      <c r="H1993" s="870" t="n">
        <v>184.62</v>
      </c>
      <c r="I1993" s="871" t="n">
        <v>7.67</v>
      </c>
      <c r="J1993" s="871" t="n">
        <v>192.29</v>
      </c>
    </row>
    <row r="1994" customFormat="false" ht="12.75" hidden="false" customHeight="false" outlineLevel="0" collapsed="false">
      <c r="A1994" s="868" t="s">
        <v>4319</v>
      </c>
      <c r="B1994" s="869"/>
      <c r="C1994" s="868" t="s">
        <v>4320</v>
      </c>
      <c r="D1994" s="868" t="s">
        <v>337</v>
      </c>
      <c r="E1994" s="870" t="n">
        <v>296.26</v>
      </c>
      <c r="F1994" s="871" t="n">
        <v>6.64</v>
      </c>
      <c r="G1994" s="871" t="n">
        <v>302.9</v>
      </c>
      <c r="H1994" s="870" t="n">
        <v>296.26</v>
      </c>
      <c r="I1994" s="871" t="n">
        <v>7.67</v>
      </c>
      <c r="J1994" s="871" t="n">
        <v>303.93</v>
      </c>
    </row>
    <row r="1995" customFormat="false" ht="12.75" hidden="false" customHeight="false" outlineLevel="0" collapsed="false">
      <c r="A1995" s="868" t="s">
        <v>4321</v>
      </c>
      <c r="B1995" s="869"/>
      <c r="C1995" s="868" t="s">
        <v>4322</v>
      </c>
      <c r="D1995" s="868" t="s">
        <v>337</v>
      </c>
      <c r="E1995" s="870" t="n">
        <v>3.55</v>
      </c>
      <c r="F1995" s="871" t="n">
        <v>6.64</v>
      </c>
      <c r="G1995" s="871" t="n">
        <v>10.19</v>
      </c>
      <c r="H1995" s="870" t="n">
        <v>3.55</v>
      </c>
      <c r="I1995" s="871" t="n">
        <v>7.67</v>
      </c>
      <c r="J1995" s="871" t="n">
        <v>11.22</v>
      </c>
    </row>
    <row r="1996" customFormat="false" ht="12.75" hidden="false" customHeight="false" outlineLevel="0" collapsed="false">
      <c r="A1996" s="868" t="s">
        <v>4323</v>
      </c>
      <c r="B1996" s="869"/>
      <c r="C1996" s="868" t="s">
        <v>4324</v>
      </c>
      <c r="D1996" s="868" t="s">
        <v>337</v>
      </c>
      <c r="E1996" s="870" t="n">
        <v>5.31</v>
      </c>
      <c r="F1996" s="871" t="n">
        <v>6.64</v>
      </c>
      <c r="G1996" s="871" t="n">
        <v>11.95</v>
      </c>
      <c r="H1996" s="870" t="n">
        <v>5.31</v>
      </c>
      <c r="I1996" s="871" t="n">
        <v>7.67</v>
      </c>
      <c r="J1996" s="871" t="n">
        <v>12.98</v>
      </c>
    </row>
    <row r="1997" customFormat="false" ht="12.75" hidden="false" customHeight="false" outlineLevel="0" collapsed="false">
      <c r="A1997" s="868" t="s">
        <v>4325</v>
      </c>
      <c r="B1997" s="869"/>
      <c r="C1997" s="868" t="s">
        <v>4326</v>
      </c>
      <c r="D1997" s="868" t="s">
        <v>337</v>
      </c>
      <c r="E1997" s="870" t="n">
        <v>26.22</v>
      </c>
      <c r="F1997" s="871" t="n">
        <v>1.65</v>
      </c>
      <c r="G1997" s="871" t="n">
        <v>27.87</v>
      </c>
      <c r="H1997" s="870" t="n">
        <v>26.22</v>
      </c>
      <c r="I1997" s="871" t="n">
        <v>1.92</v>
      </c>
      <c r="J1997" s="871" t="n">
        <v>28.14</v>
      </c>
    </row>
    <row r="1998" customFormat="false" ht="12.75" hidden="false" customHeight="false" outlineLevel="0" collapsed="false">
      <c r="A1998" s="863" t="s">
        <v>4327</v>
      </c>
      <c r="B1998" s="864" t="s">
        <v>4328</v>
      </c>
      <c r="C1998" s="865"/>
      <c r="D1998" s="876"/>
      <c r="E1998" s="877"/>
      <c r="F1998" s="877"/>
      <c r="G1998" s="878"/>
      <c r="H1998" s="877"/>
      <c r="I1998" s="877"/>
      <c r="J1998" s="878"/>
    </row>
    <row r="1999" customFormat="false" ht="25.5" hidden="false" customHeight="false" outlineLevel="0" collapsed="false">
      <c r="A1999" s="868" t="s">
        <v>4329</v>
      </c>
      <c r="B1999" s="869"/>
      <c r="C1999" s="868" t="s">
        <v>4330</v>
      </c>
      <c r="D1999" s="868" t="s">
        <v>337</v>
      </c>
      <c r="E1999" s="870" t="n">
        <v>15678.94</v>
      </c>
      <c r="F1999" s="871" t="n">
        <v>208.34</v>
      </c>
      <c r="G1999" s="871" t="n">
        <v>15887.28</v>
      </c>
      <c r="H1999" s="870" t="n">
        <v>15678.94</v>
      </c>
      <c r="I1999" s="871" t="n">
        <v>240.75</v>
      </c>
      <c r="J1999" s="871" t="n">
        <v>15919.69</v>
      </c>
    </row>
    <row r="2000" customFormat="false" ht="25.5" hidden="false" customHeight="false" outlineLevel="0" collapsed="false">
      <c r="A2000" s="868" t="s">
        <v>4331</v>
      </c>
      <c r="B2000" s="869"/>
      <c r="C2000" s="868" t="s">
        <v>4332</v>
      </c>
      <c r="D2000" s="868" t="s">
        <v>337</v>
      </c>
      <c r="E2000" s="870" t="n">
        <v>20812.99</v>
      </c>
      <c r="F2000" s="871" t="n">
        <v>186.72</v>
      </c>
      <c r="G2000" s="871" t="n">
        <v>20999.71</v>
      </c>
      <c r="H2000" s="870" t="n">
        <v>20812.99</v>
      </c>
      <c r="I2000" s="871" t="n">
        <v>215.76</v>
      </c>
      <c r="J2000" s="871" t="n">
        <v>21028.75</v>
      </c>
    </row>
    <row r="2001" customFormat="false" ht="38.25" hidden="false" customHeight="false" outlineLevel="0" collapsed="false">
      <c r="A2001" s="868" t="s">
        <v>4333</v>
      </c>
      <c r="B2001" s="869"/>
      <c r="C2001" s="868" t="s">
        <v>4334</v>
      </c>
      <c r="D2001" s="868" t="s">
        <v>648</v>
      </c>
      <c r="E2001" s="870" t="n">
        <v>24150.21</v>
      </c>
      <c r="F2001" s="871" t="n">
        <v>275.25</v>
      </c>
      <c r="G2001" s="871" t="n">
        <v>24425.46</v>
      </c>
      <c r="H2001" s="870" t="n">
        <v>24150.21</v>
      </c>
      <c r="I2001" s="871" t="n">
        <v>318.05</v>
      </c>
      <c r="J2001" s="871" t="n">
        <v>24468.26</v>
      </c>
    </row>
    <row r="2002" customFormat="false" ht="25.5" hidden="false" customHeight="false" outlineLevel="0" collapsed="false">
      <c r="A2002" s="868" t="s">
        <v>4335</v>
      </c>
      <c r="B2002" s="869"/>
      <c r="C2002" s="868" t="s">
        <v>4336</v>
      </c>
      <c r="D2002" s="868" t="s">
        <v>337</v>
      </c>
      <c r="E2002" s="870" t="n">
        <v>50610.29</v>
      </c>
      <c r="F2002" s="871" t="n">
        <v>33.18</v>
      </c>
      <c r="G2002" s="871" t="n">
        <v>50643.47</v>
      </c>
      <c r="H2002" s="870" t="n">
        <v>50610.29</v>
      </c>
      <c r="I2002" s="871" t="n">
        <v>38.34</v>
      </c>
      <c r="J2002" s="871" t="n">
        <v>50648.63</v>
      </c>
    </row>
    <row r="2003" customFormat="false" ht="25.5" hidden="false" customHeight="false" outlineLevel="0" collapsed="false">
      <c r="A2003" s="868" t="s">
        <v>4337</v>
      </c>
      <c r="B2003" s="869"/>
      <c r="C2003" s="868" t="s">
        <v>4338</v>
      </c>
      <c r="D2003" s="868" t="s">
        <v>337</v>
      </c>
      <c r="E2003" s="870" t="n">
        <v>93307.79</v>
      </c>
      <c r="F2003" s="871" t="n">
        <v>33.18</v>
      </c>
      <c r="G2003" s="871" t="n">
        <v>93340.97</v>
      </c>
      <c r="H2003" s="870" t="n">
        <v>93307.79</v>
      </c>
      <c r="I2003" s="871" t="n">
        <v>38.34</v>
      </c>
      <c r="J2003" s="871" t="n">
        <v>93346.13</v>
      </c>
    </row>
    <row r="2004" customFormat="false" ht="25.5" hidden="false" customHeight="false" outlineLevel="0" collapsed="false">
      <c r="A2004" s="868" t="s">
        <v>4339</v>
      </c>
      <c r="B2004" s="869"/>
      <c r="C2004" s="868" t="s">
        <v>4340</v>
      </c>
      <c r="D2004" s="868" t="s">
        <v>337</v>
      </c>
      <c r="E2004" s="870" t="n">
        <v>11.88</v>
      </c>
      <c r="F2004" s="871" t="n">
        <v>9.96</v>
      </c>
      <c r="G2004" s="871" t="n">
        <v>21.84</v>
      </c>
      <c r="H2004" s="870" t="n">
        <v>11.88</v>
      </c>
      <c r="I2004" s="871" t="n">
        <v>11.5</v>
      </c>
      <c r="J2004" s="871" t="n">
        <v>23.38</v>
      </c>
    </row>
    <row r="2005" customFormat="false" ht="25.5" hidden="false" customHeight="false" outlineLevel="0" collapsed="false">
      <c r="A2005" s="868" t="s">
        <v>4341</v>
      </c>
      <c r="B2005" s="869"/>
      <c r="C2005" s="868" t="s">
        <v>4342</v>
      </c>
      <c r="D2005" s="868" t="s">
        <v>337</v>
      </c>
      <c r="E2005" s="870" t="n">
        <v>19.46</v>
      </c>
      <c r="F2005" s="871" t="n">
        <v>9.96</v>
      </c>
      <c r="G2005" s="871" t="n">
        <v>29.42</v>
      </c>
      <c r="H2005" s="870" t="n">
        <v>19.46</v>
      </c>
      <c r="I2005" s="871" t="n">
        <v>11.5</v>
      </c>
      <c r="J2005" s="871" t="n">
        <v>30.96</v>
      </c>
    </row>
    <row r="2006" customFormat="false" ht="25.5" hidden="false" customHeight="false" outlineLevel="0" collapsed="false">
      <c r="A2006" s="868" t="s">
        <v>4343</v>
      </c>
      <c r="B2006" s="869"/>
      <c r="C2006" s="868" t="s">
        <v>4344</v>
      </c>
      <c r="D2006" s="868" t="s">
        <v>337</v>
      </c>
      <c r="E2006" s="870" t="n">
        <v>67.22</v>
      </c>
      <c r="F2006" s="871" t="n">
        <v>19.91</v>
      </c>
      <c r="G2006" s="871" t="n">
        <v>87.13</v>
      </c>
      <c r="H2006" s="870" t="n">
        <v>67.22</v>
      </c>
      <c r="I2006" s="871" t="n">
        <v>23.01</v>
      </c>
      <c r="J2006" s="871" t="n">
        <v>90.23</v>
      </c>
    </row>
    <row r="2007" customFormat="false" ht="25.5" hidden="false" customHeight="false" outlineLevel="0" collapsed="false">
      <c r="A2007" s="868" t="s">
        <v>4345</v>
      </c>
      <c r="B2007" s="869"/>
      <c r="C2007" s="868" t="s">
        <v>4346</v>
      </c>
      <c r="D2007" s="868" t="s">
        <v>337</v>
      </c>
      <c r="E2007" s="870" t="n">
        <v>101.84</v>
      </c>
      <c r="F2007" s="871" t="n">
        <v>19.91</v>
      </c>
      <c r="G2007" s="871" t="n">
        <v>121.75</v>
      </c>
      <c r="H2007" s="870" t="n">
        <v>101.84</v>
      </c>
      <c r="I2007" s="871" t="n">
        <v>23.01</v>
      </c>
      <c r="J2007" s="871" t="n">
        <v>124.85</v>
      </c>
    </row>
    <row r="2008" customFormat="false" ht="25.5" hidden="false" customHeight="false" outlineLevel="0" collapsed="false">
      <c r="A2008" s="868" t="s">
        <v>4347</v>
      </c>
      <c r="B2008" s="869"/>
      <c r="C2008" s="868" t="s">
        <v>4348</v>
      </c>
      <c r="D2008" s="868" t="s">
        <v>337</v>
      </c>
      <c r="E2008" s="870" t="n">
        <v>86.57</v>
      </c>
      <c r="F2008" s="871" t="n">
        <v>29.87</v>
      </c>
      <c r="G2008" s="871" t="n">
        <v>116.44</v>
      </c>
      <c r="H2008" s="870" t="n">
        <v>86.57</v>
      </c>
      <c r="I2008" s="871" t="n">
        <v>34.51</v>
      </c>
      <c r="J2008" s="871" t="n">
        <v>121.08</v>
      </c>
    </row>
    <row r="2009" customFormat="false" ht="25.5" hidden="false" customHeight="false" outlineLevel="0" collapsed="false">
      <c r="A2009" s="868" t="s">
        <v>4349</v>
      </c>
      <c r="B2009" s="869"/>
      <c r="C2009" s="868" t="s">
        <v>4350</v>
      </c>
      <c r="D2009" s="868" t="s">
        <v>337</v>
      </c>
      <c r="E2009" s="870" t="n">
        <v>107.53</v>
      </c>
      <c r="F2009" s="871" t="n">
        <v>29.87</v>
      </c>
      <c r="G2009" s="871" t="n">
        <v>137.4</v>
      </c>
      <c r="H2009" s="870" t="n">
        <v>107.53</v>
      </c>
      <c r="I2009" s="871" t="n">
        <v>34.51</v>
      </c>
      <c r="J2009" s="871" t="n">
        <v>142.04</v>
      </c>
    </row>
    <row r="2010" customFormat="false" ht="38.25" hidden="false" customHeight="false" outlineLevel="0" collapsed="false">
      <c r="A2010" s="868" t="s">
        <v>4351</v>
      </c>
      <c r="B2010" s="869"/>
      <c r="C2010" s="868" t="s">
        <v>4352</v>
      </c>
      <c r="D2010" s="868" t="s">
        <v>337</v>
      </c>
      <c r="E2010" s="870" t="n">
        <v>313.1</v>
      </c>
      <c r="F2010" s="871" t="n">
        <v>33.18</v>
      </c>
      <c r="G2010" s="871" t="n">
        <v>346.28</v>
      </c>
      <c r="H2010" s="870" t="n">
        <v>313.1</v>
      </c>
      <c r="I2010" s="871" t="n">
        <v>38.34</v>
      </c>
      <c r="J2010" s="871" t="n">
        <v>351.44</v>
      </c>
    </row>
    <row r="2011" customFormat="false" ht="38.25" hidden="false" customHeight="false" outlineLevel="0" collapsed="false">
      <c r="A2011" s="868" t="s">
        <v>4353</v>
      </c>
      <c r="B2011" s="869"/>
      <c r="C2011" s="868" t="s">
        <v>4354</v>
      </c>
      <c r="D2011" s="868" t="s">
        <v>337</v>
      </c>
      <c r="E2011" s="870" t="n">
        <v>497.7</v>
      </c>
      <c r="F2011" s="871" t="n">
        <v>33.18</v>
      </c>
      <c r="G2011" s="871" t="n">
        <v>530.88</v>
      </c>
      <c r="H2011" s="870" t="n">
        <v>497.7</v>
      </c>
      <c r="I2011" s="871" t="n">
        <v>38.34</v>
      </c>
      <c r="J2011" s="871" t="n">
        <v>536.04</v>
      </c>
    </row>
    <row r="2012" customFormat="false" ht="38.25" hidden="false" customHeight="false" outlineLevel="0" collapsed="false">
      <c r="A2012" s="868" t="s">
        <v>4355</v>
      </c>
      <c r="B2012" s="869"/>
      <c r="C2012" s="868" t="s">
        <v>4356</v>
      </c>
      <c r="D2012" s="868" t="s">
        <v>337</v>
      </c>
      <c r="E2012" s="870" t="n">
        <v>1838.13</v>
      </c>
      <c r="F2012" s="871" t="n">
        <v>66.36</v>
      </c>
      <c r="G2012" s="871" t="n">
        <v>1904.49</v>
      </c>
      <c r="H2012" s="870" t="n">
        <v>1838.13</v>
      </c>
      <c r="I2012" s="871" t="n">
        <v>76.68</v>
      </c>
      <c r="J2012" s="871" t="n">
        <v>1914.81</v>
      </c>
    </row>
    <row r="2013" customFormat="false" ht="38.25" hidden="false" customHeight="false" outlineLevel="0" collapsed="false">
      <c r="A2013" s="868" t="s">
        <v>4357</v>
      </c>
      <c r="B2013" s="869"/>
      <c r="C2013" s="868" t="s">
        <v>4358</v>
      </c>
      <c r="D2013" s="868" t="s">
        <v>337</v>
      </c>
      <c r="E2013" s="870" t="n">
        <v>2817.48</v>
      </c>
      <c r="F2013" s="871" t="n">
        <v>66.36</v>
      </c>
      <c r="G2013" s="871" t="n">
        <v>2883.84</v>
      </c>
      <c r="H2013" s="870" t="n">
        <v>2817.48</v>
      </c>
      <c r="I2013" s="871" t="n">
        <v>76.68</v>
      </c>
      <c r="J2013" s="871" t="n">
        <v>2894.16</v>
      </c>
    </row>
    <row r="2014" customFormat="false" ht="38.25" hidden="false" customHeight="false" outlineLevel="0" collapsed="false">
      <c r="A2014" s="868" t="s">
        <v>4359</v>
      </c>
      <c r="B2014" s="869"/>
      <c r="C2014" s="868" t="s">
        <v>4360</v>
      </c>
      <c r="D2014" s="868" t="s">
        <v>337</v>
      </c>
      <c r="E2014" s="870" t="n">
        <v>4798.61</v>
      </c>
      <c r="F2014" s="871" t="n">
        <v>66.36</v>
      </c>
      <c r="G2014" s="871" t="n">
        <v>4864.97</v>
      </c>
      <c r="H2014" s="870" t="n">
        <v>4798.61</v>
      </c>
      <c r="I2014" s="871" t="n">
        <v>76.68</v>
      </c>
      <c r="J2014" s="871" t="n">
        <v>4875.29</v>
      </c>
    </row>
    <row r="2015" customFormat="false" ht="38.25" hidden="false" customHeight="false" outlineLevel="0" collapsed="false">
      <c r="A2015" s="868" t="s">
        <v>4361</v>
      </c>
      <c r="B2015" s="869"/>
      <c r="C2015" s="868" t="s">
        <v>4362</v>
      </c>
      <c r="D2015" s="868" t="s">
        <v>337</v>
      </c>
      <c r="E2015" s="870" t="n">
        <v>6228.16</v>
      </c>
      <c r="F2015" s="871" t="n">
        <v>66.36</v>
      </c>
      <c r="G2015" s="871" t="n">
        <v>6294.52</v>
      </c>
      <c r="H2015" s="870" t="n">
        <v>6228.16</v>
      </c>
      <c r="I2015" s="871" t="n">
        <v>76.68</v>
      </c>
      <c r="J2015" s="871" t="n">
        <v>6304.84</v>
      </c>
    </row>
    <row r="2016" customFormat="false" ht="38.25" hidden="false" customHeight="false" outlineLevel="0" collapsed="false">
      <c r="A2016" s="868" t="s">
        <v>4363</v>
      </c>
      <c r="B2016" s="869"/>
      <c r="C2016" s="868" t="s">
        <v>4364</v>
      </c>
      <c r="D2016" s="868" t="s">
        <v>337</v>
      </c>
      <c r="E2016" s="870" t="n">
        <v>7830.37</v>
      </c>
      <c r="F2016" s="871" t="n">
        <v>66.36</v>
      </c>
      <c r="G2016" s="871" t="n">
        <v>7896.73</v>
      </c>
      <c r="H2016" s="870" t="n">
        <v>7830.37</v>
      </c>
      <c r="I2016" s="871" t="n">
        <v>76.68</v>
      </c>
      <c r="J2016" s="871" t="n">
        <v>7907.05</v>
      </c>
    </row>
    <row r="2017" customFormat="false" ht="38.25" hidden="false" customHeight="false" outlineLevel="0" collapsed="false">
      <c r="A2017" s="868" t="s">
        <v>4365</v>
      </c>
      <c r="B2017" s="869"/>
      <c r="C2017" s="868" t="s">
        <v>4366</v>
      </c>
      <c r="D2017" s="868" t="s">
        <v>337</v>
      </c>
      <c r="E2017" s="870" t="n">
        <v>10777.22</v>
      </c>
      <c r="F2017" s="871" t="n">
        <v>66.36</v>
      </c>
      <c r="G2017" s="871" t="n">
        <v>10843.58</v>
      </c>
      <c r="H2017" s="870" t="n">
        <v>10777.22</v>
      </c>
      <c r="I2017" s="871" t="n">
        <v>76.68</v>
      </c>
      <c r="J2017" s="871" t="n">
        <v>10853.9</v>
      </c>
    </row>
    <row r="2018" customFormat="false" ht="25.5" hidden="false" customHeight="false" outlineLevel="0" collapsed="false">
      <c r="A2018" s="868" t="s">
        <v>4367</v>
      </c>
      <c r="B2018" s="869"/>
      <c r="C2018" s="868" t="s">
        <v>4368</v>
      </c>
      <c r="D2018" s="868" t="s">
        <v>337</v>
      </c>
      <c r="E2018" s="870" t="n">
        <v>11054.73</v>
      </c>
      <c r="F2018" s="871" t="n">
        <v>66.36</v>
      </c>
      <c r="G2018" s="871" t="n">
        <v>11121.09</v>
      </c>
      <c r="H2018" s="870" t="n">
        <v>11054.73</v>
      </c>
      <c r="I2018" s="871" t="n">
        <v>76.68</v>
      </c>
      <c r="J2018" s="871" t="n">
        <v>11131.41</v>
      </c>
    </row>
    <row r="2019" customFormat="false" ht="25.5" hidden="false" customHeight="false" outlineLevel="0" collapsed="false">
      <c r="A2019" s="868" t="s">
        <v>4369</v>
      </c>
      <c r="B2019" s="869"/>
      <c r="C2019" s="868" t="s">
        <v>4370</v>
      </c>
      <c r="D2019" s="868" t="s">
        <v>337</v>
      </c>
      <c r="E2019" s="870" t="n">
        <v>7.95</v>
      </c>
      <c r="F2019" s="871" t="n">
        <v>6.64</v>
      </c>
      <c r="G2019" s="871" t="n">
        <v>14.59</v>
      </c>
      <c r="H2019" s="870" t="n">
        <v>7.95</v>
      </c>
      <c r="I2019" s="871" t="n">
        <v>7.67</v>
      </c>
      <c r="J2019" s="871" t="n">
        <v>15.62</v>
      </c>
    </row>
    <row r="2020" customFormat="false" ht="25.5" hidden="false" customHeight="false" outlineLevel="0" collapsed="false">
      <c r="A2020" s="868" t="s">
        <v>4371</v>
      </c>
      <c r="B2020" s="869"/>
      <c r="C2020" s="868" t="s">
        <v>4372</v>
      </c>
      <c r="D2020" s="868" t="s">
        <v>337</v>
      </c>
      <c r="E2020" s="870" t="n">
        <v>10.14</v>
      </c>
      <c r="F2020" s="871" t="n">
        <v>6.64</v>
      </c>
      <c r="G2020" s="871" t="n">
        <v>16.78</v>
      </c>
      <c r="H2020" s="870" t="n">
        <v>10.14</v>
      </c>
      <c r="I2020" s="871" t="n">
        <v>7.67</v>
      </c>
      <c r="J2020" s="871" t="n">
        <v>17.81</v>
      </c>
    </row>
    <row r="2021" customFormat="false" ht="25.5" hidden="false" customHeight="false" outlineLevel="0" collapsed="false">
      <c r="A2021" s="868" t="s">
        <v>4373</v>
      </c>
      <c r="B2021" s="869"/>
      <c r="C2021" s="868" t="s">
        <v>4374</v>
      </c>
      <c r="D2021" s="868" t="s">
        <v>337</v>
      </c>
      <c r="E2021" s="870" t="n">
        <v>33.2</v>
      </c>
      <c r="F2021" s="871" t="n">
        <v>6.64</v>
      </c>
      <c r="G2021" s="871" t="n">
        <v>39.84</v>
      </c>
      <c r="H2021" s="870" t="n">
        <v>33.2</v>
      </c>
      <c r="I2021" s="871" t="n">
        <v>7.67</v>
      </c>
      <c r="J2021" s="871" t="n">
        <v>40.87</v>
      </c>
    </row>
    <row r="2022" customFormat="false" ht="25.5" hidden="false" customHeight="false" outlineLevel="0" collapsed="false">
      <c r="A2022" s="868" t="s">
        <v>4375</v>
      </c>
      <c r="B2022" s="869"/>
      <c r="C2022" s="868" t="s">
        <v>4376</v>
      </c>
      <c r="D2022" s="868" t="s">
        <v>337</v>
      </c>
      <c r="E2022" s="870" t="n">
        <v>36.21</v>
      </c>
      <c r="F2022" s="871" t="n">
        <v>6.64</v>
      </c>
      <c r="G2022" s="871" t="n">
        <v>42.85</v>
      </c>
      <c r="H2022" s="870" t="n">
        <v>36.21</v>
      </c>
      <c r="I2022" s="871" t="n">
        <v>7.67</v>
      </c>
      <c r="J2022" s="871" t="n">
        <v>43.88</v>
      </c>
    </row>
    <row r="2023" customFormat="false" ht="25.5" hidden="false" customHeight="false" outlineLevel="0" collapsed="false">
      <c r="A2023" s="868" t="s">
        <v>4377</v>
      </c>
      <c r="B2023" s="869"/>
      <c r="C2023" s="868" t="s">
        <v>4378</v>
      </c>
      <c r="D2023" s="868" t="s">
        <v>337</v>
      </c>
      <c r="E2023" s="870" t="n">
        <v>44.05</v>
      </c>
      <c r="F2023" s="871" t="n">
        <v>6.64</v>
      </c>
      <c r="G2023" s="871" t="n">
        <v>50.69</v>
      </c>
      <c r="H2023" s="870" t="n">
        <v>44.05</v>
      </c>
      <c r="I2023" s="871" t="n">
        <v>7.67</v>
      </c>
      <c r="J2023" s="871" t="n">
        <v>51.72</v>
      </c>
    </row>
    <row r="2024" customFormat="false" ht="25.5" hidden="false" customHeight="false" outlineLevel="0" collapsed="false">
      <c r="A2024" s="868" t="s">
        <v>4379</v>
      </c>
      <c r="B2024" s="869"/>
      <c r="C2024" s="868" t="s">
        <v>4380</v>
      </c>
      <c r="D2024" s="868" t="s">
        <v>337</v>
      </c>
      <c r="E2024" s="870" t="n">
        <v>730.05</v>
      </c>
      <c r="F2024" s="871" t="n">
        <v>6.64</v>
      </c>
      <c r="G2024" s="871" t="n">
        <v>736.69</v>
      </c>
      <c r="H2024" s="870" t="n">
        <v>730.05</v>
      </c>
      <c r="I2024" s="871" t="n">
        <v>7.67</v>
      </c>
      <c r="J2024" s="871" t="n">
        <v>737.72</v>
      </c>
    </row>
    <row r="2025" customFormat="false" ht="25.5" hidden="false" customHeight="false" outlineLevel="0" collapsed="false">
      <c r="A2025" s="868" t="s">
        <v>4381</v>
      </c>
      <c r="B2025" s="869"/>
      <c r="C2025" s="868" t="s">
        <v>4382</v>
      </c>
      <c r="D2025" s="868" t="s">
        <v>337</v>
      </c>
      <c r="E2025" s="870" t="n">
        <v>44.77</v>
      </c>
      <c r="F2025" s="871" t="n">
        <v>6.64</v>
      </c>
      <c r="G2025" s="871" t="n">
        <v>51.41</v>
      </c>
      <c r="H2025" s="870" t="n">
        <v>44.77</v>
      </c>
      <c r="I2025" s="871" t="n">
        <v>7.67</v>
      </c>
      <c r="J2025" s="871" t="n">
        <v>52.44</v>
      </c>
    </row>
    <row r="2026" customFormat="false" ht="25.5" hidden="false" customHeight="false" outlineLevel="0" collapsed="false">
      <c r="A2026" s="868" t="s">
        <v>4383</v>
      </c>
      <c r="B2026" s="869"/>
      <c r="C2026" s="868" t="s">
        <v>4384</v>
      </c>
      <c r="D2026" s="868" t="s">
        <v>337</v>
      </c>
      <c r="E2026" s="870" t="n">
        <v>46.61</v>
      </c>
      <c r="F2026" s="871" t="n">
        <v>6.64</v>
      </c>
      <c r="G2026" s="871" t="n">
        <v>53.25</v>
      </c>
      <c r="H2026" s="870" t="n">
        <v>46.61</v>
      </c>
      <c r="I2026" s="871" t="n">
        <v>7.67</v>
      </c>
      <c r="J2026" s="871" t="n">
        <v>54.28</v>
      </c>
    </row>
    <row r="2027" customFormat="false" ht="25.5" hidden="false" customHeight="false" outlineLevel="0" collapsed="false">
      <c r="A2027" s="868" t="s">
        <v>4385</v>
      </c>
      <c r="B2027" s="869"/>
      <c r="C2027" s="868" t="s">
        <v>4386</v>
      </c>
      <c r="D2027" s="868" t="s">
        <v>337</v>
      </c>
      <c r="E2027" s="870" t="n">
        <v>56.38</v>
      </c>
      <c r="F2027" s="871" t="n">
        <v>6.64</v>
      </c>
      <c r="G2027" s="871" t="n">
        <v>63.02</v>
      </c>
      <c r="H2027" s="870" t="n">
        <v>56.38</v>
      </c>
      <c r="I2027" s="871" t="n">
        <v>7.67</v>
      </c>
      <c r="J2027" s="871" t="n">
        <v>64.05</v>
      </c>
    </row>
    <row r="2028" customFormat="false" ht="25.5" hidden="false" customHeight="false" outlineLevel="0" collapsed="false">
      <c r="A2028" s="868" t="s">
        <v>4387</v>
      </c>
      <c r="B2028" s="869"/>
      <c r="C2028" s="868" t="s">
        <v>4388</v>
      </c>
      <c r="D2028" s="868" t="s">
        <v>337</v>
      </c>
      <c r="E2028" s="870" t="n">
        <v>1039.23</v>
      </c>
      <c r="F2028" s="871" t="n">
        <v>6.64</v>
      </c>
      <c r="G2028" s="871" t="n">
        <v>1045.87</v>
      </c>
      <c r="H2028" s="870" t="n">
        <v>1039.23</v>
      </c>
      <c r="I2028" s="871" t="n">
        <v>7.67</v>
      </c>
      <c r="J2028" s="871" t="n">
        <v>1046.9</v>
      </c>
    </row>
    <row r="2029" customFormat="false" ht="38.25" hidden="false" customHeight="false" outlineLevel="0" collapsed="false">
      <c r="A2029" s="868" t="s">
        <v>4389</v>
      </c>
      <c r="B2029" s="869"/>
      <c r="C2029" s="868" t="s">
        <v>4390</v>
      </c>
      <c r="D2029" s="868" t="s">
        <v>337</v>
      </c>
      <c r="E2029" s="870" t="n">
        <v>23607.05</v>
      </c>
      <c r="F2029" s="871" t="n">
        <v>66.36</v>
      </c>
      <c r="G2029" s="871" t="n">
        <v>23673.41</v>
      </c>
      <c r="H2029" s="870" t="n">
        <v>23607.05</v>
      </c>
      <c r="I2029" s="871" t="n">
        <v>76.68</v>
      </c>
      <c r="J2029" s="871" t="n">
        <v>23683.73</v>
      </c>
    </row>
    <row r="2030" customFormat="false" ht="38.25" hidden="false" customHeight="false" outlineLevel="0" collapsed="false">
      <c r="A2030" s="868" t="s">
        <v>4391</v>
      </c>
      <c r="B2030" s="869"/>
      <c r="C2030" s="868" t="s">
        <v>4392</v>
      </c>
      <c r="D2030" s="868" t="s">
        <v>337</v>
      </c>
      <c r="E2030" s="870" t="n">
        <v>34159.54</v>
      </c>
      <c r="F2030" s="871" t="n">
        <v>66.36</v>
      </c>
      <c r="G2030" s="871" t="n">
        <v>34225.9</v>
      </c>
      <c r="H2030" s="870" t="n">
        <v>34159.54</v>
      </c>
      <c r="I2030" s="871" t="n">
        <v>76.68</v>
      </c>
      <c r="J2030" s="871" t="n">
        <v>34236.22</v>
      </c>
    </row>
    <row r="2031" customFormat="false" ht="25.5" hidden="false" customHeight="false" outlineLevel="0" collapsed="false">
      <c r="A2031" s="868" t="s">
        <v>4393</v>
      </c>
      <c r="B2031" s="869"/>
      <c r="C2031" s="868" t="s">
        <v>4394</v>
      </c>
      <c r="D2031" s="868" t="s">
        <v>337</v>
      </c>
      <c r="E2031" s="870" t="n">
        <v>218789.75</v>
      </c>
      <c r="F2031" s="871" t="n">
        <v>33.18</v>
      </c>
      <c r="G2031" s="871" t="n">
        <v>218822.93</v>
      </c>
      <c r="H2031" s="870" t="n">
        <v>218789.75</v>
      </c>
      <c r="I2031" s="871" t="n">
        <v>38.34</v>
      </c>
      <c r="J2031" s="871" t="n">
        <v>218828.09</v>
      </c>
    </row>
    <row r="2032" customFormat="false" ht="12.75" hidden="false" customHeight="false" outlineLevel="0" collapsed="false">
      <c r="A2032" s="863" t="s">
        <v>4395</v>
      </c>
      <c r="B2032" s="864" t="s">
        <v>4396</v>
      </c>
      <c r="C2032" s="865"/>
      <c r="D2032" s="876"/>
      <c r="E2032" s="877"/>
      <c r="F2032" s="877"/>
      <c r="G2032" s="878"/>
      <c r="H2032" s="877"/>
      <c r="I2032" s="877"/>
      <c r="J2032" s="878"/>
    </row>
    <row r="2033" customFormat="false" ht="25.5" hidden="false" customHeight="false" outlineLevel="0" collapsed="false">
      <c r="A2033" s="868" t="s">
        <v>4397</v>
      </c>
      <c r="B2033" s="869"/>
      <c r="C2033" s="868" t="s">
        <v>4398</v>
      </c>
      <c r="D2033" s="868" t="s">
        <v>337</v>
      </c>
      <c r="E2033" s="870" t="n">
        <v>2073.74</v>
      </c>
      <c r="F2033" s="871" t="n">
        <v>33.18</v>
      </c>
      <c r="G2033" s="871" t="n">
        <v>2106.92</v>
      </c>
      <c r="H2033" s="870" t="n">
        <v>2073.74</v>
      </c>
      <c r="I2033" s="871" t="n">
        <v>38.34</v>
      </c>
      <c r="J2033" s="871" t="n">
        <v>2112.08</v>
      </c>
    </row>
    <row r="2034" customFormat="false" ht="38.25" hidden="false" customHeight="false" outlineLevel="0" collapsed="false">
      <c r="A2034" s="868" t="s">
        <v>4399</v>
      </c>
      <c r="B2034" s="869"/>
      <c r="C2034" s="868" t="s">
        <v>4400</v>
      </c>
      <c r="D2034" s="868" t="s">
        <v>337</v>
      </c>
      <c r="E2034" s="870" t="n">
        <v>1023.68</v>
      </c>
      <c r="F2034" s="871" t="n">
        <v>26.54</v>
      </c>
      <c r="G2034" s="871" t="n">
        <v>1050.22</v>
      </c>
      <c r="H2034" s="870" t="n">
        <v>1023.68</v>
      </c>
      <c r="I2034" s="871" t="n">
        <v>30.67</v>
      </c>
      <c r="J2034" s="871" t="n">
        <v>1054.35</v>
      </c>
    </row>
    <row r="2035" customFormat="false" ht="38.25" hidden="false" customHeight="false" outlineLevel="0" collapsed="false">
      <c r="A2035" s="868" t="s">
        <v>4401</v>
      </c>
      <c r="B2035" s="869"/>
      <c r="C2035" s="868" t="s">
        <v>4402</v>
      </c>
      <c r="D2035" s="868" t="s">
        <v>337</v>
      </c>
      <c r="E2035" s="870" t="n">
        <v>1180.39</v>
      </c>
      <c r="F2035" s="871" t="n">
        <v>26.54</v>
      </c>
      <c r="G2035" s="871" t="n">
        <v>1206.93</v>
      </c>
      <c r="H2035" s="870" t="n">
        <v>1180.39</v>
      </c>
      <c r="I2035" s="871" t="n">
        <v>30.67</v>
      </c>
      <c r="J2035" s="871" t="n">
        <v>1211.06</v>
      </c>
    </row>
    <row r="2036" customFormat="false" ht="38.25" hidden="false" customHeight="false" outlineLevel="0" collapsed="false">
      <c r="A2036" s="868" t="s">
        <v>4403</v>
      </c>
      <c r="B2036" s="869"/>
      <c r="C2036" s="868" t="s">
        <v>4404</v>
      </c>
      <c r="D2036" s="868" t="s">
        <v>337</v>
      </c>
      <c r="E2036" s="870" t="n">
        <v>1483.18</v>
      </c>
      <c r="F2036" s="871" t="n">
        <v>33.18</v>
      </c>
      <c r="G2036" s="871" t="n">
        <v>1516.36</v>
      </c>
      <c r="H2036" s="870" t="n">
        <v>1483.18</v>
      </c>
      <c r="I2036" s="871" t="n">
        <v>38.34</v>
      </c>
      <c r="J2036" s="871" t="n">
        <v>1521.52</v>
      </c>
    </row>
    <row r="2037" customFormat="false" ht="38.25" hidden="false" customHeight="false" outlineLevel="0" collapsed="false">
      <c r="A2037" s="868" t="s">
        <v>4405</v>
      </c>
      <c r="B2037" s="869"/>
      <c r="C2037" s="868" t="s">
        <v>4406</v>
      </c>
      <c r="D2037" s="868" t="s">
        <v>337</v>
      </c>
      <c r="E2037" s="870" t="n">
        <v>1919.22</v>
      </c>
      <c r="F2037" s="871" t="n">
        <v>39.82</v>
      </c>
      <c r="G2037" s="871" t="n">
        <v>1959.04</v>
      </c>
      <c r="H2037" s="870" t="n">
        <v>1919.22</v>
      </c>
      <c r="I2037" s="871" t="n">
        <v>46.01</v>
      </c>
      <c r="J2037" s="871" t="n">
        <v>1965.23</v>
      </c>
    </row>
    <row r="2038" customFormat="false" ht="38.25" hidden="false" customHeight="false" outlineLevel="0" collapsed="false">
      <c r="A2038" s="868" t="s">
        <v>4407</v>
      </c>
      <c r="B2038" s="869"/>
      <c r="C2038" s="868" t="s">
        <v>4408</v>
      </c>
      <c r="D2038" s="868" t="s">
        <v>337</v>
      </c>
      <c r="E2038" s="870" t="n">
        <v>3119.93</v>
      </c>
      <c r="F2038" s="871" t="n">
        <v>49.78</v>
      </c>
      <c r="G2038" s="871" t="n">
        <v>3169.71</v>
      </c>
      <c r="H2038" s="870" t="n">
        <v>3119.93</v>
      </c>
      <c r="I2038" s="871" t="n">
        <v>57.52</v>
      </c>
      <c r="J2038" s="871" t="n">
        <v>3177.45</v>
      </c>
    </row>
    <row r="2039" customFormat="false" ht="38.25" hidden="false" customHeight="false" outlineLevel="0" collapsed="false">
      <c r="A2039" s="868" t="s">
        <v>4409</v>
      </c>
      <c r="B2039" s="869"/>
      <c r="C2039" s="868" t="s">
        <v>4410</v>
      </c>
      <c r="D2039" s="868" t="s">
        <v>337</v>
      </c>
      <c r="E2039" s="870" t="n">
        <v>6524.46</v>
      </c>
      <c r="F2039" s="871" t="n">
        <v>49.78</v>
      </c>
      <c r="G2039" s="871" t="n">
        <v>6574.24</v>
      </c>
      <c r="H2039" s="870" t="n">
        <v>6524.46</v>
      </c>
      <c r="I2039" s="871" t="n">
        <v>57.52</v>
      </c>
      <c r="J2039" s="871" t="n">
        <v>6581.98</v>
      </c>
    </row>
    <row r="2040" customFormat="false" ht="38.25" hidden="false" customHeight="false" outlineLevel="0" collapsed="false">
      <c r="A2040" s="868" t="s">
        <v>4411</v>
      </c>
      <c r="B2040" s="869"/>
      <c r="C2040" s="868" t="s">
        <v>4412</v>
      </c>
      <c r="D2040" s="868" t="s">
        <v>337</v>
      </c>
      <c r="E2040" s="870" t="n">
        <v>1329.06</v>
      </c>
      <c r="F2040" s="871" t="n">
        <v>26.54</v>
      </c>
      <c r="G2040" s="871" t="n">
        <v>1355.6</v>
      </c>
      <c r="H2040" s="870" t="n">
        <v>1329.06</v>
      </c>
      <c r="I2040" s="871" t="n">
        <v>30.67</v>
      </c>
      <c r="J2040" s="871" t="n">
        <v>1359.73</v>
      </c>
    </row>
    <row r="2041" customFormat="false" ht="38.25" hidden="false" customHeight="false" outlineLevel="0" collapsed="false">
      <c r="A2041" s="868" t="s">
        <v>4413</v>
      </c>
      <c r="B2041" s="869"/>
      <c r="C2041" s="868" t="s">
        <v>4414</v>
      </c>
      <c r="D2041" s="868" t="s">
        <v>337</v>
      </c>
      <c r="E2041" s="870" t="n">
        <v>1282.5</v>
      </c>
      <c r="F2041" s="871" t="n">
        <v>26.54</v>
      </c>
      <c r="G2041" s="871" t="n">
        <v>1309.04</v>
      </c>
      <c r="H2041" s="870" t="n">
        <v>1282.5</v>
      </c>
      <c r="I2041" s="871" t="n">
        <v>30.67</v>
      </c>
      <c r="J2041" s="871" t="n">
        <v>1313.17</v>
      </c>
    </row>
    <row r="2042" customFormat="false" ht="38.25" hidden="false" customHeight="false" outlineLevel="0" collapsed="false">
      <c r="A2042" s="868" t="s">
        <v>4415</v>
      </c>
      <c r="B2042" s="869"/>
      <c r="C2042" s="868" t="s">
        <v>4416</v>
      </c>
      <c r="D2042" s="868" t="s">
        <v>337</v>
      </c>
      <c r="E2042" s="870" t="n">
        <v>2352.51</v>
      </c>
      <c r="F2042" s="871" t="n">
        <v>26.54</v>
      </c>
      <c r="G2042" s="871" t="n">
        <v>2379.05</v>
      </c>
      <c r="H2042" s="870" t="n">
        <v>2352.51</v>
      </c>
      <c r="I2042" s="871" t="n">
        <v>30.67</v>
      </c>
      <c r="J2042" s="871" t="n">
        <v>2383.18</v>
      </c>
    </row>
    <row r="2043" customFormat="false" ht="38.25" hidden="false" customHeight="false" outlineLevel="0" collapsed="false">
      <c r="A2043" s="868" t="s">
        <v>4417</v>
      </c>
      <c r="B2043" s="869"/>
      <c r="C2043" s="868" t="s">
        <v>4418</v>
      </c>
      <c r="D2043" s="868" t="s">
        <v>337</v>
      </c>
      <c r="E2043" s="870" t="n">
        <v>2632.26</v>
      </c>
      <c r="F2043" s="871" t="n">
        <v>33.18</v>
      </c>
      <c r="G2043" s="871" t="n">
        <v>2665.44</v>
      </c>
      <c r="H2043" s="870" t="n">
        <v>2632.26</v>
      </c>
      <c r="I2043" s="871" t="n">
        <v>38.34</v>
      </c>
      <c r="J2043" s="871" t="n">
        <v>2670.6</v>
      </c>
    </row>
    <row r="2044" customFormat="false" ht="38.25" hidden="false" customHeight="false" outlineLevel="0" collapsed="false">
      <c r="A2044" s="868" t="s">
        <v>4419</v>
      </c>
      <c r="B2044" s="869"/>
      <c r="C2044" s="868" t="s">
        <v>4420</v>
      </c>
      <c r="D2044" s="868" t="s">
        <v>337</v>
      </c>
      <c r="E2044" s="870" t="n">
        <v>5475.21</v>
      </c>
      <c r="F2044" s="871" t="n">
        <v>39.82</v>
      </c>
      <c r="G2044" s="871" t="n">
        <v>5515.03</v>
      </c>
      <c r="H2044" s="870" t="n">
        <v>5475.21</v>
      </c>
      <c r="I2044" s="871" t="n">
        <v>46.01</v>
      </c>
      <c r="J2044" s="871" t="n">
        <v>5521.22</v>
      </c>
    </row>
    <row r="2045" customFormat="false" ht="38.25" hidden="false" customHeight="false" outlineLevel="0" collapsed="false">
      <c r="A2045" s="868" t="s">
        <v>4421</v>
      </c>
      <c r="B2045" s="869"/>
      <c r="C2045" s="868" t="s">
        <v>4422</v>
      </c>
      <c r="D2045" s="868" t="s">
        <v>337</v>
      </c>
      <c r="E2045" s="870" t="n">
        <v>231.61</v>
      </c>
      <c r="F2045" s="871" t="n">
        <v>26.54</v>
      </c>
      <c r="G2045" s="871" t="n">
        <v>258.15</v>
      </c>
      <c r="H2045" s="870" t="n">
        <v>231.61</v>
      </c>
      <c r="I2045" s="871" t="n">
        <v>30.67</v>
      </c>
      <c r="J2045" s="871" t="n">
        <v>262.28</v>
      </c>
    </row>
    <row r="2046" customFormat="false" ht="38.25" hidden="false" customHeight="false" outlineLevel="0" collapsed="false">
      <c r="A2046" s="868" t="s">
        <v>4423</v>
      </c>
      <c r="B2046" s="869"/>
      <c r="C2046" s="868" t="s">
        <v>4424</v>
      </c>
      <c r="D2046" s="868" t="s">
        <v>337</v>
      </c>
      <c r="E2046" s="870" t="n">
        <v>411.52</v>
      </c>
      <c r="F2046" s="871" t="n">
        <v>26.54</v>
      </c>
      <c r="G2046" s="871" t="n">
        <v>438.06</v>
      </c>
      <c r="H2046" s="870" t="n">
        <v>411.52</v>
      </c>
      <c r="I2046" s="871" t="n">
        <v>30.67</v>
      </c>
      <c r="J2046" s="871" t="n">
        <v>442.19</v>
      </c>
    </row>
    <row r="2047" customFormat="false" ht="38.25" hidden="false" customHeight="false" outlineLevel="0" collapsed="false">
      <c r="A2047" s="868" t="s">
        <v>4425</v>
      </c>
      <c r="B2047" s="869"/>
      <c r="C2047" s="868" t="s">
        <v>4426</v>
      </c>
      <c r="D2047" s="868" t="s">
        <v>337</v>
      </c>
      <c r="E2047" s="870" t="n">
        <v>582.35</v>
      </c>
      <c r="F2047" s="871" t="n">
        <v>33.18</v>
      </c>
      <c r="G2047" s="871" t="n">
        <v>615.53</v>
      </c>
      <c r="H2047" s="870" t="n">
        <v>582.35</v>
      </c>
      <c r="I2047" s="871" t="n">
        <v>38.34</v>
      </c>
      <c r="J2047" s="871" t="n">
        <v>620.69</v>
      </c>
    </row>
    <row r="2048" customFormat="false" ht="38.25" hidden="false" customHeight="false" outlineLevel="0" collapsed="false">
      <c r="A2048" s="868" t="s">
        <v>4427</v>
      </c>
      <c r="B2048" s="869"/>
      <c r="C2048" s="868" t="s">
        <v>4428</v>
      </c>
      <c r="D2048" s="868" t="s">
        <v>337</v>
      </c>
      <c r="E2048" s="870" t="n">
        <v>1221.14</v>
      </c>
      <c r="F2048" s="871" t="n">
        <v>39.82</v>
      </c>
      <c r="G2048" s="871" t="n">
        <v>1260.96</v>
      </c>
      <c r="H2048" s="870" t="n">
        <v>1221.14</v>
      </c>
      <c r="I2048" s="871" t="n">
        <v>46.01</v>
      </c>
      <c r="J2048" s="871" t="n">
        <v>1267.15</v>
      </c>
    </row>
    <row r="2049" customFormat="false" ht="25.5" hidden="false" customHeight="false" outlineLevel="0" collapsed="false">
      <c r="A2049" s="868" t="s">
        <v>4429</v>
      </c>
      <c r="B2049" s="869"/>
      <c r="C2049" s="868" t="s">
        <v>4430</v>
      </c>
      <c r="D2049" s="868" t="s">
        <v>337</v>
      </c>
      <c r="E2049" s="870" t="n">
        <v>3779.49</v>
      </c>
      <c r="F2049" s="871" t="n">
        <v>39.82</v>
      </c>
      <c r="G2049" s="871" t="n">
        <v>3819.31</v>
      </c>
      <c r="H2049" s="870" t="n">
        <v>3779.49</v>
      </c>
      <c r="I2049" s="871" t="n">
        <v>46.01</v>
      </c>
      <c r="J2049" s="871" t="n">
        <v>3825.5</v>
      </c>
    </row>
    <row r="2050" customFormat="false" ht="25.5" hidden="false" customHeight="false" outlineLevel="0" collapsed="false">
      <c r="A2050" s="868" t="s">
        <v>4431</v>
      </c>
      <c r="B2050" s="869"/>
      <c r="C2050" s="868" t="s">
        <v>4432</v>
      </c>
      <c r="D2050" s="868" t="s">
        <v>337</v>
      </c>
      <c r="E2050" s="870" t="n">
        <v>5410.22</v>
      </c>
      <c r="F2050" s="871" t="n">
        <v>49.78</v>
      </c>
      <c r="G2050" s="871" t="n">
        <v>5460</v>
      </c>
      <c r="H2050" s="870" t="n">
        <v>5410.22</v>
      </c>
      <c r="I2050" s="871" t="n">
        <v>57.52</v>
      </c>
      <c r="J2050" s="871" t="n">
        <v>5467.74</v>
      </c>
    </row>
    <row r="2051" customFormat="false" ht="25.5" hidden="false" customHeight="false" outlineLevel="0" collapsed="false">
      <c r="A2051" s="868" t="s">
        <v>4433</v>
      </c>
      <c r="B2051" s="869"/>
      <c r="C2051" s="868" t="s">
        <v>4434</v>
      </c>
      <c r="D2051" s="868" t="s">
        <v>337</v>
      </c>
      <c r="E2051" s="870" t="n">
        <v>8045.77</v>
      </c>
      <c r="F2051" s="871" t="n">
        <v>59.72</v>
      </c>
      <c r="G2051" s="871" t="n">
        <v>8105.49</v>
      </c>
      <c r="H2051" s="870" t="n">
        <v>8045.77</v>
      </c>
      <c r="I2051" s="871" t="n">
        <v>69.01</v>
      </c>
      <c r="J2051" s="871" t="n">
        <v>8114.78</v>
      </c>
    </row>
    <row r="2052" customFormat="false" ht="25.5" hidden="false" customHeight="false" outlineLevel="0" collapsed="false">
      <c r="A2052" s="868" t="s">
        <v>4435</v>
      </c>
      <c r="B2052" s="869"/>
      <c r="C2052" s="868" t="s">
        <v>4436</v>
      </c>
      <c r="D2052" s="868" t="s">
        <v>337</v>
      </c>
      <c r="E2052" s="870" t="n">
        <v>6812.62</v>
      </c>
      <c r="F2052" s="871" t="n">
        <v>76.42</v>
      </c>
      <c r="G2052" s="871" t="n">
        <v>6889.04</v>
      </c>
      <c r="H2052" s="870" t="n">
        <v>6812.62</v>
      </c>
      <c r="I2052" s="871" t="n">
        <v>88.31</v>
      </c>
      <c r="J2052" s="871" t="n">
        <v>6900.93</v>
      </c>
    </row>
    <row r="2053" customFormat="false" ht="25.5" hidden="false" customHeight="false" outlineLevel="0" collapsed="false">
      <c r="A2053" s="868" t="s">
        <v>4437</v>
      </c>
      <c r="B2053" s="869"/>
      <c r="C2053" s="868" t="s">
        <v>4438</v>
      </c>
      <c r="D2053" s="868" t="s">
        <v>337</v>
      </c>
      <c r="E2053" s="870" t="n">
        <v>52.55</v>
      </c>
      <c r="F2053" s="871" t="n">
        <v>6.64</v>
      </c>
      <c r="G2053" s="871" t="n">
        <v>59.19</v>
      </c>
      <c r="H2053" s="870" t="n">
        <v>52.55</v>
      </c>
      <c r="I2053" s="871" t="n">
        <v>7.67</v>
      </c>
      <c r="J2053" s="871" t="n">
        <v>60.22</v>
      </c>
    </row>
    <row r="2054" customFormat="false" ht="25.5" hidden="false" customHeight="false" outlineLevel="0" collapsed="false">
      <c r="A2054" s="868" t="s">
        <v>4439</v>
      </c>
      <c r="B2054" s="869"/>
      <c r="C2054" s="868" t="s">
        <v>4440</v>
      </c>
      <c r="D2054" s="868" t="s">
        <v>337</v>
      </c>
      <c r="E2054" s="870" t="n">
        <v>217.08</v>
      </c>
      <c r="F2054" s="871" t="n">
        <v>26.54</v>
      </c>
      <c r="G2054" s="871" t="n">
        <v>243.62</v>
      </c>
      <c r="H2054" s="870" t="n">
        <v>217.08</v>
      </c>
      <c r="I2054" s="871" t="n">
        <v>30.67</v>
      </c>
      <c r="J2054" s="871" t="n">
        <v>247.75</v>
      </c>
    </row>
    <row r="2055" customFormat="false" ht="12.75" hidden="false" customHeight="false" outlineLevel="0" collapsed="false">
      <c r="A2055" s="863" t="s">
        <v>4441</v>
      </c>
      <c r="B2055" s="864" t="s">
        <v>4442</v>
      </c>
      <c r="C2055" s="865"/>
      <c r="D2055" s="876"/>
      <c r="E2055" s="877"/>
      <c r="F2055" s="877"/>
      <c r="G2055" s="878"/>
      <c r="H2055" s="877"/>
      <c r="I2055" s="877"/>
      <c r="J2055" s="878"/>
    </row>
    <row r="2056" customFormat="false" ht="25.5" hidden="false" customHeight="false" outlineLevel="0" collapsed="false">
      <c r="A2056" s="868" t="s">
        <v>4443</v>
      </c>
      <c r="B2056" s="869"/>
      <c r="C2056" s="868" t="s">
        <v>4444</v>
      </c>
      <c r="D2056" s="868" t="s">
        <v>337</v>
      </c>
      <c r="E2056" s="870" t="n">
        <v>1444.26</v>
      </c>
      <c r="F2056" s="871" t="n">
        <v>161.66</v>
      </c>
      <c r="G2056" s="871" t="n">
        <v>1605.92</v>
      </c>
      <c r="H2056" s="870" t="n">
        <v>1444.26</v>
      </c>
      <c r="I2056" s="871" t="n">
        <v>186.81</v>
      </c>
      <c r="J2056" s="871" t="n">
        <v>1631.07</v>
      </c>
    </row>
    <row r="2057" customFormat="false" ht="25.5" hidden="false" customHeight="false" outlineLevel="0" collapsed="false">
      <c r="A2057" s="868" t="s">
        <v>4445</v>
      </c>
      <c r="B2057" s="869"/>
      <c r="C2057" s="868" t="s">
        <v>4446</v>
      </c>
      <c r="D2057" s="868" t="s">
        <v>337</v>
      </c>
      <c r="E2057" s="870" t="n">
        <v>1187.84</v>
      </c>
      <c r="F2057" s="871" t="n">
        <v>161.66</v>
      </c>
      <c r="G2057" s="871" t="n">
        <v>1349.5</v>
      </c>
      <c r="H2057" s="870" t="n">
        <v>1187.84</v>
      </c>
      <c r="I2057" s="871" t="n">
        <v>186.81</v>
      </c>
      <c r="J2057" s="871" t="n">
        <v>1374.65</v>
      </c>
    </row>
    <row r="2058" customFormat="false" ht="25.5" hidden="false" customHeight="false" outlineLevel="0" collapsed="false">
      <c r="A2058" s="868" t="s">
        <v>4447</v>
      </c>
      <c r="B2058" s="869"/>
      <c r="C2058" s="868" t="s">
        <v>4448</v>
      </c>
      <c r="D2058" s="868" t="s">
        <v>337</v>
      </c>
      <c r="E2058" s="870" t="n">
        <v>217.48</v>
      </c>
      <c r="F2058" s="871" t="n">
        <v>59.65</v>
      </c>
      <c r="G2058" s="871" t="n">
        <v>277.13</v>
      </c>
      <c r="H2058" s="870" t="n">
        <v>217.48</v>
      </c>
      <c r="I2058" s="871" t="n">
        <v>68.93</v>
      </c>
      <c r="J2058" s="871" t="n">
        <v>286.41</v>
      </c>
    </row>
    <row r="2059" customFormat="false" ht="25.5" hidden="false" customHeight="false" outlineLevel="0" collapsed="false">
      <c r="A2059" s="868" t="s">
        <v>4449</v>
      </c>
      <c r="B2059" s="869"/>
      <c r="C2059" s="868" t="s">
        <v>4450</v>
      </c>
      <c r="D2059" s="868" t="s">
        <v>337</v>
      </c>
      <c r="E2059" s="870" t="n">
        <v>340.17</v>
      </c>
      <c r="F2059" s="871" t="n">
        <v>59.65</v>
      </c>
      <c r="G2059" s="871" t="n">
        <v>399.82</v>
      </c>
      <c r="H2059" s="870" t="n">
        <v>340.17</v>
      </c>
      <c r="I2059" s="871" t="n">
        <v>68.93</v>
      </c>
      <c r="J2059" s="871" t="n">
        <v>409.1</v>
      </c>
    </row>
    <row r="2060" customFormat="false" ht="25.5" hidden="false" customHeight="false" outlineLevel="0" collapsed="false">
      <c r="A2060" s="868" t="s">
        <v>4451</v>
      </c>
      <c r="B2060" s="869"/>
      <c r="C2060" s="868" t="s">
        <v>4452</v>
      </c>
      <c r="D2060" s="868" t="s">
        <v>337</v>
      </c>
      <c r="E2060" s="870" t="n">
        <v>268.07</v>
      </c>
      <c r="F2060" s="871" t="n">
        <v>59.65</v>
      </c>
      <c r="G2060" s="871" t="n">
        <v>327.72</v>
      </c>
      <c r="H2060" s="870" t="n">
        <v>268.07</v>
      </c>
      <c r="I2060" s="871" t="n">
        <v>68.93</v>
      </c>
      <c r="J2060" s="871" t="n">
        <v>337</v>
      </c>
    </row>
    <row r="2061" customFormat="false" ht="25.5" hidden="false" customHeight="false" outlineLevel="0" collapsed="false">
      <c r="A2061" s="868" t="s">
        <v>4453</v>
      </c>
      <c r="B2061" s="869"/>
      <c r="C2061" s="868" t="s">
        <v>4454</v>
      </c>
      <c r="D2061" s="868" t="s">
        <v>337</v>
      </c>
      <c r="E2061" s="870" t="n">
        <v>953.2</v>
      </c>
      <c r="F2061" s="871" t="n">
        <v>161.66</v>
      </c>
      <c r="G2061" s="871" t="n">
        <v>1114.86</v>
      </c>
      <c r="H2061" s="870" t="n">
        <v>953.2</v>
      </c>
      <c r="I2061" s="871" t="n">
        <v>186.81</v>
      </c>
      <c r="J2061" s="871" t="n">
        <v>1140.01</v>
      </c>
    </row>
    <row r="2062" customFormat="false" ht="25.5" hidden="false" customHeight="false" outlineLevel="0" collapsed="false">
      <c r="A2062" s="868" t="s">
        <v>4455</v>
      </c>
      <c r="B2062" s="869"/>
      <c r="C2062" s="868" t="s">
        <v>4456</v>
      </c>
      <c r="D2062" s="868" t="s">
        <v>337</v>
      </c>
      <c r="E2062" s="870" t="n">
        <v>1120.99</v>
      </c>
      <c r="F2062" s="871" t="n">
        <v>161.66</v>
      </c>
      <c r="G2062" s="871" t="n">
        <v>1282.65</v>
      </c>
      <c r="H2062" s="870" t="n">
        <v>1120.99</v>
      </c>
      <c r="I2062" s="871" t="n">
        <v>186.81</v>
      </c>
      <c r="J2062" s="871" t="n">
        <v>1307.8</v>
      </c>
    </row>
    <row r="2063" customFormat="false" ht="12.75" hidden="false" customHeight="false" outlineLevel="0" collapsed="false">
      <c r="A2063" s="863" t="s">
        <v>4457</v>
      </c>
      <c r="B2063" s="864" t="s">
        <v>4458</v>
      </c>
      <c r="C2063" s="865"/>
      <c r="D2063" s="876"/>
      <c r="E2063" s="877"/>
      <c r="F2063" s="877"/>
      <c r="G2063" s="878"/>
      <c r="H2063" s="877"/>
      <c r="I2063" s="877"/>
      <c r="J2063" s="878"/>
    </row>
    <row r="2064" customFormat="false" ht="25.5" hidden="false" customHeight="false" outlineLevel="0" collapsed="false">
      <c r="A2064" s="868" t="s">
        <v>4459</v>
      </c>
      <c r="B2064" s="869"/>
      <c r="C2064" s="868" t="s">
        <v>4460</v>
      </c>
      <c r="D2064" s="868" t="s">
        <v>4461</v>
      </c>
      <c r="E2064" s="870" t="n">
        <v>207.44</v>
      </c>
      <c r="F2064" s="871" t="n">
        <v>0.41</v>
      </c>
      <c r="G2064" s="871" t="n">
        <v>207.85</v>
      </c>
      <c r="H2064" s="870" t="n">
        <v>207.44</v>
      </c>
      <c r="I2064" s="871" t="n">
        <v>0.48</v>
      </c>
      <c r="J2064" s="871" t="n">
        <v>207.92</v>
      </c>
    </row>
    <row r="2065" customFormat="false" ht="12.75" hidden="false" customHeight="false" outlineLevel="0" collapsed="false">
      <c r="A2065" s="863" t="s">
        <v>4462</v>
      </c>
      <c r="B2065" s="864" t="s">
        <v>4463</v>
      </c>
      <c r="C2065" s="865"/>
      <c r="D2065" s="876"/>
      <c r="E2065" s="877"/>
      <c r="F2065" s="877"/>
      <c r="G2065" s="878"/>
      <c r="H2065" s="877"/>
      <c r="I2065" s="877"/>
      <c r="J2065" s="878"/>
    </row>
    <row r="2066" customFormat="false" ht="25.5" hidden="false" customHeight="false" outlineLevel="0" collapsed="false">
      <c r="A2066" s="868" t="s">
        <v>4464</v>
      </c>
      <c r="B2066" s="869"/>
      <c r="C2066" s="868" t="s">
        <v>4465</v>
      </c>
      <c r="D2066" s="868" t="s">
        <v>337</v>
      </c>
      <c r="E2066" s="870" t="n">
        <v>139.26</v>
      </c>
      <c r="F2066" s="871" t="n">
        <v>8.3</v>
      </c>
      <c r="G2066" s="871" t="n">
        <v>147.56</v>
      </c>
      <c r="H2066" s="870" t="n">
        <v>139.26</v>
      </c>
      <c r="I2066" s="871" t="n">
        <v>9.59</v>
      </c>
      <c r="J2066" s="871" t="n">
        <v>148.85</v>
      </c>
    </row>
    <row r="2067" customFormat="false" ht="25.5" hidden="false" customHeight="false" outlineLevel="0" collapsed="false">
      <c r="A2067" s="868" t="s">
        <v>4466</v>
      </c>
      <c r="B2067" s="869"/>
      <c r="C2067" s="868" t="s">
        <v>4467</v>
      </c>
      <c r="D2067" s="868" t="s">
        <v>337</v>
      </c>
      <c r="E2067" s="870" t="n">
        <v>143.99</v>
      </c>
      <c r="F2067" s="871" t="n">
        <v>8.3</v>
      </c>
      <c r="G2067" s="871" t="n">
        <v>152.29</v>
      </c>
      <c r="H2067" s="870" t="n">
        <v>143.99</v>
      </c>
      <c r="I2067" s="871" t="n">
        <v>9.59</v>
      </c>
      <c r="J2067" s="871" t="n">
        <v>153.58</v>
      </c>
    </row>
    <row r="2068" customFormat="false" ht="25.5" hidden="false" customHeight="false" outlineLevel="0" collapsed="false">
      <c r="A2068" s="868" t="s">
        <v>4468</v>
      </c>
      <c r="B2068" s="869"/>
      <c r="C2068" s="868" t="s">
        <v>4469</v>
      </c>
      <c r="D2068" s="868" t="s">
        <v>337</v>
      </c>
      <c r="E2068" s="870" t="n">
        <v>169.13</v>
      </c>
      <c r="F2068" s="871" t="n">
        <v>8.3</v>
      </c>
      <c r="G2068" s="871" t="n">
        <v>177.43</v>
      </c>
      <c r="H2068" s="870" t="n">
        <v>169.13</v>
      </c>
      <c r="I2068" s="871" t="n">
        <v>9.59</v>
      </c>
      <c r="J2068" s="871" t="n">
        <v>178.72</v>
      </c>
    </row>
    <row r="2069" customFormat="false" ht="25.5" hidden="false" customHeight="false" outlineLevel="0" collapsed="false">
      <c r="A2069" s="868" t="s">
        <v>4470</v>
      </c>
      <c r="B2069" s="869"/>
      <c r="C2069" s="868" t="s">
        <v>4471</v>
      </c>
      <c r="D2069" s="868" t="s">
        <v>337</v>
      </c>
      <c r="E2069" s="870" t="n">
        <v>177.85</v>
      </c>
      <c r="F2069" s="871" t="n">
        <v>8.3</v>
      </c>
      <c r="G2069" s="871" t="n">
        <v>186.15</v>
      </c>
      <c r="H2069" s="870" t="n">
        <v>177.85</v>
      </c>
      <c r="I2069" s="871" t="n">
        <v>9.59</v>
      </c>
      <c r="J2069" s="871" t="n">
        <v>187.44</v>
      </c>
    </row>
    <row r="2070" customFormat="false" ht="25.5" hidden="false" customHeight="false" outlineLevel="0" collapsed="false">
      <c r="A2070" s="868" t="s">
        <v>4472</v>
      </c>
      <c r="B2070" s="869"/>
      <c r="C2070" s="868" t="s">
        <v>4473</v>
      </c>
      <c r="D2070" s="868" t="s">
        <v>337</v>
      </c>
      <c r="E2070" s="870" t="n">
        <v>216.66</v>
      </c>
      <c r="F2070" s="871" t="n">
        <v>8.3</v>
      </c>
      <c r="G2070" s="871" t="n">
        <v>224.96</v>
      </c>
      <c r="H2070" s="870" t="n">
        <v>216.66</v>
      </c>
      <c r="I2070" s="871" t="n">
        <v>9.59</v>
      </c>
      <c r="J2070" s="871" t="n">
        <v>226.25</v>
      </c>
    </row>
    <row r="2071" customFormat="false" ht="25.5" hidden="false" customHeight="false" outlineLevel="0" collapsed="false">
      <c r="A2071" s="868" t="s">
        <v>4474</v>
      </c>
      <c r="B2071" s="869"/>
      <c r="C2071" s="868" t="s">
        <v>4475</v>
      </c>
      <c r="D2071" s="868" t="s">
        <v>337</v>
      </c>
      <c r="E2071" s="870" t="n">
        <v>320.7</v>
      </c>
      <c r="F2071" s="871" t="n">
        <v>8.3</v>
      </c>
      <c r="G2071" s="871" t="n">
        <v>329</v>
      </c>
      <c r="H2071" s="870" t="n">
        <v>320.7</v>
      </c>
      <c r="I2071" s="871" t="n">
        <v>9.59</v>
      </c>
      <c r="J2071" s="871" t="n">
        <v>330.29</v>
      </c>
    </row>
    <row r="2072" customFormat="false" ht="25.5" hidden="false" customHeight="false" outlineLevel="0" collapsed="false">
      <c r="A2072" s="868" t="s">
        <v>4476</v>
      </c>
      <c r="B2072" s="869"/>
      <c r="C2072" s="868" t="s">
        <v>4477</v>
      </c>
      <c r="D2072" s="868" t="s">
        <v>337</v>
      </c>
      <c r="E2072" s="870" t="n">
        <v>337.69</v>
      </c>
      <c r="F2072" s="871" t="n">
        <v>8.3</v>
      </c>
      <c r="G2072" s="871" t="n">
        <v>345.99</v>
      </c>
      <c r="H2072" s="870" t="n">
        <v>337.69</v>
      </c>
      <c r="I2072" s="871" t="n">
        <v>9.59</v>
      </c>
      <c r="J2072" s="871" t="n">
        <v>347.28</v>
      </c>
    </row>
    <row r="2073" customFormat="false" ht="25.5" hidden="false" customHeight="false" outlineLevel="0" collapsed="false">
      <c r="A2073" s="868" t="s">
        <v>4478</v>
      </c>
      <c r="B2073" s="869"/>
      <c r="C2073" s="868" t="s">
        <v>4479</v>
      </c>
      <c r="D2073" s="868" t="s">
        <v>337</v>
      </c>
      <c r="E2073" s="870" t="n">
        <v>817.64</v>
      </c>
      <c r="F2073" s="871" t="n">
        <v>8.3</v>
      </c>
      <c r="G2073" s="871" t="n">
        <v>825.94</v>
      </c>
      <c r="H2073" s="870" t="n">
        <v>817.64</v>
      </c>
      <c r="I2073" s="871" t="n">
        <v>9.59</v>
      </c>
      <c r="J2073" s="871" t="n">
        <v>827.23</v>
      </c>
    </row>
    <row r="2074" customFormat="false" ht="25.5" hidden="false" customHeight="false" outlineLevel="0" collapsed="false">
      <c r="A2074" s="868" t="s">
        <v>4480</v>
      </c>
      <c r="B2074" s="869"/>
      <c r="C2074" s="868" t="s">
        <v>4481</v>
      </c>
      <c r="D2074" s="868" t="s">
        <v>337</v>
      </c>
      <c r="E2074" s="870" t="n">
        <v>211.43</v>
      </c>
      <c r="F2074" s="871" t="n">
        <v>8.3</v>
      </c>
      <c r="G2074" s="871" t="n">
        <v>219.73</v>
      </c>
      <c r="H2074" s="870" t="n">
        <v>211.43</v>
      </c>
      <c r="I2074" s="871" t="n">
        <v>9.59</v>
      </c>
      <c r="J2074" s="871" t="n">
        <v>221.02</v>
      </c>
    </row>
    <row r="2075" customFormat="false" ht="12.75" hidden="false" customHeight="false" outlineLevel="0" collapsed="false">
      <c r="A2075" s="863" t="s">
        <v>4482</v>
      </c>
      <c r="B2075" s="864" t="s">
        <v>4483</v>
      </c>
      <c r="C2075" s="865"/>
      <c r="D2075" s="876"/>
      <c r="E2075" s="877"/>
      <c r="F2075" s="877"/>
      <c r="G2075" s="878"/>
      <c r="H2075" s="877"/>
      <c r="I2075" s="877"/>
      <c r="J2075" s="878"/>
    </row>
    <row r="2076" customFormat="false" ht="25.5" hidden="false" customHeight="false" outlineLevel="0" collapsed="false">
      <c r="A2076" s="868" t="s">
        <v>4484</v>
      </c>
      <c r="B2076" s="869"/>
      <c r="C2076" s="868" t="s">
        <v>4485</v>
      </c>
      <c r="D2076" s="868" t="s">
        <v>337</v>
      </c>
      <c r="E2076" s="870" t="n">
        <v>1827.03</v>
      </c>
      <c r="F2076" s="871" t="n">
        <v>50.31</v>
      </c>
      <c r="G2076" s="871" t="n">
        <v>1877.34</v>
      </c>
      <c r="H2076" s="870" t="n">
        <v>1827.03</v>
      </c>
      <c r="I2076" s="871" t="n">
        <v>58.14</v>
      </c>
      <c r="J2076" s="871" t="n">
        <v>1885.17</v>
      </c>
    </row>
    <row r="2077" customFormat="false" ht="25.5" hidden="false" customHeight="false" outlineLevel="0" collapsed="false">
      <c r="A2077" s="868" t="s">
        <v>4486</v>
      </c>
      <c r="B2077" s="869"/>
      <c r="C2077" s="868" t="s">
        <v>4487</v>
      </c>
      <c r="D2077" s="868" t="s">
        <v>337</v>
      </c>
      <c r="E2077" s="870" t="n">
        <v>2514.61</v>
      </c>
      <c r="F2077" s="871" t="n">
        <v>50.31</v>
      </c>
      <c r="G2077" s="871" t="n">
        <v>2564.92</v>
      </c>
      <c r="H2077" s="870" t="n">
        <v>2514.61</v>
      </c>
      <c r="I2077" s="871" t="n">
        <v>58.14</v>
      </c>
      <c r="J2077" s="871" t="n">
        <v>2572.75</v>
      </c>
    </row>
    <row r="2078" customFormat="false" ht="25.5" hidden="false" customHeight="false" outlineLevel="0" collapsed="false">
      <c r="A2078" s="868" t="s">
        <v>4488</v>
      </c>
      <c r="B2078" s="869"/>
      <c r="C2078" s="868" t="s">
        <v>4489</v>
      </c>
      <c r="D2078" s="868" t="s">
        <v>337</v>
      </c>
      <c r="E2078" s="870" t="n">
        <v>1340.29</v>
      </c>
      <c r="F2078" s="871" t="n">
        <v>50.31</v>
      </c>
      <c r="G2078" s="871" t="n">
        <v>1390.6</v>
      </c>
      <c r="H2078" s="870" t="n">
        <v>1340.29</v>
      </c>
      <c r="I2078" s="871" t="n">
        <v>58.14</v>
      </c>
      <c r="J2078" s="871" t="n">
        <v>1398.43</v>
      </c>
    </row>
    <row r="2079" customFormat="false" ht="12.75" hidden="false" customHeight="false" outlineLevel="0" collapsed="false">
      <c r="A2079" s="863" t="s">
        <v>4490</v>
      </c>
      <c r="B2079" s="864" t="s">
        <v>4491</v>
      </c>
      <c r="C2079" s="865"/>
      <c r="D2079" s="876"/>
      <c r="E2079" s="877"/>
      <c r="F2079" s="877"/>
      <c r="G2079" s="878"/>
      <c r="H2079" s="877"/>
      <c r="I2079" s="877"/>
      <c r="J2079" s="878"/>
    </row>
    <row r="2080" customFormat="false" ht="12.75" hidden="false" customHeight="false" outlineLevel="0" collapsed="false">
      <c r="A2080" s="868" t="s">
        <v>4492</v>
      </c>
      <c r="B2080" s="869"/>
      <c r="C2080" s="868" t="s">
        <v>4493</v>
      </c>
      <c r="D2080" s="868" t="s">
        <v>337</v>
      </c>
      <c r="E2080" s="870" t="n">
        <v>230.9</v>
      </c>
      <c r="F2080" s="871" t="n">
        <v>50.31</v>
      </c>
      <c r="G2080" s="871" t="n">
        <v>281.21</v>
      </c>
      <c r="H2080" s="870" t="n">
        <v>230.9</v>
      </c>
      <c r="I2080" s="871" t="n">
        <v>58.14</v>
      </c>
      <c r="J2080" s="871" t="n">
        <v>289.04</v>
      </c>
    </row>
    <row r="2081" customFormat="false" ht="25.5" hidden="false" customHeight="false" outlineLevel="0" collapsed="false">
      <c r="A2081" s="868" t="s">
        <v>4494</v>
      </c>
      <c r="B2081" s="869"/>
      <c r="C2081" s="868" t="s">
        <v>4495</v>
      </c>
      <c r="D2081" s="868" t="s">
        <v>337</v>
      </c>
      <c r="E2081" s="870" t="n">
        <v>177.67</v>
      </c>
      <c r="F2081" s="871" t="n">
        <v>50.31</v>
      </c>
      <c r="G2081" s="871" t="n">
        <v>227.98</v>
      </c>
      <c r="H2081" s="870" t="n">
        <v>177.67</v>
      </c>
      <c r="I2081" s="871" t="n">
        <v>58.14</v>
      </c>
      <c r="J2081" s="871" t="n">
        <v>235.81</v>
      </c>
    </row>
    <row r="2082" customFormat="false" ht="25.5" hidden="false" customHeight="false" outlineLevel="0" collapsed="false">
      <c r="A2082" s="868" t="s">
        <v>4496</v>
      </c>
      <c r="B2082" s="869"/>
      <c r="C2082" s="868" t="s">
        <v>4497</v>
      </c>
      <c r="D2082" s="868" t="s">
        <v>337</v>
      </c>
      <c r="E2082" s="870" t="n">
        <v>362.7</v>
      </c>
      <c r="F2082" s="871" t="n">
        <v>50.31</v>
      </c>
      <c r="G2082" s="871" t="n">
        <v>413.01</v>
      </c>
      <c r="H2082" s="870" t="n">
        <v>362.7</v>
      </c>
      <c r="I2082" s="871" t="n">
        <v>58.14</v>
      </c>
      <c r="J2082" s="871" t="n">
        <v>420.84</v>
      </c>
    </row>
    <row r="2083" customFormat="false" ht="25.5" hidden="false" customHeight="false" outlineLevel="0" collapsed="false">
      <c r="A2083" s="868" t="s">
        <v>4498</v>
      </c>
      <c r="B2083" s="869"/>
      <c r="C2083" s="868" t="s">
        <v>4499</v>
      </c>
      <c r="D2083" s="868" t="s">
        <v>337</v>
      </c>
      <c r="E2083" s="870" t="n">
        <v>92.34</v>
      </c>
      <c r="F2083" s="871" t="n">
        <v>50.31</v>
      </c>
      <c r="G2083" s="871" t="n">
        <v>142.65</v>
      </c>
      <c r="H2083" s="870" t="n">
        <v>92.34</v>
      </c>
      <c r="I2083" s="871" t="n">
        <v>58.14</v>
      </c>
      <c r="J2083" s="871" t="n">
        <v>150.48</v>
      </c>
    </row>
    <row r="2084" customFormat="false" ht="25.5" hidden="false" customHeight="false" outlineLevel="0" collapsed="false">
      <c r="A2084" s="868" t="s">
        <v>4500</v>
      </c>
      <c r="B2084" s="869"/>
      <c r="C2084" s="868" t="s">
        <v>4501</v>
      </c>
      <c r="D2084" s="868" t="s">
        <v>337</v>
      </c>
      <c r="E2084" s="870" t="n">
        <v>590.18</v>
      </c>
      <c r="F2084" s="871" t="n">
        <v>50.31</v>
      </c>
      <c r="G2084" s="871" t="n">
        <v>640.49</v>
      </c>
      <c r="H2084" s="870" t="n">
        <v>590.18</v>
      </c>
      <c r="I2084" s="871" t="n">
        <v>58.14</v>
      </c>
      <c r="J2084" s="871" t="n">
        <v>648.32</v>
      </c>
    </row>
    <row r="2085" customFormat="false" ht="12.75" hidden="false" customHeight="false" outlineLevel="0" collapsed="false">
      <c r="A2085" s="863" t="s">
        <v>4502</v>
      </c>
      <c r="B2085" s="864" t="s">
        <v>4503</v>
      </c>
      <c r="C2085" s="865"/>
      <c r="D2085" s="876"/>
      <c r="E2085" s="877"/>
      <c r="F2085" s="877"/>
      <c r="G2085" s="878"/>
      <c r="H2085" s="877"/>
      <c r="I2085" s="877"/>
      <c r="J2085" s="878"/>
    </row>
    <row r="2086" customFormat="false" ht="12.75" hidden="false" customHeight="false" outlineLevel="0" collapsed="false">
      <c r="A2086" s="868" t="s">
        <v>4504</v>
      </c>
      <c r="B2086" s="869"/>
      <c r="C2086" s="868" t="s">
        <v>4505</v>
      </c>
      <c r="D2086" s="868" t="s">
        <v>337</v>
      </c>
      <c r="E2086" s="870" t="n">
        <v>17.28</v>
      </c>
      <c r="F2086" s="871" t="n">
        <v>4.97</v>
      </c>
      <c r="G2086" s="871" t="n">
        <v>22.25</v>
      </c>
      <c r="H2086" s="870" t="n">
        <v>17.28</v>
      </c>
      <c r="I2086" s="871" t="n">
        <v>5.75</v>
      </c>
      <c r="J2086" s="871" t="n">
        <v>23.03</v>
      </c>
    </row>
    <row r="2087" customFormat="false" ht="12.75" hidden="false" customHeight="false" outlineLevel="0" collapsed="false">
      <c r="A2087" s="868" t="s">
        <v>4506</v>
      </c>
      <c r="B2087" s="869"/>
      <c r="C2087" s="868" t="s">
        <v>4507</v>
      </c>
      <c r="D2087" s="868" t="s">
        <v>337</v>
      </c>
      <c r="E2087" s="870" t="n">
        <v>21.81</v>
      </c>
      <c r="F2087" s="871" t="n">
        <v>1.65</v>
      </c>
      <c r="G2087" s="871" t="n">
        <v>23.46</v>
      </c>
      <c r="H2087" s="870" t="n">
        <v>21.81</v>
      </c>
      <c r="I2087" s="871" t="n">
        <v>1.92</v>
      </c>
      <c r="J2087" s="871" t="n">
        <v>23.73</v>
      </c>
    </row>
    <row r="2088" customFormat="false" ht="12.75" hidden="false" customHeight="false" outlineLevel="0" collapsed="false">
      <c r="A2088" s="868" t="s">
        <v>4508</v>
      </c>
      <c r="B2088" s="869"/>
      <c r="C2088" s="868" t="s">
        <v>4509</v>
      </c>
      <c r="D2088" s="868" t="s">
        <v>337</v>
      </c>
      <c r="E2088" s="870" t="n">
        <v>14.47</v>
      </c>
      <c r="F2088" s="871" t="n">
        <v>4.97</v>
      </c>
      <c r="G2088" s="871" t="n">
        <v>19.44</v>
      </c>
      <c r="H2088" s="870" t="n">
        <v>14.47</v>
      </c>
      <c r="I2088" s="871" t="n">
        <v>5.75</v>
      </c>
      <c r="J2088" s="871" t="n">
        <v>20.22</v>
      </c>
    </row>
    <row r="2089" customFormat="false" ht="25.5" hidden="false" customHeight="false" outlineLevel="0" collapsed="false">
      <c r="A2089" s="868" t="s">
        <v>4510</v>
      </c>
      <c r="B2089" s="869"/>
      <c r="C2089" s="868" t="s">
        <v>4511</v>
      </c>
      <c r="D2089" s="868" t="s">
        <v>337</v>
      </c>
      <c r="E2089" s="870" t="n">
        <v>0</v>
      </c>
      <c r="F2089" s="871" t="n">
        <v>16.6</v>
      </c>
      <c r="G2089" s="871" t="n">
        <v>16.6</v>
      </c>
      <c r="H2089" s="870" t="n">
        <v>0</v>
      </c>
      <c r="I2089" s="871" t="n">
        <v>19.18</v>
      </c>
      <c r="J2089" s="871" t="n">
        <v>19.18</v>
      </c>
    </row>
    <row r="2090" customFormat="false" ht="25.5" hidden="false" customHeight="false" outlineLevel="0" collapsed="false">
      <c r="A2090" s="868" t="s">
        <v>4512</v>
      </c>
      <c r="B2090" s="869"/>
      <c r="C2090" s="868" t="s">
        <v>4513</v>
      </c>
      <c r="D2090" s="868" t="s">
        <v>389</v>
      </c>
      <c r="E2090" s="870" t="n">
        <v>0</v>
      </c>
      <c r="F2090" s="871" t="n">
        <v>23.35</v>
      </c>
      <c r="G2090" s="871" t="n">
        <v>23.35</v>
      </c>
      <c r="H2090" s="870" t="n">
        <v>0</v>
      </c>
      <c r="I2090" s="871" t="n">
        <v>26.98</v>
      </c>
      <c r="J2090" s="871" t="n">
        <v>26.98</v>
      </c>
    </row>
    <row r="2091" customFormat="false" ht="25.5" hidden="false" customHeight="false" outlineLevel="0" collapsed="false">
      <c r="A2091" s="868" t="s">
        <v>4514</v>
      </c>
      <c r="B2091" s="869"/>
      <c r="C2091" s="868" t="s">
        <v>4515</v>
      </c>
      <c r="D2091" s="868" t="s">
        <v>389</v>
      </c>
      <c r="E2091" s="870" t="n">
        <v>0</v>
      </c>
      <c r="F2091" s="871" t="n">
        <v>46.68</v>
      </c>
      <c r="G2091" s="871" t="n">
        <v>46.68</v>
      </c>
      <c r="H2091" s="870" t="n">
        <v>0</v>
      </c>
      <c r="I2091" s="871" t="n">
        <v>53.94</v>
      </c>
      <c r="J2091" s="871" t="n">
        <v>53.94</v>
      </c>
    </row>
    <row r="2092" customFormat="false" ht="25.5" hidden="false" customHeight="false" outlineLevel="0" collapsed="false">
      <c r="A2092" s="868" t="s">
        <v>4516</v>
      </c>
      <c r="B2092" s="869"/>
      <c r="C2092" s="868" t="s">
        <v>4517</v>
      </c>
      <c r="D2092" s="868" t="s">
        <v>337</v>
      </c>
      <c r="E2092" s="870" t="n">
        <v>512.39</v>
      </c>
      <c r="F2092" s="871" t="n">
        <v>1.35</v>
      </c>
      <c r="G2092" s="871" t="n">
        <v>513.74</v>
      </c>
      <c r="H2092" s="870" t="n">
        <v>512.39</v>
      </c>
      <c r="I2092" s="871" t="n">
        <v>1.56</v>
      </c>
      <c r="J2092" s="871" t="n">
        <v>513.95</v>
      </c>
    </row>
    <row r="2093" customFormat="false" ht="12.75" hidden="false" customHeight="false" outlineLevel="0" collapsed="false">
      <c r="A2093" s="868" t="s">
        <v>4518</v>
      </c>
      <c r="B2093" s="869"/>
      <c r="C2093" s="868" t="s">
        <v>4519</v>
      </c>
      <c r="D2093" s="868" t="s">
        <v>337</v>
      </c>
      <c r="E2093" s="870" t="n">
        <v>154.43</v>
      </c>
      <c r="F2093" s="871" t="n">
        <v>3.38</v>
      </c>
      <c r="G2093" s="871" t="n">
        <v>157.81</v>
      </c>
      <c r="H2093" s="870" t="n">
        <v>154.43</v>
      </c>
      <c r="I2093" s="871" t="n">
        <v>3.9</v>
      </c>
      <c r="J2093" s="871" t="n">
        <v>158.33</v>
      </c>
    </row>
    <row r="2094" customFormat="false" ht="25.5" hidden="false" customHeight="false" outlineLevel="0" collapsed="false">
      <c r="A2094" s="868" t="s">
        <v>4520</v>
      </c>
      <c r="B2094" s="869"/>
      <c r="C2094" s="868" t="s">
        <v>4521</v>
      </c>
      <c r="D2094" s="868" t="s">
        <v>389</v>
      </c>
      <c r="E2094" s="870" t="n">
        <v>408.16</v>
      </c>
      <c r="F2094" s="871" t="n">
        <v>23.35</v>
      </c>
      <c r="G2094" s="871" t="n">
        <v>431.51</v>
      </c>
      <c r="H2094" s="870" t="n">
        <v>408.16</v>
      </c>
      <c r="I2094" s="871" t="n">
        <v>26.98</v>
      </c>
      <c r="J2094" s="871" t="n">
        <v>435.14</v>
      </c>
    </row>
    <row r="2095" customFormat="false" ht="25.5" hidden="false" customHeight="false" outlineLevel="0" collapsed="false">
      <c r="A2095" s="868" t="s">
        <v>4522</v>
      </c>
      <c r="B2095" s="869"/>
      <c r="C2095" s="868" t="s">
        <v>4523</v>
      </c>
      <c r="D2095" s="868" t="s">
        <v>337</v>
      </c>
      <c r="E2095" s="870" t="n">
        <v>4730.68</v>
      </c>
      <c r="F2095" s="871" t="n">
        <v>37.34</v>
      </c>
      <c r="G2095" s="871" t="n">
        <v>4768.02</v>
      </c>
      <c r="H2095" s="870" t="n">
        <v>4730.68</v>
      </c>
      <c r="I2095" s="871" t="n">
        <v>43.15</v>
      </c>
      <c r="J2095" s="871" t="n">
        <v>4773.83</v>
      </c>
    </row>
    <row r="2096" customFormat="false" ht="25.5" hidden="false" customHeight="false" outlineLevel="0" collapsed="false">
      <c r="A2096" s="868" t="s">
        <v>4524</v>
      </c>
      <c r="B2096" s="869"/>
      <c r="C2096" s="868" t="s">
        <v>4525</v>
      </c>
      <c r="D2096" s="868" t="s">
        <v>337</v>
      </c>
      <c r="E2096" s="870" t="n">
        <v>10415.23</v>
      </c>
      <c r="F2096" s="871" t="n">
        <v>37.34</v>
      </c>
      <c r="G2096" s="871" t="n">
        <v>10452.57</v>
      </c>
      <c r="H2096" s="870" t="n">
        <v>10415.23</v>
      </c>
      <c r="I2096" s="871" t="n">
        <v>43.15</v>
      </c>
      <c r="J2096" s="871" t="n">
        <v>10458.38</v>
      </c>
    </row>
    <row r="2097" customFormat="false" ht="25.5" hidden="false" customHeight="false" outlineLevel="0" collapsed="false">
      <c r="A2097" s="868" t="s">
        <v>4526</v>
      </c>
      <c r="B2097" s="869"/>
      <c r="C2097" s="868" t="s">
        <v>4527</v>
      </c>
      <c r="D2097" s="868" t="s">
        <v>337</v>
      </c>
      <c r="E2097" s="870" t="n">
        <v>19184.54</v>
      </c>
      <c r="F2097" s="871" t="n">
        <v>37.34</v>
      </c>
      <c r="G2097" s="871" t="n">
        <v>19221.88</v>
      </c>
      <c r="H2097" s="870" t="n">
        <v>19184.54</v>
      </c>
      <c r="I2097" s="871" t="n">
        <v>43.15</v>
      </c>
      <c r="J2097" s="871" t="n">
        <v>19227.69</v>
      </c>
    </row>
    <row r="2098" customFormat="false" ht="25.5" hidden="false" customHeight="false" outlineLevel="0" collapsed="false">
      <c r="A2098" s="868" t="s">
        <v>4528</v>
      </c>
      <c r="B2098" s="869"/>
      <c r="C2098" s="868" t="s">
        <v>4529</v>
      </c>
      <c r="D2098" s="868" t="s">
        <v>337</v>
      </c>
      <c r="E2098" s="870" t="n">
        <v>358.82</v>
      </c>
      <c r="F2098" s="871" t="n">
        <v>16.6</v>
      </c>
      <c r="G2098" s="871" t="n">
        <v>375.42</v>
      </c>
      <c r="H2098" s="870" t="n">
        <v>358.82</v>
      </c>
      <c r="I2098" s="871" t="n">
        <v>19.18</v>
      </c>
      <c r="J2098" s="871" t="n">
        <v>378</v>
      </c>
    </row>
    <row r="2099" customFormat="false" ht="12.75" hidden="false" customHeight="false" outlineLevel="0" collapsed="false">
      <c r="A2099" s="863" t="s">
        <v>4530</v>
      </c>
      <c r="B2099" s="864" t="s">
        <v>4531</v>
      </c>
      <c r="C2099" s="865"/>
      <c r="D2099" s="876"/>
      <c r="E2099" s="877"/>
      <c r="F2099" s="877"/>
      <c r="G2099" s="878"/>
      <c r="H2099" s="877"/>
      <c r="I2099" s="877"/>
      <c r="J2099" s="878"/>
    </row>
    <row r="2100" customFormat="false" ht="25.5" hidden="false" customHeight="false" outlineLevel="0" collapsed="false">
      <c r="A2100" s="868" t="s">
        <v>4532</v>
      </c>
      <c r="B2100" s="869"/>
      <c r="C2100" s="868" t="s">
        <v>4533</v>
      </c>
      <c r="D2100" s="868" t="s">
        <v>337</v>
      </c>
      <c r="E2100" s="870" t="n">
        <v>699.35</v>
      </c>
      <c r="F2100" s="871" t="n">
        <v>16.6</v>
      </c>
      <c r="G2100" s="871" t="n">
        <v>715.95</v>
      </c>
      <c r="H2100" s="870" t="n">
        <v>699.35</v>
      </c>
      <c r="I2100" s="871" t="n">
        <v>19.18</v>
      </c>
      <c r="J2100" s="871" t="n">
        <v>718.53</v>
      </c>
    </row>
    <row r="2101" customFormat="false" ht="12.75" hidden="false" customHeight="false" outlineLevel="0" collapsed="false">
      <c r="A2101" s="863" t="s">
        <v>4534</v>
      </c>
      <c r="B2101" s="864" t="s">
        <v>4535</v>
      </c>
      <c r="C2101" s="865"/>
      <c r="D2101" s="876"/>
      <c r="E2101" s="877"/>
      <c r="F2101" s="877"/>
      <c r="G2101" s="878"/>
      <c r="H2101" s="877"/>
      <c r="I2101" s="877"/>
      <c r="J2101" s="878"/>
    </row>
    <row r="2102" customFormat="false" ht="25.5" hidden="false" customHeight="false" outlineLevel="0" collapsed="false">
      <c r="A2102" s="868" t="s">
        <v>4536</v>
      </c>
      <c r="B2102" s="869"/>
      <c r="C2102" s="868" t="s">
        <v>4537</v>
      </c>
      <c r="D2102" s="868" t="s">
        <v>337</v>
      </c>
      <c r="E2102" s="870" t="n">
        <v>277.56</v>
      </c>
      <c r="F2102" s="871" t="n">
        <v>50.31</v>
      </c>
      <c r="G2102" s="871" t="n">
        <v>327.87</v>
      </c>
      <c r="H2102" s="870" t="n">
        <v>277.56</v>
      </c>
      <c r="I2102" s="871" t="n">
        <v>58.14</v>
      </c>
      <c r="J2102" s="871" t="n">
        <v>335.7</v>
      </c>
    </row>
    <row r="2103" customFormat="false" ht="12.75" hidden="false" customHeight="false" outlineLevel="0" collapsed="false">
      <c r="A2103" s="863" t="s">
        <v>4538</v>
      </c>
      <c r="B2103" s="864" t="s">
        <v>4539</v>
      </c>
      <c r="C2103" s="865"/>
      <c r="D2103" s="876"/>
      <c r="E2103" s="877"/>
      <c r="F2103" s="877"/>
      <c r="G2103" s="878"/>
      <c r="H2103" s="877"/>
      <c r="I2103" s="877"/>
      <c r="J2103" s="878"/>
    </row>
    <row r="2104" customFormat="false" ht="25.5" hidden="false" customHeight="false" outlineLevel="0" collapsed="false">
      <c r="A2104" s="868" t="s">
        <v>4540</v>
      </c>
      <c r="B2104" s="869"/>
      <c r="C2104" s="868" t="s">
        <v>4541</v>
      </c>
      <c r="D2104" s="868" t="s">
        <v>337</v>
      </c>
      <c r="E2104" s="870" t="n">
        <v>38.17</v>
      </c>
      <c r="F2104" s="871" t="n">
        <v>18.92</v>
      </c>
      <c r="G2104" s="871" t="n">
        <v>57.09</v>
      </c>
      <c r="H2104" s="870" t="n">
        <v>38.17</v>
      </c>
      <c r="I2104" s="871" t="n">
        <v>21.86</v>
      </c>
      <c r="J2104" s="871" t="n">
        <v>60.03</v>
      </c>
    </row>
    <row r="2105" customFormat="false" ht="25.5" hidden="false" customHeight="false" outlineLevel="0" collapsed="false">
      <c r="A2105" s="868" t="s">
        <v>4542</v>
      </c>
      <c r="B2105" s="869"/>
      <c r="C2105" s="868" t="s">
        <v>4543</v>
      </c>
      <c r="D2105" s="868" t="s">
        <v>337</v>
      </c>
      <c r="E2105" s="870" t="n">
        <v>103.63</v>
      </c>
      <c r="F2105" s="871" t="n">
        <v>18.92</v>
      </c>
      <c r="G2105" s="871" t="n">
        <v>122.55</v>
      </c>
      <c r="H2105" s="870" t="n">
        <v>103.63</v>
      </c>
      <c r="I2105" s="871" t="n">
        <v>21.86</v>
      </c>
      <c r="J2105" s="871" t="n">
        <v>125.49</v>
      </c>
    </row>
    <row r="2106" customFormat="false" ht="25.5" hidden="false" customHeight="false" outlineLevel="0" collapsed="false">
      <c r="A2106" s="868" t="s">
        <v>4544</v>
      </c>
      <c r="B2106" s="869"/>
      <c r="C2106" s="868" t="s">
        <v>4545</v>
      </c>
      <c r="D2106" s="868" t="s">
        <v>337</v>
      </c>
      <c r="E2106" s="870" t="n">
        <v>138.04</v>
      </c>
      <c r="F2106" s="871" t="n">
        <v>18.92</v>
      </c>
      <c r="G2106" s="871" t="n">
        <v>156.96</v>
      </c>
      <c r="H2106" s="870" t="n">
        <v>138.04</v>
      </c>
      <c r="I2106" s="871" t="n">
        <v>21.86</v>
      </c>
      <c r="J2106" s="871" t="n">
        <v>159.9</v>
      </c>
    </row>
    <row r="2107" customFormat="false" ht="38.25" hidden="false" customHeight="false" outlineLevel="0" collapsed="false">
      <c r="A2107" s="868" t="s">
        <v>4546</v>
      </c>
      <c r="B2107" s="869"/>
      <c r="C2107" s="868" t="s">
        <v>4547</v>
      </c>
      <c r="D2107" s="868" t="s">
        <v>337</v>
      </c>
      <c r="E2107" s="870" t="n">
        <v>579.75</v>
      </c>
      <c r="F2107" s="871" t="n">
        <v>20.98</v>
      </c>
      <c r="G2107" s="871" t="n">
        <v>600.73</v>
      </c>
      <c r="H2107" s="870" t="n">
        <v>579.75</v>
      </c>
      <c r="I2107" s="871" t="n">
        <v>24.24</v>
      </c>
      <c r="J2107" s="871" t="n">
        <v>603.99</v>
      </c>
    </row>
    <row r="2108" customFormat="false" ht="38.25" hidden="false" customHeight="false" outlineLevel="0" collapsed="false">
      <c r="A2108" s="868" t="s">
        <v>4548</v>
      </c>
      <c r="B2108" s="869"/>
      <c r="C2108" s="868" t="s">
        <v>4549</v>
      </c>
      <c r="D2108" s="868" t="s">
        <v>337</v>
      </c>
      <c r="E2108" s="870" t="n">
        <v>7020.32</v>
      </c>
      <c r="F2108" s="871" t="n">
        <v>20.98</v>
      </c>
      <c r="G2108" s="871" t="n">
        <v>7041.3</v>
      </c>
      <c r="H2108" s="870" t="n">
        <v>7020.32</v>
      </c>
      <c r="I2108" s="871" t="n">
        <v>24.24</v>
      </c>
      <c r="J2108" s="871" t="n">
        <v>7044.56</v>
      </c>
    </row>
    <row r="2109" customFormat="false" ht="51" hidden="false" customHeight="false" outlineLevel="0" collapsed="false">
      <c r="A2109" s="868" t="s">
        <v>4550</v>
      </c>
      <c r="B2109" s="869"/>
      <c r="C2109" s="868" t="s">
        <v>4551</v>
      </c>
      <c r="D2109" s="868" t="s">
        <v>337</v>
      </c>
      <c r="E2109" s="870" t="n">
        <v>2499.12</v>
      </c>
      <c r="F2109" s="871" t="n">
        <v>20.98</v>
      </c>
      <c r="G2109" s="871" t="n">
        <v>2520.1</v>
      </c>
      <c r="H2109" s="870" t="n">
        <v>2499.12</v>
      </c>
      <c r="I2109" s="871" t="n">
        <v>24.24</v>
      </c>
      <c r="J2109" s="871" t="n">
        <v>2523.36</v>
      </c>
    </row>
    <row r="2110" customFormat="false" ht="51" hidden="false" customHeight="false" outlineLevel="0" collapsed="false">
      <c r="A2110" s="868" t="s">
        <v>4552</v>
      </c>
      <c r="B2110" s="869"/>
      <c r="C2110" s="868" t="s">
        <v>4553</v>
      </c>
      <c r="D2110" s="868" t="s">
        <v>337</v>
      </c>
      <c r="E2110" s="870" t="n">
        <v>856.25</v>
      </c>
      <c r="F2110" s="871" t="n">
        <v>20.98</v>
      </c>
      <c r="G2110" s="871" t="n">
        <v>877.23</v>
      </c>
      <c r="H2110" s="870" t="n">
        <v>856.25</v>
      </c>
      <c r="I2110" s="871" t="n">
        <v>24.24</v>
      </c>
      <c r="J2110" s="871" t="n">
        <v>880.49</v>
      </c>
    </row>
    <row r="2111" customFormat="false" ht="12.75" hidden="false" customHeight="false" outlineLevel="0" collapsed="false">
      <c r="A2111" s="863" t="s">
        <v>4554</v>
      </c>
      <c r="B2111" s="864" t="s">
        <v>4555</v>
      </c>
      <c r="C2111" s="865"/>
      <c r="D2111" s="876"/>
      <c r="E2111" s="877"/>
      <c r="F2111" s="877"/>
      <c r="G2111" s="878"/>
      <c r="H2111" s="877"/>
      <c r="I2111" s="877"/>
      <c r="J2111" s="878"/>
    </row>
    <row r="2112" customFormat="false" ht="38.25" hidden="false" customHeight="false" outlineLevel="0" collapsed="false">
      <c r="A2112" s="868" t="s">
        <v>4556</v>
      </c>
      <c r="B2112" s="869"/>
      <c r="C2112" s="868" t="s">
        <v>4557</v>
      </c>
      <c r="D2112" s="868" t="s">
        <v>337</v>
      </c>
      <c r="E2112" s="870" t="n">
        <v>296.21</v>
      </c>
      <c r="F2112" s="871" t="n">
        <v>54.8</v>
      </c>
      <c r="G2112" s="871" t="n">
        <v>351.01</v>
      </c>
      <c r="H2112" s="870" t="n">
        <v>296.21</v>
      </c>
      <c r="I2112" s="871" t="n">
        <v>63.33</v>
      </c>
      <c r="J2112" s="871" t="n">
        <v>359.54</v>
      </c>
    </row>
    <row r="2113" customFormat="false" ht="38.25" hidden="false" customHeight="false" outlineLevel="0" collapsed="false">
      <c r="A2113" s="868" t="s">
        <v>4558</v>
      </c>
      <c r="B2113" s="869"/>
      <c r="C2113" s="868" t="s">
        <v>4559</v>
      </c>
      <c r="D2113" s="868" t="s">
        <v>337</v>
      </c>
      <c r="E2113" s="870" t="n">
        <v>348.23</v>
      </c>
      <c r="F2113" s="871" t="n">
        <v>54.8</v>
      </c>
      <c r="G2113" s="871" t="n">
        <v>403.03</v>
      </c>
      <c r="H2113" s="870" t="n">
        <v>348.23</v>
      </c>
      <c r="I2113" s="871" t="n">
        <v>63.33</v>
      </c>
      <c r="J2113" s="871" t="n">
        <v>411.56</v>
      </c>
    </row>
    <row r="2114" customFormat="false" ht="38.25" hidden="false" customHeight="false" outlineLevel="0" collapsed="false">
      <c r="A2114" s="868" t="s">
        <v>4560</v>
      </c>
      <c r="B2114" s="869"/>
      <c r="C2114" s="868" t="s">
        <v>4561</v>
      </c>
      <c r="D2114" s="868" t="s">
        <v>337</v>
      </c>
      <c r="E2114" s="870" t="n">
        <v>445.26</v>
      </c>
      <c r="F2114" s="871" t="n">
        <v>54.8</v>
      </c>
      <c r="G2114" s="871" t="n">
        <v>500.06</v>
      </c>
      <c r="H2114" s="870" t="n">
        <v>445.26</v>
      </c>
      <c r="I2114" s="871" t="n">
        <v>63.33</v>
      </c>
      <c r="J2114" s="871" t="n">
        <v>508.59</v>
      </c>
    </row>
    <row r="2115" customFormat="false" ht="38.25" hidden="false" customHeight="false" outlineLevel="0" collapsed="false">
      <c r="A2115" s="868" t="s">
        <v>4562</v>
      </c>
      <c r="B2115" s="869"/>
      <c r="C2115" s="868" t="s">
        <v>4563</v>
      </c>
      <c r="D2115" s="868" t="s">
        <v>337</v>
      </c>
      <c r="E2115" s="870" t="n">
        <v>331.9</v>
      </c>
      <c r="F2115" s="871" t="n">
        <v>54.8</v>
      </c>
      <c r="G2115" s="871" t="n">
        <v>386.7</v>
      </c>
      <c r="H2115" s="870" t="n">
        <v>331.9</v>
      </c>
      <c r="I2115" s="871" t="n">
        <v>63.33</v>
      </c>
      <c r="J2115" s="871" t="n">
        <v>395.23</v>
      </c>
    </row>
    <row r="2116" customFormat="false" ht="38.25" hidden="false" customHeight="false" outlineLevel="0" collapsed="false">
      <c r="A2116" s="868" t="s">
        <v>4564</v>
      </c>
      <c r="B2116" s="869"/>
      <c r="C2116" s="868" t="s">
        <v>4565</v>
      </c>
      <c r="D2116" s="868" t="s">
        <v>337</v>
      </c>
      <c r="E2116" s="870" t="n">
        <v>531.44</v>
      </c>
      <c r="F2116" s="871" t="n">
        <v>54.8</v>
      </c>
      <c r="G2116" s="871" t="n">
        <v>586.24</v>
      </c>
      <c r="H2116" s="870" t="n">
        <v>531.44</v>
      </c>
      <c r="I2116" s="871" t="n">
        <v>63.33</v>
      </c>
      <c r="J2116" s="871" t="n">
        <v>594.77</v>
      </c>
    </row>
    <row r="2117" customFormat="false" ht="38.25" hidden="false" customHeight="false" outlineLevel="0" collapsed="false">
      <c r="A2117" s="868" t="s">
        <v>4566</v>
      </c>
      <c r="B2117" s="869"/>
      <c r="C2117" s="868" t="s">
        <v>4567</v>
      </c>
      <c r="D2117" s="868" t="s">
        <v>648</v>
      </c>
      <c r="E2117" s="870" t="n">
        <v>26082.87</v>
      </c>
      <c r="F2117" s="871" t="n">
        <v>76.42</v>
      </c>
      <c r="G2117" s="871" t="n">
        <v>26159.29</v>
      </c>
      <c r="H2117" s="870" t="n">
        <v>26082.87</v>
      </c>
      <c r="I2117" s="871" t="n">
        <v>88.31</v>
      </c>
      <c r="J2117" s="871" t="n">
        <v>26171.18</v>
      </c>
    </row>
    <row r="2118" customFormat="false" ht="12.75" hidden="false" customHeight="false" outlineLevel="0" collapsed="false">
      <c r="A2118" s="857" t="s">
        <v>4568</v>
      </c>
      <c r="B2118" s="858" t="s">
        <v>4569</v>
      </c>
      <c r="C2118" s="859"/>
      <c r="D2118" s="860"/>
      <c r="E2118" s="874"/>
      <c r="F2118" s="874"/>
      <c r="G2118" s="875"/>
      <c r="H2118" s="874"/>
      <c r="I2118" s="874"/>
      <c r="J2118" s="875"/>
    </row>
    <row r="2119" customFormat="false" ht="12.75" hidden="false" customHeight="false" outlineLevel="0" collapsed="false">
      <c r="A2119" s="863" t="s">
        <v>4570</v>
      </c>
      <c r="B2119" s="864" t="s">
        <v>4571</v>
      </c>
      <c r="C2119" s="865"/>
      <c r="D2119" s="876"/>
      <c r="E2119" s="877"/>
      <c r="F2119" s="877"/>
      <c r="G2119" s="878"/>
      <c r="H2119" s="877"/>
      <c r="I2119" s="877"/>
      <c r="J2119" s="878"/>
    </row>
    <row r="2120" customFormat="false" ht="25.5" hidden="false" customHeight="false" outlineLevel="0" collapsed="false">
      <c r="A2120" s="868" t="s">
        <v>4572</v>
      </c>
      <c r="B2120" s="869"/>
      <c r="C2120" s="868" t="s">
        <v>4573</v>
      </c>
      <c r="D2120" s="868" t="s">
        <v>445</v>
      </c>
      <c r="E2120" s="870" t="n">
        <v>3.86</v>
      </c>
      <c r="F2120" s="871" t="n">
        <v>16.6</v>
      </c>
      <c r="G2120" s="871" t="n">
        <v>20.46</v>
      </c>
      <c r="H2120" s="870" t="n">
        <v>3.86</v>
      </c>
      <c r="I2120" s="871" t="n">
        <v>19.18</v>
      </c>
      <c r="J2120" s="871" t="n">
        <v>23.04</v>
      </c>
    </row>
    <row r="2121" customFormat="false" ht="25.5" hidden="false" customHeight="false" outlineLevel="0" collapsed="false">
      <c r="A2121" s="868" t="s">
        <v>4574</v>
      </c>
      <c r="B2121" s="869"/>
      <c r="C2121" s="868" t="s">
        <v>4575</v>
      </c>
      <c r="D2121" s="868" t="s">
        <v>445</v>
      </c>
      <c r="E2121" s="870" t="n">
        <v>5.74</v>
      </c>
      <c r="F2121" s="871" t="n">
        <v>19.91</v>
      </c>
      <c r="G2121" s="871" t="n">
        <v>25.65</v>
      </c>
      <c r="H2121" s="870" t="n">
        <v>5.74</v>
      </c>
      <c r="I2121" s="871" t="n">
        <v>23.01</v>
      </c>
      <c r="J2121" s="871" t="n">
        <v>28.75</v>
      </c>
    </row>
    <row r="2122" customFormat="false" ht="25.5" hidden="false" customHeight="false" outlineLevel="0" collapsed="false">
      <c r="A2122" s="868" t="s">
        <v>4576</v>
      </c>
      <c r="B2122" s="869"/>
      <c r="C2122" s="868" t="s">
        <v>4577</v>
      </c>
      <c r="D2122" s="868" t="s">
        <v>445</v>
      </c>
      <c r="E2122" s="870" t="n">
        <v>7.55</v>
      </c>
      <c r="F2122" s="871" t="n">
        <v>23.23</v>
      </c>
      <c r="G2122" s="871" t="n">
        <v>30.78</v>
      </c>
      <c r="H2122" s="870" t="n">
        <v>7.55</v>
      </c>
      <c r="I2122" s="871" t="n">
        <v>26.84</v>
      </c>
      <c r="J2122" s="871" t="n">
        <v>34.39</v>
      </c>
    </row>
    <row r="2123" customFormat="false" ht="25.5" hidden="false" customHeight="false" outlineLevel="0" collapsed="false">
      <c r="A2123" s="868" t="s">
        <v>4578</v>
      </c>
      <c r="B2123" s="869"/>
      <c r="C2123" s="868" t="s">
        <v>4579</v>
      </c>
      <c r="D2123" s="868" t="s">
        <v>445</v>
      </c>
      <c r="E2123" s="870" t="n">
        <v>9.09</v>
      </c>
      <c r="F2123" s="871" t="n">
        <v>26.54</v>
      </c>
      <c r="G2123" s="871" t="n">
        <v>35.63</v>
      </c>
      <c r="H2123" s="870" t="n">
        <v>9.09</v>
      </c>
      <c r="I2123" s="871" t="n">
        <v>30.67</v>
      </c>
      <c r="J2123" s="871" t="n">
        <v>39.76</v>
      </c>
    </row>
    <row r="2124" customFormat="false" ht="25.5" hidden="false" customHeight="false" outlineLevel="0" collapsed="false">
      <c r="A2124" s="868" t="s">
        <v>4580</v>
      </c>
      <c r="B2124" s="869"/>
      <c r="C2124" s="868" t="s">
        <v>4581</v>
      </c>
      <c r="D2124" s="868" t="s">
        <v>445</v>
      </c>
      <c r="E2124" s="870" t="n">
        <v>11.84</v>
      </c>
      <c r="F2124" s="871" t="n">
        <v>29.87</v>
      </c>
      <c r="G2124" s="871" t="n">
        <v>41.71</v>
      </c>
      <c r="H2124" s="870" t="n">
        <v>11.84</v>
      </c>
      <c r="I2124" s="871" t="n">
        <v>34.51</v>
      </c>
      <c r="J2124" s="871" t="n">
        <v>46.35</v>
      </c>
    </row>
    <row r="2125" customFormat="false" ht="25.5" hidden="false" customHeight="false" outlineLevel="0" collapsed="false">
      <c r="A2125" s="868" t="s">
        <v>4582</v>
      </c>
      <c r="B2125" s="869"/>
      <c r="C2125" s="868" t="s">
        <v>4583</v>
      </c>
      <c r="D2125" s="868" t="s">
        <v>445</v>
      </c>
      <c r="E2125" s="870" t="n">
        <v>20.15</v>
      </c>
      <c r="F2125" s="871" t="n">
        <v>33.18</v>
      </c>
      <c r="G2125" s="871" t="n">
        <v>53.33</v>
      </c>
      <c r="H2125" s="870" t="n">
        <v>20.15</v>
      </c>
      <c r="I2125" s="871" t="n">
        <v>38.34</v>
      </c>
      <c r="J2125" s="871" t="n">
        <v>58.49</v>
      </c>
    </row>
    <row r="2126" customFormat="false" ht="25.5" hidden="false" customHeight="false" outlineLevel="0" collapsed="false">
      <c r="A2126" s="868" t="s">
        <v>4584</v>
      </c>
      <c r="B2126" s="869"/>
      <c r="C2126" s="868" t="s">
        <v>4585</v>
      </c>
      <c r="D2126" s="868" t="s">
        <v>445</v>
      </c>
      <c r="E2126" s="870" t="n">
        <v>28.47</v>
      </c>
      <c r="F2126" s="871" t="n">
        <v>36.5</v>
      </c>
      <c r="G2126" s="871" t="n">
        <v>64.97</v>
      </c>
      <c r="H2126" s="870" t="n">
        <v>28.47</v>
      </c>
      <c r="I2126" s="871" t="n">
        <v>42.17</v>
      </c>
      <c r="J2126" s="871" t="n">
        <v>70.64</v>
      </c>
    </row>
    <row r="2127" customFormat="false" ht="25.5" hidden="false" customHeight="false" outlineLevel="0" collapsed="false">
      <c r="A2127" s="868" t="s">
        <v>4586</v>
      </c>
      <c r="B2127" s="869"/>
      <c r="C2127" s="868" t="s">
        <v>4587</v>
      </c>
      <c r="D2127" s="868" t="s">
        <v>445</v>
      </c>
      <c r="E2127" s="870" t="n">
        <v>44.29</v>
      </c>
      <c r="F2127" s="871" t="n">
        <v>43.14</v>
      </c>
      <c r="G2127" s="871" t="n">
        <v>87.43</v>
      </c>
      <c r="H2127" s="870" t="n">
        <v>44.29</v>
      </c>
      <c r="I2127" s="871" t="n">
        <v>49.84</v>
      </c>
      <c r="J2127" s="871" t="n">
        <v>94.13</v>
      </c>
    </row>
    <row r="2128" customFormat="false" ht="12.75" hidden="false" customHeight="false" outlineLevel="0" collapsed="false">
      <c r="A2128" s="863" t="s">
        <v>4588</v>
      </c>
      <c r="B2128" s="864" t="s">
        <v>4589</v>
      </c>
      <c r="C2128" s="865"/>
      <c r="D2128" s="876"/>
      <c r="E2128" s="877"/>
      <c r="F2128" s="877"/>
      <c r="G2128" s="878"/>
      <c r="H2128" s="877"/>
      <c r="I2128" s="877"/>
      <c r="J2128" s="878"/>
    </row>
    <row r="2129" customFormat="false" ht="25.5" hidden="false" customHeight="false" outlineLevel="0" collapsed="false">
      <c r="A2129" s="868" t="s">
        <v>4590</v>
      </c>
      <c r="B2129" s="869"/>
      <c r="C2129" s="868" t="s">
        <v>4591</v>
      </c>
      <c r="D2129" s="868" t="s">
        <v>445</v>
      </c>
      <c r="E2129" s="870" t="n">
        <v>5.9</v>
      </c>
      <c r="F2129" s="871" t="n">
        <v>19.91</v>
      </c>
      <c r="G2129" s="871" t="n">
        <v>25.81</v>
      </c>
      <c r="H2129" s="870" t="n">
        <v>5.9</v>
      </c>
      <c r="I2129" s="871" t="n">
        <v>23.01</v>
      </c>
      <c r="J2129" s="871" t="n">
        <v>28.91</v>
      </c>
    </row>
    <row r="2130" customFormat="false" ht="25.5" hidden="false" customHeight="false" outlineLevel="0" collapsed="false">
      <c r="A2130" s="868" t="s">
        <v>4592</v>
      </c>
      <c r="B2130" s="869"/>
      <c r="C2130" s="868" t="s">
        <v>4593</v>
      </c>
      <c r="D2130" s="868" t="s">
        <v>445</v>
      </c>
      <c r="E2130" s="870" t="n">
        <v>7.3</v>
      </c>
      <c r="F2130" s="871" t="n">
        <v>23.23</v>
      </c>
      <c r="G2130" s="871" t="n">
        <v>30.53</v>
      </c>
      <c r="H2130" s="870" t="n">
        <v>7.3</v>
      </c>
      <c r="I2130" s="871" t="n">
        <v>26.84</v>
      </c>
      <c r="J2130" s="871" t="n">
        <v>34.14</v>
      </c>
    </row>
    <row r="2131" customFormat="false" ht="25.5" hidden="false" customHeight="false" outlineLevel="0" collapsed="false">
      <c r="A2131" s="868" t="s">
        <v>4594</v>
      </c>
      <c r="B2131" s="869"/>
      <c r="C2131" s="868" t="s">
        <v>4595</v>
      </c>
      <c r="D2131" s="868" t="s">
        <v>445</v>
      </c>
      <c r="E2131" s="870" t="n">
        <v>11.24</v>
      </c>
      <c r="F2131" s="871" t="n">
        <v>26.54</v>
      </c>
      <c r="G2131" s="871" t="n">
        <v>37.78</v>
      </c>
      <c r="H2131" s="870" t="n">
        <v>11.24</v>
      </c>
      <c r="I2131" s="871" t="n">
        <v>30.67</v>
      </c>
      <c r="J2131" s="871" t="n">
        <v>41.91</v>
      </c>
    </row>
    <row r="2132" customFormat="false" ht="25.5" hidden="false" customHeight="false" outlineLevel="0" collapsed="false">
      <c r="A2132" s="868" t="s">
        <v>4596</v>
      </c>
      <c r="B2132" s="869"/>
      <c r="C2132" s="868" t="s">
        <v>4597</v>
      </c>
      <c r="D2132" s="868" t="s">
        <v>445</v>
      </c>
      <c r="E2132" s="870" t="n">
        <v>13.85</v>
      </c>
      <c r="F2132" s="871" t="n">
        <v>29.87</v>
      </c>
      <c r="G2132" s="871" t="n">
        <v>43.72</v>
      </c>
      <c r="H2132" s="870" t="n">
        <v>13.85</v>
      </c>
      <c r="I2132" s="871" t="n">
        <v>34.51</v>
      </c>
      <c r="J2132" s="871" t="n">
        <v>48.36</v>
      </c>
    </row>
    <row r="2133" customFormat="false" ht="25.5" hidden="false" customHeight="false" outlineLevel="0" collapsed="false">
      <c r="A2133" s="868" t="s">
        <v>4598</v>
      </c>
      <c r="B2133" s="869"/>
      <c r="C2133" s="868" t="s">
        <v>4599</v>
      </c>
      <c r="D2133" s="868" t="s">
        <v>445</v>
      </c>
      <c r="E2133" s="870" t="n">
        <v>16.25</v>
      </c>
      <c r="F2133" s="871" t="n">
        <v>33.18</v>
      </c>
      <c r="G2133" s="871" t="n">
        <v>49.43</v>
      </c>
      <c r="H2133" s="870" t="n">
        <v>16.25</v>
      </c>
      <c r="I2133" s="871" t="n">
        <v>38.34</v>
      </c>
      <c r="J2133" s="871" t="n">
        <v>54.59</v>
      </c>
    </row>
    <row r="2134" customFormat="false" ht="25.5" hidden="false" customHeight="false" outlineLevel="0" collapsed="false">
      <c r="A2134" s="868" t="s">
        <v>4600</v>
      </c>
      <c r="B2134" s="869"/>
      <c r="C2134" s="868" t="s">
        <v>4601</v>
      </c>
      <c r="D2134" s="868" t="s">
        <v>445</v>
      </c>
      <c r="E2134" s="870" t="n">
        <v>28</v>
      </c>
      <c r="F2134" s="871" t="n">
        <v>39.82</v>
      </c>
      <c r="G2134" s="871" t="n">
        <v>67.82</v>
      </c>
      <c r="H2134" s="870" t="n">
        <v>28</v>
      </c>
      <c r="I2134" s="871" t="n">
        <v>46.01</v>
      </c>
      <c r="J2134" s="871" t="n">
        <v>74.01</v>
      </c>
    </row>
    <row r="2135" customFormat="false" ht="25.5" hidden="false" customHeight="false" outlineLevel="0" collapsed="false">
      <c r="A2135" s="868" t="s">
        <v>4602</v>
      </c>
      <c r="B2135" s="869"/>
      <c r="C2135" s="868" t="s">
        <v>4603</v>
      </c>
      <c r="D2135" s="868" t="s">
        <v>445</v>
      </c>
      <c r="E2135" s="870" t="n">
        <v>35.77</v>
      </c>
      <c r="F2135" s="871" t="n">
        <v>49.78</v>
      </c>
      <c r="G2135" s="871" t="n">
        <v>85.55</v>
      </c>
      <c r="H2135" s="870" t="n">
        <v>35.77</v>
      </c>
      <c r="I2135" s="871" t="n">
        <v>57.52</v>
      </c>
      <c r="J2135" s="871" t="n">
        <v>93.29</v>
      </c>
    </row>
    <row r="2136" customFormat="false" ht="25.5" hidden="false" customHeight="false" outlineLevel="0" collapsed="false">
      <c r="A2136" s="868" t="s">
        <v>4604</v>
      </c>
      <c r="B2136" s="869"/>
      <c r="C2136" s="868" t="s">
        <v>4605</v>
      </c>
      <c r="D2136" s="868" t="s">
        <v>445</v>
      </c>
      <c r="E2136" s="870" t="n">
        <v>53.9</v>
      </c>
      <c r="F2136" s="871" t="n">
        <v>59.72</v>
      </c>
      <c r="G2136" s="871" t="n">
        <v>113.62</v>
      </c>
      <c r="H2136" s="870" t="n">
        <v>53.9</v>
      </c>
      <c r="I2136" s="871" t="n">
        <v>69.01</v>
      </c>
      <c r="J2136" s="871" t="n">
        <v>122.91</v>
      </c>
    </row>
    <row r="2137" customFormat="false" ht="12.75" hidden="false" customHeight="false" outlineLevel="0" collapsed="false">
      <c r="A2137" s="863" t="s">
        <v>4606</v>
      </c>
      <c r="B2137" s="864" t="s">
        <v>4607</v>
      </c>
      <c r="C2137" s="865"/>
      <c r="D2137" s="876"/>
      <c r="E2137" s="877"/>
      <c r="F2137" s="877"/>
      <c r="G2137" s="878"/>
      <c r="H2137" s="877"/>
      <c r="I2137" s="877"/>
      <c r="J2137" s="878"/>
    </row>
    <row r="2138" customFormat="false" ht="25.5" hidden="false" customHeight="false" outlineLevel="0" collapsed="false">
      <c r="A2138" s="868" t="s">
        <v>4608</v>
      </c>
      <c r="B2138" s="869"/>
      <c r="C2138" s="868" t="s">
        <v>4609</v>
      </c>
      <c r="D2138" s="868" t="s">
        <v>445</v>
      </c>
      <c r="E2138" s="870" t="n">
        <v>9.19</v>
      </c>
      <c r="F2138" s="871" t="n">
        <v>19.91</v>
      </c>
      <c r="G2138" s="871" t="n">
        <v>29.1</v>
      </c>
      <c r="H2138" s="870" t="n">
        <v>9.19</v>
      </c>
      <c r="I2138" s="871" t="n">
        <v>23.01</v>
      </c>
      <c r="J2138" s="871" t="n">
        <v>32.2</v>
      </c>
    </row>
    <row r="2139" customFormat="false" ht="25.5" hidden="false" customHeight="false" outlineLevel="0" collapsed="false">
      <c r="A2139" s="868" t="s">
        <v>4610</v>
      </c>
      <c r="B2139" s="869"/>
      <c r="C2139" s="868" t="s">
        <v>4611</v>
      </c>
      <c r="D2139" s="868" t="s">
        <v>445</v>
      </c>
      <c r="E2139" s="870" t="n">
        <v>11.78</v>
      </c>
      <c r="F2139" s="871" t="n">
        <v>23.23</v>
      </c>
      <c r="G2139" s="871" t="n">
        <v>35.01</v>
      </c>
      <c r="H2139" s="870" t="n">
        <v>11.78</v>
      </c>
      <c r="I2139" s="871" t="n">
        <v>26.84</v>
      </c>
      <c r="J2139" s="871" t="n">
        <v>38.62</v>
      </c>
    </row>
    <row r="2140" customFormat="false" ht="25.5" hidden="false" customHeight="false" outlineLevel="0" collapsed="false">
      <c r="A2140" s="868" t="s">
        <v>4612</v>
      </c>
      <c r="B2140" s="869"/>
      <c r="C2140" s="868" t="s">
        <v>4613</v>
      </c>
      <c r="D2140" s="868" t="s">
        <v>445</v>
      </c>
      <c r="E2140" s="870" t="n">
        <v>19.07</v>
      </c>
      <c r="F2140" s="871" t="n">
        <v>26.54</v>
      </c>
      <c r="G2140" s="871" t="n">
        <v>45.61</v>
      </c>
      <c r="H2140" s="870" t="n">
        <v>19.07</v>
      </c>
      <c r="I2140" s="871" t="n">
        <v>30.67</v>
      </c>
      <c r="J2140" s="871" t="n">
        <v>49.74</v>
      </c>
    </row>
    <row r="2141" customFormat="false" ht="25.5" hidden="false" customHeight="false" outlineLevel="0" collapsed="false">
      <c r="A2141" s="868" t="s">
        <v>4614</v>
      </c>
      <c r="B2141" s="869"/>
      <c r="C2141" s="868" t="s">
        <v>4615</v>
      </c>
      <c r="D2141" s="868" t="s">
        <v>445</v>
      </c>
      <c r="E2141" s="870" t="n">
        <v>22.22</v>
      </c>
      <c r="F2141" s="871" t="n">
        <v>29.87</v>
      </c>
      <c r="G2141" s="871" t="n">
        <v>52.09</v>
      </c>
      <c r="H2141" s="870" t="n">
        <v>22.22</v>
      </c>
      <c r="I2141" s="871" t="n">
        <v>34.51</v>
      </c>
      <c r="J2141" s="871" t="n">
        <v>56.73</v>
      </c>
    </row>
    <row r="2142" customFormat="false" ht="25.5" hidden="false" customHeight="false" outlineLevel="0" collapsed="false">
      <c r="A2142" s="868" t="s">
        <v>4616</v>
      </c>
      <c r="B2142" s="869"/>
      <c r="C2142" s="868" t="s">
        <v>4617</v>
      </c>
      <c r="D2142" s="868" t="s">
        <v>445</v>
      </c>
      <c r="E2142" s="870" t="n">
        <v>28.96</v>
      </c>
      <c r="F2142" s="871" t="n">
        <v>33.18</v>
      </c>
      <c r="G2142" s="871" t="n">
        <v>62.14</v>
      </c>
      <c r="H2142" s="870" t="n">
        <v>28.96</v>
      </c>
      <c r="I2142" s="871" t="n">
        <v>38.34</v>
      </c>
      <c r="J2142" s="871" t="n">
        <v>67.3</v>
      </c>
    </row>
    <row r="2143" customFormat="false" ht="25.5" hidden="false" customHeight="false" outlineLevel="0" collapsed="false">
      <c r="A2143" s="868" t="s">
        <v>4618</v>
      </c>
      <c r="B2143" s="869"/>
      <c r="C2143" s="868" t="s">
        <v>4619</v>
      </c>
      <c r="D2143" s="868" t="s">
        <v>445</v>
      </c>
      <c r="E2143" s="870" t="n">
        <v>43.92</v>
      </c>
      <c r="F2143" s="871" t="n">
        <v>39.82</v>
      </c>
      <c r="G2143" s="871" t="n">
        <v>83.74</v>
      </c>
      <c r="H2143" s="870" t="n">
        <v>43.92</v>
      </c>
      <c r="I2143" s="871" t="n">
        <v>46.01</v>
      </c>
      <c r="J2143" s="871" t="n">
        <v>89.93</v>
      </c>
    </row>
    <row r="2144" customFormat="false" ht="25.5" hidden="false" customHeight="false" outlineLevel="0" collapsed="false">
      <c r="A2144" s="868" t="s">
        <v>4620</v>
      </c>
      <c r="B2144" s="869"/>
      <c r="C2144" s="868" t="s">
        <v>4621</v>
      </c>
      <c r="D2144" s="868" t="s">
        <v>445</v>
      </c>
      <c r="E2144" s="870" t="n">
        <v>50.96</v>
      </c>
      <c r="F2144" s="871" t="n">
        <v>49.78</v>
      </c>
      <c r="G2144" s="871" t="n">
        <v>100.74</v>
      </c>
      <c r="H2144" s="870" t="n">
        <v>50.96</v>
      </c>
      <c r="I2144" s="871" t="n">
        <v>57.52</v>
      </c>
      <c r="J2144" s="871" t="n">
        <v>108.48</v>
      </c>
    </row>
    <row r="2145" customFormat="false" ht="25.5" hidden="false" customHeight="false" outlineLevel="0" collapsed="false">
      <c r="A2145" s="868" t="s">
        <v>4622</v>
      </c>
      <c r="B2145" s="869"/>
      <c r="C2145" s="868" t="s">
        <v>4623</v>
      </c>
      <c r="D2145" s="868" t="s">
        <v>445</v>
      </c>
      <c r="E2145" s="870" t="n">
        <v>70.11</v>
      </c>
      <c r="F2145" s="871" t="n">
        <v>59.72</v>
      </c>
      <c r="G2145" s="871" t="n">
        <v>129.83</v>
      </c>
      <c r="H2145" s="870" t="n">
        <v>70.11</v>
      </c>
      <c r="I2145" s="871" t="n">
        <v>69.01</v>
      </c>
      <c r="J2145" s="871" t="n">
        <v>139.12</v>
      </c>
    </row>
    <row r="2146" customFormat="false" ht="12.75" hidden="false" customHeight="false" outlineLevel="0" collapsed="false">
      <c r="A2146" s="863" t="s">
        <v>4624</v>
      </c>
      <c r="B2146" s="864" t="s">
        <v>4625</v>
      </c>
      <c r="C2146" s="865"/>
      <c r="D2146" s="876"/>
      <c r="E2146" s="877"/>
      <c r="F2146" s="877"/>
      <c r="G2146" s="878"/>
      <c r="H2146" s="877"/>
      <c r="I2146" s="877"/>
      <c r="J2146" s="878"/>
    </row>
    <row r="2147" customFormat="false" ht="25.5" hidden="false" customHeight="false" outlineLevel="0" collapsed="false">
      <c r="A2147" s="868" t="s">
        <v>4626</v>
      </c>
      <c r="B2147" s="869"/>
      <c r="C2147" s="868" t="s">
        <v>4627</v>
      </c>
      <c r="D2147" s="868" t="s">
        <v>445</v>
      </c>
      <c r="E2147" s="870" t="n">
        <v>10.58</v>
      </c>
      <c r="F2147" s="871" t="n">
        <v>16.6</v>
      </c>
      <c r="G2147" s="871" t="n">
        <v>27.18</v>
      </c>
      <c r="H2147" s="870" t="n">
        <v>10.58</v>
      </c>
      <c r="I2147" s="871" t="n">
        <v>19.18</v>
      </c>
      <c r="J2147" s="871" t="n">
        <v>29.76</v>
      </c>
    </row>
    <row r="2148" customFormat="false" ht="25.5" hidden="false" customHeight="false" outlineLevel="0" collapsed="false">
      <c r="A2148" s="868" t="s">
        <v>4628</v>
      </c>
      <c r="B2148" s="869"/>
      <c r="C2148" s="868" t="s">
        <v>4629</v>
      </c>
      <c r="D2148" s="868" t="s">
        <v>445</v>
      </c>
      <c r="E2148" s="870" t="n">
        <v>12.56</v>
      </c>
      <c r="F2148" s="871" t="n">
        <v>19.91</v>
      </c>
      <c r="G2148" s="871" t="n">
        <v>32.47</v>
      </c>
      <c r="H2148" s="870" t="n">
        <v>12.56</v>
      </c>
      <c r="I2148" s="871" t="n">
        <v>23.01</v>
      </c>
      <c r="J2148" s="871" t="n">
        <v>35.57</v>
      </c>
    </row>
    <row r="2149" customFormat="false" ht="25.5" hidden="false" customHeight="false" outlineLevel="0" collapsed="false">
      <c r="A2149" s="868" t="s">
        <v>4630</v>
      </c>
      <c r="B2149" s="869"/>
      <c r="C2149" s="868" t="s">
        <v>4631</v>
      </c>
      <c r="D2149" s="868" t="s">
        <v>445</v>
      </c>
      <c r="E2149" s="870" t="n">
        <v>15.83</v>
      </c>
      <c r="F2149" s="871" t="n">
        <v>23.23</v>
      </c>
      <c r="G2149" s="871" t="n">
        <v>39.06</v>
      </c>
      <c r="H2149" s="870" t="n">
        <v>15.83</v>
      </c>
      <c r="I2149" s="871" t="n">
        <v>26.84</v>
      </c>
      <c r="J2149" s="871" t="n">
        <v>42.67</v>
      </c>
    </row>
    <row r="2150" customFormat="false" ht="25.5" hidden="false" customHeight="false" outlineLevel="0" collapsed="false">
      <c r="A2150" s="868" t="s">
        <v>4632</v>
      </c>
      <c r="B2150" s="869"/>
      <c r="C2150" s="868" t="s">
        <v>4633</v>
      </c>
      <c r="D2150" s="868" t="s">
        <v>445</v>
      </c>
      <c r="E2150" s="870" t="n">
        <v>23.78</v>
      </c>
      <c r="F2150" s="871" t="n">
        <v>26.54</v>
      </c>
      <c r="G2150" s="871" t="n">
        <v>50.32</v>
      </c>
      <c r="H2150" s="870" t="n">
        <v>23.78</v>
      </c>
      <c r="I2150" s="871" t="n">
        <v>30.67</v>
      </c>
      <c r="J2150" s="871" t="n">
        <v>54.45</v>
      </c>
    </row>
    <row r="2151" customFormat="false" ht="25.5" hidden="false" customHeight="false" outlineLevel="0" collapsed="false">
      <c r="A2151" s="868" t="s">
        <v>4634</v>
      </c>
      <c r="B2151" s="869"/>
      <c r="C2151" s="868" t="s">
        <v>4635</v>
      </c>
      <c r="D2151" s="868" t="s">
        <v>445</v>
      </c>
      <c r="E2151" s="870" t="n">
        <v>28.59</v>
      </c>
      <c r="F2151" s="871" t="n">
        <v>29.87</v>
      </c>
      <c r="G2151" s="871" t="n">
        <v>58.46</v>
      </c>
      <c r="H2151" s="870" t="n">
        <v>28.59</v>
      </c>
      <c r="I2151" s="871" t="n">
        <v>34.51</v>
      </c>
      <c r="J2151" s="871" t="n">
        <v>63.1</v>
      </c>
    </row>
    <row r="2152" customFormat="false" ht="25.5" hidden="false" customHeight="false" outlineLevel="0" collapsed="false">
      <c r="A2152" s="868" t="s">
        <v>4636</v>
      </c>
      <c r="B2152" s="869"/>
      <c r="C2152" s="868" t="s">
        <v>4637</v>
      </c>
      <c r="D2152" s="868" t="s">
        <v>445</v>
      </c>
      <c r="E2152" s="870" t="n">
        <v>36.3</v>
      </c>
      <c r="F2152" s="871" t="n">
        <v>33.18</v>
      </c>
      <c r="G2152" s="871" t="n">
        <v>69.48</v>
      </c>
      <c r="H2152" s="870" t="n">
        <v>36.3</v>
      </c>
      <c r="I2152" s="871" t="n">
        <v>38.34</v>
      </c>
      <c r="J2152" s="871" t="n">
        <v>74.64</v>
      </c>
    </row>
    <row r="2153" customFormat="false" ht="25.5" hidden="false" customHeight="false" outlineLevel="0" collapsed="false">
      <c r="A2153" s="868" t="s">
        <v>4638</v>
      </c>
      <c r="B2153" s="869"/>
      <c r="C2153" s="868" t="s">
        <v>4639</v>
      </c>
      <c r="D2153" s="868" t="s">
        <v>445</v>
      </c>
      <c r="E2153" s="870" t="n">
        <v>50.65</v>
      </c>
      <c r="F2153" s="871" t="n">
        <v>39.82</v>
      </c>
      <c r="G2153" s="871" t="n">
        <v>90.47</v>
      </c>
      <c r="H2153" s="870" t="n">
        <v>50.65</v>
      </c>
      <c r="I2153" s="871" t="n">
        <v>46.01</v>
      </c>
      <c r="J2153" s="871" t="n">
        <v>96.66</v>
      </c>
    </row>
    <row r="2154" customFormat="false" ht="25.5" hidden="false" customHeight="false" outlineLevel="0" collapsed="false">
      <c r="A2154" s="868" t="s">
        <v>4640</v>
      </c>
      <c r="B2154" s="869"/>
      <c r="C2154" s="868" t="s">
        <v>4641</v>
      </c>
      <c r="D2154" s="868" t="s">
        <v>445</v>
      </c>
      <c r="E2154" s="870" t="n">
        <v>57.96</v>
      </c>
      <c r="F2154" s="871" t="n">
        <v>49.78</v>
      </c>
      <c r="G2154" s="871" t="n">
        <v>107.74</v>
      </c>
      <c r="H2154" s="870" t="n">
        <v>57.96</v>
      </c>
      <c r="I2154" s="871" t="n">
        <v>57.52</v>
      </c>
      <c r="J2154" s="871" t="n">
        <v>115.48</v>
      </c>
    </row>
    <row r="2155" customFormat="false" ht="25.5" hidden="false" customHeight="false" outlineLevel="0" collapsed="false">
      <c r="A2155" s="868" t="s">
        <v>4642</v>
      </c>
      <c r="B2155" s="869"/>
      <c r="C2155" s="868" t="s">
        <v>4643</v>
      </c>
      <c r="D2155" s="868" t="s">
        <v>445</v>
      </c>
      <c r="E2155" s="870" t="n">
        <v>79.45</v>
      </c>
      <c r="F2155" s="871" t="n">
        <v>59.72</v>
      </c>
      <c r="G2155" s="871" t="n">
        <v>139.17</v>
      </c>
      <c r="H2155" s="870" t="n">
        <v>79.45</v>
      </c>
      <c r="I2155" s="871" t="n">
        <v>69.01</v>
      </c>
      <c r="J2155" s="871" t="n">
        <v>148.46</v>
      </c>
    </row>
    <row r="2156" customFormat="false" ht="12.75" hidden="false" customHeight="false" outlineLevel="0" collapsed="false">
      <c r="A2156" s="863" t="s">
        <v>4644</v>
      </c>
      <c r="B2156" s="864" t="s">
        <v>4645</v>
      </c>
      <c r="C2156" s="865"/>
      <c r="D2156" s="876"/>
      <c r="E2156" s="877"/>
      <c r="F2156" s="877"/>
      <c r="G2156" s="878"/>
      <c r="H2156" s="877"/>
      <c r="I2156" s="877"/>
      <c r="J2156" s="878"/>
    </row>
    <row r="2157" customFormat="false" ht="25.5" hidden="false" customHeight="false" outlineLevel="0" collapsed="false">
      <c r="A2157" s="868" t="s">
        <v>4646</v>
      </c>
      <c r="B2157" s="869"/>
      <c r="C2157" s="868" t="s">
        <v>4647</v>
      </c>
      <c r="D2157" s="868" t="s">
        <v>648</v>
      </c>
      <c r="E2157" s="870" t="n">
        <v>5.08</v>
      </c>
      <c r="F2157" s="871" t="n">
        <v>8.3</v>
      </c>
      <c r="G2157" s="871" t="n">
        <v>13.38</v>
      </c>
      <c r="H2157" s="870" t="n">
        <v>5.08</v>
      </c>
      <c r="I2157" s="871" t="n">
        <v>9.59</v>
      </c>
      <c r="J2157" s="871" t="n">
        <v>14.67</v>
      </c>
    </row>
    <row r="2158" customFormat="false" ht="12.75" hidden="false" customHeight="false" outlineLevel="0" collapsed="false">
      <c r="A2158" s="868" t="s">
        <v>4648</v>
      </c>
      <c r="B2158" s="869"/>
      <c r="C2158" s="868" t="s">
        <v>4649</v>
      </c>
      <c r="D2158" s="868" t="s">
        <v>445</v>
      </c>
      <c r="E2158" s="870" t="n">
        <v>3.81</v>
      </c>
      <c r="F2158" s="871" t="n">
        <v>1.65</v>
      </c>
      <c r="G2158" s="871" t="n">
        <v>5.46</v>
      </c>
      <c r="H2158" s="870" t="n">
        <v>3.81</v>
      </c>
      <c r="I2158" s="871" t="n">
        <v>1.92</v>
      </c>
      <c r="J2158" s="871" t="n">
        <v>5.73</v>
      </c>
    </row>
    <row r="2159" customFormat="false" ht="12.75" hidden="false" customHeight="false" outlineLevel="0" collapsed="false">
      <c r="A2159" s="868" t="s">
        <v>4650</v>
      </c>
      <c r="B2159" s="869"/>
      <c r="C2159" s="868" t="s">
        <v>4651</v>
      </c>
      <c r="D2159" s="868" t="s">
        <v>337</v>
      </c>
      <c r="E2159" s="870" t="n">
        <v>0.61</v>
      </c>
      <c r="F2159" s="871" t="n">
        <v>4.97</v>
      </c>
      <c r="G2159" s="871" t="n">
        <v>5.58</v>
      </c>
      <c r="H2159" s="870" t="n">
        <v>0.61</v>
      </c>
      <c r="I2159" s="871" t="n">
        <v>5.75</v>
      </c>
      <c r="J2159" s="871" t="n">
        <v>6.36</v>
      </c>
    </row>
    <row r="2160" customFormat="false" ht="12.75" hidden="false" customHeight="false" outlineLevel="0" collapsed="false">
      <c r="A2160" s="868" t="s">
        <v>4652</v>
      </c>
      <c r="B2160" s="869"/>
      <c r="C2160" s="868" t="s">
        <v>4653</v>
      </c>
      <c r="D2160" s="868" t="s">
        <v>337</v>
      </c>
      <c r="E2160" s="870" t="n">
        <v>1.51</v>
      </c>
      <c r="F2160" s="871" t="n">
        <v>5.96</v>
      </c>
      <c r="G2160" s="871" t="n">
        <v>7.47</v>
      </c>
      <c r="H2160" s="870" t="n">
        <v>1.51</v>
      </c>
      <c r="I2160" s="871" t="n">
        <v>6.89</v>
      </c>
      <c r="J2160" s="871" t="n">
        <v>8.4</v>
      </c>
    </row>
    <row r="2161" customFormat="false" ht="12.75" hidden="false" customHeight="false" outlineLevel="0" collapsed="false">
      <c r="A2161" s="868" t="s">
        <v>4654</v>
      </c>
      <c r="B2161" s="869"/>
      <c r="C2161" s="868" t="s">
        <v>4655</v>
      </c>
      <c r="D2161" s="868" t="s">
        <v>337</v>
      </c>
      <c r="E2161" s="870" t="n">
        <v>1.07</v>
      </c>
      <c r="F2161" s="871" t="n">
        <v>5.96</v>
      </c>
      <c r="G2161" s="871" t="n">
        <v>7.03</v>
      </c>
      <c r="H2161" s="870" t="n">
        <v>1.07</v>
      </c>
      <c r="I2161" s="871" t="n">
        <v>6.89</v>
      </c>
      <c r="J2161" s="871" t="n">
        <v>7.96</v>
      </c>
    </row>
    <row r="2162" customFormat="false" ht="12.75" hidden="false" customHeight="false" outlineLevel="0" collapsed="false">
      <c r="A2162" s="868" t="s">
        <v>4656</v>
      </c>
      <c r="B2162" s="869"/>
      <c r="C2162" s="868" t="s">
        <v>4657</v>
      </c>
      <c r="D2162" s="868" t="s">
        <v>337</v>
      </c>
      <c r="E2162" s="870" t="n">
        <v>1.34</v>
      </c>
      <c r="F2162" s="871" t="n">
        <v>4.97</v>
      </c>
      <c r="G2162" s="871" t="n">
        <v>6.31</v>
      </c>
      <c r="H2162" s="870" t="n">
        <v>1.34</v>
      </c>
      <c r="I2162" s="871" t="n">
        <v>5.75</v>
      </c>
      <c r="J2162" s="871" t="n">
        <v>7.09</v>
      </c>
    </row>
    <row r="2163" customFormat="false" ht="25.5" hidden="false" customHeight="false" outlineLevel="0" collapsed="false">
      <c r="A2163" s="868" t="s">
        <v>4658</v>
      </c>
      <c r="B2163" s="869"/>
      <c r="C2163" s="868" t="s">
        <v>4659</v>
      </c>
      <c r="D2163" s="868" t="s">
        <v>445</v>
      </c>
      <c r="E2163" s="870" t="n">
        <v>3.14</v>
      </c>
      <c r="F2163" s="871" t="n">
        <v>9.96</v>
      </c>
      <c r="G2163" s="871" t="n">
        <v>13.1</v>
      </c>
      <c r="H2163" s="870" t="n">
        <v>3.14</v>
      </c>
      <c r="I2163" s="871" t="n">
        <v>11.5</v>
      </c>
      <c r="J2163" s="871" t="n">
        <v>14.64</v>
      </c>
    </row>
    <row r="2164" customFormat="false" ht="25.5" hidden="false" customHeight="false" outlineLevel="0" collapsed="false">
      <c r="A2164" s="868" t="s">
        <v>4660</v>
      </c>
      <c r="B2164" s="869"/>
      <c r="C2164" s="868" t="s">
        <v>4661</v>
      </c>
      <c r="D2164" s="868" t="s">
        <v>445</v>
      </c>
      <c r="E2164" s="870" t="n">
        <v>5.67</v>
      </c>
      <c r="F2164" s="871" t="n">
        <v>4.67</v>
      </c>
      <c r="G2164" s="871" t="n">
        <v>10.34</v>
      </c>
      <c r="H2164" s="870" t="n">
        <v>5.67</v>
      </c>
      <c r="I2164" s="871" t="n">
        <v>5.39</v>
      </c>
      <c r="J2164" s="871" t="n">
        <v>11.06</v>
      </c>
    </row>
    <row r="2165" customFormat="false" ht="25.5" hidden="false" customHeight="false" outlineLevel="0" collapsed="false">
      <c r="A2165" s="868" t="s">
        <v>4662</v>
      </c>
      <c r="B2165" s="869"/>
      <c r="C2165" s="868" t="s">
        <v>4663</v>
      </c>
      <c r="D2165" s="868" t="s">
        <v>445</v>
      </c>
      <c r="E2165" s="870" t="n">
        <v>2.52</v>
      </c>
      <c r="F2165" s="871" t="n">
        <v>4.67</v>
      </c>
      <c r="G2165" s="871" t="n">
        <v>7.19</v>
      </c>
      <c r="H2165" s="870" t="n">
        <v>2.52</v>
      </c>
      <c r="I2165" s="871" t="n">
        <v>5.39</v>
      </c>
      <c r="J2165" s="871" t="n">
        <v>7.91</v>
      </c>
    </row>
    <row r="2166" customFormat="false" ht="25.5" hidden="false" customHeight="false" outlineLevel="0" collapsed="false">
      <c r="A2166" s="868" t="s">
        <v>4664</v>
      </c>
      <c r="B2166" s="869"/>
      <c r="C2166" s="868" t="s">
        <v>4665</v>
      </c>
      <c r="D2166" s="868" t="s">
        <v>445</v>
      </c>
      <c r="E2166" s="870" t="n">
        <v>3.86</v>
      </c>
      <c r="F2166" s="871" t="n">
        <v>4.67</v>
      </c>
      <c r="G2166" s="871" t="n">
        <v>8.53</v>
      </c>
      <c r="H2166" s="870" t="n">
        <v>3.86</v>
      </c>
      <c r="I2166" s="871" t="n">
        <v>5.39</v>
      </c>
      <c r="J2166" s="871" t="n">
        <v>9.25</v>
      </c>
    </row>
    <row r="2167" customFormat="false" ht="25.5" hidden="false" customHeight="false" outlineLevel="0" collapsed="false">
      <c r="A2167" s="868" t="s">
        <v>4666</v>
      </c>
      <c r="B2167" s="869"/>
      <c r="C2167" s="868" t="s">
        <v>4667</v>
      </c>
      <c r="D2167" s="868" t="s">
        <v>445</v>
      </c>
      <c r="E2167" s="870" t="n">
        <v>14.35</v>
      </c>
      <c r="F2167" s="871" t="n">
        <v>8.3</v>
      </c>
      <c r="G2167" s="871" t="n">
        <v>22.65</v>
      </c>
      <c r="H2167" s="870" t="n">
        <v>14.35</v>
      </c>
      <c r="I2167" s="871" t="n">
        <v>9.59</v>
      </c>
      <c r="J2167" s="871" t="n">
        <v>23.94</v>
      </c>
    </row>
    <row r="2168" customFormat="false" ht="25.5" hidden="false" customHeight="false" outlineLevel="0" collapsed="false">
      <c r="A2168" s="868" t="s">
        <v>4668</v>
      </c>
      <c r="B2168" s="869"/>
      <c r="C2168" s="868" t="s">
        <v>4669</v>
      </c>
      <c r="D2168" s="868" t="s">
        <v>445</v>
      </c>
      <c r="E2168" s="870" t="n">
        <v>24.18</v>
      </c>
      <c r="F2168" s="871" t="n">
        <v>8.3</v>
      </c>
      <c r="G2168" s="871" t="n">
        <v>32.48</v>
      </c>
      <c r="H2168" s="870" t="n">
        <v>24.18</v>
      </c>
      <c r="I2168" s="871" t="n">
        <v>9.59</v>
      </c>
      <c r="J2168" s="871" t="n">
        <v>33.77</v>
      </c>
    </row>
    <row r="2169" customFormat="false" ht="12.75" hidden="false" customHeight="false" outlineLevel="0" collapsed="false">
      <c r="A2169" s="868" t="s">
        <v>4670</v>
      </c>
      <c r="B2169" s="869"/>
      <c r="C2169" s="868" t="s">
        <v>4671</v>
      </c>
      <c r="D2169" s="868" t="s">
        <v>445</v>
      </c>
      <c r="E2169" s="870" t="n">
        <v>18.85</v>
      </c>
      <c r="F2169" s="871" t="n">
        <v>8.3</v>
      </c>
      <c r="G2169" s="871" t="n">
        <v>27.15</v>
      </c>
      <c r="H2169" s="870" t="n">
        <v>18.85</v>
      </c>
      <c r="I2169" s="871" t="n">
        <v>9.59</v>
      </c>
      <c r="J2169" s="871" t="n">
        <v>28.44</v>
      </c>
    </row>
    <row r="2170" customFormat="false" ht="25.5" hidden="false" customHeight="false" outlineLevel="0" collapsed="false">
      <c r="A2170" s="868" t="s">
        <v>4672</v>
      </c>
      <c r="B2170" s="869"/>
      <c r="C2170" s="868" t="s">
        <v>4673</v>
      </c>
      <c r="D2170" s="868" t="s">
        <v>445</v>
      </c>
      <c r="E2170" s="870" t="n">
        <v>48</v>
      </c>
      <c r="F2170" s="871" t="n">
        <v>9.96</v>
      </c>
      <c r="G2170" s="871" t="n">
        <v>57.96</v>
      </c>
      <c r="H2170" s="870" t="n">
        <v>48</v>
      </c>
      <c r="I2170" s="871" t="n">
        <v>11.5</v>
      </c>
      <c r="J2170" s="871" t="n">
        <v>59.5</v>
      </c>
    </row>
    <row r="2171" customFormat="false" ht="25.5" hidden="false" customHeight="false" outlineLevel="0" collapsed="false">
      <c r="A2171" s="868" t="s">
        <v>4674</v>
      </c>
      <c r="B2171" s="869"/>
      <c r="C2171" s="868" t="s">
        <v>4675</v>
      </c>
      <c r="D2171" s="868" t="s">
        <v>445</v>
      </c>
      <c r="E2171" s="870" t="n">
        <v>69.32</v>
      </c>
      <c r="F2171" s="871" t="n">
        <v>11.62</v>
      </c>
      <c r="G2171" s="871" t="n">
        <v>80.94</v>
      </c>
      <c r="H2171" s="870" t="n">
        <v>69.32</v>
      </c>
      <c r="I2171" s="871" t="n">
        <v>13.42</v>
      </c>
      <c r="J2171" s="871" t="n">
        <v>82.74</v>
      </c>
    </row>
    <row r="2172" customFormat="false" ht="25.5" hidden="false" customHeight="false" outlineLevel="0" collapsed="false">
      <c r="A2172" s="868" t="s">
        <v>4676</v>
      </c>
      <c r="B2172" s="869"/>
      <c r="C2172" s="868" t="s">
        <v>4677</v>
      </c>
      <c r="D2172" s="868" t="s">
        <v>445</v>
      </c>
      <c r="E2172" s="870" t="n">
        <v>88.78</v>
      </c>
      <c r="F2172" s="871" t="n">
        <v>13.27</v>
      </c>
      <c r="G2172" s="871" t="n">
        <v>102.05</v>
      </c>
      <c r="H2172" s="870" t="n">
        <v>88.78</v>
      </c>
      <c r="I2172" s="871" t="n">
        <v>15.33</v>
      </c>
      <c r="J2172" s="871" t="n">
        <v>104.11</v>
      </c>
    </row>
    <row r="2173" customFormat="false" ht="25.5" hidden="false" customHeight="false" outlineLevel="0" collapsed="false">
      <c r="A2173" s="868" t="s">
        <v>4678</v>
      </c>
      <c r="B2173" s="869"/>
      <c r="C2173" s="868" t="s">
        <v>4679</v>
      </c>
      <c r="D2173" s="868" t="s">
        <v>337</v>
      </c>
      <c r="E2173" s="870" t="n">
        <v>7.13</v>
      </c>
      <c r="F2173" s="871" t="n">
        <v>1.35</v>
      </c>
      <c r="G2173" s="871" t="n">
        <v>8.48</v>
      </c>
      <c r="H2173" s="870" t="n">
        <v>7.13</v>
      </c>
      <c r="I2173" s="871" t="n">
        <v>1.56</v>
      </c>
      <c r="J2173" s="871" t="n">
        <v>8.69</v>
      </c>
    </row>
    <row r="2174" customFormat="false" ht="25.5" hidden="false" customHeight="false" outlineLevel="0" collapsed="false">
      <c r="A2174" s="868" t="s">
        <v>4680</v>
      </c>
      <c r="B2174" s="869"/>
      <c r="C2174" s="868" t="s">
        <v>4681</v>
      </c>
      <c r="D2174" s="868" t="s">
        <v>337</v>
      </c>
      <c r="E2174" s="870" t="n">
        <v>7.92</v>
      </c>
      <c r="F2174" s="871" t="n">
        <v>1.35</v>
      </c>
      <c r="G2174" s="871" t="n">
        <v>9.27</v>
      </c>
      <c r="H2174" s="870" t="n">
        <v>7.92</v>
      </c>
      <c r="I2174" s="871" t="n">
        <v>1.56</v>
      </c>
      <c r="J2174" s="871" t="n">
        <v>9.48</v>
      </c>
    </row>
    <row r="2175" customFormat="false" ht="25.5" hidden="false" customHeight="false" outlineLevel="0" collapsed="false">
      <c r="A2175" s="868" t="s">
        <v>4682</v>
      </c>
      <c r="B2175" s="869"/>
      <c r="C2175" s="868" t="s">
        <v>4683</v>
      </c>
      <c r="D2175" s="868" t="s">
        <v>337</v>
      </c>
      <c r="E2175" s="870" t="n">
        <v>7.61</v>
      </c>
      <c r="F2175" s="871" t="n">
        <v>1.35</v>
      </c>
      <c r="G2175" s="871" t="n">
        <v>8.96</v>
      </c>
      <c r="H2175" s="870" t="n">
        <v>7.61</v>
      </c>
      <c r="I2175" s="871" t="n">
        <v>1.56</v>
      </c>
      <c r="J2175" s="871" t="n">
        <v>9.17</v>
      </c>
    </row>
    <row r="2176" customFormat="false" ht="12.75" hidden="false" customHeight="false" outlineLevel="0" collapsed="false">
      <c r="A2176" s="863" t="s">
        <v>4684</v>
      </c>
      <c r="B2176" s="864" t="s">
        <v>4685</v>
      </c>
      <c r="C2176" s="865"/>
      <c r="D2176" s="876"/>
      <c r="E2176" s="877"/>
      <c r="F2176" s="877"/>
      <c r="G2176" s="878"/>
      <c r="H2176" s="877"/>
      <c r="I2176" s="877"/>
      <c r="J2176" s="878"/>
    </row>
    <row r="2177" customFormat="false" ht="25.5" hidden="false" customHeight="false" outlineLevel="0" collapsed="false">
      <c r="A2177" s="868" t="s">
        <v>4686</v>
      </c>
      <c r="B2177" s="869"/>
      <c r="C2177" s="868" t="s">
        <v>4687</v>
      </c>
      <c r="D2177" s="868" t="s">
        <v>445</v>
      </c>
      <c r="E2177" s="870" t="n">
        <v>23.81</v>
      </c>
      <c r="F2177" s="871" t="n">
        <v>9.96</v>
      </c>
      <c r="G2177" s="871" t="n">
        <v>33.77</v>
      </c>
      <c r="H2177" s="870" t="n">
        <v>23.81</v>
      </c>
      <c r="I2177" s="871" t="n">
        <v>11.5</v>
      </c>
      <c r="J2177" s="871" t="n">
        <v>35.31</v>
      </c>
    </row>
    <row r="2178" customFormat="false" ht="25.5" hidden="false" customHeight="false" outlineLevel="0" collapsed="false">
      <c r="A2178" s="868" t="s">
        <v>4688</v>
      </c>
      <c r="B2178" s="869"/>
      <c r="C2178" s="868" t="s">
        <v>4689</v>
      </c>
      <c r="D2178" s="868" t="s">
        <v>445</v>
      </c>
      <c r="E2178" s="870" t="n">
        <v>30.85</v>
      </c>
      <c r="F2178" s="871" t="n">
        <v>9.96</v>
      </c>
      <c r="G2178" s="871" t="n">
        <v>40.81</v>
      </c>
      <c r="H2178" s="870" t="n">
        <v>30.85</v>
      </c>
      <c r="I2178" s="871" t="n">
        <v>11.5</v>
      </c>
      <c r="J2178" s="871" t="n">
        <v>42.35</v>
      </c>
    </row>
    <row r="2179" customFormat="false" ht="38.25" hidden="false" customHeight="false" outlineLevel="0" collapsed="false">
      <c r="A2179" s="868" t="s">
        <v>4690</v>
      </c>
      <c r="B2179" s="869"/>
      <c r="C2179" s="868" t="s">
        <v>4691</v>
      </c>
      <c r="D2179" s="868" t="s">
        <v>337</v>
      </c>
      <c r="E2179" s="870" t="n">
        <v>31.96</v>
      </c>
      <c r="F2179" s="871" t="n">
        <v>10.28</v>
      </c>
      <c r="G2179" s="871" t="n">
        <v>42.24</v>
      </c>
      <c r="H2179" s="870" t="n">
        <v>31.96</v>
      </c>
      <c r="I2179" s="871" t="n">
        <v>11.88</v>
      </c>
      <c r="J2179" s="871" t="n">
        <v>43.84</v>
      </c>
    </row>
    <row r="2180" customFormat="false" ht="38.25" hidden="false" customHeight="false" outlineLevel="0" collapsed="false">
      <c r="A2180" s="868" t="s">
        <v>4692</v>
      </c>
      <c r="B2180" s="869"/>
      <c r="C2180" s="868" t="s">
        <v>4693</v>
      </c>
      <c r="D2180" s="868" t="s">
        <v>337</v>
      </c>
      <c r="E2180" s="870" t="n">
        <v>76.45</v>
      </c>
      <c r="F2180" s="871" t="n">
        <v>19.91</v>
      </c>
      <c r="G2180" s="871" t="n">
        <v>96.36</v>
      </c>
      <c r="H2180" s="870" t="n">
        <v>76.45</v>
      </c>
      <c r="I2180" s="871" t="n">
        <v>23.01</v>
      </c>
      <c r="J2180" s="871" t="n">
        <v>99.46</v>
      </c>
    </row>
    <row r="2181" customFormat="false" ht="38.25" hidden="false" customHeight="false" outlineLevel="0" collapsed="false">
      <c r="A2181" s="868" t="s">
        <v>4694</v>
      </c>
      <c r="B2181" s="869"/>
      <c r="C2181" s="868" t="s">
        <v>4695</v>
      </c>
      <c r="D2181" s="868" t="s">
        <v>337</v>
      </c>
      <c r="E2181" s="870" t="n">
        <v>108.68</v>
      </c>
      <c r="F2181" s="871" t="n">
        <v>19.91</v>
      </c>
      <c r="G2181" s="871" t="n">
        <v>128.59</v>
      </c>
      <c r="H2181" s="870" t="n">
        <v>108.68</v>
      </c>
      <c r="I2181" s="871" t="n">
        <v>23.01</v>
      </c>
      <c r="J2181" s="871" t="n">
        <v>131.69</v>
      </c>
    </row>
    <row r="2182" customFormat="false" ht="25.5" hidden="false" customHeight="false" outlineLevel="0" collapsed="false">
      <c r="A2182" s="868" t="s">
        <v>4696</v>
      </c>
      <c r="B2182" s="869"/>
      <c r="C2182" s="868" t="s">
        <v>4697</v>
      </c>
      <c r="D2182" s="868" t="s">
        <v>337</v>
      </c>
      <c r="E2182" s="870" t="n">
        <v>96.43</v>
      </c>
      <c r="F2182" s="871" t="n">
        <v>6.33</v>
      </c>
      <c r="G2182" s="871" t="n">
        <v>102.76</v>
      </c>
      <c r="H2182" s="870" t="n">
        <v>96.43</v>
      </c>
      <c r="I2182" s="871" t="n">
        <v>7.31</v>
      </c>
      <c r="J2182" s="871" t="n">
        <v>103.74</v>
      </c>
    </row>
    <row r="2183" customFormat="false" ht="25.5" hidden="false" customHeight="false" outlineLevel="0" collapsed="false">
      <c r="A2183" s="868" t="s">
        <v>4698</v>
      </c>
      <c r="B2183" s="869"/>
      <c r="C2183" s="868" t="s">
        <v>4699</v>
      </c>
      <c r="D2183" s="868" t="s">
        <v>337</v>
      </c>
      <c r="E2183" s="870" t="n">
        <v>103.76</v>
      </c>
      <c r="F2183" s="871" t="n">
        <v>6.33</v>
      </c>
      <c r="G2183" s="871" t="n">
        <v>110.09</v>
      </c>
      <c r="H2183" s="870" t="n">
        <v>103.76</v>
      </c>
      <c r="I2183" s="871" t="n">
        <v>7.31</v>
      </c>
      <c r="J2183" s="871" t="n">
        <v>111.07</v>
      </c>
    </row>
    <row r="2184" customFormat="false" ht="25.5" hidden="false" customHeight="false" outlineLevel="0" collapsed="false">
      <c r="A2184" s="868" t="s">
        <v>4700</v>
      </c>
      <c r="B2184" s="869"/>
      <c r="C2184" s="868" t="s">
        <v>4701</v>
      </c>
      <c r="D2184" s="868" t="s">
        <v>337</v>
      </c>
      <c r="E2184" s="870" t="n">
        <v>233.6</v>
      </c>
      <c r="F2184" s="871" t="n">
        <v>6.33</v>
      </c>
      <c r="G2184" s="871" t="n">
        <v>239.93</v>
      </c>
      <c r="H2184" s="870" t="n">
        <v>233.6</v>
      </c>
      <c r="I2184" s="871" t="n">
        <v>7.31</v>
      </c>
      <c r="J2184" s="871" t="n">
        <v>240.91</v>
      </c>
    </row>
    <row r="2185" customFormat="false" ht="12.75" hidden="false" customHeight="false" outlineLevel="0" collapsed="false">
      <c r="A2185" s="868" t="s">
        <v>4702</v>
      </c>
      <c r="B2185" s="869"/>
      <c r="C2185" s="868" t="s">
        <v>4703</v>
      </c>
      <c r="D2185" s="868" t="s">
        <v>337</v>
      </c>
      <c r="E2185" s="870" t="n">
        <v>7.35</v>
      </c>
      <c r="F2185" s="871" t="n">
        <v>0.67</v>
      </c>
      <c r="G2185" s="871" t="n">
        <v>8.02</v>
      </c>
      <c r="H2185" s="870" t="n">
        <v>7.35</v>
      </c>
      <c r="I2185" s="871" t="n">
        <v>0.78</v>
      </c>
      <c r="J2185" s="871" t="n">
        <v>8.13</v>
      </c>
    </row>
    <row r="2186" customFormat="false" ht="12.75" hidden="false" customHeight="false" outlineLevel="0" collapsed="false">
      <c r="A2186" s="863" t="s">
        <v>4704</v>
      </c>
      <c r="B2186" s="864" t="s">
        <v>4705</v>
      </c>
      <c r="C2186" s="865"/>
      <c r="D2186" s="876"/>
      <c r="E2186" s="877"/>
      <c r="F2186" s="877"/>
      <c r="G2186" s="878"/>
      <c r="H2186" s="877"/>
      <c r="I2186" s="877"/>
      <c r="J2186" s="878"/>
    </row>
    <row r="2187" customFormat="false" ht="25.5" hidden="false" customHeight="false" outlineLevel="0" collapsed="false">
      <c r="A2187" s="868" t="s">
        <v>4706</v>
      </c>
      <c r="B2187" s="869"/>
      <c r="C2187" s="868" t="s">
        <v>4707</v>
      </c>
      <c r="D2187" s="868" t="s">
        <v>445</v>
      </c>
      <c r="E2187" s="870" t="n">
        <v>119.46</v>
      </c>
      <c r="F2187" s="871" t="n">
        <v>9.96</v>
      </c>
      <c r="G2187" s="871" t="n">
        <v>129.42</v>
      </c>
      <c r="H2187" s="870" t="n">
        <v>119.46</v>
      </c>
      <c r="I2187" s="871" t="n">
        <v>11.5</v>
      </c>
      <c r="J2187" s="871" t="n">
        <v>130.96</v>
      </c>
    </row>
    <row r="2188" customFormat="false" ht="25.5" hidden="false" customHeight="false" outlineLevel="0" collapsed="false">
      <c r="A2188" s="868" t="s">
        <v>4708</v>
      </c>
      <c r="B2188" s="869"/>
      <c r="C2188" s="868" t="s">
        <v>4709</v>
      </c>
      <c r="D2188" s="868" t="s">
        <v>445</v>
      </c>
      <c r="E2188" s="870" t="n">
        <v>131.29</v>
      </c>
      <c r="F2188" s="871" t="n">
        <v>9.96</v>
      </c>
      <c r="G2188" s="871" t="n">
        <v>141.25</v>
      </c>
      <c r="H2188" s="870" t="n">
        <v>131.29</v>
      </c>
      <c r="I2188" s="871" t="n">
        <v>11.5</v>
      </c>
      <c r="J2188" s="871" t="n">
        <v>142.79</v>
      </c>
    </row>
    <row r="2189" customFormat="false" ht="25.5" hidden="false" customHeight="false" outlineLevel="0" collapsed="false">
      <c r="A2189" s="868" t="s">
        <v>4710</v>
      </c>
      <c r="B2189" s="869"/>
      <c r="C2189" s="868" t="s">
        <v>4711</v>
      </c>
      <c r="D2189" s="868" t="s">
        <v>445</v>
      </c>
      <c r="E2189" s="870" t="n">
        <v>154.86</v>
      </c>
      <c r="F2189" s="871" t="n">
        <v>9.96</v>
      </c>
      <c r="G2189" s="871" t="n">
        <v>164.82</v>
      </c>
      <c r="H2189" s="870" t="n">
        <v>154.86</v>
      </c>
      <c r="I2189" s="871" t="n">
        <v>11.5</v>
      </c>
      <c r="J2189" s="871" t="n">
        <v>166.36</v>
      </c>
    </row>
    <row r="2190" customFormat="false" ht="25.5" hidden="false" customHeight="false" outlineLevel="0" collapsed="false">
      <c r="A2190" s="868" t="s">
        <v>4712</v>
      </c>
      <c r="B2190" s="869"/>
      <c r="C2190" s="868" t="s">
        <v>4713</v>
      </c>
      <c r="D2190" s="868" t="s">
        <v>445</v>
      </c>
      <c r="E2190" s="870" t="n">
        <v>143.69</v>
      </c>
      <c r="F2190" s="871" t="n">
        <v>9.96</v>
      </c>
      <c r="G2190" s="871" t="n">
        <v>153.65</v>
      </c>
      <c r="H2190" s="870" t="n">
        <v>143.69</v>
      </c>
      <c r="I2190" s="871" t="n">
        <v>11.5</v>
      </c>
      <c r="J2190" s="871" t="n">
        <v>155.19</v>
      </c>
    </row>
    <row r="2191" customFormat="false" ht="25.5" hidden="false" customHeight="false" outlineLevel="0" collapsed="false">
      <c r="A2191" s="868" t="s">
        <v>4714</v>
      </c>
      <c r="B2191" s="869"/>
      <c r="C2191" s="868" t="s">
        <v>4715</v>
      </c>
      <c r="D2191" s="868" t="s">
        <v>445</v>
      </c>
      <c r="E2191" s="870" t="n">
        <v>179.46</v>
      </c>
      <c r="F2191" s="871" t="n">
        <v>9.96</v>
      </c>
      <c r="G2191" s="871" t="n">
        <v>189.42</v>
      </c>
      <c r="H2191" s="870" t="n">
        <v>179.46</v>
      </c>
      <c r="I2191" s="871" t="n">
        <v>11.5</v>
      </c>
      <c r="J2191" s="871" t="n">
        <v>190.96</v>
      </c>
    </row>
    <row r="2192" customFormat="false" ht="12.75" hidden="false" customHeight="false" outlineLevel="0" collapsed="false">
      <c r="A2192" s="863" t="s">
        <v>4716</v>
      </c>
      <c r="B2192" s="864" t="s">
        <v>4717</v>
      </c>
      <c r="C2192" s="865"/>
      <c r="D2192" s="876"/>
      <c r="E2192" s="877"/>
      <c r="F2192" s="877"/>
      <c r="G2192" s="878"/>
      <c r="H2192" s="877"/>
      <c r="I2192" s="877"/>
      <c r="J2192" s="878"/>
    </row>
    <row r="2193" customFormat="false" ht="25.5" hidden="false" customHeight="false" outlineLevel="0" collapsed="false">
      <c r="A2193" s="868" t="s">
        <v>4718</v>
      </c>
      <c r="B2193" s="869"/>
      <c r="C2193" s="868" t="s">
        <v>4719</v>
      </c>
      <c r="D2193" s="868" t="s">
        <v>445</v>
      </c>
      <c r="E2193" s="870" t="n">
        <v>5.4</v>
      </c>
      <c r="F2193" s="871" t="n">
        <v>1.33</v>
      </c>
      <c r="G2193" s="871" t="n">
        <v>6.73</v>
      </c>
      <c r="H2193" s="870" t="n">
        <v>5.4</v>
      </c>
      <c r="I2193" s="871" t="n">
        <v>1.54</v>
      </c>
      <c r="J2193" s="871" t="n">
        <v>6.94</v>
      </c>
    </row>
    <row r="2194" customFormat="false" ht="25.5" hidden="false" customHeight="false" outlineLevel="0" collapsed="false">
      <c r="A2194" s="868" t="s">
        <v>4720</v>
      </c>
      <c r="B2194" s="869"/>
      <c r="C2194" s="868" t="s">
        <v>4721</v>
      </c>
      <c r="D2194" s="868" t="s">
        <v>445</v>
      </c>
      <c r="E2194" s="870" t="n">
        <v>6.47</v>
      </c>
      <c r="F2194" s="871" t="n">
        <v>1.33</v>
      </c>
      <c r="G2194" s="871" t="n">
        <v>7.8</v>
      </c>
      <c r="H2194" s="870" t="n">
        <v>6.47</v>
      </c>
      <c r="I2194" s="871" t="n">
        <v>1.54</v>
      </c>
      <c r="J2194" s="871" t="n">
        <v>8.01</v>
      </c>
    </row>
    <row r="2195" customFormat="false" ht="25.5" hidden="false" customHeight="false" outlineLevel="0" collapsed="false">
      <c r="A2195" s="868" t="s">
        <v>4722</v>
      </c>
      <c r="B2195" s="869"/>
      <c r="C2195" s="868" t="s">
        <v>4723</v>
      </c>
      <c r="D2195" s="868" t="s">
        <v>445</v>
      </c>
      <c r="E2195" s="870" t="n">
        <v>8.67</v>
      </c>
      <c r="F2195" s="871" t="n">
        <v>1.33</v>
      </c>
      <c r="G2195" s="871" t="n">
        <v>10</v>
      </c>
      <c r="H2195" s="870" t="n">
        <v>8.67</v>
      </c>
      <c r="I2195" s="871" t="n">
        <v>1.54</v>
      </c>
      <c r="J2195" s="871" t="n">
        <v>10.21</v>
      </c>
    </row>
    <row r="2196" customFormat="false" ht="25.5" hidden="false" customHeight="false" outlineLevel="0" collapsed="false">
      <c r="A2196" s="868" t="s">
        <v>4724</v>
      </c>
      <c r="B2196" s="869"/>
      <c r="C2196" s="868" t="s">
        <v>4725</v>
      </c>
      <c r="D2196" s="868" t="s">
        <v>445</v>
      </c>
      <c r="E2196" s="870" t="n">
        <v>12.28</v>
      </c>
      <c r="F2196" s="871" t="n">
        <v>1.33</v>
      </c>
      <c r="G2196" s="871" t="n">
        <v>13.61</v>
      </c>
      <c r="H2196" s="870" t="n">
        <v>12.28</v>
      </c>
      <c r="I2196" s="871" t="n">
        <v>1.54</v>
      </c>
      <c r="J2196" s="871" t="n">
        <v>13.82</v>
      </c>
    </row>
    <row r="2197" customFormat="false" ht="25.5" hidden="false" customHeight="false" outlineLevel="0" collapsed="false">
      <c r="A2197" s="868" t="s">
        <v>4726</v>
      </c>
      <c r="B2197" s="869"/>
      <c r="C2197" s="868" t="s">
        <v>4727</v>
      </c>
      <c r="D2197" s="868" t="s">
        <v>445</v>
      </c>
      <c r="E2197" s="870" t="n">
        <v>17.99</v>
      </c>
      <c r="F2197" s="871" t="n">
        <v>1.33</v>
      </c>
      <c r="G2197" s="871" t="n">
        <v>19.32</v>
      </c>
      <c r="H2197" s="870" t="n">
        <v>17.99</v>
      </c>
      <c r="I2197" s="871" t="n">
        <v>1.54</v>
      </c>
      <c r="J2197" s="871" t="n">
        <v>19.53</v>
      </c>
    </row>
    <row r="2198" customFormat="false" ht="25.5" hidden="false" customHeight="false" outlineLevel="0" collapsed="false">
      <c r="A2198" s="868" t="s">
        <v>4728</v>
      </c>
      <c r="B2198" s="869"/>
      <c r="C2198" s="868" t="s">
        <v>4729</v>
      </c>
      <c r="D2198" s="868" t="s">
        <v>445</v>
      </c>
      <c r="E2198" s="870" t="n">
        <v>28.34</v>
      </c>
      <c r="F2198" s="871" t="n">
        <v>1.33</v>
      </c>
      <c r="G2198" s="871" t="n">
        <v>29.67</v>
      </c>
      <c r="H2198" s="870" t="n">
        <v>28.34</v>
      </c>
      <c r="I2198" s="871" t="n">
        <v>1.54</v>
      </c>
      <c r="J2198" s="871" t="n">
        <v>29.88</v>
      </c>
    </row>
    <row r="2199" customFormat="false" ht="25.5" hidden="false" customHeight="false" outlineLevel="0" collapsed="false">
      <c r="A2199" s="868" t="s">
        <v>4730</v>
      </c>
      <c r="B2199" s="869"/>
      <c r="C2199" s="868" t="s">
        <v>4731</v>
      </c>
      <c r="D2199" s="868" t="s">
        <v>445</v>
      </c>
      <c r="E2199" s="870" t="n">
        <v>41.47</v>
      </c>
      <c r="F2199" s="871" t="n">
        <v>1.33</v>
      </c>
      <c r="G2199" s="871" t="n">
        <v>42.8</v>
      </c>
      <c r="H2199" s="870" t="n">
        <v>41.47</v>
      </c>
      <c r="I2199" s="871" t="n">
        <v>1.54</v>
      </c>
      <c r="J2199" s="871" t="n">
        <v>43.01</v>
      </c>
    </row>
    <row r="2200" customFormat="false" ht="12.75" hidden="false" customHeight="false" outlineLevel="0" collapsed="false">
      <c r="A2200" s="863" t="s">
        <v>4732</v>
      </c>
      <c r="B2200" s="864" t="s">
        <v>4733</v>
      </c>
      <c r="C2200" s="865"/>
      <c r="D2200" s="876"/>
      <c r="E2200" s="877"/>
      <c r="F2200" s="877"/>
      <c r="G2200" s="878"/>
      <c r="H2200" s="877"/>
      <c r="I2200" s="877"/>
      <c r="J2200" s="878"/>
    </row>
    <row r="2201" customFormat="false" ht="25.5" hidden="false" customHeight="false" outlineLevel="0" collapsed="false">
      <c r="A2201" s="868" t="s">
        <v>4734</v>
      </c>
      <c r="B2201" s="869"/>
      <c r="C2201" s="868" t="s">
        <v>4735</v>
      </c>
      <c r="D2201" s="868" t="s">
        <v>445</v>
      </c>
      <c r="E2201" s="870" t="n">
        <v>5.76</v>
      </c>
      <c r="F2201" s="871" t="n">
        <v>11.67</v>
      </c>
      <c r="G2201" s="871" t="n">
        <v>17.43</v>
      </c>
      <c r="H2201" s="870" t="n">
        <v>5.76</v>
      </c>
      <c r="I2201" s="871" t="n">
        <v>13.49</v>
      </c>
      <c r="J2201" s="871" t="n">
        <v>19.25</v>
      </c>
    </row>
    <row r="2202" customFormat="false" ht="25.5" hidden="false" customHeight="false" outlineLevel="0" collapsed="false">
      <c r="A2202" s="868" t="s">
        <v>4736</v>
      </c>
      <c r="B2202" s="869"/>
      <c r="C2202" s="868" t="s">
        <v>4737</v>
      </c>
      <c r="D2202" s="868" t="s">
        <v>445</v>
      </c>
      <c r="E2202" s="870" t="n">
        <v>8.36</v>
      </c>
      <c r="F2202" s="871" t="n">
        <v>11.67</v>
      </c>
      <c r="G2202" s="871" t="n">
        <v>20.03</v>
      </c>
      <c r="H2202" s="870" t="n">
        <v>8.36</v>
      </c>
      <c r="I2202" s="871" t="n">
        <v>13.49</v>
      </c>
      <c r="J2202" s="871" t="n">
        <v>21.85</v>
      </c>
    </row>
    <row r="2203" customFormat="false" ht="25.5" hidden="false" customHeight="false" outlineLevel="0" collapsed="false">
      <c r="A2203" s="868" t="s">
        <v>4738</v>
      </c>
      <c r="B2203" s="869"/>
      <c r="C2203" s="868" t="s">
        <v>4739</v>
      </c>
      <c r="D2203" s="868" t="s">
        <v>445</v>
      </c>
      <c r="E2203" s="870" t="n">
        <v>19.43</v>
      </c>
      <c r="F2203" s="871" t="n">
        <v>11.67</v>
      </c>
      <c r="G2203" s="871" t="n">
        <v>31.1</v>
      </c>
      <c r="H2203" s="870" t="n">
        <v>19.43</v>
      </c>
      <c r="I2203" s="871" t="n">
        <v>13.49</v>
      </c>
      <c r="J2203" s="871" t="n">
        <v>32.92</v>
      </c>
    </row>
    <row r="2204" customFormat="false" ht="12.75" hidden="false" customHeight="false" outlineLevel="0" collapsed="false">
      <c r="A2204" s="868" t="s">
        <v>4740</v>
      </c>
      <c r="B2204" s="869"/>
      <c r="C2204" s="868" t="s">
        <v>4741</v>
      </c>
      <c r="D2204" s="868" t="s">
        <v>337</v>
      </c>
      <c r="E2204" s="870" t="n">
        <v>8.64</v>
      </c>
      <c r="F2204" s="871" t="n">
        <v>2.25</v>
      </c>
      <c r="G2204" s="871" t="n">
        <v>10.89</v>
      </c>
      <c r="H2204" s="870" t="n">
        <v>8.64</v>
      </c>
      <c r="I2204" s="871" t="n">
        <v>2.6</v>
      </c>
      <c r="J2204" s="871" t="n">
        <v>11.24</v>
      </c>
    </row>
    <row r="2205" customFormat="false" ht="12.75" hidden="false" customHeight="false" outlineLevel="0" collapsed="false">
      <c r="A2205" s="868" t="s">
        <v>4742</v>
      </c>
      <c r="B2205" s="869"/>
      <c r="C2205" s="868" t="s">
        <v>4743</v>
      </c>
      <c r="D2205" s="868" t="s">
        <v>337</v>
      </c>
      <c r="E2205" s="870" t="n">
        <v>13.92</v>
      </c>
      <c r="F2205" s="871" t="n">
        <v>2.25</v>
      </c>
      <c r="G2205" s="871" t="n">
        <v>16.17</v>
      </c>
      <c r="H2205" s="870" t="n">
        <v>13.92</v>
      </c>
      <c r="I2205" s="871" t="n">
        <v>2.6</v>
      </c>
      <c r="J2205" s="871" t="n">
        <v>16.52</v>
      </c>
    </row>
    <row r="2206" customFormat="false" ht="12.75" hidden="false" customHeight="false" outlineLevel="0" collapsed="false">
      <c r="A2206" s="868" t="s">
        <v>4744</v>
      </c>
      <c r="B2206" s="869"/>
      <c r="C2206" s="868" t="s">
        <v>4745</v>
      </c>
      <c r="D2206" s="868" t="s">
        <v>337</v>
      </c>
      <c r="E2206" s="870" t="n">
        <v>38.9</v>
      </c>
      <c r="F2206" s="871" t="n">
        <v>2.25</v>
      </c>
      <c r="G2206" s="871" t="n">
        <v>41.15</v>
      </c>
      <c r="H2206" s="870" t="n">
        <v>38.9</v>
      </c>
      <c r="I2206" s="871" t="n">
        <v>2.6</v>
      </c>
      <c r="J2206" s="871" t="n">
        <v>41.5</v>
      </c>
    </row>
    <row r="2207" customFormat="false" ht="12.75" hidden="false" customHeight="false" outlineLevel="0" collapsed="false">
      <c r="A2207" s="868" t="s">
        <v>4746</v>
      </c>
      <c r="B2207" s="869"/>
      <c r="C2207" s="868" t="s">
        <v>4747</v>
      </c>
      <c r="D2207" s="868" t="s">
        <v>337</v>
      </c>
      <c r="E2207" s="870" t="n">
        <v>10.28</v>
      </c>
      <c r="F2207" s="871" t="n">
        <v>2.25</v>
      </c>
      <c r="G2207" s="871" t="n">
        <v>12.53</v>
      </c>
      <c r="H2207" s="870" t="n">
        <v>10.28</v>
      </c>
      <c r="I2207" s="871" t="n">
        <v>2.6</v>
      </c>
      <c r="J2207" s="871" t="n">
        <v>12.88</v>
      </c>
    </row>
    <row r="2208" customFormat="false" ht="12.75" hidden="false" customHeight="false" outlineLevel="0" collapsed="false">
      <c r="A2208" s="868" t="s">
        <v>4748</v>
      </c>
      <c r="B2208" s="869"/>
      <c r="C2208" s="868" t="s">
        <v>4749</v>
      </c>
      <c r="D2208" s="868" t="s">
        <v>337</v>
      </c>
      <c r="E2208" s="870" t="n">
        <v>15.3</v>
      </c>
      <c r="F2208" s="871" t="n">
        <v>2.25</v>
      </c>
      <c r="G2208" s="871" t="n">
        <v>17.55</v>
      </c>
      <c r="H2208" s="870" t="n">
        <v>15.3</v>
      </c>
      <c r="I2208" s="871" t="n">
        <v>2.6</v>
      </c>
      <c r="J2208" s="871" t="n">
        <v>17.9</v>
      </c>
    </row>
    <row r="2209" customFormat="false" ht="12.75" hidden="false" customHeight="false" outlineLevel="0" collapsed="false">
      <c r="A2209" s="868" t="s">
        <v>4750</v>
      </c>
      <c r="B2209" s="869"/>
      <c r="C2209" s="868" t="s">
        <v>4751</v>
      </c>
      <c r="D2209" s="868" t="s">
        <v>337</v>
      </c>
      <c r="E2209" s="870" t="n">
        <v>46.82</v>
      </c>
      <c r="F2209" s="871" t="n">
        <v>2.25</v>
      </c>
      <c r="G2209" s="871" t="n">
        <v>49.07</v>
      </c>
      <c r="H2209" s="870" t="n">
        <v>46.82</v>
      </c>
      <c r="I2209" s="871" t="n">
        <v>2.6</v>
      </c>
      <c r="J2209" s="871" t="n">
        <v>49.42</v>
      </c>
    </row>
    <row r="2210" customFormat="false" ht="12.75" hidden="false" customHeight="false" outlineLevel="0" collapsed="false">
      <c r="A2210" s="863" t="s">
        <v>4752</v>
      </c>
      <c r="B2210" s="864" t="s">
        <v>4753</v>
      </c>
      <c r="C2210" s="865"/>
      <c r="D2210" s="876"/>
      <c r="E2210" s="877"/>
      <c r="F2210" s="877"/>
      <c r="G2210" s="878"/>
      <c r="H2210" s="877"/>
      <c r="I2210" s="877"/>
      <c r="J2210" s="878"/>
    </row>
    <row r="2211" customFormat="false" ht="25.5" hidden="false" customHeight="false" outlineLevel="0" collapsed="false">
      <c r="A2211" s="868" t="s">
        <v>4754</v>
      </c>
      <c r="B2211" s="869"/>
      <c r="C2211" s="868" t="s">
        <v>4755</v>
      </c>
      <c r="D2211" s="868" t="s">
        <v>445</v>
      </c>
      <c r="E2211" s="870" t="n">
        <v>42.42</v>
      </c>
      <c r="F2211" s="871" t="n">
        <v>9.96</v>
      </c>
      <c r="G2211" s="871" t="n">
        <v>52.38</v>
      </c>
      <c r="H2211" s="870" t="n">
        <v>42.42</v>
      </c>
      <c r="I2211" s="871" t="n">
        <v>11.5</v>
      </c>
      <c r="J2211" s="871" t="n">
        <v>53.92</v>
      </c>
    </row>
    <row r="2212" customFormat="false" ht="25.5" hidden="false" customHeight="false" outlineLevel="0" collapsed="false">
      <c r="A2212" s="868" t="s">
        <v>4756</v>
      </c>
      <c r="B2212" s="869"/>
      <c r="C2212" s="868" t="s">
        <v>4757</v>
      </c>
      <c r="D2212" s="868" t="s">
        <v>337</v>
      </c>
      <c r="E2212" s="870" t="n">
        <v>38.02</v>
      </c>
      <c r="F2212" s="871" t="n">
        <v>16.6</v>
      </c>
      <c r="G2212" s="871" t="n">
        <v>54.62</v>
      </c>
      <c r="H2212" s="870" t="n">
        <v>38.02</v>
      </c>
      <c r="I2212" s="871" t="n">
        <v>19.18</v>
      </c>
      <c r="J2212" s="871" t="n">
        <v>57.2</v>
      </c>
    </row>
    <row r="2213" customFormat="false" ht="25.5" hidden="false" customHeight="false" outlineLevel="0" collapsed="false">
      <c r="A2213" s="868" t="s">
        <v>4758</v>
      </c>
      <c r="B2213" s="869"/>
      <c r="C2213" s="868" t="s">
        <v>4759</v>
      </c>
      <c r="D2213" s="868" t="s">
        <v>337</v>
      </c>
      <c r="E2213" s="870" t="n">
        <v>49.3</v>
      </c>
      <c r="F2213" s="871" t="n">
        <v>16.6</v>
      </c>
      <c r="G2213" s="871" t="n">
        <v>65.9</v>
      </c>
      <c r="H2213" s="870" t="n">
        <v>49.3</v>
      </c>
      <c r="I2213" s="871" t="n">
        <v>19.18</v>
      </c>
      <c r="J2213" s="871" t="n">
        <v>68.48</v>
      </c>
    </row>
    <row r="2214" customFormat="false" ht="38.25" hidden="false" customHeight="false" outlineLevel="0" collapsed="false">
      <c r="A2214" s="868" t="s">
        <v>4760</v>
      </c>
      <c r="B2214" s="869"/>
      <c r="C2214" s="868" t="s">
        <v>4761</v>
      </c>
      <c r="D2214" s="868" t="s">
        <v>337</v>
      </c>
      <c r="E2214" s="870" t="n">
        <v>11.43</v>
      </c>
      <c r="F2214" s="871" t="n">
        <v>6.33</v>
      </c>
      <c r="G2214" s="871" t="n">
        <v>17.76</v>
      </c>
      <c r="H2214" s="870" t="n">
        <v>11.43</v>
      </c>
      <c r="I2214" s="871" t="n">
        <v>7.31</v>
      </c>
      <c r="J2214" s="871" t="n">
        <v>18.74</v>
      </c>
    </row>
    <row r="2215" customFormat="false" ht="25.5" hidden="false" customHeight="false" outlineLevel="0" collapsed="false">
      <c r="A2215" s="868" t="s">
        <v>4762</v>
      </c>
      <c r="B2215" s="869"/>
      <c r="C2215" s="868" t="s">
        <v>4763</v>
      </c>
      <c r="D2215" s="868" t="s">
        <v>337</v>
      </c>
      <c r="E2215" s="870" t="n">
        <v>22.15</v>
      </c>
      <c r="F2215" s="871" t="n">
        <v>16.6</v>
      </c>
      <c r="G2215" s="871" t="n">
        <v>38.75</v>
      </c>
      <c r="H2215" s="870" t="n">
        <v>22.15</v>
      </c>
      <c r="I2215" s="871" t="n">
        <v>19.18</v>
      </c>
      <c r="J2215" s="871" t="n">
        <v>41.33</v>
      </c>
    </row>
    <row r="2216" customFormat="false" ht="38.25" hidden="false" customHeight="false" outlineLevel="0" collapsed="false">
      <c r="A2216" s="868" t="s">
        <v>4764</v>
      </c>
      <c r="B2216" s="869"/>
      <c r="C2216" s="868" t="s">
        <v>4765</v>
      </c>
      <c r="D2216" s="868" t="s">
        <v>337</v>
      </c>
      <c r="E2216" s="870" t="n">
        <v>10.39</v>
      </c>
      <c r="F2216" s="871" t="n">
        <v>6.33</v>
      </c>
      <c r="G2216" s="871" t="n">
        <v>16.72</v>
      </c>
      <c r="H2216" s="870" t="n">
        <v>10.39</v>
      </c>
      <c r="I2216" s="871" t="n">
        <v>7.31</v>
      </c>
      <c r="J2216" s="871" t="n">
        <v>17.7</v>
      </c>
    </row>
    <row r="2217" customFormat="false" ht="25.5" hidden="false" customHeight="false" outlineLevel="0" collapsed="false">
      <c r="A2217" s="868" t="s">
        <v>4766</v>
      </c>
      <c r="B2217" s="869"/>
      <c r="C2217" s="868" t="s">
        <v>4767</v>
      </c>
      <c r="D2217" s="868" t="s">
        <v>337</v>
      </c>
      <c r="E2217" s="870" t="n">
        <v>6.08</v>
      </c>
      <c r="F2217" s="871" t="n">
        <v>4.97</v>
      </c>
      <c r="G2217" s="871" t="n">
        <v>11.05</v>
      </c>
      <c r="H2217" s="870" t="n">
        <v>6.08</v>
      </c>
      <c r="I2217" s="871" t="n">
        <v>5.75</v>
      </c>
      <c r="J2217" s="871" t="n">
        <v>11.83</v>
      </c>
    </row>
    <row r="2218" customFormat="false" ht="25.5" hidden="false" customHeight="false" outlineLevel="0" collapsed="false">
      <c r="A2218" s="868" t="s">
        <v>4768</v>
      </c>
      <c r="B2218" s="869"/>
      <c r="C2218" s="868" t="s">
        <v>4769</v>
      </c>
      <c r="D2218" s="868" t="s">
        <v>445</v>
      </c>
      <c r="E2218" s="870" t="n">
        <v>33.51</v>
      </c>
      <c r="F2218" s="871" t="n">
        <v>9.96</v>
      </c>
      <c r="G2218" s="871" t="n">
        <v>43.47</v>
      </c>
      <c r="H2218" s="870" t="n">
        <v>33.51</v>
      </c>
      <c r="I2218" s="871" t="n">
        <v>11.5</v>
      </c>
      <c r="J2218" s="871" t="n">
        <v>45.01</v>
      </c>
    </row>
    <row r="2219" customFormat="false" ht="25.5" hidden="false" customHeight="false" outlineLevel="0" collapsed="false">
      <c r="A2219" s="868" t="s">
        <v>4770</v>
      </c>
      <c r="B2219" s="869"/>
      <c r="C2219" s="868" t="s">
        <v>4771</v>
      </c>
      <c r="D2219" s="868" t="s">
        <v>337</v>
      </c>
      <c r="E2219" s="870" t="n">
        <v>29.61</v>
      </c>
      <c r="F2219" s="871" t="n">
        <v>16.6</v>
      </c>
      <c r="G2219" s="871" t="n">
        <v>46.21</v>
      </c>
      <c r="H2219" s="870" t="n">
        <v>29.61</v>
      </c>
      <c r="I2219" s="871" t="n">
        <v>19.18</v>
      </c>
      <c r="J2219" s="871" t="n">
        <v>48.79</v>
      </c>
    </row>
    <row r="2220" customFormat="false" ht="25.5" hidden="false" customHeight="false" outlineLevel="0" collapsed="false">
      <c r="A2220" s="868" t="s">
        <v>4772</v>
      </c>
      <c r="B2220" s="869"/>
      <c r="C2220" s="868" t="s">
        <v>4773</v>
      </c>
      <c r="D2220" s="868" t="s">
        <v>337</v>
      </c>
      <c r="E2220" s="870" t="n">
        <v>3.42</v>
      </c>
      <c r="F2220" s="871" t="n">
        <v>4.97</v>
      </c>
      <c r="G2220" s="871" t="n">
        <v>8.39</v>
      </c>
      <c r="H2220" s="870" t="n">
        <v>3.42</v>
      </c>
      <c r="I2220" s="871" t="n">
        <v>5.75</v>
      </c>
      <c r="J2220" s="871" t="n">
        <v>9.17</v>
      </c>
    </row>
    <row r="2221" customFormat="false" ht="25.5" hidden="false" customHeight="false" outlineLevel="0" collapsed="false">
      <c r="A2221" s="868" t="s">
        <v>4774</v>
      </c>
      <c r="B2221" s="869"/>
      <c r="C2221" s="868" t="s">
        <v>4775</v>
      </c>
      <c r="D2221" s="868" t="s">
        <v>337</v>
      </c>
      <c r="E2221" s="870" t="n">
        <v>28.63</v>
      </c>
      <c r="F2221" s="871" t="n">
        <v>16.6</v>
      </c>
      <c r="G2221" s="871" t="n">
        <v>45.23</v>
      </c>
      <c r="H2221" s="870" t="n">
        <v>28.63</v>
      </c>
      <c r="I2221" s="871" t="n">
        <v>19.18</v>
      </c>
      <c r="J2221" s="871" t="n">
        <v>47.81</v>
      </c>
    </row>
    <row r="2222" customFormat="false" ht="25.5" hidden="false" customHeight="false" outlineLevel="0" collapsed="false">
      <c r="A2222" s="868" t="s">
        <v>4776</v>
      </c>
      <c r="B2222" s="869"/>
      <c r="C2222" s="868" t="s">
        <v>4777</v>
      </c>
      <c r="D2222" s="868" t="s">
        <v>337</v>
      </c>
      <c r="E2222" s="870" t="n">
        <v>38.31</v>
      </c>
      <c r="F2222" s="871" t="n">
        <v>16.6</v>
      </c>
      <c r="G2222" s="871" t="n">
        <v>54.91</v>
      </c>
      <c r="H2222" s="870" t="n">
        <v>38.31</v>
      </c>
      <c r="I2222" s="871" t="n">
        <v>19.18</v>
      </c>
      <c r="J2222" s="871" t="n">
        <v>57.49</v>
      </c>
    </row>
    <row r="2223" customFormat="false" ht="38.25" hidden="false" customHeight="false" outlineLevel="0" collapsed="false">
      <c r="A2223" s="868" t="s">
        <v>4778</v>
      </c>
      <c r="B2223" s="869"/>
      <c r="C2223" s="868" t="s">
        <v>4779</v>
      </c>
      <c r="D2223" s="868" t="s">
        <v>337</v>
      </c>
      <c r="E2223" s="870" t="n">
        <v>402.18</v>
      </c>
      <c r="F2223" s="871" t="n">
        <v>22.35</v>
      </c>
      <c r="G2223" s="871" t="n">
        <v>424.53</v>
      </c>
      <c r="H2223" s="870" t="n">
        <v>402.18</v>
      </c>
      <c r="I2223" s="871" t="n">
        <v>25.83</v>
      </c>
      <c r="J2223" s="871" t="n">
        <v>428.01</v>
      </c>
    </row>
    <row r="2224" customFormat="false" ht="25.5" hidden="false" customHeight="false" outlineLevel="0" collapsed="false">
      <c r="A2224" s="868" t="s">
        <v>4780</v>
      </c>
      <c r="B2224" s="869"/>
      <c r="C2224" s="868" t="s">
        <v>4781</v>
      </c>
      <c r="D2224" s="868" t="s">
        <v>337</v>
      </c>
      <c r="E2224" s="870" t="n">
        <v>21.14</v>
      </c>
      <c r="F2224" s="871" t="n">
        <v>16.6</v>
      </c>
      <c r="G2224" s="871" t="n">
        <v>37.74</v>
      </c>
      <c r="H2224" s="870" t="n">
        <v>21.14</v>
      </c>
      <c r="I2224" s="871" t="n">
        <v>19.18</v>
      </c>
      <c r="J2224" s="871" t="n">
        <v>40.32</v>
      </c>
    </row>
    <row r="2225" customFormat="false" ht="12.75" hidden="false" customHeight="false" outlineLevel="0" collapsed="false">
      <c r="A2225" s="863" t="s">
        <v>4782</v>
      </c>
      <c r="B2225" s="864" t="s">
        <v>4783</v>
      </c>
      <c r="C2225" s="865"/>
      <c r="D2225" s="876"/>
      <c r="E2225" s="877"/>
      <c r="F2225" s="877"/>
      <c r="G2225" s="878"/>
      <c r="H2225" s="877"/>
      <c r="I2225" s="877"/>
      <c r="J2225" s="878"/>
    </row>
    <row r="2226" customFormat="false" ht="25.5" hidden="false" customHeight="false" outlineLevel="0" collapsed="false">
      <c r="A2226" s="868" t="s">
        <v>4784</v>
      </c>
      <c r="B2226" s="869"/>
      <c r="C2226" s="868" t="s">
        <v>4785</v>
      </c>
      <c r="D2226" s="868" t="s">
        <v>445</v>
      </c>
      <c r="E2226" s="870" t="n">
        <v>1.6</v>
      </c>
      <c r="F2226" s="871" t="n">
        <v>9.96</v>
      </c>
      <c r="G2226" s="871" t="n">
        <v>11.56</v>
      </c>
      <c r="H2226" s="870" t="n">
        <v>1.6</v>
      </c>
      <c r="I2226" s="871" t="n">
        <v>11.5</v>
      </c>
      <c r="J2226" s="871" t="n">
        <v>13.1</v>
      </c>
    </row>
    <row r="2227" customFormat="false" ht="25.5" hidden="false" customHeight="false" outlineLevel="0" collapsed="false">
      <c r="A2227" s="868" t="s">
        <v>4786</v>
      </c>
      <c r="B2227" s="869"/>
      <c r="C2227" s="868" t="s">
        <v>4787</v>
      </c>
      <c r="D2227" s="868" t="s">
        <v>445</v>
      </c>
      <c r="E2227" s="870" t="n">
        <v>1.65</v>
      </c>
      <c r="F2227" s="871" t="n">
        <v>9.96</v>
      </c>
      <c r="G2227" s="871" t="n">
        <v>11.61</v>
      </c>
      <c r="H2227" s="870" t="n">
        <v>1.65</v>
      </c>
      <c r="I2227" s="871" t="n">
        <v>11.5</v>
      </c>
      <c r="J2227" s="871" t="n">
        <v>13.15</v>
      </c>
    </row>
    <row r="2228" customFormat="false" ht="25.5" hidden="false" customHeight="false" outlineLevel="0" collapsed="false">
      <c r="A2228" s="868" t="s">
        <v>4788</v>
      </c>
      <c r="B2228" s="869"/>
      <c r="C2228" s="868" t="s">
        <v>4789</v>
      </c>
      <c r="D2228" s="868" t="s">
        <v>445</v>
      </c>
      <c r="E2228" s="870" t="n">
        <v>2.58</v>
      </c>
      <c r="F2228" s="871" t="n">
        <v>9.96</v>
      </c>
      <c r="G2228" s="871" t="n">
        <v>12.54</v>
      </c>
      <c r="H2228" s="870" t="n">
        <v>2.58</v>
      </c>
      <c r="I2228" s="871" t="n">
        <v>11.5</v>
      </c>
      <c r="J2228" s="871" t="n">
        <v>14.08</v>
      </c>
    </row>
    <row r="2229" customFormat="false" ht="25.5" hidden="false" customHeight="false" outlineLevel="0" collapsed="false">
      <c r="A2229" s="868" t="s">
        <v>4790</v>
      </c>
      <c r="B2229" s="869"/>
      <c r="C2229" s="868" t="s">
        <v>4791</v>
      </c>
      <c r="D2229" s="868" t="s">
        <v>445</v>
      </c>
      <c r="E2229" s="870" t="n">
        <v>1.97</v>
      </c>
      <c r="F2229" s="871" t="n">
        <v>9.96</v>
      </c>
      <c r="G2229" s="871" t="n">
        <v>11.93</v>
      </c>
      <c r="H2229" s="870" t="n">
        <v>1.97</v>
      </c>
      <c r="I2229" s="871" t="n">
        <v>11.5</v>
      </c>
      <c r="J2229" s="871" t="n">
        <v>13.47</v>
      </c>
    </row>
    <row r="2230" customFormat="false" ht="25.5" hidden="false" customHeight="false" outlineLevel="0" collapsed="false">
      <c r="A2230" s="868" t="s">
        <v>4792</v>
      </c>
      <c r="B2230" s="869"/>
      <c r="C2230" s="868" t="s">
        <v>4793</v>
      </c>
      <c r="D2230" s="868" t="s">
        <v>445</v>
      </c>
      <c r="E2230" s="870" t="n">
        <v>3.01</v>
      </c>
      <c r="F2230" s="871" t="n">
        <v>9.96</v>
      </c>
      <c r="G2230" s="871" t="n">
        <v>12.97</v>
      </c>
      <c r="H2230" s="870" t="n">
        <v>3.01</v>
      </c>
      <c r="I2230" s="871" t="n">
        <v>11.5</v>
      </c>
      <c r="J2230" s="871" t="n">
        <v>14.51</v>
      </c>
    </row>
    <row r="2231" customFormat="false" ht="12.75" hidden="false" customHeight="false" outlineLevel="0" collapsed="false">
      <c r="A2231" s="863" t="s">
        <v>4794</v>
      </c>
      <c r="B2231" s="864" t="s">
        <v>4795</v>
      </c>
      <c r="C2231" s="865"/>
      <c r="D2231" s="876"/>
      <c r="E2231" s="877"/>
      <c r="F2231" s="877"/>
      <c r="G2231" s="878"/>
      <c r="H2231" s="877"/>
      <c r="I2231" s="877"/>
      <c r="J2231" s="878"/>
    </row>
    <row r="2232" customFormat="false" ht="12.75" hidden="false" customHeight="false" outlineLevel="0" collapsed="false">
      <c r="A2232" s="868" t="s">
        <v>4796</v>
      </c>
      <c r="B2232" s="869"/>
      <c r="C2232" s="868" t="s">
        <v>4797</v>
      </c>
      <c r="D2232" s="868" t="s">
        <v>445</v>
      </c>
      <c r="E2232" s="870" t="n">
        <v>0</v>
      </c>
      <c r="F2232" s="871" t="n">
        <v>8.3</v>
      </c>
      <c r="G2232" s="871" t="n">
        <v>8.3</v>
      </c>
      <c r="H2232" s="870" t="n">
        <v>0</v>
      </c>
      <c r="I2232" s="871" t="n">
        <v>9.59</v>
      </c>
      <c r="J2232" s="871" t="n">
        <v>9.59</v>
      </c>
    </row>
    <row r="2233" customFormat="false" ht="12.75" hidden="false" customHeight="false" outlineLevel="0" collapsed="false">
      <c r="A2233" s="868" t="s">
        <v>4798</v>
      </c>
      <c r="B2233" s="869"/>
      <c r="C2233" s="868" t="s">
        <v>4799</v>
      </c>
      <c r="D2233" s="868" t="s">
        <v>445</v>
      </c>
      <c r="E2233" s="870" t="n">
        <v>0</v>
      </c>
      <c r="F2233" s="871" t="n">
        <v>13.27</v>
      </c>
      <c r="G2233" s="871" t="n">
        <v>13.27</v>
      </c>
      <c r="H2233" s="870" t="n">
        <v>0</v>
      </c>
      <c r="I2233" s="871" t="n">
        <v>15.33</v>
      </c>
      <c r="J2233" s="871" t="n">
        <v>15.33</v>
      </c>
    </row>
    <row r="2234" customFormat="false" ht="12.75" hidden="false" customHeight="false" outlineLevel="0" collapsed="false">
      <c r="A2234" s="868" t="s">
        <v>4800</v>
      </c>
      <c r="B2234" s="869"/>
      <c r="C2234" s="868" t="s">
        <v>4801</v>
      </c>
      <c r="D2234" s="868" t="s">
        <v>337</v>
      </c>
      <c r="E2234" s="870" t="n">
        <v>0</v>
      </c>
      <c r="F2234" s="871" t="n">
        <v>9.96</v>
      </c>
      <c r="G2234" s="871" t="n">
        <v>9.96</v>
      </c>
      <c r="H2234" s="870" t="n">
        <v>0</v>
      </c>
      <c r="I2234" s="871" t="n">
        <v>11.5</v>
      </c>
      <c r="J2234" s="871" t="n">
        <v>11.5</v>
      </c>
    </row>
    <row r="2235" customFormat="false" ht="12.75" hidden="false" customHeight="false" outlineLevel="0" collapsed="false">
      <c r="A2235" s="868" t="s">
        <v>4802</v>
      </c>
      <c r="B2235" s="869"/>
      <c r="C2235" s="868" t="s">
        <v>4803</v>
      </c>
      <c r="D2235" s="868" t="s">
        <v>445</v>
      </c>
      <c r="E2235" s="870" t="n">
        <v>0</v>
      </c>
      <c r="F2235" s="871" t="n">
        <v>33.18</v>
      </c>
      <c r="G2235" s="871" t="n">
        <v>33.18</v>
      </c>
      <c r="H2235" s="870" t="n">
        <v>0</v>
      </c>
      <c r="I2235" s="871" t="n">
        <v>38.34</v>
      </c>
      <c r="J2235" s="871" t="n">
        <v>38.34</v>
      </c>
    </row>
    <row r="2236" customFormat="false" ht="12.75" hidden="false" customHeight="false" outlineLevel="0" collapsed="false">
      <c r="A2236" s="863" t="s">
        <v>4804</v>
      </c>
      <c r="B2236" s="864" t="s">
        <v>4805</v>
      </c>
      <c r="C2236" s="865"/>
      <c r="D2236" s="876"/>
      <c r="E2236" s="877"/>
      <c r="F2236" s="877"/>
      <c r="G2236" s="878"/>
      <c r="H2236" s="877"/>
      <c r="I2236" s="877"/>
      <c r="J2236" s="878"/>
    </row>
    <row r="2237" customFormat="false" ht="25.5" hidden="false" customHeight="false" outlineLevel="0" collapsed="false">
      <c r="A2237" s="868" t="s">
        <v>4806</v>
      </c>
      <c r="B2237" s="869"/>
      <c r="C2237" s="868" t="s">
        <v>4807</v>
      </c>
      <c r="D2237" s="868" t="s">
        <v>445</v>
      </c>
      <c r="E2237" s="870" t="n">
        <v>23.3</v>
      </c>
      <c r="F2237" s="871" t="n">
        <v>16.6</v>
      </c>
      <c r="G2237" s="871" t="n">
        <v>39.9</v>
      </c>
      <c r="H2237" s="870" t="n">
        <v>23.3</v>
      </c>
      <c r="I2237" s="871" t="n">
        <v>19.18</v>
      </c>
      <c r="J2237" s="871" t="n">
        <v>42.48</v>
      </c>
    </row>
    <row r="2238" customFormat="false" ht="25.5" hidden="false" customHeight="false" outlineLevel="0" collapsed="false">
      <c r="A2238" s="868" t="s">
        <v>4808</v>
      </c>
      <c r="B2238" s="869"/>
      <c r="C2238" s="868" t="s">
        <v>4809</v>
      </c>
      <c r="D2238" s="868" t="s">
        <v>445</v>
      </c>
      <c r="E2238" s="870" t="n">
        <v>31.51</v>
      </c>
      <c r="F2238" s="871" t="n">
        <v>16.6</v>
      </c>
      <c r="G2238" s="871" t="n">
        <v>48.11</v>
      </c>
      <c r="H2238" s="870" t="n">
        <v>31.51</v>
      </c>
      <c r="I2238" s="871" t="n">
        <v>19.18</v>
      </c>
      <c r="J2238" s="871" t="n">
        <v>50.69</v>
      </c>
    </row>
    <row r="2239" customFormat="false" ht="25.5" hidden="false" customHeight="false" outlineLevel="0" collapsed="false">
      <c r="A2239" s="868" t="s">
        <v>4810</v>
      </c>
      <c r="B2239" s="869"/>
      <c r="C2239" s="868" t="s">
        <v>4811</v>
      </c>
      <c r="D2239" s="868" t="s">
        <v>445</v>
      </c>
      <c r="E2239" s="870" t="n">
        <v>39.48</v>
      </c>
      <c r="F2239" s="871" t="n">
        <v>16.6</v>
      </c>
      <c r="G2239" s="871" t="n">
        <v>56.08</v>
      </c>
      <c r="H2239" s="870" t="n">
        <v>39.48</v>
      </c>
      <c r="I2239" s="871" t="n">
        <v>19.18</v>
      </c>
      <c r="J2239" s="871" t="n">
        <v>58.66</v>
      </c>
    </row>
    <row r="2240" customFormat="false" ht="25.5" hidden="false" customHeight="false" outlineLevel="0" collapsed="false">
      <c r="A2240" s="868" t="s">
        <v>4812</v>
      </c>
      <c r="B2240" s="869"/>
      <c r="C2240" s="868" t="s">
        <v>4813</v>
      </c>
      <c r="D2240" s="868" t="s">
        <v>445</v>
      </c>
      <c r="E2240" s="870" t="n">
        <v>48.2</v>
      </c>
      <c r="F2240" s="871" t="n">
        <v>16.6</v>
      </c>
      <c r="G2240" s="871" t="n">
        <v>64.8</v>
      </c>
      <c r="H2240" s="870" t="n">
        <v>48.2</v>
      </c>
      <c r="I2240" s="871" t="n">
        <v>19.18</v>
      </c>
      <c r="J2240" s="871" t="n">
        <v>67.38</v>
      </c>
    </row>
    <row r="2241" customFormat="false" ht="25.5" hidden="false" customHeight="false" outlineLevel="0" collapsed="false">
      <c r="A2241" s="868" t="s">
        <v>4814</v>
      </c>
      <c r="B2241" s="869"/>
      <c r="C2241" s="868" t="s">
        <v>4815</v>
      </c>
      <c r="D2241" s="868" t="s">
        <v>445</v>
      </c>
      <c r="E2241" s="870" t="n">
        <v>56.24</v>
      </c>
      <c r="F2241" s="871" t="n">
        <v>16.6</v>
      </c>
      <c r="G2241" s="871" t="n">
        <v>72.84</v>
      </c>
      <c r="H2241" s="870" t="n">
        <v>56.24</v>
      </c>
      <c r="I2241" s="871" t="n">
        <v>19.18</v>
      </c>
      <c r="J2241" s="871" t="n">
        <v>75.42</v>
      </c>
    </row>
    <row r="2242" customFormat="false" ht="25.5" hidden="false" customHeight="false" outlineLevel="0" collapsed="false">
      <c r="A2242" s="868" t="s">
        <v>4816</v>
      </c>
      <c r="B2242" s="869"/>
      <c r="C2242" s="868" t="s">
        <v>4817</v>
      </c>
      <c r="D2242" s="868" t="s">
        <v>445</v>
      </c>
      <c r="E2242" s="870" t="n">
        <v>46.58</v>
      </c>
      <c r="F2242" s="871" t="n">
        <v>24.89</v>
      </c>
      <c r="G2242" s="871" t="n">
        <v>71.47</v>
      </c>
      <c r="H2242" s="870" t="n">
        <v>46.58</v>
      </c>
      <c r="I2242" s="871" t="n">
        <v>28.75</v>
      </c>
      <c r="J2242" s="871" t="n">
        <v>75.33</v>
      </c>
    </row>
    <row r="2243" customFormat="false" ht="25.5" hidden="false" customHeight="false" outlineLevel="0" collapsed="false">
      <c r="A2243" s="868" t="s">
        <v>4818</v>
      </c>
      <c r="B2243" s="869"/>
      <c r="C2243" s="868" t="s">
        <v>4819</v>
      </c>
      <c r="D2243" s="868" t="s">
        <v>445</v>
      </c>
      <c r="E2243" s="870" t="n">
        <v>54.59</v>
      </c>
      <c r="F2243" s="871" t="n">
        <v>24.89</v>
      </c>
      <c r="G2243" s="871" t="n">
        <v>79.48</v>
      </c>
      <c r="H2243" s="870" t="n">
        <v>54.59</v>
      </c>
      <c r="I2243" s="871" t="n">
        <v>28.75</v>
      </c>
      <c r="J2243" s="871" t="n">
        <v>83.34</v>
      </c>
    </row>
    <row r="2244" customFormat="false" ht="25.5" hidden="false" customHeight="false" outlineLevel="0" collapsed="false">
      <c r="A2244" s="868" t="s">
        <v>4820</v>
      </c>
      <c r="B2244" s="869"/>
      <c r="C2244" s="868" t="s">
        <v>4821</v>
      </c>
      <c r="D2244" s="868" t="s">
        <v>445</v>
      </c>
      <c r="E2244" s="870" t="n">
        <v>62.73</v>
      </c>
      <c r="F2244" s="871" t="n">
        <v>24.89</v>
      </c>
      <c r="G2244" s="871" t="n">
        <v>87.62</v>
      </c>
      <c r="H2244" s="870" t="n">
        <v>62.73</v>
      </c>
      <c r="I2244" s="871" t="n">
        <v>28.75</v>
      </c>
      <c r="J2244" s="871" t="n">
        <v>91.48</v>
      </c>
    </row>
    <row r="2245" customFormat="false" ht="25.5" hidden="false" customHeight="false" outlineLevel="0" collapsed="false">
      <c r="A2245" s="868" t="s">
        <v>4822</v>
      </c>
      <c r="B2245" s="869"/>
      <c r="C2245" s="868" t="s">
        <v>4823</v>
      </c>
      <c r="D2245" s="868" t="s">
        <v>445</v>
      </c>
      <c r="E2245" s="870" t="n">
        <v>69.3</v>
      </c>
      <c r="F2245" s="871" t="n">
        <v>24.89</v>
      </c>
      <c r="G2245" s="871" t="n">
        <v>94.19</v>
      </c>
      <c r="H2245" s="870" t="n">
        <v>69.3</v>
      </c>
      <c r="I2245" s="871" t="n">
        <v>28.75</v>
      </c>
      <c r="J2245" s="871" t="n">
        <v>98.05</v>
      </c>
    </row>
    <row r="2246" customFormat="false" ht="25.5" hidden="false" customHeight="false" outlineLevel="0" collapsed="false">
      <c r="A2246" s="868" t="s">
        <v>4824</v>
      </c>
      <c r="B2246" s="869"/>
      <c r="C2246" s="868" t="s">
        <v>4825</v>
      </c>
      <c r="D2246" s="868" t="s">
        <v>445</v>
      </c>
      <c r="E2246" s="870" t="n">
        <v>77.64</v>
      </c>
      <c r="F2246" s="871" t="n">
        <v>33.18</v>
      </c>
      <c r="G2246" s="871" t="n">
        <v>110.82</v>
      </c>
      <c r="H2246" s="870" t="n">
        <v>77.64</v>
      </c>
      <c r="I2246" s="871" t="n">
        <v>38.34</v>
      </c>
      <c r="J2246" s="871" t="n">
        <v>115.98</v>
      </c>
    </row>
    <row r="2247" customFormat="false" ht="25.5" hidden="false" customHeight="false" outlineLevel="0" collapsed="false">
      <c r="A2247" s="868" t="s">
        <v>4826</v>
      </c>
      <c r="B2247" s="869"/>
      <c r="C2247" s="868" t="s">
        <v>4827</v>
      </c>
      <c r="D2247" s="868" t="s">
        <v>445</v>
      </c>
      <c r="E2247" s="870" t="n">
        <v>114.54</v>
      </c>
      <c r="F2247" s="871" t="n">
        <v>33.18</v>
      </c>
      <c r="G2247" s="871" t="n">
        <v>147.72</v>
      </c>
      <c r="H2247" s="870" t="n">
        <v>114.54</v>
      </c>
      <c r="I2247" s="871" t="n">
        <v>38.34</v>
      </c>
      <c r="J2247" s="871" t="n">
        <v>152.88</v>
      </c>
    </row>
    <row r="2248" customFormat="false" ht="25.5" hidden="false" customHeight="false" outlineLevel="0" collapsed="false">
      <c r="A2248" s="868" t="s">
        <v>4828</v>
      </c>
      <c r="B2248" s="869"/>
      <c r="C2248" s="868" t="s">
        <v>4829</v>
      </c>
      <c r="D2248" s="868" t="s">
        <v>445</v>
      </c>
      <c r="E2248" s="870" t="n">
        <v>32.92</v>
      </c>
      <c r="F2248" s="871" t="n">
        <v>16.6</v>
      </c>
      <c r="G2248" s="871" t="n">
        <v>49.52</v>
      </c>
      <c r="H2248" s="870" t="n">
        <v>32.92</v>
      </c>
      <c r="I2248" s="871" t="n">
        <v>19.18</v>
      </c>
      <c r="J2248" s="871" t="n">
        <v>52.1</v>
      </c>
    </row>
    <row r="2249" customFormat="false" ht="25.5" hidden="false" customHeight="false" outlineLevel="0" collapsed="false">
      <c r="A2249" s="868" t="s">
        <v>4830</v>
      </c>
      <c r="B2249" s="869"/>
      <c r="C2249" s="868" t="s">
        <v>4831</v>
      </c>
      <c r="D2249" s="868" t="s">
        <v>445</v>
      </c>
      <c r="E2249" s="870" t="n">
        <v>38.45</v>
      </c>
      <c r="F2249" s="871" t="n">
        <v>16.6</v>
      </c>
      <c r="G2249" s="871" t="n">
        <v>55.05</v>
      </c>
      <c r="H2249" s="870" t="n">
        <v>38.45</v>
      </c>
      <c r="I2249" s="871" t="n">
        <v>19.18</v>
      </c>
      <c r="J2249" s="871" t="n">
        <v>57.63</v>
      </c>
    </row>
    <row r="2250" customFormat="false" ht="25.5" hidden="false" customHeight="false" outlineLevel="0" collapsed="false">
      <c r="A2250" s="868" t="s">
        <v>4832</v>
      </c>
      <c r="B2250" s="869"/>
      <c r="C2250" s="868" t="s">
        <v>4833</v>
      </c>
      <c r="D2250" s="868" t="s">
        <v>445</v>
      </c>
      <c r="E2250" s="870" t="n">
        <v>46.51</v>
      </c>
      <c r="F2250" s="871" t="n">
        <v>16.6</v>
      </c>
      <c r="G2250" s="871" t="n">
        <v>63.11</v>
      </c>
      <c r="H2250" s="870" t="n">
        <v>46.51</v>
      </c>
      <c r="I2250" s="871" t="n">
        <v>19.18</v>
      </c>
      <c r="J2250" s="871" t="n">
        <v>65.69</v>
      </c>
    </row>
    <row r="2251" customFormat="false" ht="25.5" hidden="false" customHeight="false" outlineLevel="0" collapsed="false">
      <c r="A2251" s="868" t="s">
        <v>4834</v>
      </c>
      <c r="B2251" s="869"/>
      <c r="C2251" s="868" t="s">
        <v>4835</v>
      </c>
      <c r="D2251" s="868" t="s">
        <v>445</v>
      </c>
      <c r="E2251" s="870" t="n">
        <v>57.53</v>
      </c>
      <c r="F2251" s="871" t="n">
        <v>16.6</v>
      </c>
      <c r="G2251" s="871" t="n">
        <v>74.13</v>
      </c>
      <c r="H2251" s="870" t="n">
        <v>57.53</v>
      </c>
      <c r="I2251" s="871" t="n">
        <v>19.18</v>
      </c>
      <c r="J2251" s="871" t="n">
        <v>76.71</v>
      </c>
    </row>
    <row r="2252" customFormat="false" ht="12.75" hidden="false" customHeight="false" outlineLevel="0" collapsed="false">
      <c r="A2252" s="863" t="s">
        <v>4836</v>
      </c>
      <c r="B2252" s="864" t="s">
        <v>4837</v>
      </c>
      <c r="C2252" s="865"/>
      <c r="D2252" s="876"/>
      <c r="E2252" s="877"/>
      <c r="F2252" s="877"/>
      <c r="G2252" s="878"/>
      <c r="H2252" s="877"/>
      <c r="I2252" s="877"/>
      <c r="J2252" s="878"/>
    </row>
    <row r="2253" customFormat="false" ht="25.5" hidden="false" customHeight="false" outlineLevel="0" collapsed="false">
      <c r="A2253" s="868" t="s">
        <v>4838</v>
      </c>
      <c r="B2253" s="869"/>
      <c r="C2253" s="868" t="s">
        <v>4839</v>
      </c>
      <c r="D2253" s="868" t="s">
        <v>445</v>
      </c>
      <c r="E2253" s="870" t="n">
        <v>55.76</v>
      </c>
      <c r="F2253" s="871" t="n">
        <v>24.89</v>
      </c>
      <c r="G2253" s="871" t="n">
        <v>80.65</v>
      </c>
      <c r="H2253" s="870" t="n">
        <v>55.76</v>
      </c>
      <c r="I2253" s="871" t="n">
        <v>28.75</v>
      </c>
      <c r="J2253" s="871" t="n">
        <v>84.51</v>
      </c>
    </row>
    <row r="2254" customFormat="false" ht="25.5" hidden="false" customHeight="false" outlineLevel="0" collapsed="false">
      <c r="A2254" s="868" t="s">
        <v>4840</v>
      </c>
      <c r="B2254" s="869"/>
      <c r="C2254" s="868" t="s">
        <v>4841</v>
      </c>
      <c r="D2254" s="868" t="s">
        <v>445</v>
      </c>
      <c r="E2254" s="870" t="n">
        <v>61.52</v>
      </c>
      <c r="F2254" s="871" t="n">
        <v>24.89</v>
      </c>
      <c r="G2254" s="871" t="n">
        <v>86.41</v>
      </c>
      <c r="H2254" s="870" t="n">
        <v>61.52</v>
      </c>
      <c r="I2254" s="871" t="n">
        <v>28.75</v>
      </c>
      <c r="J2254" s="871" t="n">
        <v>90.27</v>
      </c>
    </row>
    <row r="2255" customFormat="false" ht="25.5" hidden="false" customHeight="false" outlineLevel="0" collapsed="false">
      <c r="A2255" s="868" t="s">
        <v>4842</v>
      </c>
      <c r="B2255" s="869"/>
      <c r="C2255" s="868" t="s">
        <v>4843</v>
      </c>
      <c r="D2255" s="868" t="s">
        <v>445</v>
      </c>
      <c r="E2255" s="870" t="n">
        <v>71.2</v>
      </c>
      <c r="F2255" s="871" t="n">
        <v>24.89</v>
      </c>
      <c r="G2255" s="871" t="n">
        <v>96.09</v>
      </c>
      <c r="H2255" s="870" t="n">
        <v>71.2</v>
      </c>
      <c r="I2255" s="871" t="n">
        <v>28.75</v>
      </c>
      <c r="J2255" s="871" t="n">
        <v>99.95</v>
      </c>
    </row>
    <row r="2256" customFormat="false" ht="25.5" hidden="false" customHeight="false" outlineLevel="0" collapsed="false">
      <c r="A2256" s="868" t="s">
        <v>4844</v>
      </c>
      <c r="B2256" s="869"/>
      <c r="C2256" s="868" t="s">
        <v>4845</v>
      </c>
      <c r="D2256" s="868" t="s">
        <v>445</v>
      </c>
      <c r="E2256" s="870" t="n">
        <v>77.83</v>
      </c>
      <c r="F2256" s="871" t="n">
        <v>33.18</v>
      </c>
      <c r="G2256" s="871" t="n">
        <v>111.01</v>
      </c>
      <c r="H2256" s="870" t="n">
        <v>77.83</v>
      </c>
      <c r="I2256" s="871" t="n">
        <v>38.34</v>
      </c>
      <c r="J2256" s="871" t="n">
        <v>116.17</v>
      </c>
    </row>
    <row r="2257" customFormat="false" ht="25.5" hidden="false" customHeight="false" outlineLevel="0" collapsed="false">
      <c r="A2257" s="868" t="s">
        <v>4846</v>
      </c>
      <c r="B2257" s="869"/>
      <c r="C2257" s="868" t="s">
        <v>4847</v>
      </c>
      <c r="D2257" s="868" t="s">
        <v>445</v>
      </c>
      <c r="E2257" s="870" t="n">
        <v>114.86</v>
      </c>
      <c r="F2257" s="871" t="n">
        <v>33.18</v>
      </c>
      <c r="G2257" s="871" t="n">
        <v>148.04</v>
      </c>
      <c r="H2257" s="870" t="n">
        <v>114.86</v>
      </c>
      <c r="I2257" s="871" t="n">
        <v>38.34</v>
      </c>
      <c r="J2257" s="871" t="n">
        <v>153.2</v>
      </c>
    </row>
    <row r="2258" customFormat="false" ht="25.5" hidden="false" customHeight="false" outlineLevel="0" collapsed="false">
      <c r="A2258" s="868" t="s">
        <v>4848</v>
      </c>
      <c r="B2258" s="869"/>
      <c r="C2258" s="868" t="s">
        <v>4849</v>
      </c>
      <c r="D2258" s="868" t="s">
        <v>445</v>
      </c>
      <c r="E2258" s="870" t="n">
        <v>12.6</v>
      </c>
      <c r="F2258" s="871" t="n">
        <v>1.65</v>
      </c>
      <c r="G2258" s="871" t="n">
        <v>14.25</v>
      </c>
      <c r="H2258" s="870" t="n">
        <v>12.6</v>
      </c>
      <c r="I2258" s="871" t="n">
        <v>1.92</v>
      </c>
      <c r="J2258" s="871" t="n">
        <v>14.52</v>
      </c>
    </row>
    <row r="2259" customFormat="false" ht="25.5" hidden="false" customHeight="false" outlineLevel="0" collapsed="false">
      <c r="A2259" s="868" t="s">
        <v>4850</v>
      </c>
      <c r="B2259" s="869"/>
      <c r="C2259" s="868" t="s">
        <v>4851</v>
      </c>
      <c r="D2259" s="868" t="s">
        <v>445</v>
      </c>
      <c r="E2259" s="870" t="n">
        <v>19.68</v>
      </c>
      <c r="F2259" s="871" t="n">
        <v>1.65</v>
      </c>
      <c r="G2259" s="871" t="n">
        <v>21.33</v>
      </c>
      <c r="H2259" s="870" t="n">
        <v>19.68</v>
      </c>
      <c r="I2259" s="871" t="n">
        <v>1.92</v>
      </c>
      <c r="J2259" s="871" t="n">
        <v>21.6</v>
      </c>
    </row>
    <row r="2260" customFormat="false" ht="25.5" hidden="false" customHeight="false" outlineLevel="0" collapsed="false">
      <c r="A2260" s="868" t="s">
        <v>4852</v>
      </c>
      <c r="B2260" s="869"/>
      <c r="C2260" s="868" t="s">
        <v>4853</v>
      </c>
      <c r="D2260" s="868" t="s">
        <v>445</v>
      </c>
      <c r="E2260" s="870" t="n">
        <v>29.19</v>
      </c>
      <c r="F2260" s="871" t="n">
        <v>1.65</v>
      </c>
      <c r="G2260" s="871" t="n">
        <v>30.84</v>
      </c>
      <c r="H2260" s="870" t="n">
        <v>29.19</v>
      </c>
      <c r="I2260" s="871" t="n">
        <v>1.92</v>
      </c>
      <c r="J2260" s="871" t="n">
        <v>31.11</v>
      </c>
    </row>
    <row r="2261" customFormat="false" ht="25.5" hidden="false" customHeight="false" outlineLevel="0" collapsed="false">
      <c r="A2261" s="868" t="s">
        <v>4854</v>
      </c>
      <c r="B2261" s="869"/>
      <c r="C2261" s="868" t="s">
        <v>4855</v>
      </c>
      <c r="D2261" s="868" t="s">
        <v>445</v>
      </c>
      <c r="E2261" s="870" t="n">
        <v>36.43</v>
      </c>
      <c r="F2261" s="871" t="n">
        <v>1.65</v>
      </c>
      <c r="G2261" s="871" t="n">
        <v>38.08</v>
      </c>
      <c r="H2261" s="870" t="n">
        <v>36.43</v>
      </c>
      <c r="I2261" s="871" t="n">
        <v>1.92</v>
      </c>
      <c r="J2261" s="871" t="n">
        <v>38.35</v>
      </c>
    </row>
    <row r="2262" customFormat="false" ht="25.5" hidden="false" customHeight="false" outlineLevel="0" collapsed="false">
      <c r="A2262" s="868" t="s">
        <v>4856</v>
      </c>
      <c r="B2262" s="869"/>
      <c r="C2262" s="868" t="s">
        <v>4857</v>
      </c>
      <c r="D2262" s="868" t="s">
        <v>445</v>
      </c>
      <c r="E2262" s="870" t="n">
        <v>46.88</v>
      </c>
      <c r="F2262" s="871" t="n">
        <v>1.65</v>
      </c>
      <c r="G2262" s="871" t="n">
        <v>48.53</v>
      </c>
      <c r="H2262" s="870" t="n">
        <v>46.88</v>
      </c>
      <c r="I2262" s="871" t="n">
        <v>1.92</v>
      </c>
      <c r="J2262" s="871" t="n">
        <v>48.8</v>
      </c>
    </row>
    <row r="2263" customFormat="false" ht="25.5" hidden="false" customHeight="false" outlineLevel="0" collapsed="false">
      <c r="A2263" s="868" t="s">
        <v>4858</v>
      </c>
      <c r="B2263" s="869"/>
      <c r="C2263" s="868" t="s">
        <v>4859</v>
      </c>
      <c r="D2263" s="868" t="s">
        <v>445</v>
      </c>
      <c r="E2263" s="870" t="n">
        <v>54.9</v>
      </c>
      <c r="F2263" s="871" t="n">
        <v>1.65</v>
      </c>
      <c r="G2263" s="871" t="n">
        <v>56.55</v>
      </c>
      <c r="H2263" s="870" t="n">
        <v>54.9</v>
      </c>
      <c r="I2263" s="871" t="n">
        <v>1.92</v>
      </c>
      <c r="J2263" s="871" t="n">
        <v>56.82</v>
      </c>
    </row>
    <row r="2264" customFormat="false" ht="25.5" hidden="false" customHeight="false" outlineLevel="0" collapsed="false">
      <c r="A2264" s="868" t="s">
        <v>4860</v>
      </c>
      <c r="B2264" s="869"/>
      <c r="C2264" s="868" t="s">
        <v>4861</v>
      </c>
      <c r="D2264" s="868" t="s">
        <v>445</v>
      </c>
      <c r="E2264" s="870" t="n">
        <v>70.55</v>
      </c>
      <c r="F2264" s="871" t="n">
        <v>1.65</v>
      </c>
      <c r="G2264" s="871" t="n">
        <v>72.2</v>
      </c>
      <c r="H2264" s="870" t="n">
        <v>70.55</v>
      </c>
      <c r="I2264" s="871" t="n">
        <v>1.92</v>
      </c>
      <c r="J2264" s="871" t="n">
        <v>72.47</v>
      </c>
    </row>
    <row r="2265" customFormat="false" ht="12.75" hidden="false" customHeight="false" outlineLevel="0" collapsed="false">
      <c r="A2265" s="863" t="s">
        <v>4862</v>
      </c>
      <c r="B2265" s="864" t="s">
        <v>4863</v>
      </c>
      <c r="C2265" s="865"/>
      <c r="D2265" s="876"/>
      <c r="E2265" s="877"/>
      <c r="F2265" s="877"/>
      <c r="G2265" s="878"/>
      <c r="H2265" s="877"/>
      <c r="I2265" s="877"/>
      <c r="J2265" s="878"/>
    </row>
    <row r="2266" customFormat="false" ht="25.5" hidden="false" customHeight="false" outlineLevel="0" collapsed="false">
      <c r="A2266" s="868" t="s">
        <v>4864</v>
      </c>
      <c r="B2266" s="869"/>
      <c r="C2266" s="868" t="s">
        <v>4865</v>
      </c>
      <c r="D2266" s="868" t="s">
        <v>337</v>
      </c>
      <c r="E2266" s="870" t="n">
        <v>3.21</v>
      </c>
      <c r="F2266" s="871" t="n">
        <v>8.3</v>
      </c>
      <c r="G2266" s="871" t="n">
        <v>11.51</v>
      </c>
      <c r="H2266" s="870" t="n">
        <v>3.21</v>
      </c>
      <c r="I2266" s="871" t="n">
        <v>9.59</v>
      </c>
      <c r="J2266" s="871" t="n">
        <v>12.8</v>
      </c>
    </row>
    <row r="2267" customFormat="false" ht="25.5" hidden="false" customHeight="false" outlineLevel="0" collapsed="false">
      <c r="A2267" s="868" t="s">
        <v>4866</v>
      </c>
      <c r="B2267" s="869"/>
      <c r="C2267" s="868" t="s">
        <v>4867</v>
      </c>
      <c r="D2267" s="868" t="s">
        <v>337</v>
      </c>
      <c r="E2267" s="870" t="n">
        <v>3.86</v>
      </c>
      <c r="F2267" s="871" t="n">
        <v>8.3</v>
      </c>
      <c r="G2267" s="871" t="n">
        <v>12.16</v>
      </c>
      <c r="H2267" s="870" t="n">
        <v>3.86</v>
      </c>
      <c r="I2267" s="871" t="n">
        <v>9.59</v>
      </c>
      <c r="J2267" s="871" t="n">
        <v>13.45</v>
      </c>
    </row>
    <row r="2268" customFormat="false" ht="25.5" hidden="false" customHeight="false" outlineLevel="0" collapsed="false">
      <c r="A2268" s="868" t="s">
        <v>4868</v>
      </c>
      <c r="B2268" s="869"/>
      <c r="C2268" s="868" t="s">
        <v>4869</v>
      </c>
      <c r="D2268" s="868" t="s">
        <v>337</v>
      </c>
      <c r="E2268" s="870" t="n">
        <v>5.06</v>
      </c>
      <c r="F2268" s="871" t="n">
        <v>8.3</v>
      </c>
      <c r="G2268" s="871" t="n">
        <v>13.36</v>
      </c>
      <c r="H2268" s="870" t="n">
        <v>5.06</v>
      </c>
      <c r="I2268" s="871" t="n">
        <v>9.59</v>
      </c>
      <c r="J2268" s="871" t="n">
        <v>14.65</v>
      </c>
    </row>
    <row r="2269" customFormat="false" ht="25.5" hidden="false" customHeight="false" outlineLevel="0" collapsed="false">
      <c r="A2269" s="868" t="s">
        <v>4870</v>
      </c>
      <c r="B2269" s="869"/>
      <c r="C2269" s="868" t="s">
        <v>4871</v>
      </c>
      <c r="D2269" s="868" t="s">
        <v>337</v>
      </c>
      <c r="E2269" s="870" t="n">
        <v>6.21</v>
      </c>
      <c r="F2269" s="871" t="n">
        <v>8.3</v>
      </c>
      <c r="G2269" s="871" t="n">
        <v>14.51</v>
      </c>
      <c r="H2269" s="870" t="n">
        <v>6.21</v>
      </c>
      <c r="I2269" s="871" t="n">
        <v>9.59</v>
      </c>
      <c r="J2269" s="871" t="n">
        <v>15.8</v>
      </c>
    </row>
    <row r="2270" customFormat="false" ht="25.5" hidden="false" customHeight="false" outlineLevel="0" collapsed="false">
      <c r="A2270" s="868" t="s">
        <v>4872</v>
      </c>
      <c r="B2270" s="869"/>
      <c r="C2270" s="868" t="s">
        <v>4873</v>
      </c>
      <c r="D2270" s="868" t="s">
        <v>337</v>
      </c>
      <c r="E2270" s="870" t="n">
        <v>7.4</v>
      </c>
      <c r="F2270" s="871" t="n">
        <v>8.3</v>
      </c>
      <c r="G2270" s="871" t="n">
        <v>15.7</v>
      </c>
      <c r="H2270" s="870" t="n">
        <v>7.4</v>
      </c>
      <c r="I2270" s="871" t="n">
        <v>9.59</v>
      </c>
      <c r="J2270" s="871" t="n">
        <v>16.99</v>
      </c>
    </row>
    <row r="2271" customFormat="false" ht="25.5" hidden="false" customHeight="false" outlineLevel="0" collapsed="false">
      <c r="A2271" s="868" t="s">
        <v>4874</v>
      </c>
      <c r="B2271" s="869"/>
      <c r="C2271" s="868" t="s">
        <v>4875</v>
      </c>
      <c r="D2271" s="868" t="s">
        <v>337</v>
      </c>
      <c r="E2271" s="870" t="n">
        <v>7.78</v>
      </c>
      <c r="F2271" s="871" t="n">
        <v>8.3</v>
      </c>
      <c r="G2271" s="871" t="n">
        <v>16.08</v>
      </c>
      <c r="H2271" s="870" t="n">
        <v>7.78</v>
      </c>
      <c r="I2271" s="871" t="n">
        <v>9.59</v>
      </c>
      <c r="J2271" s="871" t="n">
        <v>17.37</v>
      </c>
    </row>
    <row r="2272" customFormat="false" ht="25.5" hidden="false" customHeight="false" outlineLevel="0" collapsed="false">
      <c r="A2272" s="868" t="s">
        <v>4876</v>
      </c>
      <c r="B2272" s="869"/>
      <c r="C2272" s="868" t="s">
        <v>4877</v>
      </c>
      <c r="D2272" s="868" t="s">
        <v>337</v>
      </c>
      <c r="E2272" s="870" t="n">
        <v>5.27</v>
      </c>
      <c r="F2272" s="871" t="n">
        <v>8.3</v>
      </c>
      <c r="G2272" s="871" t="n">
        <v>13.57</v>
      </c>
      <c r="H2272" s="870" t="n">
        <v>5.27</v>
      </c>
      <c r="I2272" s="871" t="n">
        <v>9.59</v>
      </c>
      <c r="J2272" s="871" t="n">
        <v>14.86</v>
      </c>
    </row>
    <row r="2273" customFormat="false" ht="25.5" hidden="false" customHeight="false" outlineLevel="0" collapsed="false">
      <c r="A2273" s="868" t="s">
        <v>4878</v>
      </c>
      <c r="B2273" s="869"/>
      <c r="C2273" s="868" t="s">
        <v>4879</v>
      </c>
      <c r="D2273" s="868" t="s">
        <v>337</v>
      </c>
      <c r="E2273" s="870" t="n">
        <v>5.77</v>
      </c>
      <c r="F2273" s="871" t="n">
        <v>8.3</v>
      </c>
      <c r="G2273" s="871" t="n">
        <v>14.07</v>
      </c>
      <c r="H2273" s="870" t="n">
        <v>5.77</v>
      </c>
      <c r="I2273" s="871" t="n">
        <v>9.59</v>
      </c>
      <c r="J2273" s="871" t="n">
        <v>15.36</v>
      </c>
    </row>
    <row r="2274" customFormat="false" ht="25.5" hidden="false" customHeight="false" outlineLevel="0" collapsed="false">
      <c r="A2274" s="868" t="s">
        <v>4880</v>
      </c>
      <c r="B2274" s="869"/>
      <c r="C2274" s="868" t="s">
        <v>4881</v>
      </c>
      <c r="D2274" s="868" t="s">
        <v>337</v>
      </c>
      <c r="E2274" s="870" t="n">
        <v>6.79</v>
      </c>
      <c r="F2274" s="871" t="n">
        <v>8.3</v>
      </c>
      <c r="G2274" s="871" t="n">
        <v>15.09</v>
      </c>
      <c r="H2274" s="870" t="n">
        <v>6.79</v>
      </c>
      <c r="I2274" s="871" t="n">
        <v>9.59</v>
      </c>
      <c r="J2274" s="871" t="n">
        <v>16.38</v>
      </c>
    </row>
    <row r="2275" customFormat="false" ht="25.5" hidden="false" customHeight="false" outlineLevel="0" collapsed="false">
      <c r="A2275" s="868" t="s">
        <v>4882</v>
      </c>
      <c r="B2275" s="869"/>
      <c r="C2275" s="868" t="s">
        <v>4883</v>
      </c>
      <c r="D2275" s="868" t="s">
        <v>337</v>
      </c>
      <c r="E2275" s="870" t="n">
        <v>8.54</v>
      </c>
      <c r="F2275" s="871" t="n">
        <v>8.3</v>
      </c>
      <c r="G2275" s="871" t="n">
        <v>16.84</v>
      </c>
      <c r="H2275" s="870" t="n">
        <v>8.54</v>
      </c>
      <c r="I2275" s="871" t="n">
        <v>9.59</v>
      </c>
      <c r="J2275" s="871" t="n">
        <v>18.13</v>
      </c>
    </row>
    <row r="2276" customFormat="false" ht="25.5" hidden="false" customHeight="false" outlineLevel="0" collapsed="false">
      <c r="A2276" s="868" t="s">
        <v>4884</v>
      </c>
      <c r="B2276" s="869"/>
      <c r="C2276" s="868" t="s">
        <v>4885</v>
      </c>
      <c r="D2276" s="868" t="s">
        <v>337</v>
      </c>
      <c r="E2276" s="870" t="n">
        <v>8.56</v>
      </c>
      <c r="F2276" s="871" t="n">
        <v>8.3</v>
      </c>
      <c r="G2276" s="871" t="n">
        <v>16.86</v>
      </c>
      <c r="H2276" s="870" t="n">
        <v>8.56</v>
      </c>
      <c r="I2276" s="871" t="n">
        <v>9.59</v>
      </c>
      <c r="J2276" s="871" t="n">
        <v>18.15</v>
      </c>
    </row>
    <row r="2277" customFormat="false" ht="25.5" hidden="false" customHeight="false" outlineLevel="0" collapsed="false">
      <c r="A2277" s="868" t="s">
        <v>4886</v>
      </c>
      <c r="B2277" s="869"/>
      <c r="C2277" s="868" t="s">
        <v>4887</v>
      </c>
      <c r="D2277" s="868" t="s">
        <v>337</v>
      </c>
      <c r="E2277" s="870" t="n">
        <v>10.45</v>
      </c>
      <c r="F2277" s="871" t="n">
        <v>8.3</v>
      </c>
      <c r="G2277" s="871" t="n">
        <v>18.75</v>
      </c>
      <c r="H2277" s="870" t="n">
        <v>10.45</v>
      </c>
      <c r="I2277" s="871" t="n">
        <v>9.59</v>
      </c>
      <c r="J2277" s="871" t="n">
        <v>20.04</v>
      </c>
    </row>
    <row r="2278" customFormat="false" ht="25.5" hidden="false" customHeight="false" outlineLevel="0" collapsed="false">
      <c r="A2278" s="868" t="s">
        <v>4888</v>
      </c>
      <c r="B2278" s="869"/>
      <c r="C2278" s="868" t="s">
        <v>4889</v>
      </c>
      <c r="D2278" s="868" t="s">
        <v>337</v>
      </c>
      <c r="E2278" s="870" t="n">
        <v>7.28</v>
      </c>
      <c r="F2278" s="871" t="n">
        <v>8.3</v>
      </c>
      <c r="G2278" s="871" t="n">
        <v>15.58</v>
      </c>
      <c r="H2278" s="870" t="n">
        <v>7.28</v>
      </c>
      <c r="I2278" s="871" t="n">
        <v>9.59</v>
      </c>
      <c r="J2278" s="871" t="n">
        <v>16.87</v>
      </c>
    </row>
    <row r="2279" customFormat="false" ht="25.5" hidden="false" customHeight="false" outlineLevel="0" collapsed="false">
      <c r="A2279" s="868" t="s">
        <v>4890</v>
      </c>
      <c r="B2279" s="869"/>
      <c r="C2279" s="868" t="s">
        <v>4891</v>
      </c>
      <c r="D2279" s="868" t="s">
        <v>337</v>
      </c>
      <c r="E2279" s="870" t="n">
        <v>9.55</v>
      </c>
      <c r="F2279" s="871" t="n">
        <v>8.3</v>
      </c>
      <c r="G2279" s="871" t="n">
        <v>17.85</v>
      </c>
      <c r="H2279" s="870" t="n">
        <v>9.55</v>
      </c>
      <c r="I2279" s="871" t="n">
        <v>9.59</v>
      </c>
      <c r="J2279" s="871" t="n">
        <v>19.14</v>
      </c>
    </row>
    <row r="2280" customFormat="false" ht="25.5" hidden="false" customHeight="false" outlineLevel="0" collapsed="false">
      <c r="A2280" s="868" t="s">
        <v>4892</v>
      </c>
      <c r="B2280" s="869"/>
      <c r="C2280" s="868" t="s">
        <v>4893</v>
      </c>
      <c r="D2280" s="868" t="s">
        <v>337</v>
      </c>
      <c r="E2280" s="870" t="n">
        <v>11.88</v>
      </c>
      <c r="F2280" s="871" t="n">
        <v>8.3</v>
      </c>
      <c r="G2280" s="871" t="n">
        <v>20.18</v>
      </c>
      <c r="H2280" s="870" t="n">
        <v>11.88</v>
      </c>
      <c r="I2280" s="871" t="n">
        <v>9.59</v>
      </c>
      <c r="J2280" s="871" t="n">
        <v>21.47</v>
      </c>
    </row>
    <row r="2281" customFormat="false" ht="25.5" hidden="false" customHeight="false" outlineLevel="0" collapsed="false">
      <c r="A2281" s="868" t="s">
        <v>4894</v>
      </c>
      <c r="B2281" s="869"/>
      <c r="C2281" s="868" t="s">
        <v>4895</v>
      </c>
      <c r="D2281" s="868" t="s">
        <v>337</v>
      </c>
      <c r="E2281" s="870" t="n">
        <v>13.22</v>
      </c>
      <c r="F2281" s="871" t="n">
        <v>8.3</v>
      </c>
      <c r="G2281" s="871" t="n">
        <v>21.52</v>
      </c>
      <c r="H2281" s="870" t="n">
        <v>13.22</v>
      </c>
      <c r="I2281" s="871" t="n">
        <v>9.59</v>
      </c>
      <c r="J2281" s="871" t="n">
        <v>22.81</v>
      </c>
    </row>
    <row r="2282" customFormat="false" ht="25.5" hidden="false" customHeight="false" outlineLevel="0" collapsed="false">
      <c r="A2282" s="868" t="s">
        <v>4896</v>
      </c>
      <c r="B2282" s="869"/>
      <c r="C2282" s="868" t="s">
        <v>4897</v>
      </c>
      <c r="D2282" s="868" t="s">
        <v>337</v>
      </c>
      <c r="E2282" s="870" t="n">
        <v>19.11</v>
      </c>
      <c r="F2282" s="871" t="n">
        <v>11.62</v>
      </c>
      <c r="G2282" s="871" t="n">
        <v>30.73</v>
      </c>
      <c r="H2282" s="870" t="n">
        <v>19.11</v>
      </c>
      <c r="I2282" s="871" t="n">
        <v>13.42</v>
      </c>
      <c r="J2282" s="871" t="n">
        <v>32.53</v>
      </c>
    </row>
    <row r="2283" customFormat="false" ht="25.5" hidden="false" customHeight="false" outlineLevel="0" collapsed="false">
      <c r="A2283" s="868" t="s">
        <v>4898</v>
      </c>
      <c r="B2283" s="869"/>
      <c r="C2283" s="868" t="s">
        <v>4899</v>
      </c>
      <c r="D2283" s="868" t="s">
        <v>337</v>
      </c>
      <c r="E2283" s="870" t="n">
        <v>24.67</v>
      </c>
      <c r="F2283" s="871" t="n">
        <v>11.62</v>
      </c>
      <c r="G2283" s="871" t="n">
        <v>36.29</v>
      </c>
      <c r="H2283" s="870" t="n">
        <v>24.67</v>
      </c>
      <c r="I2283" s="871" t="n">
        <v>13.42</v>
      </c>
      <c r="J2283" s="871" t="n">
        <v>38.09</v>
      </c>
    </row>
    <row r="2284" customFormat="false" ht="25.5" hidden="false" customHeight="false" outlineLevel="0" collapsed="false">
      <c r="A2284" s="868" t="s">
        <v>4900</v>
      </c>
      <c r="B2284" s="869"/>
      <c r="C2284" s="868" t="s">
        <v>4901</v>
      </c>
      <c r="D2284" s="868" t="s">
        <v>337</v>
      </c>
      <c r="E2284" s="870" t="n">
        <v>29.24</v>
      </c>
      <c r="F2284" s="871" t="n">
        <v>11.62</v>
      </c>
      <c r="G2284" s="871" t="n">
        <v>40.86</v>
      </c>
      <c r="H2284" s="870" t="n">
        <v>29.24</v>
      </c>
      <c r="I2284" s="871" t="n">
        <v>13.42</v>
      </c>
      <c r="J2284" s="871" t="n">
        <v>42.66</v>
      </c>
    </row>
    <row r="2285" customFormat="false" ht="12.75" hidden="false" customHeight="false" outlineLevel="0" collapsed="false">
      <c r="A2285" s="857" t="s">
        <v>4902</v>
      </c>
      <c r="B2285" s="858" t="s">
        <v>4903</v>
      </c>
      <c r="C2285" s="859"/>
      <c r="D2285" s="860"/>
      <c r="E2285" s="874"/>
      <c r="F2285" s="874"/>
      <c r="G2285" s="875"/>
      <c r="H2285" s="874"/>
      <c r="I2285" s="874"/>
      <c r="J2285" s="875"/>
    </row>
    <row r="2286" customFormat="false" ht="12.75" hidden="false" customHeight="false" outlineLevel="0" collapsed="false">
      <c r="A2286" s="863" t="s">
        <v>4904</v>
      </c>
      <c r="B2286" s="864" t="s">
        <v>4905</v>
      </c>
      <c r="C2286" s="865"/>
      <c r="D2286" s="876"/>
      <c r="E2286" s="877"/>
      <c r="F2286" s="877"/>
      <c r="G2286" s="878"/>
      <c r="H2286" s="877"/>
      <c r="I2286" s="877"/>
      <c r="J2286" s="878"/>
    </row>
    <row r="2287" customFormat="false" ht="25.5" hidden="false" customHeight="false" outlineLevel="0" collapsed="false">
      <c r="A2287" s="868" t="s">
        <v>4906</v>
      </c>
      <c r="B2287" s="869"/>
      <c r="C2287" s="868" t="s">
        <v>4907</v>
      </c>
      <c r="D2287" s="868" t="s">
        <v>445</v>
      </c>
      <c r="E2287" s="870" t="n">
        <v>0.71</v>
      </c>
      <c r="F2287" s="871" t="n">
        <v>1.33</v>
      </c>
      <c r="G2287" s="871" t="n">
        <v>2.04</v>
      </c>
      <c r="H2287" s="870" t="n">
        <v>0.71</v>
      </c>
      <c r="I2287" s="871" t="n">
        <v>1.54</v>
      </c>
      <c r="J2287" s="871" t="n">
        <v>2.25</v>
      </c>
    </row>
    <row r="2288" customFormat="false" ht="25.5" hidden="false" customHeight="false" outlineLevel="0" collapsed="false">
      <c r="A2288" s="868" t="s">
        <v>4908</v>
      </c>
      <c r="B2288" s="869"/>
      <c r="C2288" s="868" t="s">
        <v>4909</v>
      </c>
      <c r="D2288" s="868" t="s">
        <v>445</v>
      </c>
      <c r="E2288" s="870" t="n">
        <v>1.06</v>
      </c>
      <c r="F2288" s="871" t="n">
        <v>1.33</v>
      </c>
      <c r="G2288" s="871" t="n">
        <v>2.39</v>
      </c>
      <c r="H2288" s="870" t="n">
        <v>1.06</v>
      </c>
      <c r="I2288" s="871" t="n">
        <v>1.54</v>
      </c>
      <c r="J2288" s="871" t="n">
        <v>2.6</v>
      </c>
    </row>
    <row r="2289" customFormat="false" ht="25.5" hidden="false" customHeight="false" outlineLevel="0" collapsed="false">
      <c r="A2289" s="868" t="s">
        <v>4910</v>
      </c>
      <c r="B2289" s="869"/>
      <c r="C2289" s="868" t="s">
        <v>4911</v>
      </c>
      <c r="D2289" s="868" t="s">
        <v>445</v>
      </c>
      <c r="E2289" s="870" t="n">
        <v>1.69</v>
      </c>
      <c r="F2289" s="871" t="n">
        <v>1.99</v>
      </c>
      <c r="G2289" s="871" t="n">
        <v>3.68</v>
      </c>
      <c r="H2289" s="870" t="n">
        <v>1.69</v>
      </c>
      <c r="I2289" s="871" t="n">
        <v>2.29</v>
      </c>
      <c r="J2289" s="871" t="n">
        <v>3.98</v>
      </c>
    </row>
    <row r="2290" customFormat="false" ht="25.5" hidden="false" customHeight="false" outlineLevel="0" collapsed="false">
      <c r="A2290" s="868" t="s">
        <v>4912</v>
      </c>
      <c r="B2290" s="869"/>
      <c r="C2290" s="868" t="s">
        <v>4913</v>
      </c>
      <c r="D2290" s="868" t="s">
        <v>445</v>
      </c>
      <c r="E2290" s="870" t="n">
        <v>2.98</v>
      </c>
      <c r="F2290" s="871" t="n">
        <v>2.32</v>
      </c>
      <c r="G2290" s="871" t="n">
        <v>5.3</v>
      </c>
      <c r="H2290" s="870" t="n">
        <v>2.98</v>
      </c>
      <c r="I2290" s="871" t="n">
        <v>2.68</v>
      </c>
      <c r="J2290" s="871" t="n">
        <v>5.66</v>
      </c>
    </row>
    <row r="2291" customFormat="false" ht="25.5" hidden="false" customHeight="false" outlineLevel="0" collapsed="false">
      <c r="A2291" s="868" t="s">
        <v>4914</v>
      </c>
      <c r="B2291" s="869"/>
      <c r="C2291" s="868" t="s">
        <v>4915</v>
      </c>
      <c r="D2291" s="868" t="s">
        <v>445</v>
      </c>
      <c r="E2291" s="870" t="n">
        <v>4.95</v>
      </c>
      <c r="F2291" s="871" t="n">
        <v>2.65</v>
      </c>
      <c r="G2291" s="871" t="n">
        <v>7.6</v>
      </c>
      <c r="H2291" s="870" t="n">
        <v>4.95</v>
      </c>
      <c r="I2291" s="871" t="n">
        <v>3.07</v>
      </c>
      <c r="J2291" s="871" t="n">
        <v>8.02</v>
      </c>
    </row>
    <row r="2292" customFormat="false" ht="12.75" hidden="false" customHeight="false" outlineLevel="0" collapsed="false">
      <c r="A2292" s="863" t="s">
        <v>4916</v>
      </c>
      <c r="B2292" s="864" t="s">
        <v>4917</v>
      </c>
      <c r="C2292" s="865"/>
      <c r="D2292" s="876"/>
      <c r="E2292" s="877"/>
      <c r="F2292" s="877"/>
      <c r="G2292" s="878"/>
      <c r="H2292" s="877"/>
      <c r="I2292" s="877"/>
      <c r="J2292" s="878"/>
    </row>
    <row r="2293" customFormat="false" ht="25.5" hidden="false" customHeight="false" outlineLevel="0" collapsed="false">
      <c r="A2293" s="868" t="s">
        <v>4918</v>
      </c>
      <c r="B2293" s="869"/>
      <c r="C2293" s="868" t="s">
        <v>4919</v>
      </c>
      <c r="D2293" s="868" t="s">
        <v>445</v>
      </c>
      <c r="E2293" s="870" t="n">
        <v>1.02</v>
      </c>
      <c r="F2293" s="871" t="n">
        <v>1.33</v>
      </c>
      <c r="G2293" s="871" t="n">
        <v>2.35</v>
      </c>
      <c r="H2293" s="870" t="n">
        <v>1.02</v>
      </c>
      <c r="I2293" s="871" t="n">
        <v>1.54</v>
      </c>
      <c r="J2293" s="871" t="n">
        <v>2.56</v>
      </c>
    </row>
    <row r="2294" customFormat="false" ht="25.5" hidden="false" customHeight="false" outlineLevel="0" collapsed="false">
      <c r="A2294" s="868" t="s">
        <v>4920</v>
      </c>
      <c r="B2294" s="869"/>
      <c r="C2294" s="868" t="s">
        <v>4921</v>
      </c>
      <c r="D2294" s="868" t="s">
        <v>445</v>
      </c>
      <c r="E2294" s="870" t="n">
        <v>1.49</v>
      </c>
      <c r="F2294" s="871" t="n">
        <v>1.65</v>
      </c>
      <c r="G2294" s="871" t="n">
        <v>3.14</v>
      </c>
      <c r="H2294" s="870" t="n">
        <v>1.49</v>
      </c>
      <c r="I2294" s="871" t="n">
        <v>1.92</v>
      </c>
      <c r="J2294" s="871" t="n">
        <v>3.41</v>
      </c>
    </row>
    <row r="2295" customFormat="false" ht="25.5" hidden="false" customHeight="false" outlineLevel="0" collapsed="false">
      <c r="A2295" s="868" t="s">
        <v>4922</v>
      </c>
      <c r="B2295" s="869"/>
      <c r="C2295" s="868" t="s">
        <v>4923</v>
      </c>
      <c r="D2295" s="868" t="s">
        <v>445</v>
      </c>
      <c r="E2295" s="870" t="n">
        <v>2.18</v>
      </c>
      <c r="F2295" s="871" t="n">
        <v>1.99</v>
      </c>
      <c r="G2295" s="871" t="n">
        <v>4.17</v>
      </c>
      <c r="H2295" s="870" t="n">
        <v>2.18</v>
      </c>
      <c r="I2295" s="871" t="n">
        <v>2.29</v>
      </c>
      <c r="J2295" s="871" t="n">
        <v>4.47</v>
      </c>
    </row>
    <row r="2296" customFormat="false" ht="25.5" hidden="false" customHeight="false" outlineLevel="0" collapsed="false">
      <c r="A2296" s="868" t="s">
        <v>4924</v>
      </c>
      <c r="B2296" s="869"/>
      <c r="C2296" s="868" t="s">
        <v>4925</v>
      </c>
      <c r="D2296" s="868" t="s">
        <v>445</v>
      </c>
      <c r="E2296" s="870" t="n">
        <v>3.05</v>
      </c>
      <c r="F2296" s="871" t="n">
        <v>2.32</v>
      </c>
      <c r="G2296" s="871" t="n">
        <v>5.37</v>
      </c>
      <c r="H2296" s="870" t="n">
        <v>3.05</v>
      </c>
      <c r="I2296" s="871" t="n">
        <v>2.68</v>
      </c>
      <c r="J2296" s="871" t="n">
        <v>5.73</v>
      </c>
    </row>
    <row r="2297" customFormat="false" ht="25.5" hidden="false" customHeight="false" outlineLevel="0" collapsed="false">
      <c r="A2297" s="868" t="s">
        <v>4926</v>
      </c>
      <c r="B2297" s="869"/>
      <c r="C2297" s="868" t="s">
        <v>4927</v>
      </c>
      <c r="D2297" s="868" t="s">
        <v>445</v>
      </c>
      <c r="E2297" s="870" t="n">
        <v>4.82</v>
      </c>
      <c r="F2297" s="871" t="n">
        <v>2.65</v>
      </c>
      <c r="G2297" s="871" t="n">
        <v>7.47</v>
      </c>
      <c r="H2297" s="870" t="n">
        <v>4.82</v>
      </c>
      <c r="I2297" s="871" t="n">
        <v>3.07</v>
      </c>
      <c r="J2297" s="871" t="n">
        <v>7.89</v>
      </c>
    </row>
    <row r="2298" customFormat="false" ht="12.75" hidden="false" customHeight="false" outlineLevel="0" collapsed="false">
      <c r="A2298" s="863" t="s">
        <v>4928</v>
      </c>
      <c r="B2298" s="864" t="s">
        <v>4929</v>
      </c>
      <c r="C2298" s="865"/>
      <c r="D2298" s="876"/>
      <c r="E2298" s="877"/>
      <c r="F2298" s="877"/>
      <c r="G2298" s="878"/>
      <c r="H2298" s="877"/>
      <c r="I2298" s="877"/>
      <c r="J2298" s="878"/>
    </row>
    <row r="2299" customFormat="false" ht="25.5" hidden="false" customHeight="false" outlineLevel="0" collapsed="false">
      <c r="A2299" s="868" t="s">
        <v>4930</v>
      </c>
      <c r="B2299" s="869"/>
      <c r="C2299" s="868" t="s">
        <v>4931</v>
      </c>
      <c r="D2299" s="868" t="s">
        <v>445</v>
      </c>
      <c r="E2299" s="870" t="n">
        <v>6.21</v>
      </c>
      <c r="F2299" s="871" t="n">
        <v>1.65</v>
      </c>
      <c r="G2299" s="871" t="n">
        <v>7.86</v>
      </c>
      <c r="H2299" s="870" t="n">
        <v>6.21</v>
      </c>
      <c r="I2299" s="871" t="n">
        <v>1.92</v>
      </c>
      <c r="J2299" s="871" t="n">
        <v>8.13</v>
      </c>
    </row>
    <row r="2300" customFormat="false" ht="25.5" hidden="false" customHeight="false" outlineLevel="0" collapsed="false">
      <c r="A2300" s="868" t="s">
        <v>4932</v>
      </c>
      <c r="B2300" s="869"/>
      <c r="C2300" s="868" t="s">
        <v>4933</v>
      </c>
      <c r="D2300" s="868" t="s">
        <v>445</v>
      </c>
      <c r="E2300" s="870" t="n">
        <v>8.67</v>
      </c>
      <c r="F2300" s="871" t="n">
        <v>3.32</v>
      </c>
      <c r="G2300" s="871" t="n">
        <v>11.99</v>
      </c>
      <c r="H2300" s="870" t="n">
        <v>8.67</v>
      </c>
      <c r="I2300" s="871" t="n">
        <v>3.83</v>
      </c>
      <c r="J2300" s="871" t="n">
        <v>12.5</v>
      </c>
    </row>
    <row r="2301" customFormat="false" ht="25.5" hidden="false" customHeight="false" outlineLevel="0" collapsed="false">
      <c r="A2301" s="868" t="s">
        <v>4934</v>
      </c>
      <c r="B2301" s="869"/>
      <c r="C2301" s="868" t="s">
        <v>4935</v>
      </c>
      <c r="D2301" s="868" t="s">
        <v>445</v>
      </c>
      <c r="E2301" s="870" t="n">
        <v>13.38</v>
      </c>
      <c r="F2301" s="871" t="n">
        <v>4.97</v>
      </c>
      <c r="G2301" s="871" t="n">
        <v>18.35</v>
      </c>
      <c r="H2301" s="870" t="n">
        <v>13.38</v>
      </c>
      <c r="I2301" s="871" t="n">
        <v>5.75</v>
      </c>
      <c r="J2301" s="871" t="n">
        <v>19.13</v>
      </c>
    </row>
    <row r="2302" customFormat="false" ht="25.5" hidden="false" customHeight="false" outlineLevel="0" collapsed="false">
      <c r="A2302" s="868" t="s">
        <v>4936</v>
      </c>
      <c r="B2302" s="869"/>
      <c r="C2302" s="868" t="s">
        <v>4937</v>
      </c>
      <c r="D2302" s="868" t="s">
        <v>445</v>
      </c>
      <c r="E2302" s="870" t="n">
        <v>19.78</v>
      </c>
      <c r="F2302" s="871" t="n">
        <v>6.64</v>
      </c>
      <c r="G2302" s="871" t="n">
        <v>26.42</v>
      </c>
      <c r="H2302" s="870" t="n">
        <v>19.78</v>
      </c>
      <c r="I2302" s="871" t="n">
        <v>7.67</v>
      </c>
      <c r="J2302" s="871" t="n">
        <v>27.45</v>
      </c>
    </row>
    <row r="2303" customFormat="false" ht="25.5" hidden="false" customHeight="false" outlineLevel="0" collapsed="false">
      <c r="A2303" s="868" t="s">
        <v>4938</v>
      </c>
      <c r="B2303" s="869"/>
      <c r="C2303" s="868" t="s">
        <v>4939</v>
      </c>
      <c r="D2303" s="868" t="s">
        <v>445</v>
      </c>
      <c r="E2303" s="870" t="n">
        <v>25.47</v>
      </c>
      <c r="F2303" s="871" t="n">
        <v>8.3</v>
      </c>
      <c r="G2303" s="871" t="n">
        <v>33.77</v>
      </c>
      <c r="H2303" s="870" t="n">
        <v>25.47</v>
      </c>
      <c r="I2303" s="871" t="n">
        <v>9.59</v>
      </c>
      <c r="J2303" s="871" t="n">
        <v>35.06</v>
      </c>
    </row>
    <row r="2304" customFormat="false" ht="25.5" hidden="false" customHeight="false" outlineLevel="0" collapsed="false">
      <c r="A2304" s="868" t="s">
        <v>4940</v>
      </c>
      <c r="B2304" s="869"/>
      <c r="C2304" s="868" t="s">
        <v>4941</v>
      </c>
      <c r="D2304" s="868" t="s">
        <v>445</v>
      </c>
      <c r="E2304" s="870" t="n">
        <v>39.35</v>
      </c>
      <c r="F2304" s="871" t="n">
        <v>9.96</v>
      </c>
      <c r="G2304" s="871" t="n">
        <v>49.31</v>
      </c>
      <c r="H2304" s="870" t="n">
        <v>39.35</v>
      </c>
      <c r="I2304" s="871" t="n">
        <v>11.5</v>
      </c>
      <c r="J2304" s="871" t="n">
        <v>50.85</v>
      </c>
    </row>
    <row r="2305" customFormat="false" ht="25.5" hidden="false" customHeight="false" outlineLevel="0" collapsed="false">
      <c r="A2305" s="868" t="s">
        <v>4942</v>
      </c>
      <c r="B2305" s="869"/>
      <c r="C2305" s="868" t="s">
        <v>4943</v>
      </c>
      <c r="D2305" s="868" t="s">
        <v>445</v>
      </c>
      <c r="E2305" s="870" t="n">
        <v>85.9</v>
      </c>
      <c r="F2305" s="871" t="n">
        <v>14.93</v>
      </c>
      <c r="G2305" s="871" t="n">
        <v>100.83</v>
      </c>
      <c r="H2305" s="870" t="n">
        <v>85.9</v>
      </c>
      <c r="I2305" s="871" t="n">
        <v>17.25</v>
      </c>
      <c r="J2305" s="871" t="n">
        <v>103.15</v>
      </c>
    </row>
    <row r="2306" customFormat="false" ht="12.75" hidden="false" customHeight="false" outlineLevel="0" collapsed="false">
      <c r="A2306" s="863" t="s">
        <v>4944</v>
      </c>
      <c r="B2306" s="864" t="s">
        <v>4945</v>
      </c>
      <c r="C2306" s="865"/>
      <c r="D2306" s="876"/>
      <c r="E2306" s="877"/>
      <c r="F2306" s="877"/>
      <c r="G2306" s="878"/>
      <c r="H2306" s="877"/>
      <c r="I2306" s="877"/>
      <c r="J2306" s="878"/>
    </row>
    <row r="2307" customFormat="false" ht="25.5" hidden="false" customHeight="false" outlineLevel="0" collapsed="false">
      <c r="A2307" s="868" t="s">
        <v>4946</v>
      </c>
      <c r="B2307" s="869"/>
      <c r="C2307" s="868" t="s">
        <v>4947</v>
      </c>
      <c r="D2307" s="868" t="s">
        <v>445</v>
      </c>
      <c r="E2307" s="870" t="n">
        <v>116.57</v>
      </c>
      <c r="F2307" s="871" t="n">
        <v>30.1</v>
      </c>
      <c r="G2307" s="871" t="n">
        <v>146.67</v>
      </c>
      <c r="H2307" s="870" t="n">
        <v>116.57</v>
      </c>
      <c r="I2307" s="871" t="n">
        <v>34.78</v>
      </c>
      <c r="J2307" s="871" t="n">
        <v>151.35</v>
      </c>
    </row>
    <row r="2308" customFormat="false" ht="12.75" hidden="false" customHeight="false" outlineLevel="0" collapsed="false">
      <c r="A2308" s="863" t="s">
        <v>4948</v>
      </c>
      <c r="B2308" s="864" t="s">
        <v>4949</v>
      </c>
      <c r="C2308" s="865"/>
      <c r="D2308" s="876"/>
      <c r="E2308" s="877"/>
      <c r="F2308" s="877"/>
      <c r="G2308" s="878"/>
      <c r="H2308" s="877"/>
      <c r="I2308" s="877"/>
      <c r="J2308" s="878"/>
    </row>
    <row r="2309" customFormat="false" ht="25.5" hidden="false" customHeight="false" outlineLevel="0" collapsed="false">
      <c r="A2309" s="868" t="s">
        <v>4950</v>
      </c>
      <c r="B2309" s="869"/>
      <c r="C2309" s="868" t="s">
        <v>4951</v>
      </c>
      <c r="D2309" s="868" t="s">
        <v>445</v>
      </c>
      <c r="E2309" s="870" t="n">
        <v>29.18</v>
      </c>
      <c r="F2309" s="871" t="n">
        <v>18.06</v>
      </c>
      <c r="G2309" s="871" t="n">
        <v>47.24</v>
      </c>
      <c r="H2309" s="870" t="n">
        <v>29.18</v>
      </c>
      <c r="I2309" s="871" t="n">
        <v>20.86</v>
      </c>
      <c r="J2309" s="871" t="n">
        <v>50.04</v>
      </c>
    </row>
    <row r="2310" customFormat="false" ht="25.5" hidden="false" customHeight="false" outlineLevel="0" collapsed="false">
      <c r="A2310" s="868" t="s">
        <v>4952</v>
      </c>
      <c r="B2310" s="869"/>
      <c r="C2310" s="868" t="s">
        <v>4953</v>
      </c>
      <c r="D2310" s="868" t="s">
        <v>445</v>
      </c>
      <c r="E2310" s="870" t="n">
        <v>37.16</v>
      </c>
      <c r="F2310" s="871" t="n">
        <v>21.74</v>
      </c>
      <c r="G2310" s="871" t="n">
        <v>58.9</v>
      </c>
      <c r="H2310" s="870" t="n">
        <v>37.16</v>
      </c>
      <c r="I2310" s="871" t="n">
        <v>25.12</v>
      </c>
      <c r="J2310" s="871" t="n">
        <v>62.28</v>
      </c>
    </row>
    <row r="2311" customFormat="false" ht="25.5" hidden="false" customHeight="false" outlineLevel="0" collapsed="false">
      <c r="A2311" s="868" t="s">
        <v>4954</v>
      </c>
      <c r="B2311" s="869"/>
      <c r="C2311" s="868" t="s">
        <v>4955</v>
      </c>
      <c r="D2311" s="868" t="s">
        <v>445</v>
      </c>
      <c r="E2311" s="870" t="n">
        <v>44.47</v>
      </c>
      <c r="F2311" s="871" t="n">
        <v>30.1</v>
      </c>
      <c r="G2311" s="871" t="n">
        <v>74.57</v>
      </c>
      <c r="H2311" s="870" t="n">
        <v>44.47</v>
      </c>
      <c r="I2311" s="871" t="n">
        <v>34.78</v>
      </c>
      <c r="J2311" s="871" t="n">
        <v>79.25</v>
      </c>
    </row>
    <row r="2312" customFormat="false" ht="25.5" hidden="false" customHeight="false" outlineLevel="0" collapsed="false">
      <c r="A2312" s="868" t="s">
        <v>4956</v>
      </c>
      <c r="B2312" s="869"/>
      <c r="C2312" s="868" t="s">
        <v>4957</v>
      </c>
      <c r="D2312" s="868" t="s">
        <v>445</v>
      </c>
      <c r="E2312" s="870" t="n">
        <v>79.07</v>
      </c>
      <c r="F2312" s="871" t="n">
        <v>36.11</v>
      </c>
      <c r="G2312" s="871" t="n">
        <v>115.18</v>
      </c>
      <c r="H2312" s="870" t="n">
        <v>79.07</v>
      </c>
      <c r="I2312" s="871" t="n">
        <v>41.73</v>
      </c>
      <c r="J2312" s="871" t="n">
        <v>120.8</v>
      </c>
    </row>
    <row r="2313" customFormat="false" ht="12.75" hidden="false" customHeight="false" outlineLevel="0" collapsed="false">
      <c r="A2313" s="863" t="s">
        <v>4958</v>
      </c>
      <c r="B2313" s="864" t="s">
        <v>4959</v>
      </c>
      <c r="C2313" s="865"/>
      <c r="D2313" s="876"/>
      <c r="E2313" s="877"/>
      <c r="F2313" s="877"/>
      <c r="G2313" s="878"/>
      <c r="H2313" s="877"/>
      <c r="I2313" s="877"/>
      <c r="J2313" s="878"/>
    </row>
    <row r="2314" customFormat="false" ht="25.5" hidden="false" customHeight="false" outlineLevel="0" collapsed="false">
      <c r="A2314" s="868" t="s">
        <v>4960</v>
      </c>
      <c r="B2314" s="869"/>
      <c r="C2314" s="868" t="s">
        <v>4961</v>
      </c>
      <c r="D2314" s="868" t="s">
        <v>337</v>
      </c>
      <c r="E2314" s="870" t="n">
        <v>4.22</v>
      </c>
      <c r="F2314" s="871" t="n">
        <v>3.32</v>
      </c>
      <c r="G2314" s="871" t="n">
        <v>7.54</v>
      </c>
      <c r="H2314" s="870" t="n">
        <v>4.22</v>
      </c>
      <c r="I2314" s="871" t="n">
        <v>3.83</v>
      </c>
      <c r="J2314" s="871" t="n">
        <v>8.05</v>
      </c>
    </row>
    <row r="2315" customFormat="false" ht="25.5" hidden="false" customHeight="false" outlineLevel="0" collapsed="false">
      <c r="A2315" s="868" t="s">
        <v>4962</v>
      </c>
      <c r="B2315" s="869"/>
      <c r="C2315" s="868" t="s">
        <v>4963</v>
      </c>
      <c r="D2315" s="868" t="s">
        <v>337</v>
      </c>
      <c r="E2315" s="870" t="n">
        <v>2.98</v>
      </c>
      <c r="F2315" s="871" t="n">
        <v>3.32</v>
      </c>
      <c r="G2315" s="871" t="n">
        <v>6.3</v>
      </c>
      <c r="H2315" s="870" t="n">
        <v>2.98</v>
      </c>
      <c r="I2315" s="871" t="n">
        <v>3.83</v>
      </c>
      <c r="J2315" s="871" t="n">
        <v>6.81</v>
      </c>
    </row>
    <row r="2316" customFormat="false" ht="25.5" hidden="false" customHeight="false" outlineLevel="0" collapsed="false">
      <c r="A2316" s="868" t="s">
        <v>4964</v>
      </c>
      <c r="B2316" s="869"/>
      <c r="C2316" s="868" t="s">
        <v>4965</v>
      </c>
      <c r="D2316" s="868" t="s">
        <v>337</v>
      </c>
      <c r="E2316" s="870" t="n">
        <v>5.92</v>
      </c>
      <c r="F2316" s="871" t="n">
        <v>3.32</v>
      </c>
      <c r="G2316" s="871" t="n">
        <v>9.24</v>
      </c>
      <c r="H2316" s="870" t="n">
        <v>5.92</v>
      </c>
      <c r="I2316" s="871" t="n">
        <v>3.83</v>
      </c>
      <c r="J2316" s="871" t="n">
        <v>9.75</v>
      </c>
    </row>
    <row r="2317" customFormat="false" ht="25.5" hidden="false" customHeight="false" outlineLevel="0" collapsed="false">
      <c r="A2317" s="868" t="s">
        <v>4966</v>
      </c>
      <c r="B2317" s="869"/>
      <c r="C2317" s="868" t="s">
        <v>4967</v>
      </c>
      <c r="D2317" s="868" t="s">
        <v>337</v>
      </c>
      <c r="E2317" s="870" t="n">
        <v>7.44</v>
      </c>
      <c r="F2317" s="871" t="n">
        <v>3.32</v>
      </c>
      <c r="G2317" s="871" t="n">
        <v>10.76</v>
      </c>
      <c r="H2317" s="870" t="n">
        <v>7.44</v>
      </c>
      <c r="I2317" s="871" t="n">
        <v>3.83</v>
      </c>
      <c r="J2317" s="871" t="n">
        <v>11.27</v>
      </c>
    </row>
    <row r="2318" customFormat="false" ht="25.5" hidden="false" customHeight="false" outlineLevel="0" collapsed="false">
      <c r="A2318" s="868" t="s">
        <v>4968</v>
      </c>
      <c r="B2318" s="869"/>
      <c r="C2318" s="868" t="s">
        <v>4969</v>
      </c>
      <c r="D2318" s="868" t="s">
        <v>337</v>
      </c>
      <c r="E2318" s="870" t="n">
        <v>7.66</v>
      </c>
      <c r="F2318" s="871" t="n">
        <v>3.32</v>
      </c>
      <c r="G2318" s="871" t="n">
        <v>10.98</v>
      </c>
      <c r="H2318" s="870" t="n">
        <v>7.66</v>
      </c>
      <c r="I2318" s="871" t="n">
        <v>3.83</v>
      </c>
      <c r="J2318" s="871" t="n">
        <v>11.49</v>
      </c>
    </row>
    <row r="2319" customFormat="false" ht="25.5" hidden="false" customHeight="false" outlineLevel="0" collapsed="false">
      <c r="A2319" s="868" t="s">
        <v>4970</v>
      </c>
      <c r="B2319" s="869"/>
      <c r="C2319" s="868" t="s">
        <v>4971</v>
      </c>
      <c r="D2319" s="868" t="s">
        <v>337</v>
      </c>
      <c r="E2319" s="870" t="n">
        <v>9.56</v>
      </c>
      <c r="F2319" s="871" t="n">
        <v>3.32</v>
      </c>
      <c r="G2319" s="871" t="n">
        <v>12.88</v>
      </c>
      <c r="H2319" s="870" t="n">
        <v>9.56</v>
      </c>
      <c r="I2319" s="871" t="n">
        <v>3.83</v>
      </c>
      <c r="J2319" s="871" t="n">
        <v>13.39</v>
      </c>
    </row>
    <row r="2320" customFormat="false" ht="25.5" hidden="false" customHeight="false" outlineLevel="0" collapsed="false">
      <c r="A2320" s="868" t="s">
        <v>4972</v>
      </c>
      <c r="B2320" s="869"/>
      <c r="C2320" s="868" t="s">
        <v>4973</v>
      </c>
      <c r="D2320" s="868" t="s">
        <v>337</v>
      </c>
      <c r="E2320" s="870" t="n">
        <v>12.23</v>
      </c>
      <c r="F2320" s="871" t="n">
        <v>3.32</v>
      </c>
      <c r="G2320" s="871" t="n">
        <v>15.55</v>
      </c>
      <c r="H2320" s="870" t="n">
        <v>12.23</v>
      </c>
      <c r="I2320" s="871" t="n">
        <v>3.83</v>
      </c>
      <c r="J2320" s="871" t="n">
        <v>16.06</v>
      </c>
    </row>
    <row r="2321" customFormat="false" ht="25.5" hidden="false" customHeight="false" outlineLevel="0" collapsed="false">
      <c r="A2321" s="868" t="s">
        <v>4974</v>
      </c>
      <c r="B2321" s="869"/>
      <c r="C2321" s="868" t="s">
        <v>4975</v>
      </c>
      <c r="D2321" s="868" t="s">
        <v>337</v>
      </c>
      <c r="E2321" s="870" t="n">
        <v>14.08</v>
      </c>
      <c r="F2321" s="871" t="n">
        <v>3.32</v>
      </c>
      <c r="G2321" s="871" t="n">
        <v>17.4</v>
      </c>
      <c r="H2321" s="870" t="n">
        <v>14.08</v>
      </c>
      <c r="I2321" s="871" t="n">
        <v>3.83</v>
      </c>
      <c r="J2321" s="871" t="n">
        <v>17.91</v>
      </c>
    </row>
    <row r="2322" customFormat="false" ht="12.75" hidden="false" customHeight="false" outlineLevel="0" collapsed="false">
      <c r="A2322" s="863" t="s">
        <v>4976</v>
      </c>
      <c r="B2322" s="864" t="s">
        <v>4977</v>
      </c>
      <c r="C2322" s="865"/>
      <c r="D2322" s="876"/>
      <c r="E2322" s="877"/>
      <c r="F2322" s="877"/>
      <c r="G2322" s="878"/>
      <c r="H2322" s="877"/>
      <c r="I2322" s="877"/>
      <c r="J2322" s="878"/>
    </row>
    <row r="2323" customFormat="false" ht="12.75" hidden="false" customHeight="false" outlineLevel="0" collapsed="false">
      <c r="A2323" s="868" t="s">
        <v>4978</v>
      </c>
      <c r="B2323" s="869"/>
      <c r="C2323" s="868" t="s">
        <v>4979</v>
      </c>
      <c r="D2323" s="868" t="s">
        <v>337</v>
      </c>
      <c r="E2323" s="870" t="n">
        <v>0.66</v>
      </c>
      <c r="F2323" s="871" t="n">
        <v>2.65</v>
      </c>
      <c r="G2323" s="871" t="n">
        <v>3.31</v>
      </c>
      <c r="H2323" s="870" t="n">
        <v>0.66</v>
      </c>
      <c r="I2323" s="871" t="n">
        <v>3.07</v>
      </c>
      <c r="J2323" s="871" t="n">
        <v>3.73</v>
      </c>
    </row>
    <row r="2324" customFormat="false" ht="25.5" hidden="false" customHeight="false" outlineLevel="0" collapsed="false">
      <c r="A2324" s="868" t="s">
        <v>4980</v>
      </c>
      <c r="B2324" s="869"/>
      <c r="C2324" s="868" t="s">
        <v>4981</v>
      </c>
      <c r="D2324" s="868" t="s">
        <v>337</v>
      </c>
      <c r="E2324" s="870" t="n">
        <v>3.81</v>
      </c>
      <c r="F2324" s="871" t="n">
        <v>4.97</v>
      </c>
      <c r="G2324" s="871" t="n">
        <v>8.78</v>
      </c>
      <c r="H2324" s="870" t="n">
        <v>3.81</v>
      </c>
      <c r="I2324" s="871" t="n">
        <v>5.75</v>
      </c>
      <c r="J2324" s="871" t="n">
        <v>9.56</v>
      </c>
    </row>
    <row r="2325" customFormat="false" ht="25.5" hidden="false" customHeight="false" outlineLevel="0" collapsed="false">
      <c r="A2325" s="868" t="s">
        <v>4982</v>
      </c>
      <c r="B2325" s="869"/>
      <c r="C2325" s="868" t="s">
        <v>4983</v>
      </c>
      <c r="D2325" s="868" t="s">
        <v>337</v>
      </c>
      <c r="E2325" s="870" t="n">
        <v>4.98</v>
      </c>
      <c r="F2325" s="871" t="n">
        <v>4.97</v>
      </c>
      <c r="G2325" s="871" t="n">
        <v>9.95</v>
      </c>
      <c r="H2325" s="870" t="n">
        <v>4.98</v>
      </c>
      <c r="I2325" s="871" t="n">
        <v>5.75</v>
      </c>
      <c r="J2325" s="871" t="n">
        <v>10.73</v>
      </c>
    </row>
    <row r="2326" customFormat="false" ht="25.5" hidden="false" customHeight="false" outlineLevel="0" collapsed="false">
      <c r="A2326" s="868" t="s">
        <v>4984</v>
      </c>
      <c r="B2326" s="869"/>
      <c r="C2326" s="868" t="s">
        <v>4985</v>
      </c>
      <c r="D2326" s="868" t="s">
        <v>337</v>
      </c>
      <c r="E2326" s="870" t="n">
        <v>5.17</v>
      </c>
      <c r="F2326" s="871" t="n">
        <v>4.97</v>
      </c>
      <c r="G2326" s="871" t="n">
        <v>10.14</v>
      </c>
      <c r="H2326" s="870" t="n">
        <v>5.17</v>
      </c>
      <c r="I2326" s="871" t="n">
        <v>5.75</v>
      </c>
      <c r="J2326" s="871" t="n">
        <v>10.92</v>
      </c>
    </row>
    <row r="2327" customFormat="false" ht="25.5" hidden="false" customHeight="false" outlineLevel="0" collapsed="false">
      <c r="A2327" s="868" t="s">
        <v>4986</v>
      </c>
      <c r="B2327" s="869"/>
      <c r="C2327" s="868" t="s">
        <v>4987</v>
      </c>
      <c r="D2327" s="868" t="s">
        <v>337</v>
      </c>
      <c r="E2327" s="870" t="n">
        <v>5.28</v>
      </c>
      <c r="F2327" s="871" t="n">
        <v>4.97</v>
      </c>
      <c r="G2327" s="871" t="n">
        <v>10.25</v>
      </c>
      <c r="H2327" s="870" t="n">
        <v>5.28</v>
      </c>
      <c r="I2327" s="871" t="n">
        <v>5.75</v>
      </c>
      <c r="J2327" s="871" t="n">
        <v>11.03</v>
      </c>
    </row>
    <row r="2328" customFormat="false" ht="25.5" hidden="false" customHeight="false" outlineLevel="0" collapsed="false">
      <c r="A2328" s="868" t="s">
        <v>4988</v>
      </c>
      <c r="B2328" s="869"/>
      <c r="C2328" s="868" t="s">
        <v>4989</v>
      </c>
      <c r="D2328" s="868" t="s">
        <v>337</v>
      </c>
      <c r="E2328" s="870" t="n">
        <v>8.04</v>
      </c>
      <c r="F2328" s="871" t="n">
        <v>4.97</v>
      </c>
      <c r="G2328" s="871" t="n">
        <v>13.01</v>
      </c>
      <c r="H2328" s="870" t="n">
        <v>8.04</v>
      </c>
      <c r="I2328" s="871" t="n">
        <v>5.75</v>
      </c>
      <c r="J2328" s="871" t="n">
        <v>13.79</v>
      </c>
    </row>
    <row r="2329" customFormat="false" ht="25.5" hidden="false" customHeight="false" outlineLevel="0" collapsed="false">
      <c r="A2329" s="868" t="s">
        <v>4990</v>
      </c>
      <c r="B2329" s="869"/>
      <c r="C2329" s="868" t="s">
        <v>4991</v>
      </c>
      <c r="D2329" s="868" t="s">
        <v>337</v>
      </c>
      <c r="E2329" s="870" t="n">
        <v>7.94</v>
      </c>
      <c r="F2329" s="871" t="n">
        <v>4.97</v>
      </c>
      <c r="G2329" s="871" t="n">
        <v>12.91</v>
      </c>
      <c r="H2329" s="870" t="n">
        <v>7.94</v>
      </c>
      <c r="I2329" s="871" t="n">
        <v>5.75</v>
      </c>
      <c r="J2329" s="871" t="n">
        <v>13.69</v>
      </c>
    </row>
    <row r="2330" customFormat="false" ht="25.5" hidden="false" customHeight="false" outlineLevel="0" collapsed="false">
      <c r="A2330" s="868" t="s">
        <v>4992</v>
      </c>
      <c r="B2330" s="869"/>
      <c r="C2330" s="868" t="s">
        <v>4993</v>
      </c>
      <c r="D2330" s="868" t="s">
        <v>337</v>
      </c>
      <c r="E2330" s="870" t="n">
        <v>12.38</v>
      </c>
      <c r="F2330" s="871" t="n">
        <v>4.97</v>
      </c>
      <c r="G2330" s="871" t="n">
        <v>17.35</v>
      </c>
      <c r="H2330" s="870" t="n">
        <v>12.38</v>
      </c>
      <c r="I2330" s="871" t="n">
        <v>5.75</v>
      </c>
      <c r="J2330" s="871" t="n">
        <v>18.13</v>
      </c>
    </row>
    <row r="2331" customFormat="false" ht="25.5" hidden="false" customHeight="false" outlineLevel="0" collapsed="false">
      <c r="A2331" s="868" t="s">
        <v>4994</v>
      </c>
      <c r="B2331" s="869"/>
      <c r="C2331" s="868" t="s">
        <v>4995</v>
      </c>
      <c r="D2331" s="868" t="s">
        <v>337</v>
      </c>
      <c r="E2331" s="870" t="n">
        <v>17.12</v>
      </c>
      <c r="F2331" s="871" t="n">
        <v>6.64</v>
      </c>
      <c r="G2331" s="871" t="n">
        <v>23.76</v>
      </c>
      <c r="H2331" s="870" t="n">
        <v>17.12</v>
      </c>
      <c r="I2331" s="871" t="n">
        <v>7.67</v>
      </c>
      <c r="J2331" s="871" t="n">
        <v>24.79</v>
      </c>
    </row>
    <row r="2332" customFormat="false" ht="25.5" hidden="false" customHeight="false" outlineLevel="0" collapsed="false">
      <c r="A2332" s="868" t="s">
        <v>4996</v>
      </c>
      <c r="B2332" s="869"/>
      <c r="C2332" s="868" t="s">
        <v>4997</v>
      </c>
      <c r="D2332" s="868" t="s">
        <v>337</v>
      </c>
      <c r="E2332" s="870" t="n">
        <v>17.4</v>
      </c>
      <c r="F2332" s="871" t="n">
        <v>6.64</v>
      </c>
      <c r="G2332" s="871" t="n">
        <v>24.04</v>
      </c>
      <c r="H2332" s="870" t="n">
        <v>17.4</v>
      </c>
      <c r="I2332" s="871" t="n">
        <v>7.67</v>
      </c>
      <c r="J2332" s="871" t="n">
        <v>25.07</v>
      </c>
    </row>
    <row r="2333" customFormat="false" ht="25.5" hidden="false" customHeight="false" outlineLevel="0" collapsed="false">
      <c r="A2333" s="868" t="s">
        <v>4998</v>
      </c>
      <c r="B2333" s="869"/>
      <c r="C2333" s="868" t="s">
        <v>4999</v>
      </c>
      <c r="D2333" s="868" t="s">
        <v>337</v>
      </c>
      <c r="E2333" s="870" t="n">
        <v>22.26</v>
      </c>
      <c r="F2333" s="871" t="n">
        <v>6.64</v>
      </c>
      <c r="G2333" s="871" t="n">
        <v>28.9</v>
      </c>
      <c r="H2333" s="870" t="n">
        <v>22.26</v>
      </c>
      <c r="I2333" s="871" t="n">
        <v>7.67</v>
      </c>
      <c r="J2333" s="871" t="n">
        <v>29.93</v>
      </c>
    </row>
    <row r="2334" customFormat="false" ht="25.5" hidden="false" customHeight="false" outlineLevel="0" collapsed="false">
      <c r="A2334" s="868" t="s">
        <v>5000</v>
      </c>
      <c r="B2334" s="869"/>
      <c r="C2334" s="868" t="s">
        <v>5001</v>
      </c>
      <c r="D2334" s="868" t="s">
        <v>337</v>
      </c>
      <c r="E2334" s="870" t="n">
        <v>24.49</v>
      </c>
      <c r="F2334" s="871" t="n">
        <v>6.64</v>
      </c>
      <c r="G2334" s="871" t="n">
        <v>31.13</v>
      </c>
      <c r="H2334" s="870" t="n">
        <v>24.49</v>
      </c>
      <c r="I2334" s="871" t="n">
        <v>7.67</v>
      </c>
      <c r="J2334" s="871" t="n">
        <v>32.16</v>
      </c>
    </row>
    <row r="2335" customFormat="false" ht="12.75" hidden="false" customHeight="false" outlineLevel="0" collapsed="false">
      <c r="A2335" s="863" t="s">
        <v>5002</v>
      </c>
      <c r="B2335" s="864" t="s">
        <v>5003</v>
      </c>
      <c r="C2335" s="865"/>
      <c r="D2335" s="876"/>
      <c r="E2335" s="877"/>
      <c r="F2335" s="877"/>
      <c r="G2335" s="878"/>
      <c r="H2335" s="877"/>
      <c r="I2335" s="877"/>
      <c r="J2335" s="878"/>
    </row>
    <row r="2336" customFormat="false" ht="38.25" hidden="false" customHeight="false" outlineLevel="0" collapsed="false">
      <c r="A2336" s="868" t="s">
        <v>5004</v>
      </c>
      <c r="B2336" s="869"/>
      <c r="C2336" s="868" t="s">
        <v>5005</v>
      </c>
      <c r="D2336" s="868" t="s">
        <v>445</v>
      </c>
      <c r="E2336" s="870" t="n">
        <v>2.9</v>
      </c>
      <c r="F2336" s="871" t="n">
        <v>4.97</v>
      </c>
      <c r="G2336" s="871" t="n">
        <v>7.87</v>
      </c>
      <c r="H2336" s="870" t="n">
        <v>2.9</v>
      </c>
      <c r="I2336" s="871" t="n">
        <v>5.75</v>
      </c>
      <c r="J2336" s="871" t="n">
        <v>8.65</v>
      </c>
    </row>
    <row r="2337" customFormat="false" ht="38.25" hidden="false" customHeight="false" outlineLevel="0" collapsed="false">
      <c r="A2337" s="868" t="s">
        <v>5006</v>
      </c>
      <c r="B2337" s="869"/>
      <c r="C2337" s="868" t="s">
        <v>5007</v>
      </c>
      <c r="D2337" s="868" t="s">
        <v>445</v>
      </c>
      <c r="E2337" s="870" t="n">
        <v>5.3</v>
      </c>
      <c r="F2337" s="871" t="n">
        <v>4.97</v>
      </c>
      <c r="G2337" s="871" t="n">
        <v>10.27</v>
      </c>
      <c r="H2337" s="870" t="n">
        <v>5.3</v>
      </c>
      <c r="I2337" s="871" t="n">
        <v>5.75</v>
      </c>
      <c r="J2337" s="871" t="n">
        <v>11.05</v>
      </c>
    </row>
    <row r="2338" customFormat="false" ht="38.25" hidden="false" customHeight="false" outlineLevel="0" collapsed="false">
      <c r="A2338" s="868" t="s">
        <v>5008</v>
      </c>
      <c r="B2338" s="869"/>
      <c r="C2338" s="868" t="s">
        <v>5009</v>
      </c>
      <c r="D2338" s="868" t="s">
        <v>445</v>
      </c>
      <c r="E2338" s="870" t="n">
        <v>12.34</v>
      </c>
      <c r="F2338" s="871" t="n">
        <v>4.97</v>
      </c>
      <c r="G2338" s="871" t="n">
        <v>17.31</v>
      </c>
      <c r="H2338" s="870" t="n">
        <v>12.34</v>
      </c>
      <c r="I2338" s="871" t="n">
        <v>5.75</v>
      </c>
      <c r="J2338" s="871" t="n">
        <v>18.09</v>
      </c>
    </row>
    <row r="2339" customFormat="false" ht="25.5" hidden="false" customHeight="false" outlineLevel="0" collapsed="false">
      <c r="A2339" s="868" t="s">
        <v>5010</v>
      </c>
      <c r="B2339" s="869"/>
      <c r="C2339" s="868" t="s">
        <v>5011</v>
      </c>
      <c r="D2339" s="868" t="s">
        <v>445</v>
      </c>
      <c r="E2339" s="870" t="n">
        <v>0.34</v>
      </c>
      <c r="F2339" s="871" t="n">
        <v>2.65</v>
      </c>
      <c r="G2339" s="871" t="n">
        <v>2.99</v>
      </c>
      <c r="H2339" s="870" t="n">
        <v>0.34</v>
      </c>
      <c r="I2339" s="871" t="n">
        <v>3.07</v>
      </c>
      <c r="J2339" s="871" t="n">
        <v>3.41</v>
      </c>
    </row>
    <row r="2340" customFormat="false" ht="12.75" hidden="false" customHeight="false" outlineLevel="0" collapsed="false">
      <c r="A2340" s="868" t="s">
        <v>5012</v>
      </c>
      <c r="B2340" s="869"/>
      <c r="C2340" s="868" t="s">
        <v>5013</v>
      </c>
      <c r="D2340" s="868" t="s">
        <v>445</v>
      </c>
      <c r="E2340" s="870" t="n">
        <v>1.37</v>
      </c>
      <c r="F2340" s="871" t="n">
        <v>9.96</v>
      </c>
      <c r="G2340" s="871" t="n">
        <v>11.33</v>
      </c>
      <c r="H2340" s="870" t="n">
        <v>1.37</v>
      </c>
      <c r="I2340" s="871" t="n">
        <v>11.5</v>
      </c>
      <c r="J2340" s="871" t="n">
        <v>12.87</v>
      </c>
    </row>
    <row r="2341" customFormat="false" ht="38.25" hidden="false" customHeight="false" outlineLevel="0" collapsed="false">
      <c r="A2341" s="868" t="s">
        <v>5014</v>
      </c>
      <c r="B2341" s="869"/>
      <c r="C2341" s="868" t="s">
        <v>5015</v>
      </c>
      <c r="D2341" s="868" t="s">
        <v>445</v>
      </c>
      <c r="E2341" s="870" t="n">
        <v>2.83</v>
      </c>
      <c r="F2341" s="871" t="n">
        <v>3.98</v>
      </c>
      <c r="G2341" s="871" t="n">
        <v>6.81</v>
      </c>
      <c r="H2341" s="870" t="n">
        <v>2.83</v>
      </c>
      <c r="I2341" s="871" t="n">
        <v>4.61</v>
      </c>
      <c r="J2341" s="871" t="n">
        <v>7.44</v>
      </c>
    </row>
    <row r="2342" customFormat="false" ht="25.5" hidden="false" customHeight="false" outlineLevel="0" collapsed="false">
      <c r="A2342" s="868" t="s">
        <v>5016</v>
      </c>
      <c r="B2342" s="869"/>
      <c r="C2342" s="868" t="s">
        <v>5017</v>
      </c>
      <c r="D2342" s="868" t="s">
        <v>445</v>
      </c>
      <c r="E2342" s="870" t="n">
        <v>1.88</v>
      </c>
      <c r="F2342" s="871" t="n">
        <v>3.32</v>
      </c>
      <c r="G2342" s="871" t="n">
        <v>5.2</v>
      </c>
      <c r="H2342" s="870" t="n">
        <v>1.88</v>
      </c>
      <c r="I2342" s="871" t="n">
        <v>3.83</v>
      </c>
      <c r="J2342" s="871" t="n">
        <v>5.71</v>
      </c>
    </row>
    <row r="2343" customFormat="false" ht="25.5" hidden="false" customHeight="false" outlineLevel="0" collapsed="false">
      <c r="A2343" s="868" t="s">
        <v>5018</v>
      </c>
      <c r="B2343" s="869"/>
      <c r="C2343" s="868" t="s">
        <v>5019</v>
      </c>
      <c r="D2343" s="868" t="s">
        <v>445</v>
      </c>
      <c r="E2343" s="870" t="n">
        <v>5.87</v>
      </c>
      <c r="F2343" s="871" t="n">
        <v>4.3</v>
      </c>
      <c r="G2343" s="871" t="n">
        <v>10.17</v>
      </c>
      <c r="H2343" s="870" t="n">
        <v>5.87</v>
      </c>
      <c r="I2343" s="871" t="n">
        <v>4.97</v>
      </c>
      <c r="J2343" s="871" t="n">
        <v>10.84</v>
      </c>
    </row>
    <row r="2344" customFormat="false" ht="25.5" hidden="false" customHeight="false" outlineLevel="0" collapsed="false">
      <c r="A2344" s="868" t="s">
        <v>5020</v>
      </c>
      <c r="B2344" s="869"/>
      <c r="C2344" s="868" t="s">
        <v>5021</v>
      </c>
      <c r="D2344" s="868" t="s">
        <v>445</v>
      </c>
      <c r="E2344" s="870" t="n">
        <v>12.69</v>
      </c>
      <c r="F2344" s="871" t="n">
        <v>5.3</v>
      </c>
      <c r="G2344" s="871" t="n">
        <v>17.99</v>
      </c>
      <c r="H2344" s="870" t="n">
        <v>12.69</v>
      </c>
      <c r="I2344" s="871" t="n">
        <v>6.13</v>
      </c>
      <c r="J2344" s="871" t="n">
        <v>18.82</v>
      </c>
    </row>
    <row r="2345" customFormat="false" ht="38.25" hidden="false" customHeight="false" outlineLevel="0" collapsed="false">
      <c r="A2345" s="868" t="s">
        <v>5022</v>
      </c>
      <c r="B2345" s="869"/>
      <c r="C2345" s="868" t="s">
        <v>5023</v>
      </c>
      <c r="D2345" s="868" t="s">
        <v>445</v>
      </c>
      <c r="E2345" s="870" t="n">
        <v>24.54</v>
      </c>
      <c r="F2345" s="871" t="n">
        <v>6.97</v>
      </c>
      <c r="G2345" s="871" t="n">
        <v>31.51</v>
      </c>
      <c r="H2345" s="870" t="n">
        <v>24.54</v>
      </c>
      <c r="I2345" s="871" t="n">
        <v>8.05</v>
      </c>
      <c r="J2345" s="871" t="n">
        <v>32.59</v>
      </c>
    </row>
    <row r="2346" customFormat="false" ht="38.25" hidden="false" customHeight="false" outlineLevel="0" collapsed="false">
      <c r="A2346" s="868" t="s">
        <v>5024</v>
      </c>
      <c r="B2346" s="869"/>
      <c r="C2346" s="868" t="s">
        <v>5025</v>
      </c>
      <c r="D2346" s="868" t="s">
        <v>445</v>
      </c>
      <c r="E2346" s="870" t="n">
        <v>4.49</v>
      </c>
      <c r="F2346" s="871" t="n">
        <v>3.98</v>
      </c>
      <c r="G2346" s="871" t="n">
        <v>8.47</v>
      </c>
      <c r="H2346" s="870" t="n">
        <v>4.49</v>
      </c>
      <c r="I2346" s="871" t="n">
        <v>4.61</v>
      </c>
      <c r="J2346" s="871" t="n">
        <v>9.1</v>
      </c>
    </row>
    <row r="2347" customFormat="false" ht="38.25" hidden="false" customHeight="false" outlineLevel="0" collapsed="false">
      <c r="A2347" s="868" t="s">
        <v>5026</v>
      </c>
      <c r="B2347" s="869"/>
      <c r="C2347" s="868" t="s">
        <v>5027</v>
      </c>
      <c r="D2347" s="868" t="s">
        <v>445</v>
      </c>
      <c r="E2347" s="870" t="n">
        <v>7.74</v>
      </c>
      <c r="F2347" s="871" t="n">
        <v>4.3</v>
      </c>
      <c r="G2347" s="871" t="n">
        <v>12.04</v>
      </c>
      <c r="H2347" s="870" t="n">
        <v>7.74</v>
      </c>
      <c r="I2347" s="871" t="n">
        <v>4.97</v>
      </c>
      <c r="J2347" s="871" t="n">
        <v>12.71</v>
      </c>
    </row>
    <row r="2348" customFormat="false" ht="38.25" hidden="false" customHeight="false" outlineLevel="0" collapsed="false">
      <c r="A2348" s="868" t="s">
        <v>5028</v>
      </c>
      <c r="B2348" s="869"/>
      <c r="C2348" s="868" t="s">
        <v>5029</v>
      </c>
      <c r="D2348" s="868" t="s">
        <v>445</v>
      </c>
      <c r="E2348" s="870" t="n">
        <v>12.71</v>
      </c>
      <c r="F2348" s="871" t="n">
        <v>5.3</v>
      </c>
      <c r="G2348" s="871" t="n">
        <v>18.01</v>
      </c>
      <c r="H2348" s="870" t="n">
        <v>12.71</v>
      </c>
      <c r="I2348" s="871" t="n">
        <v>6.13</v>
      </c>
      <c r="J2348" s="871" t="n">
        <v>18.84</v>
      </c>
    </row>
    <row r="2349" customFormat="false" ht="25.5" hidden="false" customHeight="false" outlineLevel="0" collapsed="false">
      <c r="A2349" s="868" t="s">
        <v>5030</v>
      </c>
      <c r="B2349" s="869"/>
      <c r="C2349" s="868" t="s">
        <v>5031</v>
      </c>
      <c r="D2349" s="868" t="s">
        <v>445</v>
      </c>
      <c r="E2349" s="870" t="n">
        <v>4.86</v>
      </c>
      <c r="F2349" s="871" t="n">
        <v>3.98</v>
      </c>
      <c r="G2349" s="871" t="n">
        <v>8.84</v>
      </c>
      <c r="H2349" s="870" t="n">
        <v>4.86</v>
      </c>
      <c r="I2349" s="871" t="n">
        <v>4.61</v>
      </c>
      <c r="J2349" s="871" t="n">
        <v>9.47</v>
      </c>
    </row>
    <row r="2350" customFormat="false" ht="25.5" hidden="false" customHeight="false" outlineLevel="0" collapsed="false">
      <c r="A2350" s="868" t="s">
        <v>5032</v>
      </c>
      <c r="B2350" s="869"/>
      <c r="C2350" s="868" t="s">
        <v>5033</v>
      </c>
      <c r="D2350" s="868" t="s">
        <v>445</v>
      </c>
      <c r="E2350" s="870" t="n">
        <v>7.4</v>
      </c>
      <c r="F2350" s="871" t="n">
        <v>4.3</v>
      </c>
      <c r="G2350" s="871" t="n">
        <v>11.7</v>
      </c>
      <c r="H2350" s="870" t="n">
        <v>7.4</v>
      </c>
      <c r="I2350" s="871" t="n">
        <v>4.97</v>
      </c>
      <c r="J2350" s="871" t="n">
        <v>12.37</v>
      </c>
    </row>
    <row r="2351" customFormat="false" ht="25.5" hidden="false" customHeight="false" outlineLevel="0" collapsed="false">
      <c r="A2351" s="868" t="s">
        <v>5034</v>
      </c>
      <c r="B2351" s="869"/>
      <c r="C2351" s="868" t="s">
        <v>5035</v>
      </c>
      <c r="D2351" s="868" t="s">
        <v>445</v>
      </c>
      <c r="E2351" s="870" t="n">
        <v>15.53</v>
      </c>
      <c r="F2351" s="871" t="n">
        <v>5.3</v>
      </c>
      <c r="G2351" s="871" t="n">
        <v>20.83</v>
      </c>
      <c r="H2351" s="870" t="n">
        <v>15.53</v>
      </c>
      <c r="I2351" s="871" t="n">
        <v>6.13</v>
      </c>
      <c r="J2351" s="871" t="n">
        <v>21.66</v>
      </c>
    </row>
    <row r="2352" customFormat="false" ht="12.75" hidden="false" customHeight="false" outlineLevel="0" collapsed="false">
      <c r="A2352" s="863" t="s">
        <v>5036</v>
      </c>
      <c r="B2352" s="864" t="s">
        <v>5037</v>
      </c>
      <c r="C2352" s="865"/>
      <c r="D2352" s="876"/>
      <c r="E2352" s="877"/>
      <c r="F2352" s="877"/>
      <c r="G2352" s="878"/>
      <c r="H2352" s="877"/>
      <c r="I2352" s="877"/>
      <c r="J2352" s="878"/>
    </row>
    <row r="2353" customFormat="false" ht="38.25" hidden="false" customHeight="false" outlineLevel="0" collapsed="false">
      <c r="A2353" s="868" t="s">
        <v>5038</v>
      </c>
      <c r="B2353" s="869"/>
      <c r="C2353" s="868" t="s">
        <v>5039</v>
      </c>
      <c r="D2353" s="868" t="s">
        <v>445</v>
      </c>
      <c r="E2353" s="870" t="n">
        <v>2.67</v>
      </c>
      <c r="F2353" s="871" t="n">
        <v>3.32</v>
      </c>
      <c r="G2353" s="871" t="n">
        <v>5.99</v>
      </c>
      <c r="H2353" s="870" t="n">
        <v>2.67</v>
      </c>
      <c r="I2353" s="871" t="n">
        <v>3.83</v>
      </c>
      <c r="J2353" s="871" t="n">
        <v>6.5</v>
      </c>
    </row>
    <row r="2354" customFormat="false" ht="38.25" hidden="false" customHeight="false" outlineLevel="0" collapsed="false">
      <c r="A2354" s="868" t="s">
        <v>5040</v>
      </c>
      <c r="B2354" s="869"/>
      <c r="C2354" s="868" t="s">
        <v>5041</v>
      </c>
      <c r="D2354" s="868" t="s">
        <v>445</v>
      </c>
      <c r="E2354" s="870" t="n">
        <v>3.35</v>
      </c>
      <c r="F2354" s="871" t="n">
        <v>3.32</v>
      </c>
      <c r="G2354" s="871" t="n">
        <v>6.67</v>
      </c>
      <c r="H2354" s="870" t="n">
        <v>3.35</v>
      </c>
      <c r="I2354" s="871" t="n">
        <v>3.83</v>
      </c>
      <c r="J2354" s="871" t="n">
        <v>7.18</v>
      </c>
    </row>
    <row r="2355" customFormat="false" ht="38.25" hidden="false" customHeight="false" outlineLevel="0" collapsed="false">
      <c r="A2355" s="868" t="s">
        <v>5042</v>
      </c>
      <c r="B2355" s="869"/>
      <c r="C2355" s="868" t="s">
        <v>5043</v>
      </c>
      <c r="D2355" s="868" t="s">
        <v>445</v>
      </c>
      <c r="E2355" s="870" t="n">
        <v>3.41</v>
      </c>
      <c r="F2355" s="871" t="n">
        <v>3.32</v>
      </c>
      <c r="G2355" s="871" t="n">
        <v>6.73</v>
      </c>
      <c r="H2355" s="870" t="n">
        <v>3.41</v>
      </c>
      <c r="I2355" s="871" t="n">
        <v>3.83</v>
      </c>
      <c r="J2355" s="871" t="n">
        <v>7.24</v>
      </c>
    </row>
    <row r="2356" customFormat="false" ht="12.75" hidden="false" customHeight="false" outlineLevel="0" collapsed="false">
      <c r="A2356" s="863" t="s">
        <v>5044</v>
      </c>
      <c r="B2356" s="864" t="s">
        <v>5045</v>
      </c>
      <c r="C2356" s="865"/>
      <c r="D2356" s="876"/>
      <c r="E2356" s="877"/>
      <c r="F2356" s="877"/>
      <c r="G2356" s="878"/>
      <c r="H2356" s="877"/>
      <c r="I2356" s="877"/>
      <c r="J2356" s="878"/>
    </row>
    <row r="2357" customFormat="false" ht="25.5" hidden="false" customHeight="false" outlineLevel="0" collapsed="false">
      <c r="A2357" s="868" t="s">
        <v>5046</v>
      </c>
      <c r="B2357" s="869"/>
      <c r="C2357" s="868" t="s">
        <v>5047</v>
      </c>
      <c r="D2357" s="868" t="s">
        <v>445</v>
      </c>
      <c r="E2357" s="870" t="n">
        <v>5.19</v>
      </c>
      <c r="F2357" s="871" t="n">
        <v>4.76</v>
      </c>
      <c r="G2357" s="871" t="n">
        <v>9.95</v>
      </c>
      <c r="H2357" s="870" t="n">
        <v>5.19</v>
      </c>
      <c r="I2357" s="871" t="n">
        <v>5.5</v>
      </c>
      <c r="J2357" s="871" t="n">
        <v>10.69</v>
      </c>
    </row>
    <row r="2358" customFormat="false" ht="25.5" hidden="false" customHeight="false" outlineLevel="0" collapsed="false">
      <c r="A2358" s="868" t="s">
        <v>5048</v>
      </c>
      <c r="B2358" s="869"/>
      <c r="C2358" s="868" t="s">
        <v>5049</v>
      </c>
      <c r="D2358" s="868" t="s">
        <v>445</v>
      </c>
      <c r="E2358" s="870" t="n">
        <v>2.05</v>
      </c>
      <c r="F2358" s="871" t="n">
        <v>4.76</v>
      </c>
      <c r="G2358" s="871" t="n">
        <v>6.81</v>
      </c>
      <c r="H2358" s="870" t="n">
        <v>2.05</v>
      </c>
      <c r="I2358" s="871" t="n">
        <v>5.5</v>
      </c>
      <c r="J2358" s="871" t="n">
        <v>7.55</v>
      </c>
    </row>
    <row r="2359" customFormat="false" ht="12.75" hidden="false" customHeight="false" outlineLevel="0" collapsed="false">
      <c r="A2359" s="863" t="s">
        <v>5050</v>
      </c>
      <c r="B2359" s="864" t="s">
        <v>5051</v>
      </c>
      <c r="C2359" s="865"/>
      <c r="D2359" s="876"/>
      <c r="E2359" s="877"/>
      <c r="F2359" s="877"/>
      <c r="G2359" s="878"/>
      <c r="H2359" s="877"/>
      <c r="I2359" s="877"/>
      <c r="J2359" s="878"/>
    </row>
    <row r="2360" customFormat="false" ht="25.5" hidden="false" customHeight="false" outlineLevel="0" collapsed="false">
      <c r="A2360" s="868" t="s">
        <v>5052</v>
      </c>
      <c r="B2360" s="869"/>
      <c r="C2360" s="868" t="s">
        <v>5053</v>
      </c>
      <c r="D2360" s="868" t="s">
        <v>445</v>
      </c>
      <c r="E2360" s="870" t="n">
        <v>2.46</v>
      </c>
      <c r="F2360" s="871" t="n">
        <v>4.76</v>
      </c>
      <c r="G2360" s="871" t="n">
        <v>7.22</v>
      </c>
      <c r="H2360" s="870" t="n">
        <v>2.46</v>
      </c>
      <c r="I2360" s="871" t="n">
        <v>5.5</v>
      </c>
      <c r="J2360" s="871" t="n">
        <v>7.96</v>
      </c>
    </row>
    <row r="2361" customFormat="false" ht="25.5" hidden="false" customHeight="false" outlineLevel="0" collapsed="false">
      <c r="A2361" s="868" t="s">
        <v>5054</v>
      </c>
      <c r="B2361" s="869"/>
      <c r="C2361" s="868" t="s">
        <v>5055</v>
      </c>
      <c r="D2361" s="868" t="s">
        <v>445</v>
      </c>
      <c r="E2361" s="870" t="n">
        <v>4.92</v>
      </c>
      <c r="F2361" s="871" t="n">
        <v>4.76</v>
      </c>
      <c r="G2361" s="871" t="n">
        <v>9.68</v>
      </c>
      <c r="H2361" s="870" t="n">
        <v>4.92</v>
      </c>
      <c r="I2361" s="871" t="n">
        <v>5.5</v>
      </c>
      <c r="J2361" s="871" t="n">
        <v>10.42</v>
      </c>
    </row>
    <row r="2362" customFormat="false" ht="12.75" hidden="false" customHeight="false" outlineLevel="0" collapsed="false">
      <c r="A2362" s="863" t="s">
        <v>5056</v>
      </c>
      <c r="B2362" s="864" t="s">
        <v>5057</v>
      </c>
      <c r="C2362" s="865"/>
      <c r="D2362" s="876"/>
      <c r="E2362" s="877"/>
      <c r="F2362" s="877"/>
      <c r="G2362" s="878"/>
      <c r="H2362" s="877"/>
      <c r="I2362" s="877"/>
      <c r="J2362" s="878"/>
    </row>
    <row r="2363" customFormat="false" ht="12.75" hidden="false" customHeight="false" outlineLevel="0" collapsed="false">
      <c r="A2363" s="868" t="s">
        <v>5058</v>
      </c>
      <c r="B2363" s="869"/>
      <c r="C2363" s="868" t="s">
        <v>5059</v>
      </c>
      <c r="D2363" s="868" t="s">
        <v>445</v>
      </c>
      <c r="E2363" s="870" t="n">
        <v>1.39</v>
      </c>
      <c r="F2363" s="871" t="n">
        <v>3.65</v>
      </c>
      <c r="G2363" s="871" t="n">
        <v>5.04</v>
      </c>
      <c r="H2363" s="870" t="n">
        <v>1.39</v>
      </c>
      <c r="I2363" s="871" t="n">
        <v>4.22</v>
      </c>
      <c r="J2363" s="871" t="n">
        <v>5.61</v>
      </c>
    </row>
    <row r="2364" customFormat="false" ht="12.75" hidden="false" customHeight="false" outlineLevel="0" collapsed="false">
      <c r="A2364" s="868" t="s">
        <v>5060</v>
      </c>
      <c r="B2364" s="869"/>
      <c r="C2364" s="868" t="s">
        <v>5061</v>
      </c>
      <c r="D2364" s="868" t="s">
        <v>445</v>
      </c>
      <c r="E2364" s="870" t="n">
        <v>7.56</v>
      </c>
      <c r="F2364" s="871" t="n">
        <v>3.65</v>
      </c>
      <c r="G2364" s="871" t="n">
        <v>11.21</v>
      </c>
      <c r="H2364" s="870" t="n">
        <v>7.56</v>
      </c>
      <c r="I2364" s="871" t="n">
        <v>4.22</v>
      </c>
      <c r="J2364" s="871" t="n">
        <v>11.78</v>
      </c>
    </row>
    <row r="2365" customFormat="false" ht="12.75" hidden="false" customHeight="false" outlineLevel="0" collapsed="false">
      <c r="A2365" s="868" t="s">
        <v>5062</v>
      </c>
      <c r="B2365" s="869"/>
      <c r="C2365" s="868" t="s">
        <v>5063</v>
      </c>
      <c r="D2365" s="868" t="s">
        <v>445</v>
      </c>
      <c r="E2365" s="870" t="n">
        <v>2.84</v>
      </c>
      <c r="F2365" s="871" t="n">
        <v>2.81</v>
      </c>
      <c r="G2365" s="871" t="n">
        <v>5.65</v>
      </c>
      <c r="H2365" s="870" t="n">
        <v>2.84</v>
      </c>
      <c r="I2365" s="871" t="n">
        <v>3.25</v>
      </c>
      <c r="J2365" s="871" t="n">
        <v>6.09</v>
      </c>
    </row>
    <row r="2366" customFormat="false" ht="12.75" hidden="false" customHeight="false" outlineLevel="0" collapsed="false">
      <c r="A2366" s="868" t="s">
        <v>5064</v>
      </c>
      <c r="B2366" s="869"/>
      <c r="C2366" s="868" t="s">
        <v>5065</v>
      </c>
      <c r="D2366" s="868" t="s">
        <v>445</v>
      </c>
      <c r="E2366" s="870" t="n">
        <v>1.9</v>
      </c>
      <c r="F2366" s="871" t="n">
        <v>3.65</v>
      </c>
      <c r="G2366" s="871" t="n">
        <v>5.55</v>
      </c>
      <c r="H2366" s="870" t="n">
        <v>1.9</v>
      </c>
      <c r="I2366" s="871" t="n">
        <v>4.22</v>
      </c>
      <c r="J2366" s="871" t="n">
        <v>6.12</v>
      </c>
    </row>
    <row r="2367" customFormat="false" ht="12.75" hidden="false" customHeight="false" outlineLevel="0" collapsed="false">
      <c r="A2367" s="868" t="s">
        <v>5066</v>
      </c>
      <c r="B2367" s="869"/>
      <c r="C2367" s="868" t="s">
        <v>5067</v>
      </c>
      <c r="D2367" s="868" t="s">
        <v>445</v>
      </c>
      <c r="E2367" s="870" t="n">
        <v>1.7</v>
      </c>
      <c r="F2367" s="871" t="n">
        <v>2.81</v>
      </c>
      <c r="G2367" s="871" t="n">
        <v>4.51</v>
      </c>
      <c r="H2367" s="870" t="n">
        <v>1.7</v>
      </c>
      <c r="I2367" s="871" t="n">
        <v>3.25</v>
      </c>
      <c r="J2367" s="871" t="n">
        <v>4.95</v>
      </c>
    </row>
    <row r="2368" customFormat="false" ht="25.5" hidden="false" customHeight="false" outlineLevel="0" collapsed="false">
      <c r="A2368" s="868" t="s">
        <v>5068</v>
      </c>
      <c r="B2368" s="869"/>
      <c r="C2368" s="868" t="s">
        <v>5069</v>
      </c>
      <c r="D2368" s="868" t="s">
        <v>445</v>
      </c>
      <c r="E2368" s="870" t="n">
        <v>11.97</v>
      </c>
      <c r="F2368" s="871" t="n">
        <v>3.65</v>
      </c>
      <c r="G2368" s="871" t="n">
        <v>15.62</v>
      </c>
      <c r="H2368" s="870" t="n">
        <v>11.97</v>
      </c>
      <c r="I2368" s="871" t="n">
        <v>4.22</v>
      </c>
      <c r="J2368" s="871" t="n">
        <v>16.19</v>
      </c>
    </row>
    <row r="2369" customFormat="false" ht="12.75" hidden="false" customHeight="false" outlineLevel="0" collapsed="false">
      <c r="A2369" s="868" t="s">
        <v>5070</v>
      </c>
      <c r="B2369" s="869"/>
      <c r="C2369" s="868" t="s">
        <v>5071</v>
      </c>
      <c r="D2369" s="868" t="s">
        <v>445</v>
      </c>
      <c r="E2369" s="870" t="n">
        <v>1.88</v>
      </c>
      <c r="F2369" s="871" t="n">
        <v>3.65</v>
      </c>
      <c r="G2369" s="871" t="n">
        <v>5.53</v>
      </c>
      <c r="H2369" s="870" t="n">
        <v>1.88</v>
      </c>
      <c r="I2369" s="871" t="n">
        <v>4.22</v>
      </c>
      <c r="J2369" s="871" t="n">
        <v>6.1</v>
      </c>
    </row>
    <row r="2370" customFormat="false" ht="12.75" hidden="false" customHeight="false" outlineLevel="0" collapsed="false">
      <c r="A2370" s="863" t="s">
        <v>5072</v>
      </c>
      <c r="B2370" s="864" t="s">
        <v>5073</v>
      </c>
      <c r="C2370" s="865"/>
      <c r="D2370" s="876"/>
      <c r="E2370" s="877"/>
      <c r="F2370" s="877"/>
      <c r="G2370" s="878"/>
      <c r="H2370" s="877"/>
      <c r="I2370" s="877"/>
      <c r="J2370" s="878"/>
    </row>
    <row r="2371" customFormat="false" ht="12.75" hidden="false" customHeight="false" outlineLevel="0" collapsed="false">
      <c r="A2371" s="868" t="s">
        <v>5074</v>
      </c>
      <c r="B2371" s="869"/>
      <c r="C2371" s="868" t="s">
        <v>5075</v>
      </c>
      <c r="D2371" s="868" t="s">
        <v>337</v>
      </c>
      <c r="E2371" s="870" t="n">
        <v>5.54</v>
      </c>
      <c r="F2371" s="871" t="n">
        <v>5.53</v>
      </c>
      <c r="G2371" s="871" t="n">
        <v>11.07</v>
      </c>
      <c r="H2371" s="870" t="n">
        <v>5.54</v>
      </c>
      <c r="I2371" s="871" t="n">
        <v>6.39</v>
      </c>
      <c r="J2371" s="871" t="n">
        <v>11.93</v>
      </c>
    </row>
    <row r="2372" customFormat="false" ht="25.5" hidden="false" customHeight="false" outlineLevel="0" collapsed="false">
      <c r="A2372" s="868" t="s">
        <v>5076</v>
      </c>
      <c r="B2372" s="869"/>
      <c r="C2372" s="868" t="s">
        <v>5077</v>
      </c>
      <c r="D2372" s="868" t="s">
        <v>445</v>
      </c>
      <c r="E2372" s="870" t="n">
        <v>0</v>
      </c>
      <c r="F2372" s="871" t="n">
        <v>4.76</v>
      </c>
      <c r="G2372" s="871" t="n">
        <v>4.76</v>
      </c>
      <c r="H2372" s="870" t="n">
        <v>0</v>
      </c>
      <c r="I2372" s="871" t="n">
        <v>5.5</v>
      </c>
      <c r="J2372" s="871" t="n">
        <v>5.5</v>
      </c>
    </row>
    <row r="2373" customFormat="false" ht="25.5" hidden="false" customHeight="false" outlineLevel="0" collapsed="false">
      <c r="A2373" s="868" t="s">
        <v>5078</v>
      </c>
      <c r="B2373" s="869"/>
      <c r="C2373" s="868" t="s">
        <v>5079</v>
      </c>
      <c r="D2373" s="868" t="s">
        <v>445</v>
      </c>
      <c r="E2373" s="870" t="n">
        <v>0</v>
      </c>
      <c r="F2373" s="871" t="n">
        <v>9.51</v>
      </c>
      <c r="G2373" s="871" t="n">
        <v>9.51</v>
      </c>
      <c r="H2373" s="870" t="n">
        <v>0</v>
      </c>
      <c r="I2373" s="871" t="n">
        <v>10.99</v>
      </c>
      <c r="J2373" s="871" t="n">
        <v>10.99</v>
      </c>
    </row>
    <row r="2374" customFormat="false" ht="12.75" hidden="false" customHeight="false" outlineLevel="0" collapsed="false">
      <c r="A2374" s="863" t="s">
        <v>5080</v>
      </c>
      <c r="B2374" s="864" t="s">
        <v>5081</v>
      </c>
      <c r="C2374" s="865"/>
      <c r="D2374" s="876"/>
      <c r="E2374" s="877"/>
      <c r="F2374" s="877"/>
      <c r="G2374" s="878"/>
      <c r="H2374" s="877"/>
      <c r="I2374" s="877"/>
      <c r="J2374" s="878"/>
    </row>
    <row r="2375" customFormat="false" ht="25.5" hidden="false" customHeight="false" outlineLevel="0" collapsed="false">
      <c r="A2375" s="868" t="s">
        <v>5082</v>
      </c>
      <c r="B2375" s="869"/>
      <c r="C2375" s="868" t="s">
        <v>5083</v>
      </c>
      <c r="D2375" s="868" t="s">
        <v>445</v>
      </c>
      <c r="E2375" s="870" t="n">
        <v>0.99</v>
      </c>
      <c r="F2375" s="871" t="n">
        <v>0.66</v>
      </c>
      <c r="G2375" s="871" t="n">
        <v>1.65</v>
      </c>
      <c r="H2375" s="870" t="n">
        <v>0.99</v>
      </c>
      <c r="I2375" s="871" t="n">
        <v>0.76</v>
      </c>
      <c r="J2375" s="871" t="n">
        <v>1.75</v>
      </c>
    </row>
    <row r="2376" customFormat="false" ht="25.5" hidden="false" customHeight="false" outlineLevel="0" collapsed="false">
      <c r="A2376" s="868" t="s">
        <v>5084</v>
      </c>
      <c r="B2376" s="869"/>
      <c r="C2376" s="868" t="s">
        <v>5085</v>
      </c>
      <c r="D2376" s="868" t="s">
        <v>445</v>
      </c>
      <c r="E2376" s="870" t="n">
        <v>1.48</v>
      </c>
      <c r="F2376" s="871" t="n">
        <v>0.66</v>
      </c>
      <c r="G2376" s="871" t="n">
        <v>2.14</v>
      </c>
      <c r="H2376" s="870" t="n">
        <v>1.48</v>
      </c>
      <c r="I2376" s="871" t="n">
        <v>0.76</v>
      </c>
      <c r="J2376" s="871" t="n">
        <v>2.24</v>
      </c>
    </row>
    <row r="2377" customFormat="false" ht="25.5" hidden="false" customHeight="false" outlineLevel="0" collapsed="false">
      <c r="A2377" s="868" t="s">
        <v>5086</v>
      </c>
      <c r="B2377" s="869"/>
      <c r="C2377" s="868" t="s">
        <v>5087</v>
      </c>
      <c r="D2377" s="868" t="s">
        <v>445</v>
      </c>
      <c r="E2377" s="870" t="n">
        <v>2.31</v>
      </c>
      <c r="F2377" s="871" t="n">
        <v>0.66</v>
      </c>
      <c r="G2377" s="871" t="n">
        <v>2.97</v>
      </c>
      <c r="H2377" s="870" t="n">
        <v>2.31</v>
      </c>
      <c r="I2377" s="871" t="n">
        <v>0.76</v>
      </c>
      <c r="J2377" s="871" t="n">
        <v>3.07</v>
      </c>
    </row>
    <row r="2378" customFormat="false" ht="25.5" hidden="false" customHeight="false" outlineLevel="0" collapsed="false">
      <c r="A2378" s="868" t="s">
        <v>5088</v>
      </c>
      <c r="B2378" s="869"/>
      <c r="C2378" s="868" t="s">
        <v>5089</v>
      </c>
      <c r="D2378" s="868" t="s">
        <v>445</v>
      </c>
      <c r="E2378" s="870" t="n">
        <v>3.19</v>
      </c>
      <c r="F2378" s="871" t="n">
        <v>0.66</v>
      </c>
      <c r="G2378" s="871" t="n">
        <v>3.85</v>
      </c>
      <c r="H2378" s="870" t="n">
        <v>3.19</v>
      </c>
      <c r="I2378" s="871" t="n">
        <v>0.76</v>
      </c>
      <c r="J2378" s="871" t="n">
        <v>3.95</v>
      </c>
    </row>
    <row r="2379" customFormat="false" ht="25.5" hidden="false" customHeight="false" outlineLevel="0" collapsed="false">
      <c r="A2379" s="868" t="s">
        <v>5090</v>
      </c>
      <c r="B2379" s="869"/>
      <c r="C2379" s="868" t="s">
        <v>5091</v>
      </c>
      <c r="D2379" s="868" t="s">
        <v>445</v>
      </c>
      <c r="E2379" s="870" t="n">
        <v>4.87</v>
      </c>
      <c r="F2379" s="871" t="n">
        <v>2.65</v>
      </c>
      <c r="G2379" s="871" t="n">
        <v>7.52</v>
      </c>
      <c r="H2379" s="870" t="n">
        <v>4.87</v>
      </c>
      <c r="I2379" s="871" t="n">
        <v>3.07</v>
      </c>
      <c r="J2379" s="871" t="n">
        <v>7.94</v>
      </c>
    </row>
    <row r="2380" customFormat="false" ht="25.5" hidden="false" customHeight="false" outlineLevel="0" collapsed="false">
      <c r="A2380" s="868" t="s">
        <v>5092</v>
      </c>
      <c r="B2380" s="869"/>
      <c r="C2380" s="868" t="s">
        <v>5093</v>
      </c>
      <c r="D2380" s="868" t="s">
        <v>445</v>
      </c>
      <c r="E2380" s="870" t="n">
        <v>7.13</v>
      </c>
      <c r="F2380" s="871" t="n">
        <v>2.99</v>
      </c>
      <c r="G2380" s="871" t="n">
        <v>10.12</v>
      </c>
      <c r="H2380" s="870" t="n">
        <v>7.13</v>
      </c>
      <c r="I2380" s="871" t="n">
        <v>3.44</v>
      </c>
      <c r="J2380" s="871" t="n">
        <v>10.57</v>
      </c>
    </row>
    <row r="2381" customFormat="false" ht="25.5" hidden="false" customHeight="false" outlineLevel="0" collapsed="false">
      <c r="A2381" s="868" t="s">
        <v>5094</v>
      </c>
      <c r="B2381" s="869"/>
      <c r="C2381" s="868" t="s">
        <v>5095</v>
      </c>
      <c r="D2381" s="868" t="s">
        <v>445</v>
      </c>
      <c r="E2381" s="870" t="n">
        <v>11.13</v>
      </c>
      <c r="F2381" s="871" t="n">
        <v>3.32</v>
      </c>
      <c r="G2381" s="871" t="n">
        <v>14.45</v>
      </c>
      <c r="H2381" s="870" t="n">
        <v>11.13</v>
      </c>
      <c r="I2381" s="871" t="n">
        <v>3.83</v>
      </c>
      <c r="J2381" s="871" t="n">
        <v>14.96</v>
      </c>
    </row>
    <row r="2382" customFormat="false" ht="25.5" hidden="false" customHeight="false" outlineLevel="0" collapsed="false">
      <c r="A2382" s="868" t="s">
        <v>5096</v>
      </c>
      <c r="B2382" s="869"/>
      <c r="C2382" s="868" t="s">
        <v>5097</v>
      </c>
      <c r="D2382" s="868" t="s">
        <v>445</v>
      </c>
      <c r="E2382" s="870" t="n">
        <v>15.03</v>
      </c>
      <c r="F2382" s="871" t="n">
        <v>4.97</v>
      </c>
      <c r="G2382" s="871" t="n">
        <v>20</v>
      </c>
      <c r="H2382" s="870" t="n">
        <v>15.03</v>
      </c>
      <c r="I2382" s="871" t="n">
        <v>5.75</v>
      </c>
      <c r="J2382" s="871" t="n">
        <v>20.78</v>
      </c>
    </row>
    <row r="2383" customFormat="false" ht="25.5" hidden="false" customHeight="false" outlineLevel="0" collapsed="false">
      <c r="A2383" s="868" t="s">
        <v>5098</v>
      </c>
      <c r="B2383" s="869"/>
      <c r="C2383" s="868" t="s">
        <v>5099</v>
      </c>
      <c r="D2383" s="868" t="s">
        <v>445</v>
      </c>
      <c r="E2383" s="870" t="n">
        <v>22.16</v>
      </c>
      <c r="F2383" s="871" t="n">
        <v>6.64</v>
      </c>
      <c r="G2383" s="871" t="n">
        <v>28.8</v>
      </c>
      <c r="H2383" s="870" t="n">
        <v>22.16</v>
      </c>
      <c r="I2383" s="871" t="n">
        <v>7.67</v>
      </c>
      <c r="J2383" s="871" t="n">
        <v>29.83</v>
      </c>
    </row>
    <row r="2384" customFormat="false" ht="25.5" hidden="false" customHeight="false" outlineLevel="0" collapsed="false">
      <c r="A2384" s="868" t="s">
        <v>5100</v>
      </c>
      <c r="B2384" s="869"/>
      <c r="C2384" s="868" t="s">
        <v>5101</v>
      </c>
      <c r="D2384" s="868" t="s">
        <v>445</v>
      </c>
      <c r="E2384" s="870" t="n">
        <v>30.59</v>
      </c>
      <c r="F2384" s="871" t="n">
        <v>8.3</v>
      </c>
      <c r="G2384" s="871" t="n">
        <v>38.89</v>
      </c>
      <c r="H2384" s="870" t="n">
        <v>30.59</v>
      </c>
      <c r="I2384" s="871" t="n">
        <v>9.59</v>
      </c>
      <c r="J2384" s="871" t="n">
        <v>40.18</v>
      </c>
    </row>
    <row r="2385" customFormat="false" ht="25.5" hidden="false" customHeight="false" outlineLevel="0" collapsed="false">
      <c r="A2385" s="868" t="s">
        <v>5102</v>
      </c>
      <c r="B2385" s="869"/>
      <c r="C2385" s="868" t="s">
        <v>5103</v>
      </c>
      <c r="D2385" s="868" t="s">
        <v>445</v>
      </c>
      <c r="E2385" s="870" t="n">
        <v>39.84</v>
      </c>
      <c r="F2385" s="871" t="n">
        <v>9.96</v>
      </c>
      <c r="G2385" s="871" t="n">
        <v>49.8</v>
      </c>
      <c r="H2385" s="870" t="n">
        <v>39.84</v>
      </c>
      <c r="I2385" s="871" t="n">
        <v>11.5</v>
      </c>
      <c r="J2385" s="871" t="n">
        <v>51.34</v>
      </c>
    </row>
    <row r="2386" customFormat="false" ht="25.5" hidden="false" customHeight="false" outlineLevel="0" collapsed="false">
      <c r="A2386" s="868" t="s">
        <v>5104</v>
      </c>
      <c r="B2386" s="869"/>
      <c r="C2386" s="868" t="s">
        <v>5105</v>
      </c>
      <c r="D2386" s="868" t="s">
        <v>445</v>
      </c>
      <c r="E2386" s="870" t="n">
        <v>51.45</v>
      </c>
      <c r="F2386" s="871" t="n">
        <v>11.62</v>
      </c>
      <c r="G2386" s="871" t="n">
        <v>63.07</v>
      </c>
      <c r="H2386" s="870" t="n">
        <v>51.45</v>
      </c>
      <c r="I2386" s="871" t="n">
        <v>13.42</v>
      </c>
      <c r="J2386" s="871" t="n">
        <v>64.87</v>
      </c>
    </row>
    <row r="2387" customFormat="false" ht="25.5" hidden="false" customHeight="false" outlineLevel="0" collapsed="false">
      <c r="A2387" s="868" t="s">
        <v>5106</v>
      </c>
      <c r="B2387" s="869"/>
      <c r="C2387" s="868" t="s">
        <v>5107</v>
      </c>
      <c r="D2387" s="868" t="s">
        <v>445</v>
      </c>
      <c r="E2387" s="870" t="n">
        <v>64.59</v>
      </c>
      <c r="F2387" s="871" t="n">
        <v>11.62</v>
      </c>
      <c r="G2387" s="871" t="n">
        <v>76.21</v>
      </c>
      <c r="H2387" s="870" t="n">
        <v>64.59</v>
      </c>
      <c r="I2387" s="871" t="n">
        <v>13.42</v>
      </c>
      <c r="J2387" s="871" t="n">
        <v>78.01</v>
      </c>
    </row>
    <row r="2388" customFormat="false" ht="25.5" hidden="false" customHeight="false" outlineLevel="0" collapsed="false">
      <c r="A2388" s="868" t="s">
        <v>5108</v>
      </c>
      <c r="B2388" s="869"/>
      <c r="C2388" s="868" t="s">
        <v>5109</v>
      </c>
      <c r="D2388" s="868" t="s">
        <v>445</v>
      </c>
      <c r="E2388" s="870" t="n">
        <v>78.1</v>
      </c>
      <c r="F2388" s="871" t="n">
        <v>13.27</v>
      </c>
      <c r="G2388" s="871" t="n">
        <v>91.37</v>
      </c>
      <c r="H2388" s="870" t="n">
        <v>78.1</v>
      </c>
      <c r="I2388" s="871" t="n">
        <v>15.33</v>
      </c>
      <c r="J2388" s="871" t="n">
        <v>93.43</v>
      </c>
    </row>
    <row r="2389" customFormat="false" ht="25.5" hidden="false" customHeight="false" outlineLevel="0" collapsed="false">
      <c r="A2389" s="868" t="s">
        <v>5110</v>
      </c>
      <c r="B2389" s="869"/>
      <c r="C2389" s="868" t="s">
        <v>5111</v>
      </c>
      <c r="D2389" s="868" t="s">
        <v>445</v>
      </c>
      <c r="E2389" s="870" t="n">
        <v>103</v>
      </c>
      <c r="F2389" s="871" t="n">
        <v>14.93</v>
      </c>
      <c r="G2389" s="871" t="n">
        <v>117.93</v>
      </c>
      <c r="H2389" s="870" t="n">
        <v>103</v>
      </c>
      <c r="I2389" s="871" t="n">
        <v>17.25</v>
      </c>
      <c r="J2389" s="871" t="n">
        <v>120.25</v>
      </c>
    </row>
    <row r="2390" customFormat="false" ht="25.5" hidden="false" customHeight="false" outlineLevel="0" collapsed="false">
      <c r="A2390" s="868" t="s">
        <v>5112</v>
      </c>
      <c r="B2390" s="869"/>
      <c r="C2390" s="868" t="s">
        <v>5113</v>
      </c>
      <c r="D2390" s="868" t="s">
        <v>445</v>
      </c>
      <c r="E2390" s="870" t="n">
        <v>3.14</v>
      </c>
      <c r="F2390" s="871" t="n">
        <v>1.33</v>
      </c>
      <c r="G2390" s="871" t="n">
        <v>4.47</v>
      </c>
      <c r="H2390" s="870" t="n">
        <v>3.14</v>
      </c>
      <c r="I2390" s="871" t="n">
        <v>1.54</v>
      </c>
      <c r="J2390" s="871" t="n">
        <v>4.68</v>
      </c>
    </row>
    <row r="2391" customFormat="false" ht="25.5" hidden="false" customHeight="false" outlineLevel="0" collapsed="false">
      <c r="A2391" s="868" t="s">
        <v>5114</v>
      </c>
      <c r="B2391" s="869"/>
      <c r="C2391" s="868" t="s">
        <v>5115</v>
      </c>
      <c r="D2391" s="868" t="s">
        <v>445</v>
      </c>
      <c r="E2391" s="870" t="n">
        <v>2.74</v>
      </c>
      <c r="F2391" s="871" t="n">
        <v>0.66</v>
      </c>
      <c r="G2391" s="871" t="n">
        <v>3.4</v>
      </c>
      <c r="H2391" s="870" t="n">
        <v>2.74</v>
      </c>
      <c r="I2391" s="871" t="n">
        <v>0.76</v>
      </c>
      <c r="J2391" s="871" t="n">
        <v>3.5</v>
      </c>
    </row>
    <row r="2392" customFormat="false" ht="25.5" hidden="false" customHeight="false" outlineLevel="0" collapsed="false">
      <c r="A2392" s="868" t="s">
        <v>5116</v>
      </c>
      <c r="B2392" s="869"/>
      <c r="C2392" s="868" t="s">
        <v>5117</v>
      </c>
      <c r="D2392" s="868" t="s">
        <v>445</v>
      </c>
      <c r="E2392" s="870" t="n">
        <v>4.1</v>
      </c>
      <c r="F2392" s="871" t="n">
        <v>1.65</v>
      </c>
      <c r="G2392" s="871" t="n">
        <v>5.75</v>
      </c>
      <c r="H2392" s="870" t="n">
        <v>4.1</v>
      </c>
      <c r="I2392" s="871" t="n">
        <v>1.92</v>
      </c>
      <c r="J2392" s="871" t="n">
        <v>6.02</v>
      </c>
    </row>
    <row r="2393" customFormat="false" ht="25.5" hidden="false" customHeight="false" outlineLevel="0" collapsed="false">
      <c r="A2393" s="868" t="s">
        <v>5118</v>
      </c>
      <c r="B2393" s="869"/>
      <c r="C2393" s="868" t="s">
        <v>5119</v>
      </c>
      <c r="D2393" s="868" t="s">
        <v>445</v>
      </c>
      <c r="E2393" s="870" t="n">
        <v>14.57</v>
      </c>
      <c r="F2393" s="871" t="n">
        <v>3.32</v>
      </c>
      <c r="G2393" s="871" t="n">
        <v>17.89</v>
      </c>
      <c r="H2393" s="870" t="n">
        <v>14.57</v>
      </c>
      <c r="I2393" s="871" t="n">
        <v>3.83</v>
      </c>
      <c r="J2393" s="871" t="n">
        <v>18.4</v>
      </c>
    </row>
    <row r="2394" customFormat="false" ht="25.5" hidden="false" customHeight="false" outlineLevel="0" collapsed="false">
      <c r="A2394" s="868" t="s">
        <v>5120</v>
      </c>
      <c r="B2394" s="869"/>
      <c r="C2394" s="868" t="s">
        <v>5121</v>
      </c>
      <c r="D2394" s="868" t="s">
        <v>445</v>
      </c>
      <c r="E2394" s="870" t="n">
        <v>37.21</v>
      </c>
      <c r="F2394" s="871" t="n">
        <v>9.96</v>
      </c>
      <c r="G2394" s="871" t="n">
        <v>47.17</v>
      </c>
      <c r="H2394" s="870" t="n">
        <v>37.21</v>
      </c>
      <c r="I2394" s="871" t="n">
        <v>11.5</v>
      </c>
      <c r="J2394" s="871" t="n">
        <v>48.71</v>
      </c>
    </row>
    <row r="2395" customFormat="false" ht="25.5" hidden="false" customHeight="false" outlineLevel="0" collapsed="false">
      <c r="A2395" s="868" t="s">
        <v>5122</v>
      </c>
      <c r="B2395" s="869"/>
      <c r="C2395" s="868" t="s">
        <v>5123</v>
      </c>
      <c r="D2395" s="868" t="s">
        <v>445</v>
      </c>
      <c r="E2395" s="870" t="n">
        <v>50.13</v>
      </c>
      <c r="F2395" s="871" t="n">
        <v>13.27</v>
      </c>
      <c r="G2395" s="871" t="n">
        <v>63.4</v>
      </c>
      <c r="H2395" s="870" t="n">
        <v>50.13</v>
      </c>
      <c r="I2395" s="871" t="n">
        <v>15.33</v>
      </c>
      <c r="J2395" s="871" t="n">
        <v>65.46</v>
      </c>
    </row>
    <row r="2396" customFormat="false" ht="25.5" hidden="false" customHeight="false" outlineLevel="0" collapsed="false">
      <c r="A2396" s="868" t="s">
        <v>5124</v>
      </c>
      <c r="B2396" s="869"/>
      <c r="C2396" s="868" t="s">
        <v>5125</v>
      </c>
      <c r="D2396" s="868" t="s">
        <v>445</v>
      </c>
      <c r="E2396" s="870" t="n">
        <v>20.92</v>
      </c>
      <c r="F2396" s="871" t="n">
        <v>4.3</v>
      </c>
      <c r="G2396" s="871" t="n">
        <v>25.22</v>
      </c>
      <c r="H2396" s="870" t="n">
        <v>20.92</v>
      </c>
      <c r="I2396" s="871" t="n">
        <v>4.97</v>
      </c>
      <c r="J2396" s="871" t="n">
        <v>25.89</v>
      </c>
    </row>
    <row r="2397" customFormat="false" ht="12.75" hidden="false" customHeight="false" outlineLevel="0" collapsed="false">
      <c r="A2397" s="863" t="s">
        <v>5126</v>
      </c>
      <c r="B2397" s="864" t="s">
        <v>5127</v>
      </c>
      <c r="C2397" s="865"/>
      <c r="D2397" s="876"/>
      <c r="E2397" s="877"/>
      <c r="F2397" s="877"/>
      <c r="G2397" s="878"/>
      <c r="H2397" s="877"/>
      <c r="I2397" s="877"/>
      <c r="J2397" s="878"/>
    </row>
    <row r="2398" customFormat="false" ht="25.5" hidden="false" customHeight="false" outlineLevel="0" collapsed="false">
      <c r="A2398" s="868" t="s">
        <v>5128</v>
      </c>
      <c r="B2398" s="869"/>
      <c r="C2398" s="868" t="s">
        <v>5129</v>
      </c>
      <c r="D2398" s="868" t="s">
        <v>445</v>
      </c>
      <c r="E2398" s="870" t="n">
        <v>2.64</v>
      </c>
      <c r="F2398" s="871" t="n">
        <v>3.98</v>
      </c>
      <c r="G2398" s="871" t="n">
        <v>6.62</v>
      </c>
      <c r="H2398" s="870" t="n">
        <v>2.64</v>
      </c>
      <c r="I2398" s="871" t="n">
        <v>4.61</v>
      </c>
      <c r="J2398" s="871" t="n">
        <v>7.25</v>
      </c>
    </row>
    <row r="2399" customFormat="false" ht="25.5" hidden="false" customHeight="false" outlineLevel="0" collapsed="false">
      <c r="A2399" s="868" t="s">
        <v>5130</v>
      </c>
      <c r="B2399" s="869"/>
      <c r="C2399" s="868" t="s">
        <v>5131</v>
      </c>
      <c r="D2399" s="868" t="s">
        <v>445</v>
      </c>
      <c r="E2399" s="870" t="n">
        <v>4.1</v>
      </c>
      <c r="F2399" s="871" t="n">
        <v>4.97</v>
      </c>
      <c r="G2399" s="871" t="n">
        <v>9.07</v>
      </c>
      <c r="H2399" s="870" t="n">
        <v>4.1</v>
      </c>
      <c r="I2399" s="871" t="n">
        <v>5.75</v>
      </c>
      <c r="J2399" s="871" t="n">
        <v>9.85</v>
      </c>
    </row>
    <row r="2400" customFormat="false" ht="25.5" hidden="false" customHeight="false" outlineLevel="0" collapsed="false">
      <c r="A2400" s="868" t="s">
        <v>5132</v>
      </c>
      <c r="B2400" s="869"/>
      <c r="C2400" s="868" t="s">
        <v>5133</v>
      </c>
      <c r="D2400" s="868" t="s">
        <v>445</v>
      </c>
      <c r="E2400" s="870" t="n">
        <v>6.45</v>
      </c>
      <c r="F2400" s="871" t="n">
        <v>5.98</v>
      </c>
      <c r="G2400" s="871" t="n">
        <v>12.43</v>
      </c>
      <c r="H2400" s="870" t="n">
        <v>6.45</v>
      </c>
      <c r="I2400" s="871" t="n">
        <v>6.91</v>
      </c>
      <c r="J2400" s="871" t="n">
        <v>13.36</v>
      </c>
    </row>
    <row r="2401" customFormat="false" ht="25.5" hidden="false" customHeight="false" outlineLevel="0" collapsed="false">
      <c r="A2401" s="868" t="s">
        <v>5134</v>
      </c>
      <c r="B2401" s="869"/>
      <c r="C2401" s="868" t="s">
        <v>5135</v>
      </c>
      <c r="D2401" s="868" t="s">
        <v>445</v>
      </c>
      <c r="E2401" s="870" t="n">
        <v>9.22</v>
      </c>
      <c r="F2401" s="871" t="n">
        <v>6.97</v>
      </c>
      <c r="G2401" s="871" t="n">
        <v>16.19</v>
      </c>
      <c r="H2401" s="870" t="n">
        <v>9.22</v>
      </c>
      <c r="I2401" s="871" t="n">
        <v>8.05</v>
      </c>
      <c r="J2401" s="871" t="n">
        <v>17.27</v>
      </c>
    </row>
    <row r="2402" customFormat="false" ht="25.5" hidden="false" customHeight="false" outlineLevel="0" collapsed="false">
      <c r="A2402" s="868" t="s">
        <v>5136</v>
      </c>
      <c r="B2402" s="869"/>
      <c r="C2402" s="868" t="s">
        <v>5137</v>
      </c>
      <c r="D2402" s="868" t="s">
        <v>445</v>
      </c>
      <c r="E2402" s="870" t="n">
        <v>8.44</v>
      </c>
      <c r="F2402" s="871" t="n">
        <v>3.98</v>
      </c>
      <c r="G2402" s="871" t="n">
        <v>12.42</v>
      </c>
      <c r="H2402" s="870" t="n">
        <v>8.44</v>
      </c>
      <c r="I2402" s="871" t="n">
        <v>4.61</v>
      </c>
      <c r="J2402" s="871" t="n">
        <v>13.05</v>
      </c>
    </row>
    <row r="2403" customFormat="false" ht="25.5" hidden="false" customHeight="false" outlineLevel="0" collapsed="false">
      <c r="A2403" s="868" t="s">
        <v>5138</v>
      </c>
      <c r="B2403" s="869"/>
      <c r="C2403" s="868" t="s">
        <v>5139</v>
      </c>
      <c r="D2403" s="868" t="s">
        <v>445</v>
      </c>
      <c r="E2403" s="870" t="n">
        <v>12.5</v>
      </c>
      <c r="F2403" s="871" t="n">
        <v>9.29</v>
      </c>
      <c r="G2403" s="871" t="n">
        <v>21.79</v>
      </c>
      <c r="H2403" s="870" t="n">
        <v>12.5</v>
      </c>
      <c r="I2403" s="871" t="n">
        <v>10.74</v>
      </c>
      <c r="J2403" s="871" t="n">
        <v>23.24</v>
      </c>
    </row>
    <row r="2404" customFormat="false" ht="12.75" hidden="false" customHeight="false" outlineLevel="0" collapsed="false">
      <c r="A2404" s="863" t="s">
        <v>5140</v>
      </c>
      <c r="B2404" s="864" t="s">
        <v>5141</v>
      </c>
      <c r="C2404" s="865"/>
      <c r="D2404" s="876"/>
      <c r="E2404" s="877"/>
      <c r="F2404" s="877"/>
      <c r="G2404" s="878"/>
      <c r="H2404" s="877"/>
      <c r="I2404" s="877"/>
      <c r="J2404" s="878"/>
    </row>
    <row r="2405" customFormat="false" ht="25.5" hidden="false" customHeight="false" outlineLevel="0" collapsed="false">
      <c r="A2405" s="868" t="s">
        <v>5142</v>
      </c>
      <c r="B2405" s="869"/>
      <c r="C2405" s="868" t="s">
        <v>5143</v>
      </c>
      <c r="D2405" s="868" t="s">
        <v>445</v>
      </c>
      <c r="E2405" s="870" t="n">
        <v>33.65</v>
      </c>
      <c r="F2405" s="871" t="n">
        <v>1</v>
      </c>
      <c r="G2405" s="871" t="n">
        <v>34.65</v>
      </c>
      <c r="H2405" s="870" t="n">
        <v>33.65</v>
      </c>
      <c r="I2405" s="871" t="n">
        <v>1.15</v>
      </c>
      <c r="J2405" s="871" t="n">
        <v>34.8</v>
      </c>
    </row>
    <row r="2406" customFormat="false" ht="25.5" hidden="false" customHeight="false" outlineLevel="0" collapsed="false">
      <c r="A2406" s="868" t="s">
        <v>5144</v>
      </c>
      <c r="B2406" s="869"/>
      <c r="C2406" s="868" t="s">
        <v>5145</v>
      </c>
      <c r="D2406" s="868" t="s">
        <v>445</v>
      </c>
      <c r="E2406" s="870" t="n">
        <v>34.45</v>
      </c>
      <c r="F2406" s="871" t="n">
        <v>1</v>
      </c>
      <c r="G2406" s="871" t="n">
        <v>35.45</v>
      </c>
      <c r="H2406" s="870" t="n">
        <v>34.45</v>
      </c>
      <c r="I2406" s="871" t="n">
        <v>1.15</v>
      </c>
      <c r="J2406" s="871" t="n">
        <v>35.6</v>
      </c>
    </row>
    <row r="2407" customFormat="false" ht="12.75" hidden="false" customHeight="false" outlineLevel="0" collapsed="false">
      <c r="A2407" s="863" t="s">
        <v>5146</v>
      </c>
      <c r="B2407" s="864" t="s">
        <v>5147</v>
      </c>
      <c r="C2407" s="865"/>
      <c r="D2407" s="876"/>
      <c r="E2407" s="877"/>
      <c r="F2407" s="877"/>
      <c r="G2407" s="878"/>
      <c r="H2407" s="877"/>
      <c r="I2407" s="877"/>
      <c r="J2407" s="878"/>
    </row>
    <row r="2408" customFormat="false" ht="38.25" hidden="false" customHeight="false" outlineLevel="0" collapsed="false">
      <c r="A2408" s="868" t="s">
        <v>5148</v>
      </c>
      <c r="B2408" s="869"/>
      <c r="C2408" s="868" t="s">
        <v>5149</v>
      </c>
      <c r="D2408" s="868" t="s">
        <v>445</v>
      </c>
      <c r="E2408" s="870" t="n">
        <v>1.5</v>
      </c>
      <c r="F2408" s="871" t="n">
        <v>1.33</v>
      </c>
      <c r="G2408" s="871" t="n">
        <v>2.83</v>
      </c>
      <c r="H2408" s="870" t="n">
        <v>1.5</v>
      </c>
      <c r="I2408" s="871" t="n">
        <v>1.54</v>
      </c>
      <c r="J2408" s="871" t="n">
        <v>3.04</v>
      </c>
    </row>
    <row r="2409" customFormat="false" ht="38.25" hidden="false" customHeight="false" outlineLevel="0" collapsed="false">
      <c r="A2409" s="868" t="s">
        <v>5150</v>
      </c>
      <c r="B2409" s="869"/>
      <c r="C2409" s="868" t="s">
        <v>5151</v>
      </c>
      <c r="D2409" s="868" t="s">
        <v>445</v>
      </c>
      <c r="E2409" s="870" t="n">
        <v>2.04</v>
      </c>
      <c r="F2409" s="871" t="n">
        <v>1.65</v>
      </c>
      <c r="G2409" s="871" t="n">
        <v>3.69</v>
      </c>
      <c r="H2409" s="870" t="n">
        <v>2.04</v>
      </c>
      <c r="I2409" s="871" t="n">
        <v>1.92</v>
      </c>
      <c r="J2409" s="871" t="n">
        <v>3.96</v>
      </c>
    </row>
    <row r="2410" customFormat="false" ht="38.25" hidden="false" customHeight="false" outlineLevel="0" collapsed="false">
      <c r="A2410" s="868" t="s">
        <v>5152</v>
      </c>
      <c r="B2410" s="869"/>
      <c r="C2410" s="868" t="s">
        <v>5153</v>
      </c>
      <c r="D2410" s="868" t="s">
        <v>445</v>
      </c>
      <c r="E2410" s="870" t="n">
        <v>2.71</v>
      </c>
      <c r="F2410" s="871" t="n">
        <v>1.99</v>
      </c>
      <c r="G2410" s="871" t="n">
        <v>4.7</v>
      </c>
      <c r="H2410" s="870" t="n">
        <v>2.71</v>
      </c>
      <c r="I2410" s="871" t="n">
        <v>2.29</v>
      </c>
      <c r="J2410" s="871" t="n">
        <v>5</v>
      </c>
    </row>
    <row r="2411" customFormat="false" ht="38.25" hidden="false" customHeight="false" outlineLevel="0" collapsed="false">
      <c r="A2411" s="868" t="s">
        <v>5154</v>
      </c>
      <c r="B2411" s="869"/>
      <c r="C2411" s="868" t="s">
        <v>5155</v>
      </c>
      <c r="D2411" s="868" t="s">
        <v>445</v>
      </c>
      <c r="E2411" s="870" t="n">
        <v>3.7</v>
      </c>
      <c r="F2411" s="871" t="n">
        <v>2.32</v>
      </c>
      <c r="G2411" s="871" t="n">
        <v>6.02</v>
      </c>
      <c r="H2411" s="870" t="n">
        <v>3.7</v>
      </c>
      <c r="I2411" s="871" t="n">
        <v>2.68</v>
      </c>
      <c r="J2411" s="871" t="n">
        <v>6.38</v>
      </c>
    </row>
    <row r="2412" customFormat="false" ht="38.25" hidden="false" customHeight="false" outlineLevel="0" collapsed="false">
      <c r="A2412" s="868" t="s">
        <v>5156</v>
      </c>
      <c r="B2412" s="869"/>
      <c r="C2412" s="868" t="s">
        <v>5157</v>
      </c>
      <c r="D2412" s="868" t="s">
        <v>445</v>
      </c>
      <c r="E2412" s="870" t="n">
        <v>5.71</v>
      </c>
      <c r="F2412" s="871" t="n">
        <v>2.65</v>
      </c>
      <c r="G2412" s="871" t="n">
        <v>8.36</v>
      </c>
      <c r="H2412" s="870" t="n">
        <v>5.71</v>
      </c>
      <c r="I2412" s="871" t="n">
        <v>3.07</v>
      </c>
      <c r="J2412" s="871" t="n">
        <v>8.78</v>
      </c>
    </row>
    <row r="2413" customFormat="false" ht="38.25" hidden="false" customHeight="false" outlineLevel="0" collapsed="false">
      <c r="A2413" s="868" t="s">
        <v>5158</v>
      </c>
      <c r="B2413" s="869"/>
      <c r="C2413" s="868" t="s">
        <v>5159</v>
      </c>
      <c r="D2413" s="868" t="s">
        <v>445</v>
      </c>
      <c r="E2413" s="870" t="n">
        <v>8.55</v>
      </c>
      <c r="F2413" s="871" t="n">
        <v>2.99</v>
      </c>
      <c r="G2413" s="871" t="n">
        <v>11.54</v>
      </c>
      <c r="H2413" s="870" t="n">
        <v>8.55</v>
      </c>
      <c r="I2413" s="871" t="n">
        <v>3.44</v>
      </c>
      <c r="J2413" s="871" t="n">
        <v>11.99</v>
      </c>
    </row>
    <row r="2414" customFormat="false" ht="38.25" hidden="false" customHeight="false" outlineLevel="0" collapsed="false">
      <c r="A2414" s="868" t="s">
        <v>5160</v>
      </c>
      <c r="B2414" s="869"/>
      <c r="C2414" s="868" t="s">
        <v>5161</v>
      </c>
      <c r="D2414" s="868" t="s">
        <v>445</v>
      </c>
      <c r="E2414" s="870" t="n">
        <v>13.06</v>
      </c>
      <c r="F2414" s="871" t="n">
        <v>3.32</v>
      </c>
      <c r="G2414" s="871" t="n">
        <v>16.38</v>
      </c>
      <c r="H2414" s="870" t="n">
        <v>13.06</v>
      </c>
      <c r="I2414" s="871" t="n">
        <v>3.83</v>
      </c>
      <c r="J2414" s="871" t="n">
        <v>16.89</v>
      </c>
    </row>
    <row r="2415" customFormat="false" ht="38.25" hidden="false" customHeight="false" outlineLevel="0" collapsed="false">
      <c r="A2415" s="868" t="s">
        <v>5162</v>
      </c>
      <c r="B2415" s="869"/>
      <c r="C2415" s="868" t="s">
        <v>5163</v>
      </c>
      <c r="D2415" s="868" t="s">
        <v>445</v>
      </c>
      <c r="E2415" s="870" t="n">
        <v>17.5</v>
      </c>
      <c r="F2415" s="871" t="n">
        <v>4.97</v>
      </c>
      <c r="G2415" s="871" t="n">
        <v>22.47</v>
      </c>
      <c r="H2415" s="870" t="n">
        <v>17.5</v>
      </c>
      <c r="I2415" s="871" t="n">
        <v>5.75</v>
      </c>
      <c r="J2415" s="871" t="n">
        <v>23.25</v>
      </c>
    </row>
    <row r="2416" customFormat="false" ht="38.25" hidden="false" customHeight="false" outlineLevel="0" collapsed="false">
      <c r="A2416" s="868" t="s">
        <v>5164</v>
      </c>
      <c r="B2416" s="869"/>
      <c r="C2416" s="868" t="s">
        <v>5165</v>
      </c>
      <c r="D2416" s="868" t="s">
        <v>445</v>
      </c>
      <c r="E2416" s="870" t="n">
        <v>25.15</v>
      </c>
      <c r="F2416" s="871" t="n">
        <v>6.64</v>
      </c>
      <c r="G2416" s="871" t="n">
        <v>31.79</v>
      </c>
      <c r="H2416" s="870" t="n">
        <v>25.15</v>
      </c>
      <c r="I2416" s="871" t="n">
        <v>7.67</v>
      </c>
      <c r="J2416" s="871" t="n">
        <v>32.82</v>
      </c>
    </row>
    <row r="2417" customFormat="false" ht="38.25" hidden="false" customHeight="false" outlineLevel="0" collapsed="false">
      <c r="A2417" s="868" t="s">
        <v>5166</v>
      </c>
      <c r="B2417" s="869"/>
      <c r="C2417" s="868" t="s">
        <v>5167</v>
      </c>
      <c r="D2417" s="868" t="s">
        <v>445</v>
      </c>
      <c r="E2417" s="870" t="n">
        <v>35.87</v>
      </c>
      <c r="F2417" s="871" t="n">
        <v>8.3</v>
      </c>
      <c r="G2417" s="871" t="n">
        <v>44.17</v>
      </c>
      <c r="H2417" s="870" t="n">
        <v>35.87</v>
      </c>
      <c r="I2417" s="871" t="n">
        <v>9.59</v>
      </c>
      <c r="J2417" s="871" t="n">
        <v>45.46</v>
      </c>
    </row>
    <row r="2418" customFormat="false" ht="38.25" hidden="false" customHeight="false" outlineLevel="0" collapsed="false">
      <c r="A2418" s="868" t="s">
        <v>5168</v>
      </c>
      <c r="B2418" s="869"/>
      <c r="C2418" s="868" t="s">
        <v>5169</v>
      </c>
      <c r="D2418" s="868" t="s">
        <v>445</v>
      </c>
      <c r="E2418" s="870" t="n">
        <v>45.61</v>
      </c>
      <c r="F2418" s="871" t="n">
        <v>9.96</v>
      </c>
      <c r="G2418" s="871" t="n">
        <v>55.57</v>
      </c>
      <c r="H2418" s="870" t="n">
        <v>45.61</v>
      </c>
      <c r="I2418" s="871" t="n">
        <v>11.5</v>
      </c>
      <c r="J2418" s="871" t="n">
        <v>57.11</v>
      </c>
    </row>
    <row r="2419" customFormat="false" ht="38.25" hidden="false" customHeight="false" outlineLevel="0" collapsed="false">
      <c r="A2419" s="868" t="s">
        <v>5170</v>
      </c>
      <c r="B2419" s="869"/>
      <c r="C2419" s="868" t="s">
        <v>5171</v>
      </c>
      <c r="D2419" s="868" t="s">
        <v>445</v>
      </c>
      <c r="E2419" s="870" t="n">
        <v>58.99</v>
      </c>
      <c r="F2419" s="871" t="n">
        <v>11.62</v>
      </c>
      <c r="G2419" s="871" t="n">
        <v>70.61</v>
      </c>
      <c r="H2419" s="870" t="n">
        <v>58.99</v>
      </c>
      <c r="I2419" s="871" t="n">
        <v>13.42</v>
      </c>
      <c r="J2419" s="871" t="n">
        <v>72.41</v>
      </c>
    </row>
    <row r="2420" customFormat="false" ht="38.25" hidden="false" customHeight="false" outlineLevel="0" collapsed="false">
      <c r="A2420" s="868" t="s">
        <v>5172</v>
      </c>
      <c r="B2420" s="869"/>
      <c r="C2420" s="868" t="s">
        <v>5173</v>
      </c>
      <c r="D2420" s="868" t="s">
        <v>445</v>
      </c>
      <c r="E2420" s="870" t="n">
        <v>72</v>
      </c>
      <c r="F2420" s="871" t="n">
        <v>13.27</v>
      </c>
      <c r="G2420" s="871" t="n">
        <v>85.27</v>
      </c>
      <c r="H2420" s="870" t="n">
        <v>72</v>
      </c>
      <c r="I2420" s="871" t="n">
        <v>15.33</v>
      </c>
      <c r="J2420" s="871" t="n">
        <v>87.33</v>
      </c>
    </row>
    <row r="2421" customFormat="false" ht="38.25" hidden="false" customHeight="false" outlineLevel="0" collapsed="false">
      <c r="A2421" s="868" t="s">
        <v>5174</v>
      </c>
      <c r="B2421" s="869"/>
      <c r="C2421" s="868" t="s">
        <v>5175</v>
      </c>
      <c r="D2421" s="868" t="s">
        <v>445</v>
      </c>
      <c r="E2421" s="870" t="n">
        <v>87.1</v>
      </c>
      <c r="F2421" s="871" t="n">
        <v>14.93</v>
      </c>
      <c r="G2421" s="871" t="n">
        <v>102.03</v>
      </c>
      <c r="H2421" s="870" t="n">
        <v>87.1</v>
      </c>
      <c r="I2421" s="871" t="n">
        <v>17.25</v>
      </c>
      <c r="J2421" s="871" t="n">
        <v>104.35</v>
      </c>
    </row>
    <row r="2422" customFormat="false" ht="38.25" hidden="false" customHeight="false" outlineLevel="0" collapsed="false">
      <c r="A2422" s="868" t="s">
        <v>5176</v>
      </c>
      <c r="B2422" s="869"/>
      <c r="C2422" s="868" t="s">
        <v>5177</v>
      </c>
      <c r="D2422" s="868" t="s">
        <v>445</v>
      </c>
      <c r="E2422" s="870" t="n">
        <v>122.42</v>
      </c>
      <c r="F2422" s="871" t="n">
        <v>16.6</v>
      </c>
      <c r="G2422" s="871" t="n">
        <v>139.02</v>
      </c>
      <c r="H2422" s="870" t="n">
        <v>122.42</v>
      </c>
      <c r="I2422" s="871" t="n">
        <v>19.18</v>
      </c>
      <c r="J2422" s="871" t="n">
        <v>141.6</v>
      </c>
    </row>
    <row r="2423" customFormat="false" ht="12.75" hidden="false" customHeight="false" outlineLevel="0" collapsed="false">
      <c r="A2423" s="863" t="s">
        <v>5178</v>
      </c>
      <c r="B2423" s="864" t="s">
        <v>5179</v>
      </c>
      <c r="C2423" s="865"/>
      <c r="D2423" s="876"/>
      <c r="E2423" s="877"/>
      <c r="F2423" s="877"/>
      <c r="G2423" s="878"/>
      <c r="H2423" s="877"/>
      <c r="I2423" s="877"/>
      <c r="J2423" s="878"/>
    </row>
    <row r="2424" customFormat="false" ht="25.5" hidden="false" customHeight="false" outlineLevel="0" collapsed="false">
      <c r="A2424" s="868" t="s">
        <v>5180</v>
      </c>
      <c r="B2424" s="869"/>
      <c r="C2424" s="868" t="s">
        <v>5181</v>
      </c>
      <c r="D2424" s="868" t="s">
        <v>445</v>
      </c>
      <c r="E2424" s="870" t="n">
        <v>2.69</v>
      </c>
      <c r="F2424" s="871" t="n">
        <v>1.65</v>
      </c>
      <c r="G2424" s="871" t="n">
        <v>4.34</v>
      </c>
      <c r="H2424" s="870" t="n">
        <v>2.69</v>
      </c>
      <c r="I2424" s="871" t="n">
        <v>1.92</v>
      </c>
      <c r="J2424" s="871" t="n">
        <v>4.61</v>
      </c>
    </row>
    <row r="2425" customFormat="false" ht="25.5" hidden="false" customHeight="false" outlineLevel="0" collapsed="false">
      <c r="A2425" s="868" t="s">
        <v>5182</v>
      </c>
      <c r="B2425" s="869"/>
      <c r="C2425" s="868" t="s">
        <v>5183</v>
      </c>
      <c r="D2425" s="868" t="s">
        <v>445</v>
      </c>
      <c r="E2425" s="870" t="n">
        <v>4.55</v>
      </c>
      <c r="F2425" s="871" t="n">
        <v>3.32</v>
      </c>
      <c r="G2425" s="871" t="n">
        <v>7.87</v>
      </c>
      <c r="H2425" s="870" t="n">
        <v>4.55</v>
      </c>
      <c r="I2425" s="871" t="n">
        <v>3.83</v>
      </c>
      <c r="J2425" s="871" t="n">
        <v>8.38</v>
      </c>
    </row>
    <row r="2426" customFormat="false" ht="25.5" hidden="false" customHeight="false" outlineLevel="0" collapsed="false">
      <c r="A2426" s="868" t="s">
        <v>5184</v>
      </c>
      <c r="B2426" s="869"/>
      <c r="C2426" s="868" t="s">
        <v>5185</v>
      </c>
      <c r="D2426" s="868" t="s">
        <v>445</v>
      </c>
      <c r="E2426" s="870" t="n">
        <v>5.26</v>
      </c>
      <c r="F2426" s="871" t="n">
        <v>3.32</v>
      </c>
      <c r="G2426" s="871" t="n">
        <v>8.58</v>
      </c>
      <c r="H2426" s="870" t="n">
        <v>5.26</v>
      </c>
      <c r="I2426" s="871" t="n">
        <v>3.83</v>
      </c>
      <c r="J2426" s="871" t="n">
        <v>9.09</v>
      </c>
    </row>
    <row r="2427" customFormat="false" ht="25.5" hidden="false" customHeight="false" outlineLevel="0" collapsed="false">
      <c r="A2427" s="868" t="s">
        <v>5186</v>
      </c>
      <c r="B2427" s="869"/>
      <c r="C2427" s="868" t="s">
        <v>5187</v>
      </c>
      <c r="D2427" s="868" t="s">
        <v>445</v>
      </c>
      <c r="E2427" s="870" t="n">
        <v>8.57</v>
      </c>
      <c r="F2427" s="871" t="n">
        <v>3.32</v>
      </c>
      <c r="G2427" s="871" t="n">
        <v>11.89</v>
      </c>
      <c r="H2427" s="870" t="n">
        <v>8.57</v>
      </c>
      <c r="I2427" s="871" t="n">
        <v>3.83</v>
      </c>
      <c r="J2427" s="871" t="n">
        <v>12.4</v>
      </c>
    </row>
    <row r="2428" customFormat="false" ht="25.5" hidden="false" customHeight="false" outlineLevel="0" collapsed="false">
      <c r="A2428" s="868" t="s">
        <v>5188</v>
      </c>
      <c r="B2428" s="869"/>
      <c r="C2428" s="868" t="s">
        <v>5189</v>
      </c>
      <c r="D2428" s="868" t="s">
        <v>445</v>
      </c>
      <c r="E2428" s="870" t="n">
        <v>11.66</v>
      </c>
      <c r="F2428" s="871" t="n">
        <v>3.32</v>
      </c>
      <c r="G2428" s="871" t="n">
        <v>14.98</v>
      </c>
      <c r="H2428" s="870" t="n">
        <v>11.66</v>
      </c>
      <c r="I2428" s="871" t="n">
        <v>3.83</v>
      </c>
      <c r="J2428" s="871" t="n">
        <v>15.49</v>
      </c>
    </row>
    <row r="2429" customFormat="false" ht="12.75" hidden="false" customHeight="false" outlineLevel="0" collapsed="false">
      <c r="A2429" s="863" t="s">
        <v>5190</v>
      </c>
      <c r="B2429" s="864" t="s">
        <v>5191</v>
      </c>
      <c r="C2429" s="865"/>
      <c r="D2429" s="876"/>
      <c r="E2429" s="877"/>
      <c r="F2429" s="877"/>
      <c r="G2429" s="878"/>
      <c r="H2429" s="877"/>
      <c r="I2429" s="877"/>
      <c r="J2429" s="878"/>
    </row>
    <row r="2430" customFormat="false" ht="38.25" hidden="false" customHeight="false" outlineLevel="0" collapsed="false">
      <c r="A2430" s="868" t="s">
        <v>5192</v>
      </c>
      <c r="B2430" s="869"/>
      <c r="C2430" s="868" t="s">
        <v>5193</v>
      </c>
      <c r="D2430" s="868" t="s">
        <v>445</v>
      </c>
      <c r="E2430" s="870" t="n">
        <v>0.81</v>
      </c>
      <c r="F2430" s="871" t="n">
        <v>1.33</v>
      </c>
      <c r="G2430" s="871" t="n">
        <v>2.14</v>
      </c>
      <c r="H2430" s="870" t="n">
        <v>0.81</v>
      </c>
      <c r="I2430" s="871" t="n">
        <v>1.54</v>
      </c>
      <c r="J2430" s="871" t="n">
        <v>2.35</v>
      </c>
    </row>
    <row r="2431" customFormat="false" ht="38.25" hidden="false" customHeight="false" outlineLevel="0" collapsed="false">
      <c r="A2431" s="868" t="s">
        <v>5194</v>
      </c>
      <c r="B2431" s="869"/>
      <c r="C2431" s="868" t="s">
        <v>5195</v>
      </c>
      <c r="D2431" s="868" t="s">
        <v>445</v>
      </c>
      <c r="E2431" s="870" t="n">
        <v>1.21</v>
      </c>
      <c r="F2431" s="871" t="n">
        <v>1.65</v>
      </c>
      <c r="G2431" s="871" t="n">
        <v>2.86</v>
      </c>
      <c r="H2431" s="870" t="n">
        <v>1.21</v>
      </c>
      <c r="I2431" s="871" t="n">
        <v>1.92</v>
      </c>
      <c r="J2431" s="871" t="n">
        <v>3.13</v>
      </c>
    </row>
    <row r="2432" customFormat="false" ht="38.25" hidden="false" customHeight="false" outlineLevel="0" collapsed="false">
      <c r="A2432" s="868" t="s">
        <v>5196</v>
      </c>
      <c r="B2432" s="869"/>
      <c r="C2432" s="868" t="s">
        <v>5197</v>
      </c>
      <c r="D2432" s="868" t="s">
        <v>445</v>
      </c>
      <c r="E2432" s="870" t="n">
        <v>1.98</v>
      </c>
      <c r="F2432" s="871" t="n">
        <v>1.99</v>
      </c>
      <c r="G2432" s="871" t="n">
        <v>3.97</v>
      </c>
      <c r="H2432" s="870" t="n">
        <v>1.98</v>
      </c>
      <c r="I2432" s="871" t="n">
        <v>2.29</v>
      </c>
      <c r="J2432" s="871" t="n">
        <v>4.27</v>
      </c>
    </row>
    <row r="2433" customFormat="false" ht="38.25" hidden="false" customHeight="false" outlineLevel="0" collapsed="false">
      <c r="A2433" s="868" t="s">
        <v>5198</v>
      </c>
      <c r="B2433" s="869"/>
      <c r="C2433" s="868" t="s">
        <v>5199</v>
      </c>
      <c r="D2433" s="868" t="s">
        <v>445</v>
      </c>
      <c r="E2433" s="870" t="n">
        <v>2.87</v>
      </c>
      <c r="F2433" s="871" t="n">
        <v>2.32</v>
      </c>
      <c r="G2433" s="871" t="n">
        <v>5.19</v>
      </c>
      <c r="H2433" s="870" t="n">
        <v>2.87</v>
      </c>
      <c r="I2433" s="871" t="n">
        <v>2.68</v>
      </c>
      <c r="J2433" s="871" t="n">
        <v>5.55</v>
      </c>
    </row>
    <row r="2434" customFormat="false" ht="38.25" hidden="false" customHeight="false" outlineLevel="0" collapsed="false">
      <c r="A2434" s="868" t="s">
        <v>5200</v>
      </c>
      <c r="B2434" s="869"/>
      <c r="C2434" s="868" t="s">
        <v>5201</v>
      </c>
      <c r="D2434" s="868" t="s">
        <v>445</v>
      </c>
      <c r="E2434" s="870" t="n">
        <v>4.94</v>
      </c>
      <c r="F2434" s="871" t="n">
        <v>2.65</v>
      </c>
      <c r="G2434" s="871" t="n">
        <v>7.59</v>
      </c>
      <c r="H2434" s="870" t="n">
        <v>4.94</v>
      </c>
      <c r="I2434" s="871" t="n">
        <v>3.07</v>
      </c>
      <c r="J2434" s="871" t="n">
        <v>8.01</v>
      </c>
    </row>
    <row r="2435" customFormat="false" ht="12.75" hidden="false" customHeight="false" outlineLevel="0" collapsed="false">
      <c r="A2435" s="863" t="s">
        <v>5202</v>
      </c>
      <c r="B2435" s="864" t="s">
        <v>5203</v>
      </c>
      <c r="C2435" s="865"/>
      <c r="D2435" s="876"/>
      <c r="E2435" s="877"/>
      <c r="F2435" s="877"/>
      <c r="G2435" s="878"/>
      <c r="H2435" s="877"/>
      <c r="I2435" s="877"/>
      <c r="J2435" s="878"/>
    </row>
    <row r="2436" customFormat="false" ht="25.5" hidden="false" customHeight="false" outlineLevel="0" collapsed="false">
      <c r="A2436" s="868" t="s">
        <v>5204</v>
      </c>
      <c r="B2436" s="869"/>
      <c r="C2436" s="868" t="s">
        <v>5205</v>
      </c>
      <c r="D2436" s="868" t="s">
        <v>445</v>
      </c>
      <c r="E2436" s="870" t="n">
        <v>2.67</v>
      </c>
      <c r="F2436" s="871" t="n">
        <v>8.3</v>
      </c>
      <c r="G2436" s="871" t="n">
        <v>10.97</v>
      </c>
      <c r="H2436" s="870" t="n">
        <v>2.67</v>
      </c>
      <c r="I2436" s="871" t="n">
        <v>9.59</v>
      </c>
      <c r="J2436" s="871" t="n">
        <v>12.26</v>
      </c>
    </row>
    <row r="2437" customFormat="false" ht="12.75" hidden="false" customHeight="false" outlineLevel="0" collapsed="false">
      <c r="A2437" s="857" t="s">
        <v>5206</v>
      </c>
      <c r="B2437" s="858" t="s">
        <v>5207</v>
      </c>
      <c r="C2437" s="859"/>
      <c r="D2437" s="860"/>
      <c r="E2437" s="874"/>
      <c r="F2437" s="874"/>
      <c r="G2437" s="875"/>
      <c r="H2437" s="874"/>
      <c r="I2437" s="874"/>
      <c r="J2437" s="875"/>
    </row>
    <row r="2438" customFormat="false" ht="12.75" hidden="false" customHeight="false" outlineLevel="0" collapsed="false">
      <c r="A2438" s="863" t="s">
        <v>5208</v>
      </c>
      <c r="B2438" s="864" t="s">
        <v>5209</v>
      </c>
      <c r="C2438" s="865"/>
      <c r="D2438" s="876"/>
      <c r="E2438" s="877"/>
      <c r="F2438" s="877"/>
      <c r="G2438" s="878"/>
      <c r="H2438" s="877"/>
      <c r="I2438" s="877"/>
      <c r="J2438" s="878"/>
    </row>
    <row r="2439" customFormat="false" ht="12.75" hidden="false" customHeight="false" outlineLevel="0" collapsed="false">
      <c r="A2439" s="868" t="s">
        <v>5210</v>
      </c>
      <c r="B2439" s="869"/>
      <c r="C2439" s="868" t="s">
        <v>5211</v>
      </c>
      <c r="D2439" s="868" t="s">
        <v>337</v>
      </c>
      <c r="E2439" s="870" t="n">
        <v>2.49</v>
      </c>
      <c r="F2439" s="871" t="n">
        <v>8.3</v>
      </c>
      <c r="G2439" s="871" t="n">
        <v>10.79</v>
      </c>
      <c r="H2439" s="870" t="n">
        <v>2.49</v>
      </c>
      <c r="I2439" s="871" t="n">
        <v>9.59</v>
      </c>
      <c r="J2439" s="871" t="n">
        <v>12.08</v>
      </c>
    </row>
    <row r="2440" customFormat="false" ht="12.75" hidden="false" customHeight="false" outlineLevel="0" collapsed="false">
      <c r="A2440" s="868" t="s">
        <v>5212</v>
      </c>
      <c r="B2440" s="869"/>
      <c r="C2440" s="868" t="s">
        <v>5213</v>
      </c>
      <c r="D2440" s="868" t="s">
        <v>337</v>
      </c>
      <c r="E2440" s="870" t="n">
        <v>4.83</v>
      </c>
      <c r="F2440" s="871" t="n">
        <v>8.3</v>
      </c>
      <c r="G2440" s="871" t="n">
        <v>13.13</v>
      </c>
      <c r="H2440" s="870" t="n">
        <v>4.83</v>
      </c>
      <c r="I2440" s="871" t="n">
        <v>9.59</v>
      </c>
      <c r="J2440" s="871" t="n">
        <v>14.42</v>
      </c>
    </row>
    <row r="2441" customFormat="false" ht="25.5" hidden="false" customHeight="false" outlineLevel="0" collapsed="false">
      <c r="A2441" s="868" t="s">
        <v>5214</v>
      </c>
      <c r="B2441" s="869"/>
      <c r="C2441" s="868" t="s">
        <v>5215</v>
      </c>
      <c r="D2441" s="868" t="s">
        <v>337</v>
      </c>
      <c r="E2441" s="870" t="n">
        <v>4.48</v>
      </c>
      <c r="F2441" s="871" t="n">
        <v>9.96</v>
      </c>
      <c r="G2441" s="871" t="n">
        <v>14.44</v>
      </c>
      <c r="H2441" s="870" t="n">
        <v>4.48</v>
      </c>
      <c r="I2441" s="871" t="n">
        <v>11.5</v>
      </c>
      <c r="J2441" s="871" t="n">
        <v>15.98</v>
      </c>
    </row>
    <row r="2442" customFormat="false" ht="12.75" hidden="false" customHeight="false" outlineLevel="0" collapsed="false">
      <c r="A2442" s="868" t="s">
        <v>5216</v>
      </c>
      <c r="B2442" s="869"/>
      <c r="C2442" s="868" t="s">
        <v>5217</v>
      </c>
      <c r="D2442" s="868" t="s">
        <v>337</v>
      </c>
      <c r="E2442" s="870" t="n">
        <v>2.48</v>
      </c>
      <c r="F2442" s="871" t="n">
        <v>8.3</v>
      </c>
      <c r="G2442" s="871" t="n">
        <v>10.78</v>
      </c>
      <c r="H2442" s="870" t="n">
        <v>2.48</v>
      </c>
      <c r="I2442" s="871" t="n">
        <v>9.59</v>
      </c>
      <c r="J2442" s="871" t="n">
        <v>12.07</v>
      </c>
    </row>
    <row r="2443" customFormat="false" ht="12.75" hidden="false" customHeight="false" outlineLevel="0" collapsed="false">
      <c r="A2443" s="863" t="s">
        <v>5218</v>
      </c>
      <c r="B2443" s="864" t="s">
        <v>5219</v>
      </c>
      <c r="C2443" s="865"/>
      <c r="D2443" s="876"/>
      <c r="E2443" s="877"/>
      <c r="F2443" s="877"/>
      <c r="G2443" s="878"/>
      <c r="H2443" s="877"/>
      <c r="I2443" s="877"/>
      <c r="J2443" s="878"/>
    </row>
    <row r="2444" customFormat="false" ht="12.75" hidden="false" customHeight="false" outlineLevel="0" collapsed="false">
      <c r="A2444" s="868" t="s">
        <v>5220</v>
      </c>
      <c r="B2444" s="869"/>
      <c r="C2444" s="868" t="s">
        <v>5221</v>
      </c>
      <c r="D2444" s="868" t="s">
        <v>337</v>
      </c>
      <c r="E2444" s="870" t="n">
        <v>19.94</v>
      </c>
      <c r="F2444" s="871" t="n">
        <v>26.54</v>
      </c>
      <c r="G2444" s="871" t="n">
        <v>46.48</v>
      </c>
      <c r="H2444" s="870" t="n">
        <v>19.94</v>
      </c>
      <c r="I2444" s="871" t="n">
        <v>30.67</v>
      </c>
      <c r="J2444" s="871" t="n">
        <v>50.61</v>
      </c>
    </row>
    <row r="2445" customFormat="false" ht="25.5" hidden="false" customHeight="false" outlineLevel="0" collapsed="false">
      <c r="A2445" s="868" t="s">
        <v>5222</v>
      </c>
      <c r="B2445" s="869"/>
      <c r="C2445" s="868" t="s">
        <v>5223</v>
      </c>
      <c r="D2445" s="868" t="s">
        <v>337</v>
      </c>
      <c r="E2445" s="870" t="n">
        <v>8.16</v>
      </c>
      <c r="F2445" s="871" t="n">
        <v>9.96</v>
      </c>
      <c r="G2445" s="871" t="n">
        <v>18.12</v>
      </c>
      <c r="H2445" s="870" t="n">
        <v>8.16</v>
      </c>
      <c r="I2445" s="871" t="n">
        <v>11.5</v>
      </c>
      <c r="J2445" s="871" t="n">
        <v>19.66</v>
      </c>
    </row>
    <row r="2446" customFormat="false" ht="25.5" hidden="false" customHeight="false" outlineLevel="0" collapsed="false">
      <c r="A2446" s="868" t="s">
        <v>5224</v>
      </c>
      <c r="B2446" s="869"/>
      <c r="C2446" s="868" t="s">
        <v>5225</v>
      </c>
      <c r="D2446" s="868" t="s">
        <v>337</v>
      </c>
      <c r="E2446" s="870" t="n">
        <v>13.21</v>
      </c>
      <c r="F2446" s="871" t="n">
        <v>9.96</v>
      </c>
      <c r="G2446" s="871" t="n">
        <v>23.17</v>
      </c>
      <c r="H2446" s="870" t="n">
        <v>13.21</v>
      </c>
      <c r="I2446" s="871" t="n">
        <v>11.5</v>
      </c>
      <c r="J2446" s="871" t="n">
        <v>24.71</v>
      </c>
    </row>
    <row r="2447" customFormat="false" ht="25.5" hidden="false" customHeight="false" outlineLevel="0" collapsed="false">
      <c r="A2447" s="868" t="s">
        <v>5226</v>
      </c>
      <c r="B2447" s="869"/>
      <c r="C2447" s="868" t="s">
        <v>5227</v>
      </c>
      <c r="D2447" s="868" t="s">
        <v>337</v>
      </c>
      <c r="E2447" s="870" t="n">
        <v>19.67</v>
      </c>
      <c r="F2447" s="871" t="n">
        <v>9.96</v>
      </c>
      <c r="G2447" s="871" t="n">
        <v>29.63</v>
      </c>
      <c r="H2447" s="870" t="n">
        <v>19.67</v>
      </c>
      <c r="I2447" s="871" t="n">
        <v>11.5</v>
      </c>
      <c r="J2447" s="871" t="n">
        <v>31.17</v>
      </c>
    </row>
    <row r="2448" customFormat="false" ht="25.5" hidden="false" customHeight="false" outlineLevel="0" collapsed="false">
      <c r="A2448" s="868" t="s">
        <v>5228</v>
      </c>
      <c r="B2448" s="869"/>
      <c r="C2448" s="868" t="s">
        <v>5229</v>
      </c>
      <c r="D2448" s="868" t="s">
        <v>337</v>
      </c>
      <c r="E2448" s="870" t="n">
        <v>37.81</v>
      </c>
      <c r="F2448" s="871" t="n">
        <v>13.27</v>
      </c>
      <c r="G2448" s="871" t="n">
        <v>51.08</v>
      </c>
      <c r="H2448" s="870" t="n">
        <v>37.81</v>
      </c>
      <c r="I2448" s="871" t="n">
        <v>15.33</v>
      </c>
      <c r="J2448" s="871" t="n">
        <v>53.14</v>
      </c>
    </row>
    <row r="2449" customFormat="false" ht="25.5" hidden="false" customHeight="false" outlineLevel="0" collapsed="false">
      <c r="A2449" s="868" t="s">
        <v>5230</v>
      </c>
      <c r="B2449" s="869"/>
      <c r="C2449" s="868" t="s">
        <v>5231</v>
      </c>
      <c r="D2449" s="868" t="s">
        <v>337</v>
      </c>
      <c r="E2449" s="870" t="n">
        <v>105.75</v>
      </c>
      <c r="F2449" s="871" t="n">
        <v>13.27</v>
      </c>
      <c r="G2449" s="871" t="n">
        <v>119.02</v>
      </c>
      <c r="H2449" s="870" t="n">
        <v>105.75</v>
      </c>
      <c r="I2449" s="871" t="n">
        <v>15.33</v>
      </c>
      <c r="J2449" s="871" t="n">
        <v>121.08</v>
      </c>
    </row>
    <row r="2450" customFormat="false" ht="25.5" hidden="false" customHeight="false" outlineLevel="0" collapsed="false">
      <c r="A2450" s="868" t="s">
        <v>5232</v>
      </c>
      <c r="B2450" s="869"/>
      <c r="C2450" s="868" t="s">
        <v>5233</v>
      </c>
      <c r="D2450" s="868" t="s">
        <v>337</v>
      </c>
      <c r="E2450" s="870" t="n">
        <v>141.57</v>
      </c>
      <c r="F2450" s="871" t="n">
        <v>16.6</v>
      </c>
      <c r="G2450" s="871" t="n">
        <v>158.17</v>
      </c>
      <c r="H2450" s="870" t="n">
        <v>141.57</v>
      </c>
      <c r="I2450" s="871" t="n">
        <v>19.18</v>
      </c>
      <c r="J2450" s="871" t="n">
        <v>160.75</v>
      </c>
    </row>
    <row r="2451" customFormat="false" ht="38.25" hidden="false" customHeight="false" outlineLevel="0" collapsed="false">
      <c r="A2451" s="868" t="s">
        <v>5234</v>
      </c>
      <c r="B2451" s="869"/>
      <c r="C2451" s="868" t="s">
        <v>5235</v>
      </c>
      <c r="D2451" s="868" t="s">
        <v>337</v>
      </c>
      <c r="E2451" s="870" t="n">
        <v>159.21</v>
      </c>
      <c r="F2451" s="871" t="n">
        <v>9.96</v>
      </c>
      <c r="G2451" s="871" t="n">
        <v>169.17</v>
      </c>
      <c r="H2451" s="870" t="n">
        <v>159.21</v>
      </c>
      <c r="I2451" s="871" t="n">
        <v>11.5</v>
      </c>
      <c r="J2451" s="871" t="n">
        <v>170.71</v>
      </c>
    </row>
    <row r="2452" customFormat="false" ht="38.25" hidden="false" customHeight="false" outlineLevel="0" collapsed="false">
      <c r="A2452" s="868" t="s">
        <v>5236</v>
      </c>
      <c r="B2452" s="869"/>
      <c r="C2452" s="868" t="s">
        <v>5237</v>
      </c>
      <c r="D2452" s="868" t="s">
        <v>337</v>
      </c>
      <c r="E2452" s="870" t="n">
        <v>190.04</v>
      </c>
      <c r="F2452" s="871" t="n">
        <v>9.96</v>
      </c>
      <c r="G2452" s="871" t="n">
        <v>200</v>
      </c>
      <c r="H2452" s="870" t="n">
        <v>190.04</v>
      </c>
      <c r="I2452" s="871" t="n">
        <v>11.5</v>
      </c>
      <c r="J2452" s="871" t="n">
        <v>201.54</v>
      </c>
    </row>
    <row r="2453" customFormat="false" ht="38.25" hidden="false" customHeight="false" outlineLevel="0" collapsed="false">
      <c r="A2453" s="868" t="s">
        <v>5238</v>
      </c>
      <c r="B2453" s="869"/>
      <c r="C2453" s="868" t="s">
        <v>5239</v>
      </c>
      <c r="D2453" s="868" t="s">
        <v>337</v>
      </c>
      <c r="E2453" s="870" t="n">
        <v>234.28</v>
      </c>
      <c r="F2453" s="871" t="n">
        <v>9.96</v>
      </c>
      <c r="G2453" s="871" t="n">
        <v>244.24</v>
      </c>
      <c r="H2453" s="870" t="n">
        <v>234.28</v>
      </c>
      <c r="I2453" s="871" t="n">
        <v>11.5</v>
      </c>
      <c r="J2453" s="871" t="n">
        <v>245.78</v>
      </c>
    </row>
    <row r="2454" customFormat="false" ht="38.25" hidden="false" customHeight="false" outlineLevel="0" collapsed="false">
      <c r="A2454" s="868" t="s">
        <v>5240</v>
      </c>
      <c r="B2454" s="869"/>
      <c r="C2454" s="868" t="s">
        <v>5241</v>
      </c>
      <c r="D2454" s="868" t="s">
        <v>337</v>
      </c>
      <c r="E2454" s="870" t="n">
        <v>612.51</v>
      </c>
      <c r="F2454" s="871" t="n">
        <v>13.27</v>
      </c>
      <c r="G2454" s="871" t="n">
        <v>625.78</v>
      </c>
      <c r="H2454" s="870" t="n">
        <v>612.51</v>
      </c>
      <c r="I2454" s="871" t="n">
        <v>15.33</v>
      </c>
      <c r="J2454" s="871" t="n">
        <v>627.84</v>
      </c>
    </row>
    <row r="2455" customFormat="false" ht="25.5" hidden="false" customHeight="false" outlineLevel="0" collapsed="false">
      <c r="A2455" s="868" t="s">
        <v>5242</v>
      </c>
      <c r="B2455" s="869"/>
      <c r="C2455" s="868" t="s">
        <v>5243</v>
      </c>
      <c r="D2455" s="868" t="s">
        <v>337</v>
      </c>
      <c r="E2455" s="870" t="n">
        <v>18.71</v>
      </c>
      <c r="F2455" s="871" t="n">
        <v>9.96</v>
      </c>
      <c r="G2455" s="871" t="n">
        <v>28.67</v>
      </c>
      <c r="H2455" s="870" t="n">
        <v>18.71</v>
      </c>
      <c r="I2455" s="871" t="n">
        <v>11.5</v>
      </c>
      <c r="J2455" s="871" t="n">
        <v>30.21</v>
      </c>
    </row>
    <row r="2456" customFormat="false" ht="25.5" hidden="false" customHeight="false" outlineLevel="0" collapsed="false">
      <c r="A2456" s="868" t="s">
        <v>5244</v>
      </c>
      <c r="B2456" s="869"/>
      <c r="C2456" s="868" t="s">
        <v>5245</v>
      </c>
      <c r="D2456" s="868" t="s">
        <v>337</v>
      </c>
      <c r="E2456" s="870" t="n">
        <v>54.11</v>
      </c>
      <c r="F2456" s="871" t="n">
        <v>9.96</v>
      </c>
      <c r="G2456" s="871" t="n">
        <v>64.07</v>
      </c>
      <c r="H2456" s="870" t="n">
        <v>54.11</v>
      </c>
      <c r="I2456" s="871" t="n">
        <v>11.5</v>
      </c>
      <c r="J2456" s="871" t="n">
        <v>65.61</v>
      </c>
    </row>
    <row r="2457" customFormat="false" ht="25.5" hidden="false" customHeight="false" outlineLevel="0" collapsed="false">
      <c r="A2457" s="868" t="s">
        <v>5246</v>
      </c>
      <c r="B2457" s="869"/>
      <c r="C2457" s="868" t="s">
        <v>5247</v>
      </c>
      <c r="D2457" s="868" t="s">
        <v>337</v>
      </c>
      <c r="E2457" s="870" t="n">
        <v>148.43</v>
      </c>
      <c r="F2457" s="871" t="n">
        <v>13.27</v>
      </c>
      <c r="G2457" s="871" t="n">
        <v>161.7</v>
      </c>
      <c r="H2457" s="870" t="n">
        <v>148.43</v>
      </c>
      <c r="I2457" s="871" t="n">
        <v>15.33</v>
      </c>
      <c r="J2457" s="871" t="n">
        <v>163.76</v>
      </c>
    </row>
    <row r="2458" customFormat="false" ht="12.75" hidden="false" customHeight="false" outlineLevel="0" collapsed="false">
      <c r="A2458" s="863" t="s">
        <v>5248</v>
      </c>
      <c r="B2458" s="864" t="s">
        <v>5249</v>
      </c>
      <c r="C2458" s="865"/>
      <c r="D2458" s="876"/>
      <c r="E2458" s="877"/>
      <c r="F2458" s="877"/>
      <c r="G2458" s="878"/>
      <c r="H2458" s="877"/>
      <c r="I2458" s="877"/>
      <c r="J2458" s="878"/>
    </row>
    <row r="2459" customFormat="false" ht="25.5" hidden="false" customHeight="false" outlineLevel="0" collapsed="false">
      <c r="A2459" s="868" t="s">
        <v>5250</v>
      </c>
      <c r="B2459" s="869"/>
      <c r="C2459" s="868" t="s">
        <v>5251</v>
      </c>
      <c r="D2459" s="868" t="s">
        <v>648</v>
      </c>
      <c r="E2459" s="870" t="n">
        <v>12.35</v>
      </c>
      <c r="F2459" s="871" t="n">
        <v>9.96</v>
      </c>
      <c r="G2459" s="871" t="n">
        <v>22.31</v>
      </c>
      <c r="H2459" s="870" t="n">
        <v>12.35</v>
      </c>
      <c r="I2459" s="871" t="n">
        <v>11.5</v>
      </c>
      <c r="J2459" s="871" t="n">
        <v>23.85</v>
      </c>
    </row>
    <row r="2460" customFormat="false" ht="12.75" hidden="false" customHeight="false" outlineLevel="0" collapsed="false">
      <c r="A2460" s="868" t="s">
        <v>5252</v>
      </c>
      <c r="B2460" s="869"/>
      <c r="C2460" s="868" t="s">
        <v>5253</v>
      </c>
      <c r="D2460" s="868" t="s">
        <v>337</v>
      </c>
      <c r="E2460" s="870" t="n">
        <v>17.32</v>
      </c>
      <c r="F2460" s="871" t="n">
        <v>9.96</v>
      </c>
      <c r="G2460" s="871" t="n">
        <v>27.28</v>
      </c>
      <c r="H2460" s="870" t="n">
        <v>17.32</v>
      </c>
      <c r="I2460" s="871" t="n">
        <v>11.5</v>
      </c>
      <c r="J2460" s="871" t="n">
        <v>28.82</v>
      </c>
    </row>
    <row r="2461" customFormat="false" ht="12.75" hidden="false" customHeight="false" outlineLevel="0" collapsed="false">
      <c r="A2461" s="868" t="s">
        <v>5254</v>
      </c>
      <c r="B2461" s="869"/>
      <c r="C2461" s="868" t="s">
        <v>5255</v>
      </c>
      <c r="D2461" s="868" t="s">
        <v>337</v>
      </c>
      <c r="E2461" s="870" t="n">
        <v>42.54</v>
      </c>
      <c r="F2461" s="871" t="n">
        <v>9.96</v>
      </c>
      <c r="G2461" s="871" t="n">
        <v>52.5</v>
      </c>
      <c r="H2461" s="870" t="n">
        <v>42.54</v>
      </c>
      <c r="I2461" s="871" t="n">
        <v>11.5</v>
      </c>
      <c r="J2461" s="871" t="n">
        <v>54.04</v>
      </c>
    </row>
    <row r="2462" customFormat="false" ht="25.5" hidden="false" customHeight="false" outlineLevel="0" collapsed="false">
      <c r="A2462" s="868" t="s">
        <v>5256</v>
      </c>
      <c r="B2462" s="869"/>
      <c r="C2462" s="868" t="s">
        <v>5257</v>
      </c>
      <c r="D2462" s="868" t="s">
        <v>648</v>
      </c>
      <c r="E2462" s="870" t="n">
        <v>176.61</v>
      </c>
      <c r="F2462" s="871" t="n">
        <v>9.96</v>
      </c>
      <c r="G2462" s="871" t="n">
        <v>186.57</v>
      </c>
      <c r="H2462" s="870" t="n">
        <v>176.61</v>
      </c>
      <c r="I2462" s="871" t="n">
        <v>11.5</v>
      </c>
      <c r="J2462" s="871" t="n">
        <v>188.11</v>
      </c>
    </row>
    <row r="2463" customFormat="false" ht="25.5" hidden="false" customHeight="false" outlineLevel="0" collapsed="false">
      <c r="A2463" s="868" t="s">
        <v>5258</v>
      </c>
      <c r="B2463" s="869"/>
      <c r="C2463" s="868" t="s">
        <v>5259</v>
      </c>
      <c r="D2463" s="868" t="s">
        <v>648</v>
      </c>
      <c r="E2463" s="870" t="n">
        <v>169.59</v>
      </c>
      <c r="F2463" s="871" t="n">
        <v>9.96</v>
      </c>
      <c r="G2463" s="871" t="n">
        <v>179.55</v>
      </c>
      <c r="H2463" s="870" t="n">
        <v>169.59</v>
      </c>
      <c r="I2463" s="871" t="n">
        <v>11.5</v>
      </c>
      <c r="J2463" s="871" t="n">
        <v>181.09</v>
      </c>
    </row>
    <row r="2464" customFormat="false" ht="25.5" hidden="false" customHeight="false" outlineLevel="0" collapsed="false">
      <c r="A2464" s="868" t="s">
        <v>5260</v>
      </c>
      <c r="B2464" s="869"/>
      <c r="C2464" s="868" t="s">
        <v>5261</v>
      </c>
      <c r="D2464" s="868" t="s">
        <v>648</v>
      </c>
      <c r="E2464" s="870" t="n">
        <v>12.76</v>
      </c>
      <c r="F2464" s="871" t="n">
        <v>9.96</v>
      </c>
      <c r="G2464" s="871" t="n">
        <v>22.72</v>
      </c>
      <c r="H2464" s="870" t="n">
        <v>12.76</v>
      </c>
      <c r="I2464" s="871" t="n">
        <v>11.5</v>
      </c>
      <c r="J2464" s="871" t="n">
        <v>24.26</v>
      </c>
    </row>
    <row r="2465" customFormat="false" ht="25.5" hidden="false" customHeight="false" outlineLevel="0" collapsed="false">
      <c r="A2465" s="868" t="s">
        <v>5262</v>
      </c>
      <c r="B2465" s="869"/>
      <c r="C2465" s="868" t="s">
        <v>5263</v>
      </c>
      <c r="D2465" s="868" t="s">
        <v>648</v>
      </c>
      <c r="E2465" s="870" t="n">
        <v>193.45</v>
      </c>
      <c r="F2465" s="871" t="n">
        <v>9.96</v>
      </c>
      <c r="G2465" s="871" t="n">
        <v>203.41</v>
      </c>
      <c r="H2465" s="870" t="n">
        <v>193.45</v>
      </c>
      <c r="I2465" s="871" t="n">
        <v>11.5</v>
      </c>
      <c r="J2465" s="871" t="n">
        <v>204.95</v>
      </c>
    </row>
    <row r="2466" customFormat="false" ht="38.25" hidden="false" customHeight="false" outlineLevel="0" collapsed="false">
      <c r="A2466" s="868" t="s">
        <v>5264</v>
      </c>
      <c r="B2466" s="869"/>
      <c r="C2466" s="868" t="s">
        <v>5265</v>
      </c>
      <c r="D2466" s="868" t="s">
        <v>337</v>
      </c>
      <c r="E2466" s="870" t="n">
        <v>6.71</v>
      </c>
      <c r="F2466" s="871" t="n">
        <v>9.96</v>
      </c>
      <c r="G2466" s="871" t="n">
        <v>16.67</v>
      </c>
      <c r="H2466" s="870" t="n">
        <v>6.71</v>
      </c>
      <c r="I2466" s="871" t="n">
        <v>11.5</v>
      </c>
      <c r="J2466" s="871" t="n">
        <v>18.21</v>
      </c>
    </row>
    <row r="2467" customFormat="false" ht="12.75" hidden="false" customHeight="false" outlineLevel="0" collapsed="false">
      <c r="A2467" s="868" t="s">
        <v>5266</v>
      </c>
      <c r="B2467" s="869"/>
      <c r="C2467" s="868" t="s">
        <v>5267</v>
      </c>
      <c r="D2467" s="868" t="s">
        <v>648</v>
      </c>
      <c r="E2467" s="870" t="n">
        <v>8.06</v>
      </c>
      <c r="F2467" s="871" t="n">
        <v>9.96</v>
      </c>
      <c r="G2467" s="871" t="n">
        <v>18.02</v>
      </c>
      <c r="H2467" s="870" t="n">
        <v>8.06</v>
      </c>
      <c r="I2467" s="871" t="n">
        <v>11.5</v>
      </c>
      <c r="J2467" s="871" t="n">
        <v>19.56</v>
      </c>
    </row>
    <row r="2468" customFormat="false" ht="12.75" hidden="false" customHeight="false" outlineLevel="0" collapsed="false">
      <c r="A2468" s="868" t="s">
        <v>5268</v>
      </c>
      <c r="B2468" s="869"/>
      <c r="C2468" s="868" t="s">
        <v>5269</v>
      </c>
      <c r="D2468" s="868" t="s">
        <v>648</v>
      </c>
      <c r="E2468" s="870" t="n">
        <v>12.99</v>
      </c>
      <c r="F2468" s="871" t="n">
        <v>9.96</v>
      </c>
      <c r="G2468" s="871" t="n">
        <v>22.95</v>
      </c>
      <c r="H2468" s="870" t="n">
        <v>12.99</v>
      </c>
      <c r="I2468" s="871" t="n">
        <v>11.5</v>
      </c>
      <c r="J2468" s="871" t="n">
        <v>24.49</v>
      </c>
    </row>
    <row r="2469" customFormat="false" ht="12.75" hidden="false" customHeight="false" outlineLevel="0" collapsed="false">
      <c r="A2469" s="868" t="s">
        <v>5270</v>
      </c>
      <c r="B2469" s="869"/>
      <c r="C2469" s="868" t="s">
        <v>5271</v>
      </c>
      <c r="D2469" s="868" t="s">
        <v>648</v>
      </c>
      <c r="E2469" s="870" t="n">
        <v>15.62</v>
      </c>
      <c r="F2469" s="871" t="n">
        <v>9.96</v>
      </c>
      <c r="G2469" s="871" t="n">
        <v>25.58</v>
      </c>
      <c r="H2469" s="870" t="n">
        <v>15.62</v>
      </c>
      <c r="I2469" s="871" t="n">
        <v>11.5</v>
      </c>
      <c r="J2469" s="871" t="n">
        <v>27.12</v>
      </c>
    </row>
    <row r="2470" customFormat="false" ht="25.5" hidden="false" customHeight="false" outlineLevel="0" collapsed="false">
      <c r="A2470" s="868" t="s">
        <v>5272</v>
      </c>
      <c r="B2470" s="869"/>
      <c r="C2470" s="868" t="s">
        <v>5273</v>
      </c>
      <c r="D2470" s="868" t="s">
        <v>648</v>
      </c>
      <c r="E2470" s="870" t="n">
        <v>14.72</v>
      </c>
      <c r="F2470" s="871" t="n">
        <v>9.96</v>
      </c>
      <c r="G2470" s="871" t="n">
        <v>24.68</v>
      </c>
      <c r="H2470" s="870" t="n">
        <v>14.72</v>
      </c>
      <c r="I2470" s="871" t="n">
        <v>11.5</v>
      </c>
      <c r="J2470" s="871" t="n">
        <v>26.22</v>
      </c>
    </row>
    <row r="2471" customFormat="false" ht="25.5" hidden="false" customHeight="false" outlineLevel="0" collapsed="false">
      <c r="A2471" s="868" t="s">
        <v>5274</v>
      </c>
      <c r="B2471" s="869"/>
      <c r="C2471" s="868" t="s">
        <v>5275</v>
      </c>
      <c r="D2471" s="868" t="s">
        <v>648</v>
      </c>
      <c r="E2471" s="870" t="n">
        <v>18.68</v>
      </c>
      <c r="F2471" s="871" t="n">
        <v>9.96</v>
      </c>
      <c r="G2471" s="871" t="n">
        <v>28.64</v>
      </c>
      <c r="H2471" s="870" t="n">
        <v>18.68</v>
      </c>
      <c r="I2471" s="871" t="n">
        <v>11.5</v>
      </c>
      <c r="J2471" s="871" t="n">
        <v>30.18</v>
      </c>
    </row>
    <row r="2472" customFormat="false" ht="12.75" hidden="false" customHeight="false" outlineLevel="0" collapsed="false">
      <c r="A2472" s="863" t="s">
        <v>5276</v>
      </c>
      <c r="B2472" s="864" t="s">
        <v>5277</v>
      </c>
      <c r="C2472" s="865"/>
      <c r="D2472" s="876"/>
      <c r="E2472" s="877"/>
      <c r="F2472" s="877"/>
      <c r="G2472" s="878"/>
      <c r="H2472" s="877"/>
      <c r="I2472" s="877"/>
      <c r="J2472" s="878"/>
    </row>
    <row r="2473" customFormat="false" ht="12.75" hidden="false" customHeight="false" outlineLevel="0" collapsed="false">
      <c r="A2473" s="868" t="s">
        <v>5278</v>
      </c>
      <c r="B2473" s="869"/>
      <c r="C2473" s="868" t="s">
        <v>5279</v>
      </c>
      <c r="D2473" s="868" t="s">
        <v>648</v>
      </c>
      <c r="E2473" s="870" t="n">
        <v>6.11</v>
      </c>
      <c r="F2473" s="871" t="n">
        <v>11.28</v>
      </c>
      <c r="G2473" s="871" t="n">
        <v>17.39</v>
      </c>
      <c r="H2473" s="870" t="n">
        <v>6.11</v>
      </c>
      <c r="I2473" s="871" t="n">
        <v>13.03</v>
      </c>
      <c r="J2473" s="871" t="n">
        <v>19.14</v>
      </c>
    </row>
    <row r="2474" customFormat="false" ht="12.75" hidden="false" customHeight="false" outlineLevel="0" collapsed="false">
      <c r="A2474" s="868" t="s">
        <v>5280</v>
      </c>
      <c r="B2474" s="869"/>
      <c r="C2474" s="868" t="s">
        <v>5281</v>
      </c>
      <c r="D2474" s="868" t="s">
        <v>648</v>
      </c>
      <c r="E2474" s="870" t="n">
        <v>13.4</v>
      </c>
      <c r="F2474" s="871" t="n">
        <v>11.62</v>
      </c>
      <c r="G2474" s="871" t="n">
        <v>25.02</v>
      </c>
      <c r="H2474" s="870" t="n">
        <v>13.4</v>
      </c>
      <c r="I2474" s="871" t="n">
        <v>13.42</v>
      </c>
      <c r="J2474" s="871" t="n">
        <v>26.82</v>
      </c>
    </row>
    <row r="2475" customFormat="false" ht="12.75" hidden="false" customHeight="false" outlineLevel="0" collapsed="false">
      <c r="A2475" s="868" t="s">
        <v>5282</v>
      </c>
      <c r="B2475" s="869"/>
      <c r="C2475" s="868" t="s">
        <v>5283</v>
      </c>
      <c r="D2475" s="868" t="s">
        <v>648</v>
      </c>
      <c r="E2475" s="870" t="n">
        <v>17.93</v>
      </c>
      <c r="F2475" s="871" t="n">
        <v>16.6</v>
      </c>
      <c r="G2475" s="871" t="n">
        <v>34.53</v>
      </c>
      <c r="H2475" s="870" t="n">
        <v>17.93</v>
      </c>
      <c r="I2475" s="871" t="n">
        <v>19.18</v>
      </c>
      <c r="J2475" s="871" t="n">
        <v>37.11</v>
      </c>
    </row>
    <row r="2476" customFormat="false" ht="12.75" hidden="false" customHeight="false" outlineLevel="0" collapsed="false">
      <c r="A2476" s="868" t="s">
        <v>5284</v>
      </c>
      <c r="B2476" s="869"/>
      <c r="C2476" s="868" t="s">
        <v>5285</v>
      </c>
      <c r="D2476" s="868" t="s">
        <v>648</v>
      </c>
      <c r="E2476" s="870" t="n">
        <v>8.68</v>
      </c>
      <c r="F2476" s="871" t="n">
        <v>8.97</v>
      </c>
      <c r="G2476" s="871" t="n">
        <v>17.65</v>
      </c>
      <c r="H2476" s="870" t="n">
        <v>8.68</v>
      </c>
      <c r="I2476" s="871" t="n">
        <v>10.35</v>
      </c>
      <c r="J2476" s="871" t="n">
        <v>19.03</v>
      </c>
    </row>
    <row r="2477" customFormat="false" ht="12.75" hidden="false" customHeight="false" outlineLevel="0" collapsed="false">
      <c r="A2477" s="868" t="s">
        <v>5286</v>
      </c>
      <c r="B2477" s="869"/>
      <c r="C2477" s="868" t="s">
        <v>5287</v>
      </c>
      <c r="D2477" s="868" t="s">
        <v>648</v>
      </c>
      <c r="E2477" s="870" t="n">
        <v>10.24</v>
      </c>
      <c r="F2477" s="871" t="n">
        <v>14.93</v>
      </c>
      <c r="G2477" s="871" t="n">
        <v>25.17</v>
      </c>
      <c r="H2477" s="870" t="n">
        <v>10.24</v>
      </c>
      <c r="I2477" s="871" t="n">
        <v>17.25</v>
      </c>
      <c r="J2477" s="871" t="n">
        <v>27.49</v>
      </c>
    </row>
    <row r="2478" customFormat="false" ht="25.5" hidden="false" customHeight="false" outlineLevel="0" collapsed="false">
      <c r="A2478" s="868" t="s">
        <v>5288</v>
      </c>
      <c r="B2478" s="869"/>
      <c r="C2478" s="868" t="s">
        <v>5289</v>
      </c>
      <c r="D2478" s="868" t="s">
        <v>648</v>
      </c>
      <c r="E2478" s="870" t="n">
        <v>9.56</v>
      </c>
      <c r="F2478" s="871" t="n">
        <v>12.61</v>
      </c>
      <c r="G2478" s="871" t="n">
        <v>22.17</v>
      </c>
      <c r="H2478" s="870" t="n">
        <v>9.56</v>
      </c>
      <c r="I2478" s="871" t="n">
        <v>14.56</v>
      </c>
      <c r="J2478" s="871" t="n">
        <v>24.12</v>
      </c>
    </row>
    <row r="2479" customFormat="false" ht="25.5" hidden="false" customHeight="false" outlineLevel="0" collapsed="false">
      <c r="A2479" s="868" t="s">
        <v>5290</v>
      </c>
      <c r="B2479" s="869"/>
      <c r="C2479" s="868" t="s">
        <v>5291</v>
      </c>
      <c r="D2479" s="868" t="s">
        <v>648</v>
      </c>
      <c r="E2479" s="870" t="n">
        <v>11.58</v>
      </c>
      <c r="F2479" s="871" t="n">
        <v>14.93</v>
      </c>
      <c r="G2479" s="871" t="n">
        <v>26.51</v>
      </c>
      <c r="H2479" s="870" t="n">
        <v>11.58</v>
      </c>
      <c r="I2479" s="871" t="n">
        <v>17.25</v>
      </c>
      <c r="J2479" s="871" t="n">
        <v>28.83</v>
      </c>
    </row>
    <row r="2480" customFormat="false" ht="25.5" hidden="false" customHeight="false" outlineLevel="0" collapsed="false">
      <c r="A2480" s="868" t="s">
        <v>5292</v>
      </c>
      <c r="B2480" s="869"/>
      <c r="C2480" s="868" t="s">
        <v>5293</v>
      </c>
      <c r="D2480" s="868" t="s">
        <v>648</v>
      </c>
      <c r="E2480" s="870" t="n">
        <v>18.36</v>
      </c>
      <c r="F2480" s="871" t="n">
        <v>16.6</v>
      </c>
      <c r="G2480" s="871" t="n">
        <v>34.96</v>
      </c>
      <c r="H2480" s="870" t="n">
        <v>18.36</v>
      </c>
      <c r="I2480" s="871" t="n">
        <v>19.18</v>
      </c>
      <c r="J2480" s="871" t="n">
        <v>37.54</v>
      </c>
    </row>
    <row r="2481" customFormat="false" ht="12.75" hidden="false" customHeight="false" outlineLevel="0" collapsed="false">
      <c r="A2481" s="868" t="s">
        <v>5294</v>
      </c>
      <c r="B2481" s="869"/>
      <c r="C2481" s="868" t="s">
        <v>5295</v>
      </c>
      <c r="D2481" s="868" t="s">
        <v>648</v>
      </c>
      <c r="E2481" s="870" t="n">
        <v>26.11</v>
      </c>
      <c r="F2481" s="871" t="n">
        <v>11.62</v>
      </c>
      <c r="G2481" s="871" t="n">
        <v>37.73</v>
      </c>
      <c r="H2481" s="870" t="n">
        <v>26.11</v>
      </c>
      <c r="I2481" s="871" t="n">
        <v>13.42</v>
      </c>
      <c r="J2481" s="871" t="n">
        <v>39.53</v>
      </c>
    </row>
    <row r="2482" customFormat="false" ht="12.75" hidden="false" customHeight="false" outlineLevel="0" collapsed="false">
      <c r="A2482" s="868" t="s">
        <v>5296</v>
      </c>
      <c r="B2482" s="869"/>
      <c r="C2482" s="868" t="s">
        <v>5297</v>
      </c>
      <c r="D2482" s="868" t="s">
        <v>648</v>
      </c>
      <c r="E2482" s="870" t="n">
        <v>24.2</v>
      </c>
      <c r="F2482" s="871" t="n">
        <v>11.62</v>
      </c>
      <c r="G2482" s="871" t="n">
        <v>35.82</v>
      </c>
      <c r="H2482" s="870" t="n">
        <v>24.2</v>
      </c>
      <c r="I2482" s="871" t="n">
        <v>13.42</v>
      </c>
      <c r="J2482" s="871" t="n">
        <v>37.62</v>
      </c>
    </row>
    <row r="2483" customFormat="false" ht="12.75" hidden="false" customHeight="false" outlineLevel="0" collapsed="false">
      <c r="A2483" s="868" t="s">
        <v>5298</v>
      </c>
      <c r="B2483" s="869"/>
      <c r="C2483" s="868" t="s">
        <v>5299</v>
      </c>
      <c r="D2483" s="868" t="s">
        <v>648</v>
      </c>
      <c r="E2483" s="870" t="n">
        <v>7.96</v>
      </c>
      <c r="F2483" s="871" t="n">
        <v>8.3</v>
      </c>
      <c r="G2483" s="871" t="n">
        <v>16.26</v>
      </c>
      <c r="H2483" s="870" t="n">
        <v>7.96</v>
      </c>
      <c r="I2483" s="871" t="n">
        <v>9.59</v>
      </c>
      <c r="J2483" s="871" t="n">
        <v>17.55</v>
      </c>
    </row>
    <row r="2484" customFormat="false" ht="25.5" hidden="false" customHeight="false" outlineLevel="0" collapsed="false">
      <c r="A2484" s="868" t="s">
        <v>5300</v>
      </c>
      <c r="B2484" s="869"/>
      <c r="C2484" s="868" t="s">
        <v>5301</v>
      </c>
      <c r="D2484" s="868" t="s">
        <v>648</v>
      </c>
      <c r="E2484" s="870" t="n">
        <v>57.77</v>
      </c>
      <c r="F2484" s="871" t="n">
        <v>12.61</v>
      </c>
      <c r="G2484" s="871" t="n">
        <v>70.38</v>
      </c>
      <c r="H2484" s="870" t="n">
        <v>57.77</v>
      </c>
      <c r="I2484" s="871" t="n">
        <v>14.56</v>
      </c>
      <c r="J2484" s="871" t="n">
        <v>72.33</v>
      </c>
    </row>
    <row r="2485" customFormat="false" ht="25.5" hidden="false" customHeight="false" outlineLevel="0" collapsed="false">
      <c r="A2485" s="868" t="s">
        <v>5302</v>
      </c>
      <c r="B2485" s="869"/>
      <c r="C2485" s="868" t="s">
        <v>5303</v>
      </c>
      <c r="D2485" s="868" t="s">
        <v>337</v>
      </c>
      <c r="E2485" s="870" t="n">
        <v>29.88</v>
      </c>
      <c r="F2485" s="871" t="n">
        <v>9.96</v>
      </c>
      <c r="G2485" s="871" t="n">
        <v>39.84</v>
      </c>
      <c r="H2485" s="870" t="n">
        <v>29.88</v>
      </c>
      <c r="I2485" s="871" t="n">
        <v>11.5</v>
      </c>
      <c r="J2485" s="871" t="n">
        <v>41.38</v>
      </c>
    </row>
    <row r="2486" customFormat="false" ht="25.5" hidden="false" customHeight="false" outlineLevel="0" collapsed="false">
      <c r="A2486" s="868" t="s">
        <v>5304</v>
      </c>
      <c r="B2486" s="869"/>
      <c r="C2486" s="868" t="s">
        <v>5305</v>
      </c>
      <c r="D2486" s="868" t="s">
        <v>337</v>
      </c>
      <c r="E2486" s="870" t="n">
        <v>67.09</v>
      </c>
      <c r="F2486" s="871" t="n">
        <v>16.6</v>
      </c>
      <c r="G2486" s="871" t="n">
        <v>83.69</v>
      </c>
      <c r="H2486" s="870" t="n">
        <v>67.09</v>
      </c>
      <c r="I2486" s="871" t="n">
        <v>19.18</v>
      </c>
      <c r="J2486" s="871" t="n">
        <v>86.27</v>
      </c>
    </row>
    <row r="2487" customFormat="false" ht="12.75" hidden="false" customHeight="false" outlineLevel="0" collapsed="false">
      <c r="A2487" s="863" t="s">
        <v>5306</v>
      </c>
      <c r="B2487" s="864" t="s">
        <v>5307</v>
      </c>
      <c r="C2487" s="865"/>
      <c r="D2487" s="876"/>
      <c r="E2487" s="877"/>
      <c r="F2487" s="877"/>
      <c r="G2487" s="878"/>
      <c r="H2487" s="877"/>
      <c r="I2487" s="877"/>
      <c r="J2487" s="878"/>
    </row>
    <row r="2488" customFormat="false" ht="12.75" hidden="false" customHeight="false" outlineLevel="0" collapsed="false">
      <c r="A2488" s="868" t="s">
        <v>5308</v>
      </c>
      <c r="B2488" s="869"/>
      <c r="C2488" s="868" t="s">
        <v>5309</v>
      </c>
      <c r="D2488" s="868" t="s">
        <v>648</v>
      </c>
      <c r="E2488" s="870" t="n">
        <v>9.96</v>
      </c>
      <c r="F2488" s="871" t="n">
        <v>16.6</v>
      </c>
      <c r="G2488" s="871" t="n">
        <v>26.56</v>
      </c>
      <c r="H2488" s="870" t="n">
        <v>9.96</v>
      </c>
      <c r="I2488" s="871" t="n">
        <v>19.18</v>
      </c>
      <c r="J2488" s="871" t="n">
        <v>29.14</v>
      </c>
    </row>
    <row r="2489" customFormat="false" ht="12.75" hidden="false" customHeight="false" outlineLevel="0" collapsed="false">
      <c r="A2489" s="868" t="s">
        <v>5310</v>
      </c>
      <c r="B2489" s="869"/>
      <c r="C2489" s="868" t="s">
        <v>5311</v>
      </c>
      <c r="D2489" s="868" t="s">
        <v>648</v>
      </c>
      <c r="E2489" s="870" t="n">
        <v>18.33</v>
      </c>
      <c r="F2489" s="871" t="n">
        <v>16.6</v>
      </c>
      <c r="G2489" s="871" t="n">
        <v>34.93</v>
      </c>
      <c r="H2489" s="870" t="n">
        <v>18.33</v>
      </c>
      <c r="I2489" s="871" t="n">
        <v>19.18</v>
      </c>
      <c r="J2489" s="871" t="n">
        <v>37.51</v>
      </c>
    </row>
    <row r="2490" customFormat="false" ht="12.75" hidden="false" customHeight="false" outlineLevel="0" collapsed="false">
      <c r="A2490" s="868" t="s">
        <v>5312</v>
      </c>
      <c r="B2490" s="869"/>
      <c r="C2490" s="868" t="s">
        <v>5313</v>
      </c>
      <c r="D2490" s="868" t="s">
        <v>648</v>
      </c>
      <c r="E2490" s="870" t="n">
        <v>26.8</v>
      </c>
      <c r="F2490" s="871" t="n">
        <v>16.6</v>
      </c>
      <c r="G2490" s="871" t="n">
        <v>43.4</v>
      </c>
      <c r="H2490" s="870" t="n">
        <v>26.8</v>
      </c>
      <c r="I2490" s="871" t="n">
        <v>19.18</v>
      </c>
      <c r="J2490" s="871" t="n">
        <v>45.98</v>
      </c>
    </row>
    <row r="2491" customFormat="false" ht="12.75" hidden="false" customHeight="false" outlineLevel="0" collapsed="false">
      <c r="A2491" s="868" t="s">
        <v>5314</v>
      </c>
      <c r="B2491" s="869"/>
      <c r="C2491" s="868" t="s">
        <v>5315</v>
      </c>
      <c r="D2491" s="868" t="s">
        <v>648</v>
      </c>
      <c r="E2491" s="870" t="n">
        <v>37.74</v>
      </c>
      <c r="F2491" s="871" t="n">
        <v>16.6</v>
      </c>
      <c r="G2491" s="871" t="n">
        <v>54.34</v>
      </c>
      <c r="H2491" s="870" t="n">
        <v>37.74</v>
      </c>
      <c r="I2491" s="871" t="n">
        <v>19.18</v>
      </c>
      <c r="J2491" s="871" t="n">
        <v>56.92</v>
      </c>
    </row>
    <row r="2492" customFormat="false" ht="12.75" hidden="false" customHeight="false" outlineLevel="0" collapsed="false">
      <c r="A2492" s="868" t="s">
        <v>5316</v>
      </c>
      <c r="B2492" s="869"/>
      <c r="C2492" s="868" t="s">
        <v>5317</v>
      </c>
      <c r="D2492" s="868" t="s">
        <v>648</v>
      </c>
      <c r="E2492" s="870" t="n">
        <v>63.79</v>
      </c>
      <c r="F2492" s="871" t="n">
        <v>16.6</v>
      </c>
      <c r="G2492" s="871" t="n">
        <v>80.39</v>
      </c>
      <c r="H2492" s="870" t="n">
        <v>63.79</v>
      </c>
      <c r="I2492" s="871" t="n">
        <v>19.18</v>
      </c>
      <c r="J2492" s="871" t="n">
        <v>82.97</v>
      </c>
    </row>
    <row r="2493" customFormat="false" ht="12.75" hidden="false" customHeight="false" outlineLevel="0" collapsed="false">
      <c r="A2493" s="868" t="s">
        <v>5318</v>
      </c>
      <c r="B2493" s="869"/>
      <c r="C2493" s="868" t="s">
        <v>5319</v>
      </c>
      <c r="D2493" s="868" t="s">
        <v>648</v>
      </c>
      <c r="E2493" s="870" t="n">
        <v>140.19</v>
      </c>
      <c r="F2493" s="871" t="n">
        <v>16.6</v>
      </c>
      <c r="G2493" s="871" t="n">
        <v>156.79</v>
      </c>
      <c r="H2493" s="870" t="n">
        <v>140.19</v>
      </c>
      <c r="I2493" s="871" t="n">
        <v>19.18</v>
      </c>
      <c r="J2493" s="871" t="n">
        <v>159.37</v>
      </c>
    </row>
    <row r="2494" customFormat="false" ht="12.75" hidden="false" customHeight="false" outlineLevel="0" collapsed="false">
      <c r="A2494" s="868" t="s">
        <v>5320</v>
      </c>
      <c r="B2494" s="869"/>
      <c r="C2494" s="868" t="s">
        <v>5321</v>
      </c>
      <c r="D2494" s="868" t="s">
        <v>648</v>
      </c>
      <c r="E2494" s="870" t="n">
        <v>160.98</v>
      </c>
      <c r="F2494" s="871" t="n">
        <v>16.6</v>
      </c>
      <c r="G2494" s="871" t="n">
        <v>177.58</v>
      </c>
      <c r="H2494" s="870" t="n">
        <v>160.98</v>
      </c>
      <c r="I2494" s="871" t="n">
        <v>19.18</v>
      </c>
      <c r="J2494" s="871" t="n">
        <v>180.16</v>
      </c>
    </row>
    <row r="2495" customFormat="false" ht="12.75" hidden="false" customHeight="false" outlineLevel="0" collapsed="false">
      <c r="A2495" s="868" t="s">
        <v>5322</v>
      </c>
      <c r="B2495" s="869"/>
      <c r="C2495" s="868" t="s">
        <v>5323</v>
      </c>
      <c r="D2495" s="868" t="s">
        <v>648</v>
      </c>
      <c r="E2495" s="870" t="n">
        <v>221.88</v>
      </c>
      <c r="F2495" s="871" t="n">
        <v>16.6</v>
      </c>
      <c r="G2495" s="871" t="n">
        <v>238.48</v>
      </c>
      <c r="H2495" s="870" t="n">
        <v>221.88</v>
      </c>
      <c r="I2495" s="871" t="n">
        <v>19.18</v>
      </c>
      <c r="J2495" s="871" t="n">
        <v>241.06</v>
      </c>
    </row>
    <row r="2496" customFormat="false" ht="12.75" hidden="false" customHeight="false" outlineLevel="0" collapsed="false">
      <c r="A2496" s="868" t="s">
        <v>5324</v>
      </c>
      <c r="B2496" s="869"/>
      <c r="C2496" s="868" t="s">
        <v>5325</v>
      </c>
      <c r="D2496" s="868" t="s">
        <v>648</v>
      </c>
      <c r="E2496" s="870" t="n">
        <v>11.53</v>
      </c>
      <c r="F2496" s="871" t="n">
        <v>16.6</v>
      </c>
      <c r="G2496" s="871" t="n">
        <v>28.13</v>
      </c>
      <c r="H2496" s="870" t="n">
        <v>11.53</v>
      </c>
      <c r="I2496" s="871" t="n">
        <v>19.18</v>
      </c>
      <c r="J2496" s="871" t="n">
        <v>30.71</v>
      </c>
    </row>
    <row r="2497" customFormat="false" ht="12.75" hidden="false" customHeight="false" outlineLevel="0" collapsed="false">
      <c r="A2497" s="863" t="s">
        <v>5326</v>
      </c>
      <c r="B2497" s="864" t="s">
        <v>5327</v>
      </c>
      <c r="C2497" s="865"/>
      <c r="D2497" s="876"/>
      <c r="E2497" s="877"/>
      <c r="F2497" s="877"/>
      <c r="G2497" s="878"/>
      <c r="H2497" s="877"/>
      <c r="I2497" s="877"/>
      <c r="J2497" s="878"/>
    </row>
    <row r="2498" customFormat="false" ht="12.75" hidden="false" customHeight="false" outlineLevel="0" collapsed="false">
      <c r="A2498" s="868" t="s">
        <v>5328</v>
      </c>
      <c r="B2498" s="869"/>
      <c r="C2498" s="868" t="s">
        <v>5329</v>
      </c>
      <c r="D2498" s="868" t="s">
        <v>337</v>
      </c>
      <c r="E2498" s="870" t="n">
        <v>2.21</v>
      </c>
      <c r="F2498" s="871" t="n">
        <v>8.3</v>
      </c>
      <c r="G2498" s="871" t="n">
        <v>10.51</v>
      </c>
      <c r="H2498" s="870" t="n">
        <v>2.21</v>
      </c>
      <c r="I2498" s="871" t="n">
        <v>9.59</v>
      </c>
      <c r="J2498" s="871" t="n">
        <v>11.8</v>
      </c>
    </row>
    <row r="2499" customFormat="false" ht="12.75" hidden="false" customHeight="false" outlineLevel="0" collapsed="false">
      <c r="A2499" s="868" t="s">
        <v>5330</v>
      </c>
      <c r="B2499" s="869"/>
      <c r="C2499" s="868" t="s">
        <v>5331</v>
      </c>
      <c r="D2499" s="868" t="s">
        <v>337</v>
      </c>
      <c r="E2499" s="870" t="n">
        <v>4.44</v>
      </c>
      <c r="F2499" s="871" t="n">
        <v>8.3</v>
      </c>
      <c r="G2499" s="871" t="n">
        <v>12.74</v>
      </c>
      <c r="H2499" s="870" t="n">
        <v>4.44</v>
      </c>
      <c r="I2499" s="871" t="n">
        <v>9.59</v>
      </c>
      <c r="J2499" s="871" t="n">
        <v>14.03</v>
      </c>
    </row>
    <row r="2500" customFormat="false" ht="12.75" hidden="false" customHeight="false" outlineLevel="0" collapsed="false">
      <c r="A2500" s="868" t="s">
        <v>5332</v>
      </c>
      <c r="B2500" s="869"/>
      <c r="C2500" s="868" t="s">
        <v>5333</v>
      </c>
      <c r="D2500" s="868" t="s">
        <v>337</v>
      </c>
      <c r="E2500" s="870" t="n">
        <v>5.02</v>
      </c>
      <c r="F2500" s="871" t="n">
        <v>8.3</v>
      </c>
      <c r="G2500" s="871" t="n">
        <v>13.32</v>
      </c>
      <c r="H2500" s="870" t="n">
        <v>5.02</v>
      </c>
      <c r="I2500" s="871" t="n">
        <v>9.59</v>
      </c>
      <c r="J2500" s="871" t="n">
        <v>14.61</v>
      </c>
    </row>
    <row r="2501" customFormat="false" ht="12.75" hidden="false" customHeight="false" outlineLevel="0" collapsed="false">
      <c r="A2501" s="863" t="s">
        <v>5334</v>
      </c>
      <c r="B2501" s="864" t="s">
        <v>5335</v>
      </c>
      <c r="C2501" s="865"/>
      <c r="D2501" s="876"/>
      <c r="E2501" s="877"/>
      <c r="F2501" s="877"/>
      <c r="G2501" s="878"/>
      <c r="H2501" s="877"/>
      <c r="I2501" s="877"/>
      <c r="J2501" s="878"/>
    </row>
    <row r="2502" customFormat="false" ht="12.75" hidden="false" customHeight="false" outlineLevel="0" collapsed="false">
      <c r="A2502" s="868" t="s">
        <v>5336</v>
      </c>
      <c r="B2502" s="869"/>
      <c r="C2502" s="868" t="s">
        <v>5337</v>
      </c>
      <c r="D2502" s="868" t="s">
        <v>337</v>
      </c>
      <c r="E2502" s="870" t="n">
        <v>167.16</v>
      </c>
      <c r="F2502" s="871" t="n">
        <v>16.6</v>
      </c>
      <c r="G2502" s="871" t="n">
        <v>183.76</v>
      </c>
      <c r="H2502" s="870" t="n">
        <v>167.16</v>
      </c>
      <c r="I2502" s="871" t="n">
        <v>19.18</v>
      </c>
      <c r="J2502" s="871" t="n">
        <v>186.34</v>
      </c>
    </row>
    <row r="2503" customFormat="false" ht="12.75" hidden="false" customHeight="false" outlineLevel="0" collapsed="false">
      <c r="A2503" s="868" t="s">
        <v>5338</v>
      </c>
      <c r="B2503" s="869"/>
      <c r="C2503" s="868" t="s">
        <v>5339</v>
      </c>
      <c r="D2503" s="868" t="s">
        <v>337</v>
      </c>
      <c r="E2503" s="870" t="n">
        <v>151.62</v>
      </c>
      <c r="F2503" s="871" t="n">
        <v>16.6</v>
      </c>
      <c r="G2503" s="871" t="n">
        <v>168.22</v>
      </c>
      <c r="H2503" s="870" t="n">
        <v>151.62</v>
      </c>
      <c r="I2503" s="871" t="n">
        <v>19.18</v>
      </c>
      <c r="J2503" s="871" t="n">
        <v>170.8</v>
      </c>
    </row>
    <row r="2504" customFormat="false" ht="12.75" hidden="false" customHeight="false" outlineLevel="0" collapsed="false">
      <c r="A2504" s="868" t="s">
        <v>5340</v>
      </c>
      <c r="B2504" s="869"/>
      <c r="C2504" s="868" t="s">
        <v>5341</v>
      </c>
      <c r="D2504" s="868" t="s">
        <v>337</v>
      </c>
      <c r="E2504" s="870" t="n">
        <v>180.33</v>
      </c>
      <c r="F2504" s="871" t="n">
        <v>16.6</v>
      </c>
      <c r="G2504" s="871" t="n">
        <v>196.93</v>
      </c>
      <c r="H2504" s="870" t="n">
        <v>180.33</v>
      </c>
      <c r="I2504" s="871" t="n">
        <v>19.18</v>
      </c>
      <c r="J2504" s="871" t="n">
        <v>199.51</v>
      </c>
    </row>
    <row r="2505" customFormat="false" ht="12.75" hidden="false" customHeight="false" outlineLevel="0" collapsed="false">
      <c r="A2505" s="868" t="s">
        <v>5342</v>
      </c>
      <c r="B2505" s="869"/>
      <c r="C2505" s="868" t="s">
        <v>5343</v>
      </c>
      <c r="D2505" s="868" t="s">
        <v>337</v>
      </c>
      <c r="E2505" s="870" t="n">
        <v>183.64</v>
      </c>
      <c r="F2505" s="871" t="n">
        <v>16.6</v>
      </c>
      <c r="G2505" s="871" t="n">
        <v>200.24</v>
      </c>
      <c r="H2505" s="870" t="n">
        <v>183.64</v>
      </c>
      <c r="I2505" s="871" t="n">
        <v>19.18</v>
      </c>
      <c r="J2505" s="871" t="n">
        <v>202.82</v>
      </c>
    </row>
    <row r="2506" customFormat="false" ht="12.75" hidden="false" customHeight="false" outlineLevel="0" collapsed="false">
      <c r="A2506" s="868" t="s">
        <v>5344</v>
      </c>
      <c r="B2506" s="869"/>
      <c r="C2506" s="868" t="s">
        <v>5345</v>
      </c>
      <c r="D2506" s="868" t="s">
        <v>337</v>
      </c>
      <c r="E2506" s="870" t="n">
        <v>234.81</v>
      </c>
      <c r="F2506" s="871" t="n">
        <v>16.6</v>
      </c>
      <c r="G2506" s="871" t="n">
        <v>251.41</v>
      </c>
      <c r="H2506" s="870" t="n">
        <v>234.81</v>
      </c>
      <c r="I2506" s="871" t="n">
        <v>19.18</v>
      </c>
      <c r="J2506" s="871" t="n">
        <v>253.99</v>
      </c>
    </row>
    <row r="2507" customFormat="false" ht="12.75" hidden="false" customHeight="false" outlineLevel="0" collapsed="false">
      <c r="A2507" s="868" t="s">
        <v>5346</v>
      </c>
      <c r="B2507" s="869"/>
      <c r="C2507" s="868" t="s">
        <v>5347</v>
      </c>
      <c r="D2507" s="868" t="s">
        <v>337</v>
      </c>
      <c r="E2507" s="870" t="n">
        <v>334.09</v>
      </c>
      <c r="F2507" s="871" t="n">
        <v>16.6</v>
      </c>
      <c r="G2507" s="871" t="n">
        <v>350.69</v>
      </c>
      <c r="H2507" s="870" t="n">
        <v>334.09</v>
      </c>
      <c r="I2507" s="871" t="n">
        <v>19.18</v>
      </c>
      <c r="J2507" s="871" t="n">
        <v>353.27</v>
      </c>
    </row>
    <row r="2508" customFormat="false" ht="12.75" hidden="false" customHeight="false" outlineLevel="0" collapsed="false">
      <c r="A2508" s="868" t="s">
        <v>5348</v>
      </c>
      <c r="B2508" s="869"/>
      <c r="C2508" s="868" t="s">
        <v>5349</v>
      </c>
      <c r="D2508" s="868" t="s">
        <v>337</v>
      </c>
      <c r="E2508" s="870" t="n">
        <v>443.1</v>
      </c>
      <c r="F2508" s="871" t="n">
        <v>16.6</v>
      </c>
      <c r="G2508" s="871" t="n">
        <v>459.7</v>
      </c>
      <c r="H2508" s="870" t="n">
        <v>443.1</v>
      </c>
      <c r="I2508" s="871" t="n">
        <v>19.18</v>
      </c>
      <c r="J2508" s="871" t="n">
        <v>462.28</v>
      </c>
    </row>
    <row r="2509" customFormat="false" ht="12.75" hidden="false" customHeight="false" outlineLevel="0" collapsed="false">
      <c r="A2509" s="868" t="s">
        <v>5350</v>
      </c>
      <c r="B2509" s="869"/>
      <c r="C2509" s="868" t="s">
        <v>5351</v>
      </c>
      <c r="D2509" s="868" t="s">
        <v>337</v>
      </c>
      <c r="E2509" s="870" t="n">
        <v>581.23</v>
      </c>
      <c r="F2509" s="871" t="n">
        <v>16.6</v>
      </c>
      <c r="G2509" s="871" t="n">
        <v>597.83</v>
      </c>
      <c r="H2509" s="870" t="n">
        <v>581.23</v>
      </c>
      <c r="I2509" s="871" t="n">
        <v>19.18</v>
      </c>
      <c r="J2509" s="871" t="n">
        <v>600.41</v>
      </c>
    </row>
    <row r="2510" customFormat="false" ht="12.75" hidden="false" customHeight="false" outlineLevel="0" collapsed="false">
      <c r="A2510" s="868" t="s">
        <v>5352</v>
      </c>
      <c r="B2510" s="869"/>
      <c r="C2510" s="868" t="s">
        <v>5353</v>
      </c>
      <c r="D2510" s="868" t="s">
        <v>337</v>
      </c>
      <c r="E2510" s="870" t="n">
        <v>769.81</v>
      </c>
      <c r="F2510" s="871" t="n">
        <v>16.6</v>
      </c>
      <c r="G2510" s="871" t="n">
        <v>786.41</v>
      </c>
      <c r="H2510" s="870" t="n">
        <v>769.81</v>
      </c>
      <c r="I2510" s="871" t="n">
        <v>19.18</v>
      </c>
      <c r="J2510" s="871" t="n">
        <v>788.99</v>
      </c>
    </row>
    <row r="2511" customFormat="false" ht="12.75" hidden="false" customHeight="false" outlineLevel="0" collapsed="false">
      <c r="A2511" s="868" t="s">
        <v>5354</v>
      </c>
      <c r="B2511" s="869"/>
      <c r="C2511" s="868" t="s">
        <v>5355</v>
      </c>
      <c r="D2511" s="868" t="s">
        <v>337</v>
      </c>
      <c r="E2511" s="870" t="n">
        <v>1697.8</v>
      </c>
      <c r="F2511" s="871" t="n">
        <v>16.6</v>
      </c>
      <c r="G2511" s="871" t="n">
        <v>1714.4</v>
      </c>
      <c r="H2511" s="870" t="n">
        <v>1697.8</v>
      </c>
      <c r="I2511" s="871" t="n">
        <v>19.18</v>
      </c>
      <c r="J2511" s="871" t="n">
        <v>1716.98</v>
      </c>
    </row>
    <row r="2512" customFormat="false" ht="12.75" hidden="false" customHeight="false" outlineLevel="0" collapsed="false">
      <c r="A2512" s="868" t="s">
        <v>5356</v>
      </c>
      <c r="B2512" s="869"/>
      <c r="C2512" s="868" t="s">
        <v>5357</v>
      </c>
      <c r="D2512" s="868" t="s">
        <v>337</v>
      </c>
      <c r="E2512" s="870" t="n">
        <v>2025.34</v>
      </c>
      <c r="F2512" s="871" t="n">
        <v>16.6</v>
      </c>
      <c r="G2512" s="871" t="n">
        <v>2041.94</v>
      </c>
      <c r="H2512" s="870" t="n">
        <v>2025.34</v>
      </c>
      <c r="I2512" s="871" t="n">
        <v>19.18</v>
      </c>
      <c r="J2512" s="871" t="n">
        <v>2044.52</v>
      </c>
    </row>
    <row r="2513" customFormat="false" ht="12.75" hidden="false" customHeight="false" outlineLevel="0" collapsed="false">
      <c r="A2513" s="868" t="s">
        <v>5358</v>
      </c>
      <c r="B2513" s="869"/>
      <c r="C2513" s="868" t="s">
        <v>5359</v>
      </c>
      <c r="D2513" s="868" t="s">
        <v>337</v>
      </c>
      <c r="E2513" s="870" t="n">
        <v>3397.05</v>
      </c>
      <c r="F2513" s="871" t="n">
        <v>16.6</v>
      </c>
      <c r="G2513" s="871" t="n">
        <v>3413.65</v>
      </c>
      <c r="H2513" s="870" t="n">
        <v>3397.05</v>
      </c>
      <c r="I2513" s="871" t="n">
        <v>19.18</v>
      </c>
      <c r="J2513" s="871" t="n">
        <v>3416.23</v>
      </c>
    </row>
    <row r="2514" customFormat="false" ht="12.75" hidden="false" customHeight="false" outlineLevel="0" collapsed="false">
      <c r="A2514" s="868" t="s">
        <v>5360</v>
      </c>
      <c r="B2514" s="869"/>
      <c r="C2514" s="868" t="s">
        <v>5361</v>
      </c>
      <c r="D2514" s="868" t="s">
        <v>337</v>
      </c>
      <c r="E2514" s="870" t="n">
        <v>66.61</v>
      </c>
      <c r="F2514" s="871" t="n">
        <v>16.6</v>
      </c>
      <c r="G2514" s="871" t="n">
        <v>83.21</v>
      </c>
      <c r="H2514" s="870" t="n">
        <v>66.61</v>
      </c>
      <c r="I2514" s="871" t="n">
        <v>19.18</v>
      </c>
      <c r="J2514" s="871" t="n">
        <v>85.79</v>
      </c>
    </row>
    <row r="2515" customFormat="false" ht="12.75" hidden="false" customHeight="false" outlineLevel="0" collapsed="false">
      <c r="A2515" s="868" t="s">
        <v>5362</v>
      </c>
      <c r="B2515" s="869"/>
      <c r="C2515" s="868" t="s">
        <v>5363</v>
      </c>
      <c r="D2515" s="868" t="s">
        <v>337</v>
      </c>
      <c r="E2515" s="870" t="n">
        <v>88.95</v>
      </c>
      <c r="F2515" s="871" t="n">
        <v>16.6</v>
      </c>
      <c r="G2515" s="871" t="n">
        <v>105.55</v>
      </c>
      <c r="H2515" s="870" t="n">
        <v>88.95</v>
      </c>
      <c r="I2515" s="871" t="n">
        <v>19.18</v>
      </c>
      <c r="J2515" s="871" t="n">
        <v>108.13</v>
      </c>
    </row>
    <row r="2516" customFormat="false" ht="12.75" hidden="false" customHeight="false" outlineLevel="0" collapsed="false">
      <c r="A2516" s="868" t="s">
        <v>5364</v>
      </c>
      <c r="B2516" s="869"/>
      <c r="C2516" s="868" t="s">
        <v>5365</v>
      </c>
      <c r="D2516" s="868" t="s">
        <v>337</v>
      </c>
      <c r="E2516" s="870" t="n">
        <v>174.07</v>
      </c>
      <c r="F2516" s="871" t="n">
        <v>16.6</v>
      </c>
      <c r="G2516" s="871" t="n">
        <v>190.67</v>
      </c>
      <c r="H2516" s="870" t="n">
        <v>174.07</v>
      </c>
      <c r="I2516" s="871" t="n">
        <v>19.18</v>
      </c>
      <c r="J2516" s="871" t="n">
        <v>193.25</v>
      </c>
    </row>
    <row r="2517" customFormat="false" ht="12.75" hidden="false" customHeight="false" outlineLevel="0" collapsed="false">
      <c r="A2517" s="863" t="s">
        <v>5366</v>
      </c>
      <c r="B2517" s="864" t="s">
        <v>5367</v>
      </c>
      <c r="C2517" s="865"/>
      <c r="D2517" s="876"/>
      <c r="E2517" s="877"/>
      <c r="F2517" s="877"/>
      <c r="G2517" s="878"/>
      <c r="H2517" s="877"/>
      <c r="I2517" s="877"/>
      <c r="J2517" s="878"/>
    </row>
    <row r="2518" customFormat="false" ht="25.5" hidden="false" customHeight="false" outlineLevel="0" collapsed="false">
      <c r="A2518" s="868" t="s">
        <v>5368</v>
      </c>
      <c r="B2518" s="869"/>
      <c r="C2518" s="868" t="s">
        <v>5369</v>
      </c>
      <c r="D2518" s="868" t="s">
        <v>337</v>
      </c>
      <c r="E2518" s="870" t="n">
        <v>53.73</v>
      </c>
      <c r="F2518" s="871" t="n">
        <v>14.93</v>
      </c>
      <c r="G2518" s="871" t="n">
        <v>68.66</v>
      </c>
      <c r="H2518" s="870" t="n">
        <v>53.73</v>
      </c>
      <c r="I2518" s="871" t="n">
        <v>17.25</v>
      </c>
      <c r="J2518" s="871" t="n">
        <v>70.98</v>
      </c>
    </row>
    <row r="2519" customFormat="false" ht="25.5" hidden="false" customHeight="false" outlineLevel="0" collapsed="false">
      <c r="A2519" s="868" t="s">
        <v>5370</v>
      </c>
      <c r="B2519" s="869"/>
      <c r="C2519" s="868" t="s">
        <v>5371</v>
      </c>
      <c r="D2519" s="868" t="s">
        <v>337</v>
      </c>
      <c r="E2519" s="870" t="n">
        <v>195.06</v>
      </c>
      <c r="F2519" s="871" t="n">
        <v>16.6</v>
      </c>
      <c r="G2519" s="871" t="n">
        <v>211.66</v>
      </c>
      <c r="H2519" s="870" t="n">
        <v>195.06</v>
      </c>
      <c r="I2519" s="871" t="n">
        <v>19.18</v>
      </c>
      <c r="J2519" s="871" t="n">
        <v>214.24</v>
      </c>
    </row>
    <row r="2520" customFormat="false" ht="25.5" hidden="false" customHeight="false" outlineLevel="0" collapsed="false">
      <c r="A2520" s="868" t="s">
        <v>5372</v>
      </c>
      <c r="B2520" s="869"/>
      <c r="C2520" s="868" t="s">
        <v>5373</v>
      </c>
      <c r="D2520" s="868" t="s">
        <v>337</v>
      </c>
      <c r="E2520" s="870" t="n">
        <v>282.81</v>
      </c>
      <c r="F2520" s="871" t="n">
        <v>16.6</v>
      </c>
      <c r="G2520" s="871" t="n">
        <v>299.41</v>
      </c>
      <c r="H2520" s="870" t="n">
        <v>282.81</v>
      </c>
      <c r="I2520" s="871" t="n">
        <v>19.18</v>
      </c>
      <c r="J2520" s="871" t="n">
        <v>301.99</v>
      </c>
    </row>
    <row r="2521" customFormat="false" ht="25.5" hidden="false" customHeight="false" outlineLevel="0" collapsed="false">
      <c r="A2521" s="868" t="s">
        <v>5374</v>
      </c>
      <c r="B2521" s="869"/>
      <c r="C2521" s="868" t="s">
        <v>5375</v>
      </c>
      <c r="D2521" s="868" t="s">
        <v>337</v>
      </c>
      <c r="E2521" s="870" t="n">
        <v>199.22</v>
      </c>
      <c r="F2521" s="871" t="n">
        <v>16.6</v>
      </c>
      <c r="G2521" s="871" t="n">
        <v>215.82</v>
      </c>
      <c r="H2521" s="870" t="n">
        <v>199.22</v>
      </c>
      <c r="I2521" s="871" t="n">
        <v>19.18</v>
      </c>
      <c r="J2521" s="871" t="n">
        <v>218.4</v>
      </c>
    </row>
    <row r="2522" customFormat="false" ht="25.5" hidden="false" customHeight="false" outlineLevel="0" collapsed="false">
      <c r="A2522" s="868" t="s">
        <v>5376</v>
      </c>
      <c r="B2522" s="869"/>
      <c r="C2522" s="868" t="s">
        <v>5377</v>
      </c>
      <c r="D2522" s="868" t="s">
        <v>337</v>
      </c>
      <c r="E2522" s="870" t="n">
        <v>73.14</v>
      </c>
      <c r="F2522" s="871" t="n">
        <v>33.18</v>
      </c>
      <c r="G2522" s="871" t="n">
        <v>106.32</v>
      </c>
      <c r="H2522" s="870" t="n">
        <v>73.14</v>
      </c>
      <c r="I2522" s="871" t="n">
        <v>38.34</v>
      </c>
      <c r="J2522" s="871" t="n">
        <v>111.48</v>
      </c>
    </row>
    <row r="2523" customFormat="false" ht="25.5" hidden="false" customHeight="false" outlineLevel="0" collapsed="false">
      <c r="A2523" s="868" t="s">
        <v>5378</v>
      </c>
      <c r="B2523" s="869"/>
      <c r="C2523" s="868" t="s">
        <v>5379</v>
      </c>
      <c r="D2523" s="868" t="s">
        <v>337</v>
      </c>
      <c r="E2523" s="870" t="n">
        <v>1716.23</v>
      </c>
      <c r="F2523" s="871" t="n">
        <v>33.18</v>
      </c>
      <c r="G2523" s="871" t="n">
        <v>1749.41</v>
      </c>
      <c r="H2523" s="870" t="n">
        <v>1716.23</v>
      </c>
      <c r="I2523" s="871" t="n">
        <v>38.34</v>
      </c>
      <c r="J2523" s="871" t="n">
        <v>1754.57</v>
      </c>
    </row>
    <row r="2524" customFormat="false" ht="25.5" hidden="false" customHeight="false" outlineLevel="0" collapsed="false">
      <c r="A2524" s="868" t="s">
        <v>5380</v>
      </c>
      <c r="B2524" s="869"/>
      <c r="C2524" s="868" t="s">
        <v>5381</v>
      </c>
      <c r="D2524" s="868" t="s">
        <v>337</v>
      </c>
      <c r="E2524" s="870" t="n">
        <v>69.33</v>
      </c>
      <c r="F2524" s="871" t="n">
        <v>33.18</v>
      </c>
      <c r="G2524" s="871" t="n">
        <v>102.51</v>
      </c>
      <c r="H2524" s="870" t="n">
        <v>69.33</v>
      </c>
      <c r="I2524" s="871" t="n">
        <v>38.34</v>
      </c>
      <c r="J2524" s="871" t="n">
        <v>107.67</v>
      </c>
    </row>
    <row r="2525" customFormat="false" ht="25.5" hidden="false" customHeight="false" outlineLevel="0" collapsed="false">
      <c r="A2525" s="868" t="s">
        <v>5382</v>
      </c>
      <c r="B2525" s="869"/>
      <c r="C2525" s="868" t="s">
        <v>5383</v>
      </c>
      <c r="D2525" s="868" t="s">
        <v>337</v>
      </c>
      <c r="E2525" s="870" t="n">
        <v>132.59</v>
      </c>
      <c r="F2525" s="871" t="n">
        <v>33.18</v>
      </c>
      <c r="G2525" s="871" t="n">
        <v>165.77</v>
      </c>
      <c r="H2525" s="870" t="n">
        <v>132.59</v>
      </c>
      <c r="I2525" s="871" t="n">
        <v>38.34</v>
      </c>
      <c r="J2525" s="871" t="n">
        <v>170.93</v>
      </c>
    </row>
    <row r="2526" customFormat="false" ht="25.5" hidden="false" customHeight="false" outlineLevel="0" collapsed="false">
      <c r="A2526" s="868" t="s">
        <v>5384</v>
      </c>
      <c r="B2526" s="869"/>
      <c r="C2526" s="868" t="s">
        <v>5385</v>
      </c>
      <c r="D2526" s="868" t="s">
        <v>337</v>
      </c>
      <c r="E2526" s="870" t="n">
        <v>2105.83</v>
      </c>
      <c r="F2526" s="871" t="n">
        <v>16.6</v>
      </c>
      <c r="G2526" s="871" t="n">
        <v>2122.43</v>
      </c>
      <c r="H2526" s="870" t="n">
        <v>2105.83</v>
      </c>
      <c r="I2526" s="871" t="n">
        <v>19.18</v>
      </c>
      <c r="J2526" s="871" t="n">
        <v>2125.01</v>
      </c>
    </row>
    <row r="2527" customFormat="false" ht="25.5" hidden="false" customHeight="false" outlineLevel="0" collapsed="false">
      <c r="A2527" s="868" t="s">
        <v>5386</v>
      </c>
      <c r="B2527" s="869"/>
      <c r="C2527" s="868" t="s">
        <v>5387</v>
      </c>
      <c r="D2527" s="868" t="s">
        <v>337</v>
      </c>
      <c r="E2527" s="870" t="n">
        <v>71.35</v>
      </c>
      <c r="F2527" s="871" t="n">
        <v>33.18</v>
      </c>
      <c r="G2527" s="871" t="n">
        <v>104.53</v>
      </c>
      <c r="H2527" s="870" t="n">
        <v>71.35</v>
      </c>
      <c r="I2527" s="871" t="n">
        <v>38.34</v>
      </c>
      <c r="J2527" s="871" t="n">
        <v>109.69</v>
      </c>
    </row>
    <row r="2528" customFormat="false" ht="12.75" hidden="false" customHeight="false" outlineLevel="0" collapsed="false">
      <c r="A2528" s="868" t="s">
        <v>5388</v>
      </c>
      <c r="B2528" s="869"/>
      <c r="C2528" s="868" t="s">
        <v>5389</v>
      </c>
      <c r="D2528" s="868" t="s">
        <v>337</v>
      </c>
      <c r="E2528" s="870" t="n">
        <v>134.12</v>
      </c>
      <c r="F2528" s="871" t="n">
        <v>19.91</v>
      </c>
      <c r="G2528" s="871" t="n">
        <v>154.03</v>
      </c>
      <c r="H2528" s="870" t="n">
        <v>134.12</v>
      </c>
      <c r="I2528" s="871" t="n">
        <v>23.01</v>
      </c>
      <c r="J2528" s="871" t="n">
        <v>157.13</v>
      </c>
    </row>
    <row r="2529" customFormat="false" ht="12.75" hidden="false" customHeight="false" outlineLevel="0" collapsed="false">
      <c r="A2529" s="863" t="s">
        <v>5390</v>
      </c>
      <c r="B2529" s="864" t="s">
        <v>5391</v>
      </c>
      <c r="C2529" s="865"/>
      <c r="D2529" s="876"/>
      <c r="E2529" s="877"/>
      <c r="F2529" s="877"/>
      <c r="G2529" s="878"/>
      <c r="H2529" s="877"/>
      <c r="I2529" s="877"/>
      <c r="J2529" s="878"/>
    </row>
    <row r="2530" customFormat="false" ht="25.5" hidden="false" customHeight="false" outlineLevel="0" collapsed="false">
      <c r="A2530" s="868" t="s">
        <v>5392</v>
      </c>
      <c r="B2530" s="869"/>
      <c r="C2530" s="868" t="s">
        <v>5393</v>
      </c>
      <c r="D2530" s="868" t="s">
        <v>337</v>
      </c>
      <c r="E2530" s="870" t="n">
        <v>383.58</v>
      </c>
      <c r="F2530" s="871" t="n">
        <v>13.27</v>
      </c>
      <c r="G2530" s="871" t="n">
        <v>396.85</v>
      </c>
      <c r="H2530" s="870" t="n">
        <v>383.58</v>
      </c>
      <c r="I2530" s="871" t="n">
        <v>15.33</v>
      </c>
      <c r="J2530" s="871" t="n">
        <v>398.91</v>
      </c>
    </row>
    <row r="2531" customFormat="false" ht="25.5" hidden="false" customHeight="false" outlineLevel="0" collapsed="false">
      <c r="A2531" s="868" t="s">
        <v>5394</v>
      </c>
      <c r="B2531" s="869"/>
      <c r="C2531" s="868" t="s">
        <v>5395</v>
      </c>
      <c r="D2531" s="868" t="s">
        <v>337</v>
      </c>
      <c r="E2531" s="870" t="n">
        <v>184.2</v>
      </c>
      <c r="F2531" s="871" t="n">
        <v>13.27</v>
      </c>
      <c r="G2531" s="871" t="n">
        <v>197.47</v>
      </c>
      <c r="H2531" s="870" t="n">
        <v>184.2</v>
      </c>
      <c r="I2531" s="871" t="n">
        <v>15.33</v>
      </c>
      <c r="J2531" s="871" t="n">
        <v>199.53</v>
      </c>
    </row>
    <row r="2532" customFormat="false" ht="25.5" hidden="false" customHeight="false" outlineLevel="0" collapsed="false">
      <c r="A2532" s="868" t="s">
        <v>5396</v>
      </c>
      <c r="B2532" s="869"/>
      <c r="C2532" s="868" t="s">
        <v>5397</v>
      </c>
      <c r="D2532" s="868" t="s">
        <v>337</v>
      </c>
      <c r="E2532" s="870" t="n">
        <v>98.48</v>
      </c>
      <c r="F2532" s="871" t="n">
        <v>13.27</v>
      </c>
      <c r="G2532" s="871" t="n">
        <v>111.75</v>
      </c>
      <c r="H2532" s="870" t="n">
        <v>98.48</v>
      </c>
      <c r="I2532" s="871" t="n">
        <v>15.33</v>
      </c>
      <c r="J2532" s="871" t="n">
        <v>113.81</v>
      </c>
    </row>
    <row r="2533" customFormat="false" ht="25.5" hidden="false" customHeight="false" outlineLevel="0" collapsed="false">
      <c r="A2533" s="868" t="s">
        <v>5398</v>
      </c>
      <c r="B2533" s="869"/>
      <c r="C2533" s="868" t="s">
        <v>5399</v>
      </c>
      <c r="D2533" s="868" t="s">
        <v>337</v>
      </c>
      <c r="E2533" s="870" t="n">
        <v>286.37</v>
      </c>
      <c r="F2533" s="871" t="n">
        <v>13.27</v>
      </c>
      <c r="G2533" s="871" t="n">
        <v>299.64</v>
      </c>
      <c r="H2533" s="870" t="n">
        <v>286.37</v>
      </c>
      <c r="I2533" s="871" t="n">
        <v>15.33</v>
      </c>
      <c r="J2533" s="871" t="n">
        <v>301.7</v>
      </c>
    </row>
    <row r="2534" customFormat="false" ht="12.75" hidden="false" customHeight="false" outlineLevel="0" collapsed="false">
      <c r="A2534" s="863" t="s">
        <v>5400</v>
      </c>
      <c r="B2534" s="864" t="s">
        <v>5401</v>
      </c>
      <c r="C2534" s="865"/>
      <c r="D2534" s="876"/>
      <c r="E2534" s="877"/>
      <c r="F2534" s="877"/>
      <c r="G2534" s="878"/>
      <c r="H2534" s="877"/>
      <c r="I2534" s="877"/>
      <c r="J2534" s="878"/>
    </row>
    <row r="2535" customFormat="false" ht="12.75" hidden="false" customHeight="false" outlineLevel="0" collapsed="false">
      <c r="A2535" s="868" t="s">
        <v>5402</v>
      </c>
      <c r="B2535" s="869"/>
      <c r="C2535" s="868" t="s">
        <v>5403</v>
      </c>
      <c r="D2535" s="868" t="s">
        <v>337</v>
      </c>
      <c r="E2535" s="870" t="n">
        <v>93.71</v>
      </c>
      <c r="F2535" s="871" t="n">
        <v>13.27</v>
      </c>
      <c r="G2535" s="871" t="n">
        <v>106.98</v>
      </c>
      <c r="H2535" s="870" t="n">
        <v>93.71</v>
      </c>
      <c r="I2535" s="871" t="n">
        <v>15.33</v>
      </c>
      <c r="J2535" s="871" t="n">
        <v>109.04</v>
      </c>
    </row>
    <row r="2536" customFormat="false" ht="38.25" hidden="false" customHeight="false" outlineLevel="0" collapsed="false">
      <c r="A2536" s="868" t="s">
        <v>5404</v>
      </c>
      <c r="B2536" s="869"/>
      <c r="C2536" s="868" t="s">
        <v>5405</v>
      </c>
      <c r="D2536" s="868" t="s">
        <v>337</v>
      </c>
      <c r="E2536" s="870" t="n">
        <v>261.88</v>
      </c>
      <c r="F2536" s="871" t="n">
        <v>8.3</v>
      </c>
      <c r="G2536" s="871" t="n">
        <v>270.18</v>
      </c>
      <c r="H2536" s="870" t="n">
        <v>261.88</v>
      </c>
      <c r="I2536" s="871" t="n">
        <v>9.59</v>
      </c>
      <c r="J2536" s="871" t="n">
        <v>271.47</v>
      </c>
    </row>
    <row r="2537" customFormat="false" ht="12.75" hidden="false" customHeight="false" outlineLevel="0" collapsed="false">
      <c r="A2537" s="863" t="s">
        <v>5406</v>
      </c>
      <c r="B2537" s="864" t="s">
        <v>5407</v>
      </c>
      <c r="C2537" s="865"/>
      <c r="D2537" s="876"/>
      <c r="E2537" s="877"/>
      <c r="F2537" s="877"/>
      <c r="G2537" s="878"/>
      <c r="H2537" s="877"/>
      <c r="I2537" s="877"/>
      <c r="J2537" s="878"/>
    </row>
    <row r="2538" customFormat="false" ht="12.75" hidden="false" customHeight="false" outlineLevel="0" collapsed="false">
      <c r="A2538" s="868" t="s">
        <v>5408</v>
      </c>
      <c r="B2538" s="869"/>
      <c r="C2538" s="868" t="s">
        <v>5409</v>
      </c>
      <c r="D2538" s="868" t="s">
        <v>337</v>
      </c>
      <c r="E2538" s="870" t="n">
        <v>73.61</v>
      </c>
      <c r="F2538" s="871" t="n">
        <v>13.27</v>
      </c>
      <c r="G2538" s="871" t="n">
        <v>86.88</v>
      </c>
      <c r="H2538" s="870" t="n">
        <v>73.61</v>
      </c>
      <c r="I2538" s="871" t="n">
        <v>15.33</v>
      </c>
      <c r="J2538" s="871" t="n">
        <v>88.94</v>
      </c>
    </row>
    <row r="2539" customFormat="false" ht="38.25" hidden="false" customHeight="false" outlineLevel="0" collapsed="false">
      <c r="A2539" s="868" t="s">
        <v>5410</v>
      </c>
      <c r="B2539" s="869"/>
      <c r="C2539" s="868" t="s">
        <v>5411</v>
      </c>
      <c r="D2539" s="868" t="s">
        <v>337</v>
      </c>
      <c r="E2539" s="870" t="n">
        <v>126.39</v>
      </c>
      <c r="F2539" s="871" t="n">
        <v>16.6</v>
      </c>
      <c r="G2539" s="871" t="n">
        <v>142.99</v>
      </c>
      <c r="H2539" s="870" t="n">
        <v>126.39</v>
      </c>
      <c r="I2539" s="871" t="n">
        <v>19.18</v>
      </c>
      <c r="J2539" s="871" t="n">
        <v>145.57</v>
      </c>
    </row>
    <row r="2540" customFormat="false" ht="12.75" hidden="false" customHeight="false" outlineLevel="0" collapsed="false">
      <c r="A2540" s="863" t="s">
        <v>5412</v>
      </c>
      <c r="B2540" s="864" t="s">
        <v>5413</v>
      </c>
      <c r="C2540" s="865"/>
      <c r="D2540" s="876"/>
      <c r="E2540" s="877"/>
      <c r="F2540" s="877"/>
      <c r="G2540" s="878"/>
      <c r="H2540" s="877"/>
      <c r="I2540" s="877"/>
      <c r="J2540" s="878"/>
    </row>
    <row r="2541" customFormat="false" ht="12.75" hidden="false" customHeight="false" outlineLevel="0" collapsed="false">
      <c r="A2541" s="868" t="s">
        <v>5414</v>
      </c>
      <c r="B2541" s="869"/>
      <c r="C2541" s="868" t="s">
        <v>5415</v>
      </c>
      <c r="D2541" s="868" t="s">
        <v>337</v>
      </c>
      <c r="E2541" s="870" t="n">
        <v>56.5</v>
      </c>
      <c r="F2541" s="871" t="n">
        <v>26.54</v>
      </c>
      <c r="G2541" s="871" t="n">
        <v>83.04</v>
      </c>
      <c r="H2541" s="870" t="n">
        <v>56.5</v>
      </c>
      <c r="I2541" s="871" t="n">
        <v>30.67</v>
      </c>
      <c r="J2541" s="871" t="n">
        <v>87.17</v>
      </c>
    </row>
    <row r="2542" customFormat="false" ht="12.75" hidden="false" customHeight="false" outlineLevel="0" collapsed="false">
      <c r="A2542" s="868" t="s">
        <v>5416</v>
      </c>
      <c r="B2542" s="869"/>
      <c r="C2542" s="868" t="s">
        <v>5417</v>
      </c>
      <c r="D2542" s="868" t="s">
        <v>337</v>
      </c>
      <c r="E2542" s="870" t="n">
        <v>41.36</v>
      </c>
      <c r="F2542" s="871" t="n">
        <v>26.54</v>
      </c>
      <c r="G2542" s="871" t="n">
        <v>67.9</v>
      </c>
      <c r="H2542" s="870" t="n">
        <v>41.36</v>
      </c>
      <c r="I2542" s="871" t="n">
        <v>30.67</v>
      </c>
      <c r="J2542" s="871" t="n">
        <v>72.03</v>
      </c>
    </row>
    <row r="2543" customFormat="false" ht="12.75" hidden="false" customHeight="false" outlineLevel="0" collapsed="false">
      <c r="A2543" s="868" t="s">
        <v>5418</v>
      </c>
      <c r="B2543" s="869"/>
      <c r="C2543" s="868" t="s">
        <v>5419</v>
      </c>
      <c r="D2543" s="868" t="s">
        <v>337</v>
      </c>
      <c r="E2543" s="870" t="n">
        <v>25.75</v>
      </c>
      <c r="F2543" s="871" t="n">
        <v>9.96</v>
      </c>
      <c r="G2543" s="871" t="n">
        <v>35.71</v>
      </c>
      <c r="H2543" s="870" t="n">
        <v>25.75</v>
      </c>
      <c r="I2543" s="871" t="n">
        <v>11.5</v>
      </c>
      <c r="J2543" s="871" t="n">
        <v>37.25</v>
      </c>
    </row>
    <row r="2544" customFormat="false" ht="12.75" hidden="false" customHeight="false" outlineLevel="0" collapsed="false">
      <c r="A2544" s="868" t="s">
        <v>5420</v>
      </c>
      <c r="B2544" s="869"/>
      <c r="C2544" s="868" t="s">
        <v>5421</v>
      </c>
      <c r="D2544" s="868" t="s">
        <v>337</v>
      </c>
      <c r="E2544" s="870" t="n">
        <v>118.85</v>
      </c>
      <c r="F2544" s="871" t="n">
        <v>9.96</v>
      </c>
      <c r="G2544" s="871" t="n">
        <v>128.81</v>
      </c>
      <c r="H2544" s="870" t="n">
        <v>118.85</v>
      </c>
      <c r="I2544" s="871" t="n">
        <v>11.5</v>
      </c>
      <c r="J2544" s="871" t="n">
        <v>130.35</v>
      </c>
    </row>
    <row r="2545" customFormat="false" ht="25.5" hidden="false" customHeight="false" outlineLevel="0" collapsed="false">
      <c r="A2545" s="868" t="s">
        <v>5422</v>
      </c>
      <c r="B2545" s="869"/>
      <c r="C2545" s="868" t="s">
        <v>5423</v>
      </c>
      <c r="D2545" s="868" t="s">
        <v>337</v>
      </c>
      <c r="E2545" s="870" t="n">
        <v>273.66</v>
      </c>
      <c r="F2545" s="871" t="n">
        <v>9.96</v>
      </c>
      <c r="G2545" s="871" t="n">
        <v>283.62</v>
      </c>
      <c r="H2545" s="870" t="n">
        <v>273.66</v>
      </c>
      <c r="I2545" s="871" t="n">
        <v>11.5</v>
      </c>
      <c r="J2545" s="871" t="n">
        <v>285.16</v>
      </c>
    </row>
    <row r="2546" customFormat="false" ht="12.75" hidden="false" customHeight="false" outlineLevel="0" collapsed="false">
      <c r="A2546" s="868" t="s">
        <v>5424</v>
      </c>
      <c r="B2546" s="869"/>
      <c r="C2546" s="868" t="s">
        <v>5425</v>
      </c>
      <c r="D2546" s="868" t="s">
        <v>337</v>
      </c>
      <c r="E2546" s="870" t="n">
        <v>2.56</v>
      </c>
      <c r="F2546" s="871" t="n">
        <v>1.08</v>
      </c>
      <c r="G2546" s="871" t="n">
        <v>3.64</v>
      </c>
      <c r="H2546" s="870" t="n">
        <v>2.56</v>
      </c>
      <c r="I2546" s="871" t="n">
        <v>1.25</v>
      </c>
      <c r="J2546" s="871" t="n">
        <v>3.81</v>
      </c>
    </row>
    <row r="2547" customFormat="false" ht="12.75" hidden="false" customHeight="false" outlineLevel="0" collapsed="false">
      <c r="A2547" s="868" t="s">
        <v>5426</v>
      </c>
      <c r="B2547" s="869"/>
      <c r="C2547" s="868" t="s">
        <v>5427</v>
      </c>
      <c r="D2547" s="868" t="s">
        <v>337</v>
      </c>
      <c r="E2547" s="870" t="n">
        <v>7.01</v>
      </c>
      <c r="F2547" s="871" t="n">
        <v>1.08</v>
      </c>
      <c r="G2547" s="871" t="n">
        <v>8.09</v>
      </c>
      <c r="H2547" s="870" t="n">
        <v>7.01</v>
      </c>
      <c r="I2547" s="871" t="n">
        <v>1.25</v>
      </c>
      <c r="J2547" s="871" t="n">
        <v>8.26</v>
      </c>
    </row>
    <row r="2548" customFormat="false" ht="12.75" hidden="false" customHeight="false" outlineLevel="0" collapsed="false">
      <c r="A2548" s="868" t="s">
        <v>5428</v>
      </c>
      <c r="B2548" s="869"/>
      <c r="C2548" s="868" t="s">
        <v>5429</v>
      </c>
      <c r="D2548" s="868" t="s">
        <v>337</v>
      </c>
      <c r="E2548" s="870" t="n">
        <v>36.24</v>
      </c>
      <c r="F2548" s="871" t="n">
        <v>13.27</v>
      </c>
      <c r="G2548" s="871" t="n">
        <v>49.51</v>
      </c>
      <c r="H2548" s="870" t="n">
        <v>36.24</v>
      </c>
      <c r="I2548" s="871" t="n">
        <v>15.33</v>
      </c>
      <c r="J2548" s="871" t="n">
        <v>51.57</v>
      </c>
    </row>
    <row r="2549" customFormat="false" ht="12.75" hidden="false" customHeight="false" outlineLevel="0" collapsed="false">
      <c r="A2549" s="868" t="s">
        <v>5430</v>
      </c>
      <c r="B2549" s="869"/>
      <c r="C2549" s="868" t="s">
        <v>5431</v>
      </c>
      <c r="D2549" s="868" t="s">
        <v>337</v>
      </c>
      <c r="E2549" s="870" t="n">
        <v>5.41</v>
      </c>
      <c r="F2549" s="871" t="n">
        <v>6.64</v>
      </c>
      <c r="G2549" s="871" t="n">
        <v>12.05</v>
      </c>
      <c r="H2549" s="870" t="n">
        <v>5.41</v>
      </c>
      <c r="I2549" s="871" t="n">
        <v>7.67</v>
      </c>
      <c r="J2549" s="871" t="n">
        <v>13.08</v>
      </c>
    </row>
    <row r="2550" customFormat="false" ht="12.75" hidden="false" customHeight="false" outlineLevel="0" collapsed="false">
      <c r="A2550" s="868" t="s">
        <v>5432</v>
      </c>
      <c r="B2550" s="869"/>
      <c r="C2550" s="868" t="s">
        <v>5433</v>
      </c>
      <c r="D2550" s="868" t="s">
        <v>337</v>
      </c>
      <c r="E2550" s="870" t="n">
        <v>6.81</v>
      </c>
      <c r="F2550" s="871" t="n">
        <v>6.64</v>
      </c>
      <c r="G2550" s="871" t="n">
        <v>13.45</v>
      </c>
      <c r="H2550" s="870" t="n">
        <v>6.81</v>
      </c>
      <c r="I2550" s="871" t="n">
        <v>7.67</v>
      </c>
      <c r="J2550" s="871" t="n">
        <v>14.48</v>
      </c>
    </row>
    <row r="2551" customFormat="false" ht="25.5" hidden="false" customHeight="false" outlineLevel="0" collapsed="false">
      <c r="A2551" s="868" t="s">
        <v>5434</v>
      </c>
      <c r="B2551" s="869"/>
      <c r="C2551" s="868" t="s">
        <v>5435</v>
      </c>
      <c r="D2551" s="868" t="s">
        <v>337</v>
      </c>
      <c r="E2551" s="870" t="n">
        <v>345.14</v>
      </c>
      <c r="F2551" s="871" t="n">
        <v>33.18</v>
      </c>
      <c r="G2551" s="871" t="n">
        <v>378.32</v>
      </c>
      <c r="H2551" s="870" t="n">
        <v>345.14</v>
      </c>
      <c r="I2551" s="871" t="n">
        <v>38.34</v>
      </c>
      <c r="J2551" s="871" t="n">
        <v>383.48</v>
      </c>
    </row>
    <row r="2552" customFormat="false" ht="25.5" hidden="false" customHeight="false" outlineLevel="0" collapsed="false">
      <c r="A2552" s="868" t="s">
        <v>5436</v>
      </c>
      <c r="B2552" s="869"/>
      <c r="C2552" s="868" t="s">
        <v>5437</v>
      </c>
      <c r="D2552" s="868" t="s">
        <v>337</v>
      </c>
      <c r="E2552" s="870" t="n">
        <v>16.9</v>
      </c>
      <c r="F2552" s="871" t="n">
        <v>15.07</v>
      </c>
      <c r="G2552" s="871" t="n">
        <v>31.97</v>
      </c>
      <c r="H2552" s="870" t="n">
        <v>16.9</v>
      </c>
      <c r="I2552" s="871" t="n">
        <v>17.42</v>
      </c>
      <c r="J2552" s="871" t="n">
        <v>34.32</v>
      </c>
    </row>
    <row r="2553" customFormat="false" ht="25.5" hidden="false" customHeight="false" outlineLevel="0" collapsed="false">
      <c r="A2553" s="868" t="s">
        <v>5438</v>
      </c>
      <c r="B2553" s="869"/>
      <c r="C2553" s="868" t="s">
        <v>5439</v>
      </c>
      <c r="D2553" s="868" t="s">
        <v>337</v>
      </c>
      <c r="E2553" s="870" t="n">
        <v>15.06</v>
      </c>
      <c r="F2553" s="871" t="n">
        <v>15.07</v>
      </c>
      <c r="G2553" s="871" t="n">
        <v>30.13</v>
      </c>
      <c r="H2553" s="870" t="n">
        <v>15.06</v>
      </c>
      <c r="I2553" s="871" t="n">
        <v>17.42</v>
      </c>
      <c r="J2553" s="871" t="n">
        <v>32.48</v>
      </c>
    </row>
    <row r="2554" customFormat="false" ht="12.75" hidden="false" customHeight="false" outlineLevel="0" collapsed="false">
      <c r="A2554" s="857" t="s">
        <v>5440</v>
      </c>
      <c r="B2554" s="858" t="s">
        <v>5441</v>
      </c>
      <c r="C2554" s="859"/>
      <c r="D2554" s="860"/>
      <c r="E2554" s="874"/>
      <c r="F2554" s="874"/>
      <c r="G2554" s="875"/>
      <c r="H2554" s="874"/>
      <c r="I2554" s="874"/>
      <c r="J2554" s="875"/>
    </row>
    <row r="2555" customFormat="false" ht="12.75" hidden="false" customHeight="false" outlineLevel="0" collapsed="false">
      <c r="A2555" s="863" t="s">
        <v>5442</v>
      </c>
      <c r="B2555" s="864" t="s">
        <v>5443</v>
      </c>
      <c r="C2555" s="865"/>
      <c r="D2555" s="876"/>
      <c r="E2555" s="877"/>
      <c r="F2555" s="877"/>
      <c r="G2555" s="878"/>
      <c r="H2555" s="877"/>
      <c r="I2555" s="877"/>
      <c r="J2555" s="878"/>
    </row>
    <row r="2556" customFormat="false" ht="25.5" hidden="false" customHeight="false" outlineLevel="0" collapsed="false">
      <c r="A2556" s="868" t="s">
        <v>5444</v>
      </c>
      <c r="B2556" s="869"/>
      <c r="C2556" s="868" t="s">
        <v>5445</v>
      </c>
      <c r="D2556" s="868" t="s">
        <v>337</v>
      </c>
      <c r="E2556" s="870" t="n">
        <v>19.37</v>
      </c>
      <c r="F2556" s="871" t="n">
        <v>2.7</v>
      </c>
      <c r="G2556" s="871" t="n">
        <v>22.07</v>
      </c>
      <c r="H2556" s="870" t="n">
        <v>19.37</v>
      </c>
      <c r="I2556" s="871" t="n">
        <v>3.12</v>
      </c>
      <c r="J2556" s="871" t="n">
        <v>22.49</v>
      </c>
    </row>
    <row r="2557" customFormat="false" ht="25.5" hidden="false" customHeight="false" outlineLevel="0" collapsed="false">
      <c r="A2557" s="868" t="s">
        <v>5446</v>
      </c>
      <c r="B2557" s="869"/>
      <c r="C2557" s="868" t="s">
        <v>5447</v>
      </c>
      <c r="D2557" s="868" t="s">
        <v>337</v>
      </c>
      <c r="E2557" s="870" t="n">
        <v>29.98</v>
      </c>
      <c r="F2557" s="871" t="n">
        <v>2.7</v>
      </c>
      <c r="G2557" s="871" t="n">
        <v>32.68</v>
      </c>
      <c r="H2557" s="870" t="n">
        <v>29.98</v>
      </c>
      <c r="I2557" s="871" t="n">
        <v>3.12</v>
      </c>
      <c r="J2557" s="871" t="n">
        <v>33.1</v>
      </c>
    </row>
    <row r="2558" customFormat="false" ht="25.5" hidden="false" customHeight="false" outlineLevel="0" collapsed="false">
      <c r="A2558" s="868" t="s">
        <v>5448</v>
      </c>
      <c r="B2558" s="869"/>
      <c r="C2558" s="868" t="s">
        <v>5449</v>
      </c>
      <c r="D2558" s="868" t="s">
        <v>337</v>
      </c>
      <c r="E2558" s="870" t="n">
        <v>67.34</v>
      </c>
      <c r="F2558" s="871" t="n">
        <v>2.7</v>
      </c>
      <c r="G2558" s="871" t="n">
        <v>70.04</v>
      </c>
      <c r="H2558" s="870" t="n">
        <v>67.34</v>
      </c>
      <c r="I2558" s="871" t="n">
        <v>3.12</v>
      </c>
      <c r="J2558" s="871" t="n">
        <v>70.46</v>
      </c>
    </row>
    <row r="2559" customFormat="false" ht="25.5" hidden="false" customHeight="false" outlineLevel="0" collapsed="false">
      <c r="A2559" s="868" t="s">
        <v>5450</v>
      </c>
      <c r="B2559" s="869"/>
      <c r="C2559" s="868" t="s">
        <v>5451</v>
      </c>
      <c r="D2559" s="868" t="s">
        <v>337</v>
      </c>
      <c r="E2559" s="870" t="n">
        <v>30.47</v>
      </c>
      <c r="F2559" s="871" t="n">
        <v>2.7</v>
      </c>
      <c r="G2559" s="871" t="n">
        <v>33.17</v>
      </c>
      <c r="H2559" s="870" t="n">
        <v>30.47</v>
      </c>
      <c r="I2559" s="871" t="n">
        <v>3.12</v>
      </c>
      <c r="J2559" s="871" t="n">
        <v>33.59</v>
      </c>
    </row>
    <row r="2560" customFormat="false" ht="12.75" hidden="false" customHeight="false" outlineLevel="0" collapsed="false">
      <c r="A2560" s="863" t="s">
        <v>5452</v>
      </c>
      <c r="B2560" s="864" t="s">
        <v>5453</v>
      </c>
      <c r="C2560" s="865"/>
      <c r="D2560" s="876"/>
      <c r="E2560" s="877"/>
      <c r="F2560" s="877"/>
      <c r="G2560" s="878"/>
      <c r="H2560" s="877"/>
      <c r="I2560" s="877"/>
      <c r="J2560" s="878"/>
    </row>
    <row r="2561" customFormat="false" ht="25.5" hidden="false" customHeight="false" outlineLevel="0" collapsed="false">
      <c r="A2561" s="868" t="s">
        <v>5454</v>
      </c>
      <c r="B2561" s="869"/>
      <c r="C2561" s="868" t="s">
        <v>5455</v>
      </c>
      <c r="D2561" s="868" t="s">
        <v>337</v>
      </c>
      <c r="E2561" s="870" t="n">
        <v>3.66</v>
      </c>
      <c r="F2561" s="871" t="n">
        <v>2.64</v>
      </c>
      <c r="G2561" s="871" t="n">
        <v>6.3</v>
      </c>
      <c r="H2561" s="870" t="n">
        <v>3.66</v>
      </c>
      <c r="I2561" s="871" t="n">
        <v>3.05</v>
      </c>
      <c r="J2561" s="871" t="n">
        <v>6.71</v>
      </c>
    </row>
    <row r="2562" customFormat="false" ht="38.25" hidden="false" customHeight="false" outlineLevel="0" collapsed="false">
      <c r="A2562" s="868" t="s">
        <v>5456</v>
      </c>
      <c r="B2562" s="869"/>
      <c r="C2562" s="868" t="s">
        <v>5457</v>
      </c>
      <c r="D2562" s="868" t="s">
        <v>445</v>
      </c>
      <c r="E2562" s="870" t="n">
        <v>84.67</v>
      </c>
      <c r="F2562" s="871" t="n">
        <v>13.27</v>
      </c>
      <c r="G2562" s="871" t="n">
        <v>97.94</v>
      </c>
      <c r="H2562" s="870" t="n">
        <v>84.67</v>
      </c>
      <c r="I2562" s="871" t="n">
        <v>15.33</v>
      </c>
      <c r="J2562" s="871" t="n">
        <v>100</v>
      </c>
    </row>
    <row r="2563" customFormat="false" ht="12.75" hidden="false" customHeight="false" outlineLevel="0" collapsed="false">
      <c r="A2563" s="863" t="s">
        <v>5458</v>
      </c>
      <c r="B2563" s="864" t="s">
        <v>5459</v>
      </c>
      <c r="C2563" s="865"/>
      <c r="D2563" s="876"/>
      <c r="E2563" s="877"/>
      <c r="F2563" s="877"/>
      <c r="G2563" s="878"/>
      <c r="H2563" s="877"/>
      <c r="I2563" s="877"/>
      <c r="J2563" s="878"/>
    </row>
    <row r="2564" customFormat="false" ht="25.5" hidden="false" customHeight="false" outlineLevel="0" collapsed="false">
      <c r="A2564" s="868" t="s">
        <v>5460</v>
      </c>
      <c r="B2564" s="869"/>
      <c r="C2564" s="868" t="s">
        <v>5461</v>
      </c>
      <c r="D2564" s="868" t="s">
        <v>337</v>
      </c>
      <c r="E2564" s="870" t="n">
        <v>96.13</v>
      </c>
      <c r="F2564" s="871" t="n">
        <v>2.7</v>
      </c>
      <c r="G2564" s="871" t="n">
        <v>98.83</v>
      </c>
      <c r="H2564" s="870" t="n">
        <v>96.13</v>
      </c>
      <c r="I2564" s="871" t="n">
        <v>3.12</v>
      </c>
      <c r="J2564" s="871" t="n">
        <v>99.25</v>
      </c>
    </row>
    <row r="2565" customFormat="false" ht="25.5" hidden="false" customHeight="false" outlineLevel="0" collapsed="false">
      <c r="A2565" s="868" t="s">
        <v>5462</v>
      </c>
      <c r="B2565" s="869"/>
      <c r="C2565" s="868" t="s">
        <v>5463</v>
      </c>
      <c r="D2565" s="868" t="s">
        <v>337</v>
      </c>
      <c r="E2565" s="870" t="n">
        <v>106.5</v>
      </c>
      <c r="F2565" s="871" t="n">
        <v>2.7</v>
      </c>
      <c r="G2565" s="871" t="n">
        <v>109.2</v>
      </c>
      <c r="H2565" s="870" t="n">
        <v>106.5</v>
      </c>
      <c r="I2565" s="871" t="n">
        <v>3.12</v>
      </c>
      <c r="J2565" s="871" t="n">
        <v>109.62</v>
      </c>
    </row>
    <row r="2566" customFormat="false" ht="25.5" hidden="false" customHeight="false" outlineLevel="0" collapsed="false">
      <c r="A2566" s="868" t="s">
        <v>5464</v>
      </c>
      <c r="B2566" s="869"/>
      <c r="C2566" s="868" t="s">
        <v>5465</v>
      </c>
      <c r="D2566" s="868" t="s">
        <v>337</v>
      </c>
      <c r="E2566" s="870" t="n">
        <v>58.44</v>
      </c>
      <c r="F2566" s="871" t="n">
        <v>2.7</v>
      </c>
      <c r="G2566" s="871" t="n">
        <v>61.14</v>
      </c>
      <c r="H2566" s="870" t="n">
        <v>58.44</v>
      </c>
      <c r="I2566" s="871" t="n">
        <v>3.12</v>
      </c>
      <c r="J2566" s="871" t="n">
        <v>61.56</v>
      </c>
    </row>
    <row r="2567" customFormat="false" ht="12.75" hidden="false" customHeight="false" outlineLevel="0" collapsed="false">
      <c r="A2567" s="863" t="s">
        <v>5466</v>
      </c>
      <c r="B2567" s="864" t="s">
        <v>5467</v>
      </c>
      <c r="C2567" s="865"/>
      <c r="D2567" s="876"/>
      <c r="E2567" s="877"/>
      <c r="F2567" s="877"/>
      <c r="G2567" s="878"/>
      <c r="H2567" s="877"/>
      <c r="I2567" s="877"/>
      <c r="J2567" s="878"/>
    </row>
    <row r="2568" customFormat="false" ht="25.5" hidden="false" customHeight="false" outlineLevel="0" collapsed="false">
      <c r="A2568" s="868" t="s">
        <v>5468</v>
      </c>
      <c r="B2568" s="869"/>
      <c r="C2568" s="868" t="s">
        <v>5469</v>
      </c>
      <c r="D2568" s="868" t="s">
        <v>337</v>
      </c>
      <c r="E2568" s="870" t="n">
        <v>19.84</v>
      </c>
      <c r="F2568" s="871" t="n">
        <v>2.7</v>
      </c>
      <c r="G2568" s="871" t="n">
        <v>22.54</v>
      </c>
      <c r="H2568" s="870" t="n">
        <v>19.84</v>
      </c>
      <c r="I2568" s="871" t="n">
        <v>3.12</v>
      </c>
      <c r="J2568" s="871" t="n">
        <v>22.96</v>
      </c>
    </row>
    <row r="2569" customFormat="false" ht="25.5" hidden="false" customHeight="false" outlineLevel="0" collapsed="false">
      <c r="A2569" s="868" t="s">
        <v>5470</v>
      </c>
      <c r="B2569" s="869"/>
      <c r="C2569" s="868" t="s">
        <v>5471</v>
      </c>
      <c r="D2569" s="868" t="s">
        <v>337</v>
      </c>
      <c r="E2569" s="870" t="n">
        <v>6.62</v>
      </c>
      <c r="F2569" s="871" t="n">
        <v>2.7</v>
      </c>
      <c r="G2569" s="871" t="n">
        <v>9.32</v>
      </c>
      <c r="H2569" s="870" t="n">
        <v>6.62</v>
      </c>
      <c r="I2569" s="871" t="n">
        <v>3.12</v>
      </c>
      <c r="J2569" s="871" t="n">
        <v>9.74</v>
      </c>
    </row>
    <row r="2570" customFormat="false" ht="25.5" hidden="false" customHeight="false" outlineLevel="0" collapsed="false">
      <c r="A2570" s="868" t="s">
        <v>5472</v>
      </c>
      <c r="B2570" s="869"/>
      <c r="C2570" s="868" t="s">
        <v>5473</v>
      </c>
      <c r="D2570" s="868" t="s">
        <v>337</v>
      </c>
      <c r="E2570" s="870" t="n">
        <v>8.43</v>
      </c>
      <c r="F2570" s="871" t="n">
        <v>2.7</v>
      </c>
      <c r="G2570" s="871" t="n">
        <v>11.13</v>
      </c>
      <c r="H2570" s="870" t="n">
        <v>8.43</v>
      </c>
      <c r="I2570" s="871" t="n">
        <v>3.12</v>
      </c>
      <c r="J2570" s="871" t="n">
        <v>11.55</v>
      </c>
    </row>
    <row r="2571" customFormat="false" ht="12.75" hidden="false" customHeight="false" outlineLevel="0" collapsed="false">
      <c r="A2571" s="863" t="s">
        <v>5474</v>
      </c>
      <c r="B2571" s="864" t="s">
        <v>5475</v>
      </c>
      <c r="C2571" s="865"/>
      <c r="D2571" s="876"/>
      <c r="E2571" s="877"/>
      <c r="F2571" s="877"/>
      <c r="G2571" s="878"/>
      <c r="H2571" s="877"/>
      <c r="I2571" s="877"/>
      <c r="J2571" s="878"/>
    </row>
    <row r="2572" customFormat="false" ht="25.5" hidden="false" customHeight="false" outlineLevel="0" collapsed="false">
      <c r="A2572" s="868" t="s">
        <v>5476</v>
      </c>
      <c r="B2572" s="869"/>
      <c r="C2572" s="868" t="s">
        <v>5477</v>
      </c>
      <c r="D2572" s="868" t="s">
        <v>337</v>
      </c>
      <c r="E2572" s="870" t="n">
        <v>14.5</v>
      </c>
      <c r="F2572" s="871" t="n">
        <v>2.7</v>
      </c>
      <c r="G2572" s="871" t="n">
        <v>17.2</v>
      </c>
      <c r="H2572" s="870" t="n">
        <v>14.5</v>
      </c>
      <c r="I2572" s="871" t="n">
        <v>3.12</v>
      </c>
      <c r="J2572" s="871" t="n">
        <v>17.62</v>
      </c>
    </row>
    <row r="2573" customFormat="false" ht="25.5" hidden="false" customHeight="false" outlineLevel="0" collapsed="false">
      <c r="A2573" s="868" t="s">
        <v>5478</v>
      </c>
      <c r="B2573" s="869"/>
      <c r="C2573" s="868" t="s">
        <v>5479</v>
      </c>
      <c r="D2573" s="868" t="s">
        <v>337</v>
      </c>
      <c r="E2573" s="870" t="n">
        <v>6.51</v>
      </c>
      <c r="F2573" s="871" t="n">
        <v>2.7</v>
      </c>
      <c r="G2573" s="871" t="n">
        <v>9.21</v>
      </c>
      <c r="H2573" s="870" t="n">
        <v>6.51</v>
      </c>
      <c r="I2573" s="871" t="n">
        <v>3.12</v>
      </c>
      <c r="J2573" s="871" t="n">
        <v>9.63</v>
      </c>
    </row>
    <row r="2574" customFormat="false" ht="25.5" hidden="false" customHeight="false" outlineLevel="0" collapsed="false">
      <c r="A2574" s="868" t="s">
        <v>5480</v>
      </c>
      <c r="B2574" s="869"/>
      <c r="C2574" s="868" t="s">
        <v>5481</v>
      </c>
      <c r="D2574" s="868" t="s">
        <v>337</v>
      </c>
      <c r="E2574" s="870" t="n">
        <v>7.65</v>
      </c>
      <c r="F2574" s="871" t="n">
        <v>2.7</v>
      </c>
      <c r="G2574" s="871" t="n">
        <v>10.35</v>
      </c>
      <c r="H2574" s="870" t="n">
        <v>7.65</v>
      </c>
      <c r="I2574" s="871" t="n">
        <v>3.12</v>
      </c>
      <c r="J2574" s="871" t="n">
        <v>10.77</v>
      </c>
    </row>
    <row r="2575" customFormat="false" ht="25.5" hidden="false" customHeight="false" outlineLevel="0" collapsed="false">
      <c r="A2575" s="868" t="s">
        <v>5482</v>
      </c>
      <c r="B2575" s="869"/>
      <c r="C2575" s="868" t="s">
        <v>5483</v>
      </c>
      <c r="D2575" s="868" t="s">
        <v>337</v>
      </c>
      <c r="E2575" s="870" t="n">
        <v>8.34</v>
      </c>
      <c r="F2575" s="871" t="n">
        <v>2.7</v>
      </c>
      <c r="G2575" s="871" t="n">
        <v>11.04</v>
      </c>
      <c r="H2575" s="870" t="n">
        <v>8.34</v>
      </c>
      <c r="I2575" s="871" t="n">
        <v>3.12</v>
      </c>
      <c r="J2575" s="871" t="n">
        <v>11.46</v>
      </c>
    </row>
    <row r="2576" customFormat="false" ht="25.5" hidden="false" customHeight="false" outlineLevel="0" collapsed="false">
      <c r="A2576" s="868" t="s">
        <v>5484</v>
      </c>
      <c r="B2576" s="869"/>
      <c r="C2576" s="868" t="s">
        <v>5485</v>
      </c>
      <c r="D2576" s="868" t="s">
        <v>337</v>
      </c>
      <c r="E2576" s="870" t="n">
        <v>6.87</v>
      </c>
      <c r="F2576" s="871" t="n">
        <v>2.7</v>
      </c>
      <c r="G2576" s="871" t="n">
        <v>9.57</v>
      </c>
      <c r="H2576" s="870" t="n">
        <v>6.87</v>
      </c>
      <c r="I2576" s="871" t="n">
        <v>3.12</v>
      </c>
      <c r="J2576" s="871" t="n">
        <v>9.99</v>
      </c>
    </row>
    <row r="2577" customFormat="false" ht="25.5" hidden="false" customHeight="false" outlineLevel="0" collapsed="false">
      <c r="A2577" s="868" t="s">
        <v>5486</v>
      </c>
      <c r="B2577" s="869"/>
      <c r="C2577" s="868" t="s">
        <v>5487</v>
      </c>
      <c r="D2577" s="868" t="s">
        <v>337</v>
      </c>
      <c r="E2577" s="870" t="n">
        <v>8.83</v>
      </c>
      <c r="F2577" s="871" t="n">
        <v>2.7</v>
      </c>
      <c r="G2577" s="871" t="n">
        <v>11.53</v>
      </c>
      <c r="H2577" s="870" t="n">
        <v>8.83</v>
      </c>
      <c r="I2577" s="871" t="n">
        <v>3.12</v>
      </c>
      <c r="J2577" s="871" t="n">
        <v>11.95</v>
      </c>
    </row>
    <row r="2578" customFormat="false" ht="25.5" hidden="false" customHeight="false" outlineLevel="0" collapsed="false">
      <c r="A2578" s="868" t="s">
        <v>5488</v>
      </c>
      <c r="B2578" s="869"/>
      <c r="C2578" s="868" t="s">
        <v>5489</v>
      </c>
      <c r="D2578" s="868" t="s">
        <v>337</v>
      </c>
      <c r="E2578" s="870" t="n">
        <v>26.25</v>
      </c>
      <c r="F2578" s="871" t="n">
        <v>2.7</v>
      </c>
      <c r="G2578" s="871" t="n">
        <v>28.95</v>
      </c>
      <c r="H2578" s="870" t="n">
        <v>26.25</v>
      </c>
      <c r="I2578" s="871" t="n">
        <v>3.12</v>
      </c>
      <c r="J2578" s="871" t="n">
        <v>29.37</v>
      </c>
    </row>
    <row r="2579" customFormat="false" ht="25.5" hidden="false" customHeight="false" outlineLevel="0" collapsed="false">
      <c r="A2579" s="868" t="s">
        <v>5490</v>
      </c>
      <c r="B2579" s="869"/>
      <c r="C2579" s="868" t="s">
        <v>5491</v>
      </c>
      <c r="D2579" s="868" t="s">
        <v>337</v>
      </c>
      <c r="E2579" s="870" t="n">
        <v>7.1</v>
      </c>
      <c r="F2579" s="871" t="n">
        <v>2.7</v>
      </c>
      <c r="G2579" s="871" t="n">
        <v>9.8</v>
      </c>
      <c r="H2579" s="870" t="n">
        <v>7.1</v>
      </c>
      <c r="I2579" s="871" t="n">
        <v>3.12</v>
      </c>
      <c r="J2579" s="871" t="n">
        <v>10.22</v>
      </c>
    </row>
    <row r="2580" customFormat="false" ht="25.5" hidden="false" customHeight="false" outlineLevel="0" collapsed="false">
      <c r="A2580" s="868" t="s">
        <v>5492</v>
      </c>
      <c r="B2580" s="869"/>
      <c r="C2580" s="868" t="s">
        <v>5493</v>
      </c>
      <c r="D2580" s="868" t="s">
        <v>337</v>
      </c>
      <c r="E2580" s="870" t="n">
        <v>7.26</v>
      </c>
      <c r="F2580" s="871" t="n">
        <v>2.7</v>
      </c>
      <c r="G2580" s="871" t="n">
        <v>9.96</v>
      </c>
      <c r="H2580" s="870" t="n">
        <v>7.26</v>
      </c>
      <c r="I2580" s="871" t="n">
        <v>3.12</v>
      </c>
      <c r="J2580" s="871" t="n">
        <v>10.38</v>
      </c>
    </row>
    <row r="2581" customFormat="false" ht="25.5" hidden="false" customHeight="false" outlineLevel="0" collapsed="false">
      <c r="A2581" s="868" t="s">
        <v>5494</v>
      </c>
      <c r="B2581" s="869"/>
      <c r="C2581" s="868" t="s">
        <v>5495</v>
      </c>
      <c r="D2581" s="868" t="s">
        <v>337</v>
      </c>
      <c r="E2581" s="870" t="n">
        <v>10.72</v>
      </c>
      <c r="F2581" s="871" t="n">
        <v>2.7</v>
      </c>
      <c r="G2581" s="871" t="n">
        <v>13.42</v>
      </c>
      <c r="H2581" s="870" t="n">
        <v>10.72</v>
      </c>
      <c r="I2581" s="871" t="n">
        <v>3.12</v>
      </c>
      <c r="J2581" s="871" t="n">
        <v>13.84</v>
      </c>
    </row>
    <row r="2582" customFormat="false" ht="25.5" hidden="false" customHeight="false" outlineLevel="0" collapsed="false">
      <c r="A2582" s="868" t="s">
        <v>5496</v>
      </c>
      <c r="B2582" s="869"/>
      <c r="C2582" s="868" t="s">
        <v>5497</v>
      </c>
      <c r="D2582" s="868" t="s">
        <v>337</v>
      </c>
      <c r="E2582" s="870" t="n">
        <v>10.66</v>
      </c>
      <c r="F2582" s="871" t="n">
        <v>2.7</v>
      </c>
      <c r="G2582" s="871" t="n">
        <v>13.36</v>
      </c>
      <c r="H2582" s="870" t="n">
        <v>10.66</v>
      </c>
      <c r="I2582" s="871" t="n">
        <v>3.12</v>
      </c>
      <c r="J2582" s="871" t="n">
        <v>13.78</v>
      </c>
    </row>
    <row r="2583" customFormat="false" ht="25.5" hidden="false" customHeight="false" outlineLevel="0" collapsed="false">
      <c r="A2583" s="868" t="s">
        <v>5498</v>
      </c>
      <c r="B2583" s="869"/>
      <c r="C2583" s="868" t="s">
        <v>5499</v>
      </c>
      <c r="D2583" s="868" t="s">
        <v>337</v>
      </c>
      <c r="E2583" s="870" t="n">
        <v>13.66</v>
      </c>
      <c r="F2583" s="871" t="n">
        <v>2.7</v>
      </c>
      <c r="G2583" s="871" t="n">
        <v>16.36</v>
      </c>
      <c r="H2583" s="870" t="n">
        <v>13.66</v>
      </c>
      <c r="I2583" s="871" t="n">
        <v>3.12</v>
      </c>
      <c r="J2583" s="871" t="n">
        <v>16.78</v>
      </c>
    </row>
    <row r="2584" customFormat="false" ht="25.5" hidden="false" customHeight="false" outlineLevel="0" collapsed="false">
      <c r="A2584" s="868" t="s">
        <v>5500</v>
      </c>
      <c r="B2584" s="869"/>
      <c r="C2584" s="868" t="s">
        <v>5501</v>
      </c>
      <c r="D2584" s="868" t="s">
        <v>337</v>
      </c>
      <c r="E2584" s="870" t="n">
        <v>12.01</v>
      </c>
      <c r="F2584" s="871" t="n">
        <v>2.7</v>
      </c>
      <c r="G2584" s="871" t="n">
        <v>14.71</v>
      </c>
      <c r="H2584" s="870" t="n">
        <v>12.01</v>
      </c>
      <c r="I2584" s="871" t="n">
        <v>3.12</v>
      </c>
      <c r="J2584" s="871" t="n">
        <v>15.13</v>
      </c>
    </row>
    <row r="2585" customFormat="false" ht="25.5" hidden="false" customHeight="false" outlineLevel="0" collapsed="false">
      <c r="A2585" s="868" t="s">
        <v>5502</v>
      </c>
      <c r="B2585" s="869"/>
      <c r="C2585" s="868" t="s">
        <v>5503</v>
      </c>
      <c r="D2585" s="868" t="s">
        <v>337</v>
      </c>
      <c r="E2585" s="870" t="n">
        <v>13.15</v>
      </c>
      <c r="F2585" s="871" t="n">
        <v>2.7</v>
      </c>
      <c r="G2585" s="871" t="n">
        <v>15.85</v>
      </c>
      <c r="H2585" s="870" t="n">
        <v>13.15</v>
      </c>
      <c r="I2585" s="871" t="n">
        <v>3.12</v>
      </c>
      <c r="J2585" s="871" t="n">
        <v>16.27</v>
      </c>
    </row>
    <row r="2586" customFormat="false" ht="25.5" hidden="false" customHeight="false" outlineLevel="0" collapsed="false">
      <c r="A2586" s="868" t="s">
        <v>5504</v>
      </c>
      <c r="B2586" s="869"/>
      <c r="C2586" s="868" t="s">
        <v>5505</v>
      </c>
      <c r="D2586" s="868" t="s">
        <v>337</v>
      </c>
      <c r="E2586" s="870" t="n">
        <v>10.98</v>
      </c>
      <c r="F2586" s="871" t="n">
        <v>2.7</v>
      </c>
      <c r="G2586" s="871" t="n">
        <v>13.68</v>
      </c>
      <c r="H2586" s="870" t="n">
        <v>10.98</v>
      </c>
      <c r="I2586" s="871" t="n">
        <v>3.12</v>
      </c>
      <c r="J2586" s="871" t="n">
        <v>14.1</v>
      </c>
    </row>
    <row r="2587" customFormat="false" ht="25.5" hidden="false" customHeight="false" outlineLevel="0" collapsed="false">
      <c r="A2587" s="868" t="s">
        <v>5506</v>
      </c>
      <c r="B2587" s="869"/>
      <c r="C2587" s="868" t="s">
        <v>5507</v>
      </c>
      <c r="D2587" s="868" t="s">
        <v>337</v>
      </c>
      <c r="E2587" s="870" t="n">
        <v>10.54</v>
      </c>
      <c r="F2587" s="871" t="n">
        <v>2.7</v>
      </c>
      <c r="G2587" s="871" t="n">
        <v>13.24</v>
      </c>
      <c r="H2587" s="870" t="n">
        <v>10.54</v>
      </c>
      <c r="I2587" s="871" t="n">
        <v>3.12</v>
      </c>
      <c r="J2587" s="871" t="n">
        <v>13.66</v>
      </c>
    </row>
    <row r="2588" customFormat="false" ht="25.5" hidden="false" customHeight="false" outlineLevel="0" collapsed="false">
      <c r="A2588" s="868" t="s">
        <v>5508</v>
      </c>
      <c r="B2588" s="869"/>
      <c r="C2588" s="868" t="s">
        <v>5509</v>
      </c>
      <c r="D2588" s="868" t="s">
        <v>337</v>
      </c>
      <c r="E2588" s="870" t="n">
        <v>25.35</v>
      </c>
      <c r="F2588" s="871" t="n">
        <v>2.7</v>
      </c>
      <c r="G2588" s="871" t="n">
        <v>28.05</v>
      </c>
      <c r="H2588" s="870" t="n">
        <v>25.35</v>
      </c>
      <c r="I2588" s="871" t="n">
        <v>3.12</v>
      </c>
      <c r="J2588" s="871" t="n">
        <v>28.47</v>
      </c>
    </row>
    <row r="2589" customFormat="false" ht="25.5" hidden="false" customHeight="false" outlineLevel="0" collapsed="false">
      <c r="A2589" s="868" t="s">
        <v>5510</v>
      </c>
      <c r="B2589" s="869"/>
      <c r="C2589" s="868" t="s">
        <v>5511</v>
      </c>
      <c r="D2589" s="868" t="s">
        <v>337</v>
      </c>
      <c r="E2589" s="870" t="n">
        <v>10.58</v>
      </c>
      <c r="F2589" s="871" t="n">
        <v>2.7</v>
      </c>
      <c r="G2589" s="871" t="n">
        <v>13.28</v>
      </c>
      <c r="H2589" s="870" t="n">
        <v>10.58</v>
      </c>
      <c r="I2589" s="871" t="n">
        <v>3.12</v>
      </c>
      <c r="J2589" s="871" t="n">
        <v>13.7</v>
      </c>
    </row>
    <row r="2590" customFormat="false" ht="12.75" hidden="false" customHeight="false" outlineLevel="0" collapsed="false">
      <c r="A2590" s="863" t="s">
        <v>5512</v>
      </c>
      <c r="B2590" s="864" t="s">
        <v>5513</v>
      </c>
      <c r="C2590" s="865"/>
      <c r="D2590" s="876"/>
      <c r="E2590" s="877"/>
      <c r="F2590" s="877"/>
      <c r="G2590" s="878"/>
      <c r="H2590" s="877"/>
      <c r="I2590" s="877"/>
      <c r="J2590" s="878"/>
    </row>
    <row r="2591" customFormat="false" ht="25.5" hidden="false" customHeight="false" outlineLevel="0" collapsed="false">
      <c r="A2591" s="868" t="s">
        <v>5514</v>
      </c>
      <c r="B2591" s="869"/>
      <c r="C2591" s="868" t="s">
        <v>5515</v>
      </c>
      <c r="D2591" s="868" t="s">
        <v>337</v>
      </c>
      <c r="E2591" s="870" t="n">
        <v>17.44</v>
      </c>
      <c r="F2591" s="871" t="n">
        <v>6.64</v>
      </c>
      <c r="G2591" s="871" t="n">
        <v>24.08</v>
      </c>
      <c r="H2591" s="870" t="n">
        <v>17.44</v>
      </c>
      <c r="I2591" s="871" t="n">
        <v>7.67</v>
      </c>
      <c r="J2591" s="871" t="n">
        <v>25.11</v>
      </c>
    </row>
    <row r="2592" customFormat="false" ht="25.5" hidden="false" customHeight="false" outlineLevel="0" collapsed="false">
      <c r="A2592" s="868" t="s">
        <v>5516</v>
      </c>
      <c r="B2592" s="869"/>
      <c r="C2592" s="868" t="s">
        <v>5517</v>
      </c>
      <c r="D2592" s="868" t="s">
        <v>337</v>
      </c>
      <c r="E2592" s="870" t="n">
        <v>69.86</v>
      </c>
      <c r="F2592" s="871" t="n">
        <v>6.64</v>
      </c>
      <c r="G2592" s="871" t="n">
        <v>76.5</v>
      </c>
      <c r="H2592" s="870" t="n">
        <v>69.86</v>
      </c>
      <c r="I2592" s="871" t="n">
        <v>7.67</v>
      </c>
      <c r="J2592" s="871" t="n">
        <v>77.53</v>
      </c>
    </row>
    <row r="2593" customFormat="false" ht="25.5" hidden="false" customHeight="false" outlineLevel="0" collapsed="false">
      <c r="A2593" s="868" t="s">
        <v>5518</v>
      </c>
      <c r="B2593" s="869"/>
      <c r="C2593" s="868" t="s">
        <v>5519</v>
      </c>
      <c r="D2593" s="868" t="s">
        <v>337</v>
      </c>
      <c r="E2593" s="870" t="n">
        <v>92.7</v>
      </c>
      <c r="F2593" s="871" t="n">
        <v>6.64</v>
      </c>
      <c r="G2593" s="871" t="n">
        <v>99.34</v>
      </c>
      <c r="H2593" s="870" t="n">
        <v>92.7</v>
      </c>
      <c r="I2593" s="871" t="n">
        <v>7.67</v>
      </c>
      <c r="J2593" s="871" t="n">
        <v>100.37</v>
      </c>
    </row>
    <row r="2594" customFormat="false" ht="25.5" hidden="false" customHeight="false" outlineLevel="0" collapsed="false">
      <c r="A2594" s="868" t="s">
        <v>5520</v>
      </c>
      <c r="B2594" s="869"/>
      <c r="C2594" s="868" t="s">
        <v>5521</v>
      </c>
      <c r="D2594" s="868" t="s">
        <v>337</v>
      </c>
      <c r="E2594" s="870" t="n">
        <v>128.72</v>
      </c>
      <c r="F2594" s="871" t="n">
        <v>6.64</v>
      </c>
      <c r="G2594" s="871" t="n">
        <v>135.36</v>
      </c>
      <c r="H2594" s="870" t="n">
        <v>128.72</v>
      </c>
      <c r="I2594" s="871" t="n">
        <v>7.67</v>
      </c>
      <c r="J2594" s="871" t="n">
        <v>136.39</v>
      </c>
    </row>
    <row r="2595" customFormat="false" ht="25.5" hidden="false" customHeight="false" outlineLevel="0" collapsed="false">
      <c r="A2595" s="868" t="s">
        <v>5522</v>
      </c>
      <c r="B2595" s="869"/>
      <c r="C2595" s="868" t="s">
        <v>5523</v>
      </c>
      <c r="D2595" s="868" t="s">
        <v>337</v>
      </c>
      <c r="E2595" s="870" t="n">
        <v>333.61</v>
      </c>
      <c r="F2595" s="871" t="n">
        <v>6.64</v>
      </c>
      <c r="G2595" s="871" t="n">
        <v>340.25</v>
      </c>
      <c r="H2595" s="870" t="n">
        <v>333.61</v>
      </c>
      <c r="I2595" s="871" t="n">
        <v>7.67</v>
      </c>
      <c r="J2595" s="871" t="n">
        <v>341.28</v>
      </c>
    </row>
    <row r="2596" customFormat="false" ht="25.5" hidden="false" customHeight="false" outlineLevel="0" collapsed="false">
      <c r="A2596" s="868" t="s">
        <v>5524</v>
      </c>
      <c r="B2596" s="869"/>
      <c r="C2596" s="868" t="s">
        <v>5525</v>
      </c>
      <c r="D2596" s="868" t="s">
        <v>337</v>
      </c>
      <c r="E2596" s="870" t="n">
        <v>73.34</v>
      </c>
      <c r="F2596" s="871" t="n">
        <v>6.64</v>
      </c>
      <c r="G2596" s="871" t="n">
        <v>79.98</v>
      </c>
      <c r="H2596" s="870" t="n">
        <v>73.34</v>
      </c>
      <c r="I2596" s="871" t="n">
        <v>7.67</v>
      </c>
      <c r="J2596" s="871" t="n">
        <v>81.01</v>
      </c>
    </row>
    <row r="2597" customFormat="false" ht="25.5" hidden="false" customHeight="false" outlineLevel="0" collapsed="false">
      <c r="A2597" s="868" t="s">
        <v>5526</v>
      </c>
      <c r="B2597" s="869"/>
      <c r="C2597" s="868" t="s">
        <v>5527</v>
      </c>
      <c r="D2597" s="868" t="s">
        <v>337</v>
      </c>
      <c r="E2597" s="870" t="n">
        <v>92.68</v>
      </c>
      <c r="F2597" s="871" t="n">
        <v>6.64</v>
      </c>
      <c r="G2597" s="871" t="n">
        <v>99.32</v>
      </c>
      <c r="H2597" s="870" t="n">
        <v>92.68</v>
      </c>
      <c r="I2597" s="871" t="n">
        <v>7.67</v>
      </c>
      <c r="J2597" s="871" t="n">
        <v>100.35</v>
      </c>
    </row>
    <row r="2598" customFormat="false" ht="25.5" hidden="false" customHeight="false" outlineLevel="0" collapsed="false">
      <c r="A2598" s="868" t="s">
        <v>5528</v>
      </c>
      <c r="B2598" s="869"/>
      <c r="C2598" s="868" t="s">
        <v>5529</v>
      </c>
      <c r="D2598" s="868" t="s">
        <v>337</v>
      </c>
      <c r="E2598" s="870" t="n">
        <v>89.57</v>
      </c>
      <c r="F2598" s="871" t="n">
        <v>6.64</v>
      </c>
      <c r="G2598" s="871" t="n">
        <v>96.21</v>
      </c>
      <c r="H2598" s="870" t="n">
        <v>89.57</v>
      </c>
      <c r="I2598" s="871" t="n">
        <v>7.67</v>
      </c>
      <c r="J2598" s="871" t="n">
        <v>97.24</v>
      </c>
    </row>
    <row r="2599" customFormat="false" ht="25.5" hidden="false" customHeight="false" outlineLevel="0" collapsed="false">
      <c r="A2599" s="868" t="s">
        <v>5530</v>
      </c>
      <c r="B2599" s="869"/>
      <c r="C2599" s="868" t="s">
        <v>5531</v>
      </c>
      <c r="D2599" s="868" t="s">
        <v>337</v>
      </c>
      <c r="E2599" s="870" t="n">
        <v>100.91</v>
      </c>
      <c r="F2599" s="871" t="n">
        <v>6.64</v>
      </c>
      <c r="G2599" s="871" t="n">
        <v>107.55</v>
      </c>
      <c r="H2599" s="870" t="n">
        <v>100.91</v>
      </c>
      <c r="I2599" s="871" t="n">
        <v>7.67</v>
      </c>
      <c r="J2599" s="871" t="n">
        <v>108.58</v>
      </c>
    </row>
    <row r="2600" customFormat="false" ht="12.75" hidden="false" customHeight="false" outlineLevel="0" collapsed="false">
      <c r="A2600" s="863" t="s">
        <v>5532</v>
      </c>
      <c r="B2600" s="864" t="s">
        <v>5533</v>
      </c>
      <c r="C2600" s="865"/>
      <c r="D2600" s="876"/>
      <c r="E2600" s="877"/>
      <c r="F2600" s="877"/>
      <c r="G2600" s="878"/>
      <c r="H2600" s="877"/>
      <c r="I2600" s="877"/>
      <c r="J2600" s="878"/>
    </row>
    <row r="2601" customFormat="false" ht="51" hidden="false" customHeight="false" outlineLevel="0" collapsed="false">
      <c r="A2601" s="868" t="s">
        <v>5534</v>
      </c>
      <c r="B2601" s="869"/>
      <c r="C2601" s="868" t="s">
        <v>5535</v>
      </c>
      <c r="D2601" s="868" t="s">
        <v>337</v>
      </c>
      <c r="E2601" s="870" t="n">
        <v>11.18</v>
      </c>
      <c r="F2601" s="871" t="n">
        <v>6.64</v>
      </c>
      <c r="G2601" s="871" t="n">
        <v>17.82</v>
      </c>
      <c r="H2601" s="870" t="n">
        <v>11.18</v>
      </c>
      <c r="I2601" s="871" t="n">
        <v>7.67</v>
      </c>
      <c r="J2601" s="871" t="n">
        <v>18.85</v>
      </c>
    </row>
    <row r="2602" customFormat="false" ht="51" hidden="false" customHeight="false" outlineLevel="0" collapsed="false">
      <c r="A2602" s="868" t="s">
        <v>5536</v>
      </c>
      <c r="B2602" s="869"/>
      <c r="C2602" s="868" t="s">
        <v>5537</v>
      </c>
      <c r="D2602" s="868" t="s">
        <v>337</v>
      </c>
      <c r="E2602" s="870" t="n">
        <v>25.07</v>
      </c>
      <c r="F2602" s="871" t="n">
        <v>13.27</v>
      </c>
      <c r="G2602" s="871" t="n">
        <v>38.34</v>
      </c>
      <c r="H2602" s="870" t="n">
        <v>25.07</v>
      </c>
      <c r="I2602" s="871" t="n">
        <v>15.33</v>
      </c>
      <c r="J2602" s="871" t="n">
        <v>40.4</v>
      </c>
    </row>
    <row r="2603" customFormat="false" ht="51" hidden="false" customHeight="false" outlineLevel="0" collapsed="false">
      <c r="A2603" s="868" t="s">
        <v>5538</v>
      </c>
      <c r="B2603" s="869"/>
      <c r="C2603" s="868" t="s">
        <v>5539</v>
      </c>
      <c r="D2603" s="868" t="s">
        <v>337</v>
      </c>
      <c r="E2603" s="870" t="n">
        <v>54.55</v>
      </c>
      <c r="F2603" s="871" t="n">
        <v>6.64</v>
      </c>
      <c r="G2603" s="871" t="n">
        <v>61.19</v>
      </c>
      <c r="H2603" s="870" t="n">
        <v>54.55</v>
      </c>
      <c r="I2603" s="871" t="n">
        <v>7.67</v>
      </c>
      <c r="J2603" s="871" t="n">
        <v>62.22</v>
      </c>
    </row>
    <row r="2604" customFormat="false" ht="51" hidden="false" customHeight="false" outlineLevel="0" collapsed="false">
      <c r="A2604" s="868" t="s">
        <v>5540</v>
      </c>
      <c r="B2604" s="869"/>
      <c r="C2604" s="868" t="s">
        <v>5541</v>
      </c>
      <c r="D2604" s="868" t="s">
        <v>337</v>
      </c>
      <c r="E2604" s="870" t="n">
        <v>25.55</v>
      </c>
      <c r="F2604" s="871" t="n">
        <v>13.27</v>
      </c>
      <c r="G2604" s="871" t="n">
        <v>38.82</v>
      </c>
      <c r="H2604" s="870" t="n">
        <v>25.55</v>
      </c>
      <c r="I2604" s="871" t="n">
        <v>15.33</v>
      </c>
      <c r="J2604" s="871" t="n">
        <v>40.88</v>
      </c>
    </row>
    <row r="2605" customFormat="false" ht="51" hidden="false" customHeight="false" outlineLevel="0" collapsed="false">
      <c r="A2605" s="868" t="s">
        <v>5542</v>
      </c>
      <c r="B2605" s="869"/>
      <c r="C2605" s="868" t="s">
        <v>5543</v>
      </c>
      <c r="D2605" s="868" t="s">
        <v>337</v>
      </c>
      <c r="E2605" s="870" t="n">
        <v>76.73</v>
      </c>
      <c r="F2605" s="871" t="n">
        <v>13.27</v>
      </c>
      <c r="G2605" s="871" t="n">
        <v>90</v>
      </c>
      <c r="H2605" s="870" t="n">
        <v>76.73</v>
      </c>
      <c r="I2605" s="871" t="n">
        <v>15.33</v>
      </c>
      <c r="J2605" s="871" t="n">
        <v>92.06</v>
      </c>
    </row>
    <row r="2606" customFormat="false" ht="51" hidden="false" customHeight="false" outlineLevel="0" collapsed="false">
      <c r="A2606" s="868" t="s">
        <v>5544</v>
      </c>
      <c r="B2606" s="869"/>
      <c r="C2606" s="868" t="s">
        <v>5545</v>
      </c>
      <c r="D2606" s="868" t="s">
        <v>337</v>
      </c>
      <c r="E2606" s="870" t="n">
        <v>18.01</v>
      </c>
      <c r="F2606" s="871" t="n">
        <v>6.64</v>
      </c>
      <c r="G2606" s="871" t="n">
        <v>24.65</v>
      </c>
      <c r="H2606" s="870" t="n">
        <v>18.01</v>
      </c>
      <c r="I2606" s="871" t="n">
        <v>7.67</v>
      </c>
      <c r="J2606" s="871" t="n">
        <v>25.68</v>
      </c>
    </row>
    <row r="2607" customFormat="false" ht="51" hidden="false" customHeight="false" outlineLevel="0" collapsed="false">
      <c r="A2607" s="868" t="s">
        <v>5546</v>
      </c>
      <c r="B2607" s="869"/>
      <c r="C2607" s="868" t="s">
        <v>5547</v>
      </c>
      <c r="D2607" s="868" t="s">
        <v>337</v>
      </c>
      <c r="E2607" s="870" t="n">
        <v>22.93</v>
      </c>
      <c r="F2607" s="871" t="n">
        <v>13.27</v>
      </c>
      <c r="G2607" s="871" t="n">
        <v>36.2</v>
      </c>
      <c r="H2607" s="870" t="n">
        <v>22.93</v>
      </c>
      <c r="I2607" s="871" t="n">
        <v>15.33</v>
      </c>
      <c r="J2607" s="871" t="n">
        <v>38.26</v>
      </c>
    </row>
    <row r="2608" customFormat="false" ht="12.75" hidden="false" customHeight="false" outlineLevel="0" collapsed="false">
      <c r="A2608" s="863" t="s">
        <v>5548</v>
      </c>
      <c r="B2608" s="864" t="s">
        <v>5549</v>
      </c>
      <c r="C2608" s="865"/>
      <c r="D2608" s="876"/>
      <c r="E2608" s="877"/>
      <c r="F2608" s="877"/>
      <c r="G2608" s="878"/>
      <c r="H2608" s="877"/>
      <c r="I2608" s="877"/>
      <c r="J2608" s="878"/>
    </row>
    <row r="2609" customFormat="false" ht="25.5" hidden="false" customHeight="false" outlineLevel="0" collapsed="false">
      <c r="A2609" s="868" t="s">
        <v>5550</v>
      </c>
      <c r="B2609" s="869"/>
      <c r="C2609" s="868" t="s">
        <v>5551</v>
      </c>
      <c r="D2609" s="868" t="s">
        <v>337</v>
      </c>
      <c r="E2609" s="870" t="n">
        <v>34.89</v>
      </c>
      <c r="F2609" s="871" t="n">
        <v>46.68</v>
      </c>
      <c r="G2609" s="871" t="n">
        <v>81.57</v>
      </c>
      <c r="H2609" s="870" t="n">
        <v>34.89</v>
      </c>
      <c r="I2609" s="871" t="n">
        <v>53.94</v>
      </c>
      <c r="J2609" s="871" t="n">
        <v>88.83</v>
      </c>
    </row>
    <row r="2610" customFormat="false" ht="25.5" hidden="false" customHeight="false" outlineLevel="0" collapsed="false">
      <c r="A2610" s="868" t="s">
        <v>5552</v>
      </c>
      <c r="B2610" s="869"/>
      <c r="C2610" s="868" t="s">
        <v>5553</v>
      </c>
      <c r="D2610" s="868" t="s">
        <v>337</v>
      </c>
      <c r="E2610" s="870" t="n">
        <v>414.75</v>
      </c>
      <c r="F2610" s="871" t="n">
        <v>46.68</v>
      </c>
      <c r="G2610" s="871" t="n">
        <v>461.43</v>
      </c>
      <c r="H2610" s="870" t="n">
        <v>414.75</v>
      </c>
      <c r="I2610" s="871" t="n">
        <v>53.94</v>
      </c>
      <c r="J2610" s="871" t="n">
        <v>468.69</v>
      </c>
    </row>
    <row r="2611" customFormat="false" ht="25.5" hidden="false" customHeight="false" outlineLevel="0" collapsed="false">
      <c r="A2611" s="868" t="s">
        <v>5554</v>
      </c>
      <c r="B2611" s="869"/>
      <c r="C2611" s="868" t="s">
        <v>5555</v>
      </c>
      <c r="D2611" s="868" t="s">
        <v>337</v>
      </c>
      <c r="E2611" s="870" t="n">
        <v>172.63</v>
      </c>
      <c r="F2611" s="871" t="n">
        <v>46.68</v>
      </c>
      <c r="G2611" s="871" t="n">
        <v>219.31</v>
      </c>
      <c r="H2611" s="870" t="n">
        <v>172.63</v>
      </c>
      <c r="I2611" s="871" t="n">
        <v>53.94</v>
      </c>
      <c r="J2611" s="871" t="n">
        <v>226.57</v>
      </c>
    </row>
    <row r="2612" customFormat="false" ht="25.5" hidden="false" customHeight="false" outlineLevel="0" collapsed="false">
      <c r="A2612" s="868" t="s">
        <v>5556</v>
      </c>
      <c r="B2612" s="869"/>
      <c r="C2612" s="868" t="s">
        <v>5557</v>
      </c>
      <c r="D2612" s="868" t="s">
        <v>337</v>
      </c>
      <c r="E2612" s="870" t="n">
        <v>1202.46</v>
      </c>
      <c r="F2612" s="871" t="n">
        <v>202.65</v>
      </c>
      <c r="G2612" s="871" t="n">
        <v>1405.11</v>
      </c>
      <c r="H2612" s="870" t="n">
        <v>1202.46</v>
      </c>
      <c r="I2612" s="871" t="n">
        <v>234.2</v>
      </c>
      <c r="J2612" s="871" t="n">
        <v>1436.66</v>
      </c>
    </row>
    <row r="2613" customFormat="false" ht="25.5" hidden="false" customHeight="false" outlineLevel="0" collapsed="false">
      <c r="A2613" s="868" t="s">
        <v>5558</v>
      </c>
      <c r="B2613" s="869"/>
      <c r="C2613" s="868" t="s">
        <v>5559</v>
      </c>
      <c r="D2613" s="868" t="s">
        <v>337</v>
      </c>
      <c r="E2613" s="870" t="n">
        <v>1432.42</v>
      </c>
      <c r="F2613" s="871" t="n">
        <v>74.99</v>
      </c>
      <c r="G2613" s="871" t="n">
        <v>1507.41</v>
      </c>
      <c r="H2613" s="870" t="n">
        <v>1432.42</v>
      </c>
      <c r="I2613" s="871" t="n">
        <v>86.66</v>
      </c>
      <c r="J2613" s="871" t="n">
        <v>1519.08</v>
      </c>
    </row>
    <row r="2614" customFormat="false" ht="25.5" hidden="false" customHeight="false" outlineLevel="0" collapsed="false">
      <c r="A2614" s="868" t="s">
        <v>5560</v>
      </c>
      <c r="B2614" s="869"/>
      <c r="C2614" s="868" t="s">
        <v>5561</v>
      </c>
      <c r="D2614" s="868" t="s">
        <v>337</v>
      </c>
      <c r="E2614" s="870" t="n">
        <v>1144.83</v>
      </c>
      <c r="F2614" s="871" t="n">
        <v>74.99</v>
      </c>
      <c r="G2614" s="871" t="n">
        <v>1219.82</v>
      </c>
      <c r="H2614" s="870" t="n">
        <v>1144.83</v>
      </c>
      <c r="I2614" s="871" t="n">
        <v>86.66</v>
      </c>
      <c r="J2614" s="871" t="n">
        <v>1231.49</v>
      </c>
    </row>
    <row r="2615" customFormat="false" ht="38.25" hidden="false" customHeight="false" outlineLevel="0" collapsed="false">
      <c r="A2615" s="868" t="s">
        <v>5562</v>
      </c>
      <c r="B2615" s="869"/>
      <c r="C2615" s="868" t="s">
        <v>5563</v>
      </c>
      <c r="D2615" s="868" t="s">
        <v>337</v>
      </c>
      <c r="E2615" s="870" t="n">
        <v>354.65</v>
      </c>
      <c r="F2615" s="871" t="n">
        <v>48.34</v>
      </c>
      <c r="G2615" s="871" t="n">
        <v>402.99</v>
      </c>
      <c r="H2615" s="870" t="n">
        <v>354.65</v>
      </c>
      <c r="I2615" s="871" t="n">
        <v>55.87</v>
      </c>
      <c r="J2615" s="871" t="n">
        <v>410.52</v>
      </c>
    </row>
    <row r="2616" customFormat="false" ht="38.25" hidden="false" customHeight="false" outlineLevel="0" collapsed="false">
      <c r="A2616" s="868" t="s">
        <v>5564</v>
      </c>
      <c r="B2616" s="869"/>
      <c r="C2616" s="868" t="s">
        <v>5565</v>
      </c>
      <c r="D2616" s="868" t="s">
        <v>337</v>
      </c>
      <c r="E2616" s="870" t="n">
        <v>431.89</v>
      </c>
      <c r="F2616" s="871" t="n">
        <v>48.34</v>
      </c>
      <c r="G2616" s="871" t="n">
        <v>480.23</v>
      </c>
      <c r="H2616" s="870" t="n">
        <v>431.89</v>
      </c>
      <c r="I2616" s="871" t="n">
        <v>55.87</v>
      </c>
      <c r="J2616" s="871" t="n">
        <v>487.76</v>
      </c>
    </row>
    <row r="2617" customFormat="false" ht="25.5" hidden="false" customHeight="false" outlineLevel="0" collapsed="false">
      <c r="A2617" s="868" t="s">
        <v>5566</v>
      </c>
      <c r="B2617" s="869"/>
      <c r="C2617" s="868" t="s">
        <v>5567</v>
      </c>
      <c r="D2617" s="868" t="s">
        <v>337</v>
      </c>
      <c r="E2617" s="870" t="n">
        <v>851.34</v>
      </c>
      <c r="F2617" s="871" t="n">
        <v>74.99</v>
      </c>
      <c r="G2617" s="871" t="n">
        <v>926.33</v>
      </c>
      <c r="H2617" s="870" t="n">
        <v>851.34</v>
      </c>
      <c r="I2617" s="871" t="n">
        <v>86.66</v>
      </c>
      <c r="J2617" s="871" t="n">
        <v>938</v>
      </c>
    </row>
    <row r="2618" customFormat="false" ht="25.5" hidden="false" customHeight="false" outlineLevel="0" collapsed="false">
      <c r="A2618" s="868" t="s">
        <v>5568</v>
      </c>
      <c r="B2618" s="869"/>
      <c r="C2618" s="868" t="s">
        <v>5569</v>
      </c>
      <c r="D2618" s="868" t="s">
        <v>337</v>
      </c>
      <c r="E2618" s="870" t="n">
        <v>914.5</v>
      </c>
      <c r="F2618" s="871" t="n">
        <v>336.15</v>
      </c>
      <c r="G2618" s="871" t="n">
        <v>1250.65</v>
      </c>
      <c r="H2618" s="870" t="n">
        <v>914.5</v>
      </c>
      <c r="I2618" s="871" t="n">
        <v>388.44</v>
      </c>
      <c r="J2618" s="871" t="n">
        <v>1302.94</v>
      </c>
    </row>
    <row r="2619" customFormat="false" ht="25.5" hidden="false" customHeight="false" outlineLevel="0" collapsed="false">
      <c r="A2619" s="868" t="s">
        <v>5570</v>
      </c>
      <c r="B2619" s="869"/>
      <c r="C2619" s="868" t="s">
        <v>5571</v>
      </c>
      <c r="D2619" s="868" t="s">
        <v>337</v>
      </c>
      <c r="E2619" s="870" t="n">
        <v>573.35</v>
      </c>
      <c r="F2619" s="871" t="n">
        <v>74.99</v>
      </c>
      <c r="G2619" s="871" t="n">
        <v>648.34</v>
      </c>
      <c r="H2619" s="870" t="n">
        <v>573.35</v>
      </c>
      <c r="I2619" s="871" t="n">
        <v>86.66</v>
      </c>
      <c r="J2619" s="871" t="n">
        <v>660.01</v>
      </c>
    </row>
    <row r="2620" customFormat="false" ht="12.75" hidden="false" customHeight="false" outlineLevel="0" collapsed="false">
      <c r="A2620" s="863" t="s">
        <v>5572</v>
      </c>
      <c r="B2620" s="864" t="s">
        <v>5573</v>
      </c>
      <c r="C2620" s="865"/>
      <c r="D2620" s="876"/>
      <c r="E2620" s="877"/>
      <c r="F2620" s="877"/>
      <c r="G2620" s="878"/>
      <c r="H2620" s="877"/>
      <c r="I2620" s="877"/>
      <c r="J2620" s="878"/>
    </row>
    <row r="2621" customFormat="false" ht="25.5" hidden="false" customHeight="false" outlineLevel="0" collapsed="false">
      <c r="A2621" s="868" t="s">
        <v>5574</v>
      </c>
      <c r="B2621" s="869"/>
      <c r="C2621" s="868" t="s">
        <v>5575</v>
      </c>
      <c r="D2621" s="868" t="s">
        <v>337</v>
      </c>
      <c r="E2621" s="870" t="n">
        <v>452.07</v>
      </c>
      <c r="F2621" s="871" t="n">
        <v>23.35</v>
      </c>
      <c r="G2621" s="871" t="n">
        <v>475.42</v>
      </c>
      <c r="H2621" s="870" t="n">
        <v>452.07</v>
      </c>
      <c r="I2621" s="871" t="n">
        <v>26.98</v>
      </c>
      <c r="J2621" s="871" t="n">
        <v>479.05</v>
      </c>
    </row>
    <row r="2622" customFormat="false" ht="25.5" hidden="false" customHeight="false" outlineLevel="0" collapsed="false">
      <c r="A2622" s="868" t="s">
        <v>5576</v>
      </c>
      <c r="B2622" s="869"/>
      <c r="C2622" s="868" t="s">
        <v>5577</v>
      </c>
      <c r="D2622" s="868" t="s">
        <v>337</v>
      </c>
      <c r="E2622" s="870" t="n">
        <v>65.24</v>
      </c>
      <c r="F2622" s="871" t="n">
        <v>9.96</v>
      </c>
      <c r="G2622" s="871" t="n">
        <v>75.2</v>
      </c>
      <c r="H2622" s="870" t="n">
        <v>65.24</v>
      </c>
      <c r="I2622" s="871" t="n">
        <v>11.5</v>
      </c>
      <c r="J2622" s="871" t="n">
        <v>76.74</v>
      </c>
    </row>
    <row r="2623" customFormat="false" ht="25.5" hidden="false" customHeight="false" outlineLevel="0" collapsed="false">
      <c r="A2623" s="868" t="s">
        <v>5578</v>
      </c>
      <c r="B2623" s="869"/>
      <c r="C2623" s="868" t="s">
        <v>5579</v>
      </c>
      <c r="D2623" s="868" t="s">
        <v>337</v>
      </c>
      <c r="E2623" s="870" t="n">
        <v>349.12</v>
      </c>
      <c r="F2623" s="871" t="n">
        <v>23.35</v>
      </c>
      <c r="G2623" s="871" t="n">
        <v>372.47</v>
      </c>
      <c r="H2623" s="870" t="n">
        <v>349.12</v>
      </c>
      <c r="I2623" s="871" t="n">
        <v>26.98</v>
      </c>
      <c r="J2623" s="871" t="n">
        <v>376.1</v>
      </c>
    </row>
    <row r="2624" customFormat="false" ht="25.5" hidden="false" customHeight="false" outlineLevel="0" collapsed="false">
      <c r="A2624" s="868" t="s">
        <v>5580</v>
      </c>
      <c r="B2624" s="869"/>
      <c r="C2624" s="868" t="s">
        <v>5581</v>
      </c>
      <c r="D2624" s="868" t="s">
        <v>337</v>
      </c>
      <c r="E2624" s="870" t="n">
        <v>282.64</v>
      </c>
      <c r="F2624" s="871" t="n">
        <v>23.35</v>
      </c>
      <c r="G2624" s="871" t="n">
        <v>305.99</v>
      </c>
      <c r="H2624" s="870" t="n">
        <v>282.64</v>
      </c>
      <c r="I2624" s="871" t="n">
        <v>26.98</v>
      </c>
      <c r="J2624" s="871" t="n">
        <v>309.62</v>
      </c>
    </row>
    <row r="2625" customFormat="false" ht="25.5" hidden="false" customHeight="false" outlineLevel="0" collapsed="false">
      <c r="A2625" s="868" t="s">
        <v>5582</v>
      </c>
      <c r="B2625" s="869"/>
      <c r="C2625" s="868" t="s">
        <v>5583</v>
      </c>
      <c r="D2625" s="868" t="s">
        <v>337</v>
      </c>
      <c r="E2625" s="870" t="n">
        <v>1111.46</v>
      </c>
      <c r="F2625" s="871" t="n">
        <v>23.35</v>
      </c>
      <c r="G2625" s="871" t="n">
        <v>1134.81</v>
      </c>
      <c r="H2625" s="870" t="n">
        <v>1111.46</v>
      </c>
      <c r="I2625" s="871" t="n">
        <v>26.98</v>
      </c>
      <c r="J2625" s="871" t="n">
        <v>1138.44</v>
      </c>
    </row>
    <row r="2626" customFormat="false" ht="25.5" hidden="false" customHeight="false" outlineLevel="0" collapsed="false">
      <c r="A2626" s="868" t="s">
        <v>5584</v>
      </c>
      <c r="B2626" s="869"/>
      <c r="C2626" s="868" t="s">
        <v>5585</v>
      </c>
      <c r="D2626" s="868" t="s">
        <v>337</v>
      </c>
      <c r="E2626" s="870" t="n">
        <v>749.71</v>
      </c>
      <c r="F2626" s="871" t="n">
        <v>23.35</v>
      </c>
      <c r="G2626" s="871" t="n">
        <v>773.06</v>
      </c>
      <c r="H2626" s="870" t="n">
        <v>749.71</v>
      </c>
      <c r="I2626" s="871" t="n">
        <v>26.98</v>
      </c>
      <c r="J2626" s="871" t="n">
        <v>776.69</v>
      </c>
    </row>
    <row r="2627" customFormat="false" ht="25.5" hidden="false" customHeight="false" outlineLevel="0" collapsed="false">
      <c r="A2627" s="868" t="s">
        <v>5586</v>
      </c>
      <c r="B2627" s="869"/>
      <c r="C2627" s="868" t="s">
        <v>5587</v>
      </c>
      <c r="D2627" s="868" t="s">
        <v>337</v>
      </c>
      <c r="E2627" s="870" t="n">
        <v>859.26</v>
      </c>
      <c r="F2627" s="871" t="n">
        <v>23.35</v>
      </c>
      <c r="G2627" s="871" t="n">
        <v>882.61</v>
      </c>
      <c r="H2627" s="870" t="n">
        <v>859.26</v>
      </c>
      <c r="I2627" s="871" t="n">
        <v>26.98</v>
      </c>
      <c r="J2627" s="871" t="n">
        <v>886.24</v>
      </c>
    </row>
    <row r="2628" customFormat="false" ht="12.75" hidden="false" customHeight="false" outlineLevel="0" collapsed="false">
      <c r="A2628" s="863" t="s">
        <v>5588</v>
      </c>
      <c r="B2628" s="864" t="s">
        <v>5589</v>
      </c>
      <c r="C2628" s="865"/>
      <c r="D2628" s="876"/>
      <c r="E2628" s="877"/>
      <c r="F2628" s="877"/>
      <c r="G2628" s="878"/>
      <c r="H2628" s="877"/>
      <c r="I2628" s="877"/>
      <c r="J2628" s="878"/>
    </row>
    <row r="2629" customFormat="false" ht="38.25" hidden="false" customHeight="false" outlineLevel="0" collapsed="false">
      <c r="A2629" s="868" t="s">
        <v>5590</v>
      </c>
      <c r="B2629" s="869"/>
      <c r="C2629" s="868" t="s">
        <v>5591</v>
      </c>
      <c r="D2629" s="868" t="s">
        <v>337</v>
      </c>
      <c r="E2629" s="870" t="n">
        <v>802.64</v>
      </c>
      <c r="F2629" s="871" t="n">
        <v>16.6</v>
      </c>
      <c r="G2629" s="871" t="n">
        <v>819.24</v>
      </c>
      <c r="H2629" s="870" t="n">
        <v>802.64</v>
      </c>
      <c r="I2629" s="871" t="n">
        <v>19.18</v>
      </c>
      <c r="J2629" s="871" t="n">
        <v>821.82</v>
      </c>
    </row>
    <row r="2630" customFormat="false" ht="25.5" hidden="false" customHeight="false" outlineLevel="0" collapsed="false">
      <c r="A2630" s="868" t="s">
        <v>5592</v>
      </c>
      <c r="B2630" s="869"/>
      <c r="C2630" s="868" t="s">
        <v>5593</v>
      </c>
      <c r="D2630" s="868" t="s">
        <v>337</v>
      </c>
      <c r="E2630" s="870" t="n">
        <v>835.79</v>
      </c>
      <c r="F2630" s="871" t="n">
        <v>16.6</v>
      </c>
      <c r="G2630" s="871" t="n">
        <v>852.39</v>
      </c>
      <c r="H2630" s="870" t="n">
        <v>835.79</v>
      </c>
      <c r="I2630" s="871" t="n">
        <v>19.18</v>
      </c>
      <c r="J2630" s="871" t="n">
        <v>854.97</v>
      </c>
    </row>
    <row r="2631" customFormat="false" ht="38.25" hidden="false" customHeight="false" outlineLevel="0" collapsed="false">
      <c r="A2631" s="868" t="s">
        <v>5594</v>
      </c>
      <c r="B2631" s="869"/>
      <c r="C2631" s="868" t="s">
        <v>5595</v>
      </c>
      <c r="D2631" s="868" t="s">
        <v>337</v>
      </c>
      <c r="E2631" s="870" t="n">
        <v>543.06</v>
      </c>
      <c r="F2631" s="871" t="n">
        <v>16.6</v>
      </c>
      <c r="G2631" s="871" t="n">
        <v>559.66</v>
      </c>
      <c r="H2631" s="870" t="n">
        <v>543.06</v>
      </c>
      <c r="I2631" s="871" t="n">
        <v>19.18</v>
      </c>
      <c r="J2631" s="871" t="n">
        <v>562.24</v>
      </c>
    </row>
    <row r="2632" customFormat="false" ht="25.5" hidden="false" customHeight="false" outlineLevel="0" collapsed="false">
      <c r="A2632" s="868" t="s">
        <v>5596</v>
      </c>
      <c r="B2632" s="869"/>
      <c r="C2632" s="868" t="s">
        <v>5597</v>
      </c>
      <c r="D2632" s="868" t="s">
        <v>337</v>
      </c>
      <c r="E2632" s="870" t="n">
        <v>272.34</v>
      </c>
      <c r="F2632" s="871" t="n">
        <v>16.6</v>
      </c>
      <c r="G2632" s="871" t="n">
        <v>288.94</v>
      </c>
      <c r="H2632" s="870" t="n">
        <v>272.34</v>
      </c>
      <c r="I2632" s="871" t="n">
        <v>19.18</v>
      </c>
      <c r="J2632" s="871" t="n">
        <v>291.52</v>
      </c>
    </row>
    <row r="2633" customFormat="false" ht="38.25" hidden="false" customHeight="false" outlineLevel="0" collapsed="false">
      <c r="A2633" s="868" t="s">
        <v>5598</v>
      </c>
      <c r="B2633" s="869"/>
      <c r="C2633" s="868" t="s">
        <v>5599</v>
      </c>
      <c r="D2633" s="868" t="s">
        <v>337</v>
      </c>
      <c r="E2633" s="870" t="n">
        <v>315.49</v>
      </c>
      <c r="F2633" s="871" t="n">
        <v>16.6</v>
      </c>
      <c r="G2633" s="871" t="n">
        <v>332.09</v>
      </c>
      <c r="H2633" s="870" t="n">
        <v>315.49</v>
      </c>
      <c r="I2633" s="871" t="n">
        <v>19.18</v>
      </c>
      <c r="J2633" s="871" t="n">
        <v>334.67</v>
      </c>
    </row>
    <row r="2634" customFormat="false" ht="12.75" hidden="false" customHeight="false" outlineLevel="0" collapsed="false">
      <c r="A2634" s="863" t="s">
        <v>5600</v>
      </c>
      <c r="B2634" s="864" t="s">
        <v>5601</v>
      </c>
      <c r="C2634" s="865"/>
      <c r="D2634" s="876"/>
      <c r="E2634" s="877"/>
      <c r="F2634" s="877"/>
      <c r="G2634" s="878"/>
      <c r="H2634" s="877"/>
      <c r="I2634" s="877"/>
      <c r="J2634" s="878"/>
    </row>
    <row r="2635" customFormat="false" ht="25.5" hidden="false" customHeight="false" outlineLevel="0" collapsed="false">
      <c r="A2635" s="868" t="s">
        <v>5602</v>
      </c>
      <c r="B2635" s="869"/>
      <c r="C2635" s="868" t="s">
        <v>5603</v>
      </c>
      <c r="D2635" s="868" t="s">
        <v>337</v>
      </c>
      <c r="E2635" s="870" t="n">
        <v>178.22</v>
      </c>
      <c r="F2635" s="871" t="n">
        <v>13.27</v>
      </c>
      <c r="G2635" s="871" t="n">
        <v>191.49</v>
      </c>
      <c r="H2635" s="870" t="n">
        <v>178.22</v>
      </c>
      <c r="I2635" s="871" t="n">
        <v>15.33</v>
      </c>
      <c r="J2635" s="871" t="n">
        <v>193.55</v>
      </c>
    </row>
    <row r="2636" customFormat="false" ht="38.25" hidden="false" customHeight="false" outlineLevel="0" collapsed="false">
      <c r="A2636" s="868" t="s">
        <v>5604</v>
      </c>
      <c r="B2636" s="869"/>
      <c r="C2636" s="868" t="s">
        <v>5605</v>
      </c>
      <c r="D2636" s="868" t="s">
        <v>337</v>
      </c>
      <c r="E2636" s="870" t="n">
        <v>138.54</v>
      </c>
      <c r="F2636" s="871" t="n">
        <v>13.27</v>
      </c>
      <c r="G2636" s="871" t="n">
        <v>151.81</v>
      </c>
      <c r="H2636" s="870" t="n">
        <v>138.54</v>
      </c>
      <c r="I2636" s="871" t="n">
        <v>15.33</v>
      </c>
      <c r="J2636" s="871" t="n">
        <v>153.87</v>
      </c>
    </row>
    <row r="2637" customFormat="false" ht="38.25" hidden="false" customHeight="false" outlineLevel="0" collapsed="false">
      <c r="A2637" s="868" t="s">
        <v>5606</v>
      </c>
      <c r="B2637" s="869"/>
      <c r="C2637" s="868" t="s">
        <v>5607</v>
      </c>
      <c r="D2637" s="868" t="s">
        <v>337</v>
      </c>
      <c r="E2637" s="870" t="n">
        <v>133.01</v>
      </c>
      <c r="F2637" s="871" t="n">
        <v>13.27</v>
      </c>
      <c r="G2637" s="871" t="n">
        <v>146.28</v>
      </c>
      <c r="H2637" s="870" t="n">
        <v>133.01</v>
      </c>
      <c r="I2637" s="871" t="n">
        <v>15.33</v>
      </c>
      <c r="J2637" s="871" t="n">
        <v>148.34</v>
      </c>
    </row>
    <row r="2638" customFormat="false" ht="25.5" hidden="false" customHeight="false" outlineLevel="0" collapsed="false">
      <c r="A2638" s="868" t="s">
        <v>5608</v>
      </c>
      <c r="B2638" s="869"/>
      <c r="C2638" s="868" t="s">
        <v>5609</v>
      </c>
      <c r="D2638" s="868" t="s">
        <v>337</v>
      </c>
      <c r="E2638" s="870" t="n">
        <v>30.75</v>
      </c>
      <c r="F2638" s="871" t="n">
        <v>13.27</v>
      </c>
      <c r="G2638" s="871" t="n">
        <v>44.02</v>
      </c>
      <c r="H2638" s="870" t="n">
        <v>30.75</v>
      </c>
      <c r="I2638" s="871" t="n">
        <v>15.33</v>
      </c>
      <c r="J2638" s="871" t="n">
        <v>46.08</v>
      </c>
    </row>
    <row r="2639" customFormat="false" ht="25.5" hidden="false" customHeight="false" outlineLevel="0" collapsed="false">
      <c r="A2639" s="868" t="s">
        <v>5610</v>
      </c>
      <c r="B2639" s="869"/>
      <c r="C2639" s="868" t="s">
        <v>5611</v>
      </c>
      <c r="D2639" s="868" t="s">
        <v>337</v>
      </c>
      <c r="E2639" s="870" t="n">
        <v>65.61</v>
      </c>
      <c r="F2639" s="871" t="n">
        <v>13.27</v>
      </c>
      <c r="G2639" s="871" t="n">
        <v>78.88</v>
      </c>
      <c r="H2639" s="870" t="n">
        <v>65.61</v>
      </c>
      <c r="I2639" s="871" t="n">
        <v>15.33</v>
      </c>
      <c r="J2639" s="871" t="n">
        <v>80.94</v>
      </c>
    </row>
    <row r="2640" customFormat="false" ht="12.75" hidden="false" customHeight="false" outlineLevel="0" collapsed="false">
      <c r="A2640" s="863" t="s">
        <v>5612</v>
      </c>
      <c r="B2640" s="864" t="s">
        <v>5613</v>
      </c>
      <c r="C2640" s="865"/>
      <c r="D2640" s="876"/>
      <c r="E2640" s="877"/>
      <c r="F2640" s="877"/>
      <c r="G2640" s="878"/>
      <c r="H2640" s="877"/>
      <c r="I2640" s="877"/>
      <c r="J2640" s="878"/>
    </row>
    <row r="2641" customFormat="false" ht="38.25" hidden="false" customHeight="false" outlineLevel="0" collapsed="false">
      <c r="A2641" s="868" t="s">
        <v>5614</v>
      </c>
      <c r="B2641" s="869"/>
      <c r="C2641" s="868" t="s">
        <v>5615</v>
      </c>
      <c r="D2641" s="868" t="s">
        <v>337</v>
      </c>
      <c r="E2641" s="870" t="n">
        <v>137.39</v>
      </c>
      <c r="F2641" s="871" t="n">
        <v>13.27</v>
      </c>
      <c r="G2641" s="871" t="n">
        <v>150.66</v>
      </c>
      <c r="H2641" s="870" t="n">
        <v>137.39</v>
      </c>
      <c r="I2641" s="871" t="n">
        <v>15.33</v>
      </c>
      <c r="J2641" s="871" t="n">
        <v>152.72</v>
      </c>
    </row>
    <row r="2642" customFormat="false" ht="25.5" hidden="false" customHeight="false" outlineLevel="0" collapsed="false">
      <c r="A2642" s="868" t="s">
        <v>5616</v>
      </c>
      <c r="B2642" s="869"/>
      <c r="C2642" s="868" t="s">
        <v>5617</v>
      </c>
      <c r="D2642" s="868" t="s">
        <v>337</v>
      </c>
      <c r="E2642" s="870" t="n">
        <v>55.63</v>
      </c>
      <c r="F2642" s="871" t="n">
        <v>13.27</v>
      </c>
      <c r="G2642" s="871" t="n">
        <v>68.9</v>
      </c>
      <c r="H2642" s="870" t="n">
        <v>55.63</v>
      </c>
      <c r="I2642" s="871" t="n">
        <v>15.33</v>
      </c>
      <c r="J2642" s="871" t="n">
        <v>70.96</v>
      </c>
    </row>
    <row r="2643" customFormat="false" ht="38.25" hidden="false" customHeight="false" outlineLevel="0" collapsed="false">
      <c r="A2643" s="868" t="s">
        <v>5618</v>
      </c>
      <c r="B2643" s="869"/>
      <c r="C2643" s="868" t="s">
        <v>5619</v>
      </c>
      <c r="D2643" s="868" t="s">
        <v>337</v>
      </c>
      <c r="E2643" s="870" t="n">
        <v>210.16</v>
      </c>
      <c r="F2643" s="871" t="n">
        <v>13.27</v>
      </c>
      <c r="G2643" s="871" t="n">
        <v>223.43</v>
      </c>
      <c r="H2643" s="870" t="n">
        <v>210.16</v>
      </c>
      <c r="I2643" s="871" t="n">
        <v>15.33</v>
      </c>
      <c r="J2643" s="871" t="n">
        <v>225.49</v>
      </c>
    </row>
    <row r="2644" customFormat="false" ht="38.25" hidden="false" customHeight="false" outlineLevel="0" collapsed="false">
      <c r="A2644" s="868" t="s">
        <v>5620</v>
      </c>
      <c r="B2644" s="869"/>
      <c r="C2644" s="868" t="s">
        <v>5621</v>
      </c>
      <c r="D2644" s="868" t="s">
        <v>337</v>
      </c>
      <c r="E2644" s="870" t="n">
        <v>133.42</v>
      </c>
      <c r="F2644" s="871" t="n">
        <v>9.96</v>
      </c>
      <c r="G2644" s="871" t="n">
        <v>143.38</v>
      </c>
      <c r="H2644" s="870" t="n">
        <v>133.42</v>
      </c>
      <c r="I2644" s="871" t="n">
        <v>11.5</v>
      </c>
      <c r="J2644" s="871" t="n">
        <v>144.92</v>
      </c>
    </row>
    <row r="2645" customFormat="false" ht="38.25" hidden="false" customHeight="false" outlineLevel="0" collapsed="false">
      <c r="A2645" s="868" t="s">
        <v>5622</v>
      </c>
      <c r="B2645" s="869"/>
      <c r="C2645" s="868" t="s">
        <v>5623</v>
      </c>
      <c r="D2645" s="868" t="s">
        <v>337</v>
      </c>
      <c r="E2645" s="870" t="n">
        <v>60.19</v>
      </c>
      <c r="F2645" s="871" t="n">
        <v>16.6</v>
      </c>
      <c r="G2645" s="871" t="n">
        <v>76.79</v>
      </c>
      <c r="H2645" s="870" t="n">
        <v>60.19</v>
      </c>
      <c r="I2645" s="871" t="n">
        <v>19.18</v>
      </c>
      <c r="J2645" s="871" t="n">
        <v>79.37</v>
      </c>
    </row>
    <row r="2646" customFormat="false" ht="38.25" hidden="false" customHeight="false" outlineLevel="0" collapsed="false">
      <c r="A2646" s="868" t="s">
        <v>5624</v>
      </c>
      <c r="B2646" s="869"/>
      <c r="C2646" s="868" t="s">
        <v>5625</v>
      </c>
      <c r="D2646" s="868" t="s">
        <v>337</v>
      </c>
      <c r="E2646" s="870" t="n">
        <v>57.98</v>
      </c>
      <c r="F2646" s="871" t="n">
        <v>13.27</v>
      </c>
      <c r="G2646" s="871" t="n">
        <v>71.25</v>
      </c>
      <c r="H2646" s="870" t="n">
        <v>57.98</v>
      </c>
      <c r="I2646" s="871" t="n">
        <v>15.33</v>
      </c>
      <c r="J2646" s="871" t="n">
        <v>73.31</v>
      </c>
    </row>
    <row r="2647" customFormat="false" ht="38.25" hidden="false" customHeight="false" outlineLevel="0" collapsed="false">
      <c r="A2647" s="868" t="s">
        <v>5626</v>
      </c>
      <c r="B2647" s="869"/>
      <c r="C2647" s="868" t="s">
        <v>5627</v>
      </c>
      <c r="D2647" s="868" t="s">
        <v>337</v>
      </c>
      <c r="E2647" s="870" t="n">
        <v>105.13</v>
      </c>
      <c r="F2647" s="871" t="n">
        <v>13.27</v>
      </c>
      <c r="G2647" s="871" t="n">
        <v>118.4</v>
      </c>
      <c r="H2647" s="870" t="n">
        <v>105.13</v>
      </c>
      <c r="I2647" s="871" t="n">
        <v>15.33</v>
      </c>
      <c r="J2647" s="871" t="n">
        <v>120.46</v>
      </c>
    </row>
    <row r="2648" customFormat="false" ht="51" hidden="false" customHeight="false" outlineLevel="0" collapsed="false">
      <c r="A2648" s="868" t="s">
        <v>5628</v>
      </c>
      <c r="B2648" s="869"/>
      <c r="C2648" s="868" t="s">
        <v>5629</v>
      </c>
      <c r="D2648" s="868" t="s">
        <v>337</v>
      </c>
      <c r="E2648" s="870" t="n">
        <v>145.83</v>
      </c>
      <c r="F2648" s="871" t="n">
        <v>13.27</v>
      </c>
      <c r="G2648" s="871" t="n">
        <v>159.1</v>
      </c>
      <c r="H2648" s="870" t="n">
        <v>145.83</v>
      </c>
      <c r="I2648" s="871" t="n">
        <v>15.33</v>
      </c>
      <c r="J2648" s="871" t="n">
        <v>161.16</v>
      </c>
    </row>
    <row r="2649" customFormat="false" ht="51" hidden="false" customHeight="false" outlineLevel="0" collapsed="false">
      <c r="A2649" s="868" t="s">
        <v>5630</v>
      </c>
      <c r="B2649" s="869"/>
      <c r="C2649" s="868" t="s">
        <v>5631</v>
      </c>
      <c r="D2649" s="868" t="s">
        <v>337</v>
      </c>
      <c r="E2649" s="870" t="n">
        <v>128.59</v>
      </c>
      <c r="F2649" s="871" t="n">
        <v>9.96</v>
      </c>
      <c r="G2649" s="871" t="n">
        <v>138.55</v>
      </c>
      <c r="H2649" s="870" t="n">
        <v>128.59</v>
      </c>
      <c r="I2649" s="871" t="n">
        <v>11.5</v>
      </c>
      <c r="J2649" s="871" t="n">
        <v>140.09</v>
      </c>
    </row>
    <row r="2650" customFormat="false" ht="38.25" hidden="false" customHeight="false" outlineLevel="0" collapsed="false">
      <c r="A2650" s="868" t="s">
        <v>5632</v>
      </c>
      <c r="B2650" s="869"/>
      <c r="C2650" s="868" t="s">
        <v>5633</v>
      </c>
      <c r="D2650" s="868" t="s">
        <v>337</v>
      </c>
      <c r="E2650" s="870" t="n">
        <v>46.32</v>
      </c>
      <c r="F2650" s="871" t="n">
        <v>9.96</v>
      </c>
      <c r="G2650" s="871" t="n">
        <v>56.28</v>
      </c>
      <c r="H2650" s="870" t="n">
        <v>46.32</v>
      </c>
      <c r="I2650" s="871" t="n">
        <v>11.5</v>
      </c>
      <c r="J2650" s="871" t="n">
        <v>57.82</v>
      </c>
    </row>
    <row r="2651" customFormat="false" ht="38.25" hidden="false" customHeight="false" outlineLevel="0" collapsed="false">
      <c r="A2651" s="868" t="s">
        <v>5634</v>
      </c>
      <c r="B2651" s="869"/>
      <c r="C2651" s="868" t="s">
        <v>5635</v>
      </c>
      <c r="D2651" s="868" t="s">
        <v>337</v>
      </c>
      <c r="E2651" s="870" t="n">
        <v>100.29</v>
      </c>
      <c r="F2651" s="871" t="n">
        <v>13.27</v>
      </c>
      <c r="G2651" s="871" t="n">
        <v>113.56</v>
      </c>
      <c r="H2651" s="870" t="n">
        <v>100.29</v>
      </c>
      <c r="I2651" s="871" t="n">
        <v>15.33</v>
      </c>
      <c r="J2651" s="871" t="n">
        <v>115.62</v>
      </c>
    </row>
    <row r="2652" customFormat="false" ht="38.25" hidden="false" customHeight="false" outlineLevel="0" collapsed="false">
      <c r="A2652" s="868" t="s">
        <v>5636</v>
      </c>
      <c r="B2652" s="869"/>
      <c r="C2652" s="868" t="s">
        <v>5637</v>
      </c>
      <c r="D2652" s="868" t="s">
        <v>337</v>
      </c>
      <c r="E2652" s="870" t="n">
        <v>62.5</v>
      </c>
      <c r="F2652" s="871" t="n">
        <v>16.6</v>
      </c>
      <c r="G2652" s="871" t="n">
        <v>79.1</v>
      </c>
      <c r="H2652" s="870" t="n">
        <v>62.5</v>
      </c>
      <c r="I2652" s="871" t="n">
        <v>19.18</v>
      </c>
      <c r="J2652" s="871" t="n">
        <v>81.68</v>
      </c>
    </row>
    <row r="2653" customFormat="false" ht="38.25" hidden="false" customHeight="false" outlineLevel="0" collapsed="false">
      <c r="A2653" s="868" t="s">
        <v>5638</v>
      </c>
      <c r="B2653" s="869"/>
      <c r="C2653" s="868" t="s">
        <v>5639</v>
      </c>
      <c r="D2653" s="868" t="s">
        <v>337</v>
      </c>
      <c r="E2653" s="870" t="n">
        <v>84.33</v>
      </c>
      <c r="F2653" s="871" t="n">
        <v>16.6</v>
      </c>
      <c r="G2653" s="871" t="n">
        <v>100.93</v>
      </c>
      <c r="H2653" s="870" t="n">
        <v>84.33</v>
      </c>
      <c r="I2653" s="871" t="n">
        <v>19.18</v>
      </c>
      <c r="J2653" s="871" t="n">
        <v>103.51</v>
      </c>
    </row>
    <row r="2654" customFormat="false" ht="38.25" hidden="false" customHeight="false" outlineLevel="0" collapsed="false">
      <c r="A2654" s="868" t="s">
        <v>5640</v>
      </c>
      <c r="B2654" s="869"/>
      <c r="C2654" s="868" t="s">
        <v>5641</v>
      </c>
      <c r="D2654" s="868" t="s">
        <v>337</v>
      </c>
      <c r="E2654" s="870" t="n">
        <v>109.98</v>
      </c>
      <c r="F2654" s="871" t="n">
        <v>16.6</v>
      </c>
      <c r="G2654" s="871" t="n">
        <v>126.58</v>
      </c>
      <c r="H2654" s="870" t="n">
        <v>109.98</v>
      </c>
      <c r="I2654" s="871" t="n">
        <v>19.18</v>
      </c>
      <c r="J2654" s="871" t="n">
        <v>129.16</v>
      </c>
    </row>
    <row r="2655" customFormat="false" ht="38.25" hidden="false" customHeight="false" outlineLevel="0" collapsed="false">
      <c r="A2655" s="868" t="s">
        <v>5642</v>
      </c>
      <c r="B2655" s="869"/>
      <c r="C2655" s="868" t="s">
        <v>5643</v>
      </c>
      <c r="D2655" s="868" t="s">
        <v>337</v>
      </c>
      <c r="E2655" s="870" t="n">
        <v>80.81</v>
      </c>
      <c r="F2655" s="871" t="n">
        <v>16.6</v>
      </c>
      <c r="G2655" s="871" t="n">
        <v>97.41</v>
      </c>
      <c r="H2655" s="870" t="n">
        <v>80.81</v>
      </c>
      <c r="I2655" s="871" t="n">
        <v>19.18</v>
      </c>
      <c r="J2655" s="871" t="n">
        <v>99.99</v>
      </c>
    </row>
    <row r="2656" customFormat="false" ht="25.5" hidden="false" customHeight="false" outlineLevel="0" collapsed="false">
      <c r="A2656" s="868" t="s">
        <v>5644</v>
      </c>
      <c r="B2656" s="869"/>
      <c r="C2656" s="868" t="s">
        <v>5645</v>
      </c>
      <c r="D2656" s="868" t="s">
        <v>337</v>
      </c>
      <c r="E2656" s="870" t="n">
        <v>44.21</v>
      </c>
      <c r="F2656" s="871" t="n">
        <v>16.6</v>
      </c>
      <c r="G2656" s="871" t="n">
        <v>60.81</v>
      </c>
      <c r="H2656" s="870" t="n">
        <v>44.21</v>
      </c>
      <c r="I2656" s="871" t="n">
        <v>19.18</v>
      </c>
      <c r="J2656" s="871" t="n">
        <v>63.39</v>
      </c>
    </row>
    <row r="2657" customFormat="false" ht="38.25" hidden="false" customHeight="false" outlineLevel="0" collapsed="false">
      <c r="A2657" s="868" t="s">
        <v>5646</v>
      </c>
      <c r="B2657" s="869"/>
      <c r="C2657" s="868" t="s">
        <v>5647</v>
      </c>
      <c r="D2657" s="868" t="s">
        <v>337</v>
      </c>
      <c r="E2657" s="870" t="n">
        <v>196.12</v>
      </c>
      <c r="F2657" s="871" t="n">
        <v>16.6</v>
      </c>
      <c r="G2657" s="871" t="n">
        <v>212.72</v>
      </c>
      <c r="H2657" s="870" t="n">
        <v>196.12</v>
      </c>
      <c r="I2657" s="871" t="n">
        <v>19.18</v>
      </c>
      <c r="J2657" s="871" t="n">
        <v>215.3</v>
      </c>
    </row>
    <row r="2658" customFormat="false" ht="51" hidden="false" customHeight="false" outlineLevel="0" collapsed="false">
      <c r="A2658" s="868" t="s">
        <v>5648</v>
      </c>
      <c r="B2658" s="869"/>
      <c r="C2658" s="868" t="s">
        <v>5649</v>
      </c>
      <c r="D2658" s="868" t="s">
        <v>337</v>
      </c>
      <c r="E2658" s="870" t="n">
        <v>40.52</v>
      </c>
      <c r="F2658" s="871" t="n">
        <v>13.27</v>
      </c>
      <c r="G2658" s="871" t="n">
        <v>53.79</v>
      </c>
      <c r="H2658" s="870" t="n">
        <v>40.52</v>
      </c>
      <c r="I2658" s="871" t="n">
        <v>15.33</v>
      </c>
      <c r="J2658" s="871" t="n">
        <v>55.85</v>
      </c>
    </row>
    <row r="2659" customFormat="false" ht="25.5" hidden="false" customHeight="false" outlineLevel="0" collapsed="false">
      <c r="A2659" s="868" t="s">
        <v>5650</v>
      </c>
      <c r="B2659" s="869"/>
      <c r="C2659" s="868" t="s">
        <v>5651</v>
      </c>
      <c r="D2659" s="868" t="s">
        <v>337</v>
      </c>
      <c r="E2659" s="870" t="n">
        <v>98.88</v>
      </c>
      <c r="F2659" s="871" t="n">
        <v>13.27</v>
      </c>
      <c r="G2659" s="871" t="n">
        <v>112.15</v>
      </c>
      <c r="H2659" s="870" t="n">
        <v>98.88</v>
      </c>
      <c r="I2659" s="871" t="n">
        <v>15.33</v>
      </c>
      <c r="J2659" s="871" t="n">
        <v>114.21</v>
      </c>
    </row>
    <row r="2660" customFormat="false" ht="51" hidden="false" customHeight="false" outlineLevel="0" collapsed="false">
      <c r="A2660" s="868" t="s">
        <v>5652</v>
      </c>
      <c r="B2660" s="869"/>
      <c r="C2660" s="868" t="s">
        <v>5653</v>
      </c>
      <c r="D2660" s="868" t="s">
        <v>337</v>
      </c>
      <c r="E2660" s="870" t="n">
        <v>270.51</v>
      </c>
      <c r="F2660" s="871" t="n">
        <v>13.27</v>
      </c>
      <c r="G2660" s="871" t="n">
        <v>283.78</v>
      </c>
      <c r="H2660" s="870" t="n">
        <v>270.51</v>
      </c>
      <c r="I2660" s="871" t="n">
        <v>15.33</v>
      </c>
      <c r="J2660" s="871" t="n">
        <v>285.84</v>
      </c>
    </row>
    <row r="2661" customFormat="false" ht="38.25" hidden="false" customHeight="false" outlineLevel="0" collapsed="false">
      <c r="A2661" s="868" t="s">
        <v>5654</v>
      </c>
      <c r="B2661" s="869"/>
      <c r="C2661" s="868" t="s">
        <v>5655</v>
      </c>
      <c r="D2661" s="868" t="s">
        <v>337</v>
      </c>
      <c r="E2661" s="870" t="n">
        <v>146.56</v>
      </c>
      <c r="F2661" s="871" t="n">
        <v>13.27</v>
      </c>
      <c r="G2661" s="871" t="n">
        <v>159.83</v>
      </c>
      <c r="H2661" s="870" t="n">
        <v>146.56</v>
      </c>
      <c r="I2661" s="871" t="n">
        <v>15.33</v>
      </c>
      <c r="J2661" s="871" t="n">
        <v>161.89</v>
      </c>
    </row>
    <row r="2662" customFormat="false" ht="38.25" hidden="false" customHeight="false" outlineLevel="0" collapsed="false">
      <c r="A2662" s="868" t="s">
        <v>5656</v>
      </c>
      <c r="B2662" s="869"/>
      <c r="C2662" s="868" t="s">
        <v>5657</v>
      </c>
      <c r="D2662" s="868" t="s">
        <v>337</v>
      </c>
      <c r="E2662" s="870" t="n">
        <v>165.69</v>
      </c>
      <c r="F2662" s="871" t="n">
        <v>13.27</v>
      </c>
      <c r="G2662" s="871" t="n">
        <v>178.96</v>
      </c>
      <c r="H2662" s="870" t="n">
        <v>165.69</v>
      </c>
      <c r="I2662" s="871" t="n">
        <v>15.33</v>
      </c>
      <c r="J2662" s="871" t="n">
        <v>181.02</v>
      </c>
    </row>
    <row r="2663" customFormat="false" ht="51" hidden="false" customHeight="false" outlineLevel="0" collapsed="false">
      <c r="A2663" s="868" t="s">
        <v>5658</v>
      </c>
      <c r="B2663" s="869"/>
      <c r="C2663" s="868" t="s">
        <v>5659</v>
      </c>
      <c r="D2663" s="868" t="s">
        <v>337</v>
      </c>
      <c r="E2663" s="870" t="n">
        <v>135.35</v>
      </c>
      <c r="F2663" s="871" t="n">
        <v>13.27</v>
      </c>
      <c r="G2663" s="871" t="n">
        <v>148.62</v>
      </c>
      <c r="H2663" s="870" t="n">
        <v>135.35</v>
      </c>
      <c r="I2663" s="871" t="n">
        <v>15.33</v>
      </c>
      <c r="J2663" s="871" t="n">
        <v>150.68</v>
      </c>
    </row>
    <row r="2664" customFormat="false" ht="12.75" hidden="false" customHeight="false" outlineLevel="0" collapsed="false">
      <c r="A2664" s="863" t="s">
        <v>5660</v>
      </c>
      <c r="B2664" s="864" t="s">
        <v>5661</v>
      </c>
      <c r="C2664" s="865"/>
      <c r="D2664" s="876"/>
      <c r="E2664" s="877"/>
      <c r="F2664" s="877"/>
      <c r="G2664" s="878"/>
      <c r="H2664" s="877"/>
      <c r="I2664" s="877"/>
      <c r="J2664" s="878"/>
    </row>
    <row r="2665" customFormat="false" ht="38.25" hidden="false" customHeight="false" outlineLevel="0" collapsed="false">
      <c r="A2665" s="868" t="s">
        <v>5662</v>
      </c>
      <c r="B2665" s="869"/>
      <c r="C2665" s="868" t="s">
        <v>5663</v>
      </c>
      <c r="D2665" s="868" t="s">
        <v>337</v>
      </c>
      <c r="E2665" s="870" t="n">
        <v>30.02</v>
      </c>
      <c r="F2665" s="871" t="n">
        <v>9.96</v>
      </c>
      <c r="G2665" s="871" t="n">
        <v>39.98</v>
      </c>
      <c r="H2665" s="870" t="n">
        <v>30.02</v>
      </c>
      <c r="I2665" s="871" t="n">
        <v>11.5</v>
      </c>
      <c r="J2665" s="871" t="n">
        <v>41.52</v>
      </c>
    </row>
    <row r="2666" customFormat="false" ht="12.75" hidden="false" customHeight="false" outlineLevel="0" collapsed="false">
      <c r="A2666" s="863" t="s">
        <v>5664</v>
      </c>
      <c r="B2666" s="864" t="s">
        <v>5665</v>
      </c>
      <c r="C2666" s="865"/>
      <c r="D2666" s="876"/>
      <c r="E2666" s="877"/>
      <c r="F2666" s="877"/>
      <c r="G2666" s="878"/>
      <c r="H2666" s="877"/>
      <c r="I2666" s="877"/>
      <c r="J2666" s="878"/>
    </row>
    <row r="2667" customFormat="false" ht="25.5" hidden="false" customHeight="false" outlineLevel="0" collapsed="false">
      <c r="A2667" s="868" t="s">
        <v>5666</v>
      </c>
      <c r="B2667" s="869"/>
      <c r="C2667" s="868" t="s">
        <v>5667</v>
      </c>
      <c r="D2667" s="868" t="s">
        <v>337</v>
      </c>
      <c r="E2667" s="870" t="n">
        <v>0.28</v>
      </c>
      <c r="F2667" s="871" t="n">
        <v>13.27</v>
      </c>
      <c r="G2667" s="871" t="n">
        <v>13.55</v>
      </c>
      <c r="H2667" s="870" t="n">
        <v>0.28</v>
      </c>
      <c r="I2667" s="871" t="n">
        <v>15.33</v>
      </c>
      <c r="J2667" s="871" t="n">
        <v>15.61</v>
      </c>
    </row>
    <row r="2668" customFormat="false" ht="38.25" hidden="false" customHeight="false" outlineLevel="0" collapsed="false">
      <c r="A2668" s="868" t="s">
        <v>5668</v>
      </c>
      <c r="B2668" s="869"/>
      <c r="C2668" s="868" t="s">
        <v>5669</v>
      </c>
      <c r="D2668" s="868" t="s">
        <v>337</v>
      </c>
      <c r="E2668" s="870" t="n">
        <v>4.95</v>
      </c>
      <c r="F2668" s="871" t="n">
        <v>2.7</v>
      </c>
      <c r="G2668" s="871" t="n">
        <v>7.65</v>
      </c>
      <c r="H2668" s="870" t="n">
        <v>4.95</v>
      </c>
      <c r="I2668" s="871" t="n">
        <v>3.12</v>
      </c>
      <c r="J2668" s="871" t="n">
        <v>8.07</v>
      </c>
    </row>
    <row r="2669" customFormat="false" ht="12.75" hidden="false" customHeight="false" outlineLevel="0" collapsed="false">
      <c r="A2669" s="868" t="s">
        <v>5670</v>
      </c>
      <c r="B2669" s="869"/>
      <c r="C2669" s="868" t="s">
        <v>5671</v>
      </c>
      <c r="D2669" s="868" t="s">
        <v>337</v>
      </c>
      <c r="E2669" s="870" t="n">
        <v>0</v>
      </c>
      <c r="F2669" s="871" t="n">
        <v>13.27</v>
      </c>
      <c r="G2669" s="871" t="n">
        <v>13.27</v>
      </c>
      <c r="H2669" s="870" t="n">
        <v>0</v>
      </c>
      <c r="I2669" s="871" t="n">
        <v>15.33</v>
      </c>
      <c r="J2669" s="871" t="n">
        <v>15.33</v>
      </c>
    </row>
    <row r="2670" customFormat="false" ht="12.75" hidden="false" customHeight="false" outlineLevel="0" collapsed="false">
      <c r="A2670" s="868" t="s">
        <v>5672</v>
      </c>
      <c r="B2670" s="869"/>
      <c r="C2670" s="868" t="s">
        <v>5673</v>
      </c>
      <c r="D2670" s="868" t="s">
        <v>337</v>
      </c>
      <c r="E2670" s="870" t="n">
        <v>0</v>
      </c>
      <c r="F2670" s="871" t="n">
        <v>2.7</v>
      </c>
      <c r="G2670" s="871" t="n">
        <v>2.7</v>
      </c>
      <c r="H2670" s="870" t="n">
        <v>0</v>
      </c>
      <c r="I2670" s="871" t="n">
        <v>3.12</v>
      </c>
      <c r="J2670" s="871" t="n">
        <v>3.12</v>
      </c>
    </row>
    <row r="2671" customFormat="false" ht="12.75" hidden="false" customHeight="false" outlineLevel="0" collapsed="false">
      <c r="A2671" s="863" t="s">
        <v>5674</v>
      </c>
      <c r="B2671" s="864" t="s">
        <v>5675</v>
      </c>
      <c r="C2671" s="865"/>
      <c r="D2671" s="876"/>
      <c r="E2671" s="877"/>
      <c r="F2671" s="877"/>
      <c r="G2671" s="878"/>
      <c r="H2671" s="877"/>
      <c r="I2671" s="877"/>
      <c r="J2671" s="878"/>
    </row>
    <row r="2672" customFormat="false" ht="25.5" hidden="false" customHeight="false" outlineLevel="0" collapsed="false">
      <c r="A2672" s="868" t="s">
        <v>5676</v>
      </c>
      <c r="B2672" s="869"/>
      <c r="C2672" s="868" t="s">
        <v>5677</v>
      </c>
      <c r="D2672" s="868" t="s">
        <v>337</v>
      </c>
      <c r="E2672" s="870" t="n">
        <v>314.7</v>
      </c>
      <c r="F2672" s="871" t="n">
        <v>17.21</v>
      </c>
      <c r="G2672" s="871" t="n">
        <v>331.91</v>
      </c>
      <c r="H2672" s="870" t="n">
        <v>314.7</v>
      </c>
      <c r="I2672" s="871" t="n">
        <v>19.89</v>
      </c>
      <c r="J2672" s="871" t="n">
        <v>334.59</v>
      </c>
    </row>
    <row r="2673" customFormat="false" ht="12.75" hidden="false" customHeight="false" outlineLevel="0" collapsed="false">
      <c r="A2673" s="863" t="s">
        <v>5678</v>
      </c>
      <c r="B2673" s="864" t="s">
        <v>5679</v>
      </c>
      <c r="C2673" s="865"/>
      <c r="D2673" s="876"/>
      <c r="E2673" s="877"/>
      <c r="F2673" s="877"/>
      <c r="G2673" s="878"/>
      <c r="H2673" s="877"/>
      <c r="I2673" s="877"/>
      <c r="J2673" s="878"/>
    </row>
    <row r="2674" customFormat="false" ht="38.25" hidden="false" customHeight="false" outlineLevel="0" collapsed="false">
      <c r="A2674" s="868" t="s">
        <v>5680</v>
      </c>
      <c r="B2674" s="869"/>
      <c r="C2674" s="868" t="s">
        <v>5681</v>
      </c>
      <c r="D2674" s="868" t="s">
        <v>337</v>
      </c>
      <c r="E2674" s="870" t="n">
        <v>240.64</v>
      </c>
      <c r="F2674" s="871" t="n">
        <v>13.27</v>
      </c>
      <c r="G2674" s="871" t="n">
        <v>253.91</v>
      </c>
      <c r="H2674" s="870" t="n">
        <v>240.64</v>
      </c>
      <c r="I2674" s="871" t="n">
        <v>15.33</v>
      </c>
      <c r="J2674" s="871" t="n">
        <v>255.97</v>
      </c>
    </row>
    <row r="2675" customFormat="false" ht="38.25" hidden="false" customHeight="false" outlineLevel="0" collapsed="false">
      <c r="A2675" s="868" t="s">
        <v>5682</v>
      </c>
      <c r="B2675" s="869"/>
      <c r="C2675" s="868" t="s">
        <v>5683</v>
      </c>
      <c r="D2675" s="868" t="s">
        <v>337</v>
      </c>
      <c r="E2675" s="870" t="n">
        <v>261.64</v>
      </c>
      <c r="F2675" s="871" t="n">
        <v>9.96</v>
      </c>
      <c r="G2675" s="871" t="n">
        <v>271.6</v>
      </c>
      <c r="H2675" s="870" t="n">
        <v>261.64</v>
      </c>
      <c r="I2675" s="871" t="n">
        <v>11.5</v>
      </c>
      <c r="J2675" s="871" t="n">
        <v>273.14</v>
      </c>
    </row>
    <row r="2676" customFormat="false" ht="38.25" hidden="false" customHeight="false" outlineLevel="0" collapsed="false">
      <c r="A2676" s="868" t="s">
        <v>5684</v>
      </c>
      <c r="B2676" s="869"/>
      <c r="C2676" s="868" t="s">
        <v>5685</v>
      </c>
      <c r="D2676" s="868" t="s">
        <v>337</v>
      </c>
      <c r="E2676" s="870" t="n">
        <v>255.69</v>
      </c>
      <c r="F2676" s="871" t="n">
        <v>13.27</v>
      </c>
      <c r="G2676" s="871" t="n">
        <v>268.96</v>
      </c>
      <c r="H2676" s="870" t="n">
        <v>255.69</v>
      </c>
      <c r="I2676" s="871" t="n">
        <v>15.33</v>
      </c>
      <c r="J2676" s="871" t="n">
        <v>271.02</v>
      </c>
    </row>
    <row r="2677" customFormat="false" ht="51" hidden="false" customHeight="false" outlineLevel="0" collapsed="false">
      <c r="A2677" s="868" t="s">
        <v>5686</v>
      </c>
      <c r="B2677" s="869"/>
      <c r="C2677" s="868" t="s">
        <v>5687</v>
      </c>
      <c r="D2677" s="868" t="s">
        <v>337</v>
      </c>
      <c r="E2677" s="870" t="n">
        <v>326.18</v>
      </c>
      <c r="F2677" s="871" t="n">
        <v>13.27</v>
      </c>
      <c r="G2677" s="871" t="n">
        <v>339.45</v>
      </c>
      <c r="H2677" s="870" t="n">
        <v>326.18</v>
      </c>
      <c r="I2677" s="871" t="n">
        <v>15.33</v>
      </c>
      <c r="J2677" s="871" t="n">
        <v>341.51</v>
      </c>
    </row>
    <row r="2678" customFormat="false" ht="51" hidden="false" customHeight="false" outlineLevel="0" collapsed="false">
      <c r="A2678" s="868" t="s">
        <v>5688</v>
      </c>
      <c r="B2678" s="869"/>
      <c r="C2678" s="868" t="s">
        <v>5689</v>
      </c>
      <c r="D2678" s="868" t="s">
        <v>337</v>
      </c>
      <c r="E2678" s="870" t="n">
        <v>325.05</v>
      </c>
      <c r="F2678" s="871" t="n">
        <v>13.27</v>
      </c>
      <c r="G2678" s="871" t="n">
        <v>338.32</v>
      </c>
      <c r="H2678" s="870" t="n">
        <v>325.05</v>
      </c>
      <c r="I2678" s="871" t="n">
        <v>15.33</v>
      </c>
      <c r="J2678" s="871" t="n">
        <v>340.38</v>
      </c>
    </row>
    <row r="2679" customFormat="false" ht="51" hidden="false" customHeight="false" outlineLevel="0" collapsed="false">
      <c r="A2679" s="868" t="s">
        <v>5690</v>
      </c>
      <c r="B2679" s="869"/>
      <c r="C2679" s="868" t="s">
        <v>5691</v>
      </c>
      <c r="D2679" s="868" t="s">
        <v>337</v>
      </c>
      <c r="E2679" s="870" t="n">
        <v>320.21</v>
      </c>
      <c r="F2679" s="871" t="n">
        <v>13.27</v>
      </c>
      <c r="G2679" s="871" t="n">
        <v>333.48</v>
      </c>
      <c r="H2679" s="870" t="n">
        <v>320.21</v>
      </c>
      <c r="I2679" s="871" t="n">
        <v>15.33</v>
      </c>
      <c r="J2679" s="871" t="n">
        <v>335.54</v>
      </c>
    </row>
    <row r="2680" customFormat="false" ht="38.25" hidden="false" customHeight="false" outlineLevel="0" collapsed="false">
      <c r="A2680" s="868" t="s">
        <v>5692</v>
      </c>
      <c r="B2680" s="869"/>
      <c r="C2680" s="868" t="s">
        <v>5693</v>
      </c>
      <c r="D2680" s="868" t="s">
        <v>337</v>
      </c>
      <c r="E2680" s="870" t="n">
        <v>308</v>
      </c>
      <c r="F2680" s="871" t="n">
        <v>13.27</v>
      </c>
      <c r="G2680" s="871" t="n">
        <v>321.27</v>
      </c>
      <c r="H2680" s="870" t="n">
        <v>308</v>
      </c>
      <c r="I2680" s="871" t="n">
        <v>15.33</v>
      </c>
      <c r="J2680" s="871" t="n">
        <v>323.33</v>
      </c>
    </row>
    <row r="2681" customFormat="false" ht="51" hidden="false" customHeight="false" outlineLevel="0" collapsed="false">
      <c r="A2681" s="868" t="s">
        <v>5694</v>
      </c>
      <c r="B2681" s="869"/>
      <c r="C2681" s="868" t="s">
        <v>5695</v>
      </c>
      <c r="D2681" s="868" t="s">
        <v>337</v>
      </c>
      <c r="E2681" s="870" t="n">
        <v>291.68</v>
      </c>
      <c r="F2681" s="871" t="n">
        <v>13.27</v>
      </c>
      <c r="G2681" s="871" t="n">
        <v>304.95</v>
      </c>
      <c r="H2681" s="870" t="n">
        <v>291.68</v>
      </c>
      <c r="I2681" s="871" t="n">
        <v>15.33</v>
      </c>
      <c r="J2681" s="871" t="n">
        <v>307.01</v>
      </c>
    </row>
    <row r="2682" customFormat="false" ht="38.25" hidden="false" customHeight="false" outlineLevel="0" collapsed="false">
      <c r="A2682" s="868" t="s">
        <v>5696</v>
      </c>
      <c r="B2682" s="869"/>
      <c r="C2682" s="868" t="s">
        <v>5697</v>
      </c>
      <c r="D2682" s="868" t="s">
        <v>337</v>
      </c>
      <c r="E2682" s="870" t="n">
        <v>187.65</v>
      </c>
      <c r="F2682" s="871" t="n">
        <v>9.96</v>
      </c>
      <c r="G2682" s="871" t="n">
        <v>197.61</v>
      </c>
      <c r="H2682" s="870" t="n">
        <v>187.65</v>
      </c>
      <c r="I2682" s="871" t="n">
        <v>11.5</v>
      </c>
      <c r="J2682" s="871" t="n">
        <v>199.15</v>
      </c>
    </row>
    <row r="2683" customFormat="false" ht="38.25" hidden="false" customHeight="false" outlineLevel="0" collapsed="false">
      <c r="A2683" s="868" t="s">
        <v>5698</v>
      </c>
      <c r="B2683" s="869"/>
      <c r="C2683" s="868" t="s">
        <v>5699</v>
      </c>
      <c r="D2683" s="868" t="s">
        <v>337</v>
      </c>
      <c r="E2683" s="870" t="n">
        <v>283.12</v>
      </c>
      <c r="F2683" s="871" t="n">
        <v>13.27</v>
      </c>
      <c r="G2683" s="871" t="n">
        <v>296.39</v>
      </c>
      <c r="H2683" s="870" t="n">
        <v>283.12</v>
      </c>
      <c r="I2683" s="871" t="n">
        <v>15.33</v>
      </c>
      <c r="J2683" s="871" t="n">
        <v>298.45</v>
      </c>
    </row>
    <row r="2684" customFormat="false" ht="38.25" hidden="false" customHeight="false" outlineLevel="0" collapsed="false">
      <c r="A2684" s="868" t="s">
        <v>5700</v>
      </c>
      <c r="B2684" s="869"/>
      <c r="C2684" s="868" t="s">
        <v>5701</v>
      </c>
      <c r="D2684" s="868" t="s">
        <v>337</v>
      </c>
      <c r="E2684" s="870" t="n">
        <v>157.07</v>
      </c>
      <c r="F2684" s="871" t="n">
        <v>13.27</v>
      </c>
      <c r="G2684" s="871" t="n">
        <v>170.34</v>
      </c>
      <c r="H2684" s="870" t="n">
        <v>157.07</v>
      </c>
      <c r="I2684" s="871" t="n">
        <v>15.33</v>
      </c>
      <c r="J2684" s="871" t="n">
        <v>172.4</v>
      </c>
    </row>
    <row r="2685" customFormat="false" ht="38.25" hidden="false" customHeight="false" outlineLevel="0" collapsed="false">
      <c r="A2685" s="868" t="s">
        <v>5702</v>
      </c>
      <c r="B2685" s="869"/>
      <c r="C2685" s="868" t="s">
        <v>5703</v>
      </c>
      <c r="D2685" s="868" t="s">
        <v>337</v>
      </c>
      <c r="E2685" s="870" t="n">
        <v>146.39</v>
      </c>
      <c r="F2685" s="871" t="n">
        <v>13.27</v>
      </c>
      <c r="G2685" s="871" t="n">
        <v>159.66</v>
      </c>
      <c r="H2685" s="870" t="n">
        <v>146.39</v>
      </c>
      <c r="I2685" s="871" t="n">
        <v>15.33</v>
      </c>
      <c r="J2685" s="871" t="n">
        <v>161.72</v>
      </c>
    </row>
    <row r="2686" customFormat="false" ht="38.25" hidden="false" customHeight="false" outlineLevel="0" collapsed="false">
      <c r="A2686" s="868" t="s">
        <v>5704</v>
      </c>
      <c r="B2686" s="869"/>
      <c r="C2686" s="868" t="s">
        <v>5705</v>
      </c>
      <c r="D2686" s="868" t="s">
        <v>337</v>
      </c>
      <c r="E2686" s="870" t="n">
        <v>292.7</v>
      </c>
      <c r="F2686" s="871" t="n">
        <v>9.96</v>
      </c>
      <c r="G2686" s="871" t="n">
        <v>302.66</v>
      </c>
      <c r="H2686" s="870" t="n">
        <v>292.7</v>
      </c>
      <c r="I2686" s="871" t="n">
        <v>11.5</v>
      </c>
      <c r="J2686" s="871" t="n">
        <v>304.2</v>
      </c>
    </row>
    <row r="2687" customFormat="false" ht="38.25" hidden="false" customHeight="false" outlineLevel="0" collapsed="false">
      <c r="A2687" s="868" t="s">
        <v>5706</v>
      </c>
      <c r="B2687" s="869"/>
      <c r="C2687" s="868" t="s">
        <v>5707</v>
      </c>
      <c r="D2687" s="868" t="s">
        <v>337</v>
      </c>
      <c r="E2687" s="870" t="n">
        <v>163.6</v>
      </c>
      <c r="F2687" s="871" t="n">
        <v>9.96</v>
      </c>
      <c r="G2687" s="871" t="n">
        <v>173.56</v>
      </c>
      <c r="H2687" s="870" t="n">
        <v>163.6</v>
      </c>
      <c r="I2687" s="871" t="n">
        <v>11.5</v>
      </c>
      <c r="J2687" s="871" t="n">
        <v>175.1</v>
      </c>
    </row>
    <row r="2688" customFormat="false" ht="38.25" hidden="false" customHeight="false" outlineLevel="0" collapsed="false">
      <c r="A2688" s="868" t="s">
        <v>5708</v>
      </c>
      <c r="B2688" s="869"/>
      <c r="C2688" s="868" t="s">
        <v>5709</v>
      </c>
      <c r="D2688" s="868" t="s">
        <v>337</v>
      </c>
      <c r="E2688" s="870" t="n">
        <v>205.55</v>
      </c>
      <c r="F2688" s="871" t="n">
        <v>9.96</v>
      </c>
      <c r="G2688" s="871" t="n">
        <v>215.51</v>
      </c>
      <c r="H2688" s="870" t="n">
        <v>205.55</v>
      </c>
      <c r="I2688" s="871" t="n">
        <v>11.5</v>
      </c>
      <c r="J2688" s="871" t="n">
        <v>217.05</v>
      </c>
    </row>
    <row r="2689" customFormat="false" ht="38.25" hidden="false" customHeight="false" outlineLevel="0" collapsed="false">
      <c r="A2689" s="868" t="s">
        <v>5710</v>
      </c>
      <c r="B2689" s="869"/>
      <c r="C2689" s="868" t="s">
        <v>5711</v>
      </c>
      <c r="D2689" s="868" t="s">
        <v>337</v>
      </c>
      <c r="E2689" s="870" t="n">
        <v>49.42</v>
      </c>
      <c r="F2689" s="871" t="n">
        <v>9.96</v>
      </c>
      <c r="G2689" s="871" t="n">
        <v>59.38</v>
      </c>
      <c r="H2689" s="870" t="n">
        <v>49.42</v>
      </c>
      <c r="I2689" s="871" t="n">
        <v>11.5</v>
      </c>
      <c r="J2689" s="871" t="n">
        <v>60.92</v>
      </c>
    </row>
    <row r="2690" customFormat="false" ht="12.75" hidden="false" customHeight="false" outlineLevel="0" collapsed="false">
      <c r="A2690" s="857" t="s">
        <v>5712</v>
      </c>
      <c r="B2690" s="858" t="s">
        <v>5713</v>
      </c>
      <c r="C2690" s="859"/>
      <c r="D2690" s="860"/>
      <c r="E2690" s="874"/>
      <c r="F2690" s="874"/>
      <c r="G2690" s="875"/>
      <c r="H2690" s="874"/>
      <c r="I2690" s="874"/>
      <c r="J2690" s="875"/>
    </row>
    <row r="2691" customFormat="false" ht="12.75" hidden="false" customHeight="false" outlineLevel="0" collapsed="false">
      <c r="A2691" s="863" t="s">
        <v>5714</v>
      </c>
      <c r="B2691" s="864" t="s">
        <v>5715</v>
      </c>
      <c r="C2691" s="865"/>
      <c r="D2691" s="876"/>
      <c r="E2691" s="877"/>
      <c r="F2691" s="877"/>
      <c r="G2691" s="878"/>
      <c r="H2691" s="877"/>
      <c r="I2691" s="877"/>
      <c r="J2691" s="878"/>
    </row>
    <row r="2692" customFormat="false" ht="25.5" hidden="false" customHeight="false" outlineLevel="0" collapsed="false">
      <c r="A2692" s="868" t="s">
        <v>5716</v>
      </c>
      <c r="B2692" s="869"/>
      <c r="C2692" s="868" t="s">
        <v>5717</v>
      </c>
      <c r="D2692" s="868" t="s">
        <v>337</v>
      </c>
      <c r="E2692" s="870" t="n">
        <v>52.35</v>
      </c>
      <c r="F2692" s="871" t="n">
        <v>8.3</v>
      </c>
      <c r="G2692" s="871" t="n">
        <v>60.65</v>
      </c>
      <c r="H2692" s="870" t="n">
        <v>52.35</v>
      </c>
      <c r="I2692" s="871" t="n">
        <v>9.59</v>
      </c>
      <c r="J2692" s="871" t="n">
        <v>61.94</v>
      </c>
    </row>
    <row r="2693" customFormat="false" ht="25.5" hidden="false" customHeight="false" outlineLevel="0" collapsed="false">
      <c r="A2693" s="868" t="s">
        <v>5718</v>
      </c>
      <c r="B2693" s="869"/>
      <c r="C2693" s="868" t="s">
        <v>5719</v>
      </c>
      <c r="D2693" s="868" t="s">
        <v>337</v>
      </c>
      <c r="E2693" s="870" t="n">
        <v>69.67</v>
      </c>
      <c r="F2693" s="871" t="n">
        <v>8.3</v>
      </c>
      <c r="G2693" s="871" t="n">
        <v>77.97</v>
      </c>
      <c r="H2693" s="870" t="n">
        <v>69.67</v>
      </c>
      <c r="I2693" s="871" t="n">
        <v>9.59</v>
      </c>
      <c r="J2693" s="871" t="n">
        <v>79.26</v>
      </c>
    </row>
    <row r="2694" customFormat="false" ht="12.75" hidden="false" customHeight="false" outlineLevel="0" collapsed="false">
      <c r="A2694" s="868" t="s">
        <v>5720</v>
      </c>
      <c r="B2694" s="869"/>
      <c r="C2694" s="868" t="s">
        <v>5721</v>
      </c>
      <c r="D2694" s="868" t="s">
        <v>337</v>
      </c>
      <c r="E2694" s="870" t="n">
        <v>39.84</v>
      </c>
      <c r="F2694" s="871" t="n">
        <v>8.3</v>
      </c>
      <c r="G2694" s="871" t="n">
        <v>48.14</v>
      </c>
      <c r="H2694" s="870" t="n">
        <v>39.84</v>
      </c>
      <c r="I2694" s="871" t="n">
        <v>9.59</v>
      </c>
      <c r="J2694" s="871" t="n">
        <v>49.43</v>
      </c>
    </row>
    <row r="2695" customFormat="false" ht="12.75" hidden="false" customHeight="false" outlineLevel="0" collapsed="false">
      <c r="A2695" s="868" t="s">
        <v>5722</v>
      </c>
      <c r="B2695" s="869"/>
      <c r="C2695" s="868" t="s">
        <v>5723</v>
      </c>
      <c r="D2695" s="868" t="s">
        <v>337</v>
      </c>
      <c r="E2695" s="870" t="n">
        <v>27.96</v>
      </c>
      <c r="F2695" s="871" t="n">
        <v>8.3</v>
      </c>
      <c r="G2695" s="871" t="n">
        <v>36.26</v>
      </c>
      <c r="H2695" s="870" t="n">
        <v>27.96</v>
      </c>
      <c r="I2695" s="871" t="n">
        <v>9.59</v>
      </c>
      <c r="J2695" s="871" t="n">
        <v>37.55</v>
      </c>
    </row>
    <row r="2696" customFormat="false" ht="25.5" hidden="false" customHeight="false" outlineLevel="0" collapsed="false">
      <c r="A2696" s="868" t="s">
        <v>5724</v>
      </c>
      <c r="B2696" s="869"/>
      <c r="C2696" s="868" t="s">
        <v>5725</v>
      </c>
      <c r="D2696" s="868" t="s">
        <v>337</v>
      </c>
      <c r="E2696" s="870" t="n">
        <v>4.11</v>
      </c>
      <c r="F2696" s="871" t="n">
        <v>8.3</v>
      </c>
      <c r="G2696" s="871" t="n">
        <v>12.41</v>
      </c>
      <c r="H2696" s="870" t="n">
        <v>4.11</v>
      </c>
      <c r="I2696" s="871" t="n">
        <v>9.59</v>
      </c>
      <c r="J2696" s="871" t="n">
        <v>13.7</v>
      </c>
    </row>
    <row r="2697" customFormat="false" ht="25.5" hidden="false" customHeight="false" outlineLevel="0" collapsed="false">
      <c r="A2697" s="868" t="s">
        <v>5726</v>
      </c>
      <c r="B2697" s="869"/>
      <c r="C2697" s="868" t="s">
        <v>5727</v>
      </c>
      <c r="D2697" s="868" t="s">
        <v>337</v>
      </c>
      <c r="E2697" s="870" t="n">
        <v>5.96</v>
      </c>
      <c r="F2697" s="871" t="n">
        <v>8.3</v>
      </c>
      <c r="G2697" s="871" t="n">
        <v>14.26</v>
      </c>
      <c r="H2697" s="870" t="n">
        <v>5.96</v>
      </c>
      <c r="I2697" s="871" t="n">
        <v>9.59</v>
      </c>
      <c r="J2697" s="871" t="n">
        <v>15.55</v>
      </c>
    </row>
    <row r="2698" customFormat="false" ht="25.5" hidden="false" customHeight="false" outlineLevel="0" collapsed="false">
      <c r="A2698" s="868" t="s">
        <v>5728</v>
      </c>
      <c r="B2698" s="869"/>
      <c r="C2698" s="868" t="s">
        <v>5729</v>
      </c>
      <c r="D2698" s="868" t="s">
        <v>337</v>
      </c>
      <c r="E2698" s="870" t="n">
        <v>6.36</v>
      </c>
      <c r="F2698" s="871" t="n">
        <v>8.3</v>
      </c>
      <c r="G2698" s="871" t="n">
        <v>14.66</v>
      </c>
      <c r="H2698" s="870" t="n">
        <v>6.36</v>
      </c>
      <c r="I2698" s="871" t="n">
        <v>9.59</v>
      </c>
      <c r="J2698" s="871" t="n">
        <v>15.95</v>
      </c>
    </row>
    <row r="2699" customFormat="false" ht="25.5" hidden="false" customHeight="false" outlineLevel="0" collapsed="false">
      <c r="A2699" s="868" t="s">
        <v>5730</v>
      </c>
      <c r="B2699" s="869"/>
      <c r="C2699" s="868" t="s">
        <v>5731</v>
      </c>
      <c r="D2699" s="868" t="s">
        <v>337</v>
      </c>
      <c r="E2699" s="870" t="n">
        <v>8.99</v>
      </c>
      <c r="F2699" s="871" t="n">
        <v>8.3</v>
      </c>
      <c r="G2699" s="871" t="n">
        <v>17.29</v>
      </c>
      <c r="H2699" s="870" t="n">
        <v>8.99</v>
      </c>
      <c r="I2699" s="871" t="n">
        <v>9.59</v>
      </c>
      <c r="J2699" s="871" t="n">
        <v>18.58</v>
      </c>
    </row>
    <row r="2700" customFormat="false" ht="12.75" hidden="false" customHeight="false" outlineLevel="0" collapsed="false">
      <c r="A2700" s="863" t="s">
        <v>5732</v>
      </c>
      <c r="B2700" s="864" t="s">
        <v>5733</v>
      </c>
      <c r="C2700" s="865"/>
      <c r="D2700" s="876"/>
      <c r="E2700" s="877"/>
      <c r="F2700" s="877"/>
      <c r="G2700" s="878"/>
      <c r="H2700" s="877"/>
      <c r="I2700" s="877"/>
      <c r="J2700" s="878"/>
    </row>
    <row r="2701" customFormat="false" ht="25.5" hidden="false" customHeight="false" outlineLevel="0" collapsed="false">
      <c r="A2701" s="868" t="s">
        <v>5734</v>
      </c>
      <c r="B2701" s="869"/>
      <c r="C2701" s="868" t="s">
        <v>5735</v>
      </c>
      <c r="D2701" s="868" t="s">
        <v>337</v>
      </c>
      <c r="E2701" s="870" t="n">
        <v>3.71</v>
      </c>
      <c r="F2701" s="871" t="n">
        <v>8.3</v>
      </c>
      <c r="G2701" s="871" t="n">
        <v>12.01</v>
      </c>
      <c r="H2701" s="870" t="n">
        <v>3.71</v>
      </c>
      <c r="I2701" s="871" t="n">
        <v>9.59</v>
      </c>
      <c r="J2701" s="871" t="n">
        <v>13.3</v>
      </c>
    </row>
    <row r="2702" customFormat="false" ht="25.5" hidden="false" customHeight="false" outlineLevel="0" collapsed="false">
      <c r="A2702" s="868" t="s">
        <v>5736</v>
      </c>
      <c r="B2702" s="869"/>
      <c r="C2702" s="868" t="s">
        <v>5737</v>
      </c>
      <c r="D2702" s="868" t="s">
        <v>337</v>
      </c>
      <c r="E2702" s="870" t="n">
        <v>10.04</v>
      </c>
      <c r="F2702" s="871" t="n">
        <v>8.3</v>
      </c>
      <c r="G2702" s="871" t="n">
        <v>18.34</v>
      </c>
      <c r="H2702" s="870" t="n">
        <v>10.04</v>
      </c>
      <c r="I2702" s="871" t="n">
        <v>9.59</v>
      </c>
      <c r="J2702" s="871" t="n">
        <v>19.63</v>
      </c>
    </row>
    <row r="2703" customFormat="false" ht="25.5" hidden="false" customHeight="false" outlineLevel="0" collapsed="false">
      <c r="A2703" s="868" t="s">
        <v>5738</v>
      </c>
      <c r="B2703" s="869"/>
      <c r="C2703" s="868" t="s">
        <v>5739</v>
      </c>
      <c r="D2703" s="868" t="s">
        <v>337</v>
      </c>
      <c r="E2703" s="870" t="n">
        <v>3.59</v>
      </c>
      <c r="F2703" s="871" t="n">
        <v>8.3</v>
      </c>
      <c r="G2703" s="871" t="n">
        <v>11.89</v>
      </c>
      <c r="H2703" s="870" t="n">
        <v>3.59</v>
      </c>
      <c r="I2703" s="871" t="n">
        <v>9.59</v>
      </c>
      <c r="J2703" s="871" t="n">
        <v>13.18</v>
      </c>
    </row>
    <row r="2704" customFormat="false" ht="25.5" hidden="false" customHeight="false" outlineLevel="0" collapsed="false">
      <c r="A2704" s="868" t="s">
        <v>5740</v>
      </c>
      <c r="B2704" s="869"/>
      <c r="C2704" s="868" t="s">
        <v>5741</v>
      </c>
      <c r="D2704" s="868" t="s">
        <v>337</v>
      </c>
      <c r="E2704" s="870" t="n">
        <v>5</v>
      </c>
      <c r="F2704" s="871" t="n">
        <v>8.3</v>
      </c>
      <c r="G2704" s="871" t="n">
        <v>13.3</v>
      </c>
      <c r="H2704" s="870" t="n">
        <v>5</v>
      </c>
      <c r="I2704" s="871" t="n">
        <v>9.59</v>
      </c>
      <c r="J2704" s="871" t="n">
        <v>14.59</v>
      </c>
    </row>
    <row r="2705" customFormat="false" ht="25.5" hidden="false" customHeight="false" outlineLevel="0" collapsed="false">
      <c r="A2705" s="868" t="s">
        <v>5742</v>
      </c>
      <c r="B2705" s="869"/>
      <c r="C2705" s="868" t="s">
        <v>5743</v>
      </c>
      <c r="D2705" s="868" t="s">
        <v>337</v>
      </c>
      <c r="E2705" s="870" t="n">
        <v>9.43</v>
      </c>
      <c r="F2705" s="871" t="n">
        <v>8.3</v>
      </c>
      <c r="G2705" s="871" t="n">
        <v>17.73</v>
      </c>
      <c r="H2705" s="870" t="n">
        <v>9.43</v>
      </c>
      <c r="I2705" s="871" t="n">
        <v>9.59</v>
      </c>
      <c r="J2705" s="871" t="n">
        <v>19.02</v>
      </c>
    </row>
    <row r="2706" customFormat="false" ht="25.5" hidden="false" customHeight="false" outlineLevel="0" collapsed="false">
      <c r="A2706" s="868" t="s">
        <v>5744</v>
      </c>
      <c r="B2706" s="869"/>
      <c r="C2706" s="868" t="s">
        <v>5745</v>
      </c>
      <c r="D2706" s="868" t="s">
        <v>337</v>
      </c>
      <c r="E2706" s="870" t="n">
        <v>11.19</v>
      </c>
      <c r="F2706" s="871" t="n">
        <v>8.3</v>
      </c>
      <c r="G2706" s="871" t="n">
        <v>19.49</v>
      </c>
      <c r="H2706" s="870" t="n">
        <v>11.19</v>
      </c>
      <c r="I2706" s="871" t="n">
        <v>9.59</v>
      </c>
      <c r="J2706" s="871" t="n">
        <v>20.78</v>
      </c>
    </row>
    <row r="2707" customFormat="false" ht="12.75" hidden="false" customHeight="false" outlineLevel="0" collapsed="false">
      <c r="A2707" s="863" t="s">
        <v>5746</v>
      </c>
      <c r="B2707" s="864" t="s">
        <v>5747</v>
      </c>
      <c r="C2707" s="865"/>
      <c r="D2707" s="876"/>
      <c r="E2707" s="877"/>
      <c r="F2707" s="877"/>
      <c r="G2707" s="878"/>
      <c r="H2707" s="877"/>
      <c r="I2707" s="877"/>
      <c r="J2707" s="878"/>
    </row>
    <row r="2708" customFormat="false" ht="25.5" hidden="false" customHeight="false" outlineLevel="0" collapsed="false">
      <c r="A2708" s="868" t="s">
        <v>5748</v>
      </c>
      <c r="B2708" s="869"/>
      <c r="C2708" s="868" t="s">
        <v>5749</v>
      </c>
      <c r="D2708" s="868" t="s">
        <v>337</v>
      </c>
      <c r="E2708" s="870" t="n">
        <v>7.48</v>
      </c>
      <c r="F2708" s="871" t="n">
        <v>8.3</v>
      </c>
      <c r="G2708" s="871" t="n">
        <v>15.78</v>
      </c>
      <c r="H2708" s="870" t="n">
        <v>7.48</v>
      </c>
      <c r="I2708" s="871" t="n">
        <v>9.59</v>
      </c>
      <c r="J2708" s="871" t="n">
        <v>17.07</v>
      </c>
    </row>
    <row r="2709" customFormat="false" ht="25.5" hidden="false" customHeight="false" outlineLevel="0" collapsed="false">
      <c r="A2709" s="868" t="s">
        <v>5750</v>
      </c>
      <c r="B2709" s="869"/>
      <c r="C2709" s="868" t="s">
        <v>5751</v>
      </c>
      <c r="D2709" s="868" t="s">
        <v>337</v>
      </c>
      <c r="E2709" s="870" t="n">
        <v>10.67</v>
      </c>
      <c r="F2709" s="871" t="n">
        <v>8.3</v>
      </c>
      <c r="G2709" s="871" t="n">
        <v>18.97</v>
      </c>
      <c r="H2709" s="870" t="n">
        <v>10.67</v>
      </c>
      <c r="I2709" s="871" t="n">
        <v>9.59</v>
      </c>
      <c r="J2709" s="871" t="n">
        <v>20.26</v>
      </c>
    </row>
    <row r="2710" customFormat="false" ht="25.5" hidden="false" customHeight="false" outlineLevel="0" collapsed="false">
      <c r="A2710" s="868" t="s">
        <v>5752</v>
      </c>
      <c r="B2710" s="869"/>
      <c r="C2710" s="868" t="s">
        <v>5753</v>
      </c>
      <c r="D2710" s="868" t="s">
        <v>337</v>
      </c>
      <c r="E2710" s="870" t="n">
        <v>9.18</v>
      </c>
      <c r="F2710" s="871" t="n">
        <v>8.3</v>
      </c>
      <c r="G2710" s="871" t="n">
        <v>17.48</v>
      </c>
      <c r="H2710" s="870" t="n">
        <v>9.18</v>
      </c>
      <c r="I2710" s="871" t="n">
        <v>9.59</v>
      </c>
      <c r="J2710" s="871" t="n">
        <v>18.77</v>
      </c>
    </row>
    <row r="2711" customFormat="false" ht="25.5" hidden="false" customHeight="false" outlineLevel="0" collapsed="false">
      <c r="A2711" s="868" t="s">
        <v>5754</v>
      </c>
      <c r="B2711" s="869"/>
      <c r="C2711" s="868" t="s">
        <v>5755</v>
      </c>
      <c r="D2711" s="868" t="s">
        <v>337</v>
      </c>
      <c r="E2711" s="870" t="n">
        <v>12.33</v>
      </c>
      <c r="F2711" s="871" t="n">
        <v>8.3</v>
      </c>
      <c r="G2711" s="871" t="n">
        <v>20.63</v>
      </c>
      <c r="H2711" s="870" t="n">
        <v>12.33</v>
      </c>
      <c r="I2711" s="871" t="n">
        <v>9.59</v>
      </c>
      <c r="J2711" s="871" t="n">
        <v>21.92</v>
      </c>
    </row>
    <row r="2712" customFormat="false" ht="12.75" hidden="false" customHeight="false" outlineLevel="0" collapsed="false">
      <c r="A2712" s="863" t="s">
        <v>5756</v>
      </c>
      <c r="B2712" s="864" t="s">
        <v>5757</v>
      </c>
      <c r="C2712" s="865"/>
      <c r="D2712" s="876"/>
      <c r="E2712" s="877"/>
      <c r="F2712" s="877"/>
      <c r="G2712" s="878"/>
      <c r="H2712" s="877"/>
      <c r="I2712" s="877"/>
      <c r="J2712" s="878"/>
    </row>
    <row r="2713" customFormat="false" ht="25.5" hidden="false" customHeight="false" outlineLevel="0" collapsed="false">
      <c r="A2713" s="868" t="s">
        <v>5758</v>
      </c>
      <c r="B2713" s="869"/>
      <c r="C2713" s="868" t="s">
        <v>5759</v>
      </c>
      <c r="D2713" s="868" t="s">
        <v>337</v>
      </c>
      <c r="E2713" s="870" t="n">
        <v>8.32</v>
      </c>
      <c r="F2713" s="871" t="n">
        <v>8.3</v>
      </c>
      <c r="G2713" s="871" t="n">
        <v>16.62</v>
      </c>
      <c r="H2713" s="870" t="n">
        <v>8.32</v>
      </c>
      <c r="I2713" s="871" t="n">
        <v>9.59</v>
      </c>
      <c r="J2713" s="871" t="n">
        <v>17.91</v>
      </c>
    </row>
    <row r="2714" customFormat="false" ht="12.75" hidden="false" customHeight="false" outlineLevel="0" collapsed="false">
      <c r="A2714" s="868" t="s">
        <v>5760</v>
      </c>
      <c r="B2714" s="869"/>
      <c r="C2714" s="868" t="s">
        <v>5761</v>
      </c>
      <c r="D2714" s="868" t="s">
        <v>337</v>
      </c>
      <c r="E2714" s="870" t="n">
        <v>5.97</v>
      </c>
      <c r="F2714" s="871" t="n">
        <v>8.3</v>
      </c>
      <c r="G2714" s="871" t="n">
        <v>14.27</v>
      </c>
      <c r="H2714" s="870" t="n">
        <v>5.97</v>
      </c>
      <c r="I2714" s="871" t="n">
        <v>9.59</v>
      </c>
      <c r="J2714" s="871" t="n">
        <v>15.56</v>
      </c>
    </row>
    <row r="2715" customFormat="false" ht="12.75" hidden="false" customHeight="false" outlineLevel="0" collapsed="false">
      <c r="A2715" s="868" t="s">
        <v>5762</v>
      </c>
      <c r="B2715" s="869"/>
      <c r="C2715" s="868" t="s">
        <v>5763</v>
      </c>
      <c r="D2715" s="868" t="s">
        <v>337</v>
      </c>
      <c r="E2715" s="870" t="n">
        <v>42.81</v>
      </c>
      <c r="F2715" s="871" t="n">
        <v>8.3</v>
      </c>
      <c r="G2715" s="871" t="n">
        <v>51.11</v>
      </c>
      <c r="H2715" s="870" t="n">
        <v>42.81</v>
      </c>
      <c r="I2715" s="871" t="n">
        <v>9.59</v>
      </c>
      <c r="J2715" s="871" t="n">
        <v>52.4</v>
      </c>
    </row>
    <row r="2716" customFormat="false" ht="25.5" hidden="false" customHeight="false" outlineLevel="0" collapsed="false">
      <c r="A2716" s="868" t="s">
        <v>5764</v>
      </c>
      <c r="B2716" s="869"/>
      <c r="C2716" s="868" t="s">
        <v>5765</v>
      </c>
      <c r="D2716" s="868" t="s">
        <v>337</v>
      </c>
      <c r="E2716" s="870" t="n">
        <v>103.47</v>
      </c>
      <c r="F2716" s="871" t="n">
        <v>9.96</v>
      </c>
      <c r="G2716" s="871" t="n">
        <v>113.43</v>
      </c>
      <c r="H2716" s="870" t="n">
        <v>103.47</v>
      </c>
      <c r="I2716" s="871" t="n">
        <v>11.5</v>
      </c>
      <c r="J2716" s="871" t="n">
        <v>114.97</v>
      </c>
    </row>
    <row r="2717" customFormat="false" ht="12.75" hidden="false" customHeight="false" outlineLevel="0" collapsed="false">
      <c r="A2717" s="868" t="s">
        <v>5766</v>
      </c>
      <c r="B2717" s="869"/>
      <c r="C2717" s="868" t="s">
        <v>5767</v>
      </c>
      <c r="D2717" s="868" t="s">
        <v>445</v>
      </c>
      <c r="E2717" s="870" t="n">
        <v>49.08</v>
      </c>
      <c r="F2717" s="871" t="n">
        <v>9.96</v>
      </c>
      <c r="G2717" s="871" t="n">
        <v>59.04</v>
      </c>
      <c r="H2717" s="870" t="n">
        <v>49.08</v>
      </c>
      <c r="I2717" s="871" t="n">
        <v>11.5</v>
      </c>
      <c r="J2717" s="871" t="n">
        <v>60.58</v>
      </c>
    </row>
    <row r="2718" customFormat="false" ht="25.5" hidden="false" customHeight="false" outlineLevel="0" collapsed="false">
      <c r="A2718" s="868" t="s">
        <v>5768</v>
      </c>
      <c r="B2718" s="869"/>
      <c r="C2718" s="868" t="s">
        <v>5769</v>
      </c>
      <c r="D2718" s="868" t="s">
        <v>337</v>
      </c>
      <c r="E2718" s="870" t="n">
        <v>15.55</v>
      </c>
      <c r="F2718" s="871" t="n">
        <v>8.3</v>
      </c>
      <c r="G2718" s="871" t="n">
        <v>23.85</v>
      </c>
      <c r="H2718" s="870" t="n">
        <v>15.55</v>
      </c>
      <c r="I2718" s="871" t="n">
        <v>9.59</v>
      </c>
      <c r="J2718" s="871" t="n">
        <v>25.14</v>
      </c>
    </row>
    <row r="2719" customFormat="false" ht="25.5" hidden="false" customHeight="false" outlineLevel="0" collapsed="false">
      <c r="A2719" s="868" t="s">
        <v>5770</v>
      </c>
      <c r="B2719" s="869"/>
      <c r="C2719" s="868" t="s">
        <v>5771</v>
      </c>
      <c r="D2719" s="868" t="s">
        <v>337</v>
      </c>
      <c r="E2719" s="870" t="n">
        <v>19.98</v>
      </c>
      <c r="F2719" s="871" t="n">
        <v>8.3</v>
      </c>
      <c r="G2719" s="871" t="n">
        <v>28.28</v>
      </c>
      <c r="H2719" s="870" t="n">
        <v>19.98</v>
      </c>
      <c r="I2719" s="871" t="n">
        <v>9.59</v>
      </c>
      <c r="J2719" s="871" t="n">
        <v>29.57</v>
      </c>
    </row>
    <row r="2720" customFormat="false" ht="12.75" hidden="false" customHeight="false" outlineLevel="0" collapsed="false">
      <c r="A2720" s="863" t="s">
        <v>5772</v>
      </c>
      <c r="B2720" s="864" t="s">
        <v>5773</v>
      </c>
      <c r="C2720" s="865"/>
      <c r="D2720" s="876"/>
      <c r="E2720" s="877"/>
      <c r="F2720" s="877"/>
      <c r="G2720" s="878"/>
      <c r="H2720" s="877"/>
      <c r="I2720" s="877"/>
      <c r="J2720" s="878"/>
    </row>
    <row r="2721" customFormat="false" ht="25.5" hidden="false" customHeight="false" outlineLevel="0" collapsed="false">
      <c r="A2721" s="868" t="s">
        <v>5774</v>
      </c>
      <c r="B2721" s="869"/>
      <c r="C2721" s="868" t="s">
        <v>5775</v>
      </c>
      <c r="D2721" s="868" t="s">
        <v>337</v>
      </c>
      <c r="E2721" s="870" t="n">
        <v>26.25</v>
      </c>
      <c r="F2721" s="871" t="n">
        <v>8.3</v>
      </c>
      <c r="G2721" s="871" t="n">
        <v>34.55</v>
      </c>
      <c r="H2721" s="870" t="n">
        <v>26.25</v>
      </c>
      <c r="I2721" s="871" t="n">
        <v>9.59</v>
      </c>
      <c r="J2721" s="871" t="n">
        <v>35.84</v>
      </c>
    </row>
    <row r="2722" customFormat="false" ht="25.5" hidden="false" customHeight="false" outlineLevel="0" collapsed="false">
      <c r="A2722" s="868" t="s">
        <v>5776</v>
      </c>
      <c r="B2722" s="869"/>
      <c r="C2722" s="868" t="s">
        <v>5777</v>
      </c>
      <c r="D2722" s="868" t="s">
        <v>337</v>
      </c>
      <c r="E2722" s="870" t="n">
        <v>9.81</v>
      </c>
      <c r="F2722" s="871" t="n">
        <v>8.3</v>
      </c>
      <c r="G2722" s="871" t="n">
        <v>18.11</v>
      </c>
      <c r="H2722" s="870" t="n">
        <v>9.81</v>
      </c>
      <c r="I2722" s="871" t="n">
        <v>9.59</v>
      </c>
      <c r="J2722" s="871" t="n">
        <v>19.4</v>
      </c>
    </row>
    <row r="2723" customFormat="false" ht="25.5" hidden="false" customHeight="false" outlineLevel="0" collapsed="false">
      <c r="A2723" s="868" t="s">
        <v>5778</v>
      </c>
      <c r="B2723" s="869"/>
      <c r="C2723" s="868" t="s">
        <v>5779</v>
      </c>
      <c r="D2723" s="868" t="s">
        <v>337</v>
      </c>
      <c r="E2723" s="870" t="n">
        <v>58.02</v>
      </c>
      <c r="F2723" s="871" t="n">
        <v>8.3</v>
      </c>
      <c r="G2723" s="871" t="n">
        <v>66.32</v>
      </c>
      <c r="H2723" s="870" t="n">
        <v>58.02</v>
      </c>
      <c r="I2723" s="871" t="n">
        <v>9.59</v>
      </c>
      <c r="J2723" s="871" t="n">
        <v>67.61</v>
      </c>
    </row>
    <row r="2724" customFormat="false" ht="25.5" hidden="false" customHeight="false" outlineLevel="0" collapsed="false">
      <c r="A2724" s="868" t="s">
        <v>5780</v>
      </c>
      <c r="B2724" s="869"/>
      <c r="C2724" s="868" t="s">
        <v>5781</v>
      </c>
      <c r="D2724" s="868" t="s">
        <v>337</v>
      </c>
      <c r="E2724" s="870" t="n">
        <v>43.3</v>
      </c>
      <c r="F2724" s="871" t="n">
        <v>8.3</v>
      </c>
      <c r="G2724" s="871" t="n">
        <v>51.6</v>
      </c>
      <c r="H2724" s="870" t="n">
        <v>43.3</v>
      </c>
      <c r="I2724" s="871" t="n">
        <v>9.59</v>
      </c>
      <c r="J2724" s="871" t="n">
        <v>52.89</v>
      </c>
    </row>
    <row r="2725" customFormat="false" ht="25.5" hidden="false" customHeight="false" outlineLevel="0" collapsed="false">
      <c r="A2725" s="868" t="s">
        <v>5782</v>
      </c>
      <c r="B2725" s="869"/>
      <c r="C2725" s="868" t="s">
        <v>5783</v>
      </c>
      <c r="D2725" s="868" t="s">
        <v>337</v>
      </c>
      <c r="E2725" s="870" t="n">
        <v>85.3</v>
      </c>
      <c r="F2725" s="871" t="n">
        <v>8.3</v>
      </c>
      <c r="G2725" s="871" t="n">
        <v>93.6</v>
      </c>
      <c r="H2725" s="870" t="n">
        <v>85.3</v>
      </c>
      <c r="I2725" s="871" t="n">
        <v>9.59</v>
      </c>
      <c r="J2725" s="871" t="n">
        <v>94.89</v>
      </c>
    </row>
    <row r="2726" customFormat="false" ht="12.75" hidden="false" customHeight="false" outlineLevel="0" collapsed="false">
      <c r="A2726" s="868" t="s">
        <v>5784</v>
      </c>
      <c r="B2726" s="869"/>
      <c r="C2726" s="868" t="s">
        <v>5785</v>
      </c>
      <c r="D2726" s="868" t="s">
        <v>337</v>
      </c>
      <c r="E2726" s="870" t="n">
        <v>12.84</v>
      </c>
      <c r="F2726" s="871" t="n">
        <v>33.18</v>
      </c>
      <c r="G2726" s="871" t="n">
        <v>46.02</v>
      </c>
      <c r="H2726" s="870" t="n">
        <v>12.84</v>
      </c>
      <c r="I2726" s="871" t="n">
        <v>38.34</v>
      </c>
      <c r="J2726" s="871" t="n">
        <v>51.18</v>
      </c>
    </row>
    <row r="2727" customFormat="false" ht="12.75" hidden="false" customHeight="false" outlineLevel="0" collapsed="false">
      <c r="A2727" s="868" t="s">
        <v>5786</v>
      </c>
      <c r="B2727" s="869"/>
      <c r="C2727" s="868" t="s">
        <v>5787</v>
      </c>
      <c r="D2727" s="868" t="s">
        <v>337</v>
      </c>
      <c r="E2727" s="870" t="n">
        <v>13.07</v>
      </c>
      <c r="F2727" s="871" t="n">
        <v>3.32</v>
      </c>
      <c r="G2727" s="871" t="n">
        <v>16.39</v>
      </c>
      <c r="H2727" s="870" t="n">
        <v>13.07</v>
      </c>
      <c r="I2727" s="871" t="n">
        <v>3.83</v>
      </c>
      <c r="J2727" s="871" t="n">
        <v>16.9</v>
      </c>
    </row>
    <row r="2728" customFormat="false" ht="25.5" hidden="false" customHeight="false" outlineLevel="0" collapsed="false">
      <c r="A2728" s="868" t="s">
        <v>5788</v>
      </c>
      <c r="B2728" s="869"/>
      <c r="C2728" s="868" t="s">
        <v>5789</v>
      </c>
      <c r="D2728" s="868" t="s">
        <v>337</v>
      </c>
      <c r="E2728" s="870" t="n">
        <v>16.47</v>
      </c>
      <c r="F2728" s="871" t="n">
        <v>3.32</v>
      </c>
      <c r="G2728" s="871" t="n">
        <v>19.79</v>
      </c>
      <c r="H2728" s="870" t="n">
        <v>16.47</v>
      </c>
      <c r="I2728" s="871" t="n">
        <v>3.83</v>
      </c>
      <c r="J2728" s="871" t="n">
        <v>20.3</v>
      </c>
    </row>
    <row r="2729" customFormat="false" ht="12.75" hidden="false" customHeight="false" outlineLevel="0" collapsed="false">
      <c r="A2729" s="868" t="s">
        <v>5790</v>
      </c>
      <c r="B2729" s="869"/>
      <c r="C2729" s="868" t="s">
        <v>5791</v>
      </c>
      <c r="D2729" s="868" t="s">
        <v>337</v>
      </c>
      <c r="E2729" s="870" t="n">
        <v>6.43</v>
      </c>
      <c r="F2729" s="871" t="n">
        <v>3.32</v>
      </c>
      <c r="G2729" s="871" t="n">
        <v>9.75</v>
      </c>
      <c r="H2729" s="870" t="n">
        <v>6.43</v>
      </c>
      <c r="I2729" s="871" t="n">
        <v>3.83</v>
      </c>
      <c r="J2729" s="871" t="n">
        <v>10.26</v>
      </c>
    </row>
    <row r="2730" customFormat="false" ht="12.75" hidden="false" customHeight="false" outlineLevel="0" collapsed="false">
      <c r="A2730" s="868" t="s">
        <v>5792</v>
      </c>
      <c r="B2730" s="869"/>
      <c r="C2730" s="868" t="s">
        <v>5793</v>
      </c>
      <c r="D2730" s="868" t="s">
        <v>337</v>
      </c>
      <c r="E2730" s="870" t="n">
        <v>3.18</v>
      </c>
      <c r="F2730" s="871" t="n">
        <v>3.32</v>
      </c>
      <c r="G2730" s="871" t="n">
        <v>6.5</v>
      </c>
      <c r="H2730" s="870" t="n">
        <v>3.18</v>
      </c>
      <c r="I2730" s="871" t="n">
        <v>3.83</v>
      </c>
      <c r="J2730" s="871" t="n">
        <v>7.01</v>
      </c>
    </row>
    <row r="2731" customFormat="false" ht="25.5" hidden="false" customHeight="false" outlineLevel="0" collapsed="false">
      <c r="A2731" s="868" t="s">
        <v>5794</v>
      </c>
      <c r="B2731" s="869"/>
      <c r="C2731" s="868" t="s">
        <v>5795</v>
      </c>
      <c r="D2731" s="868" t="s">
        <v>445</v>
      </c>
      <c r="E2731" s="870" t="n">
        <v>8</v>
      </c>
      <c r="F2731" s="871" t="n">
        <v>13.27</v>
      </c>
      <c r="G2731" s="871" t="n">
        <v>21.27</v>
      </c>
      <c r="H2731" s="870" t="n">
        <v>8</v>
      </c>
      <c r="I2731" s="871" t="n">
        <v>15.33</v>
      </c>
      <c r="J2731" s="871" t="n">
        <v>23.33</v>
      </c>
    </row>
    <row r="2732" customFormat="false" ht="12.75" hidden="false" customHeight="false" outlineLevel="0" collapsed="false">
      <c r="A2732" s="868" t="s">
        <v>5796</v>
      </c>
      <c r="B2732" s="869"/>
      <c r="C2732" s="868" t="s">
        <v>5797</v>
      </c>
      <c r="D2732" s="868" t="s">
        <v>337</v>
      </c>
      <c r="E2732" s="870" t="n">
        <v>15.12</v>
      </c>
      <c r="F2732" s="871" t="n">
        <v>8.3</v>
      </c>
      <c r="G2732" s="871" t="n">
        <v>23.42</v>
      </c>
      <c r="H2732" s="870" t="n">
        <v>15.12</v>
      </c>
      <c r="I2732" s="871" t="n">
        <v>9.59</v>
      </c>
      <c r="J2732" s="871" t="n">
        <v>24.71</v>
      </c>
    </row>
    <row r="2733" customFormat="false" ht="12.75" hidden="false" customHeight="false" outlineLevel="0" collapsed="false">
      <c r="A2733" s="868" t="s">
        <v>5798</v>
      </c>
      <c r="B2733" s="869"/>
      <c r="C2733" s="868" t="s">
        <v>5799</v>
      </c>
      <c r="D2733" s="868" t="s">
        <v>337</v>
      </c>
      <c r="E2733" s="870" t="n">
        <v>117.05</v>
      </c>
      <c r="F2733" s="871" t="n">
        <v>16.6</v>
      </c>
      <c r="G2733" s="871" t="n">
        <v>133.65</v>
      </c>
      <c r="H2733" s="870" t="n">
        <v>117.05</v>
      </c>
      <c r="I2733" s="871" t="n">
        <v>19.18</v>
      </c>
      <c r="J2733" s="871" t="n">
        <v>136.23</v>
      </c>
    </row>
    <row r="2734" customFormat="false" ht="12.75" hidden="false" customHeight="false" outlineLevel="0" collapsed="false">
      <c r="A2734" s="868" t="s">
        <v>5800</v>
      </c>
      <c r="B2734" s="869"/>
      <c r="C2734" s="868" t="s">
        <v>5801</v>
      </c>
      <c r="D2734" s="868" t="s">
        <v>337</v>
      </c>
      <c r="E2734" s="870" t="n">
        <v>72.12</v>
      </c>
      <c r="F2734" s="871" t="n">
        <v>16.6</v>
      </c>
      <c r="G2734" s="871" t="n">
        <v>88.72</v>
      </c>
      <c r="H2734" s="870" t="n">
        <v>72.12</v>
      </c>
      <c r="I2734" s="871" t="n">
        <v>19.18</v>
      </c>
      <c r="J2734" s="871" t="n">
        <v>91.3</v>
      </c>
    </row>
    <row r="2735" customFormat="false" ht="12.75" hidden="false" customHeight="false" outlineLevel="0" collapsed="false">
      <c r="A2735" s="868" t="s">
        <v>5802</v>
      </c>
      <c r="B2735" s="869"/>
      <c r="C2735" s="868" t="s">
        <v>5803</v>
      </c>
      <c r="D2735" s="868" t="s">
        <v>337</v>
      </c>
      <c r="E2735" s="870" t="n">
        <v>94</v>
      </c>
      <c r="F2735" s="871" t="n">
        <v>16.6</v>
      </c>
      <c r="G2735" s="871" t="n">
        <v>110.6</v>
      </c>
      <c r="H2735" s="870" t="n">
        <v>94</v>
      </c>
      <c r="I2735" s="871" t="n">
        <v>19.18</v>
      </c>
      <c r="J2735" s="871" t="n">
        <v>113.18</v>
      </c>
    </row>
    <row r="2736" customFormat="false" ht="25.5" hidden="false" customHeight="false" outlineLevel="0" collapsed="false">
      <c r="A2736" s="868" t="s">
        <v>5804</v>
      </c>
      <c r="B2736" s="869"/>
      <c r="C2736" s="868" t="s">
        <v>5805</v>
      </c>
      <c r="D2736" s="868" t="s">
        <v>337</v>
      </c>
      <c r="E2736" s="870" t="n">
        <v>32.92</v>
      </c>
      <c r="F2736" s="871" t="n">
        <v>8.3</v>
      </c>
      <c r="G2736" s="871" t="n">
        <v>41.22</v>
      </c>
      <c r="H2736" s="870" t="n">
        <v>32.92</v>
      </c>
      <c r="I2736" s="871" t="n">
        <v>9.59</v>
      </c>
      <c r="J2736" s="871" t="n">
        <v>42.51</v>
      </c>
    </row>
    <row r="2737" customFormat="false" ht="25.5" hidden="false" customHeight="false" outlineLevel="0" collapsed="false">
      <c r="A2737" s="868" t="s">
        <v>5806</v>
      </c>
      <c r="B2737" s="869"/>
      <c r="C2737" s="868" t="s">
        <v>5807</v>
      </c>
      <c r="D2737" s="868" t="s">
        <v>337</v>
      </c>
      <c r="E2737" s="870" t="n">
        <v>2.37</v>
      </c>
      <c r="F2737" s="871" t="n">
        <v>6.64</v>
      </c>
      <c r="G2737" s="871" t="n">
        <v>9.01</v>
      </c>
      <c r="H2737" s="870" t="n">
        <v>2.37</v>
      </c>
      <c r="I2737" s="871" t="n">
        <v>7.67</v>
      </c>
      <c r="J2737" s="871" t="n">
        <v>10.04</v>
      </c>
    </row>
    <row r="2738" customFormat="false" ht="25.5" hidden="false" customHeight="false" outlineLevel="0" collapsed="false">
      <c r="A2738" s="868" t="s">
        <v>5808</v>
      </c>
      <c r="B2738" s="869"/>
      <c r="C2738" s="868" t="s">
        <v>5809</v>
      </c>
      <c r="D2738" s="868" t="s">
        <v>337</v>
      </c>
      <c r="E2738" s="870" t="n">
        <v>7.4</v>
      </c>
      <c r="F2738" s="871" t="n">
        <v>8.3</v>
      </c>
      <c r="G2738" s="871" t="n">
        <v>15.7</v>
      </c>
      <c r="H2738" s="870" t="n">
        <v>7.4</v>
      </c>
      <c r="I2738" s="871" t="n">
        <v>9.59</v>
      </c>
      <c r="J2738" s="871" t="n">
        <v>16.99</v>
      </c>
    </row>
    <row r="2739" customFormat="false" ht="25.5" hidden="false" customHeight="false" outlineLevel="0" collapsed="false">
      <c r="A2739" s="868" t="s">
        <v>5810</v>
      </c>
      <c r="B2739" s="869"/>
      <c r="C2739" s="868" t="s">
        <v>5811</v>
      </c>
      <c r="D2739" s="868" t="s">
        <v>445</v>
      </c>
      <c r="E2739" s="870" t="n">
        <v>11.98</v>
      </c>
      <c r="F2739" s="871" t="n">
        <v>16.6</v>
      </c>
      <c r="G2739" s="871" t="n">
        <v>28.58</v>
      </c>
      <c r="H2739" s="870" t="n">
        <v>11.98</v>
      </c>
      <c r="I2739" s="871" t="n">
        <v>19.18</v>
      </c>
      <c r="J2739" s="871" t="n">
        <v>31.16</v>
      </c>
    </row>
    <row r="2740" customFormat="false" ht="25.5" hidden="false" customHeight="false" outlineLevel="0" collapsed="false">
      <c r="A2740" s="868" t="s">
        <v>5812</v>
      </c>
      <c r="B2740" s="869"/>
      <c r="C2740" s="868" t="s">
        <v>5813</v>
      </c>
      <c r="D2740" s="868" t="s">
        <v>337</v>
      </c>
      <c r="E2740" s="870" t="n">
        <v>7.59</v>
      </c>
      <c r="F2740" s="871" t="n">
        <v>8.3</v>
      </c>
      <c r="G2740" s="871" t="n">
        <v>15.89</v>
      </c>
      <c r="H2740" s="870" t="n">
        <v>7.59</v>
      </c>
      <c r="I2740" s="871" t="n">
        <v>9.59</v>
      </c>
      <c r="J2740" s="871" t="n">
        <v>17.18</v>
      </c>
    </row>
    <row r="2741" customFormat="false" ht="25.5" hidden="false" customHeight="false" outlineLevel="0" collapsed="false">
      <c r="A2741" s="868" t="s">
        <v>5814</v>
      </c>
      <c r="B2741" s="869"/>
      <c r="C2741" s="868" t="s">
        <v>5815</v>
      </c>
      <c r="D2741" s="868" t="s">
        <v>337</v>
      </c>
      <c r="E2741" s="870" t="n">
        <v>19.37</v>
      </c>
      <c r="F2741" s="871" t="n">
        <v>6.64</v>
      </c>
      <c r="G2741" s="871" t="n">
        <v>26.01</v>
      </c>
      <c r="H2741" s="870" t="n">
        <v>19.37</v>
      </c>
      <c r="I2741" s="871" t="n">
        <v>7.67</v>
      </c>
      <c r="J2741" s="871" t="n">
        <v>27.04</v>
      </c>
    </row>
    <row r="2742" customFormat="false" ht="25.5" hidden="false" customHeight="false" outlineLevel="0" collapsed="false">
      <c r="A2742" s="868" t="s">
        <v>5816</v>
      </c>
      <c r="B2742" s="869"/>
      <c r="C2742" s="868" t="s">
        <v>5817</v>
      </c>
      <c r="D2742" s="868" t="s">
        <v>337</v>
      </c>
      <c r="E2742" s="870" t="n">
        <v>3.81</v>
      </c>
      <c r="F2742" s="871" t="n">
        <v>8.3</v>
      </c>
      <c r="G2742" s="871" t="n">
        <v>12.11</v>
      </c>
      <c r="H2742" s="870" t="n">
        <v>3.81</v>
      </c>
      <c r="I2742" s="871" t="n">
        <v>9.59</v>
      </c>
      <c r="J2742" s="871" t="n">
        <v>13.4</v>
      </c>
    </row>
    <row r="2743" customFormat="false" ht="25.5" hidden="false" customHeight="false" outlineLevel="0" collapsed="false">
      <c r="A2743" s="868" t="s">
        <v>5818</v>
      </c>
      <c r="B2743" s="869"/>
      <c r="C2743" s="868" t="s">
        <v>5819</v>
      </c>
      <c r="D2743" s="868" t="s">
        <v>337</v>
      </c>
      <c r="E2743" s="870" t="n">
        <v>27.88</v>
      </c>
      <c r="F2743" s="871" t="n">
        <v>1.65</v>
      </c>
      <c r="G2743" s="871" t="n">
        <v>29.53</v>
      </c>
      <c r="H2743" s="870" t="n">
        <v>27.88</v>
      </c>
      <c r="I2743" s="871" t="n">
        <v>1.92</v>
      </c>
      <c r="J2743" s="871" t="n">
        <v>29.8</v>
      </c>
    </row>
    <row r="2744" customFormat="false" ht="25.5" hidden="false" customHeight="false" outlineLevel="0" collapsed="false">
      <c r="A2744" s="868" t="s">
        <v>5820</v>
      </c>
      <c r="B2744" s="869"/>
      <c r="C2744" s="868" t="s">
        <v>5821</v>
      </c>
      <c r="D2744" s="868" t="s">
        <v>337</v>
      </c>
      <c r="E2744" s="870" t="n">
        <v>14.24</v>
      </c>
      <c r="F2744" s="871" t="n">
        <v>8.3</v>
      </c>
      <c r="G2744" s="871" t="n">
        <v>22.54</v>
      </c>
      <c r="H2744" s="870" t="n">
        <v>14.24</v>
      </c>
      <c r="I2744" s="871" t="n">
        <v>9.59</v>
      </c>
      <c r="J2744" s="871" t="n">
        <v>23.83</v>
      </c>
    </row>
    <row r="2745" customFormat="false" ht="25.5" hidden="false" customHeight="false" outlineLevel="0" collapsed="false">
      <c r="A2745" s="868" t="s">
        <v>5822</v>
      </c>
      <c r="B2745" s="869"/>
      <c r="C2745" s="868" t="s">
        <v>5823</v>
      </c>
      <c r="D2745" s="868" t="s">
        <v>337</v>
      </c>
      <c r="E2745" s="870" t="n">
        <v>22.57</v>
      </c>
      <c r="F2745" s="871" t="n">
        <v>8.3</v>
      </c>
      <c r="G2745" s="871" t="n">
        <v>30.87</v>
      </c>
      <c r="H2745" s="870" t="n">
        <v>22.57</v>
      </c>
      <c r="I2745" s="871" t="n">
        <v>9.59</v>
      </c>
      <c r="J2745" s="871" t="n">
        <v>32.16</v>
      </c>
    </row>
    <row r="2746" customFormat="false" ht="25.5" hidden="false" customHeight="false" outlineLevel="0" collapsed="false">
      <c r="A2746" s="868" t="s">
        <v>5824</v>
      </c>
      <c r="B2746" s="869"/>
      <c r="C2746" s="868" t="s">
        <v>5825</v>
      </c>
      <c r="D2746" s="868" t="s">
        <v>337</v>
      </c>
      <c r="E2746" s="870" t="n">
        <v>31.09</v>
      </c>
      <c r="F2746" s="871" t="n">
        <v>8.3</v>
      </c>
      <c r="G2746" s="871" t="n">
        <v>39.39</v>
      </c>
      <c r="H2746" s="870" t="n">
        <v>31.09</v>
      </c>
      <c r="I2746" s="871" t="n">
        <v>9.59</v>
      </c>
      <c r="J2746" s="871" t="n">
        <v>40.68</v>
      </c>
    </row>
    <row r="2747" customFormat="false" ht="25.5" hidden="false" customHeight="false" outlineLevel="0" collapsed="false">
      <c r="A2747" s="868" t="s">
        <v>5826</v>
      </c>
      <c r="B2747" s="869"/>
      <c r="C2747" s="868" t="s">
        <v>5827</v>
      </c>
      <c r="D2747" s="868" t="s">
        <v>445</v>
      </c>
      <c r="E2747" s="870" t="n">
        <v>48.59</v>
      </c>
      <c r="F2747" s="871" t="n">
        <v>16.6</v>
      </c>
      <c r="G2747" s="871" t="n">
        <v>65.19</v>
      </c>
      <c r="H2747" s="870" t="n">
        <v>48.59</v>
      </c>
      <c r="I2747" s="871" t="n">
        <v>19.18</v>
      </c>
      <c r="J2747" s="871" t="n">
        <v>67.77</v>
      </c>
    </row>
    <row r="2748" customFormat="false" ht="25.5" hidden="false" customHeight="false" outlineLevel="0" collapsed="false">
      <c r="A2748" s="868" t="s">
        <v>5828</v>
      </c>
      <c r="B2748" s="869"/>
      <c r="C2748" s="868" t="s">
        <v>5829</v>
      </c>
      <c r="D2748" s="868" t="s">
        <v>337</v>
      </c>
      <c r="E2748" s="870" t="n">
        <v>384.64</v>
      </c>
      <c r="F2748" s="871" t="n">
        <v>33.18</v>
      </c>
      <c r="G2748" s="871" t="n">
        <v>417.82</v>
      </c>
      <c r="H2748" s="870" t="n">
        <v>384.64</v>
      </c>
      <c r="I2748" s="871" t="n">
        <v>38.34</v>
      </c>
      <c r="J2748" s="871" t="n">
        <v>422.98</v>
      </c>
    </row>
    <row r="2749" customFormat="false" ht="25.5" hidden="false" customHeight="false" outlineLevel="0" collapsed="false">
      <c r="A2749" s="868" t="s">
        <v>5830</v>
      </c>
      <c r="B2749" s="869"/>
      <c r="C2749" s="868" t="s">
        <v>5831</v>
      </c>
      <c r="D2749" s="868" t="s">
        <v>337</v>
      </c>
      <c r="E2749" s="870" t="n">
        <v>237.31</v>
      </c>
      <c r="F2749" s="871" t="n">
        <v>33.18</v>
      </c>
      <c r="G2749" s="871" t="n">
        <v>270.49</v>
      </c>
      <c r="H2749" s="870" t="n">
        <v>237.31</v>
      </c>
      <c r="I2749" s="871" t="n">
        <v>38.34</v>
      </c>
      <c r="J2749" s="871" t="n">
        <v>275.65</v>
      </c>
    </row>
    <row r="2750" customFormat="false" ht="12.75" hidden="false" customHeight="false" outlineLevel="0" collapsed="false">
      <c r="A2750" s="868" t="s">
        <v>5832</v>
      </c>
      <c r="B2750" s="869"/>
      <c r="C2750" s="868" t="s">
        <v>5833</v>
      </c>
      <c r="D2750" s="868" t="s">
        <v>337</v>
      </c>
      <c r="E2750" s="870" t="n">
        <v>1.05</v>
      </c>
      <c r="F2750" s="871" t="n">
        <v>1.35</v>
      </c>
      <c r="G2750" s="871" t="n">
        <v>2.4</v>
      </c>
      <c r="H2750" s="870" t="n">
        <v>1.05</v>
      </c>
      <c r="I2750" s="871" t="n">
        <v>1.56</v>
      </c>
      <c r="J2750" s="871" t="n">
        <v>2.61</v>
      </c>
    </row>
    <row r="2751" customFormat="false" ht="25.5" hidden="false" customHeight="false" outlineLevel="0" collapsed="false">
      <c r="A2751" s="868" t="s">
        <v>5834</v>
      </c>
      <c r="B2751" s="869"/>
      <c r="C2751" s="868" t="s">
        <v>5835</v>
      </c>
      <c r="D2751" s="868" t="s">
        <v>337</v>
      </c>
      <c r="E2751" s="870" t="n">
        <v>3.5</v>
      </c>
      <c r="F2751" s="871" t="n">
        <v>8.3</v>
      </c>
      <c r="G2751" s="871" t="n">
        <v>11.8</v>
      </c>
      <c r="H2751" s="870" t="n">
        <v>3.5</v>
      </c>
      <c r="I2751" s="871" t="n">
        <v>9.59</v>
      </c>
      <c r="J2751" s="871" t="n">
        <v>13.09</v>
      </c>
    </row>
    <row r="2752" customFormat="false" ht="25.5" hidden="false" customHeight="false" outlineLevel="0" collapsed="false">
      <c r="A2752" s="868" t="s">
        <v>5836</v>
      </c>
      <c r="B2752" s="869"/>
      <c r="C2752" s="868" t="s">
        <v>5837</v>
      </c>
      <c r="D2752" s="868" t="s">
        <v>445</v>
      </c>
      <c r="E2752" s="870" t="n">
        <v>4.5</v>
      </c>
      <c r="F2752" s="871" t="n">
        <v>16.6</v>
      </c>
      <c r="G2752" s="871" t="n">
        <v>21.1</v>
      </c>
      <c r="H2752" s="870" t="n">
        <v>4.5</v>
      </c>
      <c r="I2752" s="871" t="n">
        <v>19.18</v>
      </c>
      <c r="J2752" s="871" t="n">
        <v>23.68</v>
      </c>
    </row>
    <row r="2753" customFormat="false" ht="25.5" hidden="false" customHeight="false" outlineLevel="0" collapsed="false">
      <c r="A2753" s="868" t="s">
        <v>5838</v>
      </c>
      <c r="B2753" s="869"/>
      <c r="C2753" s="868" t="s">
        <v>5839</v>
      </c>
      <c r="D2753" s="868" t="s">
        <v>337</v>
      </c>
      <c r="E2753" s="870" t="n">
        <v>9.24</v>
      </c>
      <c r="F2753" s="871" t="n">
        <v>3.32</v>
      </c>
      <c r="G2753" s="871" t="n">
        <v>12.56</v>
      </c>
      <c r="H2753" s="870" t="n">
        <v>9.24</v>
      </c>
      <c r="I2753" s="871" t="n">
        <v>3.83</v>
      </c>
      <c r="J2753" s="871" t="n">
        <v>13.07</v>
      </c>
    </row>
    <row r="2754" customFormat="false" ht="25.5" hidden="false" customHeight="false" outlineLevel="0" collapsed="false">
      <c r="A2754" s="868" t="s">
        <v>5840</v>
      </c>
      <c r="B2754" s="869"/>
      <c r="C2754" s="868" t="s">
        <v>5841</v>
      </c>
      <c r="D2754" s="868" t="s">
        <v>337</v>
      </c>
      <c r="E2754" s="870" t="n">
        <v>3.6</v>
      </c>
      <c r="F2754" s="871" t="n">
        <v>8.3</v>
      </c>
      <c r="G2754" s="871" t="n">
        <v>11.9</v>
      </c>
      <c r="H2754" s="870" t="n">
        <v>3.6</v>
      </c>
      <c r="I2754" s="871" t="n">
        <v>9.59</v>
      </c>
      <c r="J2754" s="871" t="n">
        <v>13.19</v>
      </c>
    </row>
    <row r="2755" customFormat="false" ht="25.5" hidden="false" customHeight="false" outlineLevel="0" collapsed="false">
      <c r="A2755" s="868" t="s">
        <v>5842</v>
      </c>
      <c r="B2755" s="869"/>
      <c r="C2755" s="868" t="s">
        <v>5843</v>
      </c>
      <c r="D2755" s="868" t="s">
        <v>337</v>
      </c>
      <c r="E2755" s="870" t="n">
        <v>2.88</v>
      </c>
      <c r="F2755" s="871" t="n">
        <v>8.3</v>
      </c>
      <c r="G2755" s="871" t="n">
        <v>11.18</v>
      </c>
      <c r="H2755" s="870" t="n">
        <v>2.88</v>
      </c>
      <c r="I2755" s="871" t="n">
        <v>9.59</v>
      </c>
      <c r="J2755" s="871" t="n">
        <v>12.47</v>
      </c>
    </row>
    <row r="2756" customFormat="false" ht="25.5" hidden="false" customHeight="false" outlineLevel="0" collapsed="false">
      <c r="A2756" s="868" t="s">
        <v>5844</v>
      </c>
      <c r="B2756" s="869"/>
      <c r="C2756" s="868" t="s">
        <v>5845</v>
      </c>
      <c r="D2756" s="868" t="s">
        <v>445</v>
      </c>
      <c r="E2756" s="870" t="n">
        <v>43.4</v>
      </c>
      <c r="F2756" s="871" t="n">
        <v>8.3</v>
      </c>
      <c r="G2756" s="871" t="n">
        <v>51.7</v>
      </c>
      <c r="H2756" s="870" t="n">
        <v>43.4</v>
      </c>
      <c r="I2756" s="871" t="n">
        <v>9.59</v>
      </c>
      <c r="J2756" s="871" t="n">
        <v>52.99</v>
      </c>
    </row>
    <row r="2757" customFormat="false" ht="25.5" hidden="false" customHeight="false" outlineLevel="0" collapsed="false">
      <c r="A2757" s="868" t="s">
        <v>5846</v>
      </c>
      <c r="B2757" s="869"/>
      <c r="C2757" s="868" t="s">
        <v>5847</v>
      </c>
      <c r="D2757" s="868" t="s">
        <v>337</v>
      </c>
      <c r="E2757" s="870" t="n">
        <v>33.93</v>
      </c>
      <c r="F2757" s="871" t="n">
        <v>8.3</v>
      </c>
      <c r="G2757" s="871" t="n">
        <v>42.23</v>
      </c>
      <c r="H2757" s="870" t="n">
        <v>33.93</v>
      </c>
      <c r="I2757" s="871" t="n">
        <v>9.59</v>
      </c>
      <c r="J2757" s="871" t="n">
        <v>43.52</v>
      </c>
    </row>
    <row r="2758" customFormat="false" ht="25.5" hidden="false" customHeight="false" outlineLevel="0" collapsed="false">
      <c r="A2758" s="868" t="s">
        <v>5848</v>
      </c>
      <c r="B2758" s="869"/>
      <c r="C2758" s="868" t="s">
        <v>5849</v>
      </c>
      <c r="D2758" s="868" t="s">
        <v>337</v>
      </c>
      <c r="E2758" s="870" t="n">
        <v>38.46</v>
      </c>
      <c r="F2758" s="871" t="n">
        <v>8.3</v>
      </c>
      <c r="G2758" s="871" t="n">
        <v>46.76</v>
      </c>
      <c r="H2758" s="870" t="n">
        <v>38.46</v>
      </c>
      <c r="I2758" s="871" t="n">
        <v>9.59</v>
      </c>
      <c r="J2758" s="871" t="n">
        <v>48.05</v>
      </c>
    </row>
    <row r="2759" customFormat="false" ht="25.5" hidden="false" customHeight="false" outlineLevel="0" collapsed="false">
      <c r="A2759" s="868" t="s">
        <v>5850</v>
      </c>
      <c r="B2759" s="869"/>
      <c r="C2759" s="868" t="s">
        <v>5851</v>
      </c>
      <c r="D2759" s="868" t="s">
        <v>337</v>
      </c>
      <c r="E2759" s="870" t="n">
        <v>3.72</v>
      </c>
      <c r="F2759" s="871" t="n">
        <v>8.3</v>
      </c>
      <c r="G2759" s="871" t="n">
        <v>12.02</v>
      </c>
      <c r="H2759" s="870" t="n">
        <v>3.72</v>
      </c>
      <c r="I2759" s="871" t="n">
        <v>9.59</v>
      </c>
      <c r="J2759" s="871" t="n">
        <v>13.31</v>
      </c>
    </row>
    <row r="2760" customFormat="false" ht="25.5" hidden="false" customHeight="false" outlineLevel="0" collapsed="false">
      <c r="A2760" s="868" t="s">
        <v>5852</v>
      </c>
      <c r="B2760" s="869"/>
      <c r="C2760" s="868" t="s">
        <v>5853</v>
      </c>
      <c r="D2760" s="868" t="s">
        <v>337</v>
      </c>
      <c r="E2760" s="870" t="n">
        <v>5.43</v>
      </c>
      <c r="F2760" s="871" t="n">
        <v>8.3</v>
      </c>
      <c r="G2760" s="871" t="n">
        <v>13.73</v>
      </c>
      <c r="H2760" s="870" t="n">
        <v>5.43</v>
      </c>
      <c r="I2760" s="871" t="n">
        <v>9.59</v>
      </c>
      <c r="J2760" s="871" t="n">
        <v>15.02</v>
      </c>
    </row>
    <row r="2761" customFormat="false" ht="25.5" hidden="false" customHeight="false" outlineLevel="0" collapsed="false">
      <c r="A2761" s="868" t="s">
        <v>5854</v>
      </c>
      <c r="B2761" s="869"/>
      <c r="C2761" s="868" t="s">
        <v>5855</v>
      </c>
      <c r="D2761" s="868" t="s">
        <v>337</v>
      </c>
      <c r="E2761" s="870" t="n">
        <v>7.28</v>
      </c>
      <c r="F2761" s="871" t="n">
        <v>8.3</v>
      </c>
      <c r="G2761" s="871" t="n">
        <v>15.58</v>
      </c>
      <c r="H2761" s="870" t="n">
        <v>7.28</v>
      </c>
      <c r="I2761" s="871" t="n">
        <v>9.59</v>
      </c>
      <c r="J2761" s="871" t="n">
        <v>16.87</v>
      </c>
    </row>
    <row r="2762" customFormat="false" ht="25.5" hidden="false" customHeight="false" outlineLevel="0" collapsed="false">
      <c r="A2762" s="868" t="s">
        <v>5856</v>
      </c>
      <c r="B2762" s="869"/>
      <c r="C2762" s="868" t="s">
        <v>5857</v>
      </c>
      <c r="D2762" s="868" t="s">
        <v>337</v>
      </c>
      <c r="E2762" s="870" t="n">
        <v>14.13</v>
      </c>
      <c r="F2762" s="871" t="n">
        <v>8.3</v>
      </c>
      <c r="G2762" s="871" t="n">
        <v>22.43</v>
      </c>
      <c r="H2762" s="870" t="n">
        <v>14.13</v>
      </c>
      <c r="I2762" s="871" t="n">
        <v>9.59</v>
      </c>
      <c r="J2762" s="871" t="n">
        <v>23.72</v>
      </c>
    </row>
    <row r="2763" customFormat="false" ht="25.5" hidden="false" customHeight="false" outlineLevel="0" collapsed="false">
      <c r="A2763" s="868" t="s">
        <v>5858</v>
      </c>
      <c r="B2763" s="869"/>
      <c r="C2763" s="868" t="s">
        <v>5859</v>
      </c>
      <c r="D2763" s="868" t="s">
        <v>337</v>
      </c>
      <c r="E2763" s="870" t="n">
        <v>20.99</v>
      </c>
      <c r="F2763" s="871" t="n">
        <v>8.3</v>
      </c>
      <c r="G2763" s="871" t="n">
        <v>29.29</v>
      </c>
      <c r="H2763" s="870" t="n">
        <v>20.99</v>
      </c>
      <c r="I2763" s="871" t="n">
        <v>9.59</v>
      </c>
      <c r="J2763" s="871" t="n">
        <v>30.58</v>
      </c>
    </row>
    <row r="2764" customFormat="false" ht="25.5" hidden="false" customHeight="false" outlineLevel="0" collapsed="false">
      <c r="A2764" s="868" t="s">
        <v>5860</v>
      </c>
      <c r="B2764" s="869"/>
      <c r="C2764" s="868" t="s">
        <v>5861</v>
      </c>
      <c r="D2764" s="868" t="s">
        <v>389</v>
      </c>
      <c r="E2764" s="870" t="n">
        <v>97.86</v>
      </c>
      <c r="F2764" s="871" t="n">
        <v>3.38</v>
      </c>
      <c r="G2764" s="871" t="n">
        <v>101.24</v>
      </c>
      <c r="H2764" s="870" t="n">
        <v>97.86</v>
      </c>
      <c r="I2764" s="871" t="n">
        <v>3.9</v>
      </c>
      <c r="J2764" s="871" t="n">
        <v>101.76</v>
      </c>
    </row>
    <row r="2765" customFormat="false" ht="12.75" hidden="false" customHeight="false" outlineLevel="0" collapsed="false">
      <c r="A2765" s="863" t="s">
        <v>5862</v>
      </c>
      <c r="B2765" s="864" t="s">
        <v>5863</v>
      </c>
      <c r="C2765" s="865"/>
      <c r="D2765" s="876"/>
      <c r="E2765" s="877"/>
      <c r="F2765" s="877"/>
      <c r="G2765" s="878"/>
      <c r="H2765" s="877"/>
      <c r="I2765" s="877"/>
      <c r="J2765" s="878"/>
    </row>
    <row r="2766" customFormat="false" ht="25.5" hidden="false" customHeight="false" outlineLevel="0" collapsed="false">
      <c r="A2766" s="868" t="s">
        <v>5864</v>
      </c>
      <c r="B2766" s="869"/>
      <c r="C2766" s="868" t="s">
        <v>5865</v>
      </c>
      <c r="D2766" s="868" t="s">
        <v>337</v>
      </c>
      <c r="E2766" s="870" t="n">
        <v>5.33</v>
      </c>
      <c r="F2766" s="871" t="n">
        <v>16.6</v>
      </c>
      <c r="G2766" s="871" t="n">
        <v>21.93</v>
      </c>
      <c r="H2766" s="870" t="n">
        <v>5.33</v>
      </c>
      <c r="I2766" s="871" t="n">
        <v>19.18</v>
      </c>
      <c r="J2766" s="871" t="n">
        <v>24.51</v>
      </c>
    </row>
    <row r="2767" customFormat="false" ht="25.5" hidden="false" customHeight="false" outlineLevel="0" collapsed="false">
      <c r="A2767" s="868" t="s">
        <v>5866</v>
      </c>
      <c r="B2767" s="869"/>
      <c r="C2767" s="868" t="s">
        <v>5867</v>
      </c>
      <c r="D2767" s="868" t="s">
        <v>337</v>
      </c>
      <c r="E2767" s="870" t="n">
        <v>10.46</v>
      </c>
      <c r="F2767" s="871" t="n">
        <v>16.6</v>
      </c>
      <c r="G2767" s="871" t="n">
        <v>27.06</v>
      </c>
      <c r="H2767" s="870" t="n">
        <v>10.46</v>
      </c>
      <c r="I2767" s="871" t="n">
        <v>19.18</v>
      </c>
      <c r="J2767" s="871" t="n">
        <v>29.64</v>
      </c>
    </row>
    <row r="2768" customFormat="false" ht="38.25" hidden="false" customHeight="false" outlineLevel="0" collapsed="false">
      <c r="A2768" s="868" t="s">
        <v>5868</v>
      </c>
      <c r="B2768" s="869"/>
      <c r="C2768" s="868" t="s">
        <v>5869</v>
      </c>
      <c r="D2768" s="868" t="s">
        <v>337</v>
      </c>
      <c r="E2768" s="870" t="n">
        <v>10.42</v>
      </c>
      <c r="F2768" s="871" t="n">
        <v>16.6</v>
      </c>
      <c r="G2768" s="871" t="n">
        <v>27.02</v>
      </c>
      <c r="H2768" s="870" t="n">
        <v>10.42</v>
      </c>
      <c r="I2768" s="871" t="n">
        <v>19.18</v>
      </c>
      <c r="J2768" s="871" t="n">
        <v>29.6</v>
      </c>
    </row>
    <row r="2769" customFormat="false" ht="38.25" hidden="false" customHeight="false" outlineLevel="0" collapsed="false">
      <c r="A2769" s="868" t="s">
        <v>5870</v>
      </c>
      <c r="B2769" s="869"/>
      <c r="C2769" s="868" t="s">
        <v>5871</v>
      </c>
      <c r="D2769" s="868" t="s">
        <v>337</v>
      </c>
      <c r="E2769" s="870" t="n">
        <v>17.85</v>
      </c>
      <c r="F2769" s="871" t="n">
        <v>16.6</v>
      </c>
      <c r="G2769" s="871" t="n">
        <v>34.45</v>
      </c>
      <c r="H2769" s="870" t="n">
        <v>17.85</v>
      </c>
      <c r="I2769" s="871" t="n">
        <v>19.18</v>
      </c>
      <c r="J2769" s="871" t="n">
        <v>37.03</v>
      </c>
    </row>
    <row r="2770" customFormat="false" ht="38.25" hidden="false" customHeight="false" outlineLevel="0" collapsed="false">
      <c r="A2770" s="868" t="s">
        <v>5872</v>
      </c>
      <c r="B2770" s="869"/>
      <c r="C2770" s="868" t="s">
        <v>5873</v>
      </c>
      <c r="D2770" s="868" t="s">
        <v>337</v>
      </c>
      <c r="E2770" s="870" t="n">
        <v>5.42</v>
      </c>
      <c r="F2770" s="871" t="n">
        <v>16.6</v>
      </c>
      <c r="G2770" s="871" t="n">
        <v>22.02</v>
      </c>
      <c r="H2770" s="870" t="n">
        <v>5.42</v>
      </c>
      <c r="I2770" s="871" t="n">
        <v>19.18</v>
      </c>
      <c r="J2770" s="871" t="n">
        <v>24.6</v>
      </c>
    </row>
    <row r="2771" customFormat="false" ht="25.5" hidden="false" customHeight="false" outlineLevel="0" collapsed="false">
      <c r="A2771" s="868" t="s">
        <v>5874</v>
      </c>
      <c r="B2771" s="869"/>
      <c r="C2771" s="868" t="s">
        <v>5875</v>
      </c>
      <c r="D2771" s="868" t="s">
        <v>337</v>
      </c>
      <c r="E2771" s="870" t="n">
        <v>10.48</v>
      </c>
      <c r="F2771" s="871" t="n">
        <v>16.6</v>
      </c>
      <c r="G2771" s="871" t="n">
        <v>27.08</v>
      </c>
      <c r="H2771" s="870" t="n">
        <v>10.48</v>
      </c>
      <c r="I2771" s="871" t="n">
        <v>19.18</v>
      </c>
      <c r="J2771" s="871" t="n">
        <v>29.66</v>
      </c>
    </row>
    <row r="2772" customFormat="false" ht="25.5" hidden="false" customHeight="false" outlineLevel="0" collapsed="false">
      <c r="A2772" s="868" t="s">
        <v>5876</v>
      </c>
      <c r="B2772" s="869"/>
      <c r="C2772" s="868" t="s">
        <v>5877</v>
      </c>
      <c r="D2772" s="868" t="s">
        <v>337</v>
      </c>
      <c r="E2772" s="870" t="n">
        <v>5.27</v>
      </c>
      <c r="F2772" s="871" t="n">
        <v>16.6</v>
      </c>
      <c r="G2772" s="871" t="n">
        <v>21.87</v>
      </c>
      <c r="H2772" s="870" t="n">
        <v>5.27</v>
      </c>
      <c r="I2772" s="871" t="n">
        <v>19.18</v>
      </c>
      <c r="J2772" s="871" t="n">
        <v>24.45</v>
      </c>
    </row>
    <row r="2773" customFormat="false" ht="38.25" hidden="false" customHeight="false" outlineLevel="0" collapsed="false">
      <c r="A2773" s="868" t="s">
        <v>5878</v>
      </c>
      <c r="B2773" s="869"/>
      <c r="C2773" s="868" t="s">
        <v>5879</v>
      </c>
      <c r="D2773" s="868" t="s">
        <v>337</v>
      </c>
      <c r="E2773" s="870" t="n">
        <v>18.62</v>
      </c>
      <c r="F2773" s="871" t="n">
        <v>16.6</v>
      </c>
      <c r="G2773" s="871" t="n">
        <v>35.22</v>
      </c>
      <c r="H2773" s="870" t="n">
        <v>18.62</v>
      </c>
      <c r="I2773" s="871" t="n">
        <v>19.18</v>
      </c>
      <c r="J2773" s="871" t="n">
        <v>37.8</v>
      </c>
    </row>
    <row r="2774" customFormat="false" ht="25.5" hidden="false" customHeight="false" outlineLevel="0" collapsed="false">
      <c r="A2774" s="868" t="s">
        <v>5880</v>
      </c>
      <c r="B2774" s="869"/>
      <c r="C2774" s="868" t="s">
        <v>5881</v>
      </c>
      <c r="D2774" s="868" t="s">
        <v>337</v>
      </c>
      <c r="E2774" s="870" t="n">
        <v>10.94</v>
      </c>
      <c r="F2774" s="871" t="n">
        <v>16.6</v>
      </c>
      <c r="G2774" s="871" t="n">
        <v>27.54</v>
      </c>
      <c r="H2774" s="870" t="n">
        <v>10.94</v>
      </c>
      <c r="I2774" s="871" t="n">
        <v>19.18</v>
      </c>
      <c r="J2774" s="871" t="n">
        <v>30.12</v>
      </c>
    </row>
    <row r="2775" customFormat="false" ht="38.25" hidden="false" customHeight="false" outlineLevel="0" collapsed="false">
      <c r="A2775" s="868" t="s">
        <v>5882</v>
      </c>
      <c r="B2775" s="869"/>
      <c r="C2775" s="868" t="s">
        <v>5883</v>
      </c>
      <c r="D2775" s="868" t="s">
        <v>337</v>
      </c>
      <c r="E2775" s="870" t="n">
        <v>18.31</v>
      </c>
      <c r="F2775" s="871" t="n">
        <v>16.6</v>
      </c>
      <c r="G2775" s="871" t="n">
        <v>34.91</v>
      </c>
      <c r="H2775" s="870" t="n">
        <v>18.31</v>
      </c>
      <c r="I2775" s="871" t="n">
        <v>19.18</v>
      </c>
      <c r="J2775" s="871" t="n">
        <v>37.49</v>
      </c>
    </row>
    <row r="2776" customFormat="false" ht="38.25" hidden="false" customHeight="false" outlineLevel="0" collapsed="false">
      <c r="A2776" s="868" t="s">
        <v>5884</v>
      </c>
      <c r="B2776" s="869"/>
      <c r="C2776" s="868" t="s">
        <v>5885</v>
      </c>
      <c r="D2776" s="868" t="s">
        <v>337</v>
      </c>
      <c r="E2776" s="870" t="n">
        <v>11</v>
      </c>
      <c r="F2776" s="871" t="n">
        <v>16.6</v>
      </c>
      <c r="G2776" s="871" t="n">
        <v>27.6</v>
      </c>
      <c r="H2776" s="870" t="n">
        <v>11</v>
      </c>
      <c r="I2776" s="871" t="n">
        <v>19.18</v>
      </c>
      <c r="J2776" s="871" t="n">
        <v>30.18</v>
      </c>
    </row>
    <row r="2777" customFormat="false" ht="38.25" hidden="false" customHeight="false" outlineLevel="0" collapsed="false">
      <c r="A2777" s="868" t="s">
        <v>5886</v>
      </c>
      <c r="B2777" s="869"/>
      <c r="C2777" s="868" t="s">
        <v>5887</v>
      </c>
      <c r="D2777" s="868" t="s">
        <v>337</v>
      </c>
      <c r="E2777" s="870" t="n">
        <v>10.38</v>
      </c>
      <c r="F2777" s="871" t="n">
        <v>16.6</v>
      </c>
      <c r="G2777" s="871" t="n">
        <v>26.98</v>
      </c>
      <c r="H2777" s="870" t="n">
        <v>10.38</v>
      </c>
      <c r="I2777" s="871" t="n">
        <v>19.18</v>
      </c>
      <c r="J2777" s="871" t="n">
        <v>29.56</v>
      </c>
    </row>
    <row r="2778" customFormat="false" ht="38.25" hidden="false" customHeight="false" outlineLevel="0" collapsed="false">
      <c r="A2778" s="868" t="s">
        <v>5888</v>
      </c>
      <c r="B2778" s="869"/>
      <c r="C2778" s="868" t="s">
        <v>5889</v>
      </c>
      <c r="D2778" s="868" t="s">
        <v>337</v>
      </c>
      <c r="E2778" s="870" t="n">
        <v>10.49</v>
      </c>
      <c r="F2778" s="871" t="n">
        <v>16.6</v>
      </c>
      <c r="G2778" s="871" t="n">
        <v>27.09</v>
      </c>
      <c r="H2778" s="870" t="n">
        <v>10.49</v>
      </c>
      <c r="I2778" s="871" t="n">
        <v>19.18</v>
      </c>
      <c r="J2778" s="871" t="n">
        <v>29.67</v>
      </c>
    </row>
    <row r="2779" customFormat="false" ht="38.25" hidden="false" customHeight="false" outlineLevel="0" collapsed="false">
      <c r="A2779" s="868" t="s">
        <v>5890</v>
      </c>
      <c r="B2779" s="869"/>
      <c r="C2779" s="868" t="s">
        <v>5891</v>
      </c>
      <c r="D2779" s="868" t="s">
        <v>337</v>
      </c>
      <c r="E2779" s="870" t="n">
        <v>5.31</v>
      </c>
      <c r="F2779" s="871" t="n">
        <v>16.6</v>
      </c>
      <c r="G2779" s="871" t="n">
        <v>21.91</v>
      </c>
      <c r="H2779" s="870" t="n">
        <v>5.31</v>
      </c>
      <c r="I2779" s="871" t="n">
        <v>19.18</v>
      </c>
      <c r="J2779" s="871" t="n">
        <v>24.49</v>
      </c>
    </row>
    <row r="2780" customFormat="false" ht="38.25" hidden="false" customHeight="false" outlineLevel="0" collapsed="false">
      <c r="A2780" s="868" t="s">
        <v>5892</v>
      </c>
      <c r="B2780" s="869"/>
      <c r="C2780" s="868" t="s">
        <v>5893</v>
      </c>
      <c r="D2780" s="868" t="s">
        <v>337</v>
      </c>
      <c r="E2780" s="870" t="n">
        <v>10.79</v>
      </c>
      <c r="F2780" s="871" t="n">
        <v>16.6</v>
      </c>
      <c r="G2780" s="871" t="n">
        <v>27.39</v>
      </c>
      <c r="H2780" s="870" t="n">
        <v>10.79</v>
      </c>
      <c r="I2780" s="871" t="n">
        <v>19.18</v>
      </c>
      <c r="J2780" s="871" t="n">
        <v>29.97</v>
      </c>
    </row>
    <row r="2781" customFormat="false" ht="38.25" hidden="false" customHeight="false" outlineLevel="0" collapsed="false">
      <c r="A2781" s="868" t="s">
        <v>5894</v>
      </c>
      <c r="B2781" s="869"/>
      <c r="C2781" s="868" t="s">
        <v>5895</v>
      </c>
      <c r="D2781" s="868" t="s">
        <v>337</v>
      </c>
      <c r="E2781" s="870" t="n">
        <v>10.77</v>
      </c>
      <c r="F2781" s="871" t="n">
        <v>16.6</v>
      </c>
      <c r="G2781" s="871" t="n">
        <v>27.37</v>
      </c>
      <c r="H2781" s="870" t="n">
        <v>10.77</v>
      </c>
      <c r="I2781" s="871" t="n">
        <v>19.18</v>
      </c>
      <c r="J2781" s="871" t="n">
        <v>29.95</v>
      </c>
    </row>
    <row r="2782" customFormat="false" ht="38.25" hidden="false" customHeight="false" outlineLevel="0" collapsed="false">
      <c r="A2782" s="868" t="s">
        <v>5896</v>
      </c>
      <c r="B2782" s="869"/>
      <c r="C2782" s="868" t="s">
        <v>5897</v>
      </c>
      <c r="D2782" s="868" t="s">
        <v>337</v>
      </c>
      <c r="E2782" s="870" t="n">
        <v>10.77</v>
      </c>
      <c r="F2782" s="871" t="n">
        <v>16.6</v>
      </c>
      <c r="G2782" s="871" t="n">
        <v>27.37</v>
      </c>
      <c r="H2782" s="870" t="n">
        <v>10.77</v>
      </c>
      <c r="I2782" s="871" t="n">
        <v>19.18</v>
      </c>
      <c r="J2782" s="871" t="n">
        <v>29.95</v>
      </c>
    </row>
    <row r="2783" customFormat="false" ht="38.25" hidden="false" customHeight="false" outlineLevel="0" collapsed="false">
      <c r="A2783" s="868" t="s">
        <v>5898</v>
      </c>
      <c r="B2783" s="869"/>
      <c r="C2783" s="868" t="s">
        <v>5899</v>
      </c>
      <c r="D2783" s="868" t="s">
        <v>337</v>
      </c>
      <c r="E2783" s="870" t="n">
        <v>5.39</v>
      </c>
      <c r="F2783" s="871" t="n">
        <v>16.6</v>
      </c>
      <c r="G2783" s="871" t="n">
        <v>21.99</v>
      </c>
      <c r="H2783" s="870" t="n">
        <v>5.39</v>
      </c>
      <c r="I2783" s="871" t="n">
        <v>19.18</v>
      </c>
      <c r="J2783" s="871" t="n">
        <v>24.57</v>
      </c>
    </row>
    <row r="2784" customFormat="false" ht="25.5" hidden="false" customHeight="false" outlineLevel="0" collapsed="false">
      <c r="A2784" s="868" t="s">
        <v>5900</v>
      </c>
      <c r="B2784" s="869"/>
      <c r="C2784" s="868" t="s">
        <v>5901</v>
      </c>
      <c r="D2784" s="868" t="s">
        <v>337</v>
      </c>
      <c r="E2784" s="870" t="n">
        <v>5.26</v>
      </c>
      <c r="F2784" s="871" t="n">
        <v>16.6</v>
      </c>
      <c r="G2784" s="871" t="n">
        <v>21.86</v>
      </c>
      <c r="H2784" s="870" t="n">
        <v>5.26</v>
      </c>
      <c r="I2784" s="871" t="n">
        <v>19.18</v>
      </c>
      <c r="J2784" s="871" t="n">
        <v>24.44</v>
      </c>
    </row>
    <row r="2785" customFormat="false" ht="25.5" hidden="false" customHeight="false" outlineLevel="0" collapsed="false">
      <c r="A2785" s="868" t="s">
        <v>5902</v>
      </c>
      <c r="B2785" s="869"/>
      <c r="C2785" s="868" t="s">
        <v>5903</v>
      </c>
      <c r="D2785" s="868" t="s">
        <v>337</v>
      </c>
      <c r="E2785" s="870" t="n">
        <v>10.43</v>
      </c>
      <c r="F2785" s="871" t="n">
        <v>16.6</v>
      </c>
      <c r="G2785" s="871" t="n">
        <v>27.03</v>
      </c>
      <c r="H2785" s="870" t="n">
        <v>10.43</v>
      </c>
      <c r="I2785" s="871" t="n">
        <v>19.18</v>
      </c>
      <c r="J2785" s="871" t="n">
        <v>29.61</v>
      </c>
    </row>
    <row r="2786" customFormat="false" ht="12.75" hidden="false" customHeight="false" outlineLevel="0" collapsed="false">
      <c r="A2786" s="857" t="s">
        <v>5904</v>
      </c>
      <c r="B2786" s="858" t="s">
        <v>5905</v>
      </c>
      <c r="C2786" s="859"/>
      <c r="D2786" s="860"/>
      <c r="E2786" s="874"/>
      <c r="F2786" s="874"/>
      <c r="G2786" s="875"/>
      <c r="H2786" s="874"/>
      <c r="I2786" s="874"/>
      <c r="J2786" s="875"/>
    </row>
    <row r="2787" customFormat="false" ht="12.75" hidden="false" customHeight="false" outlineLevel="0" collapsed="false">
      <c r="A2787" s="863" t="s">
        <v>5906</v>
      </c>
      <c r="B2787" s="864" t="s">
        <v>5907</v>
      </c>
      <c r="C2787" s="865"/>
      <c r="D2787" s="876"/>
      <c r="E2787" s="877"/>
      <c r="F2787" s="877"/>
      <c r="G2787" s="878"/>
      <c r="H2787" s="877"/>
      <c r="I2787" s="877"/>
      <c r="J2787" s="878"/>
    </row>
    <row r="2788" customFormat="false" ht="25.5" hidden="false" customHeight="false" outlineLevel="0" collapsed="false">
      <c r="A2788" s="868" t="s">
        <v>5908</v>
      </c>
      <c r="B2788" s="869"/>
      <c r="C2788" s="868" t="s">
        <v>5909</v>
      </c>
      <c r="D2788" s="868" t="s">
        <v>337</v>
      </c>
      <c r="E2788" s="870" t="n">
        <v>858.98</v>
      </c>
      <c r="F2788" s="871" t="n">
        <v>46.68</v>
      </c>
      <c r="G2788" s="871" t="n">
        <v>905.66</v>
      </c>
      <c r="H2788" s="870" t="n">
        <v>858.98</v>
      </c>
      <c r="I2788" s="871" t="n">
        <v>53.94</v>
      </c>
      <c r="J2788" s="871" t="n">
        <v>912.92</v>
      </c>
    </row>
    <row r="2789" customFormat="false" ht="25.5" hidden="false" customHeight="false" outlineLevel="0" collapsed="false">
      <c r="A2789" s="868" t="s">
        <v>5910</v>
      </c>
      <c r="B2789" s="869"/>
      <c r="C2789" s="868" t="s">
        <v>5911</v>
      </c>
      <c r="D2789" s="868" t="s">
        <v>337</v>
      </c>
      <c r="E2789" s="870" t="n">
        <v>1037.2</v>
      </c>
      <c r="F2789" s="871" t="n">
        <v>46.68</v>
      </c>
      <c r="G2789" s="871" t="n">
        <v>1083.88</v>
      </c>
      <c r="H2789" s="870" t="n">
        <v>1037.2</v>
      </c>
      <c r="I2789" s="871" t="n">
        <v>53.94</v>
      </c>
      <c r="J2789" s="871" t="n">
        <v>1091.14</v>
      </c>
    </row>
    <row r="2790" customFormat="false" ht="12.75" hidden="false" customHeight="false" outlineLevel="0" collapsed="false">
      <c r="A2790" s="863" t="s">
        <v>5912</v>
      </c>
      <c r="B2790" s="864" t="s">
        <v>5913</v>
      </c>
      <c r="C2790" s="865"/>
      <c r="D2790" s="876"/>
      <c r="E2790" s="877"/>
      <c r="F2790" s="877"/>
      <c r="G2790" s="878"/>
      <c r="H2790" s="877"/>
      <c r="I2790" s="877"/>
      <c r="J2790" s="878"/>
    </row>
    <row r="2791" customFormat="false" ht="12.75" hidden="false" customHeight="false" outlineLevel="0" collapsed="false">
      <c r="A2791" s="868" t="s">
        <v>5914</v>
      </c>
      <c r="B2791" s="869"/>
      <c r="C2791" s="868" t="s">
        <v>5915</v>
      </c>
      <c r="D2791" s="868" t="s">
        <v>337</v>
      </c>
      <c r="E2791" s="870" t="n">
        <v>6.47</v>
      </c>
      <c r="F2791" s="871" t="n">
        <v>16.6</v>
      </c>
      <c r="G2791" s="871" t="n">
        <v>23.07</v>
      </c>
      <c r="H2791" s="870" t="n">
        <v>6.47</v>
      </c>
      <c r="I2791" s="871" t="n">
        <v>19.18</v>
      </c>
      <c r="J2791" s="871" t="n">
        <v>25.65</v>
      </c>
    </row>
    <row r="2792" customFormat="false" ht="25.5" hidden="false" customHeight="false" outlineLevel="0" collapsed="false">
      <c r="A2792" s="868" t="s">
        <v>5916</v>
      </c>
      <c r="B2792" s="869"/>
      <c r="C2792" s="868" t="s">
        <v>5917</v>
      </c>
      <c r="D2792" s="868" t="s">
        <v>337</v>
      </c>
      <c r="E2792" s="870" t="n">
        <v>480.91</v>
      </c>
      <c r="F2792" s="871" t="n">
        <v>31.53</v>
      </c>
      <c r="G2792" s="871" t="n">
        <v>512.44</v>
      </c>
      <c r="H2792" s="870" t="n">
        <v>480.91</v>
      </c>
      <c r="I2792" s="871" t="n">
        <v>36.42</v>
      </c>
      <c r="J2792" s="871" t="n">
        <v>517.33</v>
      </c>
    </row>
    <row r="2793" customFormat="false" ht="25.5" hidden="false" customHeight="false" outlineLevel="0" collapsed="false">
      <c r="A2793" s="868" t="s">
        <v>5918</v>
      </c>
      <c r="B2793" s="869"/>
      <c r="C2793" s="868" t="s">
        <v>5919</v>
      </c>
      <c r="D2793" s="868" t="s">
        <v>337</v>
      </c>
      <c r="E2793" s="870" t="n">
        <v>351.69</v>
      </c>
      <c r="F2793" s="871" t="n">
        <v>26.45</v>
      </c>
      <c r="G2793" s="871" t="n">
        <v>378.14</v>
      </c>
      <c r="H2793" s="870" t="n">
        <v>351.69</v>
      </c>
      <c r="I2793" s="871" t="n">
        <v>30.56</v>
      </c>
      <c r="J2793" s="871" t="n">
        <v>382.25</v>
      </c>
    </row>
    <row r="2794" customFormat="false" ht="25.5" hidden="false" customHeight="false" outlineLevel="0" collapsed="false">
      <c r="A2794" s="868" t="s">
        <v>5920</v>
      </c>
      <c r="B2794" s="869"/>
      <c r="C2794" s="868" t="s">
        <v>5921</v>
      </c>
      <c r="D2794" s="868" t="s">
        <v>337</v>
      </c>
      <c r="E2794" s="870" t="n">
        <v>129.92</v>
      </c>
      <c r="F2794" s="871" t="n">
        <v>16.6</v>
      </c>
      <c r="G2794" s="871" t="n">
        <v>146.52</v>
      </c>
      <c r="H2794" s="870" t="n">
        <v>129.92</v>
      </c>
      <c r="I2794" s="871" t="n">
        <v>19.18</v>
      </c>
      <c r="J2794" s="871" t="n">
        <v>149.1</v>
      </c>
    </row>
    <row r="2795" customFormat="false" ht="25.5" hidden="false" customHeight="false" outlineLevel="0" collapsed="false">
      <c r="A2795" s="868" t="s">
        <v>5922</v>
      </c>
      <c r="B2795" s="869"/>
      <c r="C2795" s="868" t="s">
        <v>5923</v>
      </c>
      <c r="D2795" s="868" t="s">
        <v>337</v>
      </c>
      <c r="E2795" s="870" t="n">
        <v>4.31</v>
      </c>
      <c r="F2795" s="871" t="n">
        <v>19.98</v>
      </c>
      <c r="G2795" s="871" t="n">
        <v>24.29</v>
      </c>
      <c r="H2795" s="870" t="n">
        <v>4.31</v>
      </c>
      <c r="I2795" s="871" t="n">
        <v>23.08</v>
      </c>
      <c r="J2795" s="871" t="n">
        <v>27.39</v>
      </c>
    </row>
    <row r="2796" customFormat="false" ht="25.5" hidden="false" customHeight="false" outlineLevel="0" collapsed="false">
      <c r="A2796" s="868" t="s">
        <v>5924</v>
      </c>
      <c r="B2796" s="869"/>
      <c r="C2796" s="868" t="s">
        <v>5925</v>
      </c>
      <c r="D2796" s="868" t="s">
        <v>337</v>
      </c>
      <c r="E2796" s="870" t="n">
        <v>10.21</v>
      </c>
      <c r="F2796" s="871" t="n">
        <v>19.98</v>
      </c>
      <c r="G2796" s="871" t="n">
        <v>30.19</v>
      </c>
      <c r="H2796" s="870" t="n">
        <v>10.21</v>
      </c>
      <c r="I2796" s="871" t="n">
        <v>23.08</v>
      </c>
      <c r="J2796" s="871" t="n">
        <v>33.29</v>
      </c>
    </row>
    <row r="2797" customFormat="false" ht="12.75" hidden="false" customHeight="false" outlineLevel="0" collapsed="false">
      <c r="A2797" s="868" t="s">
        <v>5926</v>
      </c>
      <c r="B2797" s="869"/>
      <c r="C2797" s="868" t="s">
        <v>5927</v>
      </c>
      <c r="D2797" s="868" t="s">
        <v>337</v>
      </c>
      <c r="E2797" s="870" t="n">
        <v>60.35</v>
      </c>
      <c r="F2797" s="871" t="n">
        <v>26.45</v>
      </c>
      <c r="G2797" s="871" t="n">
        <v>86.8</v>
      </c>
      <c r="H2797" s="870" t="n">
        <v>60.35</v>
      </c>
      <c r="I2797" s="871" t="n">
        <v>30.56</v>
      </c>
      <c r="J2797" s="871" t="n">
        <v>90.91</v>
      </c>
    </row>
    <row r="2798" customFormat="false" ht="38.25" hidden="false" customHeight="false" outlineLevel="0" collapsed="false">
      <c r="A2798" s="868" t="s">
        <v>5928</v>
      </c>
      <c r="B2798" s="869"/>
      <c r="C2798" s="868" t="s">
        <v>5929</v>
      </c>
      <c r="D2798" s="868" t="s">
        <v>337</v>
      </c>
      <c r="E2798" s="870" t="n">
        <v>2188.57</v>
      </c>
      <c r="F2798" s="871" t="n">
        <v>66.36</v>
      </c>
      <c r="G2798" s="871" t="n">
        <v>2254.93</v>
      </c>
      <c r="H2798" s="870" t="n">
        <v>2188.57</v>
      </c>
      <c r="I2798" s="871" t="n">
        <v>76.68</v>
      </c>
      <c r="J2798" s="871" t="n">
        <v>2265.25</v>
      </c>
    </row>
    <row r="2799" customFormat="false" ht="25.5" hidden="false" customHeight="false" outlineLevel="0" collapsed="false">
      <c r="A2799" s="868" t="s">
        <v>5930</v>
      </c>
      <c r="B2799" s="869"/>
      <c r="C2799" s="868" t="s">
        <v>5931</v>
      </c>
      <c r="D2799" s="868" t="s">
        <v>337</v>
      </c>
      <c r="E2799" s="870" t="n">
        <v>359.34</v>
      </c>
      <c r="F2799" s="871" t="n">
        <v>26.45</v>
      </c>
      <c r="G2799" s="871" t="n">
        <v>385.79</v>
      </c>
      <c r="H2799" s="870" t="n">
        <v>359.34</v>
      </c>
      <c r="I2799" s="871" t="n">
        <v>30.56</v>
      </c>
      <c r="J2799" s="871" t="n">
        <v>389.9</v>
      </c>
    </row>
    <row r="2800" customFormat="false" ht="12.75" hidden="false" customHeight="false" outlineLevel="0" collapsed="false">
      <c r="A2800" s="868" t="s">
        <v>5932</v>
      </c>
      <c r="B2800" s="869"/>
      <c r="C2800" s="868" t="s">
        <v>5933</v>
      </c>
      <c r="D2800" s="868" t="s">
        <v>337</v>
      </c>
      <c r="E2800" s="870" t="n">
        <v>109.39</v>
      </c>
      <c r="F2800" s="871" t="n">
        <v>26.45</v>
      </c>
      <c r="G2800" s="871" t="n">
        <v>135.84</v>
      </c>
      <c r="H2800" s="870" t="n">
        <v>109.39</v>
      </c>
      <c r="I2800" s="871" t="n">
        <v>30.56</v>
      </c>
      <c r="J2800" s="871" t="n">
        <v>139.95</v>
      </c>
    </row>
    <row r="2801" customFormat="false" ht="12.75" hidden="false" customHeight="false" outlineLevel="0" collapsed="false">
      <c r="A2801" s="863" t="s">
        <v>5934</v>
      </c>
      <c r="B2801" s="864" t="s">
        <v>5935</v>
      </c>
      <c r="C2801" s="865"/>
      <c r="D2801" s="876"/>
      <c r="E2801" s="877"/>
      <c r="F2801" s="877"/>
      <c r="G2801" s="878"/>
      <c r="H2801" s="877"/>
      <c r="I2801" s="877"/>
      <c r="J2801" s="878"/>
    </row>
    <row r="2802" customFormat="false" ht="25.5" hidden="false" customHeight="false" outlineLevel="0" collapsed="false">
      <c r="A2802" s="868" t="s">
        <v>5936</v>
      </c>
      <c r="B2802" s="869"/>
      <c r="C2802" s="868" t="s">
        <v>5937</v>
      </c>
      <c r="D2802" s="868" t="s">
        <v>337</v>
      </c>
      <c r="E2802" s="870" t="n">
        <v>8755.22</v>
      </c>
      <c r="F2802" s="871" t="n">
        <v>132.72</v>
      </c>
      <c r="G2802" s="871" t="n">
        <v>8887.94</v>
      </c>
      <c r="H2802" s="870" t="n">
        <v>8755.22</v>
      </c>
      <c r="I2802" s="871" t="n">
        <v>153.36</v>
      </c>
      <c r="J2802" s="871" t="n">
        <v>8908.58</v>
      </c>
    </row>
    <row r="2803" customFormat="false" ht="25.5" hidden="false" customHeight="false" outlineLevel="0" collapsed="false">
      <c r="A2803" s="868" t="s">
        <v>5938</v>
      </c>
      <c r="B2803" s="869"/>
      <c r="C2803" s="868" t="s">
        <v>5939</v>
      </c>
      <c r="D2803" s="868" t="s">
        <v>337</v>
      </c>
      <c r="E2803" s="870" t="n">
        <v>9565.88</v>
      </c>
      <c r="F2803" s="871" t="n">
        <v>149.32</v>
      </c>
      <c r="G2803" s="871" t="n">
        <v>9715.2</v>
      </c>
      <c r="H2803" s="870" t="n">
        <v>9565.88</v>
      </c>
      <c r="I2803" s="871" t="n">
        <v>172.54</v>
      </c>
      <c r="J2803" s="871" t="n">
        <v>9738.42</v>
      </c>
    </row>
    <row r="2804" customFormat="false" ht="25.5" hidden="false" customHeight="false" outlineLevel="0" collapsed="false">
      <c r="A2804" s="868" t="s">
        <v>5940</v>
      </c>
      <c r="B2804" s="869"/>
      <c r="C2804" s="868" t="s">
        <v>5941</v>
      </c>
      <c r="D2804" s="868" t="s">
        <v>337</v>
      </c>
      <c r="E2804" s="870" t="n">
        <v>360.45</v>
      </c>
      <c r="F2804" s="871" t="n">
        <v>165.9</v>
      </c>
      <c r="G2804" s="871" t="n">
        <v>526.35</v>
      </c>
      <c r="H2804" s="870" t="n">
        <v>360.45</v>
      </c>
      <c r="I2804" s="871" t="n">
        <v>191.7</v>
      </c>
      <c r="J2804" s="871" t="n">
        <v>552.15</v>
      </c>
    </row>
    <row r="2805" customFormat="false" ht="38.25" hidden="false" customHeight="false" outlineLevel="0" collapsed="false">
      <c r="A2805" s="868" t="s">
        <v>5942</v>
      </c>
      <c r="B2805" s="869"/>
      <c r="C2805" s="868" t="s">
        <v>5943</v>
      </c>
      <c r="D2805" s="868" t="s">
        <v>648</v>
      </c>
      <c r="E2805" s="870" t="n">
        <v>9987.54</v>
      </c>
      <c r="F2805" s="871" t="n">
        <v>3518.4</v>
      </c>
      <c r="G2805" s="871" t="n">
        <v>13505.94</v>
      </c>
      <c r="H2805" s="870" t="n">
        <v>9987.54</v>
      </c>
      <c r="I2805" s="871" t="n">
        <v>4065.6</v>
      </c>
      <c r="J2805" s="871" t="n">
        <v>14053.14</v>
      </c>
    </row>
    <row r="2806" customFormat="false" ht="38.25" hidden="false" customHeight="false" outlineLevel="0" collapsed="false">
      <c r="A2806" s="868" t="s">
        <v>5944</v>
      </c>
      <c r="B2806" s="869"/>
      <c r="C2806" s="868" t="s">
        <v>5945</v>
      </c>
      <c r="D2806" s="868" t="s">
        <v>648</v>
      </c>
      <c r="E2806" s="870" t="n">
        <v>15184.06</v>
      </c>
      <c r="F2806" s="871" t="n">
        <v>3958.2</v>
      </c>
      <c r="G2806" s="871" t="n">
        <v>19142.26</v>
      </c>
      <c r="H2806" s="870" t="n">
        <v>15184.06</v>
      </c>
      <c r="I2806" s="871" t="n">
        <v>4573.8</v>
      </c>
      <c r="J2806" s="871" t="n">
        <v>19757.86</v>
      </c>
    </row>
    <row r="2807" customFormat="false" ht="38.25" hidden="false" customHeight="false" outlineLevel="0" collapsed="false">
      <c r="A2807" s="868" t="s">
        <v>5946</v>
      </c>
      <c r="B2807" s="869"/>
      <c r="C2807" s="868" t="s">
        <v>5947</v>
      </c>
      <c r="D2807" s="868" t="s">
        <v>648</v>
      </c>
      <c r="E2807" s="870" t="n">
        <v>22296.91</v>
      </c>
      <c r="F2807" s="871" t="n">
        <v>4654.46</v>
      </c>
      <c r="G2807" s="871" t="n">
        <v>26951.37</v>
      </c>
      <c r="H2807" s="870" t="n">
        <v>22296.91</v>
      </c>
      <c r="I2807" s="871" t="n">
        <v>5378.35</v>
      </c>
      <c r="J2807" s="871" t="n">
        <v>27675.26</v>
      </c>
    </row>
    <row r="2808" customFormat="false" ht="25.5" hidden="false" customHeight="false" outlineLevel="0" collapsed="false">
      <c r="A2808" s="868" t="s">
        <v>5948</v>
      </c>
      <c r="B2808" s="869"/>
      <c r="C2808" s="868" t="s">
        <v>5949</v>
      </c>
      <c r="D2808" s="868" t="s">
        <v>337</v>
      </c>
      <c r="E2808" s="870" t="n">
        <v>785.83</v>
      </c>
      <c r="F2808" s="871" t="n">
        <v>34.41</v>
      </c>
      <c r="G2808" s="871" t="n">
        <v>820.24</v>
      </c>
      <c r="H2808" s="870" t="n">
        <v>785.83</v>
      </c>
      <c r="I2808" s="871" t="n">
        <v>39.76</v>
      </c>
      <c r="J2808" s="871" t="n">
        <v>825.59</v>
      </c>
    </row>
    <row r="2809" customFormat="false" ht="25.5" hidden="false" customHeight="false" outlineLevel="0" collapsed="false">
      <c r="A2809" s="868" t="s">
        <v>5950</v>
      </c>
      <c r="B2809" s="869"/>
      <c r="C2809" s="868" t="s">
        <v>5951</v>
      </c>
      <c r="D2809" s="868" t="s">
        <v>337</v>
      </c>
      <c r="E2809" s="870" t="n">
        <v>963.8</v>
      </c>
      <c r="F2809" s="871" t="n">
        <v>43.03</v>
      </c>
      <c r="G2809" s="871" t="n">
        <v>1006.83</v>
      </c>
      <c r="H2809" s="870" t="n">
        <v>963.8</v>
      </c>
      <c r="I2809" s="871" t="n">
        <v>49.72</v>
      </c>
      <c r="J2809" s="871" t="n">
        <v>1013.52</v>
      </c>
    </row>
    <row r="2810" customFormat="false" ht="25.5" hidden="false" customHeight="false" outlineLevel="0" collapsed="false">
      <c r="A2810" s="868" t="s">
        <v>5952</v>
      </c>
      <c r="B2810" s="869"/>
      <c r="C2810" s="868" t="s">
        <v>5953</v>
      </c>
      <c r="D2810" s="868" t="s">
        <v>337</v>
      </c>
      <c r="E2810" s="870" t="n">
        <v>1940.7</v>
      </c>
      <c r="F2810" s="871" t="n">
        <v>46.68</v>
      </c>
      <c r="G2810" s="871" t="n">
        <v>1987.38</v>
      </c>
      <c r="H2810" s="870" t="n">
        <v>1940.7</v>
      </c>
      <c r="I2810" s="871" t="n">
        <v>53.94</v>
      </c>
      <c r="J2810" s="871" t="n">
        <v>1994.64</v>
      </c>
    </row>
    <row r="2811" customFormat="false" ht="12.75" hidden="false" customHeight="false" outlineLevel="0" collapsed="false">
      <c r="A2811" s="863" t="s">
        <v>5954</v>
      </c>
      <c r="B2811" s="864" t="s">
        <v>5955</v>
      </c>
      <c r="C2811" s="865"/>
      <c r="D2811" s="876"/>
      <c r="E2811" s="877"/>
      <c r="F2811" s="877"/>
      <c r="G2811" s="878"/>
      <c r="H2811" s="877"/>
      <c r="I2811" s="877"/>
      <c r="J2811" s="878"/>
    </row>
    <row r="2812" customFormat="false" ht="12.75" hidden="false" customHeight="false" outlineLevel="0" collapsed="false">
      <c r="A2812" s="868" t="s">
        <v>5956</v>
      </c>
      <c r="B2812" s="869"/>
      <c r="C2812" s="868" t="s">
        <v>5957</v>
      </c>
      <c r="D2812" s="868" t="s">
        <v>337</v>
      </c>
      <c r="E2812" s="870" t="n">
        <v>143.72</v>
      </c>
      <c r="F2812" s="871" t="n">
        <v>26.45</v>
      </c>
      <c r="G2812" s="871" t="n">
        <v>170.17</v>
      </c>
      <c r="H2812" s="870" t="n">
        <v>143.72</v>
      </c>
      <c r="I2812" s="871" t="n">
        <v>30.56</v>
      </c>
      <c r="J2812" s="871" t="n">
        <v>174.28</v>
      </c>
    </row>
    <row r="2813" customFormat="false" ht="12.75" hidden="false" customHeight="false" outlineLevel="0" collapsed="false">
      <c r="A2813" s="863" t="s">
        <v>5958</v>
      </c>
      <c r="B2813" s="864" t="s">
        <v>5959</v>
      </c>
      <c r="C2813" s="865"/>
      <c r="D2813" s="876"/>
      <c r="E2813" s="877"/>
      <c r="F2813" s="877"/>
      <c r="G2813" s="878"/>
      <c r="H2813" s="877"/>
      <c r="I2813" s="877"/>
      <c r="J2813" s="878"/>
    </row>
    <row r="2814" customFormat="false" ht="25.5" hidden="false" customHeight="false" outlineLevel="0" collapsed="false">
      <c r="A2814" s="868" t="s">
        <v>5960</v>
      </c>
      <c r="B2814" s="869"/>
      <c r="C2814" s="868" t="s">
        <v>5961</v>
      </c>
      <c r="D2814" s="868" t="s">
        <v>337</v>
      </c>
      <c r="E2814" s="870" t="n">
        <v>280.38</v>
      </c>
      <c r="F2814" s="871" t="n">
        <v>33.18</v>
      </c>
      <c r="G2814" s="871" t="n">
        <v>313.56</v>
      </c>
      <c r="H2814" s="870" t="n">
        <v>280.38</v>
      </c>
      <c r="I2814" s="871" t="n">
        <v>38.34</v>
      </c>
      <c r="J2814" s="871" t="n">
        <v>318.72</v>
      </c>
    </row>
    <row r="2815" customFormat="false" ht="12.75" hidden="false" customHeight="false" outlineLevel="0" collapsed="false">
      <c r="A2815" s="863" t="s">
        <v>5962</v>
      </c>
      <c r="B2815" s="864" t="s">
        <v>5963</v>
      </c>
      <c r="C2815" s="865"/>
      <c r="D2815" s="876"/>
      <c r="E2815" s="877"/>
      <c r="F2815" s="877"/>
      <c r="G2815" s="878"/>
      <c r="H2815" s="877"/>
      <c r="I2815" s="877"/>
      <c r="J2815" s="878"/>
    </row>
    <row r="2816" customFormat="false" ht="12.75" hidden="false" customHeight="false" outlineLevel="0" collapsed="false">
      <c r="A2816" s="868" t="s">
        <v>5964</v>
      </c>
      <c r="B2816" s="869"/>
      <c r="C2816" s="868" t="s">
        <v>5965</v>
      </c>
      <c r="D2816" s="868" t="s">
        <v>337</v>
      </c>
      <c r="E2816" s="870" t="n">
        <v>28.91</v>
      </c>
      <c r="F2816" s="871" t="n">
        <v>16.6</v>
      </c>
      <c r="G2816" s="871" t="n">
        <v>45.51</v>
      </c>
      <c r="H2816" s="870" t="n">
        <v>28.91</v>
      </c>
      <c r="I2816" s="871" t="n">
        <v>19.18</v>
      </c>
      <c r="J2816" s="871" t="n">
        <v>48.09</v>
      </c>
    </row>
    <row r="2817" customFormat="false" ht="12.75" hidden="false" customHeight="false" outlineLevel="0" collapsed="false">
      <c r="A2817" s="863" t="s">
        <v>5966</v>
      </c>
      <c r="B2817" s="864" t="s">
        <v>5967</v>
      </c>
      <c r="C2817" s="865"/>
      <c r="D2817" s="876"/>
      <c r="E2817" s="877"/>
      <c r="F2817" s="877"/>
      <c r="G2817" s="878"/>
      <c r="H2817" s="877"/>
      <c r="I2817" s="877"/>
      <c r="J2817" s="878"/>
    </row>
    <row r="2818" customFormat="false" ht="25.5" hidden="false" customHeight="false" outlineLevel="0" collapsed="false">
      <c r="A2818" s="868" t="s">
        <v>5968</v>
      </c>
      <c r="B2818" s="869"/>
      <c r="C2818" s="868" t="s">
        <v>5969</v>
      </c>
      <c r="D2818" s="868" t="s">
        <v>648</v>
      </c>
      <c r="E2818" s="870" t="n">
        <v>5134.02</v>
      </c>
      <c r="F2818" s="871" t="n">
        <v>261.56</v>
      </c>
      <c r="G2818" s="871" t="n">
        <v>5395.58</v>
      </c>
      <c r="H2818" s="870" t="n">
        <v>5134.02</v>
      </c>
      <c r="I2818" s="871" t="n">
        <v>302.25</v>
      </c>
      <c r="J2818" s="871" t="n">
        <v>5436.27</v>
      </c>
    </row>
    <row r="2819" customFormat="false" ht="25.5" hidden="false" customHeight="false" outlineLevel="0" collapsed="false">
      <c r="A2819" s="868" t="s">
        <v>5970</v>
      </c>
      <c r="B2819" s="869"/>
      <c r="C2819" s="868" t="s">
        <v>5971</v>
      </c>
      <c r="D2819" s="868" t="s">
        <v>648</v>
      </c>
      <c r="E2819" s="870" t="n">
        <v>6342.99</v>
      </c>
      <c r="F2819" s="871" t="n">
        <v>270.02</v>
      </c>
      <c r="G2819" s="871" t="n">
        <v>6613.01</v>
      </c>
      <c r="H2819" s="870" t="n">
        <v>6342.99</v>
      </c>
      <c r="I2819" s="871" t="n">
        <v>312.02</v>
      </c>
      <c r="J2819" s="871" t="n">
        <v>6655.01</v>
      </c>
    </row>
    <row r="2820" customFormat="false" ht="25.5" hidden="false" customHeight="false" outlineLevel="0" collapsed="false">
      <c r="A2820" s="868" t="s">
        <v>5972</v>
      </c>
      <c r="B2820" s="869"/>
      <c r="C2820" s="868" t="s">
        <v>5973</v>
      </c>
      <c r="D2820" s="868" t="s">
        <v>648</v>
      </c>
      <c r="E2820" s="870" t="n">
        <v>8986.34</v>
      </c>
      <c r="F2820" s="871" t="n">
        <v>270.02</v>
      </c>
      <c r="G2820" s="871" t="n">
        <v>9256.36</v>
      </c>
      <c r="H2820" s="870" t="n">
        <v>8986.34</v>
      </c>
      <c r="I2820" s="871" t="n">
        <v>312.02</v>
      </c>
      <c r="J2820" s="871" t="n">
        <v>9298.36</v>
      </c>
    </row>
    <row r="2821" customFormat="false" ht="25.5" hidden="false" customHeight="false" outlineLevel="0" collapsed="false">
      <c r="A2821" s="868" t="s">
        <v>5974</v>
      </c>
      <c r="B2821" s="869"/>
      <c r="C2821" s="868" t="s">
        <v>5975</v>
      </c>
      <c r="D2821" s="868" t="s">
        <v>648</v>
      </c>
      <c r="E2821" s="870" t="n">
        <v>2378.62</v>
      </c>
      <c r="F2821" s="871" t="n">
        <v>261.56</v>
      </c>
      <c r="G2821" s="871" t="n">
        <v>2640.18</v>
      </c>
      <c r="H2821" s="870" t="n">
        <v>2378.62</v>
      </c>
      <c r="I2821" s="871" t="n">
        <v>302.25</v>
      </c>
      <c r="J2821" s="871" t="n">
        <v>2680.87</v>
      </c>
    </row>
    <row r="2822" customFormat="false" ht="25.5" hidden="false" customHeight="false" outlineLevel="0" collapsed="false">
      <c r="A2822" s="868" t="s">
        <v>5976</v>
      </c>
      <c r="B2822" s="869"/>
      <c r="C2822" s="868" t="s">
        <v>5977</v>
      </c>
      <c r="D2822" s="868" t="s">
        <v>648</v>
      </c>
      <c r="E2822" s="870" t="n">
        <v>2728.59</v>
      </c>
      <c r="F2822" s="871" t="n">
        <v>261.56</v>
      </c>
      <c r="G2822" s="871" t="n">
        <v>2990.15</v>
      </c>
      <c r="H2822" s="870" t="n">
        <v>2728.59</v>
      </c>
      <c r="I2822" s="871" t="n">
        <v>302.25</v>
      </c>
      <c r="J2822" s="871" t="n">
        <v>3030.84</v>
      </c>
    </row>
    <row r="2823" customFormat="false" ht="25.5" hidden="false" customHeight="false" outlineLevel="0" collapsed="false">
      <c r="A2823" s="868" t="s">
        <v>5978</v>
      </c>
      <c r="B2823" s="869"/>
      <c r="C2823" s="868" t="s">
        <v>5979</v>
      </c>
      <c r="D2823" s="868" t="s">
        <v>648</v>
      </c>
      <c r="E2823" s="870" t="n">
        <v>4362.83</v>
      </c>
      <c r="F2823" s="871" t="n">
        <v>270.02</v>
      </c>
      <c r="G2823" s="871" t="n">
        <v>4632.85</v>
      </c>
      <c r="H2823" s="870" t="n">
        <v>4362.83</v>
      </c>
      <c r="I2823" s="871" t="n">
        <v>312.02</v>
      </c>
      <c r="J2823" s="871" t="n">
        <v>4674.85</v>
      </c>
    </row>
    <row r="2824" customFormat="false" ht="25.5" hidden="false" customHeight="false" outlineLevel="0" collapsed="false">
      <c r="A2824" s="868" t="s">
        <v>5980</v>
      </c>
      <c r="B2824" s="869"/>
      <c r="C2824" s="868" t="s">
        <v>5981</v>
      </c>
      <c r="D2824" s="868" t="s">
        <v>648</v>
      </c>
      <c r="E2824" s="870" t="n">
        <v>4627.31</v>
      </c>
      <c r="F2824" s="871" t="n">
        <v>270.02</v>
      </c>
      <c r="G2824" s="871" t="n">
        <v>4897.33</v>
      </c>
      <c r="H2824" s="870" t="n">
        <v>4627.31</v>
      </c>
      <c r="I2824" s="871" t="n">
        <v>312.02</v>
      </c>
      <c r="J2824" s="871" t="n">
        <v>4939.33</v>
      </c>
    </row>
    <row r="2825" customFormat="false" ht="25.5" hidden="false" customHeight="false" outlineLevel="0" collapsed="false">
      <c r="A2825" s="868" t="s">
        <v>5982</v>
      </c>
      <c r="B2825" s="869"/>
      <c r="C2825" s="868" t="s">
        <v>5983</v>
      </c>
      <c r="D2825" s="868" t="s">
        <v>648</v>
      </c>
      <c r="E2825" s="870" t="n">
        <v>3946.31</v>
      </c>
      <c r="F2825" s="871" t="n">
        <v>261.56</v>
      </c>
      <c r="G2825" s="871" t="n">
        <v>4207.87</v>
      </c>
      <c r="H2825" s="870" t="n">
        <v>3946.31</v>
      </c>
      <c r="I2825" s="871" t="n">
        <v>302.25</v>
      </c>
      <c r="J2825" s="871" t="n">
        <v>4248.56</v>
      </c>
    </row>
    <row r="2826" customFormat="false" ht="25.5" hidden="false" customHeight="false" outlineLevel="0" collapsed="false">
      <c r="A2826" s="868" t="s">
        <v>5984</v>
      </c>
      <c r="B2826" s="869"/>
      <c r="C2826" s="868" t="s">
        <v>5985</v>
      </c>
      <c r="D2826" s="868" t="s">
        <v>648</v>
      </c>
      <c r="E2826" s="870" t="n">
        <v>4735.78</v>
      </c>
      <c r="F2826" s="871" t="n">
        <v>270.02</v>
      </c>
      <c r="G2826" s="871" t="n">
        <v>5005.8</v>
      </c>
      <c r="H2826" s="870" t="n">
        <v>4735.78</v>
      </c>
      <c r="I2826" s="871" t="n">
        <v>312.02</v>
      </c>
      <c r="J2826" s="871" t="n">
        <v>5047.8</v>
      </c>
    </row>
    <row r="2827" customFormat="false" ht="25.5" hidden="false" customHeight="false" outlineLevel="0" collapsed="false">
      <c r="A2827" s="868" t="s">
        <v>5986</v>
      </c>
      <c r="B2827" s="869"/>
      <c r="C2827" s="868" t="s">
        <v>5987</v>
      </c>
      <c r="D2827" s="868" t="s">
        <v>648</v>
      </c>
      <c r="E2827" s="870" t="n">
        <v>7120.64</v>
      </c>
      <c r="F2827" s="871" t="n">
        <v>270.02</v>
      </c>
      <c r="G2827" s="871" t="n">
        <v>7390.66</v>
      </c>
      <c r="H2827" s="870" t="n">
        <v>7120.64</v>
      </c>
      <c r="I2827" s="871" t="n">
        <v>312.02</v>
      </c>
      <c r="J2827" s="871" t="n">
        <v>7432.66</v>
      </c>
    </row>
    <row r="2828" customFormat="false" ht="12.75" hidden="false" customHeight="false" outlineLevel="0" collapsed="false">
      <c r="A2828" s="863" t="s">
        <v>5988</v>
      </c>
      <c r="B2828" s="864" t="s">
        <v>5989</v>
      </c>
      <c r="C2828" s="865"/>
      <c r="D2828" s="876"/>
      <c r="E2828" s="877"/>
      <c r="F2828" s="877"/>
      <c r="G2828" s="878"/>
      <c r="H2828" s="877"/>
      <c r="I2828" s="877"/>
      <c r="J2828" s="878"/>
    </row>
    <row r="2829" customFormat="false" ht="25.5" hidden="false" customHeight="false" outlineLevel="0" collapsed="false">
      <c r="A2829" s="868" t="s">
        <v>5990</v>
      </c>
      <c r="B2829" s="869"/>
      <c r="C2829" s="868" t="s">
        <v>5991</v>
      </c>
      <c r="D2829" s="868" t="s">
        <v>337</v>
      </c>
      <c r="E2829" s="870" t="n">
        <v>28534.04</v>
      </c>
      <c r="F2829" s="871" t="n">
        <v>611.36</v>
      </c>
      <c r="G2829" s="871" t="n">
        <v>29145.4</v>
      </c>
      <c r="H2829" s="870" t="n">
        <v>28534.04</v>
      </c>
      <c r="I2829" s="871" t="n">
        <v>706.48</v>
      </c>
      <c r="J2829" s="871" t="n">
        <v>29240.52</v>
      </c>
    </row>
    <row r="2830" customFormat="false" ht="25.5" hidden="false" customHeight="false" outlineLevel="0" collapsed="false">
      <c r="A2830" s="868" t="s">
        <v>5992</v>
      </c>
      <c r="B2830" s="869"/>
      <c r="C2830" s="868" t="s">
        <v>5993</v>
      </c>
      <c r="D2830" s="868" t="s">
        <v>337</v>
      </c>
      <c r="E2830" s="870" t="n">
        <v>32984.07</v>
      </c>
      <c r="F2830" s="871" t="n">
        <v>611.36</v>
      </c>
      <c r="G2830" s="871" t="n">
        <v>33595.43</v>
      </c>
      <c r="H2830" s="870" t="n">
        <v>32984.07</v>
      </c>
      <c r="I2830" s="871" t="n">
        <v>706.48</v>
      </c>
      <c r="J2830" s="871" t="n">
        <v>33690.55</v>
      </c>
    </row>
    <row r="2831" customFormat="false" ht="25.5" hidden="false" customHeight="false" outlineLevel="0" collapsed="false">
      <c r="A2831" s="868" t="s">
        <v>5994</v>
      </c>
      <c r="B2831" s="869"/>
      <c r="C2831" s="868" t="s">
        <v>5995</v>
      </c>
      <c r="D2831" s="868" t="s">
        <v>337</v>
      </c>
      <c r="E2831" s="870" t="n">
        <v>38110.67</v>
      </c>
      <c r="F2831" s="871" t="n">
        <v>611.36</v>
      </c>
      <c r="G2831" s="871" t="n">
        <v>38722.03</v>
      </c>
      <c r="H2831" s="870" t="n">
        <v>38110.67</v>
      </c>
      <c r="I2831" s="871" t="n">
        <v>706.48</v>
      </c>
      <c r="J2831" s="871" t="n">
        <v>38817.15</v>
      </c>
    </row>
    <row r="2832" customFormat="false" ht="25.5" hidden="false" customHeight="false" outlineLevel="0" collapsed="false">
      <c r="A2832" s="868" t="s">
        <v>5996</v>
      </c>
      <c r="B2832" s="869"/>
      <c r="C2832" s="868" t="s">
        <v>5997</v>
      </c>
      <c r="D2832" s="868" t="s">
        <v>337</v>
      </c>
      <c r="E2832" s="870" t="n">
        <v>42470.03</v>
      </c>
      <c r="F2832" s="871" t="n">
        <v>611.36</v>
      </c>
      <c r="G2832" s="871" t="n">
        <v>43081.39</v>
      </c>
      <c r="H2832" s="870" t="n">
        <v>42470.03</v>
      </c>
      <c r="I2832" s="871" t="n">
        <v>706.48</v>
      </c>
      <c r="J2832" s="871" t="n">
        <v>43176.51</v>
      </c>
    </row>
    <row r="2833" customFormat="false" ht="25.5" hidden="false" customHeight="false" outlineLevel="0" collapsed="false">
      <c r="A2833" s="868" t="s">
        <v>5998</v>
      </c>
      <c r="B2833" s="869"/>
      <c r="C2833" s="868" t="s">
        <v>5999</v>
      </c>
      <c r="D2833" s="868" t="s">
        <v>337</v>
      </c>
      <c r="E2833" s="870" t="n">
        <v>2743.56</v>
      </c>
      <c r="F2833" s="871" t="n">
        <v>534.94</v>
      </c>
      <c r="G2833" s="871" t="n">
        <v>3278.5</v>
      </c>
      <c r="H2833" s="870" t="n">
        <v>2743.56</v>
      </c>
      <c r="I2833" s="871" t="n">
        <v>618.17</v>
      </c>
      <c r="J2833" s="871" t="n">
        <v>3361.73</v>
      </c>
    </row>
    <row r="2834" customFormat="false" ht="25.5" hidden="false" customHeight="false" outlineLevel="0" collapsed="false">
      <c r="A2834" s="868" t="s">
        <v>6000</v>
      </c>
      <c r="B2834" s="869"/>
      <c r="C2834" s="868" t="s">
        <v>6001</v>
      </c>
      <c r="D2834" s="868" t="s">
        <v>337</v>
      </c>
      <c r="E2834" s="870" t="n">
        <v>3546.94</v>
      </c>
      <c r="F2834" s="871" t="n">
        <v>534.94</v>
      </c>
      <c r="G2834" s="871" t="n">
        <v>4081.88</v>
      </c>
      <c r="H2834" s="870" t="n">
        <v>3546.94</v>
      </c>
      <c r="I2834" s="871" t="n">
        <v>618.17</v>
      </c>
      <c r="J2834" s="871" t="n">
        <v>4165.11</v>
      </c>
    </row>
    <row r="2835" customFormat="false" ht="25.5" hidden="false" customHeight="false" outlineLevel="0" collapsed="false">
      <c r="A2835" s="868" t="s">
        <v>6002</v>
      </c>
      <c r="B2835" s="869"/>
      <c r="C2835" s="868" t="s">
        <v>6003</v>
      </c>
      <c r="D2835" s="868" t="s">
        <v>337</v>
      </c>
      <c r="E2835" s="870" t="n">
        <v>4769.23</v>
      </c>
      <c r="F2835" s="871" t="n">
        <v>534.94</v>
      </c>
      <c r="G2835" s="871" t="n">
        <v>5304.17</v>
      </c>
      <c r="H2835" s="870" t="n">
        <v>4769.23</v>
      </c>
      <c r="I2835" s="871" t="n">
        <v>618.17</v>
      </c>
      <c r="J2835" s="871" t="n">
        <v>5387.4</v>
      </c>
    </row>
    <row r="2836" customFormat="false" ht="25.5" hidden="false" customHeight="false" outlineLevel="0" collapsed="false">
      <c r="A2836" s="868" t="s">
        <v>6004</v>
      </c>
      <c r="B2836" s="869"/>
      <c r="C2836" s="868" t="s">
        <v>6005</v>
      </c>
      <c r="D2836" s="868" t="s">
        <v>337</v>
      </c>
      <c r="E2836" s="870" t="n">
        <v>3054.2</v>
      </c>
      <c r="F2836" s="871" t="n">
        <v>534.94</v>
      </c>
      <c r="G2836" s="871" t="n">
        <v>3589.14</v>
      </c>
      <c r="H2836" s="870" t="n">
        <v>3054.2</v>
      </c>
      <c r="I2836" s="871" t="n">
        <v>618.17</v>
      </c>
      <c r="J2836" s="871" t="n">
        <v>3672.37</v>
      </c>
    </row>
    <row r="2837" customFormat="false" ht="25.5" hidden="false" customHeight="false" outlineLevel="0" collapsed="false">
      <c r="A2837" s="868" t="s">
        <v>6006</v>
      </c>
      <c r="B2837" s="869"/>
      <c r="C2837" s="868" t="s">
        <v>6007</v>
      </c>
      <c r="D2837" s="868" t="s">
        <v>337</v>
      </c>
      <c r="E2837" s="870" t="n">
        <v>3516.81</v>
      </c>
      <c r="F2837" s="871" t="n">
        <v>534.94</v>
      </c>
      <c r="G2837" s="871" t="n">
        <v>4051.75</v>
      </c>
      <c r="H2837" s="870" t="n">
        <v>3516.81</v>
      </c>
      <c r="I2837" s="871" t="n">
        <v>618.17</v>
      </c>
      <c r="J2837" s="871" t="n">
        <v>4134.98</v>
      </c>
    </row>
    <row r="2838" customFormat="false" ht="25.5" hidden="false" customHeight="false" outlineLevel="0" collapsed="false">
      <c r="A2838" s="868" t="s">
        <v>6008</v>
      </c>
      <c r="B2838" s="869"/>
      <c r="C2838" s="868" t="s">
        <v>6009</v>
      </c>
      <c r="D2838" s="868" t="s">
        <v>337</v>
      </c>
      <c r="E2838" s="870" t="n">
        <v>4175.33</v>
      </c>
      <c r="F2838" s="871" t="n">
        <v>534.94</v>
      </c>
      <c r="G2838" s="871" t="n">
        <v>4710.27</v>
      </c>
      <c r="H2838" s="870" t="n">
        <v>4175.33</v>
      </c>
      <c r="I2838" s="871" t="n">
        <v>618.17</v>
      </c>
      <c r="J2838" s="871" t="n">
        <v>4793.5</v>
      </c>
    </row>
    <row r="2839" customFormat="false" ht="25.5" hidden="false" customHeight="false" outlineLevel="0" collapsed="false">
      <c r="A2839" s="868" t="s">
        <v>6010</v>
      </c>
      <c r="B2839" s="869"/>
      <c r="C2839" s="868" t="s">
        <v>6011</v>
      </c>
      <c r="D2839" s="868" t="s">
        <v>337</v>
      </c>
      <c r="E2839" s="870" t="n">
        <v>4835.96</v>
      </c>
      <c r="F2839" s="871" t="n">
        <v>534.94</v>
      </c>
      <c r="G2839" s="871" t="n">
        <v>5370.9</v>
      </c>
      <c r="H2839" s="870" t="n">
        <v>4835.96</v>
      </c>
      <c r="I2839" s="871" t="n">
        <v>618.17</v>
      </c>
      <c r="J2839" s="871" t="n">
        <v>5454.13</v>
      </c>
    </row>
    <row r="2840" customFormat="false" ht="25.5" hidden="false" customHeight="false" outlineLevel="0" collapsed="false">
      <c r="A2840" s="868" t="s">
        <v>6012</v>
      </c>
      <c r="B2840" s="869"/>
      <c r="C2840" s="868" t="s">
        <v>6013</v>
      </c>
      <c r="D2840" s="868" t="s">
        <v>337</v>
      </c>
      <c r="E2840" s="870" t="n">
        <v>2818.76</v>
      </c>
      <c r="F2840" s="871" t="n">
        <v>534.94</v>
      </c>
      <c r="G2840" s="871" t="n">
        <v>3353.7</v>
      </c>
      <c r="H2840" s="870" t="n">
        <v>2818.76</v>
      </c>
      <c r="I2840" s="871" t="n">
        <v>618.17</v>
      </c>
      <c r="J2840" s="871" t="n">
        <v>3436.93</v>
      </c>
    </row>
    <row r="2841" customFormat="false" ht="25.5" hidden="false" customHeight="false" outlineLevel="0" collapsed="false">
      <c r="A2841" s="868" t="s">
        <v>6014</v>
      </c>
      <c r="B2841" s="869"/>
      <c r="C2841" s="868" t="s">
        <v>6015</v>
      </c>
      <c r="D2841" s="868" t="s">
        <v>337</v>
      </c>
      <c r="E2841" s="870" t="n">
        <v>3202.47</v>
      </c>
      <c r="F2841" s="871" t="n">
        <v>534.94</v>
      </c>
      <c r="G2841" s="871" t="n">
        <v>3737.41</v>
      </c>
      <c r="H2841" s="870" t="n">
        <v>3202.47</v>
      </c>
      <c r="I2841" s="871" t="n">
        <v>618.17</v>
      </c>
      <c r="J2841" s="871" t="n">
        <v>3820.64</v>
      </c>
    </row>
    <row r="2842" customFormat="false" ht="25.5" hidden="false" customHeight="false" outlineLevel="0" collapsed="false">
      <c r="A2842" s="868" t="s">
        <v>6016</v>
      </c>
      <c r="B2842" s="869"/>
      <c r="C2842" s="868" t="s">
        <v>6017</v>
      </c>
      <c r="D2842" s="868" t="s">
        <v>337</v>
      </c>
      <c r="E2842" s="870" t="n">
        <v>3475.93</v>
      </c>
      <c r="F2842" s="871" t="n">
        <v>534.94</v>
      </c>
      <c r="G2842" s="871" t="n">
        <v>4010.87</v>
      </c>
      <c r="H2842" s="870" t="n">
        <v>3475.93</v>
      </c>
      <c r="I2842" s="871" t="n">
        <v>618.17</v>
      </c>
      <c r="J2842" s="871" t="n">
        <v>4094.1</v>
      </c>
    </row>
    <row r="2843" customFormat="false" ht="25.5" hidden="false" customHeight="false" outlineLevel="0" collapsed="false">
      <c r="A2843" s="868" t="s">
        <v>6018</v>
      </c>
      <c r="B2843" s="869"/>
      <c r="C2843" s="868" t="s">
        <v>6019</v>
      </c>
      <c r="D2843" s="868" t="s">
        <v>337</v>
      </c>
      <c r="E2843" s="870" t="n">
        <v>3589.95</v>
      </c>
      <c r="F2843" s="871" t="n">
        <v>534.94</v>
      </c>
      <c r="G2843" s="871" t="n">
        <v>4124.89</v>
      </c>
      <c r="H2843" s="870" t="n">
        <v>3589.95</v>
      </c>
      <c r="I2843" s="871" t="n">
        <v>618.17</v>
      </c>
      <c r="J2843" s="871" t="n">
        <v>4208.12</v>
      </c>
    </row>
    <row r="2844" customFormat="false" ht="12.75" hidden="false" customHeight="false" outlineLevel="0" collapsed="false">
      <c r="A2844" s="863" t="s">
        <v>6020</v>
      </c>
      <c r="B2844" s="864" t="s">
        <v>6021</v>
      </c>
      <c r="C2844" s="865"/>
      <c r="D2844" s="876"/>
      <c r="E2844" s="877"/>
      <c r="F2844" s="877"/>
      <c r="G2844" s="878"/>
      <c r="H2844" s="877"/>
      <c r="I2844" s="877"/>
      <c r="J2844" s="878"/>
    </row>
    <row r="2845" customFormat="false" ht="38.25" hidden="false" customHeight="false" outlineLevel="0" collapsed="false">
      <c r="A2845" s="868" t="s">
        <v>6022</v>
      </c>
      <c r="B2845" s="869"/>
      <c r="C2845" s="868" t="s">
        <v>6023</v>
      </c>
      <c r="D2845" s="868" t="s">
        <v>337</v>
      </c>
      <c r="E2845" s="870" t="n">
        <v>5593.28</v>
      </c>
      <c r="F2845" s="871" t="n">
        <v>186.72</v>
      </c>
      <c r="G2845" s="871" t="n">
        <v>5780</v>
      </c>
      <c r="H2845" s="870" t="n">
        <v>5593.28</v>
      </c>
      <c r="I2845" s="871" t="n">
        <v>215.76</v>
      </c>
      <c r="J2845" s="871" t="n">
        <v>5809.04</v>
      </c>
    </row>
    <row r="2846" customFormat="false" ht="38.25" hidden="false" customHeight="false" outlineLevel="0" collapsed="false">
      <c r="A2846" s="868" t="s">
        <v>6024</v>
      </c>
      <c r="B2846" s="869"/>
      <c r="C2846" s="868" t="s">
        <v>6025</v>
      </c>
      <c r="D2846" s="868" t="s">
        <v>337</v>
      </c>
      <c r="E2846" s="870" t="n">
        <v>9901.54</v>
      </c>
      <c r="F2846" s="871" t="n">
        <v>186.72</v>
      </c>
      <c r="G2846" s="871" t="n">
        <v>10088.26</v>
      </c>
      <c r="H2846" s="870" t="n">
        <v>9901.54</v>
      </c>
      <c r="I2846" s="871" t="n">
        <v>215.76</v>
      </c>
      <c r="J2846" s="871" t="n">
        <v>10117.3</v>
      </c>
    </row>
    <row r="2847" customFormat="false" ht="38.25" hidden="false" customHeight="false" outlineLevel="0" collapsed="false">
      <c r="A2847" s="868" t="s">
        <v>6026</v>
      </c>
      <c r="B2847" s="869"/>
      <c r="C2847" s="868" t="s">
        <v>6027</v>
      </c>
      <c r="D2847" s="868" t="s">
        <v>337</v>
      </c>
      <c r="E2847" s="870" t="n">
        <v>2828.79</v>
      </c>
      <c r="F2847" s="871" t="n">
        <v>186.72</v>
      </c>
      <c r="G2847" s="871" t="n">
        <v>3015.51</v>
      </c>
      <c r="H2847" s="870" t="n">
        <v>2828.79</v>
      </c>
      <c r="I2847" s="871" t="n">
        <v>215.76</v>
      </c>
      <c r="J2847" s="871" t="n">
        <v>3044.55</v>
      </c>
    </row>
    <row r="2848" customFormat="false" ht="38.25" hidden="false" customHeight="false" outlineLevel="0" collapsed="false">
      <c r="A2848" s="868" t="s">
        <v>6028</v>
      </c>
      <c r="B2848" s="869"/>
      <c r="C2848" s="868" t="s">
        <v>6029</v>
      </c>
      <c r="D2848" s="868" t="s">
        <v>337</v>
      </c>
      <c r="E2848" s="870" t="n">
        <v>1436.46</v>
      </c>
      <c r="F2848" s="871" t="n">
        <v>186.72</v>
      </c>
      <c r="G2848" s="871" t="n">
        <v>1623.18</v>
      </c>
      <c r="H2848" s="870" t="n">
        <v>1436.46</v>
      </c>
      <c r="I2848" s="871" t="n">
        <v>215.76</v>
      </c>
      <c r="J2848" s="871" t="n">
        <v>1652.22</v>
      </c>
    </row>
    <row r="2849" customFormat="false" ht="38.25" hidden="false" customHeight="false" outlineLevel="0" collapsed="false">
      <c r="A2849" s="868" t="s">
        <v>6030</v>
      </c>
      <c r="B2849" s="869"/>
      <c r="C2849" s="868" t="s">
        <v>6031</v>
      </c>
      <c r="D2849" s="868" t="s">
        <v>337</v>
      </c>
      <c r="E2849" s="870" t="n">
        <v>26192.36</v>
      </c>
      <c r="F2849" s="871" t="n">
        <v>186.72</v>
      </c>
      <c r="G2849" s="871" t="n">
        <v>26379.08</v>
      </c>
      <c r="H2849" s="870" t="n">
        <v>26192.36</v>
      </c>
      <c r="I2849" s="871" t="n">
        <v>215.76</v>
      </c>
      <c r="J2849" s="871" t="n">
        <v>26408.12</v>
      </c>
    </row>
    <row r="2850" customFormat="false" ht="38.25" hidden="false" customHeight="false" outlineLevel="0" collapsed="false">
      <c r="A2850" s="868" t="s">
        <v>6032</v>
      </c>
      <c r="B2850" s="869"/>
      <c r="C2850" s="868" t="s">
        <v>6033</v>
      </c>
      <c r="D2850" s="868" t="s">
        <v>337</v>
      </c>
      <c r="E2850" s="870" t="n">
        <v>1871.13</v>
      </c>
      <c r="F2850" s="871" t="n">
        <v>186.72</v>
      </c>
      <c r="G2850" s="871" t="n">
        <v>2057.85</v>
      </c>
      <c r="H2850" s="870" t="n">
        <v>1871.13</v>
      </c>
      <c r="I2850" s="871" t="n">
        <v>215.76</v>
      </c>
      <c r="J2850" s="871" t="n">
        <v>2086.89</v>
      </c>
    </row>
    <row r="2851" customFormat="false" ht="38.25" hidden="false" customHeight="false" outlineLevel="0" collapsed="false">
      <c r="A2851" s="868" t="s">
        <v>6034</v>
      </c>
      <c r="B2851" s="869"/>
      <c r="C2851" s="868" t="s">
        <v>6035</v>
      </c>
      <c r="D2851" s="868" t="s">
        <v>337</v>
      </c>
      <c r="E2851" s="870" t="n">
        <v>6371.42</v>
      </c>
      <c r="F2851" s="871" t="n">
        <v>186.72</v>
      </c>
      <c r="G2851" s="871" t="n">
        <v>6558.14</v>
      </c>
      <c r="H2851" s="870" t="n">
        <v>6371.42</v>
      </c>
      <c r="I2851" s="871" t="n">
        <v>215.76</v>
      </c>
      <c r="J2851" s="871" t="n">
        <v>6587.18</v>
      </c>
    </row>
    <row r="2852" customFormat="false" ht="38.25" hidden="false" customHeight="false" outlineLevel="0" collapsed="false">
      <c r="A2852" s="868" t="s">
        <v>6036</v>
      </c>
      <c r="B2852" s="869"/>
      <c r="C2852" s="868" t="s">
        <v>6037</v>
      </c>
      <c r="D2852" s="868" t="s">
        <v>337</v>
      </c>
      <c r="E2852" s="870" t="n">
        <v>3009.3</v>
      </c>
      <c r="F2852" s="871" t="n">
        <v>186.72</v>
      </c>
      <c r="G2852" s="871" t="n">
        <v>3196.02</v>
      </c>
      <c r="H2852" s="870" t="n">
        <v>3009.3</v>
      </c>
      <c r="I2852" s="871" t="n">
        <v>215.76</v>
      </c>
      <c r="J2852" s="871" t="n">
        <v>3225.06</v>
      </c>
    </row>
    <row r="2853" customFormat="false" ht="38.25" hidden="false" customHeight="false" outlineLevel="0" collapsed="false">
      <c r="A2853" s="868" t="s">
        <v>6038</v>
      </c>
      <c r="B2853" s="869"/>
      <c r="C2853" s="868" t="s">
        <v>6039</v>
      </c>
      <c r="D2853" s="868" t="s">
        <v>337</v>
      </c>
      <c r="E2853" s="870" t="n">
        <v>11559.3</v>
      </c>
      <c r="F2853" s="871" t="n">
        <v>186.72</v>
      </c>
      <c r="G2853" s="871" t="n">
        <v>11746.02</v>
      </c>
      <c r="H2853" s="870" t="n">
        <v>11559.3</v>
      </c>
      <c r="I2853" s="871" t="n">
        <v>215.76</v>
      </c>
      <c r="J2853" s="871" t="n">
        <v>11775.06</v>
      </c>
    </row>
    <row r="2854" customFormat="false" ht="38.25" hidden="false" customHeight="false" outlineLevel="0" collapsed="false">
      <c r="A2854" s="868" t="s">
        <v>6040</v>
      </c>
      <c r="B2854" s="869"/>
      <c r="C2854" s="868" t="s">
        <v>6041</v>
      </c>
      <c r="D2854" s="868" t="s">
        <v>337</v>
      </c>
      <c r="E2854" s="870" t="n">
        <v>2263.8</v>
      </c>
      <c r="F2854" s="871" t="n">
        <v>186.72</v>
      </c>
      <c r="G2854" s="871" t="n">
        <v>2450.52</v>
      </c>
      <c r="H2854" s="870" t="n">
        <v>2263.8</v>
      </c>
      <c r="I2854" s="871" t="n">
        <v>215.76</v>
      </c>
      <c r="J2854" s="871" t="n">
        <v>2479.56</v>
      </c>
    </row>
    <row r="2855" customFormat="false" ht="38.25" hidden="false" customHeight="false" outlineLevel="0" collapsed="false">
      <c r="A2855" s="868" t="s">
        <v>6042</v>
      </c>
      <c r="B2855" s="869"/>
      <c r="C2855" s="868" t="s">
        <v>6043</v>
      </c>
      <c r="D2855" s="868" t="s">
        <v>337</v>
      </c>
      <c r="E2855" s="870" t="n">
        <v>3072.15</v>
      </c>
      <c r="F2855" s="871" t="n">
        <v>186.72</v>
      </c>
      <c r="G2855" s="871" t="n">
        <v>3258.87</v>
      </c>
      <c r="H2855" s="870" t="n">
        <v>3072.15</v>
      </c>
      <c r="I2855" s="871" t="n">
        <v>215.76</v>
      </c>
      <c r="J2855" s="871" t="n">
        <v>3287.91</v>
      </c>
    </row>
    <row r="2856" customFormat="false" ht="38.25" hidden="false" customHeight="false" outlineLevel="0" collapsed="false">
      <c r="A2856" s="868" t="s">
        <v>6044</v>
      </c>
      <c r="B2856" s="869"/>
      <c r="C2856" s="868" t="s">
        <v>6045</v>
      </c>
      <c r="D2856" s="868" t="s">
        <v>337</v>
      </c>
      <c r="E2856" s="870" t="n">
        <v>3384.57</v>
      </c>
      <c r="F2856" s="871" t="n">
        <v>186.72</v>
      </c>
      <c r="G2856" s="871" t="n">
        <v>3571.29</v>
      </c>
      <c r="H2856" s="870" t="n">
        <v>3384.57</v>
      </c>
      <c r="I2856" s="871" t="n">
        <v>215.76</v>
      </c>
      <c r="J2856" s="871" t="n">
        <v>3600.33</v>
      </c>
    </row>
    <row r="2857" customFormat="false" ht="38.25" hidden="false" customHeight="false" outlineLevel="0" collapsed="false">
      <c r="A2857" s="868" t="s">
        <v>6046</v>
      </c>
      <c r="B2857" s="869"/>
      <c r="C2857" s="868" t="s">
        <v>6047</v>
      </c>
      <c r="D2857" s="868" t="s">
        <v>337</v>
      </c>
      <c r="E2857" s="870" t="n">
        <v>4770.02</v>
      </c>
      <c r="F2857" s="871" t="n">
        <v>186.72</v>
      </c>
      <c r="G2857" s="871" t="n">
        <v>4956.74</v>
      </c>
      <c r="H2857" s="870" t="n">
        <v>4770.02</v>
      </c>
      <c r="I2857" s="871" t="n">
        <v>215.76</v>
      </c>
      <c r="J2857" s="871" t="n">
        <v>4985.78</v>
      </c>
    </row>
    <row r="2858" customFormat="false" ht="38.25" hidden="false" customHeight="false" outlineLevel="0" collapsed="false">
      <c r="A2858" s="868" t="s">
        <v>6048</v>
      </c>
      <c r="B2858" s="869"/>
      <c r="C2858" s="868" t="s">
        <v>6049</v>
      </c>
      <c r="D2858" s="868" t="s">
        <v>337</v>
      </c>
      <c r="E2858" s="870" t="n">
        <v>3671.06</v>
      </c>
      <c r="F2858" s="871" t="n">
        <v>186.72</v>
      </c>
      <c r="G2858" s="871" t="n">
        <v>3857.78</v>
      </c>
      <c r="H2858" s="870" t="n">
        <v>3671.06</v>
      </c>
      <c r="I2858" s="871" t="n">
        <v>215.76</v>
      </c>
      <c r="J2858" s="871" t="n">
        <v>3886.82</v>
      </c>
    </row>
    <row r="2859" customFormat="false" ht="38.25" hidden="false" customHeight="false" outlineLevel="0" collapsed="false">
      <c r="A2859" s="868" t="s">
        <v>6050</v>
      </c>
      <c r="B2859" s="869"/>
      <c r="C2859" s="868" t="s">
        <v>6051</v>
      </c>
      <c r="D2859" s="868" t="s">
        <v>337</v>
      </c>
      <c r="E2859" s="870" t="n">
        <v>964.09</v>
      </c>
      <c r="F2859" s="871" t="n">
        <v>186.72</v>
      </c>
      <c r="G2859" s="871" t="n">
        <v>1150.81</v>
      </c>
      <c r="H2859" s="870" t="n">
        <v>964.09</v>
      </c>
      <c r="I2859" s="871" t="n">
        <v>215.76</v>
      </c>
      <c r="J2859" s="871" t="n">
        <v>1179.85</v>
      </c>
    </row>
    <row r="2860" customFormat="false" ht="38.25" hidden="false" customHeight="false" outlineLevel="0" collapsed="false">
      <c r="A2860" s="868" t="s">
        <v>6052</v>
      </c>
      <c r="B2860" s="869"/>
      <c r="C2860" s="868" t="s">
        <v>6053</v>
      </c>
      <c r="D2860" s="868" t="s">
        <v>337</v>
      </c>
      <c r="E2860" s="870" t="n">
        <v>687.72</v>
      </c>
      <c r="F2860" s="871" t="n">
        <v>186.72</v>
      </c>
      <c r="G2860" s="871" t="n">
        <v>874.44</v>
      </c>
      <c r="H2860" s="870" t="n">
        <v>687.72</v>
      </c>
      <c r="I2860" s="871" t="n">
        <v>215.76</v>
      </c>
      <c r="J2860" s="871" t="n">
        <v>903.48</v>
      </c>
    </row>
    <row r="2861" customFormat="false" ht="38.25" hidden="false" customHeight="false" outlineLevel="0" collapsed="false">
      <c r="A2861" s="868" t="s">
        <v>6054</v>
      </c>
      <c r="B2861" s="869"/>
      <c r="C2861" s="868" t="s">
        <v>6055</v>
      </c>
      <c r="D2861" s="868" t="s">
        <v>337</v>
      </c>
      <c r="E2861" s="870" t="n">
        <v>9963.38</v>
      </c>
      <c r="F2861" s="871" t="n">
        <v>186.72</v>
      </c>
      <c r="G2861" s="871" t="n">
        <v>10150.1</v>
      </c>
      <c r="H2861" s="870" t="n">
        <v>9963.38</v>
      </c>
      <c r="I2861" s="871" t="n">
        <v>215.76</v>
      </c>
      <c r="J2861" s="871" t="n">
        <v>10179.14</v>
      </c>
    </row>
    <row r="2862" customFormat="false" ht="38.25" hidden="false" customHeight="false" outlineLevel="0" collapsed="false">
      <c r="A2862" s="868" t="s">
        <v>6056</v>
      </c>
      <c r="B2862" s="869"/>
      <c r="C2862" s="868" t="s">
        <v>6057</v>
      </c>
      <c r="D2862" s="868" t="s">
        <v>337</v>
      </c>
      <c r="E2862" s="870" t="n">
        <v>7140.64</v>
      </c>
      <c r="F2862" s="871" t="n">
        <v>186.72</v>
      </c>
      <c r="G2862" s="871" t="n">
        <v>7327.36</v>
      </c>
      <c r="H2862" s="870" t="n">
        <v>7140.64</v>
      </c>
      <c r="I2862" s="871" t="n">
        <v>215.76</v>
      </c>
      <c r="J2862" s="871" t="n">
        <v>7356.4</v>
      </c>
    </row>
    <row r="2863" customFormat="false" ht="38.25" hidden="false" customHeight="false" outlineLevel="0" collapsed="false">
      <c r="A2863" s="868" t="s">
        <v>6058</v>
      </c>
      <c r="B2863" s="869"/>
      <c r="C2863" s="868" t="s">
        <v>6059</v>
      </c>
      <c r="D2863" s="868" t="s">
        <v>337</v>
      </c>
      <c r="E2863" s="870" t="n">
        <v>911.85</v>
      </c>
      <c r="F2863" s="871" t="n">
        <v>186.72</v>
      </c>
      <c r="G2863" s="871" t="n">
        <v>1098.57</v>
      </c>
      <c r="H2863" s="870" t="n">
        <v>911.85</v>
      </c>
      <c r="I2863" s="871" t="n">
        <v>215.76</v>
      </c>
      <c r="J2863" s="871" t="n">
        <v>1127.61</v>
      </c>
    </row>
    <row r="2864" customFormat="false" ht="38.25" hidden="false" customHeight="false" outlineLevel="0" collapsed="false">
      <c r="A2864" s="868" t="s">
        <v>6060</v>
      </c>
      <c r="B2864" s="869"/>
      <c r="C2864" s="868" t="s">
        <v>6061</v>
      </c>
      <c r="D2864" s="868" t="s">
        <v>337</v>
      </c>
      <c r="E2864" s="870" t="n">
        <v>18085.55</v>
      </c>
      <c r="F2864" s="871" t="n">
        <v>186.72</v>
      </c>
      <c r="G2864" s="871" t="n">
        <v>18272.27</v>
      </c>
      <c r="H2864" s="870" t="n">
        <v>18085.55</v>
      </c>
      <c r="I2864" s="871" t="n">
        <v>215.76</v>
      </c>
      <c r="J2864" s="871" t="n">
        <v>18301.31</v>
      </c>
    </row>
    <row r="2865" customFormat="false" ht="38.25" hidden="false" customHeight="false" outlineLevel="0" collapsed="false">
      <c r="A2865" s="868" t="s">
        <v>6062</v>
      </c>
      <c r="B2865" s="869"/>
      <c r="C2865" s="868" t="s">
        <v>6063</v>
      </c>
      <c r="D2865" s="868" t="s">
        <v>337</v>
      </c>
      <c r="E2865" s="870" t="n">
        <v>17647.96</v>
      </c>
      <c r="F2865" s="871" t="n">
        <v>186.72</v>
      </c>
      <c r="G2865" s="871" t="n">
        <v>17834.68</v>
      </c>
      <c r="H2865" s="870" t="n">
        <v>17647.96</v>
      </c>
      <c r="I2865" s="871" t="n">
        <v>215.76</v>
      </c>
      <c r="J2865" s="871" t="n">
        <v>17863.72</v>
      </c>
    </row>
    <row r="2866" customFormat="false" ht="38.25" hidden="false" customHeight="false" outlineLevel="0" collapsed="false">
      <c r="A2866" s="868" t="s">
        <v>6064</v>
      </c>
      <c r="B2866" s="869"/>
      <c r="C2866" s="868" t="s">
        <v>6065</v>
      </c>
      <c r="D2866" s="868" t="s">
        <v>337</v>
      </c>
      <c r="E2866" s="870" t="n">
        <v>1259.43</v>
      </c>
      <c r="F2866" s="871" t="n">
        <v>186.72</v>
      </c>
      <c r="G2866" s="871" t="n">
        <v>1446.15</v>
      </c>
      <c r="H2866" s="870" t="n">
        <v>1259.43</v>
      </c>
      <c r="I2866" s="871" t="n">
        <v>215.76</v>
      </c>
      <c r="J2866" s="871" t="n">
        <v>1475.19</v>
      </c>
    </row>
    <row r="2867" customFormat="false" ht="38.25" hidden="false" customHeight="false" outlineLevel="0" collapsed="false">
      <c r="A2867" s="868" t="s">
        <v>6066</v>
      </c>
      <c r="B2867" s="869"/>
      <c r="C2867" s="868" t="s">
        <v>6067</v>
      </c>
      <c r="D2867" s="868" t="s">
        <v>337</v>
      </c>
      <c r="E2867" s="870" t="n">
        <v>1843.95</v>
      </c>
      <c r="F2867" s="871" t="n">
        <v>186.72</v>
      </c>
      <c r="G2867" s="871" t="n">
        <v>2030.67</v>
      </c>
      <c r="H2867" s="870" t="n">
        <v>1843.95</v>
      </c>
      <c r="I2867" s="871" t="n">
        <v>215.76</v>
      </c>
      <c r="J2867" s="871" t="n">
        <v>2059.71</v>
      </c>
    </row>
    <row r="2868" customFormat="false" ht="12.75" hidden="false" customHeight="false" outlineLevel="0" collapsed="false">
      <c r="A2868" s="863" t="s">
        <v>6068</v>
      </c>
      <c r="B2868" s="864" t="s">
        <v>6069</v>
      </c>
      <c r="C2868" s="865"/>
      <c r="D2868" s="876"/>
      <c r="E2868" s="877"/>
      <c r="F2868" s="877"/>
      <c r="G2868" s="878"/>
      <c r="H2868" s="877"/>
      <c r="I2868" s="877"/>
      <c r="J2868" s="878"/>
    </row>
    <row r="2869" customFormat="false" ht="38.25" hidden="false" customHeight="false" outlineLevel="0" collapsed="false">
      <c r="A2869" s="868" t="s">
        <v>6070</v>
      </c>
      <c r="B2869" s="869"/>
      <c r="C2869" s="868" t="s">
        <v>6071</v>
      </c>
      <c r="D2869" s="868" t="s">
        <v>337</v>
      </c>
      <c r="E2869" s="870" t="n">
        <v>5207.48</v>
      </c>
      <c r="F2869" s="871" t="n">
        <v>398.16</v>
      </c>
      <c r="G2869" s="871" t="n">
        <v>5605.64</v>
      </c>
      <c r="H2869" s="870" t="n">
        <v>5207.48</v>
      </c>
      <c r="I2869" s="871" t="n">
        <v>460.08</v>
      </c>
      <c r="J2869" s="871" t="n">
        <v>5667.56</v>
      </c>
    </row>
    <row r="2870" customFormat="false" ht="38.25" hidden="false" customHeight="false" outlineLevel="0" collapsed="false">
      <c r="A2870" s="868" t="s">
        <v>6072</v>
      </c>
      <c r="B2870" s="869"/>
      <c r="C2870" s="868" t="s">
        <v>6073</v>
      </c>
      <c r="D2870" s="868" t="s">
        <v>337</v>
      </c>
      <c r="E2870" s="870" t="n">
        <v>5765.94</v>
      </c>
      <c r="F2870" s="871" t="n">
        <v>398.16</v>
      </c>
      <c r="G2870" s="871" t="n">
        <v>6164.1</v>
      </c>
      <c r="H2870" s="870" t="n">
        <v>5765.94</v>
      </c>
      <c r="I2870" s="871" t="n">
        <v>460.08</v>
      </c>
      <c r="J2870" s="871" t="n">
        <v>6226.02</v>
      </c>
    </row>
    <row r="2871" customFormat="false" ht="38.25" hidden="false" customHeight="false" outlineLevel="0" collapsed="false">
      <c r="A2871" s="868" t="s">
        <v>6074</v>
      </c>
      <c r="B2871" s="869"/>
      <c r="C2871" s="868" t="s">
        <v>6075</v>
      </c>
      <c r="D2871" s="868" t="s">
        <v>337</v>
      </c>
      <c r="E2871" s="870" t="n">
        <v>12449.42</v>
      </c>
      <c r="F2871" s="871" t="n">
        <v>398.16</v>
      </c>
      <c r="G2871" s="871" t="n">
        <v>12847.58</v>
      </c>
      <c r="H2871" s="870" t="n">
        <v>12449.42</v>
      </c>
      <c r="I2871" s="871" t="n">
        <v>460.08</v>
      </c>
      <c r="J2871" s="871" t="n">
        <v>12909.5</v>
      </c>
    </row>
    <row r="2872" customFormat="false" ht="38.25" hidden="false" customHeight="false" outlineLevel="0" collapsed="false">
      <c r="A2872" s="868" t="s">
        <v>6076</v>
      </c>
      <c r="B2872" s="869"/>
      <c r="C2872" s="868" t="s">
        <v>6077</v>
      </c>
      <c r="D2872" s="868" t="s">
        <v>337</v>
      </c>
      <c r="E2872" s="870" t="n">
        <v>5503.91</v>
      </c>
      <c r="F2872" s="871" t="n">
        <v>398.16</v>
      </c>
      <c r="G2872" s="871" t="n">
        <v>5902.07</v>
      </c>
      <c r="H2872" s="870" t="n">
        <v>5503.91</v>
      </c>
      <c r="I2872" s="871" t="n">
        <v>460.08</v>
      </c>
      <c r="J2872" s="871" t="n">
        <v>5963.99</v>
      </c>
    </row>
    <row r="2873" customFormat="false" ht="38.25" hidden="false" customHeight="false" outlineLevel="0" collapsed="false">
      <c r="A2873" s="868" t="s">
        <v>6078</v>
      </c>
      <c r="B2873" s="869"/>
      <c r="C2873" s="868" t="s">
        <v>6079</v>
      </c>
      <c r="D2873" s="868" t="s">
        <v>337</v>
      </c>
      <c r="E2873" s="870" t="n">
        <v>6475.53</v>
      </c>
      <c r="F2873" s="871" t="n">
        <v>398.16</v>
      </c>
      <c r="G2873" s="871" t="n">
        <v>6873.69</v>
      </c>
      <c r="H2873" s="870" t="n">
        <v>6475.53</v>
      </c>
      <c r="I2873" s="871" t="n">
        <v>460.08</v>
      </c>
      <c r="J2873" s="871" t="n">
        <v>6935.61</v>
      </c>
    </row>
    <row r="2874" customFormat="false" ht="38.25" hidden="false" customHeight="false" outlineLevel="0" collapsed="false">
      <c r="A2874" s="868" t="s">
        <v>6080</v>
      </c>
      <c r="B2874" s="869"/>
      <c r="C2874" s="868" t="s">
        <v>6081</v>
      </c>
      <c r="D2874" s="868" t="s">
        <v>337</v>
      </c>
      <c r="E2874" s="870" t="n">
        <v>10869.24</v>
      </c>
      <c r="F2874" s="871" t="n">
        <v>398.16</v>
      </c>
      <c r="G2874" s="871" t="n">
        <v>11267.4</v>
      </c>
      <c r="H2874" s="870" t="n">
        <v>10869.24</v>
      </c>
      <c r="I2874" s="871" t="n">
        <v>460.08</v>
      </c>
      <c r="J2874" s="871" t="n">
        <v>11329.32</v>
      </c>
    </row>
    <row r="2875" customFormat="false" ht="38.25" hidden="false" customHeight="false" outlineLevel="0" collapsed="false">
      <c r="A2875" s="868" t="s">
        <v>6082</v>
      </c>
      <c r="B2875" s="869"/>
      <c r="C2875" s="868" t="s">
        <v>6083</v>
      </c>
      <c r="D2875" s="868" t="s">
        <v>337</v>
      </c>
      <c r="E2875" s="870" t="n">
        <v>3600.31</v>
      </c>
      <c r="F2875" s="871" t="n">
        <v>265.44</v>
      </c>
      <c r="G2875" s="871" t="n">
        <v>3865.75</v>
      </c>
      <c r="H2875" s="870" t="n">
        <v>3600.31</v>
      </c>
      <c r="I2875" s="871" t="n">
        <v>306.72</v>
      </c>
      <c r="J2875" s="871" t="n">
        <v>3907.03</v>
      </c>
    </row>
    <row r="2876" customFormat="false" ht="38.25" hidden="false" customHeight="false" outlineLevel="0" collapsed="false">
      <c r="A2876" s="868" t="s">
        <v>6084</v>
      </c>
      <c r="B2876" s="869"/>
      <c r="C2876" s="868" t="s">
        <v>6085</v>
      </c>
      <c r="D2876" s="868" t="s">
        <v>337</v>
      </c>
      <c r="E2876" s="870" t="n">
        <v>4951.27</v>
      </c>
      <c r="F2876" s="871" t="n">
        <v>265.44</v>
      </c>
      <c r="G2876" s="871" t="n">
        <v>5216.71</v>
      </c>
      <c r="H2876" s="870" t="n">
        <v>4951.27</v>
      </c>
      <c r="I2876" s="871" t="n">
        <v>306.72</v>
      </c>
      <c r="J2876" s="871" t="n">
        <v>5257.99</v>
      </c>
    </row>
    <row r="2877" customFormat="false" ht="38.25" hidden="false" customHeight="false" outlineLevel="0" collapsed="false">
      <c r="A2877" s="868" t="s">
        <v>6086</v>
      </c>
      <c r="B2877" s="869"/>
      <c r="C2877" s="868" t="s">
        <v>6087</v>
      </c>
      <c r="D2877" s="868" t="s">
        <v>337</v>
      </c>
      <c r="E2877" s="870" t="n">
        <v>1435.12</v>
      </c>
      <c r="F2877" s="871" t="n">
        <v>265.44</v>
      </c>
      <c r="G2877" s="871" t="n">
        <v>1700.56</v>
      </c>
      <c r="H2877" s="870" t="n">
        <v>1435.12</v>
      </c>
      <c r="I2877" s="871" t="n">
        <v>306.72</v>
      </c>
      <c r="J2877" s="871" t="n">
        <v>1741.84</v>
      </c>
    </row>
    <row r="2878" customFormat="false" ht="38.25" hidden="false" customHeight="false" outlineLevel="0" collapsed="false">
      <c r="A2878" s="868" t="s">
        <v>6088</v>
      </c>
      <c r="B2878" s="869"/>
      <c r="C2878" s="868" t="s">
        <v>6089</v>
      </c>
      <c r="D2878" s="868" t="s">
        <v>337</v>
      </c>
      <c r="E2878" s="870" t="n">
        <v>1700.53</v>
      </c>
      <c r="F2878" s="871" t="n">
        <v>265.44</v>
      </c>
      <c r="G2878" s="871" t="n">
        <v>1965.97</v>
      </c>
      <c r="H2878" s="870" t="n">
        <v>1700.53</v>
      </c>
      <c r="I2878" s="871" t="n">
        <v>306.72</v>
      </c>
      <c r="J2878" s="871" t="n">
        <v>2007.25</v>
      </c>
    </row>
    <row r="2879" customFormat="false" ht="38.25" hidden="false" customHeight="false" outlineLevel="0" collapsed="false">
      <c r="A2879" s="868" t="s">
        <v>6090</v>
      </c>
      <c r="B2879" s="869"/>
      <c r="C2879" s="868" t="s">
        <v>6091</v>
      </c>
      <c r="D2879" s="868" t="s">
        <v>337</v>
      </c>
      <c r="E2879" s="870" t="n">
        <v>3868.74</v>
      </c>
      <c r="F2879" s="871" t="n">
        <v>265.44</v>
      </c>
      <c r="G2879" s="871" t="n">
        <v>4134.18</v>
      </c>
      <c r="H2879" s="870" t="n">
        <v>3868.74</v>
      </c>
      <c r="I2879" s="871" t="n">
        <v>306.72</v>
      </c>
      <c r="J2879" s="871" t="n">
        <v>4175.46</v>
      </c>
    </row>
    <row r="2880" customFormat="false" ht="38.25" hidden="false" customHeight="false" outlineLevel="0" collapsed="false">
      <c r="A2880" s="868" t="s">
        <v>6092</v>
      </c>
      <c r="B2880" s="869"/>
      <c r="C2880" s="868" t="s">
        <v>6093</v>
      </c>
      <c r="D2880" s="868" t="s">
        <v>337</v>
      </c>
      <c r="E2880" s="870" t="n">
        <v>2476.04</v>
      </c>
      <c r="F2880" s="871" t="n">
        <v>265.44</v>
      </c>
      <c r="G2880" s="871" t="n">
        <v>2741.48</v>
      </c>
      <c r="H2880" s="870" t="n">
        <v>2476.04</v>
      </c>
      <c r="I2880" s="871" t="n">
        <v>306.72</v>
      </c>
      <c r="J2880" s="871" t="n">
        <v>2782.76</v>
      </c>
    </row>
    <row r="2881" customFormat="false" ht="38.25" hidden="false" customHeight="false" outlineLevel="0" collapsed="false">
      <c r="A2881" s="868" t="s">
        <v>6094</v>
      </c>
      <c r="B2881" s="869"/>
      <c r="C2881" s="868" t="s">
        <v>6095</v>
      </c>
      <c r="D2881" s="868" t="s">
        <v>337</v>
      </c>
      <c r="E2881" s="870" t="n">
        <v>9650.08</v>
      </c>
      <c r="F2881" s="871" t="n">
        <v>265.44</v>
      </c>
      <c r="G2881" s="871" t="n">
        <v>9915.52</v>
      </c>
      <c r="H2881" s="870" t="n">
        <v>9650.08</v>
      </c>
      <c r="I2881" s="871" t="n">
        <v>306.72</v>
      </c>
      <c r="J2881" s="871" t="n">
        <v>9956.8</v>
      </c>
    </row>
    <row r="2882" customFormat="false" ht="38.25" hidden="false" customHeight="false" outlineLevel="0" collapsed="false">
      <c r="A2882" s="868" t="s">
        <v>6096</v>
      </c>
      <c r="B2882" s="869"/>
      <c r="C2882" s="868" t="s">
        <v>6097</v>
      </c>
      <c r="D2882" s="868" t="s">
        <v>337</v>
      </c>
      <c r="E2882" s="870" t="n">
        <v>16320.95</v>
      </c>
      <c r="F2882" s="871" t="n">
        <v>265.44</v>
      </c>
      <c r="G2882" s="871" t="n">
        <v>16586.39</v>
      </c>
      <c r="H2882" s="870" t="n">
        <v>16320.95</v>
      </c>
      <c r="I2882" s="871" t="n">
        <v>306.72</v>
      </c>
      <c r="J2882" s="871" t="n">
        <v>16627.67</v>
      </c>
    </row>
    <row r="2883" customFormat="false" ht="38.25" hidden="false" customHeight="false" outlineLevel="0" collapsed="false">
      <c r="A2883" s="868" t="s">
        <v>6098</v>
      </c>
      <c r="B2883" s="869"/>
      <c r="C2883" s="868" t="s">
        <v>6099</v>
      </c>
      <c r="D2883" s="868" t="s">
        <v>337</v>
      </c>
      <c r="E2883" s="870" t="n">
        <v>4324.48</v>
      </c>
      <c r="F2883" s="871" t="n">
        <v>265.44</v>
      </c>
      <c r="G2883" s="871" t="n">
        <v>4589.92</v>
      </c>
      <c r="H2883" s="870" t="n">
        <v>4324.48</v>
      </c>
      <c r="I2883" s="871" t="n">
        <v>306.72</v>
      </c>
      <c r="J2883" s="871" t="n">
        <v>4631.2</v>
      </c>
    </row>
    <row r="2884" customFormat="false" ht="38.25" hidden="false" customHeight="false" outlineLevel="0" collapsed="false">
      <c r="A2884" s="868" t="s">
        <v>6100</v>
      </c>
      <c r="B2884" s="869"/>
      <c r="C2884" s="868" t="s">
        <v>6101</v>
      </c>
      <c r="D2884" s="868" t="s">
        <v>337</v>
      </c>
      <c r="E2884" s="870" t="n">
        <v>17335.41</v>
      </c>
      <c r="F2884" s="871" t="n">
        <v>265.44</v>
      </c>
      <c r="G2884" s="871" t="n">
        <v>17600.85</v>
      </c>
      <c r="H2884" s="870" t="n">
        <v>17335.41</v>
      </c>
      <c r="I2884" s="871" t="n">
        <v>306.72</v>
      </c>
      <c r="J2884" s="871" t="n">
        <v>17642.13</v>
      </c>
    </row>
    <row r="2885" customFormat="false" ht="12.75" hidden="false" customHeight="false" outlineLevel="0" collapsed="false">
      <c r="A2885" s="863" t="s">
        <v>6102</v>
      </c>
      <c r="B2885" s="864" t="s">
        <v>6103</v>
      </c>
      <c r="C2885" s="865"/>
      <c r="D2885" s="876"/>
      <c r="E2885" s="877"/>
      <c r="F2885" s="877"/>
      <c r="G2885" s="878"/>
      <c r="H2885" s="877"/>
      <c r="I2885" s="877"/>
      <c r="J2885" s="878"/>
    </row>
    <row r="2886" customFormat="false" ht="25.5" hidden="false" customHeight="false" outlineLevel="0" collapsed="false">
      <c r="A2886" s="868" t="s">
        <v>6104</v>
      </c>
      <c r="B2886" s="869"/>
      <c r="C2886" s="868" t="s">
        <v>6105</v>
      </c>
      <c r="D2886" s="868" t="s">
        <v>337</v>
      </c>
      <c r="E2886" s="870" t="n">
        <v>2368.54</v>
      </c>
      <c r="F2886" s="871" t="n">
        <v>93.36</v>
      </c>
      <c r="G2886" s="871" t="n">
        <v>2461.9</v>
      </c>
      <c r="H2886" s="870" t="n">
        <v>2368.54</v>
      </c>
      <c r="I2886" s="871" t="n">
        <v>107.88</v>
      </c>
      <c r="J2886" s="871" t="n">
        <v>2476.42</v>
      </c>
    </row>
    <row r="2887" customFormat="false" ht="12.75" hidden="false" customHeight="false" outlineLevel="0" collapsed="false">
      <c r="A2887" s="863" t="s">
        <v>6106</v>
      </c>
      <c r="B2887" s="864" t="s">
        <v>6107</v>
      </c>
      <c r="C2887" s="865"/>
      <c r="D2887" s="876"/>
      <c r="E2887" s="877"/>
      <c r="F2887" s="877"/>
      <c r="G2887" s="878"/>
      <c r="H2887" s="877"/>
      <c r="I2887" s="877"/>
      <c r="J2887" s="878"/>
    </row>
    <row r="2888" customFormat="false" ht="38.25" hidden="false" customHeight="false" outlineLevel="0" collapsed="false">
      <c r="A2888" s="868" t="s">
        <v>6108</v>
      </c>
      <c r="B2888" s="869"/>
      <c r="C2888" s="868" t="s">
        <v>6109</v>
      </c>
      <c r="D2888" s="868" t="s">
        <v>337</v>
      </c>
      <c r="E2888" s="870" t="n">
        <v>19.06</v>
      </c>
      <c r="F2888" s="871" t="n">
        <v>8.98</v>
      </c>
      <c r="G2888" s="871" t="n">
        <v>28.04</v>
      </c>
      <c r="H2888" s="870" t="n">
        <v>19.06</v>
      </c>
      <c r="I2888" s="871" t="n">
        <v>10.37</v>
      </c>
      <c r="J2888" s="871" t="n">
        <v>29.43</v>
      </c>
    </row>
    <row r="2889" customFormat="false" ht="25.5" hidden="false" customHeight="false" outlineLevel="0" collapsed="false">
      <c r="A2889" s="868" t="s">
        <v>6110</v>
      </c>
      <c r="B2889" s="869"/>
      <c r="C2889" s="868" t="s">
        <v>6111</v>
      </c>
      <c r="D2889" s="868" t="s">
        <v>337</v>
      </c>
      <c r="E2889" s="870" t="n">
        <v>635.79</v>
      </c>
      <c r="F2889" s="871" t="n">
        <v>33.18</v>
      </c>
      <c r="G2889" s="871" t="n">
        <v>668.97</v>
      </c>
      <c r="H2889" s="870" t="n">
        <v>635.79</v>
      </c>
      <c r="I2889" s="871" t="n">
        <v>38.34</v>
      </c>
      <c r="J2889" s="871" t="n">
        <v>674.13</v>
      </c>
    </row>
    <row r="2890" customFormat="false" ht="12.75" hidden="false" customHeight="false" outlineLevel="0" collapsed="false">
      <c r="A2890" s="868" t="s">
        <v>6112</v>
      </c>
      <c r="B2890" s="869"/>
      <c r="C2890" s="868" t="s">
        <v>6113</v>
      </c>
      <c r="D2890" s="868" t="s">
        <v>337</v>
      </c>
      <c r="E2890" s="870" t="n">
        <v>152.95</v>
      </c>
      <c r="F2890" s="871" t="n">
        <v>16.6</v>
      </c>
      <c r="G2890" s="871" t="n">
        <v>169.55</v>
      </c>
      <c r="H2890" s="870" t="n">
        <v>152.95</v>
      </c>
      <c r="I2890" s="871" t="n">
        <v>19.18</v>
      </c>
      <c r="J2890" s="871" t="n">
        <v>172.13</v>
      </c>
    </row>
    <row r="2891" customFormat="false" ht="12.75" hidden="false" customHeight="false" outlineLevel="0" collapsed="false">
      <c r="A2891" s="868" t="s">
        <v>6114</v>
      </c>
      <c r="B2891" s="869"/>
      <c r="C2891" s="868" t="s">
        <v>6115</v>
      </c>
      <c r="D2891" s="868" t="s">
        <v>337</v>
      </c>
      <c r="E2891" s="870" t="n">
        <v>501.44</v>
      </c>
      <c r="F2891" s="871" t="n">
        <v>16.6</v>
      </c>
      <c r="G2891" s="871" t="n">
        <v>518.04</v>
      </c>
      <c r="H2891" s="870" t="n">
        <v>501.44</v>
      </c>
      <c r="I2891" s="871" t="n">
        <v>19.18</v>
      </c>
      <c r="J2891" s="871" t="n">
        <v>520.62</v>
      </c>
    </row>
    <row r="2892" customFormat="false" ht="12.75" hidden="false" customHeight="false" outlineLevel="0" collapsed="false">
      <c r="A2892" s="857" t="s">
        <v>6116</v>
      </c>
      <c r="B2892" s="858" t="s">
        <v>6117</v>
      </c>
      <c r="C2892" s="859"/>
      <c r="D2892" s="860"/>
      <c r="E2892" s="874"/>
      <c r="F2892" s="874"/>
      <c r="G2892" s="875"/>
      <c r="H2892" s="874"/>
      <c r="I2892" s="874"/>
      <c r="J2892" s="875"/>
    </row>
    <row r="2893" customFormat="false" ht="12.75" hidden="false" customHeight="false" outlineLevel="0" collapsed="false">
      <c r="A2893" s="863" t="s">
        <v>6118</v>
      </c>
      <c r="B2893" s="864" t="s">
        <v>6119</v>
      </c>
      <c r="C2893" s="865"/>
      <c r="D2893" s="876"/>
      <c r="E2893" s="877"/>
      <c r="F2893" s="877"/>
      <c r="G2893" s="878"/>
      <c r="H2893" s="877"/>
      <c r="I2893" s="877"/>
      <c r="J2893" s="878"/>
    </row>
    <row r="2894" customFormat="false" ht="12.75" hidden="false" customHeight="false" outlineLevel="0" collapsed="false">
      <c r="A2894" s="868" t="s">
        <v>6120</v>
      </c>
      <c r="B2894" s="869"/>
      <c r="C2894" s="868" t="s">
        <v>6121</v>
      </c>
      <c r="D2894" s="868" t="s">
        <v>337</v>
      </c>
      <c r="E2894" s="870" t="n">
        <v>348.95</v>
      </c>
      <c r="F2894" s="871" t="n">
        <v>39.93</v>
      </c>
      <c r="G2894" s="871" t="n">
        <v>388.88</v>
      </c>
      <c r="H2894" s="870" t="n">
        <v>348.95</v>
      </c>
      <c r="I2894" s="871" t="n">
        <v>46.14</v>
      </c>
      <c r="J2894" s="871" t="n">
        <v>395.09</v>
      </c>
    </row>
    <row r="2895" customFormat="false" ht="12.75" hidden="false" customHeight="false" outlineLevel="0" collapsed="false">
      <c r="A2895" s="868" t="s">
        <v>6122</v>
      </c>
      <c r="B2895" s="869"/>
      <c r="C2895" s="868" t="s">
        <v>6123</v>
      </c>
      <c r="D2895" s="868" t="s">
        <v>337</v>
      </c>
      <c r="E2895" s="870" t="n">
        <v>151.25</v>
      </c>
      <c r="F2895" s="871" t="n">
        <v>39.93</v>
      </c>
      <c r="G2895" s="871" t="n">
        <v>191.18</v>
      </c>
      <c r="H2895" s="870" t="n">
        <v>151.25</v>
      </c>
      <c r="I2895" s="871" t="n">
        <v>46.14</v>
      </c>
      <c r="J2895" s="871" t="n">
        <v>197.39</v>
      </c>
    </row>
    <row r="2896" customFormat="false" ht="25.5" hidden="false" customHeight="false" outlineLevel="0" collapsed="false">
      <c r="A2896" s="868" t="s">
        <v>6124</v>
      </c>
      <c r="B2896" s="869"/>
      <c r="C2896" s="868" t="s">
        <v>6125</v>
      </c>
      <c r="D2896" s="868" t="s">
        <v>337</v>
      </c>
      <c r="E2896" s="870" t="n">
        <v>310.69</v>
      </c>
      <c r="F2896" s="871" t="n">
        <v>39.93</v>
      </c>
      <c r="G2896" s="871" t="n">
        <v>350.62</v>
      </c>
      <c r="H2896" s="870" t="n">
        <v>310.69</v>
      </c>
      <c r="I2896" s="871" t="n">
        <v>46.14</v>
      </c>
      <c r="J2896" s="871" t="n">
        <v>356.83</v>
      </c>
    </row>
    <row r="2897" customFormat="false" ht="12.75" hidden="false" customHeight="false" outlineLevel="0" collapsed="false">
      <c r="A2897" s="868" t="s">
        <v>6126</v>
      </c>
      <c r="B2897" s="869"/>
      <c r="C2897" s="868" t="s">
        <v>6127</v>
      </c>
      <c r="D2897" s="868" t="s">
        <v>337</v>
      </c>
      <c r="E2897" s="870" t="n">
        <v>62.72</v>
      </c>
      <c r="F2897" s="871" t="n">
        <v>46.68</v>
      </c>
      <c r="G2897" s="871" t="n">
        <v>109.4</v>
      </c>
      <c r="H2897" s="870" t="n">
        <v>62.72</v>
      </c>
      <c r="I2897" s="871" t="n">
        <v>53.94</v>
      </c>
      <c r="J2897" s="871" t="n">
        <v>116.66</v>
      </c>
    </row>
    <row r="2898" customFormat="false" ht="12.75" hidden="false" customHeight="false" outlineLevel="0" collapsed="false">
      <c r="A2898" s="868" t="s">
        <v>6128</v>
      </c>
      <c r="B2898" s="869"/>
      <c r="C2898" s="868" t="s">
        <v>6129</v>
      </c>
      <c r="D2898" s="868" t="s">
        <v>337</v>
      </c>
      <c r="E2898" s="870" t="n">
        <v>182.7</v>
      </c>
      <c r="F2898" s="871" t="n">
        <v>46.68</v>
      </c>
      <c r="G2898" s="871" t="n">
        <v>229.38</v>
      </c>
      <c r="H2898" s="870" t="n">
        <v>182.7</v>
      </c>
      <c r="I2898" s="871" t="n">
        <v>53.94</v>
      </c>
      <c r="J2898" s="871" t="n">
        <v>236.64</v>
      </c>
    </row>
    <row r="2899" customFormat="false" ht="25.5" hidden="false" customHeight="false" outlineLevel="0" collapsed="false">
      <c r="A2899" s="868" t="s">
        <v>6130</v>
      </c>
      <c r="B2899" s="869"/>
      <c r="C2899" s="868" t="s">
        <v>6131</v>
      </c>
      <c r="D2899" s="868" t="s">
        <v>337</v>
      </c>
      <c r="E2899" s="870" t="n">
        <v>413.28</v>
      </c>
      <c r="F2899" s="871" t="n">
        <v>46.68</v>
      </c>
      <c r="G2899" s="871" t="n">
        <v>459.96</v>
      </c>
      <c r="H2899" s="870" t="n">
        <v>413.28</v>
      </c>
      <c r="I2899" s="871" t="n">
        <v>53.94</v>
      </c>
      <c r="J2899" s="871" t="n">
        <v>467.22</v>
      </c>
    </row>
    <row r="2900" customFormat="false" ht="12.75" hidden="false" customHeight="false" outlineLevel="0" collapsed="false">
      <c r="A2900" s="868" t="s">
        <v>6132</v>
      </c>
      <c r="B2900" s="869"/>
      <c r="C2900" s="868" t="s">
        <v>6133</v>
      </c>
      <c r="D2900" s="868" t="s">
        <v>337</v>
      </c>
      <c r="E2900" s="870" t="n">
        <v>23.88</v>
      </c>
      <c r="F2900" s="871" t="n">
        <v>16.6</v>
      </c>
      <c r="G2900" s="871" t="n">
        <v>40.48</v>
      </c>
      <c r="H2900" s="870" t="n">
        <v>23.88</v>
      </c>
      <c r="I2900" s="871" t="n">
        <v>19.18</v>
      </c>
      <c r="J2900" s="871" t="n">
        <v>43.06</v>
      </c>
    </row>
    <row r="2901" customFormat="false" ht="12.75" hidden="false" customHeight="false" outlineLevel="0" collapsed="false">
      <c r="A2901" s="868" t="s">
        <v>6134</v>
      </c>
      <c r="B2901" s="869"/>
      <c r="C2901" s="868" t="s">
        <v>6135</v>
      </c>
      <c r="D2901" s="868" t="s">
        <v>337</v>
      </c>
      <c r="E2901" s="870" t="n">
        <v>380.71</v>
      </c>
      <c r="F2901" s="871" t="n">
        <v>46.68</v>
      </c>
      <c r="G2901" s="871" t="n">
        <v>427.39</v>
      </c>
      <c r="H2901" s="870" t="n">
        <v>380.71</v>
      </c>
      <c r="I2901" s="871" t="n">
        <v>53.94</v>
      </c>
      <c r="J2901" s="871" t="n">
        <v>434.65</v>
      </c>
    </row>
    <row r="2902" customFormat="false" ht="12.75" hidden="false" customHeight="false" outlineLevel="0" collapsed="false">
      <c r="A2902" s="868" t="s">
        <v>6136</v>
      </c>
      <c r="B2902" s="869"/>
      <c r="C2902" s="868" t="s">
        <v>6137</v>
      </c>
      <c r="D2902" s="868" t="s">
        <v>337</v>
      </c>
      <c r="E2902" s="870" t="n">
        <v>304.91</v>
      </c>
      <c r="F2902" s="871" t="n">
        <v>46.68</v>
      </c>
      <c r="G2902" s="871" t="n">
        <v>351.59</v>
      </c>
      <c r="H2902" s="870" t="n">
        <v>304.91</v>
      </c>
      <c r="I2902" s="871" t="n">
        <v>53.94</v>
      </c>
      <c r="J2902" s="871" t="n">
        <v>358.85</v>
      </c>
    </row>
    <row r="2903" customFormat="false" ht="12.75" hidden="false" customHeight="false" outlineLevel="0" collapsed="false">
      <c r="A2903" s="868" t="s">
        <v>6138</v>
      </c>
      <c r="B2903" s="869"/>
      <c r="C2903" s="868" t="s">
        <v>6139</v>
      </c>
      <c r="D2903" s="868" t="s">
        <v>337</v>
      </c>
      <c r="E2903" s="870" t="n">
        <v>72.92</v>
      </c>
      <c r="F2903" s="871" t="n">
        <v>16.6</v>
      </c>
      <c r="G2903" s="871" t="n">
        <v>89.52</v>
      </c>
      <c r="H2903" s="870" t="n">
        <v>72.92</v>
      </c>
      <c r="I2903" s="871" t="n">
        <v>19.18</v>
      </c>
      <c r="J2903" s="871" t="n">
        <v>92.1</v>
      </c>
    </row>
    <row r="2904" customFormat="false" ht="12.75" hidden="false" customHeight="false" outlineLevel="0" collapsed="false">
      <c r="A2904" s="868" t="s">
        <v>6140</v>
      </c>
      <c r="B2904" s="869"/>
      <c r="C2904" s="868" t="s">
        <v>6141</v>
      </c>
      <c r="D2904" s="868" t="s">
        <v>337</v>
      </c>
      <c r="E2904" s="870" t="n">
        <v>427.31</v>
      </c>
      <c r="F2904" s="871" t="n">
        <v>99.54</v>
      </c>
      <c r="G2904" s="871" t="n">
        <v>526.85</v>
      </c>
      <c r="H2904" s="870" t="n">
        <v>427.31</v>
      </c>
      <c r="I2904" s="871" t="n">
        <v>115.02</v>
      </c>
      <c r="J2904" s="871" t="n">
        <v>542.33</v>
      </c>
    </row>
    <row r="2905" customFormat="false" ht="12.75" hidden="false" customHeight="false" outlineLevel="0" collapsed="false">
      <c r="A2905" s="868" t="s">
        <v>6142</v>
      </c>
      <c r="B2905" s="869"/>
      <c r="C2905" s="868" t="s">
        <v>6143</v>
      </c>
      <c r="D2905" s="868" t="s">
        <v>337</v>
      </c>
      <c r="E2905" s="870" t="n">
        <v>367.77</v>
      </c>
      <c r="F2905" s="871" t="n">
        <v>99.54</v>
      </c>
      <c r="G2905" s="871" t="n">
        <v>467.31</v>
      </c>
      <c r="H2905" s="870" t="n">
        <v>367.77</v>
      </c>
      <c r="I2905" s="871" t="n">
        <v>115.02</v>
      </c>
      <c r="J2905" s="871" t="n">
        <v>482.79</v>
      </c>
    </row>
    <row r="2906" customFormat="false" ht="25.5" hidden="false" customHeight="false" outlineLevel="0" collapsed="false">
      <c r="A2906" s="868" t="s">
        <v>6144</v>
      </c>
      <c r="B2906" s="869"/>
      <c r="C2906" s="868" t="s">
        <v>6145</v>
      </c>
      <c r="D2906" s="868" t="s">
        <v>337</v>
      </c>
      <c r="E2906" s="870" t="n">
        <v>141.83</v>
      </c>
      <c r="F2906" s="871" t="n">
        <v>33.18</v>
      </c>
      <c r="G2906" s="871" t="n">
        <v>175.01</v>
      </c>
      <c r="H2906" s="870" t="n">
        <v>141.83</v>
      </c>
      <c r="I2906" s="871" t="n">
        <v>38.34</v>
      </c>
      <c r="J2906" s="871" t="n">
        <v>180.17</v>
      </c>
    </row>
    <row r="2907" customFormat="false" ht="25.5" hidden="false" customHeight="false" outlineLevel="0" collapsed="false">
      <c r="A2907" s="868" t="s">
        <v>6146</v>
      </c>
      <c r="B2907" s="869"/>
      <c r="C2907" s="868" t="s">
        <v>6147</v>
      </c>
      <c r="D2907" s="868" t="s">
        <v>337</v>
      </c>
      <c r="E2907" s="870" t="n">
        <v>126.6</v>
      </c>
      <c r="F2907" s="871" t="n">
        <v>16.6</v>
      </c>
      <c r="G2907" s="871" t="n">
        <v>143.2</v>
      </c>
      <c r="H2907" s="870" t="n">
        <v>126.6</v>
      </c>
      <c r="I2907" s="871" t="n">
        <v>19.18</v>
      </c>
      <c r="J2907" s="871" t="n">
        <v>145.78</v>
      </c>
    </row>
    <row r="2908" customFormat="false" ht="25.5" hidden="false" customHeight="false" outlineLevel="0" collapsed="false">
      <c r="A2908" s="868" t="s">
        <v>6148</v>
      </c>
      <c r="B2908" s="869"/>
      <c r="C2908" s="868" t="s">
        <v>6149</v>
      </c>
      <c r="D2908" s="868" t="s">
        <v>337</v>
      </c>
      <c r="E2908" s="870" t="n">
        <v>40.71</v>
      </c>
      <c r="F2908" s="871" t="n">
        <v>10.94</v>
      </c>
      <c r="G2908" s="871" t="n">
        <v>51.65</v>
      </c>
      <c r="H2908" s="870" t="n">
        <v>40.71</v>
      </c>
      <c r="I2908" s="871" t="n">
        <v>12.65</v>
      </c>
      <c r="J2908" s="871" t="n">
        <v>53.36</v>
      </c>
    </row>
    <row r="2909" customFormat="false" ht="12.75" hidden="false" customHeight="false" outlineLevel="0" collapsed="false">
      <c r="A2909" s="868" t="s">
        <v>6150</v>
      </c>
      <c r="B2909" s="869"/>
      <c r="C2909" s="868" t="s">
        <v>6151</v>
      </c>
      <c r="D2909" s="868" t="s">
        <v>337</v>
      </c>
      <c r="E2909" s="870" t="n">
        <v>336.93</v>
      </c>
      <c r="F2909" s="871" t="n">
        <v>99.54</v>
      </c>
      <c r="G2909" s="871" t="n">
        <v>436.47</v>
      </c>
      <c r="H2909" s="870" t="n">
        <v>336.93</v>
      </c>
      <c r="I2909" s="871" t="n">
        <v>115.02</v>
      </c>
      <c r="J2909" s="871" t="n">
        <v>451.95</v>
      </c>
    </row>
    <row r="2910" customFormat="false" ht="25.5" hidden="false" customHeight="false" outlineLevel="0" collapsed="false">
      <c r="A2910" s="868" t="s">
        <v>6152</v>
      </c>
      <c r="B2910" s="869"/>
      <c r="C2910" s="868" t="s">
        <v>6153</v>
      </c>
      <c r="D2910" s="868" t="s">
        <v>648</v>
      </c>
      <c r="E2910" s="870" t="n">
        <v>436.96</v>
      </c>
      <c r="F2910" s="871" t="n">
        <v>39.93</v>
      </c>
      <c r="G2910" s="871" t="n">
        <v>476.89</v>
      </c>
      <c r="H2910" s="870" t="n">
        <v>436.96</v>
      </c>
      <c r="I2910" s="871" t="n">
        <v>46.14</v>
      </c>
      <c r="J2910" s="871" t="n">
        <v>483.1</v>
      </c>
    </row>
    <row r="2911" customFormat="false" ht="12.75" hidden="false" customHeight="false" outlineLevel="0" collapsed="false">
      <c r="A2911" s="868" t="s">
        <v>6154</v>
      </c>
      <c r="B2911" s="869"/>
      <c r="C2911" s="868" t="s">
        <v>6155</v>
      </c>
      <c r="D2911" s="868" t="s">
        <v>337</v>
      </c>
      <c r="E2911" s="870" t="n">
        <v>77.27</v>
      </c>
      <c r="F2911" s="871" t="n">
        <v>16.6</v>
      </c>
      <c r="G2911" s="871" t="n">
        <v>93.87</v>
      </c>
      <c r="H2911" s="870" t="n">
        <v>77.27</v>
      </c>
      <c r="I2911" s="871" t="n">
        <v>19.18</v>
      </c>
      <c r="J2911" s="871" t="n">
        <v>96.45</v>
      </c>
    </row>
    <row r="2912" customFormat="false" ht="12.75" hidden="false" customHeight="false" outlineLevel="0" collapsed="false">
      <c r="A2912" s="863" t="s">
        <v>6156</v>
      </c>
      <c r="B2912" s="864" t="s">
        <v>6157</v>
      </c>
      <c r="C2912" s="865"/>
      <c r="D2912" s="876"/>
      <c r="E2912" s="877"/>
      <c r="F2912" s="877"/>
      <c r="G2912" s="878"/>
      <c r="H2912" s="877"/>
      <c r="I2912" s="877"/>
      <c r="J2912" s="878"/>
    </row>
    <row r="2913" customFormat="false" ht="25.5" hidden="false" customHeight="false" outlineLevel="0" collapsed="false">
      <c r="A2913" s="868" t="s">
        <v>6158</v>
      </c>
      <c r="B2913" s="869"/>
      <c r="C2913" s="868" t="s">
        <v>6159</v>
      </c>
      <c r="D2913" s="868" t="s">
        <v>389</v>
      </c>
      <c r="E2913" s="870" t="n">
        <v>337.36</v>
      </c>
      <c r="F2913" s="871" t="n">
        <v>54.82</v>
      </c>
      <c r="G2913" s="871" t="n">
        <v>392.18</v>
      </c>
      <c r="H2913" s="870" t="n">
        <v>337.36</v>
      </c>
      <c r="I2913" s="871" t="n">
        <v>63.35</v>
      </c>
      <c r="J2913" s="871" t="n">
        <v>400.71</v>
      </c>
    </row>
    <row r="2914" customFormat="false" ht="25.5" hidden="false" customHeight="false" outlineLevel="0" collapsed="false">
      <c r="A2914" s="868" t="s">
        <v>6160</v>
      </c>
      <c r="B2914" s="869"/>
      <c r="C2914" s="868" t="s">
        <v>6161</v>
      </c>
      <c r="D2914" s="868" t="s">
        <v>389</v>
      </c>
      <c r="E2914" s="870" t="n">
        <v>984.26</v>
      </c>
      <c r="F2914" s="871" t="n">
        <v>59.84</v>
      </c>
      <c r="G2914" s="871" t="n">
        <v>1044.1</v>
      </c>
      <c r="H2914" s="870" t="n">
        <v>984.26</v>
      </c>
      <c r="I2914" s="871" t="n">
        <v>69.16</v>
      </c>
      <c r="J2914" s="871" t="n">
        <v>1053.42</v>
      </c>
    </row>
    <row r="2915" customFormat="false" ht="25.5" hidden="false" customHeight="false" outlineLevel="0" collapsed="false">
      <c r="A2915" s="868" t="s">
        <v>6162</v>
      </c>
      <c r="B2915" s="869"/>
      <c r="C2915" s="868" t="s">
        <v>6163</v>
      </c>
      <c r="D2915" s="868" t="s">
        <v>389</v>
      </c>
      <c r="E2915" s="870" t="n">
        <v>825.63</v>
      </c>
      <c r="F2915" s="871" t="n">
        <v>121.23</v>
      </c>
      <c r="G2915" s="871" t="n">
        <v>946.86</v>
      </c>
      <c r="H2915" s="870" t="n">
        <v>825.63</v>
      </c>
      <c r="I2915" s="871" t="n">
        <v>140.1</v>
      </c>
      <c r="J2915" s="871" t="n">
        <v>965.73</v>
      </c>
    </row>
    <row r="2916" customFormat="false" ht="25.5" hidden="false" customHeight="false" outlineLevel="0" collapsed="false">
      <c r="A2916" s="868" t="s">
        <v>6164</v>
      </c>
      <c r="B2916" s="869"/>
      <c r="C2916" s="868" t="s">
        <v>6165</v>
      </c>
      <c r="D2916" s="868" t="s">
        <v>389</v>
      </c>
      <c r="E2916" s="870" t="n">
        <v>1578.43</v>
      </c>
      <c r="F2916" s="871" t="n">
        <v>0</v>
      </c>
      <c r="G2916" s="871" t="n">
        <v>1578.43</v>
      </c>
      <c r="H2916" s="870" t="n">
        <v>1578.43</v>
      </c>
      <c r="I2916" s="871" t="n">
        <v>0</v>
      </c>
      <c r="J2916" s="871" t="n">
        <v>1578.43</v>
      </c>
    </row>
    <row r="2917" customFormat="false" ht="12.75" hidden="false" customHeight="false" outlineLevel="0" collapsed="false">
      <c r="A2917" s="863" t="s">
        <v>6166</v>
      </c>
      <c r="B2917" s="864" t="s">
        <v>6167</v>
      </c>
      <c r="C2917" s="865"/>
      <c r="D2917" s="876"/>
      <c r="E2917" s="877"/>
      <c r="F2917" s="877"/>
      <c r="G2917" s="878"/>
      <c r="H2917" s="877"/>
      <c r="I2917" s="877"/>
      <c r="J2917" s="878"/>
    </row>
    <row r="2918" customFormat="false" ht="25.5" hidden="false" customHeight="false" outlineLevel="0" collapsed="false">
      <c r="A2918" s="868" t="s">
        <v>6168</v>
      </c>
      <c r="B2918" s="869"/>
      <c r="C2918" s="868" t="s">
        <v>6169</v>
      </c>
      <c r="D2918" s="868" t="s">
        <v>337</v>
      </c>
      <c r="E2918" s="870" t="n">
        <v>178.87</v>
      </c>
      <c r="F2918" s="871" t="n">
        <v>4.1</v>
      </c>
      <c r="G2918" s="871" t="n">
        <v>182.97</v>
      </c>
      <c r="H2918" s="870" t="n">
        <v>178.87</v>
      </c>
      <c r="I2918" s="871" t="n">
        <v>4.74</v>
      </c>
      <c r="J2918" s="871" t="n">
        <v>183.61</v>
      </c>
    </row>
    <row r="2919" customFormat="false" ht="12.75" hidden="false" customHeight="false" outlineLevel="0" collapsed="false">
      <c r="A2919" s="868" t="s">
        <v>6170</v>
      </c>
      <c r="B2919" s="869"/>
      <c r="C2919" s="868" t="s">
        <v>6171</v>
      </c>
      <c r="D2919" s="868" t="s">
        <v>337</v>
      </c>
      <c r="E2919" s="870" t="n">
        <v>20.99</v>
      </c>
      <c r="F2919" s="871" t="n">
        <v>9.87</v>
      </c>
      <c r="G2919" s="871" t="n">
        <v>30.86</v>
      </c>
      <c r="H2919" s="870" t="n">
        <v>20.99</v>
      </c>
      <c r="I2919" s="871" t="n">
        <v>11.41</v>
      </c>
      <c r="J2919" s="871" t="n">
        <v>32.4</v>
      </c>
    </row>
    <row r="2920" customFormat="false" ht="25.5" hidden="false" customHeight="false" outlineLevel="0" collapsed="false">
      <c r="A2920" s="868" t="s">
        <v>6172</v>
      </c>
      <c r="B2920" s="869"/>
      <c r="C2920" s="868" t="s">
        <v>6173</v>
      </c>
      <c r="D2920" s="868" t="s">
        <v>337</v>
      </c>
      <c r="E2920" s="870" t="n">
        <v>44.13</v>
      </c>
      <c r="F2920" s="871" t="n">
        <v>4.1</v>
      </c>
      <c r="G2920" s="871" t="n">
        <v>48.23</v>
      </c>
      <c r="H2920" s="870" t="n">
        <v>44.13</v>
      </c>
      <c r="I2920" s="871" t="n">
        <v>4.74</v>
      </c>
      <c r="J2920" s="871" t="n">
        <v>48.87</v>
      </c>
    </row>
    <row r="2921" customFormat="false" ht="12.75" hidden="false" customHeight="false" outlineLevel="0" collapsed="false">
      <c r="A2921" s="868" t="s">
        <v>6174</v>
      </c>
      <c r="B2921" s="869"/>
      <c r="C2921" s="868" t="s">
        <v>6175</v>
      </c>
      <c r="D2921" s="868" t="s">
        <v>337</v>
      </c>
      <c r="E2921" s="870" t="n">
        <v>29.09</v>
      </c>
      <c r="F2921" s="871" t="n">
        <v>9.87</v>
      </c>
      <c r="G2921" s="871" t="n">
        <v>38.96</v>
      </c>
      <c r="H2921" s="870" t="n">
        <v>29.09</v>
      </c>
      <c r="I2921" s="871" t="n">
        <v>11.41</v>
      </c>
      <c r="J2921" s="871" t="n">
        <v>40.5</v>
      </c>
    </row>
    <row r="2922" customFormat="false" ht="25.5" hidden="false" customHeight="false" outlineLevel="0" collapsed="false">
      <c r="A2922" s="868" t="s">
        <v>6176</v>
      </c>
      <c r="B2922" s="869"/>
      <c r="C2922" s="868" t="s">
        <v>6177</v>
      </c>
      <c r="D2922" s="868" t="s">
        <v>337</v>
      </c>
      <c r="E2922" s="870" t="n">
        <v>45.27</v>
      </c>
      <c r="F2922" s="871" t="n">
        <v>4.1</v>
      </c>
      <c r="G2922" s="871" t="n">
        <v>49.37</v>
      </c>
      <c r="H2922" s="870" t="n">
        <v>45.27</v>
      </c>
      <c r="I2922" s="871" t="n">
        <v>4.74</v>
      </c>
      <c r="J2922" s="871" t="n">
        <v>50.01</v>
      </c>
    </row>
    <row r="2923" customFormat="false" ht="12.75" hidden="false" customHeight="false" outlineLevel="0" collapsed="false">
      <c r="A2923" s="868" t="s">
        <v>6178</v>
      </c>
      <c r="B2923" s="869"/>
      <c r="C2923" s="868" t="s">
        <v>6179</v>
      </c>
      <c r="D2923" s="868" t="s">
        <v>337</v>
      </c>
      <c r="E2923" s="870" t="n">
        <v>29.6</v>
      </c>
      <c r="F2923" s="871" t="n">
        <v>9.87</v>
      </c>
      <c r="G2923" s="871" t="n">
        <v>39.47</v>
      </c>
      <c r="H2923" s="870" t="n">
        <v>29.6</v>
      </c>
      <c r="I2923" s="871" t="n">
        <v>11.41</v>
      </c>
      <c r="J2923" s="871" t="n">
        <v>41.01</v>
      </c>
    </row>
    <row r="2924" customFormat="false" ht="12.75" hidden="false" customHeight="false" outlineLevel="0" collapsed="false">
      <c r="A2924" s="868" t="s">
        <v>6180</v>
      </c>
      <c r="B2924" s="869"/>
      <c r="C2924" s="868" t="s">
        <v>6181</v>
      </c>
      <c r="D2924" s="868" t="s">
        <v>337</v>
      </c>
      <c r="E2924" s="870" t="n">
        <v>37.07</v>
      </c>
      <c r="F2924" s="871" t="n">
        <v>4.1</v>
      </c>
      <c r="G2924" s="871" t="n">
        <v>41.17</v>
      </c>
      <c r="H2924" s="870" t="n">
        <v>37.07</v>
      </c>
      <c r="I2924" s="871" t="n">
        <v>4.74</v>
      </c>
      <c r="J2924" s="871" t="n">
        <v>41.81</v>
      </c>
    </row>
    <row r="2925" customFormat="false" ht="12.75" hidden="false" customHeight="false" outlineLevel="0" collapsed="false">
      <c r="A2925" s="868" t="s">
        <v>6182</v>
      </c>
      <c r="B2925" s="869"/>
      <c r="C2925" s="868" t="s">
        <v>6183</v>
      </c>
      <c r="D2925" s="868" t="s">
        <v>337</v>
      </c>
      <c r="E2925" s="870" t="n">
        <v>24.37</v>
      </c>
      <c r="F2925" s="871" t="n">
        <v>4.1</v>
      </c>
      <c r="G2925" s="871" t="n">
        <v>28.47</v>
      </c>
      <c r="H2925" s="870" t="n">
        <v>24.37</v>
      </c>
      <c r="I2925" s="871" t="n">
        <v>4.74</v>
      </c>
      <c r="J2925" s="871" t="n">
        <v>29.11</v>
      </c>
    </row>
    <row r="2926" customFormat="false" ht="12.75" hidden="false" customHeight="false" outlineLevel="0" collapsed="false">
      <c r="A2926" s="868" t="s">
        <v>6184</v>
      </c>
      <c r="B2926" s="869"/>
      <c r="C2926" s="868" t="s">
        <v>6185</v>
      </c>
      <c r="D2926" s="868" t="s">
        <v>337</v>
      </c>
      <c r="E2926" s="870" t="n">
        <v>37.68</v>
      </c>
      <c r="F2926" s="871" t="n">
        <v>4.1</v>
      </c>
      <c r="G2926" s="871" t="n">
        <v>41.78</v>
      </c>
      <c r="H2926" s="870" t="n">
        <v>37.68</v>
      </c>
      <c r="I2926" s="871" t="n">
        <v>4.74</v>
      </c>
      <c r="J2926" s="871" t="n">
        <v>42.42</v>
      </c>
    </row>
    <row r="2927" customFormat="false" ht="12.75" hidden="false" customHeight="false" outlineLevel="0" collapsed="false">
      <c r="A2927" s="868" t="s">
        <v>6186</v>
      </c>
      <c r="B2927" s="869"/>
      <c r="C2927" s="868" t="s">
        <v>6187</v>
      </c>
      <c r="D2927" s="868" t="s">
        <v>337</v>
      </c>
      <c r="E2927" s="870" t="n">
        <v>43.98</v>
      </c>
      <c r="F2927" s="871" t="n">
        <v>16.6</v>
      </c>
      <c r="G2927" s="871" t="n">
        <v>60.58</v>
      </c>
      <c r="H2927" s="870" t="n">
        <v>43.98</v>
      </c>
      <c r="I2927" s="871" t="n">
        <v>19.18</v>
      </c>
      <c r="J2927" s="871" t="n">
        <v>63.16</v>
      </c>
    </row>
    <row r="2928" customFormat="false" ht="12.75" hidden="false" customHeight="false" outlineLevel="0" collapsed="false">
      <c r="A2928" s="868" t="s">
        <v>6188</v>
      </c>
      <c r="B2928" s="869"/>
      <c r="C2928" s="868" t="s">
        <v>6189</v>
      </c>
      <c r="D2928" s="868" t="s">
        <v>337</v>
      </c>
      <c r="E2928" s="870" t="n">
        <v>71.12</v>
      </c>
      <c r="F2928" s="871" t="n">
        <v>29.92</v>
      </c>
      <c r="G2928" s="871" t="n">
        <v>101.04</v>
      </c>
      <c r="H2928" s="870" t="n">
        <v>71.12</v>
      </c>
      <c r="I2928" s="871" t="n">
        <v>34.58</v>
      </c>
      <c r="J2928" s="871" t="n">
        <v>105.7</v>
      </c>
    </row>
    <row r="2929" customFormat="false" ht="12.75" hidden="false" customHeight="false" outlineLevel="0" collapsed="false">
      <c r="A2929" s="868" t="s">
        <v>6190</v>
      </c>
      <c r="B2929" s="869"/>
      <c r="C2929" s="868" t="s">
        <v>6191</v>
      </c>
      <c r="D2929" s="868" t="s">
        <v>337</v>
      </c>
      <c r="E2929" s="870" t="n">
        <v>211.28</v>
      </c>
      <c r="F2929" s="871" t="n">
        <v>12.66</v>
      </c>
      <c r="G2929" s="871" t="n">
        <v>223.94</v>
      </c>
      <c r="H2929" s="870" t="n">
        <v>211.28</v>
      </c>
      <c r="I2929" s="871" t="n">
        <v>14.62</v>
      </c>
      <c r="J2929" s="871" t="n">
        <v>225.9</v>
      </c>
    </row>
    <row r="2930" customFormat="false" ht="38.25" hidden="false" customHeight="false" outlineLevel="0" collapsed="false">
      <c r="A2930" s="868" t="s">
        <v>6192</v>
      </c>
      <c r="B2930" s="869"/>
      <c r="C2930" s="868" t="s">
        <v>6193</v>
      </c>
      <c r="D2930" s="868" t="s">
        <v>337</v>
      </c>
      <c r="E2930" s="870" t="n">
        <v>571.29</v>
      </c>
      <c r="F2930" s="871" t="n">
        <v>12.66</v>
      </c>
      <c r="G2930" s="871" t="n">
        <v>583.95</v>
      </c>
      <c r="H2930" s="870" t="n">
        <v>571.29</v>
      </c>
      <c r="I2930" s="871" t="n">
        <v>14.62</v>
      </c>
      <c r="J2930" s="871" t="n">
        <v>585.91</v>
      </c>
    </row>
    <row r="2931" customFormat="false" ht="12.75" hidden="false" customHeight="false" outlineLevel="0" collapsed="false">
      <c r="A2931" s="868" t="s">
        <v>6194</v>
      </c>
      <c r="B2931" s="869"/>
      <c r="C2931" s="868" t="s">
        <v>6195</v>
      </c>
      <c r="D2931" s="868" t="s">
        <v>337</v>
      </c>
      <c r="E2931" s="870" t="n">
        <v>304.25</v>
      </c>
      <c r="F2931" s="871" t="n">
        <v>16.6</v>
      </c>
      <c r="G2931" s="871" t="n">
        <v>320.85</v>
      </c>
      <c r="H2931" s="870" t="n">
        <v>304.25</v>
      </c>
      <c r="I2931" s="871" t="n">
        <v>19.18</v>
      </c>
      <c r="J2931" s="871" t="n">
        <v>323.43</v>
      </c>
    </row>
    <row r="2932" customFormat="false" ht="25.5" hidden="false" customHeight="false" outlineLevel="0" collapsed="false">
      <c r="A2932" s="868" t="s">
        <v>6196</v>
      </c>
      <c r="B2932" s="869"/>
      <c r="C2932" s="868" t="s">
        <v>6197</v>
      </c>
      <c r="D2932" s="868" t="s">
        <v>337</v>
      </c>
      <c r="E2932" s="870" t="n">
        <v>23.95</v>
      </c>
      <c r="F2932" s="871" t="n">
        <v>11.67</v>
      </c>
      <c r="G2932" s="871" t="n">
        <v>35.62</v>
      </c>
      <c r="H2932" s="870" t="n">
        <v>23.95</v>
      </c>
      <c r="I2932" s="871" t="n">
        <v>13.49</v>
      </c>
      <c r="J2932" s="871" t="n">
        <v>37.44</v>
      </c>
    </row>
    <row r="2933" customFormat="false" ht="25.5" hidden="false" customHeight="false" outlineLevel="0" collapsed="false">
      <c r="A2933" s="868" t="s">
        <v>6198</v>
      </c>
      <c r="B2933" s="869"/>
      <c r="C2933" s="868" t="s">
        <v>6199</v>
      </c>
      <c r="D2933" s="868" t="s">
        <v>337</v>
      </c>
      <c r="E2933" s="870" t="n">
        <v>23.04</v>
      </c>
      <c r="F2933" s="871" t="n">
        <v>11.67</v>
      </c>
      <c r="G2933" s="871" t="n">
        <v>34.71</v>
      </c>
      <c r="H2933" s="870" t="n">
        <v>23.04</v>
      </c>
      <c r="I2933" s="871" t="n">
        <v>13.49</v>
      </c>
      <c r="J2933" s="871" t="n">
        <v>36.53</v>
      </c>
    </row>
    <row r="2934" customFormat="false" ht="25.5" hidden="false" customHeight="false" outlineLevel="0" collapsed="false">
      <c r="A2934" s="868" t="s">
        <v>6200</v>
      </c>
      <c r="B2934" s="869"/>
      <c r="C2934" s="868" t="s">
        <v>6201</v>
      </c>
      <c r="D2934" s="868" t="s">
        <v>337</v>
      </c>
      <c r="E2934" s="870" t="n">
        <v>25.65</v>
      </c>
      <c r="F2934" s="871" t="n">
        <v>11.67</v>
      </c>
      <c r="G2934" s="871" t="n">
        <v>37.32</v>
      </c>
      <c r="H2934" s="870" t="n">
        <v>25.65</v>
      </c>
      <c r="I2934" s="871" t="n">
        <v>13.49</v>
      </c>
      <c r="J2934" s="871" t="n">
        <v>39.14</v>
      </c>
    </row>
    <row r="2935" customFormat="false" ht="25.5" hidden="false" customHeight="false" outlineLevel="0" collapsed="false">
      <c r="A2935" s="868" t="s">
        <v>6202</v>
      </c>
      <c r="B2935" s="869"/>
      <c r="C2935" s="868" t="s">
        <v>6203</v>
      </c>
      <c r="D2935" s="868" t="s">
        <v>337</v>
      </c>
      <c r="E2935" s="870" t="n">
        <v>16.45</v>
      </c>
      <c r="F2935" s="871" t="n">
        <v>11.67</v>
      </c>
      <c r="G2935" s="871" t="n">
        <v>28.12</v>
      </c>
      <c r="H2935" s="870" t="n">
        <v>16.45</v>
      </c>
      <c r="I2935" s="871" t="n">
        <v>13.49</v>
      </c>
      <c r="J2935" s="871" t="n">
        <v>29.94</v>
      </c>
    </row>
    <row r="2936" customFormat="false" ht="25.5" hidden="false" customHeight="false" outlineLevel="0" collapsed="false">
      <c r="A2936" s="868" t="s">
        <v>6204</v>
      </c>
      <c r="B2936" s="869"/>
      <c r="C2936" s="868" t="s">
        <v>6205</v>
      </c>
      <c r="D2936" s="868" t="s">
        <v>337</v>
      </c>
      <c r="E2936" s="870" t="n">
        <v>19.81</v>
      </c>
      <c r="F2936" s="871" t="n">
        <v>11.67</v>
      </c>
      <c r="G2936" s="871" t="n">
        <v>31.48</v>
      </c>
      <c r="H2936" s="870" t="n">
        <v>19.81</v>
      </c>
      <c r="I2936" s="871" t="n">
        <v>13.49</v>
      </c>
      <c r="J2936" s="871" t="n">
        <v>33.3</v>
      </c>
    </row>
    <row r="2937" customFormat="false" ht="25.5" hidden="false" customHeight="false" outlineLevel="0" collapsed="false">
      <c r="A2937" s="868" t="s">
        <v>6206</v>
      </c>
      <c r="B2937" s="869"/>
      <c r="C2937" s="868" t="s">
        <v>6207</v>
      </c>
      <c r="D2937" s="868" t="s">
        <v>337</v>
      </c>
      <c r="E2937" s="870" t="n">
        <v>22.83</v>
      </c>
      <c r="F2937" s="871" t="n">
        <v>11.67</v>
      </c>
      <c r="G2937" s="871" t="n">
        <v>34.5</v>
      </c>
      <c r="H2937" s="870" t="n">
        <v>22.83</v>
      </c>
      <c r="I2937" s="871" t="n">
        <v>13.49</v>
      </c>
      <c r="J2937" s="871" t="n">
        <v>36.32</v>
      </c>
    </row>
    <row r="2938" customFormat="false" ht="25.5" hidden="false" customHeight="false" outlineLevel="0" collapsed="false">
      <c r="A2938" s="868" t="s">
        <v>6208</v>
      </c>
      <c r="B2938" s="869"/>
      <c r="C2938" s="868" t="s">
        <v>6209</v>
      </c>
      <c r="D2938" s="868" t="s">
        <v>337</v>
      </c>
      <c r="E2938" s="870" t="n">
        <v>41</v>
      </c>
      <c r="F2938" s="871" t="n">
        <v>11.67</v>
      </c>
      <c r="G2938" s="871" t="n">
        <v>52.67</v>
      </c>
      <c r="H2938" s="870" t="n">
        <v>41</v>
      </c>
      <c r="I2938" s="871" t="n">
        <v>13.49</v>
      </c>
      <c r="J2938" s="871" t="n">
        <v>54.49</v>
      </c>
    </row>
    <row r="2939" customFormat="false" ht="25.5" hidden="false" customHeight="false" outlineLevel="0" collapsed="false">
      <c r="A2939" s="868" t="s">
        <v>6210</v>
      </c>
      <c r="B2939" s="869"/>
      <c r="C2939" s="868" t="s">
        <v>6211</v>
      </c>
      <c r="D2939" s="868" t="s">
        <v>337</v>
      </c>
      <c r="E2939" s="870" t="n">
        <v>61.69</v>
      </c>
      <c r="F2939" s="871" t="n">
        <v>11.67</v>
      </c>
      <c r="G2939" s="871" t="n">
        <v>73.36</v>
      </c>
      <c r="H2939" s="870" t="n">
        <v>61.69</v>
      </c>
      <c r="I2939" s="871" t="n">
        <v>13.49</v>
      </c>
      <c r="J2939" s="871" t="n">
        <v>75.18</v>
      </c>
    </row>
    <row r="2940" customFormat="false" ht="38.25" hidden="false" customHeight="false" outlineLevel="0" collapsed="false">
      <c r="A2940" s="868" t="s">
        <v>6212</v>
      </c>
      <c r="B2940" s="869"/>
      <c r="C2940" s="868" t="s">
        <v>6213</v>
      </c>
      <c r="D2940" s="868" t="s">
        <v>337</v>
      </c>
      <c r="E2940" s="870" t="n">
        <v>172.02</v>
      </c>
      <c r="F2940" s="871" t="n">
        <v>12.66</v>
      </c>
      <c r="G2940" s="871" t="n">
        <v>184.68</v>
      </c>
      <c r="H2940" s="870" t="n">
        <v>172.02</v>
      </c>
      <c r="I2940" s="871" t="n">
        <v>14.62</v>
      </c>
      <c r="J2940" s="871" t="n">
        <v>186.64</v>
      </c>
    </row>
    <row r="2941" customFormat="false" ht="25.5" hidden="false" customHeight="false" outlineLevel="0" collapsed="false">
      <c r="A2941" s="868" t="s">
        <v>6214</v>
      </c>
      <c r="B2941" s="869"/>
      <c r="C2941" s="868" t="s">
        <v>6215</v>
      </c>
      <c r="D2941" s="868" t="s">
        <v>337</v>
      </c>
      <c r="E2941" s="870" t="n">
        <v>436.11</v>
      </c>
      <c r="F2941" s="871" t="n">
        <v>46.45</v>
      </c>
      <c r="G2941" s="871" t="n">
        <v>482.56</v>
      </c>
      <c r="H2941" s="870" t="n">
        <v>436.11</v>
      </c>
      <c r="I2941" s="871" t="n">
        <v>53.67</v>
      </c>
      <c r="J2941" s="871" t="n">
        <v>489.78</v>
      </c>
    </row>
    <row r="2942" customFormat="false" ht="12.75" hidden="false" customHeight="false" outlineLevel="0" collapsed="false">
      <c r="A2942" s="868" t="s">
        <v>6216</v>
      </c>
      <c r="B2942" s="869"/>
      <c r="C2942" s="868" t="s">
        <v>6217</v>
      </c>
      <c r="D2942" s="868" t="s">
        <v>337</v>
      </c>
      <c r="E2942" s="870" t="n">
        <v>274.75</v>
      </c>
      <c r="F2942" s="871" t="n">
        <v>26.61</v>
      </c>
      <c r="G2942" s="871" t="n">
        <v>301.36</v>
      </c>
      <c r="H2942" s="870" t="n">
        <v>274.75</v>
      </c>
      <c r="I2942" s="871" t="n">
        <v>30.74</v>
      </c>
      <c r="J2942" s="871" t="n">
        <v>305.49</v>
      </c>
    </row>
    <row r="2943" customFormat="false" ht="25.5" hidden="false" customHeight="false" outlineLevel="0" collapsed="false">
      <c r="A2943" s="868" t="s">
        <v>6218</v>
      </c>
      <c r="B2943" s="869"/>
      <c r="C2943" s="868" t="s">
        <v>6219</v>
      </c>
      <c r="D2943" s="868" t="s">
        <v>337</v>
      </c>
      <c r="E2943" s="870" t="n">
        <v>122.1</v>
      </c>
      <c r="F2943" s="871" t="n">
        <v>12.66</v>
      </c>
      <c r="G2943" s="871" t="n">
        <v>134.76</v>
      </c>
      <c r="H2943" s="870" t="n">
        <v>122.1</v>
      </c>
      <c r="I2943" s="871" t="n">
        <v>14.62</v>
      </c>
      <c r="J2943" s="871" t="n">
        <v>136.72</v>
      </c>
    </row>
    <row r="2944" customFormat="false" ht="25.5" hidden="false" customHeight="false" outlineLevel="0" collapsed="false">
      <c r="A2944" s="868" t="s">
        <v>6220</v>
      </c>
      <c r="B2944" s="869"/>
      <c r="C2944" s="868" t="s">
        <v>6221</v>
      </c>
      <c r="D2944" s="868" t="s">
        <v>337</v>
      </c>
      <c r="E2944" s="870" t="n">
        <v>40.76</v>
      </c>
      <c r="F2944" s="871" t="n">
        <v>11.67</v>
      </c>
      <c r="G2944" s="871" t="n">
        <v>52.43</v>
      </c>
      <c r="H2944" s="870" t="n">
        <v>40.76</v>
      </c>
      <c r="I2944" s="871" t="n">
        <v>13.49</v>
      </c>
      <c r="J2944" s="871" t="n">
        <v>54.25</v>
      </c>
    </row>
    <row r="2945" customFormat="false" ht="25.5" hidden="false" customHeight="false" outlineLevel="0" collapsed="false">
      <c r="A2945" s="868" t="s">
        <v>6222</v>
      </c>
      <c r="B2945" s="869"/>
      <c r="C2945" s="868" t="s">
        <v>6223</v>
      </c>
      <c r="D2945" s="868" t="s">
        <v>337</v>
      </c>
      <c r="E2945" s="870" t="n">
        <v>292.36</v>
      </c>
      <c r="F2945" s="871" t="n">
        <v>11.67</v>
      </c>
      <c r="G2945" s="871" t="n">
        <v>304.03</v>
      </c>
      <c r="H2945" s="870" t="n">
        <v>292.36</v>
      </c>
      <c r="I2945" s="871" t="n">
        <v>13.49</v>
      </c>
      <c r="J2945" s="871" t="n">
        <v>305.85</v>
      </c>
    </row>
    <row r="2946" customFormat="false" ht="25.5" hidden="false" customHeight="false" outlineLevel="0" collapsed="false">
      <c r="A2946" s="868" t="s">
        <v>6224</v>
      </c>
      <c r="B2946" s="869"/>
      <c r="C2946" s="868" t="s">
        <v>6225</v>
      </c>
      <c r="D2946" s="868" t="s">
        <v>648</v>
      </c>
      <c r="E2946" s="870" t="n">
        <v>527.42</v>
      </c>
      <c r="F2946" s="871" t="n">
        <v>46.52</v>
      </c>
      <c r="G2946" s="871" t="n">
        <v>573.94</v>
      </c>
      <c r="H2946" s="870" t="n">
        <v>527.42</v>
      </c>
      <c r="I2946" s="871" t="n">
        <v>53.76</v>
      </c>
      <c r="J2946" s="871" t="n">
        <v>581.18</v>
      </c>
    </row>
    <row r="2947" customFormat="false" ht="25.5" hidden="false" customHeight="false" outlineLevel="0" collapsed="false">
      <c r="A2947" s="868" t="s">
        <v>6226</v>
      </c>
      <c r="B2947" s="869"/>
      <c r="C2947" s="868" t="s">
        <v>6227</v>
      </c>
      <c r="D2947" s="868" t="s">
        <v>337</v>
      </c>
      <c r="E2947" s="870" t="n">
        <v>2.36</v>
      </c>
      <c r="F2947" s="871" t="n">
        <v>11.67</v>
      </c>
      <c r="G2947" s="871" t="n">
        <v>14.03</v>
      </c>
      <c r="H2947" s="870" t="n">
        <v>2.36</v>
      </c>
      <c r="I2947" s="871" t="n">
        <v>13.49</v>
      </c>
      <c r="J2947" s="871" t="n">
        <v>15.85</v>
      </c>
    </row>
    <row r="2948" customFormat="false" ht="25.5" hidden="false" customHeight="false" outlineLevel="0" collapsed="false">
      <c r="A2948" s="868" t="s">
        <v>6228</v>
      </c>
      <c r="B2948" s="869"/>
      <c r="C2948" s="868" t="s">
        <v>6229</v>
      </c>
      <c r="D2948" s="868" t="s">
        <v>337</v>
      </c>
      <c r="E2948" s="870" t="n">
        <v>2.56</v>
      </c>
      <c r="F2948" s="871" t="n">
        <v>11.67</v>
      </c>
      <c r="G2948" s="871" t="n">
        <v>14.23</v>
      </c>
      <c r="H2948" s="870" t="n">
        <v>2.56</v>
      </c>
      <c r="I2948" s="871" t="n">
        <v>13.49</v>
      </c>
      <c r="J2948" s="871" t="n">
        <v>16.05</v>
      </c>
    </row>
    <row r="2949" customFormat="false" ht="38.25" hidden="false" customHeight="false" outlineLevel="0" collapsed="false">
      <c r="A2949" s="868" t="s">
        <v>6230</v>
      </c>
      <c r="B2949" s="869"/>
      <c r="C2949" s="868" t="s">
        <v>6231</v>
      </c>
      <c r="D2949" s="868" t="s">
        <v>337</v>
      </c>
      <c r="E2949" s="870" t="n">
        <v>430.72</v>
      </c>
      <c r="F2949" s="871" t="n">
        <v>12.66</v>
      </c>
      <c r="G2949" s="871" t="n">
        <v>443.38</v>
      </c>
      <c r="H2949" s="870" t="n">
        <v>430.72</v>
      </c>
      <c r="I2949" s="871" t="n">
        <v>14.62</v>
      </c>
      <c r="J2949" s="871" t="n">
        <v>445.34</v>
      </c>
    </row>
    <row r="2950" customFormat="false" ht="25.5" hidden="false" customHeight="false" outlineLevel="0" collapsed="false">
      <c r="A2950" s="868" t="s">
        <v>6232</v>
      </c>
      <c r="B2950" s="869"/>
      <c r="C2950" s="868" t="s">
        <v>6233</v>
      </c>
      <c r="D2950" s="868" t="s">
        <v>337</v>
      </c>
      <c r="E2950" s="870" t="n">
        <v>1056.48</v>
      </c>
      <c r="F2950" s="871" t="n">
        <v>46.45</v>
      </c>
      <c r="G2950" s="871" t="n">
        <v>1102.93</v>
      </c>
      <c r="H2950" s="870" t="n">
        <v>1056.48</v>
      </c>
      <c r="I2950" s="871" t="n">
        <v>53.67</v>
      </c>
      <c r="J2950" s="871" t="n">
        <v>1110.15</v>
      </c>
    </row>
    <row r="2951" customFormat="false" ht="12.75" hidden="false" customHeight="false" outlineLevel="0" collapsed="false">
      <c r="A2951" s="868" t="s">
        <v>6234</v>
      </c>
      <c r="B2951" s="869"/>
      <c r="C2951" s="868" t="s">
        <v>6235</v>
      </c>
      <c r="D2951" s="868" t="s">
        <v>337</v>
      </c>
      <c r="E2951" s="870" t="n">
        <v>811.49</v>
      </c>
      <c r="F2951" s="871" t="n">
        <v>4.1</v>
      </c>
      <c r="G2951" s="871" t="n">
        <v>815.59</v>
      </c>
      <c r="H2951" s="870" t="n">
        <v>811.49</v>
      </c>
      <c r="I2951" s="871" t="n">
        <v>4.74</v>
      </c>
      <c r="J2951" s="871" t="n">
        <v>816.23</v>
      </c>
    </row>
    <row r="2952" customFormat="false" ht="12.75" hidden="false" customHeight="false" outlineLevel="0" collapsed="false">
      <c r="A2952" s="868" t="s">
        <v>6236</v>
      </c>
      <c r="B2952" s="869"/>
      <c r="C2952" s="868" t="s">
        <v>6237</v>
      </c>
      <c r="D2952" s="868" t="s">
        <v>337</v>
      </c>
      <c r="E2952" s="870" t="n">
        <v>270.06</v>
      </c>
      <c r="F2952" s="871" t="n">
        <v>16.6</v>
      </c>
      <c r="G2952" s="871" t="n">
        <v>286.66</v>
      </c>
      <c r="H2952" s="870" t="n">
        <v>270.06</v>
      </c>
      <c r="I2952" s="871" t="n">
        <v>19.18</v>
      </c>
      <c r="J2952" s="871" t="n">
        <v>289.24</v>
      </c>
    </row>
    <row r="2953" customFormat="false" ht="12.75" hidden="false" customHeight="false" outlineLevel="0" collapsed="false">
      <c r="A2953" s="868" t="s">
        <v>6238</v>
      </c>
      <c r="B2953" s="869"/>
      <c r="C2953" s="868" t="s">
        <v>6239</v>
      </c>
      <c r="D2953" s="868" t="s">
        <v>337</v>
      </c>
      <c r="E2953" s="870" t="n">
        <v>33.83</v>
      </c>
      <c r="F2953" s="871" t="n">
        <v>19.68</v>
      </c>
      <c r="G2953" s="871" t="n">
        <v>53.51</v>
      </c>
      <c r="H2953" s="870" t="n">
        <v>33.83</v>
      </c>
      <c r="I2953" s="871" t="n">
        <v>22.74</v>
      </c>
      <c r="J2953" s="871" t="n">
        <v>56.57</v>
      </c>
    </row>
    <row r="2954" customFormat="false" ht="38.25" hidden="false" customHeight="false" outlineLevel="0" collapsed="false">
      <c r="A2954" s="868" t="s">
        <v>6240</v>
      </c>
      <c r="B2954" s="869"/>
      <c r="C2954" s="868" t="s">
        <v>6241</v>
      </c>
      <c r="D2954" s="868" t="s">
        <v>337</v>
      </c>
      <c r="E2954" s="870" t="n">
        <v>293.91</v>
      </c>
      <c r="F2954" s="871" t="n">
        <v>16.6</v>
      </c>
      <c r="G2954" s="871" t="n">
        <v>310.51</v>
      </c>
      <c r="H2954" s="870" t="n">
        <v>293.91</v>
      </c>
      <c r="I2954" s="871" t="n">
        <v>19.18</v>
      </c>
      <c r="J2954" s="871" t="n">
        <v>313.09</v>
      </c>
    </row>
    <row r="2955" customFormat="false" ht="25.5" hidden="false" customHeight="false" outlineLevel="0" collapsed="false">
      <c r="A2955" s="868" t="s">
        <v>6242</v>
      </c>
      <c r="B2955" s="869"/>
      <c r="C2955" s="868" t="s">
        <v>6243</v>
      </c>
      <c r="D2955" s="868" t="s">
        <v>337</v>
      </c>
      <c r="E2955" s="870" t="n">
        <v>328.47</v>
      </c>
      <c r="F2955" s="871" t="n">
        <v>16.6</v>
      </c>
      <c r="G2955" s="871" t="n">
        <v>345.07</v>
      </c>
      <c r="H2955" s="870" t="n">
        <v>328.47</v>
      </c>
      <c r="I2955" s="871" t="n">
        <v>19.18</v>
      </c>
      <c r="J2955" s="871" t="n">
        <v>347.65</v>
      </c>
    </row>
    <row r="2956" customFormat="false" ht="12.75" hidden="false" customHeight="false" outlineLevel="0" collapsed="false">
      <c r="A2956" s="863" t="s">
        <v>6244</v>
      </c>
      <c r="B2956" s="864" t="s">
        <v>6245</v>
      </c>
      <c r="C2956" s="865"/>
      <c r="D2956" s="876"/>
      <c r="E2956" s="877"/>
      <c r="F2956" s="877"/>
      <c r="G2956" s="878"/>
      <c r="H2956" s="877"/>
      <c r="I2956" s="877"/>
      <c r="J2956" s="878"/>
    </row>
    <row r="2957" customFormat="false" ht="12.75" hidden="false" customHeight="false" outlineLevel="0" collapsed="false">
      <c r="A2957" s="868" t="s">
        <v>6246</v>
      </c>
      <c r="B2957" s="869"/>
      <c r="C2957" s="868" t="s">
        <v>6247</v>
      </c>
      <c r="D2957" s="868" t="s">
        <v>389</v>
      </c>
      <c r="E2957" s="870" t="n">
        <v>334.79</v>
      </c>
      <c r="F2957" s="871" t="n">
        <v>19.44</v>
      </c>
      <c r="G2957" s="871" t="n">
        <v>354.23</v>
      </c>
      <c r="H2957" s="870" t="n">
        <v>334.79</v>
      </c>
      <c r="I2957" s="871" t="n">
        <v>22.48</v>
      </c>
      <c r="J2957" s="871" t="n">
        <v>357.27</v>
      </c>
    </row>
    <row r="2958" customFormat="false" ht="12.75" hidden="false" customHeight="false" outlineLevel="0" collapsed="false">
      <c r="A2958" s="868" t="s">
        <v>6248</v>
      </c>
      <c r="B2958" s="869"/>
      <c r="C2958" s="868" t="s">
        <v>6249</v>
      </c>
      <c r="D2958" s="868" t="s">
        <v>389</v>
      </c>
      <c r="E2958" s="870" t="n">
        <v>140.52</v>
      </c>
      <c r="F2958" s="871" t="n">
        <v>59.84</v>
      </c>
      <c r="G2958" s="871" t="n">
        <v>200.36</v>
      </c>
      <c r="H2958" s="870" t="n">
        <v>140.52</v>
      </c>
      <c r="I2958" s="871" t="n">
        <v>69.16</v>
      </c>
      <c r="J2958" s="871" t="n">
        <v>209.68</v>
      </c>
    </row>
    <row r="2959" customFormat="false" ht="12.75" hidden="false" customHeight="false" outlineLevel="0" collapsed="false">
      <c r="A2959" s="868" t="s">
        <v>6250</v>
      </c>
      <c r="B2959" s="869"/>
      <c r="C2959" s="868" t="s">
        <v>6251</v>
      </c>
      <c r="D2959" s="868" t="s">
        <v>389</v>
      </c>
      <c r="E2959" s="870" t="n">
        <v>586.29</v>
      </c>
      <c r="F2959" s="871" t="n">
        <v>19.44</v>
      </c>
      <c r="G2959" s="871" t="n">
        <v>605.73</v>
      </c>
      <c r="H2959" s="870" t="n">
        <v>586.29</v>
      </c>
      <c r="I2959" s="871" t="n">
        <v>22.48</v>
      </c>
      <c r="J2959" s="871" t="n">
        <v>608.77</v>
      </c>
    </row>
    <row r="2960" customFormat="false" ht="12.75" hidden="false" customHeight="false" outlineLevel="0" collapsed="false">
      <c r="A2960" s="863" t="s">
        <v>6252</v>
      </c>
      <c r="B2960" s="864" t="s">
        <v>6253</v>
      </c>
      <c r="C2960" s="865"/>
      <c r="D2960" s="876"/>
      <c r="E2960" s="877"/>
      <c r="F2960" s="877"/>
      <c r="G2960" s="878"/>
      <c r="H2960" s="877"/>
      <c r="I2960" s="877"/>
      <c r="J2960" s="878"/>
    </row>
    <row r="2961" customFormat="false" ht="12.75" hidden="false" customHeight="false" outlineLevel="0" collapsed="false">
      <c r="A2961" s="868" t="s">
        <v>6254</v>
      </c>
      <c r="B2961" s="869"/>
      <c r="C2961" s="868" t="s">
        <v>6255</v>
      </c>
      <c r="D2961" s="868" t="s">
        <v>445</v>
      </c>
      <c r="E2961" s="870" t="n">
        <v>840.74</v>
      </c>
      <c r="F2961" s="871" t="n">
        <v>46.68</v>
      </c>
      <c r="G2961" s="871" t="n">
        <v>887.42</v>
      </c>
      <c r="H2961" s="870" t="n">
        <v>840.74</v>
      </c>
      <c r="I2961" s="871" t="n">
        <v>53.94</v>
      </c>
      <c r="J2961" s="871" t="n">
        <v>894.68</v>
      </c>
    </row>
    <row r="2962" customFormat="false" ht="12.75" hidden="false" customHeight="false" outlineLevel="0" collapsed="false">
      <c r="A2962" s="868" t="s">
        <v>6256</v>
      </c>
      <c r="B2962" s="869"/>
      <c r="C2962" s="868" t="s">
        <v>6257</v>
      </c>
      <c r="D2962" s="868" t="s">
        <v>445</v>
      </c>
      <c r="E2962" s="870" t="n">
        <v>550.75</v>
      </c>
      <c r="F2962" s="871" t="n">
        <v>46.68</v>
      </c>
      <c r="G2962" s="871" t="n">
        <v>597.43</v>
      </c>
      <c r="H2962" s="870" t="n">
        <v>550.75</v>
      </c>
      <c r="I2962" s="871" t="n">
        <v>53.94</v>
      </c>
      <c r="J2962" s="871" t="n">
        <v>604.69</v>
      </c>
    </row>
    <row r="2963" customFormat="false" ht="12.75" hidden="false" customHeight="false" outlineLevel="0" collapsed="false">
      <c r="A2963" s="868" t="s">
        <v>6258</v>
      </c>
      <c r="B2963" s="869"/>
      <c r="C2963" s="868" t="s">
        <v>6259</v>
      </c>
      <c r="D2963" s="868" t="s">
        <v>337</v>
      </c>
      <c r="E2963" s="870" t="n">
        <v>698.78</v>
      </c>
      <c r="F2963" s="871" t="n">
        <v>99.54</v>
      </c>
      <c r="G2963" s="871" t="n">
        <v>798.32</v>
      </c>
      <c r="H2963" s="870" t="n">
        <v>698.78</v>
      </c>
      <c r="I2963" s="871" t="n">
        <v>115.02</v>
      </c>
      <c r="J2963" s="871" t="n">
        <v>813.8</v>
      </c>
    </row>
    <row r="2964" customFormat="false" ht="12.75" hidden="false" customHeight="false" outlineLevel="0" collapsed="false">
      <c r="A2964" s="868" t="s">
        <v>6260</v>
      </c>
      <c r="B2964" s="869"/>
      <c r="C2964" s="868" t="s">
        <v>6261</v>
      </c>
      <c r="D2964" s="868" t="s">
        <v>337</v>
      </c>
      <c r="E2964" s="870" t="n">
        <v>145.98</v>
      </c>
      <c r="F2964" s="871" t="n">
        <v>16.6</v>
      </c>
      <c r="G2964" s="871" t="n">
        <v>162.58</v>
      </c>
      <c r="H2964" s="870" t="n">
        <v>145.98</v>
      </c>
      <c r="I2964" s="871" t="n">
        <v>19.18</v>
      </c>
      <c r="J2964" s="871" t="n">
        <v>165.16</v>
      </c>
    </row>
    <row r="2965" customFormat="false" ht="25.5" hidden="false" customHeight="false" outlineLevel="0" collapsed="false">
      <c r="A2965" s="868" t="s">
        <v>6262</v>
      </c>
      <c r="B2965" s="869"/>
      <c r="C2965" s="868" t="s">
        <v>6263</v>
      </c>
      <c r="D2965" s="868" t="s">
        <v>337</v>
      </c>
      <c r="E2965" s="870" t="n">
        <v>147.53</v>
      </c>
      <c r="F2965" s="871" t="n">
        <v>16.6</v>
      </c>
      <c r="G2965" s="871" t="n">
        <v>164.13</v>
      </c>
      <c r="H2965" s="870" t="n">
        <v>147.53</v>
      </c>
      <c r="I2965" s="871" t="n">
        <v>19.18</v>
      </c>
      <c r="J2965" s="871" t="n">
        <v>166.71</v>
      </c>
    </row>
    <row r="2966" customFormat="false" ht="25.5" hidden="false" customHeight="false" outlineLevel="0" collapsed="false">
      <c r="A2966" s="868" t="s">
        <v>6264</v>
      </c>
      <c r="B2966" s="869"/>
      <c r="C2966" s="868" t="s">
        <v>6265</v>
      </c>
      <c r="D2966" s="868" t="s">
        <v>337</v>
      </c>
      <c r="E2966" s="870" t="n">
        <v>162.85</v>
      </c>
      <c r="F2966" s="871" t="n">
        <v>16.6</v>
      </c>
      <c r="G2966" s="871" t="n">
        <v>179.45</v>
      </c>
      <c r="H2966" s="870" t="n">
        <v>162.85</v>
      </c>
      <c r="I2966" s="871" t="n">
        <v>19.18</v>
      </c>
      <c r="J2966" s="871" t="n">
        <v>182.03</v>
      </c>
    </row>
    <row r="2967" customFormat="false" ht="25.5" hidden="false" customHeight="false" outlineLevel="0" collapsed="false">
      <c r="A2967" s="868" t="s">
        <v>6266</v>
      </c>
      <c r="B2967" s="869"/>
      <c r="C2967" s="868" t="s">
        <v>6267</v>
      </c>
      <c r="D2967" s="868" t="s">
        <v>337</v>
      </c>
      <c r="E2967" s="870" t="n">
        <v>195.52</v>
      </c>
      <c r="F2967" s="871" t="n">
        <v>16.6</v>
      </c>
      <c r="G2967" s="871" t="n">
        <v>212.12</v>
      </c>
      <c r="H2967" s="870" t="n">
        <v>195.52</v>
      </c>
      <c r="I2967" s="871" t="n">
        <v>19.18</v>
      </c>
      <c r="J2967" s="871" t="n">
        <v>214.7</v>
      </c>
    </row>
    <row r="2968" customFormat="false" ht="25.5" hidden="false" customHeight="false" outlineLevel="0" collapsed="false">
      <c r="A2968" s="868" t="s">
        <v>6268</v>
      </c>
      <c r="B2968" s="869"/>
      <c r="C2968" s="868" t="s">
        <v>6269</v>
      </c>
      <c r="D2968" s="868" t="s">
        <v>337</v>
      </c>
      <c r="E2968" s="870" t="n">
        <v>573.42</v>
      </c>
      <c r="F2968" s="871" t="n">
        <v>16.6</v>
      </c>
      <c r="G2968" s="871" t="n">
        <v>590.02</v>
      </c>
      <c r="H2968" s="870" t="n">
        <v>573.42</v>
      </c>
      <c r="I2968" s="871" t="n">
        <v>19.18</v>
      </c>
      <c r="J2968" s="871" t="n">
        <v>592.6</v>
      </c>
    </row>
    <row r="2969" customFormat="false" ht="25.5" hidden="false" customHeight="false" outlineLevel="0" collapsed="false">
      <c r="A2969" s="868" t="s">
        <v>6270</v>
      </c>
      <c r="B2969" s="869"/>
      <c r="C2969" s="868" t="s">
        <v>6271</v>
      </c>
      <c r="D2969" s="868" t="s">
        <v>337</v>
      </c>
      <c r="E2969" s="870" t="n">
        <v>300.28</v>
      </c>
      <c r="F2969" s="871" t="n">
        <v>16.6</v>
      </c>
      <c r="G2969" s="871" t="n">
        <v>316.88</v>
      </c>
      <c r="H2969" s="870" t="n">
        <v>300.28</v>
      </c>
      <c r="I2969" s="871" t="n">
        <v>19.18</v>
      </c>
      <c r="J2969" s="871" t="n">
        <v>319.46</v>
      </c>
    </row>
    <row r="2970" customFormat="false" ht="25.5" hidden="false" customHeight="false" outlineLevel="0" collapsed="false">
      <c r="A2970" s="868" t="s">
        <v>6272</v>
      </c>
      <c r="B2970" s="869"/>
      <c r="C2970" s="868" t="s">
        <v>6273</v>
      </c>
      <c r="D2970" s="868" t="s">
        <v>337</v>
      </c>
      <c r="E2970" s="870" t="n">
        <v>400.62</v>
      </c>
      <c r="F2970" s="871" t="n">
        <v>16.6</v>
      </c>
      <c r="G2970" s="871" t="n">
        <v>417.22</v>
      </c>
      <c r="H2970" s="870" t="n">
        <v>400.62</v>
      </c>
      <c r="I2970" s="871" t="n">
        <v>19.18</v>
      </c>
      <c r="J2970" s="871" t="n">
        <v>419.8</v>
      </c>
    </row>
    <row r="2971" customFormat="false" ht="25.5" hidden="false" customHeight="false" outlineLevel="0" collapsed="false">
      <c r="A2971" s="868" t="s">
        <v>6274</v>
      </c>
      <c r="B2971" s="869"/>
      <c r="C2971" s="868" t="s">
        <v>6275</v>
      </c>
      <c r="D2971" s="868" t="s">
        <v>337</v>
      </c>
      <c r="E2971" s="870" t="n">
        <v>470.73</v>
      </c>
      <c r="F2971" s="871" t="n">
        <v>16.6</v>
      </c>
      <c r="G2971" s="871" t="n">
        <v>487.33</v>
      </c>
      <c r="H2971" s="870" t="n">
        <v>470.73</v>
      </c>
      <c r="I2971" s="871" t="n">
        <v>19.18</v>
      </c>
      <c r="J2971" s="871" t="n">
        <v>489.91</v>
      </c>
    </row>
    <row r="2972" customFormat="false" ht="25.5" hidden="false" customHeight="false" outlineLevel="0" collapsed="false">
      <c r="A2972" s="868" t="s">
        <v>6276</v>
      </c>
      <c r="B2972" s="869"/>
      <c r="C2972" s="868" t="s">
        <v>6277</v>
      </c>
      <c r="D2972" s="868" t="s">
        <v>337</v>
      </c>
      <c r="E2972" s="870" t="n">
        <v>595.95</v>
      </c>
      <c r="F2972" s="871" t="n">
        <v>16.6</v>
      </c>
      <c r="G2972" s="871" t="n">
        <v>612.55</v>
      </c>
      <c r="H2972" s="870" t="n">
        <v>595.95</v>
      </c>
      <c r="I2972" s="871" t="n">
        <v>19.18</v>
      </c>
      <c r="J2972" s="871" t="n">
        <v>615.13</v>
      </c>
    </row>
    <row r="2973" customFormat="false" ht="25.5" hidden="false" customHeight="false" outlineLevel="0" collapsed="false">
      <c r="A2973" s="868" t="s">
        <v>6278</v>
      </c>
      <c r="B2973" s="869"/>
      <c r="C2973" s="868" t="s">
        <v>6279</v>
      </c>
      <c r="D2973" s="868" t="s">
        <v>337</v>
      </c>
      <c r="E2973" s="870" t="n">
        <v>778.84</v>
      </c>
      <c r="F2973" s="871" t="n">
        <v>16.6</v>
      </c>
      <c r="G2973" s="871" t="n">
        <v>795.44</v>
      </c>
      <c r="H2973" s="870" t="n">
        <v>778.84</v>
      </c>
      <c r="I2973" s="871" t="n">
        <v>19.18</v>
      </c>
      <c r="J2973" s="871" t="n">
        <v>798.02</v>
      </c>
    </row>
    <row r="2974" customFormat="false" ht="25.5" hidden="false" customHeight="false" outlineLevel="0" collapsed="false">
      <c r="A2974" s="868" t="s">
        <v>6280</v>
      </c>
      <c r="B2974" s="869"/>
      <c r="C2974" s="868" t="s">
        <v>6281</v>
      </c>
      <c r="D2974" s="868" t="s">
        <v>337</v>
      </c>
      <c r="E2974" s="870" t="n">
        <v>711.7</v>
      </c>
      <c r="F2974" s="871" t="n">
        <v>16.6</v>
      </c>
      <c r="G2974" s="871" t="n">
        <v>728.3</v>
      </c>
      <c r="H2974" s="870" t="n">
        <v>711.7</v>
      </c>
      <c r="I2974" s="871" t="n">
        <v>19.18</v>
      </c>
      <c r="J2974" s="871" t="n">
        <v>730.88</v>
      </c>
    </row>
    <row r="2975" customFormat="false" ht="25.5" hidden="false" customHeight="false" outlineLevel="0" collapsed="false">
      <c r="A2975" s="868" t="s">
        <v>6282</v>
      </c>
      <c r="B2975" s="869"/>
      <c r="C2975" s="868" t="s">
        <v>6283</v>
      </c>
      <c r="D2975" s="868" t="s">
        <v>337</v>
      </c>
      <c r="E2975" s="870" t="n">
        <v>1110.09</v>
      </c>
      <c r="F2975" s="871" t="n">
        <v>16.6</v>
      </c>
      <c r="G2975" s="871" t="n">
        <v>1126.69</v>
      </c>
      <c r="H2975" s="870" t="n">
        <v>1110.09</v>
      </c>
      <c r="I2975" s="871" t="n">
        <v>19.18</v>
      </c>
      <c r="J2975" s="871" t="n">
        <v>1129.27</v>
      </c>
    </row>
    <row r="2976" customFormat="false" ht="25.5" hidden="false" customHeight="false" outlineLevel="0" collapsed="false">
      <c r="A2976" s="868" t="s">
        <v>6284</v>
      </c>
      <c r="B2976" s="869"/>
      <c r="C2976" s="868" t="s">
        <v>6285</v>
      </c>
      <c r="D2976" s="868" t="s">
        <v>337</v>
      </c>
      <c r="E2976" s="870" t="n">
        <v>2891.56</v>
      </c>
      <c r="F2976" s="871" t="n">
        <v>16.6</v>
      </c>
      <c r="G2976" s="871" t="n">
        <v>2908.16</v>
      </c>
      <c r="H2976" s="870" t="n">
        <v>2891.56</v>
      </c>
      <c r="I2976" s="871" t="n">
        <v>19.18</v>
      </c>
      <c r="J2976" s="871" t="n">
        <v>2910.74</v>
      </c>
    </row>
    <row r="2977" customFormat="false" ht="25.5" hidden="false" customHeight="false" outlineLevel="0" collapsed="false">
      <c r="A2977" s="868" t="s">
        <v>6286</v>
      </c>
      <c r="B2977" s="869"/>
      <c r="C2977" s="868" t="s">
        <v>6287</v>
      </c>
      <c r="D2977" s="868" t="s">
        <v>337</v>
      </c>
      <c r="E2977" s="870" t="n">
        <v>1330.11</v>
      </c>
      <c r="F2977" s="871" t="n">
        <v>16.6</v>
      </c>
      <c r="G2977" s="871" t="n">
        <v>1346.71</v>
      </c>
      <c r="H2977" s="870" t="n">
        <v>1330.11</v>
      </c>
      <c r="I2977" s="871" t="n">
        <v>19.18</v>
      </c>
      <c r="J2977" s="871" t="n">
        <v>1349.29</v>
      </c>
    </row>
    <row r="2978" customFormat="false" ht="12.75" hidden="false" customHeight="false" outlineLevel="0" collapsed="false">
      <c r="A2978" s="868" t="s">
        <v>6288</v>
      </c>
      <c r="B2978" s="869"/>
      <c r="C2978" s="868" t="s">
        <v>6289</v>
      </c>
      <c r="D2978" s="868" t="s">
        <v>337</v>
      </c>
      <c r="E2978" s="870" t="n">
        <v>389.02</v>
      </c>
      <c r="F2978" s="871" t="n">
        <v>16.6</v>
      </c>
      <c r="G2978" s="871" t="n">
        <v>405.62</v>
      </c>
      <c r="H2978" s="870" t="n">
        <v>389.02</v>
      </c>
      <c r="I2978" s="871" t="n">
        <v>19.18</v>
      </c>
      <c r="J2978" s="871" t="n">
        <v>408.2</v>
      </c>
    </row>
    <row r="2979" customFormat="false" ht="12.75" hidden="false" customHeight="false" outlineLevel="0" collapsed="false">
      <c r="A2979" s="868" t="s">
        <v>6290</v>
      </c>
      <c r="B2979" s="869"/>
      <c r="C2979" s="868" t="s">
        <v>6291</v>
      </c>
      <c r="D2979" s="868" t="s">
        <v>337</v>
      </c>
      <c r="E2979" s="870" t="n">
        <v>420.59</v>
      </c>
      <c r="F2979" s="871" t="n">
        <v>16.6</v>
      </c>
      <c r="G2979" s="871" t="n">
        <v>437.19</v>
      </c>
      <c r="H2979" s="870" t="n">
        <v>420.59</v>
      </c>
      <c r="I2979" s="871" t="n">
        <v>19.18</v>
      </c>
      <c r="J2979" s="871" t="n">
        <v>439.77</v>
      </c>
    </row>
    <row r="2980" customFormat="false" ht="25.5" hidden="false" customHeight="false" outlineLevel="0" collapsed="false">
      <c r="A2980" s="868" t="s">
        <v>6292</v>
      </c>
      <c r="B2980" s="869"/>
      <c r="C2980" s="868" t="s">
        <v>6293</v>
      </c>
      <c r="D2980" s="868" t="s">
        <v>337</v>
      </c>
      <c r="E2980" s="870" t="n">
        <v>721.01</v>
      </c>
      <c r="F2980" s="871" t="n">
        <v>16.6</v>
      </c>
      <c r="G2980" s="871" t="n">
        <v>737.61</v>
      </c>
      <c r="H2980" s="870" t="n">
        <v>721.01</v>
      </c>
      <c r="I2980" s="871" t="n">
        <v>19.18</v>
      </c>
      <c r="J2980" s="871" t="n">
        <v>740.19</v>
      </c>
    </row>
    <row r="2981" customFormat="false" ht="12.75" hidden="false" customHeight="false" outlineLevel="0" collapsed="false">
      <c r="A2981" s="863" t="s">
        <v>6294</v>
      </c>
      <c r="B2981" s="864" t="s">
        <v>6295</v>
      </c>
      <c r="C2981" s="865"/>
      <c r="D2981" s="876"/>
      <c r="E2981" s="877"/>
      <c r="F2981" s="877"/>
      <c r="G2981" s="878"/>
      <c r="H2981" s="877"/>
      <c r="I2981" s="877"/>
      <c r="J2981" s="878"/>
    </row>
    <row r="2982" customFormat="false" ht="12.75" hidden="false" customHeight="false" outlineLevel="0" collapsed="false">
      <c r="A2982" s="868" t="s">
        <v>6296</v>
      </c>
      <c r="B2982" s="869"/>
      <c r="C2982" s="868" t="s">
        <v>6297</v>
      </c>
      <c r="D2982" s="868" t="s">
        <v>337</v>
      </c>
      <c r="E2982" s="870" t="n">
        <v>9.17</v>
      </c>
      <c r="F2982" s="871" t="n">
        <v>13.27</v>
      </c>
      <c r="G2982" s="871" t="n">
        <v>22.44</v>
      </c>
      <c r="H2982" s="870" t="n">
        <v>9.17</v>
      </c>
      <c r="I2982" s="871" t="n">
        <v>15.33</v>
      </c>
      <c r="J2982" s="871" t="n">
        <v>24.5</v>
      </c>
    </row>
    <row r="2983" customFormat="false" ht="12.75" hidden="false" customHeight="false" outlineLevel="0" collapsed="false">
      <c r="A2983" s="868" t="s">
        <v>6298</v>
      </c>
      <c r="B2983" s="869"/>
      <c r="C2983" s="868" t="s">
        <v>6299</v>
      </c>
      <c r="D2983" s="868" t="s">
        <v>337</v>
      </c>
      <c r="E2983" s="870" t="n">
        <v>0.04</v>
      </c>
      <c r="F2983" s="871" t="n">
        <v>16.6</v>
      </c>
      <c r="G2983" s="871" t="n">
        <v>16.64</v>
      </c>
      <c r="H2983" s="870" t="n">
        <v>0.04</v>
      </c>
      <c r="I2983" s="871" t="n">
        <v>19.18</v>
      </c>
      <c r="J2983" s="871" t="n">
        <v>19.22</v>
      </c>
    </row>
    <row r="2984" customFormat="false" ht="12.75" hidden="false" customHeight="false" outlineLevel="0" collapsed="false">
      <c r="A2984" s="868" t="s">
        <v>6300</v>
      </c>
      <c r="B2984" s="869"/>
      <c r="C2984" s="868" t="s">
        <v>6301</v>
      </c>
      <c r="D2984" s="868" t="s">
        <v>337</v>
      </c>
      <c r="E2984" s="870" t="n">
        <v>0.05</v>
      </c>
      <c r="F2984" s="871" t="n">
        <v>16.6</v>
      </c>
      <c r="G2984" s="871" t="n">
        <v>16.65</v>
      </c>
      <c r="H2984" s="870" t="n">
        <v>0.05</v>
      </c>
      <c r="I2984" s="871" t="n">
        <v>19.18</v>
      </c>
      <c r="J2984" s="871" t="n">
        <v>19.23</v>
      </c>
    </row>
    <row r="2985" customFormat="false" ht="25.5" hidden="false" customHeight="false" outlineLevel="0" collapsed="false">
      <c r="A2985" s="868" t="s">
        <v>6302</v>
      </c>
      <c r="B2985" s="869"/>
      <c r="C2985" s="868" t="s">
        <v>6303</v>
      </c>
      <c r="D2985" s="868" t="s">
        <v>337</v>
      </c>
      <c r="E2985" s="870" t="n">
        <v>0.66</v>
      </c>
      <c r="F2985" s="871" t="n">
        <v>46.68</v>
      </c>
      <c r="G2985" s="871" t="n">
        <v>47.34</v>
      </c>
      <c r="H2985" s="870" t="n">
        <v>0.66</v>
      </c>
      <c r="I2985" s="871" t="n">
        <v>53.94</v>
      </c>
      <c r="J2985" s="871" t="n">
        <v>54.6</v>
      </c>
    </row>
    <row r="2986" customFormat="false" ht="12.75" hidden="false" customHeight="false" outlineLevel="0" collapsed="false">
      <c r="A2986" s="868" t="s">
        <v>6304</v>
      </c>
      <c r="B2986" s="869"/>
      <c r="C2986" s="868" t="s">
        <v>6305</v>
      </c>
      <c r="D2986" s="868" t="s">
        <v>337</v>
      </c>
      <c r="E2986" s="870" t="n">
        <v>0</v>
      </c>
      <c r="F2986" s="871" t="n">
        <v>82.96</v>
      </c>
      <c r="G2986" s="871" t="n">
        <v>82.96</v>
      </c>
      <c r="H2986" s="870" t="n">
        <v>0</v>
      </c>
      <c r="I2986" s="871" t="n">
        <v>95.86</v>
      </c>
      <c r="J2986" s="871" t="n">
        <v>95.86</v>
      </c>
    </row>
    <row r="2987" customFormat="false" ht="12.75" hidden="false" customHeight="false" outlineLevel="0" collapsed="false">
      <c r="A2987" s="868" t="s">
        <v>6306</v>
      </c>
      <c r="B2987" s="869"/>
      <c r="C2987" s="868" t="s">
        <v>6307</v>
      </c>
      <c r="D2987" s="868" t="s">
        <v>337</v>
      </c>
      <c r="E2987" s="870" t="n">
        <v>30.36</v>
      </c>
      <c r="F2987" s="871" t="n">
        <v>4.05</v>
      </c>
      <c r="G2987" s="871" t="n">
        <v>34.41</v>
      </c>
      <c r="H2987" s="870" t="n">
        <v>30.36</v>
      </c>
      <c r="I2987" s="871" t="n">
        <v>4.68</v>
      </c>
      <c r="J2987" s="871" t="n">
        <v>35.04</v>
      </c>
    </row>
    <row r="2988" customFormat="false" ht="12.75" hidden="false" customHeight="false" outlineLevel="0" collapsed="false">
      <c r="A2988" s="868" t="s">
        <v>6308</v>
      </c>
      <c r="B2988" s="869"/>
      <c r="C2988" s="868" t="s">
        <v>6309</v>
      </c>
      <c r="D2988" s="868" t="s">
        <v>337</v>
      </c>
      <c r="E2988" s="870" t="n">
        <v>4.33</v>
      </c>
      <c r="F2988" s="871" t="n">
        <v>4.05</v>
      </c>
      <c r="G2988" s="871" t="n">
        <v>8.38</v>
      </c>
      <c r="H2988" s="870" t="n">
        <v>4.33</v>
      </c>
      <c r="I2988" s="871" t="n">
        <v>4.68</v>
      </c>
      <c r="J2988" s="871" t="n">
        <v>9.01</v>
      </c>
    </row>
    <row r="2989" customFormat="false" ht="12.75" hidden="false" customHeight="false" outlineLevel="0" collapsed="false">
      <c r="A2989" s="868" t="s">
        <v>6310</v>
      </c>
      <c r="B2989" s="869"/>
      <c r="C2989" s="868" t="s">
        <v>6311</v>
      </c>
      <c r="D2989" s="868" t="s">
        <v>337</v>
      </c>
      <c r="E2989" s="870" t="n">
        <v>86.43</v>
      </c>
      <c r="F2989" s="871" t="n">
        <v>2.3</v>
      </c>
      <c r="G2989" s="871" t="n">
        <v>88.73</v>
      </c>
      <c r="H2989" s="870" t="n">
        <v>86.43</v>
      </c>
      <c r="I2989" s="871" t="n">
        <v>2.65</v>
      </c>
      <c r="J2989" s="871" t="n">
        <v>89.08</v>
      </c>
    </row>
    <row r="2990" customFormat="false" ht="25.5" hidden="false" customHeight="false" outlineLevel="0" collapsed="false">
      <c r="A2990" s="868" t="s">
        <v>6312</v>
      </c>
      <c r="B2990" s="869"/>
      <c r="C2990" s="868" t="s">
        <v>6313</v>
      </c>
      <c r="D2990" s="868" t="s">
        <v>337</v>
      </c>
      <c r="E2990" s="870" t="n">
        <v>25.24</v>
      </c>
      <c r="F2990" s="871" t="n">
        <v>1.35</v>
      </c>
      <c r="G2990" s="871" t="n">
        <v>26.59</v>
      </c>
      <c r="H2990" s="870" t="n">
        <v>25.24</v>
      </c>
      <c r="I2990" s="871" t="n">
        <v>1.56</v>
      </c>
      <c r="J2990" s="871" t="n">
        <v>26.8</v>
      </c>
    </row>
    <row r="2991" customFormat="false" ht="12.75" hidden="false" customHeight="false" outlineLevel="0" collapsed="false">
      <c r="A2991" s="868" t="s">
        <v>6314</v>
      </c>
      <c r="B2991" s="869"/>
      <c r="C2991" s="868" t="s">
        <v>6315</v>
      </c>
      <c r="D2991" s="868" t="s">
        <v>337</v>
      </c>
      <c r="E2991" s="870" t="n">
        <v>47.64</v>
      </c>
      <c r="F2991" s="871" t="n">
        <v>4.05</v>
      </c>
      <c r="G2991" s="871" t="n">
        <v>51.69</v>
      </c>
      <c r="H2991" s="870" t="n">
        <v>47.64</v>
      </c>
      <c r="I2991" s="871" t="n">
        <v>4.68</v>
      </c>
      <c r="J2991" s="871" t="n">
        <v>52.32</v>
      </c>
    </row>
    <row r="2992" customFormat="false" ht="12.75" hidden="false" customHeight="false" outlineLevel="0" collapsed="false">
      <c r="A2992" s="868" t="s">
        <v>6316</v>
      </c>
      <c r="B2992" s="869"/>
      <c r="C2992" s="868" t="s">
        <v>6317</v>
      </c>
      <c r="D2992" s="868" t="s">
        <v>337</v>
      </c>
      <c r="E2992" s="870" t="n">
        <v>31.85</v>
      </c>
      <c r="F2992" s="871" t="n">
        <v>2.3</v>
      </c>
      <c r="G2992" s="871" t="n">
        <v>34.15</v>
      </c>
      <c r="H2992" s="870" t="n">
        <v>31.85</v>
      </c>
      <c r="I2992" s="871" t="n">
        <v>2.65</v>
      </c>
      <c r="J2992" s="871" t="n">
        <v>34.5</v>
      </c>
    </row>
    <row r="2993" customFormat="false" ht="12.75" hidden="false" customHeight="false" outlineLevel="0" collapsed="false">
      <c r="A2993" s="868" t="s">
        <v>6318</v>
      </c>
      <c r="B2993" s="869"/>
      <c r="C2993" s="868" t="s">
        <v>6319</v>
      </c>
      <c r="D2993" s="868" t="s">
        <v>337</v>
      </c>
      <c r="E2993" s="870" t="n">
        <v>37.22</v>
      </c>
      <c r="F2993" s="871" t="n">
        <v>2.3</v>
      </c>
      <c r="G2993" s="871" t="n">
        <v>39.52</v>
      </c>
      <c r="H2993" s="870" t="n">
        <v>37.22</v>
      </c>
      <c r="I2993" s="871" t="n">
        <v>2.65</v>
      </c>
      <c r="J2993" s="871" t="n">
        <v>39.87</v>
      </c>
    </row>
    <row r="2994" customFormat="false" ht="12.75" hidden="false" customHeight="false" outlineLevel="0" collapsed="false">
      <c r="A2994" s="868" t="s">
        <v>6320</v>
      </c>
      <c r="B2994" s="869"/>
      <c r="C2994" s="868" t="s">
        <v>6321</v>
      </c>
      <c r="D2994" s="868" t="s">
        <v>337</v>
      </c>
      <c r="E2994" s="870" t="n">
        <v>44.07</v>
      </c>
      <c r="F2994" s="871" t="n">
        <v>29.87</v>
      </c>
      <c r="G2994" s="871" t="n">
        <v>73.94</v>
      </c>
      <c r="H2994" s="870" t="n">
        <v>44.07</v>
      </c>
      <c r="I2994" s="871" t="n">
        <v>34.51</v>
      </c>
      <c r="J2994" s="871" t="n">
        <v>78.58</v>
      </c>
    </row>
    <row r="2995" customFormat="false" ht="12.75" hidden="false" customHeight="false" outlineLevel="0" collapsed="false">
      <c r="A2995" s="868" t="s">
        <v>6322</v>
      </c>
      <c r="B2995" s="869"/>
      <c r="C2995" s="868" t="s">
        <v>6323</v>
      </c>
      <c r="D2995" s="868" t="s">
        <v>337</v>
      </c>
      <c r="E2995" s="870" t="n">
        <v>113.92</v>
      </c>
      <c r="F2995" s="871" t="n">
        <v>16.6</v>
      </c>
      <c r="G2995" s="871" t="n">
        <v>130.52</v>
      </c>
      <c r="H2995" s="870" t="n">
        <v>113.92</v>
      </c>
      <c r="I2995" s="871" t="n">
        <v>19.18</v>
      </c>
      <c r="J2995" s="871" t="n">
        <v>133.1</v>
      </c>
    </row>
    <row r="2996" customFormat="false" ht="12.75" hidden="false" customHeight="false" outlineLevel="0" collapsed="false">
      <c r="A2996" s="868" t="s">
        <v>6324</v>
      </c>
      <c r="B2996" s="869"/>
      <c r="C2996" s="868" t="s">
        <v>6325</v>
      </c>
      <c r="D2996" s="868" t="s">
        <v>337</v>
      </c>
      <c r="E2996" s="870" t="n">
        <v>130.35</v>
      </c>
      <c r="F2996" s="871" t="n">
        <v>16.6</v>
      </c>
      <c r="G2996" s="871" t="n">
        <v>146.95</v>
      </c>
      <c r="H2996" s="870" t="n">
        <v>130.35</v>
      </c>
      <c r="I2996" s="871" t="n">
        <v>19.18</v>
      </c>
      <c r="J2996" s="871" t="n">
        <v>149.53</v>
      </c>
    </row>
    <row r="2997" customFormat="false" ht="12.75" hidden="false" customHeight="false" outlineLevel="0" collapsed="false">
      <c r="A2997" s="868" t="s">
        <v>6326</v>
      </c>
      <c r="B2997" s="869"/>
      <c r="C2997" s="868" t="s">
        <v>6327</v>
      </c>
      <c r="D2997" s="868" t="s">
        <v>337</v>
      </c>
      <c r="E2997" s="870" t="n">
        <v>31.25</v>
      </c>
      <c r="F2997" s="871" t="n">
        <v>4.05</v>
      </c>
      <c r="G2997" s="871" t="n">
        <v>35.3</v>
      </c>
      <c r="H2997" s="870" t="n">
        <v>31.25</v>
      </c>
      <c r="I2997" s="871" t="n">
        <v>4.68</v>
      </c>
      <c r="J2997" s="871" t="n">
        <v>35.93</v>
      </c>
    </row>
    <row r="2998" customFormat="false" ht="12.75" hidden="false" customHeight="false" outlineLevel="0" collapsed="false">
      <c r="A2998" s="868" t="s">
        <v>6328</v>
      </c>
      <c r="B2998" s="869"/>
      <c r="C2998" s="868" t="s">
        <v>6329</v>
      </c>
      <c r="D2998" s="868" t="s">
        <v>337</v>
      </c>
      <c r="E2998" s="870" t="n">
        <v>15.35</v>
      </c>
      <c r="F2998" s="871" t="n">
        <v>13.27</v>
      </c>
      <c r="G2998" s="871" t="n">
        <v>28.62</v>
      </c>
      <c r="H2998" s="870" t="n">
        <v>15.35</v>
      </c>
      <c r="I2998" s="871" t="n">
        <v>15.33</v>
      </c>
      <c r="J2998" s="871" t="n">
        <v>30.68</v>
      </c>
    </row>
    <row r="2999" customFormat="false" ht="12.75" hidden="false" customHeight="false" outlineLevel="0" collapsed="false">
      <c r="A2999" s="868" t="s">
        <v>6330</v>
      </c>
      <c r="B2999" s="869"/>
      <c r="C2999" s="868" t="s">
        <v>6331</v>
      </c>
      <c r="D2999" s="868" t="s">
        <v>337</v>
      </c>
      <c r="E2999" s="870" t="n">
        <v>18.63</v>
      </c>
      <c r="F2999" s="871" t="n">
        <v>13.27</v>
      </c>
      <c r="G2999" s="871" t="n">
        <v>31.9</v>
      </c>
      <c r="H2999" s="870" t="n">
        <v>18.63</v>
      </c>
      <c r="I2999" s="871" t="n">
        <v>15.33</v>
      </c>
      <c r="J2999" s="871" t="n">
        <v>33.96</v>
      </c>
    </row>
    <row r="3000" customFormat="false" ht="12.75" hidden="false" customHeight="false" outlineLevel="0" collapsed="false">
      <c r="A3000" s="868" t="s">
        <v>6332</v>
      </c>
      <c r="B3000" s="869"/>
      <c r="C3000" s="868" t="s">
        <v>6333</v>
      </c>
      <c r="D3000" s="868" t="s">
        <v>337</v>
      </c>
      <c r="E3000" s="870" t="n">
        <v>26.57</v>
      </c>
      <c r="F3000" s="871" t="n">
        <v>2.02</v>
      </c>
      <c r="G3000" s="871" t="n">
        <v>28.59</v>
      </c>
      <c r="H3000" s="870" t="n">
        <v>26.57</v>
      </c>
      <c r="I3000" s="871" t="n">
        <v>2.34</v>
      </c>
      <c r="J3000" s="871" t="n">
        <v>28.91</v>
      </c>
    </row>
    <row r="3001" customFormat="false" ht="12.75" hidden="false" customHeight="false" outlineLevel="0" collapsed="false">
      <c r="A3001" s="868" t="s">
        <v>6334</v>
      </c>
      <c r="B3001" s="869"/>
      <c r="C3001" s="868" t="s">
        <v>6335</v>
      </c>
      <c r="D3001" s="868" t="s">
        <v>337</v>
      </c>
      <c r="E3001" s="870" t="n">
        <v>4.27</v>
      </c>
      <c r="F3001" s="871" t="n">
        <v>5.65</v>
      </c>
      <c r="G3001" s="871" t="n">
        <v>9.92</v>
      </c>
      <c r="H3001" s="870" t="n">
        <v>4.27</v>
      </c>
      <c r="I3001" s="871" t="n">
        <v>6.52</v>
      </c>
      <c r="J3001" s="871" t="n">
        <v>10.79</v>
      </c>
    </row>
    <row r="3002" customFormat="false" ht="12.75" hidden="false" customHeight="false" outlineLevel="0" collapsed="false">
      <c r="A3002" s="868" t="s">
        <v>6336</v>
      </c>
      <c r="B3002" s="869"/>
      <c r="C3002" s="868" t="s">
        <v>6337</v>
      </c>
      <c r="D3002" s="868" t="s">
        <v>337</v>
      </c>
      <c r="E3002" s="870" t="n">
        <v>284.77</v>
      </c>
      <c r="F3002" s="871" t="n">
        <v>23.35</v>
      </c>
      <c r="G3002" s="871" t="n">
        <v>308.12</v>
      </c>
      <c r="H3002" s="870" t="n">
        <v>284.77</v>
      </c>
      <c r="I3002" s="871" t="n">
        <v>26.98</v>
      </c>
      <c r="J3002" s="871" t="n">
        <v>311.75</v>
      </c>
    </row>
    <row r="3003" customFormat="false" ht="12.75" hidden="false" customHeight="false" outlineLevel="0" collapsed="false">
      <c r="A3003" s="868" t="s">
        <v>6338</v>
      </c>
      <c r="B3003" s="869"/>
      <c r="C3003" s="868" t="s">
        <v>6339</v>
      </c>
      <c r="D3003" s="868" t="s">
        <v>337</v>
      </c>
      <c r="E3003" s="870" t="n">
        <v>3.2</v>
      </c>
      <c r="F3003" s="871" t="n">
        <v>1.35</v>
      </c>
      <c r="G3003" s="871" t="n">
        <v>4.55</v>
      </c>
      <c r="H3003" s="870" t="n">
        <v>3.2</v>
      </c>
      <c r="I3003" s="871" t="n">
        <v>1.56</v>
      </c>
      <c r="J3003" s="871" t="n">
        <v>4.76</v>
      </c>
    </row>
    <row r="3004" customFormat="false" ht="12.75" hidden="false" customHeight="false" outlineLevel="0" collapsed="false">
      <c r="A3004" s="868" t="s">
        <v>6340</v>
      </c>
      <c r="B3004" s="869"/>
      <c r="C3004" s="868" t="s">
        <v>6341</v>
      </c>
      <c r="D3004" s="868" t="s">
        <v>337</v>
      </c>
      <c r="E3004" s="870" t="n">
        <v>35.79</v>
      </c>
      <c r="F3004" s="871" t="n">
        <v>1.35</v>
      </c>
      <c r="G3004" s="871" t="n">
        <v>37.14</v>
      </c>
      <c r="H3004" s="870" t="n">
        <v>35.79</v>
      </c>
      <c r="I3004" s="871" t="n">
        <v>1.56</v>
      </c>
      <c r="J3004" s="871" t="n">
        <v>37.35</v>
      </c>
    </row>
    <row r="3005" customFormat="false" ht="12.75" hidden="false" customHeight="false" outlineLevel="0" collapsed="false">
      <c r="A3005" s="868" t="s">
        <v>6342</v>
      </c>
      <c r="B3005" s="869"/>
      <c r="C3005" s="868" t="s">
        <v>6343</v>
      </c>
      <c r="D3005" s="868" t="s">
        <v>337</v>
      </c>
      <c r="E3005" s="870" t="n">
        <v>61.74</v>
      </c>
      <c r="F3005" s="871" t="n">
        <v>6.64</v>
      </c>
      <c r="G3005" s="871" t="n">
        <v>68.38</v>
      </c>
      <c r="H3005" s="870" t="n">
        <v>61.74</v>
      </c>
      <c r="I3005" s="871" t="n">
        <v>7.67</v>
      </c>
      <c r="J3005" s="871" t="n">
        <v>69.41</v>
      </c>
    </row>
    <row r="3006" customFormat="false" ht="12.75" hidden="false" customHeight="false" outlineLevel="0" collapsed="false">
      <c r="A3006" s="868" t="s">
        <v>6344</v>
      </c>
      <c r="B3006" s="869"/>
      <c r="C3006" s="868" t="s">
        <v>6345</v>
      </c>
      <c r="D3006" s="868" t="s">
        <v>337</v>
      </c>
      <c r="E3006" s="870" t="n">
        <v>28.6</v>
      </c>
      <c r="F3006" s="871" t="n">
        <v>6.64</v>
      </c>
      <c r="G3006" s="871" t="n">
        <v>35.24</v>
      </c>
      <c r="H3006" s="870" t="n">
        <v>28.6</v>
      </c>
      <c r="I3006" s="871" t="n">
        <v>7.67</v>
      </c>
      <c r="J3006" s="871" t="n">
        <v>36.27</v>
      </c>
    </row>
    <row r="3007" customFormat="false" ht="12.75" hidden="false" customHeight="false" outlineLevel="0" collapsed="false">
      <c r="A3007" s="857" t="s">
        <v>6346</v>
      </c>
      <c r="B3007" s="858" t="s">
        <v>6347</v>
      </c>
      <c r="C3007" s="859"/>
      <c r="D3007" s="860"/>
      <c r="E3007" s="874"/>
      <c r="F3007" s="874"/>
      <c r="G3007" s="875"/>
      <c r="H3007" s="874"/>
      <c r="I3007" s="874"/>
      <c r="J3007" s="875"/>
    </row>
    <row r="3008" customFormat="false" ht="12.75" hidden="false" customHeight="false" outlineLevel="0" collapsed="false">
      <c r="A3008" s="863" t="s">
        <v>6348</v>
      </c>
      <c r="B3008" s="864" t="s">
        <v>6349</v>
      </c>
      <c r="C3008" s="865"/>
      <c r="D3008" s="876"/>
      <c r="E3008" s="877"/>
      <c r="F3008" s="877"/>
      <c r="G3008" s="878"/>
      <c r="H3008" s="877"/>
      <c r="I3008" s="877"/>
      <c r="J3008" s="878"/>
    </row>
    <row r="3009" customFormat="false" ht="25.5" hidden="false" customHeight="false" outlineLevel="0" collapsed="false">
      <c r="A3009" s="868" t="s">
        <v>6350</v>
      </c>
      <c r="B3009" s="869"/>
      <c r="C3009" s="868" t="s">
        <v>6351</v>
      </c>
      <c r="D3009" s="868" t="s">
        <v>337</v>
      </c>
      <c r="E3009" s="870" t="n">
        <v>549.19</v>
      </c>
      <c r="F3009" s="871" t="n">
        <v>403.92</v>
      </c>
      <c r="G3009" s="871" t="n">
        <v>953.11</v>
      </c>
      <c r="H3009" s="870" t="n">
        <v>549.19</v>
      </c>
      <c r="I3009" s="871" t="n">
        <v>466.8</v>
      </c>
      <c r="J3009" s="871" t="n">
        <v>1015.99</v>
      </c>
    </row>
    <row r="3010" customFormat="false" ht="25.5" hidden="false" customHeight="false" outlineLevel="0" collapsed="false">
      <c r="A3010" s="868" t="s">
        <v>6352</v>
      </c>
      <c r="B3010" s="869"/>
      <c r="C3010" s="868" t="s">
        <v>6353</v>
      </c>
      <c r="D3010" s="868" t="s">
        <v>337</v>
      </c>
      <c r="E3010" s="870" t="n">
        <v>577.78</v>
      </c>
      <c r="F3010" s="871" t="n">
        <v>403.92</v>
      </c>
      <c r="G3010" s="871" t="n">
        <v>981.7</v>
      </c>
      <c r="H3010" s="870" t="n">
        <v>577.78</v>
      </c>
      <c r="I3010" s="871" t="n">
        <v>466.8</v>
      </c>
      <c r="J3010" s="871" t="n">
        <v>1044.58</v>
      </c>
    </row>
    <row r="3011" customFormat="false" ht="25.5" hidden="false" customHeight="false" outlineLevel="0" collapsed="false">
      <c r="A3011" s="868" t="s">
        <v>6354</v>
      </c>
      <c r="B3011" s="869"/>
      <c r="C3011" s="868" t="s">
        <v>6355</v>
      </c>
      <c r="D3011" s="868" t="s">
        <v>337</v>
      </c>
      <c r="E3011" s="870" t="n">
        <v>1660.46</v>
      </c>
      <c r="F3011" s="871" t="n">
        <v>708.14</v>
      </c>
      <c r="G3011" s="871" t="n">
        <v>2368.6</v>
      </c>
      <c r="H3011" s="870" t="n">
        <v>1660.46</v>
      </c>
      <c r="I3011" s="871" t="n">
        <v>818.38</v>
      </c>
      <c r="J3011" s="871" t="n">
        <v>2478.84</v>
      </c>
    </row>
    <row r="3012" customFormat="false" ht="25.5" hidden="false" customHeight="false" outlineLevel="0" collapsed="false">
      <c r="A3012" s="868" t="s">
        <v>6356</v>
      </c>
      <c r="B3012" s="869"/>
      <c r="C3012" s="868" t="s">
        <v>6357</v>
      </c>
      <c r="D3012" s="868" t="s">
        <v>337</v>
      </c>
      <c r="E3012" s="870" t="n">
        <v>1738.03</v>
      </c>
      <c r="F3012" s="871" t="n">
        <v>708.14</v>
      </c>
      <c r="G3012" s="871" t="n">
        <v>2446.17</v>
      </c>
      <c r="H3012" s="870" t="n">
        <v>1738.03</v>
      </c>
      <c r="I3012" s="871" t="n">
        <v>818.38</v>
      </c>
      <c r="J3012" s="871" t="n">
        <v>2556.41</v>
      </c>
    </row>
    <row r="3013" customFormat="false" ht="25.5" hidden="false" customHeight="false" outlineLevel="0" collapsed="false">
      <c r="A3013" s="868" t="s">
        <v>6358</v>
      </c>
      <c r="B3013" s="869"/>
      <c r="C3013" s="868" t="s">
        <v>6359</v>
      </c>
      <c r="D3013" s="868" t="s">
        <v>337</v>
      </c>
      <c r="E3013" s="870" t="n">
        <v>1932.11</v>
      </c>
      <c r="F3013" s="871" t="n">
        <v>708.14</v>
      </c>
      <c r="G3013" s="871" t="n">
        <v>2640.25</v>
      </c>
      <c r="H3013" s="870" t="n">
        <v>1932.11</v>
      </c>
      <c r="I3013" s="871" t="n">
        <v>818.38</v>
      </c>
      <c r="J3013" s="871" t="n">
        <v>2750.49</v>
      </c>
    </row>
    <row r="3014" customFormat="false" ht="25.5" hidden="false" customHeight="false" outlineLevel="0" collapsed="false">
      <c r="A3014" s="868" t="s">
        <v>6360</v>
      </c>
      <c r="B3014" s="869"/>
      <c r="C3014" s="868" t="s">
        <v>6361</v>
      </c>
      <c r="D3014" s="868" t="s">
        <v>337</v>
      </c>
      <c r="E3014" s="870" t="n">
        <v>2109.18</v>
      </c>
      <c r="F3014" s="871" t="n">
        <v>708.14</v>
      </c>
      <c r="G3014" s="871" t="n">
        <v>2817.32</v>
      </c>
      <c r="H3014" s="870" t="n">
        <v>2109.18</v>
      </c>
      <c r="I3014" s="871" t="n">
        <v>818.38</v>
      </c>
      <c r="J3014" s="871" t="n">
        <v>2927.56</v>
      </c>
    </row>
    <row r="3015" customFormat="false" ht="12.75" hidden="false" customHeight="false" outlineLevel="0" collapsed="false">
      <c r="A3015" s="863" t="s">
        <v>6362</v>
      </c>
      <c r="B3015" s="864" t="s">
        <v>6363</v>
      </c>
      <c r="C3015" s="865"/>
      <c r="D3015" s="876"/>
      <c r="E3015" s="877"/>
      <c r="F3015" s="877"/>
      <c r="G3015" s="878"/>
      <c r="H3015" s="877"/>
      <c r="I3015" s="877"/>
      <c r="J3015" s="878"/>
    </row>
    <row r="3016" customFormat="false" ht="25.5" hidden="false" customHeight="false" outlineLevel="0" collapsed="false">
      <c r="A3016" s="868" t="s">
        <v>6364</v>
      </c>
      <c r="B3016" s="869"/>
      <c r="C3016" s="868" t="s">
        <v>6365</v>
      </c>
      <c r="D3016" s="868" t="s">
        <v>337</v>
      </c>
      <c r="E3016" s="870" t="n">
        <v>1265.98</v>
      </c>
      <c r="F3016" s="871" t="n">
        <v>512.08</v>
      </c>
      <c r="G3016" s="871" t="n">
        <v>1778.06</v>
      </c>
      <c r="H3016" s="870" t="n">
        <v>1265.98</v>
      </c>
      <c r="I3016" s="871" t="n">
        <v>591.84</v>
      </c>
      <c r="J3016" s="871" t="n">
        <v>1857.82</v>
      </c>
    </row>
    <row r="3017" customFormat="false" ht="25.5" hidden="false" customHeight="false" outlineLevel="0" collapsed="false">
      <c r="A3017" s="868" t="s">
        <v>6366</v>
      </c>
      <c r="B3017" s="869"/>
      <c r="C3017" s="868" t="s">
        <v>6367</v>
      </c>
      <c r="D3017" s="868" t="s">
        <v>337</v>
      </c>
      <c r="E3017" s="870" t="n">
        <v>3202.74</v>
      </c>
      <c r="F3017" s="871" t="n">
        <v>1101.35</v>
      </c>
      <c r="G3017" s="871" t="n">
        <v>4304.09</v>
      </c>
      <c r="H3017" s="870" t="n">
        <v>3202.74</v>
      </c>
      <c r="I3017" s="871" t="n">
        <v>1272.84</v>
      </c>
      <c r="J3017" s="871" t="n">
        <v>4475.58</v>
      </c>
    </row>
    <row r="3018" customFormat="false" ht="25.5" hidden="false" customHeight="false" outlineLevel="0" collapsed="false">
      <c r="A3018" s="868" t="s">
        <v>6368</v>
      </c>
      <c r="B3018" s="869"/>
      <c r="C3018" s="868" t="s">
        <v>6369</v>
      </c>
      <c r="D3018" s="868" t="s">
        <v>337</v>
      </c>
      <c r="E3018" s="870" t="n">
        <v>5448.38</v>
      </c>
      <c r="F3018" s="871" t="n">
        <v>1451.93</v>
      </c>
      <c r="G3018" s="871" t="n">
        <v>6900.31</v>
      </c>
      <c r="H3018" s="870" t="n">
        <v>5448.38</v>
      </c>
      <c r="I3018" s="871" t="n">
        <v>1678.02</v>
      </c>
      <c r="J3018" s="871" t="n">
        <v>7126.4</v>
      </c>
    </row>
    <row r="3019" customFormat="false" ht="25.5" hidden="false" customHeight="false" outlineLevel="0" collapsed="false">
      <c r="A3019" s="868" t="s">
        <v>6370</v>
      </c>
      <c r="B3019" s="869"/>
      <c r="C3019" s="868" t="s">
        <v>6371</v>
      </c>
      <c r="D3019" s="868" t="s">
        <v>337</v>
      </c>
      <c r="E3019" s="870" t="n">
        <v>7682.79</v>
      </c>
      <c r="F3019" s="871" t="n">
        <v>1760.53</v>
      </c>
      <c r="G3019" s="871" t="n">
        <v>9443.32</v>
      </c>
      <c r="H3019" s="870" t="n">
        <v>7682.79</v>
      </c>
      <c r="I3019" s="871" t="n">
        <v>2034.68</v>
      </c>
      <c r="J3019" s="871" t="n">
        <v>9717.47</v>
      </c>
    </row>
    <row r="3020" customFormat="false" ht="12.75" hidden="false" customHeight="false" outlineLevel="0" collapsed="false">
      <c r="A3020" s="868" t="s">
        <v>6372</v>
      </c>
      <c r="B3020" s="869"/>
      <c r="C3020" s="868" t="s">
        <v>6373</v>
      </c>
      <c r="D3020" s="868" t="s">
        <v>337</v>
      </c>
      <c r="E3020" s="870" t="n">
        <v>388.55</v>
      </c>
      <c r="F3020" s="871" t="n">
        <v>349.28</v>
      </c>
      <c r="G3020" s="871" t="n">
        <v>737.83</v>
      </c>
      <c r="H3020" s="870" t="n">
        <v>388.55</v>
      </c>
      <c r="I3020" s="871" t="n">
        <v>403.66</v>
      </c>
      <c r="J3020" s="871" t="n">
        <v>792.21</v>
      </c>
    </row>
    <row r="3021" customFormat="false" ht="12.75" hidden="false" customHeight="false" outlineLevel="0" collapsed="false">
      <c r="A3021" s="863" t="s">
        <v>6374</v>
      </c>
      <c r="B3021" s="864" t="s">
        <v>6375</v>
      </c>
      <c r="C3021" s="865"/>
      <c r="D3021" s="876"/>
      <c r="E3021" s="877"/>
      <c r="F3021" s="877"/>
      <c r="G3021" s="878"/>
      <c r="H3021" s="877"/>
      <c r="I3021" s="877"/>
      <c r="J3021" s="878"/>
    </row>
    <row r="3022" customFormat="false" ht="12.75" hidden="false" customHeight="false" outlineLevel="0" collapsed="false">
      <c r="A3022" s="868" t="s">
        <v>6376</v>
      </c>
      <c r="B3022" s="869"/>
      <c r="C3022" s="868" t="s">
        <v>6377</v>
      </c>
      <c r="D3022" s="868" t="s">
        <v>337</v>
      </c>
      <c r="E3022" s="870" t="n">
        <v>2202.47</v>
      </c>
      <c r="F3022" s="871" t="n">
        <v>24.89</v>
      </c>
      <c r="G3022" s="871" t="n">
        <v>2227.36</v>
      </c>
      <c r="H3022" s="870" t="n">
        <v>2202.47</v>
      </c>
      <c r="I3022" s="871" t="n">
        <v>28.75</v>
      </c>
      <c r="J3022" s="871" t="n">
        <v>2231.22</v>
      </c>
    </row>
    <row r="3023" customFormat="false" ht="12.75" hidden="false" customHeight="false" outlineLevel="0" collapsed="false">
      <c r="A3023" s="868" t="s">
        <v>6378</v>
      </c>
      <c r="B3023" s="869"/>
      <c r="C3023" s="868" t="s">
        <v>6379</v>
      </c>
      <c r="D3023" s="868" t="s">
        <v>337</v>
      </c>
      <c r="E3023" s="870" t="n">
        <v>3276.39</v>
      </c>
      <c r="F3023" s="871" t="n">
        <v>24.89</v>
      </c>
      <c r="G3023" s="871" t="n">
        <v>3301.28</v>
      </c>
      <c r="H3023" s="870" t="n">
        <v>3276.39</v>
      </c>
      <c r="I3023" s="871" t="n">
        <v>28.75</v>
      </c>
      <c r="J3023" s="871" t="n">
        <v>3305.14</v>
      </c>
    </row>
    <row r="3024" customFormat="false" ht="12.75" hidden="false" customHeight="false" outlineLevel="0" collapsed="false">
      <c r="A3024" s="868" t="s">
        <v>6380</v>
      </c>
      <c r="B3024" s="869"/>
      <c r="C3024" s="868" t="s">
        <v>6381</v>
      </c>
      <c r="D3024" s="868" t="s">
        <v>337</v>
      </c>
      <c r="E3024" s="870" t="n">
        <v>430.4</v>
      </c>
      <c r="F3024" s="871" t="n">
        <v>39.82</v>
      </c>
      <c r="G3024" s="871" t="n">
        <v>470.22</v>
      </c>
      <c r="H3024" s="870" t="n">
        <v>430.4</v>
      </c>
      <c r="I3024" s="871" t="n">
        <v>46.01</v>
      </c>
      <c r="J3024" s="871" t="n">
        <v>476.41</v>
      </c>
    </row>
    <row r="3025" customFormat="false" ht="12.75" hidden="false" customHeight="false" outlineLevel="0" collapsed="false">
      <c r="A3025" s="868" t="s">
        <v>6382</v>
      </c>
      <c r="B3025" s="869"/>
      <c r="C3025" s="868" t="s">
        <v>6383</v>
      </c>
      <c r="D3025" s="868" t="s">
        <v>337</v>
      </c>
      <c r="E3025" s="870" t="n">
        <v>707.67</v>
      </c>
      <c r="F3025" s="871" t="n">
        <v>39.82</v>
      </c>
      <c r="G3025" s="871" t="n">
        <v>747.49</v>
      </c>
      <c r="H3025" s="870" t="n">
        <v>707.67</v>
      </c>
      <c r="I3025" s="871" t="n">
        <v>46.01</v>
      </c>
      <c r="J3025" s="871" t="n">
        <v>753.68</v>
      </c>
    </row>
    <row r="3026" customFormat="false" ht="12.75" hidden="false" customHeight="false" outlineLevel="0" collapsed="false">
      <c r="A3026" s="868" t="s">
        <v>6384</v>
      </c>
      <c r="B3026" s="869"/>
      <c r="C3026" s="868" t="s">
        <v>6385</v>
      </c>
      <c r="D3026" s="868" t="s">
        <v>337</v>
      </c>
      <c r="E3026" s="870" t="n">
        <v>1425</v>
      </c>
      <c r="F3026" s="871" t="n">
        <v>24.89</v>
      </c>
      <c r="G3026" s="871" t="n">
        <v>1449.89</v>
      </c>
      <c r="H3026" s="870" t="n">
        <v>1425</v>
      </c>
      <c r="I3026" s="871" t="n">
        <v>28.75</v>
      </c>
      <c r="J3026" s="871" t="n">
        <v>1453.75</v>
      </c>
    </row>
    <row r="3027" customFormat="false" ht="12.75" hidden="false" customHeight="false" outlineLevel="0" collapsed="false">
      <c r="A3027" s="863" t="s">
        <v>6386</v>
      </c>
      <c r="B3027" s="864" t="s">
        <v>6387</v>
      </c>
      <c r="C3027" s="865"/>
      <c r="D3027" s="876"/>
      <c r="E3027" s="877"/>
      <c r="F3027" s="877"/>
      <c r="G3027" s="878"/>
      <c r="H3027" s="877"/>
      <c r="I3027" s="877"/>
      <c r="J3027" s="878"/>
    </row>
    <row r="3028" customFormat="false" ht="12.75" hidden="false" customHeight="false" outlineLevel="0" collapsed="false">
      <c r="A3028" s="868" t="s">
        <v>6388</v>
      </c>
      <c r="B3028" s="869"/>
      <c r="C3028" s="868" t="s">
        <v>6389</v>
      </c>
      <c r="D3028" s="868" t="s">
        <v>337</v>
      </c>
      <c r="E3028" s="870" t="n">
        <v>732.2</v>
      </c>
      <c r="F3028" s="871" t="n">
        <v>0</v>
      </c>
      <c r="G3028" s="871" t="n">
        <v>732.2</v>
      </c>
      <c r="H3028" s="870" t="n">
        <v>732.2</v>
      </c>
      <c r="I3028" s="871" t="n">
        <v>0</v>
      </c>
      <c r="J3028" s="871" t="n">
        <v>732.2</v>
      </c>
    </row>
    <row r="3029" customFormat="false" ht="12.75" hidden="false" customHeight="false" outlineLevel="0" collapsed="false">
      <c r="A3029" s="857" t="s">
        <v>6390</v>
      </c>
      <c r="B3029" s="858" t="s">
        <v>6391</v>
      </c>
      <c r="C3029" s="859"/>
      <c r="D3029" s="860"/>
      <c r="E3029" s="874"/>
      <c r="F3029" s="874"/>
      <c r="G3029" s="875"/>
      <c r="H3029" s="874"/>
      <c r="I3029" s="874"/>
      <c r="J3029" s="875"/>
    </row>
    <row r="3030" customFormat="false" ht="12.75" hidden="false" customHeight="false" outlineLevel="0" collapsed="false">
      <c r="A3030" s="863" t="s">
        <v>6392</v>
      </c>
      <c r="B3030" s="864" t="s">
        <v>6393</v>
      </c>
      <c r="C3030" s="865"/>
      <c r="D3030" s="876"/>
      <c r="E3030" s="877"/>
      <c r="F3030" s="877"/>
      <c r="G3030" s="878"/>
      <c r="H3030" s="877"/>
      <c r="I3030" s="877"/>
      <c r="J3030" s="878"/>
    </row>
    <row r="3031" customFormat="false" ht="25.5" hidden="false" customHeight="false" outlineLevel="0" collapsed="false">
      <c r="A3031" s="868" t="s">
        <v>6394</v>
      </c>
      <c r="B3031" s="869"/>
      <c r="C3031" s="868" t="s">
        <v>6395</v>
      </c>
      <c r="D3031" s="868" t="s">
        <v>445</v>
      </c>
      <c r="E3031" s="870" t="n">
        <v>3.62</v>
      </c>
      <c r="F3031" s="871" t="n">
        <v>16.6</v>
      </c>
      <c r="G3031" s="871" t="n">
        <v>20.22</v>
      </c>
      <c r="H3031" s="870" t="n">
        <v>3.62</v>
      </c>
      <c r="I3031" s="871" t="n">
        <v>19.18</v>
      </c>
      <c r="J3031" s="871" t="n">
        <v>22.8</v>
      </c>
    </row>
    <row r="3032" customFormat="false" ht="25.5" hidden="false" customHeight="false" outlineLevel="0" collapsed="false">
      <c r="A3032" s="868" t="s">
        <v>6396</v>
      </c>
      <c r="B3032" s="869"/>
      <c r="C3032" s="868" t="s">
        <v>6397</v>
      </c>
      <c r="D3032" s="868" t="s">
        <v>445</v>
      </c>
      <c r="E3032" s="870" t="n">
        <v>4.23</v>
      </c>
      <c r="F3032" s="871" t="n">
        <v>16.6</v>
      </c>
      <c r="G3032" s="871" t="n">
        <v>20.83</v>
      </c>
      <c r="H3032" s="870" t="n">
        <v>4.23</v>
      </c>
      <c r="I3032" s="871" t="n">
        <v>19.18</v>
      </c>
      <c r="J3032" s="871" t="n">
        <v>23.41</v>
      </c>
    </row>
    <row r="3033" customFormat="false" ht="25.5" hidden="false" customHeight="false" outlineLevel="0" collapsed="false">
      <c r="A3033" s="868" t="s">
        <v>6398</v>
      </c>
      <c r="B3033" s="869"/>
      <c r="C3033" s="868" t="s">
        <v>6399</v>
      </c>
      <c r="D3033" s="868" t="s">
        <v>445</v>
      </c>
      <c r="E3033" s="870" t="n">
        <v>9.95</v>
      </c>
      <c r="F3033" s="871" t="n">
        <v>16.6</v>
      </c>
      <c r="G3033" s="871" t="n">
        <v>26.55</v>
      </c>
      <c r="H3033" s="870" t="n">
        <v>9.95</v>
      </c>
      <c r="I3033" s="871" t="n">
        <v>19.18</v>
      </c>
      <c r="J3033" s="871" t="n">
        <v>29.13</v>
      </c>
    </row>
    <row r="3034" customFormat="false" ht="25.5" hidden="false" customHeight="false" outlineLevel="0" collapsed="false">
      <c r="A3034" s="868" t="s">
        <v>6400</v>
      </c>
      <c r="B3034" s="869"/>
      <c r="C3034" s="868" t="s">
        <v>6401</v>
      </c>
      <c r="D3034" s="868" t="s">
        <v>445</v>
      </c>
      <c r="E3034" s="870" t="n">
        <v>13.4</v>
      </c>
      <c r="F3034" s="871" t="n">
        <v>16.6</v>
      </c>
      <c r="G3034" s="871" t="n">
        <v>30</v>
      </c>
      <c r="H3034" s="870" t="n">
        <v>13.4</v>
      </c>
      <c r="I3034" s="871" t="n">
        <v>19.18</v>
      </c>
      <c r="J3034" s="871" t="n">
        <v>32.58</v>
      </c>
    </row>
    <row r="3035" customFormat="false" ht="25.5" hidden="false" customHeight="false" outlineLevel="0" collapsed="false">
      <c r="A3035" s="868" t="s">
        <v>6402</v>
      </c>
      <c r="B3035" s="869"/>
      <c r="C3035" s="868" t="s">
        <v>6403</v>
      </c>
      <c r="D3035" s="868" t="s">
        <v>445</v>
      </c>
      <c r="E3035" s="870" t="n">
        <v>13.82</v>
      </c>
      <c r="F3035" s="871" t="n">
        <v>19.91</v>
      </c>
      <c r="G3035" s="871" t="n">
        <v>33.73</v>
      </c>
      <c r="H3035" s="870" t="n">
        <v>13.82</v>
      </c>
      <c r="I3035" s="871" t="n">
        <v>23.01</v>
      </c>
      <c r="J3035" s="871" t="n">
        <v>36.83</v>
      </c>
    </row>
    <row r="3036" customFormat="false" ht="25.5" hidden="false" customHeight="false" outlineLevel="0" collapsed="false">
      <c r="A3036" s="868" t="s">
        <v>6404</v>
      </c>
      <c r="B3036" s="869"/>
      <c r="C3036" s="868" t="s">
        <v>6405</v>
      </c>
      <c r="D3036" s="868" t="s">
        <v>445</v>
      </c>
      <c r="E3036" s="870" t="n">
        <v>25.24</v>
      </c>
      <c r="F3036" s="871" t="n">
        <v>23.23</v>
      </c>
      <c r="G3036" s="871" t="n">
        <v>48.47</v>
      </c>
      <c r="H3036" s="870" t="n">
        <v>25.24</v>
      </c>
      <c r="I3036" s="871" t="n">
        <v>26.84</v>
      </c>
      <c r="J3036" s="871" t="n">
        <v>52.08</v>
      </c>
    </row>
    <row r="3037" customFormat="false" ht="25.5" hidden="false" customHeight="false" outlineLevel="0" collapsed="false">
      <c r="A3037" s="868" t="s">
        <v>6406</v>
      </c>
      <c r="B3037" s="869"/>
      <c r="C3037" s="868" t="s">
        <v>6407</v>
      </c>
      <c r="D3037" s="868" t="s">
        <v>445</v>
      </c>
      <c r="E3037" s="870" t="n">
        <v>35.97</v>
      </c>
      <c r="F3037" s="871" t="n">
        <v>29.87</v>
      </c>
      <c r="G3037" s="871" t="n">
        <v>65.84</v>
      </c>
      <c r="H3037" s="870" t="n">
        <v>35.97</v>
      </c>
      <c r="I3037" s="871" t="n">
        <v>34.51</v>
      </c>
      <c r="J3037" s="871" t="n">
        <v>70.48</v>
      </c>
    </row>
    <row r="3038" customFormat="false" ht="25.5" hidden="false" customHeight="false" outlineLevel="0" collapsed="false">
      <c r="A3038" s="868" t="s">
        <v>6408</v>
      </c>
      <c r="B3038" s="869"/>
      <c r="C3038" s="868" t="s">
        <v>6409</v>
      </c>
      <c r="D3038" s="868" t="s">
        <v>445</v>
      </c>
      <c r="E3038" s="870" t="n">
        <v>43.72</v>
      </c>
      <c r="F3038" s="871" t="n">
        <v>33.18</v>
      </c>
      <c r="G3038" s="871" t="n">
        <v>76.9</v>
      </c>
      <c r="H3038" s="870" t="n">
        <v>43.72</v>
      </c>
      <c r="I3038" s="871" t="n">
        <v>38.34</v>
      </c>
      <c r="J3038" s="871" t="n">
        <v>82.06</v>
      </c>
    </row>
    <row r="3039" customFormat="false" ht="25.5" hidden="false" customHeight="false" outlineLevel="0" collapsed="false">
      <c r="A3039" s="868" t="s">
        <v>6410</v>
      </c>
      <c r="B3039" s="869"/>
      <c r="C3039" s="868" t="s">
        <v>6411</v>
      </c>
      <c r="D3039" s="868" t="s">
        <v>445</v>
      </c>
      <c r="E3039" s="870" t="n">
        <v>80.09</v>
      </c>
      <c r="F3039" s="871" t="n">
        <v>36.5</v>
      </c>
      <c r="G3039" s="871" t="n">
        <v>116.59</v>
      </c>
      <c r="H3039" s="870" t="n">
        <v>80.09</v>
      </c>
      <c r="I3039" s="871" t="n">
        <v>42.17</v>
      </c>
      <c r="J3039" s="871" t="n">
        <v>122.26</v>
      </c>
    </row>
    <row r="3040" customFormat="false" ht="12.75" hidden="false" customHeight="false" outlineLevel="0" collapsed="false">
      <c r="A3040" s="863" t="s">
        <v>6412</v>
      </c>
      <c r="B3040" s="864" t="s">
        <v>6413</v>
      </c>
      <c r="C3040" s="865"/>
      <c r="D3040" s="876"/>
      <c r="E3040" s="877"/>
      <c r="F3040" s="877"/>
      <c r="G3040" s="878"/>
      <c r="H3040" s="877"/>
      <c r="I3040" s="877"/>
      <c r="J3040" s="878"/>
    </row>
    <row r="3041" customFormat="false" ht="38.25" hidden="false" customHeight="false" outlineLevel="0" collapsed="false">
      <c r="A3041" s="868" t="s">
        <v>6414</v>
      </c>
      <c r="B3041" s="869"/>
      <c r="C3041" s="868" t="s">
        <v>6415</v>
      </c>
      <c r="D3041" s="868" t="s">
        <v>445</v>
      </c>
      <c r="E3041" s="870" t="n">
        <v>7.05</v>
      </c>
      <c r="F3041" s="871" t="n">
        <v>16.6</v>
      </c>
      <c r="G3041" s="871" t="n">
        <v>23.65</v>
      </c>
      <c r="H3041" s="870" t="n">
        <v>7.05</v>
      </c>
      <c r="I3041" s="871" t="n">
        <v>19.18</v>
      </c>
      <c r="J3041" s="871" t="n">
        <v>26.23</v>
      </c>
    </row>
    <row r="3042" customFormat="false" ht="38.25" hidden="false" customHeight="false" outlineLevel="0" collapsed="false">
      <c r="A3042" s="868" t="s">
        <v>6416</v>
      </c>
      <c r="B3042" s="869"/>
      <c r="C3042" s="868" t="s">
        <v>6417</v>
      </c>
      <c r="D3042" s="868" t="s">
        <v>445</v>
      </c>
      <c r="E3042" s="870" t="n">
        <v>9.98</v>
      </c>
      <c r="F3042" s="871" t="n">
        <v>19.91</v>
      </c>
      <c r="G3042" s="871" t="n">
        <v>29.89</v>
      </c>
      <c r="H3042" s="870" t="n">
        <v>9.98</v>
      </c>
      <c r="I3042" s="871" t="n">
        <v>23.01</v>
      </c>
      <c r="J3042" s="871" t="n">
        <v>32.99</v>
      </c>
    </row>
    <row r="3043" customFormat="false" ht="38.25" hidden="false" customHeight="false" outlineLevel="0" collapsed="false">
      <c r="A3043" s="868" t="s">
        <v>6418</v>
      </c>
      <c r="B3043" s="869"/>
      <c r="C3043" s="868" t="s">
        <v>6419</v>
      </c>
      <c r="D3043" s="868" t="s">
        <v>445</v>
      </c>
      <c r="E3043" s="870" t="n">
        <v>16.55</v>
      </c>
      <c r="F3043" s="871" t="n">
        <v>29.87</v>
      </c>
      <c r="G3043" s="871" t="n">
        <v>46.42</v>
      </c>
      <c r="H3043" s="870" t="n">
        <v>16.55</v>
      </c>
      <c r="I3043" s="871" t="n">
        <v>34.51</v>
      </c>
      <c r="J3043" s="871" t="n">
        <v>51.06</v>
      </c>
    </row>
    <row r="3044" customFormat="false" ht="38.25" hidden="false" customHeight="false" outlineLevel="0" collapsed="false">
      <c r="A3044" s="868" t="s">
        <v>6420</v>
      </c>
      <c r="B3044" s="869"/>
      <c r="C3044" s="868" t="s">
        <v>6421</v>
      </c>
      <c r="D3044" s="868" t="s">
        <v>445</v>
      </c>
      <c r="E3044" s="870" t="n">
        <v>15.08</v>
      </c>
      <c r="F3044" s="871" t="n">
        <v>36.5</v>
      </c>
      <c r="G3044" s="871" t="n">
        <v>51.58</v>
      </c>
      <c r="H3044" s="870" t="n">
        <v>15.08</v>
      </c>
      <c r="I3044" s="871" t="n">
        <v>42.17</v>
      </c>
      <c r="J3044" s="871" t="n">
        <v>57.25</v>
      </c>
    </row>
    <row r="3045" customFormat="false" ht="12.75" hidden="false" customHeight="false" outlineLevel="0" collapsed="false">
      <c r="A3045" s="863" t="s">
        <v>6422</v>
      </c>
      <c r="B3045" s="864" t="s">
        <v>6423</v>
      </c>
      <c r="C3045" s="865"/>
      <c r="D3045" s="876"/>
      <c r="E3045" s="877"/>
      <c r="F3045" s="877"/>
      <c r="G3045" s="878"/>
      <c r="H3045" s="877"/>
      <c r="I3045" s="877"/>
      <c r="J3045" s="878"/>
    </row>
    <row r="3046" customFormat="false" ht="38.25" hidden="false" customHeight="false" outlineLevel="0" collapsed="false">
      <c r="A3046" s="868" t="s">
        <v>6424</v>
      </c>
      <c r="B3046" s="869"/>
      <c r="C3046" s="868" t="s">
        <v>6425</v>
      </c>
      <c r="D3046" s="868" t="s">
        <v>445</v>
      </c>
      <c r="E3046" s="870" t="n">
        <v>16.1</v>
      </c>
      <c r="F3046" s="871" t="n">
        <v>19.91</v>
      </c>
      <c r="G3046" s="871" t="n">
        <v>36.01</v>
      </c>
      <c r="H3046" s="870" t="n">
        <v>16.1</v>
      </c>
      <c r="I3046" s="871" t="n">
        <v>23.01</v>
      </c>
      <c r="J3046" s="871" t="n">
        <v>39.11</v>
      </c>
    </row>
    <row r="3047" customFormat="false" ht="38.25" hidden="false" customHeight="false" outlineLevel="0" collapsed="false">
      <c r="A3047" s="868" t="s">
        <v>6426</v>
      </c>
      <c r="B3047" s="869"/>
      <c r="C3047" s="868" t="s">
        <v>6427</v>
      </c>
      <c r="D3047" s="868" t="s">
        <v>445</v>
      </c>
      <c r="E3047" s="870" t="n">
        <v>22.02</v>
      </c>
      <c r="F3047" s="871" t="n">
        <v>29.87</v>
      </c>
      <c r="G3047" s="871" t="n">
        <v>51.89</v>
      </c>
      <c r="H3047" s="870" t="n">
        <v>22.02</v>
      </c>
      <c r="I3047" s="871" t="n">
        <v>34.51</v>
      </c>
      <c r="J3047" s="871" t="n">
        <v>56.53</v>
      </c>
    </row>
    <row r="3048" customFormat="false" ht="38.25" hidden="false" customHeight="false" outlineLevel="0" collapsed="false">
      <c r="A3048" s="868" t="s">
        <v>6428</v>
      </c>
      <c r="B3048" s="869"/>
      <c r="C3048" s="868" t="s">
        <v>6429</v>
      </c>
      <c r="D3048" s="868" t="s">
        <v>445</v>
      </c>
      <c r="E3048" s="870" t="n">
        <v>32.25</v>
      </c>
      <c r="F3048" s="871" t="n">
        <v>36.5</v>
      </c>
      <c r="G3048" s="871" t="n">
        <v>68.75</v>
      </c>
      <c r="H3048" s="870" t="n">
        <v>32.25</v>
      </c>
      <c r="I3048" s="871" t="n">
        <v>42.17</v>
      </c>
      <c r="J3048" s="871" t="n">
        <v>74.42</v>
      </c>
    </row>
    <row r="3049" customFormat="false" ht="38.25" hidden="false" customHeight="false" outlineLevel="0" collapsed="false">
      <c r="A3049" s="868" t="s">
        <v>6430</v>
      </c>
      <c r="B3049" s="869"/>
      <c r="C3049" s="868" t="s">
        <v>6431</v>
      </c>
      <c r="D3049" s="868" t="s">
        <v>445</v>
      </c>
      <c r="E3049" s="870" t="n">
        <v>69.45</v>
      </c>
      <c r="F3049" s="871" t="n">
        <v>36.5</v>
      </c>
      <c r="G3049" s="871" t="n">
        <v>105.95</v>
      </c>
      <c r="H3049" s="870" t="n">
        <v>69.45</v>
      </c>
      <c r="I3049" s="871" t="n">
        <v>42.17</v>
      </c>
      <c r="J3049" s="871" t="n">
        <v>111.62</v>
      </c>
    </row>
    <row r="3050" customFormat="false" ht="38.25" hidden="false" customHeight="false" outlineLevel="0" collapsed="false">
      <c r="A3050" s="868" t="s">
        <v>6432</v>
      </c>
      <c r="B3050" s="869"/>
      <c r="C3050" s="868" t="s">
        <v>6433</v>
      </c>
      <c r="D3050" s="868" t="s">
        <v>445</v>
      </c>
      <c r="E3050" s="870" t="n">
        <v>13.34</v>
      </c>
      <c r="F3050" s="871" t="n">
        <v>16.6</v>
      </c>
      <c r="G3050" s="871" t="n">
        <v>29.94</v>
      </c>
      <c r="H3050" s="870" t="n">
        <v>13.34</v>
      </c>
      <c r="I3050" s="871" t="n">
        <v>19.18</v>
      </c>
      <c r="J3050" s="871" t="n">
        <v>32.52</v>
      </c>
    </row>
    <row r="3051" customFormat="false" ht="12.75" hidden="false" customHeight="false" outlineLevel="0" collapsed="false">
      <c r="A3051" s="863" t="s">
        <v>6434</v>
      </c>
      <c r="B3051" s="864" t="s">
        <v>6435</v>
      </c>
      <c r="C3051" s="865"/>
      <c r="D3051" s="876"/>
      <c r="E3051" s="877"/>
      <c r="F3051" s="877"/>
      <c r="G3051" s="878"/>
      <c r="H3051" s="877"/>
      <c r="I3051" s="877"/>
      <c r="J3051" s="878"/>
    </row>
    <row r="3052" customFormat="false" ht="25.5" hidden="false" customHeight="false" outlineLevel="0" collapsed="false">
      <c r="A3052" s="868" t="s">
        <v>6436</v>
      </c>
      <c r="B3052" s="869"/>
      <c r="C3052" s="868" t="s">
        <v>6437</v>
      </c>
      <c r="D3052" s="868" t="s">
        <v>445</v>
      </c>
      <c r="E3052" s="870" t="n">
        <v>13.52</v>
      </c>
      <c r="F3052" s="871" t="n">
        <v>11.67</v>
      </c>
      <c r="G3052" s="871" t="n">
        <v>25.19</v>
      </c>
      <c r="H3052" s="870" t="n">
        <v>13.52</v>
      </c>
      <c r="I3052" s="871" t="n">
        <v>13.49</v>
      </c>
      <c r="J3052" s="871" t="n">
        <v>27.01</v>
      </c>
    </row>
    <row r="3053" customFormat="false" ht="25.5" hidden="false" customHeight="false" outlineLevel="0" collapsed="false">
      <c r="A3053" s="868" t="s">
        <v>6438</v>
      </c>
      <c r="B3053" s="869"/>
      <c r="C3053" s="868" t="s">
        <v>6439</v>
      </c>
      <c r="D3053" s="868" t="s">
        <v>445</v>
      </c>
      <c r="E3053" s="870" t="n">
        <v>25.53</v>
      </c>
      <c r="F3053" s="871" t="n">
        <v>11.67</v>
      </c>
      <c r="G3053" s="871" t="n">
        <v>37.2</v>
      </c>
      <c r="H3053" s="870" t="n">
        <v>25.53</v>
      </c>
      <c r="I3053" s="871" t="n">
        <v>13.49</v>
      </c>
      <c r="J3053" s="871" t="n">
        <v>39.02</v>
      </c>
    </row>
    <row r="3054" customFormat="false" ht="25.5" hidden="false" customHeight="false" outlineLevel="0" collapsed="false">
      <c r="A3054" s="868" t="s">
        <v>6440</v>
      </c>
      <c r="B3054" s="869"/>
      <c r="C3054" s="868" t="s">
        <v>6441</v>
      </c>
      <c r="D3054" s="868" t="s">
        <v>445</v>
      </c>
      <c r="E3054" s="870" t="n">
        <v>45.96</v>
      </c>
      <c r="F3054" s="871" t="n">
        <v>11.67</v>
      </c>
      <c r="G3054" s="871" t="n">
        <v>57.63</v>
      </c>
      <c r="H3054" s="870" t="n">
        <v>45.96</v>
      </c>
      <c r="I3054" s="871" t="n">
        <v>13.49</v>
      </c>
      <c r="J3054" s="871" t="n">
        <v>59.45</v>
      </c>
    </row>
    <row r="3055" customFormat="false" ht="25.5" hidden="false" customHeight="false" outlineLevel="0" collapsed="false">
      <c r="A3055" s="868" t="s">
        <v>6442</v>
      </c>
      <c r="B3055" s="869"/>
      <c r="C3055" s="868" t="s">
        <v>6443</v>
      </c>
      <c r="D3055" s="868" t="s">
        <v>445</v>
      </c>
      <c r="E3055" s="870" t="n">
        <v>58.21</v>
      </c>
      <c r="F3055" s="871" t="n">
        <v>11.67</v>
      </c>
      <c r="G3055" s="871" t="n">
        <v>69.88</v>
      </c>
      <c r="H3055" s="870" t="n">
        <v>58.21</v>
      </c>
      <c r="I3055" s="871" t="n">
        <v>13.49</v>
      </c>
      <c r="J3055" s="871" t="n">
        <v>71.7</v>
      </c>
    </row>
    <row r="3056" customFormat="false" ht="25.5" hidden="false" customHeight="false" outlineLevel="0" collapsed="false">
      <c r="A3056" s="868" t="s">
        <v>6444</v>
      </c>
      <c r="B3056" s="869"/>
      <c r="C3056" s="868" t="s">
        <v>6445</v>
      </c>
      <c r="D3056" s="868" t="s">
        <v>445</v>
      </c>
      <c r="E3056" s="870" t="n">
        <v>123.09</v>
      </c>
      <c r="F3056" s="871" t="n">
        <v>11.67</v>
      </c>
      <c r="G3056" s="871" t="n">
        <v>134.76</v>
      </c>
      <c r="H3056" s="870" t="n">
        <v>123.09</v>
      </c>
      <c r="I3056" s="871" t="n">
        <v>13.49</v>
      </c>
      <c r="J3056" s="871" t="n">
        <v>136.58</v>
      </c>
    </row>
    <row r="3057" customFormat="false" ht="25.5" hidden="false" customHeight="false" outlineLevel="0" collapsed="false">
      <c r="A3057" s="868" t="s">
        <v>6446</v>
      </c>
      <c r="B3057" s="869"/>
      <c r="C3057" s="868" t="s">
        <v>6447</v>
      </c>
      <c r="D3057" s="868" t="s">
        <v>445</v>
      </c>
      <c r="E3057" s="870" t="n">
        <v>191.58</v>
      </c>
      <c r="F3057" s="871" t="n">
        <v>23.35</v>
      </c>
      <c r="G3057" s="871" t="n">
        <v>214.93</v>
      </c>
      <c r="H3057" s="870" t="n">
        <v>191.58</v>
      </c>
      <c r="I3057" s="871" t="n">
        <v>26.98</v>
      </c>
      <c r="J3057" s="871" t="n">
        <v>218.56</v>
      </c>
    </row>
    <row r="3058" customFormat="false" ht="25.5" hidden="false" customHeight="false" outlineLevel="0" collapsed="false">
      <c r="A3058" s="868" t="s">
        <v>6448</v>
      </c>
      <c r="B3058" s="869"/>
      <c r="C3058" s="868" t="s">
        <v>6449</v>
      </c>
      <c r="D3058" s="868" t="s">
        <v>445</v>
      </c>
      <c r="E3058" s="870" t="n">
        <v>294.93</v>
      </c>
      <c r="F3058" s="871" t="n">
        <v>23.35</v>
      </c>
      <c r="G3058" s="871" t="n">
        <v>318.28</v>
      </c>
      <c r="H3058" s="870" t="n">
        <v>294.93</v>
      </c>
      <c r="I3058" s="871" t="n">
        <v>26.98</v>
      </c>
      <c r="J3058" s="871" t="n">
        <v>321.91</v>
      </c>
    </row>
    <row r="3059" customFormat="false" ht="25.5" hidden="false" customHeight="false" outlineLevel="0" collapsed="false">
      <c r="A3059" s="868" t="s">
        <v>6450</v>
      </c>
      <c r="B3059" s="869"/>
      <c r="C3059" s="868" t="s">
        <v>6451</v>
      </c>
      <c r="D3059" s="868" t="s">
        <v>445</v>
      </c>
      <c r="E3059" s="870" t="n">
        <v>408.14</v>
      </c>
      <c r="F3059" s="871" t="n">
        <v>23.35</v>
      </c>
      <c r="G3059" s="871" t="n">
        <v>431.49</v>
      </c>
      <c r="H3059" s="870" t="n">
        <v>408.14</v>
      </c>
      <c r="I3059" s="871" t="n">
        <v>26.98</v>
      </c>
      <c r="J3059" s="871" t="n">
        <v>435.12</v>
      </c>
    </row>
    <row r="3060" customFormat="false" ht="12.75" hidden="false" customHeight="false" outlineLevel="0" collapsed="false">
      <c r="A3060" s="863" t="s">
        <v>6452</v>
      </c>
      <c r="B3060" s="864" t="s">
        <v>6453</v>
      </c>
      <c r="C3060" s="865"/>
      <c r="D3060" s="876"/>
      <c r="E3060" s="877"/>
      <c r="F3060" s="877"/>
      <c r="G3060" s="878"/>
      <c r="H3060" s="877"/>
      <c r="I3060" s="877"/>
      <c r="J3060" s="878"/>
    </row>
    <row r="3061" customFormat="false" ht="25.5" hidden="false" customHeight="false" outlineLevel="0" collapsed="false">
      <c r="A3061" s="868" t="s">
        <v>6454</v>
      </c>
      <c r="B3061" s="869"/>
      <c r="C3061" s="868" t="s">
        <v>6455</v>
      </c>
      <c r="D3061" s="868" t="s">
        <v>445</v>
      </c>
      <c r="E3061" s="870" t="n">
        <v>15.61</v>
      </c>
      <c r="F3061" s="871" t="n">
        <v>11.67</v>
      </c>
      <c r="G3061" s="871" t="n">
        <v>27.28</v>
      </c>
      <c r="H3061" s="870" t="n">
        <v>15.61</v>
      </c>
      <c r="I3061" s="871" t="n">
        <v>13.49</v>
      </c>
      <c r="J3061" s="871" t="n">
        <v>29.1</v>
      </c>
    </row>
    <row r="3062" customFormat="false" ht="25.5" hidden="false" customHeight="false" outlineLevel="0" collapsed="false">
      <c r="A3062" s="868" t="s">
        <v>6456</v>
      </c>
      <c r="B3062" s="869"/>
      <c r="C3062" s="868" t="s">
        <v>6457</v>
      </c>
      <c r="D3062" s="868" t="s">
        <v>445</v>
      </c>
      <c r="E3062" s="870" t="n">
        <v>33.52</v>
      </c>
      <c r="F3062" s="871" t="n">
        <v>11.67</v>
      </c>
      <c r="G3062" s="871" t="n">
        <v>45.19</v>
      </c>
      <c r="H3062" s="870" t="n">
        <v>33.52</v>
      </c>
      <c r="I3062" s="871" t="n">
        <v>13.49</v>
      </c>
      <c r="J3062" s="871" t="n">
        <v>47.01</v>
      </c>
    </row>
    <row r="3063" customFormat="false" ht="25.5" hidden="false" customHeight="false" outlineLevel="0" collapsed="false">
      <c r="A3063" s="868" t="s">
        <v>6458</v>
      </c>
      <c r="B3063" s="869"/>
      <c r="C3063" s="868" t="s">
        <v>6459</v>
      </c>
      <c r="D3063" s="868" t="s">
        <v>445</v>
      </c>
      <c r="E3063" s="870" t="n">
        <v>53.91</v>
      </c>
      <c r="F3063" s="871" t="n">
        <v>23.35</v>
      </c>
      <c r="G3063" s="871" t="n">
        <v>77.26</v>
      </c>
      <c r="H3063" s="870" t="n">
        <v>53.91</v>
      </c>
      <c r="I3063" s="871" t="n">
        <v>26.98</v>
      </c>
      <c r="J3063" s="871" t="n">
        <v>80.89</v>
      </c>
    </row>
    <row r="3064" customFormat="false" ht="25.5" hidden="false" customHeight="false" outlineLevel="0" collapsed="false">
      <c r="A3064" s="868" t="s">
        <v>6460</v>
      </c>
      <c r="B3064" s="869"/>
      <c r="C3064" s="868" t="s">
        <v>6461</v>
      </c>
      <c r="D3064" s="868" t="s">
        <v>445</v>
      </c>
      <c r="E3064" s="870" t="n">
        <v>87.4</v>
      </c>
      <c r="F3064" s="871" t="n">
        <v>23.35</v>
      </c>
      <c r="G3064" s="871" t="n">
        <v>110.75</v>
      </c>
      <c r="H3064" s="870" t="n">
        <v>87.4</v>
      </c>
      <c r="I3064" s="871" t="n">
        <v>26.98</v>
      </c>
      <c r="J3064" s="871" t="n">
        <v>114.38</v>
      </c>
    </row>
    <row r="3065" customFormat="false" ht="25.5" hidden="false" customHeight="false" outlineLevel="0" collapsed="false">
      <c r="A3065" s="868" t="s">
        <v>6462</v>
      </c>
      <c r="B3065" s="869"/>
      <c r="C3065" s="868" t="s">
        <v>6463</v>
      </c>
      <c r="D3065" s="868" t="s">
        <v>445</v>
      </c>
      <c r="E3065" s="870" t="n">
        <v>143.61</v>
      </c>
      <c r="F3065" s="871" t="n">
        <v>23.35</v>
      </c>
      <c r="G3065" s="871" t="n">
        <v>166.96</v>
      </c>
      <c r="H3065" s="870" t="n">
        <v>143.61</v>
      </c>
      <c r="I3065" s="871" t="n">
        <v>26.98</v>
      </c>
      <c r="J3065" s="871" t="n">
        <v>170.59</v>
      </c>
    </row>
    <row r="3066" customFormat="false" ht="25.5" hidden="false" customHeight="false" outlineLevel="0" collapsed="false">
      <c r="A3066" s="868" t="s">
        <v>6464</v>
      </c>
      <c r="B3066" s="869"/>
      <c r="C3066" s="868" t="s">
        <v>6465</v>
      </c>
      <c r="D3066" s="868" t="s">
        <v>445</v>
      </c>
      <c r="E3066" s="870" t="n">
        <v>255.76</v>
      </c>
      <c r="F3066" s="871" t="n">
        <v>23.35</v>
      </c>
      <c r="G3066" s="871" t="n">
        <v>279.11</v>
      </c>
      <c r="H3066" s="870" t="n">
        <v>255.76</v>
      </c>
      <c r="I3066" s="871" t="n">
        <v>26.98</v>
      </c>
      <c r="J3066" s="871" t="n">
        <v>282.74</v>
      </c>
    </row>
    <row r="3067" customFormat="false" ht="12.75" hidden="false" customHeight="false" outlineLevel="0" collapsed="false">
      <c r="A3067" s="863" t="s">
        <v>6466</v>
      </c>
      <c r="B3067" s="864" t="s">
        <v>6467</v>
      </c>
      <c r="C3067" s="865"/>
      <c r="D3067" s="876"/>
      <c r="E3067" s="877"/>
      <c r="F3067" s="877"/>
      <c r="G3067" s="878"/>
      <c r="H3067" s="877"/>
      <c r="I3067" s="877"/>
      <c r="J3067" s="878"/>
    </row>
    <row r="3068" customFormat="false" ht="12.75" hidden="false" customHeight="false" outlineLevel="0" collapsed="false">
      <c r="A3068" s="868" t="s">
        <v>6468</v>
      </c>
      <c r="B3068" s="869"/>
      <c r="C3068" s="868" t="s">
        <v>6469</v>
      </c>
      <c r="D3068" s="868" t="s">
        <v>445</v>
      </c>
      <c r="E3068" s="870" t="n">
        <v>20.92</v>
      </c>
      <c r="F3068" s="871" t="n">
        <v>33.18</v>
      </c>
      <c r="G3068" s="871" t="n">
        <v>54.1</v>
      </c>
      <c r="H3068" s="870" t="n">
        <v>20.92</v>
      </c>
      <c r="I3068" s="871" t="n">
        <v>38.34</v>
      </c>
      <c r="J3068" s="871" t="n">
        <v>59.26</v>
      </c>
    </row>
    <row r="3069" customFormat="false" ht="12.75" hidden="false" customHeight="false" outlineLevel="0" collapsed="false">
      <c r="A3069" s="868" t="s">
        <v>6470</v>
      </c>
      <c r="B3069" s="869"/>
      <c r="C3069" s="868" t="s">
        <v>6471</v>
      </c>
      <c r="D3069" s="868" t="s">
        <v>445</v>
      </c>
      <c r="E3069" s="870" t="n">
        <v>25.59</v>
      </c>
      <c r="F3069" s="871" t="n">
        <v>36.5</v>
      </c>
      <c r="G3069" s="871" t="n">
        <v>62.09</v>
      </c>
      <c r="H3069" s="870" t="n">
        <v>25.59</v>
      </c>
      <c r="I3069" s="871" t="n">
        <v>42.17</v>
      </c>
      <c r="J3069" s="871" t="n">
        <v>67.76</v>
      </c>
    </row>
    <row r="3070" customFormat="false" ht="12.75" hidden="false" customHeight="false" outlineLevel="0" collapsed="false">
      <c r="A3070" s="868" t="s">
        <v>6472</v>
      </c>
      <c r="B3070" s="869"/>
      <c r="C3070" s="868" t="s">
        <v>6473</v>
      </c>
      <c r="D3070" s="868" t="s">
        <v>445</v>
      </c>
      <c r="E3070" s="870" t="n">
        <v>34.62</v>
      </c>
      <c r="F3070" s="871" t="n">
        <v>43.14</v>
      </c>
      <c r="G3070" s="871" t="n">
        <v>77.76</v>
      </c>
      <c r="H3070" s="870" t="n">
        <v>34.62</v>
      </c>
      <c r="I3070" s="871" t="n">
        <v>49.84</v>
      </c>
      <c r="J3070" s="871" t="n">
        <v>84.46</v>
      </c>
    </row>
    <row r="3071" customFormat="false" ht="12.75" hidden="false" customHeight="false" outlineLevel="0" collapsed="false">
      <c r="A3071" s="868" t="s">
        <v>6474</v>
      </c>
      <c r="B3071" s="869"/>
      <c r="C3071" s="868" t="s">
        <v>6475</v>
      </c>
      <c r="D3071" s="868" t="s">
        <v>445</v>
      </c>
      <c r="E3071" s="870" t="n">
        <v>44.46</v>
      </c>
      <c r="F3071" s="871" t="n">
        <v>46.45</v>
      </c>
      <c r="G3071" s="871" t="n">
        <v>90.91</v>
      </c>
      <c r="H3071" s="870" t="n">
        <v>44.46</v>
      </c>
      <c r="I3071" s="871" t="n">
        <v>53.67</v>
      </c>
      <c r="J3071" s="871" t="n">
        <v>98.13</v>
      </c>
    </row>
    <row r="3072" customFormat="false" ht="12.75" hidden="false" customHeight="false" outlineLevel="0" collapsed="false">
      <c r="A3072" s="868" t="s">
        <v>6476</v>
      </c>
      <c r="B3072" s="869"/>
      <c r="C3072" s="868" t="s">
        <v>6477</v>
      </c>
      <c r="D3072" s="868" t="s">
        <v>445</v>
      </c>
      <c r="E3072" s="870" t="n">
        <v>48.28</v>
      </c>
      <c r="F3072" s="871" t="n">
        <v>53.09</v>
      </c>
      <c r="G3072" s="871" t="n">
        <v>101.37</v>
      </c>
      <c r="H3072" s="870" t="n">
        <v>48.28</v>
      </c>
      <c r="I3072" s="871" t="n">
        <v>61.35</v>
      </c>
      <c r="J3072" s="871" t="n">
        <v>109.63</v>
      </c>
    </row>
    <row r="3073" customFormat="false" ht="12.75" hidden="false" customHeight="false" outlineLevel="0" collapsed="false">
      <c r="A3073" s="868" t="s">
        <v>6478</v>
      </c>
      <c r="B3073" s="869"/>
      <c r="C3073" s="868" t="s">
        <v>6479</v>
      </c>
      <c r="D3073" s="868" t="s">
        <v>445</v>
      </c>
      <c r="E3073" s="870" t="n">
        <v>66.19</v>
      </c>
      <c r="F3073" s="871" t="n">
        <v>59.72</v>
      </c>
      <c r="G3073" s="871" t="n">
        <v>125.91</v>
      </c>
      <c r="H3073" s="870" t="n">
        <v>66.19</v>
      </c>
      <c r="I3073" s="871" t="n">
        <v>69.01</v>
      </c>
      <c r="J3073" s="871" t="n">
        <v>135.2</v>
      </c>
    </row>
    <row r="3074" customFormat="false" ht="12.75" hidden="false" customHeight="false" outlineLevel="0" collapsed="false">
      <c r="A3074" s="868" t="s">
        <v>6480</v>
      </c>
      <c r="B3074" s="869"/>
      <c r="C3074" s="868" t="s">
        <v>6481</v>
      </c>
      <c r="D3074" s="868" t="s">
        <v>445</v>
      </c>
      <c r="E3074" s="870" t="n">
        <v>86.2</v>
      </c>
      <c r="F3074" s="871" t="n">
        <v>66.36</v>
      </c>
      <c r="G3074" s="871" t="n">
        <v>152.56</v>
      </c>
      <c r="H3074" s="870" t="n">
        <v>86.2</v>
      </c>
      <c r="I3074" s="871" t="n">
        <v>76.68</v>
      </c>
      <c r="J3074" s="871" t="n">
        <v>162.88</v>
      </c>
    </row>
    <row r="3075" customFormat="false" ht="12.75" hidden="false" customHeight="false" outlineLevel="0" collapsed="false">
      <c r="A3075" s="868" t="s">
        <v>6482</v>
      </c>
      <c r="B3075" s="869"/>
      <c r="C3075" s="868" t="s">
        <v>6483</v>
      </c>
      <c r="D3075" s="868" t="s">
        <v>445</v>
      </c>
      <c r="E3075" s="870" t="n">
        <v>98.39</v>
      </c>
      <c r="F3075" s="871" t="n">
        <v>74.66</v>
      </c>
      <c r="G3075" s="871" t="n">
        <v>173.05</v>
      </c>
      <c r="H3075" s="870" t="n">
        <v>98.39</v>
      </c>
      <c r="I3075" s="871" t="n">
        <v>86.27</v>
      </c>
      <c r="J3075" s="871" t="n">
        <v>184.66</v>
      </c>
    </row>
    <row r="3076" customFormat="false" ht="12.75" hidden="false" customHeight="false" outlineLevel="0" collapsed="false">
      <c r="A3076" s="868" t="s">
        <v>6484</v>
      </c>
      <c r="B3076" s="869"/>
      <c r="C3076" s="868" t="s">
        <v>6485</v>
      </c>
      <c r="D3076" s="868" t="s">
        <v>445</v>
      </c>
      <c r="E3076" s="870" t="n">
        <v>142.98</v>
      </c>
      <c r="F3076" s="871" t="n">
        <v>82.96</v>
      </c>
      <c r="G3076" s="871" t="n">
        <v>225.94</v>
      </c>
      <c r="H3076" s="870" t="n">
        <v>142.98</v>
      </c>
      <c r="I3076" s="871" t="n">
        <v>95.86</v>
      </c>
      <c r="J3076" s="871" t="n">
        <v>238.84</v>
      </c>
    </row>
    <row r="3077" customFormat="false" ht="12.75" hidden="false" customHeight="false" outlineLevel="0" collapsed="false">
      <c r="A3077" s="868" t="s">
        <v>6486</v>
      </c>
      <c r="B3077" s="869"/>
      <c r="C3077" s="868" t="s">
        <v>6487</v>
      </c>
      <c r="D3077" s="868" t="s">
        <v>445</v>
      </c>
      <c r="E3077" s="870" t="n">
        <v>236.63</v>
      </c>
      <c r="F3077" s="871" t="n">
        <v>91.25</v>
      </c>
      <c r="G3077" s="871" t="n">
        <v>327.88</v>
      </c>
      <c r="H3077" s="870" t="n">
        <v>236.63</v>
      </c>
      <c r="I3077" s="871" t="n">
        <v>105.43</v>
      </c>
      <c r="J3077" s="871" t="n">
        <v>342.06</v>
      </c>
    </row>
    <row r="3078" customFormat="false" ht="12.75" hidden="false" customHeight="false" outlineLevel="0" collapsed="false">
      <c r="A3078" s="863" t="s">
        <v>6488</v>
      </c>
      <c r="B3078" s="864" t="s">
        <v>6489</v>
      </c>
      <c r="C3078" s="865"/>
      <c r="D3078" s="876"/>
      <c r="E3078" s="877"/>
      <c r="F3078" s="877"/>
      <c r="G3078" s="878"/>
      <c r="H3078" s="877"/>
      <c r="I3078" s="877"/>
      <c r="J3078" s="878"/>
    </row>
    <row r="3079" customFormat="false" ht="25.5" hidden="false" customHeight="false" outlineLevel="0" collapsed="false">
      <c r="A3079" s="868" t="s">
        <v>6490</v>
      </c>
      <c r="B3079" s="869"/>
      <c r="C3079" s="868" t="s">
        <v>6491</v>
      </c>
      <c r="D3079" s="868" t="s">
        <v>445</v>
      </c>
      <c r="E3079" s="870" t="n">
        <v>34.86</v>
      </c>
      <c r="F3079" s="871" t="n">
        <v>33.18</v>
      </c>
      <c r="G3079" s="871" t="n">
        <v>68.04</v>
      </c>
      <c r="H3079" s="870" t="n">
        <v>34.86</v>
      </c>
      <c r="I3079" s="871" t="n">
        <v>38.34</v>
      </c>
      <c r="J3079" s="871" t="n">
        <v>73.2</v>
      </c>
    </row>
    <row r="3080" customFormat="false" ht="25.5" hidden="false" customHeight="false" outlineLevel="0" collapsed="false">
      <c r="A3080" s="868" t="s">
        <v>6492</v>
      </c>
      <c r="B3080" s="869"/>
      <c r="C3080" s="868" t="s">
        <v>6493</v>
      </c>
      <c r="D3080" s="868" t="s">
        <v>445</v>
      </c>
      <c r="E3080" s="870" t="n">
        <v>43.96</v>
      </c>
      <c r="F3080" s="871" t="n">
        <v>36.5</v>
      </c>
      <c r="G3080" s="871" t="n">
        <v>80.46</v>
      </c>
      <c r="H3080" s="870" t="n">
        <v>43.96</v>
      </c>
      <c r="I3080" s="871" t="n">
        <v>42.17</v>
      </c>
      <c r="J3080" s="871" t="n">
        <v>86.13</v>
      </c>
    </row>
    <row r="3081" customFormat="false" ht="25.5" hidden="false" customHeight="false" outlineLevel="0" collapsed="false">
      <c r="A3081" s="868" t="s">
        <v>6494</v>
      </c>
      <c r="B3081" s="869"/>
      <c r="C3081" s="868" t="s">
        <v>6495</v>
      </c>
      <c r="D3081" s="868" t="s">
        <v>445</v>
      </c>
      <c r="E3081" s="870" t="n">
        <v>49.57</v>
      </c>
      <c r="F3081" s="871" t="n">
        <v>43.14</v>
      </c>
      <c r="G3081" s="871" t="n">
        <v>92.71</v>
      </c>
      <c r="H3081" s="870" t="n">
        <v>49.57</v>
      </c>
      <c r="I3081" s="871" t="n">
        <v>49.84</v>
      </c>
      <c r="J3081" s="871" t="n">
        <v>99.41</v>
      </c>
    </row>
    <row r="3082" customFormat="false" ht="25.5" hidden="false" customHeight="false" outlineLevel="0" collapsed="false">
      <c r="A3082" s="868" t="s">
        <v>6496</v>
      </c>
      <c r="B3082" s="869"/>
      <c r="C3082" s="868" t="s">
        <v>6497</v>
      </c>
      <c r="D3082" s="868" t="s">
        <v>445</v>
      </c>
      <c r="E3082" s="870" t="n">
        <v>64.45</v>
      </c>
      <c r="F3082" s="871" t="n">
        <v>46.45</v>
      </c>
      <c r="G3082" s="871" t="n">
        <v>110.9</v>
      </c>
      <c r="H3082" s="870" t="n">
        <v>64.45</v>
      </c>
      <c r="I3082" s="871" t="n">
        <v>53.67</v>
      </c>
      <c r="J3082" s="871" t="n">
        <v>118.12</v>
      </c>
    </row>
    <row r="3083" customFormat="false" ht="25.5" hidden="false" customHeight="false" outlineLevel="0" collapsed="false">
      <c r="A3083" s="868" t="s">
        <v>6498</v>
      </c>
      <c r="B3083" s="869"/>
      <c r="C3083" s="868" t="s">
        <v>6499</v>
      </c>
      <c r="D3083" s="868" t="s">
        <v>445</v>
      </c>
      <c r="E3083" s="870" t="n">
        <v>74.59</v>
      </c>
      <c r="F3083" s="871" t="n">
        <v>53.09</v>
      </c>
      <c r="G3083" s="871" t="n">
        <v>127.68</v>
      </c>
      <c r="H3083" s="870" t="n">
        <v>74.59</v>
      </c>
      <c r="I3083" s="871" t="n">
        <v>61.35</v>
      </c>
      <c r="J3083" s="871" t="n">
        <v>135.94</v>
      </c>
    </row>
    <row r="3084" customFormat="false" ht="25.5" hidden="false" customHeight="false" outlineLevel="0" collapsed="false">
      <c r="A3084" s="868" t="s">
        <v>6500</v>
      </c>
      <c r="B3084" s="869"/>
      <c r="C3084" s="868" t="s">
        <v>6501</v>
      </c>
      <c r="D3084" s="868" t="s">
        <v>445</v>
      </c>
      <c r="E3084" s="870" t="n">
        <v>85.79</v>
      </c>
      <c r="F3084" s="871" t="n">
        <v>59.72</v>
      </c>
      <c r="G3084" s="871" t="n">
        <v>145.51</v>
      </c>
      <c r="H3084" s="870" t="n">
        <v>85.79</v>
      </c>
      <c r="I3084" s="871" t="n">
        <v>69.01</v>
      </c>
      <c r="J3084" s="871" t="n">
        <v>154.8</v>
      </c>
    </row>
    <row r="3085" customFormat="false" ht="25.5" hidden="false" customHeight="false" outlineLevel="0" collapsed="false">
      <c r="A3085" s="868" t="s">
        <v>6502</v>
      </c>
      <c r="B3085" s="869"/>
      <c r="C3085" s="868" t="s">
        <v>6503</v>
      </c>
      <c r="D3085" s="868" t="s">
        <v>445</v>
      </c>
      <c r="E3085" s="870" t="n">
        <v>141.27</v>
      </c>
      <c r="F3085" s="871" t="n">
        <v>66.36</v>
      </c>
      <c r="G3085" s="871" t="n">
        <v>207.63</v>
      </c>
      <c r="H3085" s="870" t="n">
        <v>141.27</v>
      </c>
      <c r="I3085" s="871" t="n">
        <v>76.68</v>
      </c>
      <c r="J3085" s="871" t="n">
        <v>217.95</v>
      </c>
    </row>
    <row r="3086" customFormat="false" ht="25.5" hidden="false" customHeight="false" outlineLevel="0" collapsed="false">
      <c r="A3086" s="868" t="s">
        <v>6504</v>
      </c>
      <c r="B3086" s="869"/>
      <c r="C3086" s="868" t="s">
        <v>6505</v>
      </c>
      <c r="D3086" s="868" t="s">
        <v>445</v>
      </c>
      <c r="E3086" s="870" t="n">
        <v>167.22</v>
      </c>
      <c r="F3086" s="871" t="n">
        <v>74.66</v>
      </c>
      <c r="G3086" s="871" t="n">
        <v>241.88</v>
      </c>
      <c r="H3086" s="870" t="n">
        <v>167.22</v>
      </c>
      <c r="I3086" s="871" t="n">
        <v>86.27</v>
      </c>
      <c r="J3086" s="871" t="n">
        <v>253.49</v>
      </c>
    </row>
    <row r="3087" customFormat="false" ht="25.5" hidden="false" customHeight="false" outlineLevel="0" collapsed="false">
      <c r="A3087" s="868" t="s">
        <v>6506</v>
      </c>
      <c r="B3087" s="869"/>
      <c r="C3087" s="868" t="s">
        <v>6507</v>
      </c>
      <c r="D3087" s="868" t="s">
        <v>445</v>
      </c>
      <c r="E3087" s="870" t="n">
        <v>236.15</v>
      </c>
      <c r="F3087" s="871" t="n">
        <v>82.96</v>
      </c>
      <c r="G3087" s="871" t="n">
        <v>319.11</v>
      </c>
      <c r="H3087" s="870" t="n">
        <v>236.15</v>
      </c>
      <c r="I3087" s="871" t="n">
        <v>95.86</v>
      </c>
      <c r="J3087" s="871" t="n">
        <v>332.01</v>
      </c>
    </row>
    <row r="3088" customFormat="false" ht="25.5" hidden="false" customHeight="false" outlineLevel="0" collapsed="false">
      <c r="A3088" s="868" t="s">
        <v>6508</v>
      </c>
      <c r="B3088" s="869"/>
      <c r="C3088" s="868" t="s">
        <v>6509</v>
      </c>
      <c r="D3088" s="868" t="s">
        <v>445</v>
      </c>
      <c r="E3088" s="870" t="n">
        <v>407.48</v>
      </c>
      <c r="F3088" s="871" t="n">
        <v>91.25</v>
      </c>
      <c r="G3088" s="871" t="n">
        <v>498.73</v>
      </c>
      <c r="H3088" s="870" t="n">
        <v>407.48</v>
      </c>
      <c r="I3088" s="871" t="n">
        <v>105.43</v>
      </c>
      <c r="J3088" s="871" t="n">
        <v>512.91</v>
      </c>
    </row>
    <row r="3089" customFormat="false" ht="12.75" hidden="false" customHeight="false" outlineLevel="0" collapsed="false">
      <c r="A3089" s="863" t="s">
        <v>6510</v>
      </c>
      <c r="B3089" s="864" t="s">
        <v>6511</v>
      </c>
      <c r="C3089" s="865"/>
      <c r="D3089" s="876"/>
      <c r="E3089" s="877"/>
      <c r="F3089" s="877"/>
      <c r="G3089" s="878"/>
      <c r="H3089" s="877"/>
      <c r="I3089" s="877"/>
      <c r="J3089" s="878"/>
    </row>
    <row r="3090" customFormat="false" ht="25.5" hidden="false" customHeight="false" outlineLevel="0" collapsed="false">
      <c r="A3090" s="868" t="s">
        <v>6512</v>
      </c>
      <c r="B3090" s="869"/>
      <c r="C3090" s="868" t="s">
        <v>6513</v>
      </c>
      <c r="D3090" s="868" t="s">
        <v>337</v>
      </c>
      <c r="E3090" s="870" t="n">
        <v>47.47</v>
      </c>
      <c r="F3090" s="871" t="n">
        <v>9.96</v>
      </c>
      <c r="G3090" s="871" t="n">
        <v>57.43</v>
      </c>
      <c r="H3090" s="870" t="n">
        <v>47.47</v>
      </c>
      <c r="I3090" s="871" t="n">
        <v>11.5</v>
      </c>
      <c r="J3090" s="871" t="n">
        <v>58.97</v>
      </c>
    </row>
    <row r="3091" customFormat="false" ht="25.5" hidden="false" customHeight="false" outlineLevel="0" collapsed="false">
      <c r="A3091" s="868" t="s">
        <v>6514</v>
      </c>
      <c r="B3091" s="869"/>
      <c r="C3091" s="868" t="s">
        <v>6515</v>
      </c>
      <c r="D3091" s="868" t="s">
        <v>337</v>
      </c>
      <c r="E3091" s="870" t="n">
        <v>61.31</v>
      </c>
      <c r="F3091" s="871" t="n">
        <v>9.96</v>
      </c>
      <c r="G3091" s="871" t="n">
        <v>71.27</v>
      </c>
      <c r="H3091" s="870" t="n">
        <v>61.31</v>
      </c>
      <c r="I3091" s="871" t="n">
        <v>11.5</v>
      </c>
      <c r="J3091" s="871" t="n">
        <v>72.81</v>
      </c>
    </row>
    <row r="3092" customFormat="false" ht="25.5" hidden="false" customHeight="false" outlineLevel="0" collapsed="false">
      <c r="A3092" s="868" t="s">
        <v>6516</v>
      </c>
      <c r="B3092" s="869"/>
      <c r="C3092" s="868" t="s">
        <v>6517</v>
      </c>
      <c r="D3092" s="868" t="s">
        <v>337</v>
      </c>
      <c r="E3092" s="870" t="n">
        <v>74.7</v>
      </c>
      <c r="F3092" s="871" t="n">
        <v>13.27</v>
      </c>
      <c r="G3092" s="871" t="n">
        <v>87.97</v>
      </c>
      <c r="H3092" s="870" t="n">
        <v>74.7</v>
      </c>
      <c r="I3092" s="871" t="n">
        <v>15.33</v>
      </c>
      <c r="J3092" s="871" t="n">
        <v>90.03</v>
      </c>
    </row>
    <row r="3093" customFormat="false" ht="25.5" hidden="false" customHeight="false" outlineLevel="0" collapsed="false">
      <c r="A3093" s="868" t="s">
        <v>6518</v>
      </c>
      <c r="B3093" s="869"/>
      <c r="C3093" s="868" t="s">
        <v>6519</v>
      </c>
      <c r="D3093" s="868" t="s">
        <v>337</v>
      </c>
      <c r="E3093" s="870" t="n">
        <v>124.63</v>
      </c>
      <c r="F3093" s="871" t="n">
        <v>13.27</v>
      </c>
      <c r="G3093" s="871" t="n">
        <v>137.9</v>
      </c>
      <c r="H3093" s="870" t="n">
        <v>124.63</v>
      </c>
      <c r="I3093" s="871" t="n">
        <v>15.33</v>
      </c>
      <c r="J3093" s="871" t="n">
        <v>139.96</v>
      </c>
    </row>
    <row r="3094" customFormat="false" ht="25.5" hidden="false" customHeight="false" outlineLevel="0" collapsed="false">
      <c r="A3094" s="868" t="s">
        <v>6520</v>
      </c>
      <c r="B3094" s="869"/>
      <c r="C3094" s="868" t="s">
        <v>6521</v>
      </c>
      <c r="D3094" s="868" t="s">
        <v>337</v>
      </c>
      <c r="E3094" s="870" t="n">
        <v>64.78</v>
      </c>
      <c r="F3094" s="871" t="n">
        <v>9.96</v>
      </c>
      <c r="G3094" s="871" t="n">
        <v>74.74</v>
      </c>
      <c r="H3094" s="870" t="n">
        <v>64.78</v>
      </c>
      <c r="I3094" s="871" t="n">
        <v>11.5</v>
      </c>
      <c r="J3094" s="871" t="n">
        <v>76.28</v>
      </c>
    </row>
    <row r="3095" customFormat="false" ht="25.5" hidden="false" customHeight="false" outlineLevel="0" collapsed="false">
      <c r="A3095" s="868" t="s">
        <v>6522</v>
      </c>
      <c r="B3095" s="869"/>
      <c r="C3095" s="868" t="s">
        <v>6523</v>
      </c>
      <c r="D3095" s="868" t="s">
        <v>337</v>
      </c>
      <c r="E3095" s="870" t="n">
        <v>83.38</v>
      </c>
      <c r="F3095" s="871" t="n">
        <v>9.96</v>
      </c>
      <c r="G3095" s="871" t="n">
        <v>93.34</v>
      </c>
      <c r="H3095" s="870" t="n">
        <v>83.38</v>
      </c>
      <c r="I3095" s="871" t="n">
        <v>11.5</v>
      </c>
      <c r="J3095" s="871" t="n">
        <v>94.88</v>
      </c>
    </row>
    <row r="3096" customFormat="false" ht="25.5" hidden="false" customHeight="false" outlineLevel="0" collapsed="false">
      <c r="A3096" s="868" t="s">
        <v>6524</v>
      </c>
      <c r="B3096" s="869"/>
      <c r="C3096" s="868" t="s">
        <v>6525</v>
      </c>
      <c r="D3096" s="868" t="s">
        <v>337</v>
      </c>
      <c r="E3096" s="870" t="n">
        <v>111.73</v>
      </c>
      <c r="F3096" s="871" t="n">
        <v>13.27</v>
      </c>
      <c r="G3096" s="871" t="n">
        <v>125</v>
      </c>
      <c r="H3096" s="870" t="n">
        <v>111.73</v>
      </c>
      <c r="I3096" s="871" t="n">
        <v>15.33</v>
      </c>
      <c r="J3096" s="871" t="n">
        <v>127.06</v>
      </c>
    </row>
    <row r="3097" customFormat="false" ht="25.5" hidden="false" customHeight="false" outlineLevel="0" collapsed="false">
      <c r="A3097" s="868" t="s">
        <v>6526</v>
      </c>
      <c r="B3097" s="869"/>
      <c r="C3097" s="868" t="s">
        <v>6527</v>
      </c>
      <c r="D3097" s="868" t="s">
        <v>337</v>
      </c>
      <c r="E3097" s="870" t="n">
        <v>188.91</v>
      </c>
      <c r="F3097" s="871" t="n">
        <v>13.27</v>
      </c>
      <c r="G3097" s="871" t="n">
        <v>202.18</v>
      </c>
      <c r="H3097" s="870" t="n">
        <v>188.91</v>
      </c>
      <c r="I3097" s="871" t="n">
        <v>15.33</v>
      </c>
      <c r="J3097" s="871" t="n">
        <v>204.24</v>
      </c>
    </row>
    <row r="3098" customFormat="false" ht="25.5" hidden="false" customHeight="false" outlineLevel="0" collapsed="false">
      <c r="A3098" s="868" t="s">
        <v>6528</v>
      </c>
      <c r="B3098" s="869"/>
      <c r="C3098" s="868" t="s">
        <v>6529</v>
      </c>
      <c r="D3098" s="868" t="s">
        <v>337</v>
      </c>
      <c r="E3098" s="870" t="n">
        <v>44.5</v>
      </c>
      <c r="F3098" s="871" t="n">
        <v>9.96</v>
      </c>
      <c r="G3098" s="871" t="n">
        <v>54.46</v>
      </c>
      <c r="H3098" s="870" t="n">
        <v>44.5</v>
      </c>
      <c r="I3098" s="871" t="n">
        <v>11.5</v>
      </c>
      <c r="J3098" s="871" t="n">
        <v>56</v>
      </c>
    </row>
    <row r="3099" customFormat="false" ht="25.5" hidden="false" customHeight="false" outlineLevel="0" collapsed="false">
      <c r="A3099" s="868" t="s">
        <v>6530</v>
      </c>
      <c r="B3099" s="869"/>
      <c r="C3099" s="868" t="s">
        <v>6531</v>
      </c>
      <c r="D3099" s="868" t="s">
        <v>337</v>
      </c>
      <c r="E3099" s="870" t="n">
        <v>54.83</v>
      </c>
      <c r="F3099" s="871" t="n">
        <v>9.96</v>
      </c>
      <c r="G3099" s="871" t="n">
        <v>64.79</v>
      </c>
      <c r="H3099" s="870" t="n">
        <v>54.83</v>
      </c>
      <c r="I3099" s="871" t="n">
        <v>11.5</v>
      </c>
      <c r="J3099" s="871" t="n">
        <v>66.33</v>
      </c>
    </row>
    <row r="3100" customFormat="false" ht="25.5" hidden="false" customHeight="false" outlineLevel="0" collapsed="false">
      <c r="A3100" s="868" t="s">
        <v>6532</v>
      </c>
      <c r="B3100" s="869"/>
      <c r="C3100" s="868" t="s">
        <v>6533</v>
      </c>
      <c r="D3100" s="868" t="s">
        <v>337</v>
      </c>
      <c r="E3100" s="870" t="n">
        <v>58.01</v>
      </c>
      <c r="F3100" s="871" t="n">
        <v>13.27</v>
      </c>
      <c r="G3100" s="871" t="n">
        <v>71.28</v>
      </c>
      <c r="H3100" s="870" t="n">
        <v>58.01</v>
      </c>
      <c r="I3100" s="871" t="n">
        <v>15.33</v>
      </c>
      <c r="J3100" s="871" t="n">
        <v>73.34</v>
      </c>
    </row>
    <row r="3101" customFormat="false" ht="25.5" hidden="false" customHeight="false" outlineLevel="0" collapsed="false">
      <c r="A3101" s="868" t="s">
        <v>6534</v>
      </c>
      <c r="B3101" s="869"/>
      <c r="C3101" s="868" t="s">
        <v>6535</v>
      </c>
      <c r="D3101" s="868" t="s">
        <v>337</v>
      </c>
      <c r="E3101" s="870" t="n">
        <v>88.44</v>
      </c>
      <c r="F3101" s="871" t="n">
        <v>13.27</v>
      </c>
      <c r="G3101" s="871" t="n">
        <v>101.71</v>
      </c>
      <c r="H3101" s="870" t="n">
        <v>88.44</v>
      </c>
      <c r="I3101" s="871" t="n">
        <v>15.33</v>
      </c>
      <c r="J3101" s="871" t="n">
        <v>103.77</v>
      </c>
    </row>
    <row r="3102" customFormat="false" ht="25.5" hidden="false" customHeight="false" outlineLevel="0" collapsed="false">
      <c r="A3102" s="868" t="s">
        <v>6536</v>
      </c>
      <c r="B3102" s="869"/>
      <c r="C3102" s="868" t="s">
        <v>6537</v>
      </c>
      <c r="D3102" s="868" t="s">
        <v>337</v>
      </c>
      <c r="E3102" s="870" t="n">
        <v>32.77</v>
      </c>
      <c r="F3102" s="871" t="n">
        <v>9.96</v>
      </c>
      <c r="G3102" s="871" t="n">
        <v>42.73</v>
      </c>
      <c r="H3102" s="870" t="n">
        <v>32.77</v>
      </c>
      <c r="I3102" s="871" t="n">
        <v>11.5</v>
      </c>
      <c r="J3102" s="871" t="n">
        <v>44.27</v>
      </c>
    </row>
    <row r="3103" customFormat="false" ht="25.5" hidden="false" customHeight="false" outlineLevel="0" collapsed="false">
      <c r="A3103" s="868" t="s">
        <v>6538</v>
      </c>
      <c r="B3103" s="869"/>
      <c r="C3103" s="868" t="s">
        <v>6539</v>
      </c>
      <c r="D3103" s="868" t="s">
        <v>337</v>
      </c>
      <c r="E3103" s="870" t="n">
        <v>40.13</v>
      </c>
      <c r="F3103" s="871" t="n">
        <v>13.27</v>
      </c>
      <c r="G3103" s="871" t="n">
        <v>53.4</v>
      </c>
      <c r="H3103" s="870" t="n">
        <v>40.13</v>
      </c>
      <c r="I3103" s="871" t="n">
        <v>15.33</v>
      </c>
      <c r="J3103" s="871" t="n">
        <v>55.46</v>
      </c>
    </row>
    <row r="3104" customFormat="false" ht="25.5" hidden="false" customHeight="false" outlineLevel="0" collapsed="false">
      <c r="A3104" s="868" t="s">
        <v>6540</v>
      </c>
      <c r="B3104" s="869"/>
      <c r="C3104" s="868" t="s">
        <v>6541</v>
      </c>
      <c r="D3104" s="868" t="s">
        <v>337</v>
      </c>
      <c r="E3104" s="870" t="n">
        <v>73.36</v>
      </c>
      <c r="F3104" s="871" t="n">
        <v>9.96</v>
      </c>
      <c r="G3104" s="871" t="n">
        <v>83.32</v>
      </c>
      <c r="H3104" s="870" t="n">
        <v>73.36</v>
      </c>
      <c r="I3104" s="871" t="n">
        <v>11.5</v>
      </c>
      <c r="J3104" s="871" t="n">
        <v>84.86</v>
      </c>
    </row>
    <row r="3105" customFormat="false" ht="25.5" hidden="false" customHeight="false" outlineLevel="0" collapsed="false">
      <c r="A3105" s="868" t="s">
        <v>6542</v>
      </c>
      <c r="B3105" s="869"/>
      <c r="C3105" s="868" t="s">
        <v>6543</v>
      </c>
      <c r="D3105" s="868" t="s">
        <v>337</v>
      </c>
      <c r="E3105" s="870" t="n">
        <v>92.32</v>
      </c>
      <c r="F3105" s="871" t="n">
        <v>13.27</v>
      </c>
      <c r="G3105" s="871" t="n">
        <v>105.59</v>
      </c>
      <c r="H3105" s="870" t="n">
        <v>92.32</v>
      </c>
      <c r="I3105" s="871" t="n">
        <v>15.33</v>
      </c>
      <c r="J3105" s="871" t="n">
        <v>107.65</v>
      </c>
    </row>
    <row r="3106" customFormat="false" ht="25.5" hidden="false" customHeight="false" outlineLevel="0" collapsed="false">
      <c r="A3106" s="868" t="s">
        <v>6544</v>
      </c>
      <c r="B3106" s="869"/>
      <c r="C3106" s="868" t="s">
        <v>6545</v>
      </c>
      <c r="D3106" s="868" t="s">
        <v>337</v>
      </c>
      <c r="E3106" s="870" t="n">
        <v>112.76</v>
      </c>
      <c r="F3106" s="871" t="n">
        <v>13.27</v>
      </c>
      <c r="G3106" s="871" t="n">
        <v>126.03</v>
      </c>
      <c r="H3106" s="870" t="n">
        <v>112.76</v>
      </c>
      <c r="I3106" s="871" t="n">
        <v>15.33</v>
      </c>
      <c r="J3106" s="871" t="n">
        <v>128.09</v>
      </c>
    </row>
    <row r="3107" customFormat="false" ht="25.5" hidden="false" customHeight="false" outlineLevel="0" collapsed="false">
      <c r="A3107" s="868" t="s">
        <v>6546</v>
      </c>
      <c r="B3107" s="869"/>
      <c r="C3107" s="868" t="s">
        <v>6547</v>
      </c>
      <c r="D3107" s="868" t="s">
        <v>337</v>
      </c>
      <c r="E3107" s="870" t="n">
        <v>111.62</v>
      </c>
      <c r="F3107" s="871" t="n">
        <v>13.27</v>
      </c>
      <c r="G3107" s="871" t="n">
        <v>124.89</v>
      </c>
      <c r="H3107" s="870" t="n">
        <v>111.62</v>
      </c>
      <c r="I3107" s="871" t="n">
        <v>15.33</v>
      </c>
      <c r="J3107" s="871" t="n">
        <v>126.95</v>
      </c>
    </row>
    <row r="3108" customFormat="false" ht="25.5" hidden="false" customHeight="false" outlineLevel="0" collapsed="false">
      <c r="A3108" s="868" t="s">
        <v>6548</v>
      </c>
      <c r="B3108" s="869"/>
      <c r="C3108" s="868" t="s">
        <v>6549</v>
      </c>
      <c r="D3108" s="868" t="s">
        <v>337</v>
      </c>
      <c r="E3108" s="870" t="n">
        <v>120.96</v>
      </c>
      <c r="F3108" s="871" t="n">
        <v>13.27</v>
      </c>
      <c r="G3108" s="871" t="n">
        <v>134.23</v>
      </c>
      <c r="H3108" s="870" t="n">
        <v>120.96</v>
      </c>
      <c r="I3108" s="871" t="n">
        <v>15.33</v>
      </c>
      <c r="J3108" s="871" t="n">
        <v>136.29</v>
      </c>
    </row>
    <row r="3109" customFormat="false" ht="25.5" hidden="false" customHeight="false" outlineLevel="0" collapsed="false">
      <c r="A3109" s="868" t="s">
        <v>6550</v>
      </c>
      <c r="B3109" s="869"/>
      <c r="C3109" s="868" t="s">
        <v>6551</v>
      </c>
      <c r="D3109" s="868" t="s">
        <v>337</v>
      </c>
      <c r="E3109" s="870" t="n">
        <v>145.46</v>
      </c>
      <c r="F3109" s="871" t="n">
        <v>13.27</v>
      </c>
      <c r="G3109" s="871" t="n">
        <v>158.73</v>
      </c>
      <c r="H3109" s="870" t="n">
        <v>145.46</v>
      </c>
      <c r="I3109" s="871" t="n">
        <v>15.33</v>
      </c>
      <c r="J3109" s="871" t="n">
        <v>160.79</v>
      </c>
    </row>
    <row r="3110" customFormat="false" ht="25.5" hidden="false" customHeight="false" outlineLevel="0" collapsed="false">
      <c r="A3110" s="868" t="s">
        <v>6552</v>
      </c>
      <c r="B3110" s="869"/>
      <c r="C3110" s="868" t="s">
        <v>6553</v>
      </c>
      <c r="D3110" s="868" t="s">
        <v>337</v>
      </c>
      <c r="E3110" s="870" t="n">
        <v>173.04</v>
      </c>
      <c r="F3110" s="871" t="n">
        <v>16.6</v>
      </c>
      <c r="G3110" s="871" t="n">
        <v>189.64</v>
      </c>
      <c r="H3110" s="870" t="n">
        <v>173.04</v>
      </c>
      <c r="I3110" s="871" t="n">
        <v>19.18</v>
      </c>
      <c r="J3110" s="871" t="n">
        <v>192.22</v>
      </c>
    </row>
    <row r="3111" customFormat="false" ht="25.5" hidden="false" customHeight="false" outlineLevel="0" collapsed="false">
      <c r="A3111" s="868" t="s">
        <v>6554</v>
      </c>
      <c r="B3111" s="869"/>
      <c r="C3111" s="868" t="s">
        <v>6555</v>
      </c>
      <c r="D3111" s="868" t="s">
        <v>337</v>
      </c>
      <c r="E3111" s="870" t="n">
        <v>190.26</v>
      </c>
      <c r="F3111" s="871" t="n">
        <v>13.27</v>
      </c>
      <c r="G3111" s="871" t="n">
        <v>203.53</v>
      </c>
      <c r="H3111" s="870" t="n">
        <v>190.26</v>
      </c>
      <c r="I3111" s="871" t="n">
        <v>15.33</v>
      </c>
      <c r="J3111" s="871" t="n">
        <v>205.59</v>
      </c>
    </row>
    <row r="3112" customFormat="false" ht="25.5" hidden="false" customHeight="false" outlineLevel="0" collapsed="false">
      <c r="A3112" s="868" t="s">
        <v>6556</v>
      </c>
      <c r="B3112" s="869"/>
      <c r="C3112" s="868" t="s">
        <v>6557</v>
      </c>
      <c r="D3112" s="868" t="s">
        <v>337</v>
      </c>
      <c r="E3112" s="870" t="n">
        <v>70.17</v>
      </c>
      <c r="F3112" s="871" t="n">
        <v>9.96</v>
      </c>
      <c r="G3112" s="871" t="n">
        <v>80.13</v>
      </c>
      <c r="H3112" s="870" t="n">
        <v>70.17</v>
      </c>
      <c r="I3112" s="871" t="n">
        <v>11.5</v>
      </c>
      <c r="J3112" s="871" t="n">
        <v>81.67</v>
      </c>
    </row>
    <row r="3113" customFormat="false" ht="25.5" hidden="false" customHeight="false" outlineLevel="0" collapsed="false">
      <c r="A3113" s="868" t="s">
        <v>6558</v>
      </c>
      <c r="B3113" s="869"/>
      <c r="C3113" s="868" t="s">
        <v>6559</v>
      </c>
      <c r="D3113" s="868" t="s">
        <v>337</v>
      </c>
      <c r="E3113" s="870" t="n">
        <v>78.85</v>
      </c>
      <c r="F3113" s="871" t="n">
        <v>13.27</v>
      </c>
      <c r="G3113" s="871" t="n">
        <v>92.12</v>
      </c>
      <c r="H3113" s="870" t="n">
        <v>78.85</v>
      </c>
      <c r="I3113" s="871" t="n">
        <v>15.33</v>
      </c>
      <c r="J3113" s="871" t="n">
        <v>94.18</v>
      </c>
    </row>
    <row r="3114" customFormat="false" ht="25.5" hidden="false" customHeight="false" outlineLevel="0" collapsed="false">
      <c r="A3114" s="868" t="s">
        <v>6560</v>
      </c>
      <c r="B3114" s="869"/>
      <c r="C3114" s="868" t="s">
        <v>6561</v>
      </c>
      <c r="D3114" s="868" t="s">
        <v>337</v>
      </c>
      <c r="E3114" s="870" t="n">
        <v>99.92</v>
      </c>
      <c r="F3114" s="871" t="n">
        <v>13.27</v>
      </c>
      <c r="G3114" s="871" t="n">
        <v>113.19</v>
      </c>
      <c r="H3114" s="870" t="n">
        <v>99.92</v>
      </c>
      <c r="I3114" s="871" t="n">
        <v>15.33</v>
      </c>
      <c r="J3114" s="871" t="n">
        <v>115.25</v>
      </c>
    </row>
    <row r="3115" customFormat="false" ht="25.5" hidden="false" customHeight="false" outlineLevel="0" collapsed="false">
      <c r="A3115" s="868" t="s">
        <v>6562</v>
      </c>
      <c r="B3115" s="869"/>
      <c r="C3115" s="868" t="s">
        <v>6563</v>
      </c>
      <c r="D3115" s="868" t="s">
        <v>337</v>
      </c>
      <c r="E3115" s="870" t="n">
        <v>90.32</v>
      </c>
      <c r="F3115" s="871" t="n">
        <v>13.27</v>
      </c>
      <c r="G3115" s="871" t="n">
        <v>103.59</v>
      </c>
      <c r="H3115" s="870" t="n">
        <v>90.32</v>
      </c>
      <c r="I3115" s="871" t="n">
        <v>15.33</v>
      </c>
      <c r="J3115" s="871" t="n">
        <v>105.65</v>
      </c>
    </row>
    <row r="3116" customFormat="false" ht="25.5" hidden="false" customHeight="false" outlineLevel="0" collapsed="false">
      <c r="A3116" s="868" t="s">
        <v>6564</v>
      </c>
      <c r="B3116" s="869"/>
      <c r="C3116" s="868" t="s">
        <v>6565</v>
      </c>
      <c r="D3116" s="868" t="s">
        <v>337</v>
      </c>
      <c r="E3116" s="870" t="n">
        <v>98.36</v>
      </c>
      <c r="F3116" s="871" t="n">
        <v>13.27</v>
      </c>
      <c r="G3116" s="871" t="n">
        <v>111.63</v>
      </c>
      <c r="H3116" s="870" t="n">
        <v>98.36</v>
      </c>
      <c r="I3116" s="871" t="n">
        <v>15.33</v>
      </c>
      <c r="J3116" s="871" t="n">
        <v>113.69</v>
      </c>
    </row>
    <row r="3117" customFormat="false" ht="25.5" hidden="false" customHeight="false" outlineLevel="0" collapsed="false">
      <c r="A3117" s="868" t="s">
        <v>6566</v>
      </c>
      <c r="B3117" s="869"/>
      <c r="C3117" s="868" t="s">
        <v>6567</v>
      </c>
      <c r="D3117" s="868" t="s">
        <v>337</v>
      </c>
      <c r="E3117" s="870" t="n">
        <v>136.05</v>
      </c>
      <c r="F3117" s="871" t="n">
        <v>13.27</v>
      </c>
      <c r="G3117" s="871" t="n">
        <v>149.32</v>
      </c>
      <c r="H3117" s="870" t="n">
        <v>136.05</v>
      </c>
      <c r="I3117" s="871" t="n">
        <v>15.33</v>
      </c>
      <c r="J3117" s="871" t="n">
        <v>151.38</v>
      </c>
    </row>
    <row r="3118" customFormat="false" ht="25.5" hidden="false" customHeight="false" outlineLevel="0" collapsed="false">
      <c r="A3118" s="868" t="s">
        <v>6568</v>
      </c>
      <c r="B3118" s="869"/>
      <c r="C3118" s="868" t="s">
        <v>6569</v>
      </c>
      <c r="D3118" s="868" t="s">
        <v>337</v>
      </c>
      <c r="E3118" s="870" t="n">
        <v>31.81</v>
      </c>
      <c r="F3118" s="871" t="n">
        <v>13.27</v>
      </c>
      <c r="G3118" s="871" t="n">
        <v>45.08</v>
      </c>
      <c r="H3118" s="870" t="n">
        <v>31.81</v>
      </c>
      <c r="I3118" s="871" t="n">
        <v>15.33</v>
      </c>
      <c r="J3118" s="871" t="n">
        <v>47.14</v>
      </c>
    </row>
    <row r="3119" customFormat="false" ht="25.5" hidden="false" customHeight="false" outlineLevel="0" collapsed="false">
      <c r="A3119" s="868" t="s">
        <v>6570</v>
      </c>
      <c r="B3119" s="869"/>
      <c r="C3119" s="868" t="s">
        <v>6571</v>
      </c>
      <c r="D3119" s="868" t="s">
        <v>337</v>
      </c>
      <c r="E3119" s="870" t="n">
        <v>35.68</v>
      </c>
      <c r="F3119" s="871" t="n">
        <v>13.27</v>
      </c>
      <c r="G3119" s="871" t="n">
        <v>48.95</v>
      </c>
      <c r="H3119" s="870" t="n">
        <v>35.68</v>
      </c>
      <c r="I3119" s="871" t="n">
        <v>15.33</v>
      </c>
      <c r="J3119" s="871" t="n">
        <v>51.01</v>
      </c>
    </row>
    <row r="3120" customFormat="false" ht="25.5" hidden="false" customHeight="false" outlineLevel="0" collapsed="false">
      <c r="A3120" s="868" t="s">
        <v>6572</v>
      </c>
      <c r="B3120" s="869"/>
      <c r="C3120" s="868" t="s">
        <v>6573</v>
      </c>
      <c r="D3120" s="868" t="s">
        <v>337</v>
      </c>
      <c r="E3120" s="870" t="n">
        <v>89.63</v>
      </c>
      <c r="F3120" s="871" t="n">
        <v>16.6</v>
      </c>
      <c r="G3120" s="871" t="n">
        <v>106.23</v>
      </c>
      <c r="H3120" s="870" t="n">
        <v>89.63</v>
      </c>
      <c r="I3120" s="871" t="n">
        <v>19.18</v>
      </c>
      <c r="J3120" s="871" t="n">
        <v>108.81</v>
      </c>
    </row>
    <row r="3121" customFormat="false" ht="12.75" hidden="false" customHeight="false" outlineLevel="0" collapsed="false">
      <c r="A3121" s="863" t="s">
        <v>6574</v>
      </c>
      <c r="B3121" s="864" t="s">
        <v>6575</v>
      </c>
      <c r="C3121" s="865"/>
      <c r="D3121" s="876"/>
      <c r="E3121" s="877"/>
      <c r="F3121" s="877"/>
      <c r="G3121" s="878"/>
      <c r="H3121" s="877"/>
      <c r="I3121" s="877"/>
      <c r="J3121" s="878"/>
    </row>
    <row r="3122" customFormat="false" ht="25.5" hidden="false" customHeight="false" outlineLevel="0" collapsed="false">
      <c r="A3122" s="868" t="s">
        <v>6576</v>
      </c>
      <c r="B3122" s="869"/>
      <c r="C3122" s="868" t="s">
        <v>6577</v>
      </c>
      <c r="D3122" s="868" t="s">
        <v>445</v>
      </c>
      <c r="E3122" s="870" t="n">
        <v>36.34</v>
      </c>
      <c r="F3122" s="871" t="n">
        <v>10.94</v>
      </c>
      <c r="G3122" s="871" t="n">
        <v>47.28</v>
      </c>
      <c r="H3122" s="870" t="n">
        <v>36.34</v>
      </c>
      <c r="I3122" s="871" t="n">
        <v>12.65</v>
      </c>
      <c r="J3122" s="871" t="n">
        <v>48.99</v>
      </c>
    </row>
    <row r="3123" customFormat="false" ht="25.5" hidden="false" customHeight="false" outlineLevel="0" collapsed="false">
      <c r="A3123" s="868" t="s">
        <v>6578</v>
      </c>
      <c r="B3123" s="869"/>
      <c r="C3123" s="868" t="s">
        <v>6579</v>
      </c>
      <c r="D3123" s="868" t="s">
        <v>445</v>
      </c>
      <c r="E3123" s="870" t="n">
        <v>53.99</v>
      </c>
      <c r="F3123" s="871" t="n">
        <v>11.94</v>
      </c>
      <c r="G3123" s="871" t="n">
        <v>65.93</v>
      </c>
      <c r="H3123" s="870" t="n">
        <v>53.99</v>
      </c>
      <c r="I3123" s="871" t="n">
        <v>13.81</v>
      </c>
      <c r="J3123" s="871" t="n">
        <v>67.8</v>
      </c>
    </row>
    <row r="3124" customFormat="false" ht="25.5" hidden="false" customHeight="false" outlineLevel="0" collapsed="false">
      <c r="A3124" s="868" t="s">
        <v>6580</v>
      </c>
      <c r="B3124" s="869"/>
      <c r="C3124" s="868" t="s">
        <v>6581</v>
      </c>
      <c r="D3124" s="868" t="s">
        <v>445</v>
      </c>
      <c r="E3124" s="870" t="n">
        <v>65.89</v>
      </c>
      <c r="F3124" s="871" t="n">
        <v>14.93</v>
      </c>
      <c r="G3124" s="871" t="n">
        <v>80.82</v>
      </c>
      <c r="H3124" s="870" t="n">
        <v>65.89</v>
      </c>
      <c r="I3124" s="871" t="n">
        <v>17.25</v>
      </c>
      <c r="J3124" s="871" t="n">
        <v>83.14</v>
      </c>
    </row>
    <row r="3125" customFormat="false" ht="25.5" hidden="false" customHeight="false" outlineLevel="0" collapsed="false">
      <c r="A3125" s="868" t="s">
        <v>6582</v>
      </c>
      <c r="B3125" s="869"/>
      <c r="C3125" s="868" t="s">
        <v>6583</v>
      </c>
      <c r="D3125" s="868" t="s">
        <v>445</v>
      </c>
      <c r="E3125" s="870" t="n">
        <v>110.4</v>
      </c>
      <c r="F3125" s="871" t="n">
        <v>16.93</v>
      </c>
      <c r="G3125" s="871" t="n">
        <v>127.33</v>
      </c>
      <c r="H3125" s="870" t="n">
        <v>110.4</v>
      </c>
      <c r="I3125" s="871" t="n">
        <v>19.56</v>
      </c>
      <c r="J3125" s="871" t="n">
        <v>129.96</v>
      </c>
    </row>
    <row r="3126" customFormat="false" ht="25.5" hidden="false" customHeight="false" outlineLevel="0" collapsed="false">
      <c r="A3126" s="868" t="s">
        <v>6584</v>
      </c>
      <c r="B3126" s="869"/>
      <c r="C3126" s="868" t="s">
        <v>6585</v>
      </c>
      <c r="D3126" s="868" t="s">
        <v>445</v>
      </c>
      <c r="E3126" s="870" t="n">
        <v>125.03</v>
      </c>
      <c r="F3126" s="871" t="n">
        <v>16.93</v>
      </c>
      <c r="G3126" s="871" t="n">
        <v>141.96</v>
      </c>
      <c r="H3126" s="870" t="n">
        <v>125.03</v>
      </c>
      <c r="I3126" s="871" t="n">
        <v>19.56</v>
      </c>
      <c r="J3126" s="871" t="n">
        <v>144.59</v>
      </c>
    </row>
    <row r="3127" customFormat="false" ht="25.5" hidden="false" customHeight="false" outlineLevel="0" collapsed="false">
      <c r="A3127" s="868" t="s">
        <v>6586</v>
      </c>
      <c r="B3127" s="869"/>
      <c r="C3127" s="868" t="s">
        <v>6587</v>
      </c>
      <c r="D3127" s="868" t="s">
        <v>445</v>
      </c>
      <c r="E3127" s="870" t="n">
        <v>161.32</v>
      </c>
      <c r="F3127" s="871" t="n">
        <v>22.9</v>
      </c>
      <c r="G3127" s="871" t="n">
        <v>184.22</v>
      </c>
      <c r="H3127" s="870" t="n">
        <v>161.32</v>
      </c>
      <c r="I3127" s="871" t="n">
        <v>26.46</v>
      </c>
      <c r="J3127" s="871" t="n">
        <v>187.78</v>
      </c>
    </row>
    <row r="3128" customFormat="false" ht="25.5" hidden="false" customHeight="false" outlineLevel="0" collapsed="false">
      <c r="A3128" s="868" t="s">
        <v>6588</v>
      </c>
      <c r="B3128" s="869"/>
      <c r="C3128" s="868" t="s">
        <v>6589</v>
      </c>
      <c r="D3128" s="868" t="s">
        <v>445</v>
      </c>
      <c r="E3128" s="870" t="n">
        <v>224.54</v>
      </c>
      <c r="F3128" s="871" t="n">
        <v>26.87</v>
      </c>
      <c r="G3128" s="871" t="n">
        <v>251.41</v>
      </c>
      <c r="H3128" s="870" t="n">
        <v>224.54</v>
      </c>
      <c r="I3128" s="871" t="n">
        <v>31.05</v>
      </c>
      <c r="J3128" s="871" t="n">
        <v>255.59</v>
      </c>
    </row>
    <row r="3129" customFormat="false" ht="25.5" hidden="false" customHeight="false" outlineLevel="0" collapsed="false">
      <c r="A3129" s="868" t="s">
        <v>6590</v>
      </c>
      <c r="B3129" s="869"/>
      <c r="C3129" s="868" t="s">
        <v>6591</v>
      </c>
      <c r="D3129" s="868" t="s">
        <v>445</v>
      </c>
      <c r="E3129" s="870" t="n">
        <v>295.23</v>
      </c>
      <c r="F3129" s="871" t="n">
        <v>28.88</v>
      </c>
      <c r="G3129" s="871" t="n">
        <v>324.11</v>
      </c>
      <c r="H3129" s="870" t="n">
        <v>295.23</v>
      </c>
      <c r="I3129" s="871" t="n">
        <v>33.37</v>
      </c>
      <c r="J3129" s="871" t="n">
        <v>328.6</v>
      </c>
    </row>
    <row r="3130" customFormat="false" ht="25.5" hidden="false" customHeight="false" outlineLevel="0" collapsed="false">
      <c r="A3130" s="868" t="s">
        <v>6592</v>
      </c>
      <c r="B3130" s="869"/>
      <c r="C3130" s="868" t="s">
        <v>6593</v>
      </c>
      <c r="D3130" s="868" t="s">
        <v>445</v>
      </c>
      <c r="E3130" s="870" t="n">
        <v>403.18</v>
      </c>
      <c r="F3130" s="871" t="n">
        <v>32.84</v>
      </c>
      <c r="G3130" s="871" t="n">
        <v>436.02</v>
      </c>
      <c r="H3130" s="870" t="n">
        <v>403.18</v>
      </c>
      <c r="I3130" s="871" t="n">
        <v>37.95</v>
      </c>
      <c r="J3130" s="871" t="n">
        <v>441.13</v>
      </c>
    </row>
    <row r="3131" customFormat="false" ht="25.5" hidden="false" customHeight="false" outlineLevel="0" collapsed="false">
      <c r="A3131" s="868" t="s">
        <v>6594</v>
      </c>
      <c r="B3131" s="869"/>
      <c r="C3131" s="868" t="s">
        <v>6595</v>
      </c>
      <c r="D3131" s="868" t="s">
        <v>445</v>
      </c>
      <c r="E3131" s="870" t="n">
        <v>35.55</v>
      </c>
      <c r="F3131" s="871" t="n">
        <v>11.94</v>
      </c>
      <c r="G3131" s="871" t="n">
        <v>47.49</v>
      </c>
      <c r="H3131" s="870" t="n">
        <v>35.55</v>
      </c>
      <c r="I3131" s="871" t="n">
        <v>13.81</v>
      </c>
      <c r="J3131" s="871" t="n">
        <v>49.36</v>
      </c>
    </row>
    <row r="3132" customFormat="false" ht="25.5" hidden="false" customHeight="false" outlineLevel="0" collapsed="false">
      <c r="A3132" s="868" t="s">
        <v>6596</v>
      </c>
      <c r="B3132" s="869"/>
      <c r="C3132" s="868" t="s">
        <v>6597</v>
      </c>
      <c r="D3132" s="868" t="s">
        <v>445</v>
      </c>
      <c r="E3132" s="870" t="n">
        <v>43.47</v>
      </c>
      <c r="F3132" s="871" t="n">
        <v>14.93</v>
      </c>
      <c r="G3132" s="871" t="n">
        <v>58.4</v>
      </c>
      <c r="H3132" s="870" t="n">
        <v>43.47</v>
      </c>
      <c r="I3132" s="871" t="n">
        <v>17.25</v>
      </c>
      <c r="J3132" s="871" t="n">
        <v>60.72</v>
      </c>
    </row>
    <row r="3133" customFormat="false" ht="25.5" hidden="false" customHeight="false" outlineLevel="0" collapsed="false">
      <c r="A3133" s="868" t="s">
        <v>6598</v>
      </c>
      <c r="B3133" s="869"/>
      <c r="C3133" s="868" t="s">
        <v>6599</v>
      </c>
      <c r="D3133" s="868" t="s">
        <v>445</v>
      </c>
      <c r="E3133" s="870" t="n">
        <v>72.72</v>
      </c>
      <c r="F3133" s="871" t="n">
        <v>16.93</v>
      </c>
      <c r="G3133" s="871" t="n">
        <v>89.65</v>
      </c>
      <c r="H3133" s="870" t="n">
        <v>72.72</v>
      </c>
      <c r="I3133" s="871" t="n">
        <v>19.56</v>
      </c>
      <c r="J3133" s="871" t="n">
        <v>92.28</v>
      </c>
    </row>
    <row r="3134" customFormat="false" ht="25.5" hidden="false" customHeight="false" outlineLevel="0" collapsed="false">
      <c r="A3134" s="868" t="s">
        <v>6600</v>
      </c>
      <c r="B3134" s="869"/>
      <c r="C3134" s="868" t="s">
        <v>6601</v>
      </c>
      <c r="D3134" s="868" t="s">
        <v>445</v>
      </c>
      <c r="E3134" s="870" t="n">
        <v>81.32</v>
      </c>
      <c r="F3134" s="871" t="n">
        <v>16.93</v>
      </c>
      <c r="G3134" s="871" t="n">
        <v>98.25</v>
      </c>
      <c r="H3134" s="870" t="n">
        <v>81.32</v>
      </c>
      <c r="I3134" s="871" t="n">
        <v>19.56</v>
      </c>
      <c r="J3134" s="871" t="n">
        <v>100.88</v>
      </c>
    </row>
    <row r="3135" customFormat="false" ht="25.5" hidden="false" customHeight="false" outlineLevel="0" collapsed="false">
      <c r="A3135" s="868" t="s">
        <v>6602</v>
      </c>
      <c r="B3135" s="869"/>
      <c r="C3135" s="868" t="s">
        <v>6603</v>
      </c>
      <c r="D3135" s="868" t="s">
        <v>445</v>
      </c>
      <c r="E3135" s="870" t="n">
        <v>127.09</v>
      </c>
      <c r="F3135" s="871" t="n">
        <v>22.9</v>
      </c>
      <c r="G3135" s="871" t="n">
        <v>149.99</v>
      </c>
      <c r="H3135" s="870" t="n">
        <v>127.09</v>
      </c>
      <c r="I3135" s="871" t="n">
        <v>26.46</v>
      </c>
      <c r="J3135" s="871" t="n">
        <v>153.55</v>
      </c>
    </row>
    <row r="3136" customFormat="false" ht="25.5" hidden="false" customHeight="false" outlineLevel="0" collapsed="false">
      <c r="A3136" s="868" t="s">
        <v>6604</v>
      </c>
      <c r="B3136" s="869"/>
      <c r="C3136" s="868" t="s">
        <v>6605</v>
      </c>
      <c r="D3136" s="868" t="s">
        <v>445</v>
      </c>
      <c r="E3136" s="870" t="n">
        <v>168.7</v>
      </c>
      <c r="F3136" s="871" t="n">
        <v>26.87</v>
      </c>
      <c r="G3136" s="871" t="n">
        <v>195.57</v>
      </c>
      <c r="H3136" s="870" t="n">
        <v>168.7</v>
      </c>
      <c r="I3136" s="871" t="n">
        <v>31.05</v>
      </c>
      <c r="J3136" s="871" t="n">
        <v>199.75</v>
      </c>
    </row>
    <row r="3137" customFormat="false" ht="12.75" hidden="false" customHeight="false" outlineLevel="0" collapsed="false">
      <c r="A3137" s="863" t="s">
        <v>6606</v>
      </c>
      <c r="B3137" s="864" t="s">
        <v>6607</v>
      </c>
      <c r="C3137" s="865"/>
      <c r="D3137" s="876"/>
      <c r="E3137" s="877"/>
      <c r="F3137" s="877"/>
      <c r="G3137" s="878"/>
      <c r="H3137" s="877"/>
      <c r="I3137" s="877"/>
      <c r="J3137" s="878"/>
    </row>
    <row r="3138" customFormat="false" ht="12.75" hidden="false" customHeight="false" outlineLevel="0" collapsed="false">
      <c r="A3138" s="868" t="s">
        <v>6608</v>
      </c>
      <c r="B3138" s="869"/>
      <c r="C3138" s="868" t="s">
        <v>6609</v>
      </c>
      <c r="D3138" s="868" t="s">
        <v>445</v>
      </c>
      <c r="E3138" s="870" t="n">
        <v>36.06</v>
      </c>
      <c r="F3138" s="871" t="n">
        <v>21.95</v>
      </c>
      <c r="G3138" s="871" t="n">
        <v>58.01</v>
      </c>
      <c r="H3138" s="870" t="n">
        <v>36.06</v>
      </c>
      <c r="I3138" s="871" t="n">
        <v>25.36</v>
      </c>
      <c r="J3138" s="871" t="n">
        <v>61.42</v>
      </c>
    </row>
    <row r="3139" customFormat="false" ht="12.75" hidden="false" customHeight="false" outlineLevel="0" collapsed="false">
      <c r="A3139" s="868" t="s">
        <v>6610</v>
      </c>
      <c r="B3139" s="869"/>
      <c r="C3139" s="868" t="s">
        <v>6611</v>
      </c>
      <c r="D3139" s="868" t="s">
        <v>445</v>
      </c>
      <c r="E3139" s="870" t="n">
        <v>45.99</v>
      </c>
      <c r="F3139" s="871" t="n">
        <v>25.47</v>
      </c>
      <c r="G3139" s="871" t="n">
        <v>71.46</v>
      </c>
      <c r="H3139" s="870" t="n">
        <v>45.99</v>
      </c>
      <c r="I3139" s="871" t="n">
        <v>29.43</v>
      </c>
      <c r="J3139" s="871" t="n">
        <v>75.42</v>
      </c>
    </row>
    <row r="3140" customFormat="false" ht="12.75" hidden="false" customHeight="false" outlineLevel="0" collapsed="false">
      <c r="A3140" s="868" t="s">
        <v>6612</v>
      </c>
      <c r="B3140" s="869"/>
      <c r="C3140" s="868" t="s">
        <v>6613</v>
      </c>
      <c r="D3140" s="868" t="s">
        <v>445</v>
      </c>
      <c r="E3140" s="870" t="n">
        <v>39.44</v>
      </c>
      <c r="F3140" s="871" t="n">
        <v>21.95</v>
      </c>
      <c r="G3140" s="871" t="n">
        <v>61.39</v>
      </c>
      <c r="H3140" s="870" t="n">
        <v>39.44</v>
      </c>
      <c r="I3140" s="871" t="n">
        <v>25.36</v>
      </c>
      <c r="J3140" s="871" t="n">
        <v>64.8</v>
      </c>
    </row>
    <row r="3141" customFormat="false" ht="12.75" hidden="false" customHeight="false" outlineLevel="0" collapsed="false">
      <c r="A3141" s="868" t="s">
        <v>6614</v>
      </c>
      <c r="B3141" s="869"/>
      <c r="C3141" s="868" t="s">
        <v>6615</v>
      </c>
      <c r="D3141" s="868" t="s">
        <v>445</v>
      </c>
      <c r="E3141" s="870" t="n">
        <v>49.3</v>
      </c>
      <c r="F3141" s="871" t="n">
        <v>25.47</v>
      </c>
      <c r="G3141" s="871" t="n">
        <v>74.77</v>
      </c>
      <c r="H3141" s="870" t="n">
        <v>49.3</v>
      </c>
      <c r="I3141" s="871" t="n">
        <v>29.43</v>
      </c>
      <c r="J3141" s="871" t="n">
        <v>78.73</v>
      </c>
    </row>
    <row r="3142" customFormat="false" ht="12.75" hidden="false" customHeight="false" outlineLevel="0" collapsed="false">
      <c r="A3142" s="868" t="s">
        <v>6616</v>
      </c>
      <c r="B3142" s="869"/>
      <c r="C3142" s="868" t="s">
        <v>6617</v>
      </c>
      <c r="D3142" s="868" t="s">
        <v>445</v>
      </c>
      <c r="E3142" s="870" t="n">
        <v>70.22</v>
      </c>
      <c r="F3142" s="871" t="n">
        <v>31.45</v>
      </c>
      <c r="G3142" s="871" t="n">
        <v>101.67</v>
      </c>
      <c r="H3142" s="870" t="n">
        <v>70.22</v>
      </c>
      <c r="I3142" s="871" t="n">
        <v>36.35</v>
      </c>
      <c r="J3142" s="871" t="n">
        <v>106.57</v>
      </c>
    </row>
    <row r="3143" customFormat="false" ht="12.75" hidden="false" customHeight="false" outlineLevel="0" collapsed="false">
      <c r="A3143" s="868" t="s">
        <v>6618</v>
      </c>
      <c r="B3143" s="869"/>
      <c r="C3143" s="868" t="s">
        <v>6619</v>
      </c>
      <c r="D3143" s="868" t="s">
        <v>445</v>
      </c>
      <c r="E3143" s="870" t="n">
        <v>105.63</v>
      </c>
      <c r="F3143" s="871" t="n">
        <v>35.8</v>
      </c>
      <c r="G3143" s="871" t="n">
        <v>141.43</v>
      </c>
      <c r="H3143" s="870" t="n">
        <v>105.63</v>
      </c>
      <c r="I3143" s="871" t="n">
        <v>41.37</v>
      </c>
      <c r="J3143" s="871" t="n">
        <v>147</v>
      </c>
    </row>
    <row r="3144" customFormat="false" ht="12.75" hidden="false" customHeight="false" outlineLevel="0" collapsed="false">
      <c r="A3144" s="868" t="s">
        <v>6620</v>
      </c>
      <c r="B3144" s="869"/>
      <c r="C3144" s="868" t="s">
        <v>6621</v>
      </c>
      <c r="D3144" s="868" t="s">
        <v>445</v>
      </c>
      <c r="E3144" s="870" t="n">
        <v>182.54</v>
      </c>
      <c r="F3144" s="871" t="n">
        <v>46.12</v>
      </c>
      <c r="G3144" s="871" t="n">
        <v>228.66</v>
      </c>
      <c r="H3144" s="870" t="n">
        <v>182.54</v>
      </c>
      <c r="I3144" s="871" t="n">
        <v>53.3</v>
      </c>
      <c r="J3144" s="871" t="n">
        <v>235.84</v>
      </c>
    </row>
    <row r="3145" customFormat="false" ht="12.75" hidden="false" customHeight="false" outlineLevel="0" collapsed="false">
      <c r="A3145" s="868" t="s">
        <v>6622</v>
      </c>
      <c r="B3145" s="869"/>
      <c r="C3145" s="868" t="s">
        <v>6623</v>
      </c>
      <c r="D3145" s="868" t="s">
        <v>445</v>
      </c>
      <c r="E3145" s="870" t="n">
        <v>271.4</v>
      </c>
      <c r="F3145" s="871" t="n">
        <v>58.09</v>
      </c>
      <c r="G3145" s="871" t="n">
        <v>329.49</v>
      </c>
      <c r="H3145" s="870" t="n">
        <v>271.4</v>
      </c>
      <c r="I3145" s="871" t="n">
        <v>67.13</v>
      </c>
      <c r="J3145" s="871" t="n">
        <v>338.53</v>
      </c>
    </row>
    <row r="3146" customFormat="false" ht="12.75" hidden="false" customHeight="false" outlineLevel="0" collapsed="false">
      <c r="A3146" s="868" t="s">
        <v>6624</v>
      </c>
      <c r="B3146" s="869"/>
      <c r="C3146" s="868" t="s">
        <v>6625</v>
      </c>
      <c r="D3146" s="868" t="s">
        <v>445</v>
      </c>
      <c r="E3146" s="870" t="n">
        <v>394.63</v>
      </c>
      <c r="F3146" s="871" t="n">
        <v>86.84</v>
      </c>
      <c r="G3146" s="871" t="n">
        <v>481.47</v>
      </c>
      <c r="H3146" s="870" t="n">
        <v>394.63</v>
      </c>
      <c r="I3146" s="871" t="n">
        <v>100.36</v>
      </c>
      <c r="J3146" s="871" t="n">
        <v>494.99</v>
      </c>
    </row>
    <row r="3147" customFormat="false" ht="12.75" hidden="false" customHeight="false" outlineLevel="0" collapsed="false">
      <c r="A3147" s="868" t="s">
        <v>6626</v>
      </c>
      <c r="B3147" s="869"/>
      <c r="C3147" s="868" t="s">
        <v>6627</v>
      </c>
      <c r="D3147" s="868" t="s">
        <v>445</v>
      </c>
      <c r="E3147" s="870" t="n">
        <v>100.9</v>
      </c>
      <c r="F3147" s="871" t="n">
        <v>35.8</v>
      </c>
      <c r="G3147" s="871" t="n">
        <v>136.7</v>
      </c>
      <c r="H3147" s="870" t="n">
        <v>100.9</v>
      </c>
      <c r="I3147" s="871" t="n">
        <v>41.37</v>
      </c>
      <c r="J3147" s="871" t="n">
        <v>142.27</v>
      </c>
    </row>
    <row r="3148" customFormat="false" ht="12.75" hidden="false" customHeight="false" outlineLevel="0" collapsed="false">
      <c r="A3148" s="868" t="s">
        <v>6628</v>
      </c>
      <c r="B3148" s="869"/>
      <c r="C3148" s="868" t="s">
        <v>6629</v>
      </c>
      <c r="D3148" s="868" t="s">
        <v>445</v>
      </c>
      <c r="E3148" s="870" t="n">
        <v>195.75</v>
      </c>
      <c r="F3148" s="871" t="n">
        <v>46.12</v>
      </c>
      <c r="G3148" s="871" t="n">
        <v>241.87</v>
      </c>
      <c r="H3148" s="870" t="n">
        <v>195.75</v>
      </c>
      <c r="I3148" s="871" t="n">
        <v>53.3</v>
      </c>
      <c r="J3148" s="871" t="n">
        <v>249.05</v>
      </c>
    </row>
    <row r="3149" customFormat="false" ht="12.75" hidden="false" customHeight="false" outlineLevel="0" collapsed="false">
      <c r="A3149" s="868" t="s">
        <v>6630</v>
      </c>
      <c r="B3149" s="869"/>
      <c r="C3149" s="868" t="s">
        <v>6631</v>
      </c>
      <c r="D3149" s="868" t="s">
        <v>445</v>
      </c>
      <c r="E3149" s="870" t="n">
        <v>284.58</v>
      </c>
      <c r="F3149" s="871" t="n">
        <v>58.09</v>
      </c>
      <c r="G3149" s="871" t="n">
        <v>342.67</v>
      </c>
      <c r="H3149" s="870" t="n">
        <v>284.58</v>
      </c>
      <c r="I3149" s="871" t="n">
        <v>67.13</v>
      </c>
      <c r="J3149" s="871" t="n">
        <v>351.71</v>
      </c>
    </row>
    <row r="3150" customFormat="false" ht="12.75" hidden="false" customHeight="false" outlineLevel="0" collapsed="false">
      <c r="A3150" s="868" t="s">
        <v>6632</v>
      </c>
      <c r="B3150" s="869"/>
      <c r="C3150" s="868" t="s">
        <v>6633</v>
      </c>
      <c r="D3150" s="868" t="s">
        <v>445</v>
      </c>
      <c r="E3150" s="870" t="n">
        <v>147.24</v>
      </c>
      <c r="F3150" s="871" t="n">
        <v>35.8</v>
      </c>
      <c r="G3150" s="871" t="n">
        <v>183.04</v>
      </c>
      <c r="H3150" s="870" t="n">
        <v>147.24</v>
      </c>
      <c r="I3150" s="871" t="n">
        <v>41.37</v>
      </c>
      <c r="J3150" s="871" t="n">
        <v>188.61</v>
      </c>
    </row>
    <row r="3151" customFormat="false" ht="12.75" hidden="false" customHeight="false" outlineLevel="0" collapsed="false">
      <c r="A3151" s="868" t="s">
        <v>6634</v>
      </c>
      <c r="B3151" s="869"/>
      <c r="C3151" s="868" t="s">
        <v>6635</v>
      </c>
      <c r="D3151" s="868" t="s">
        <v>445</v>
      </c>
      <c r="E3151" s="870" t="n">
        <v>258.47</v>
      </c>
      <c r="F3151" s="871" t="n">
        <v>46.12</v>
      </c>
      <c r="G3151" s="871" t="n">
        <v>304.59</v>
      </c>
      <c r="H3151" s="870" t="n">
        <v>258.47</v>
      </c>
      <c r="I3151" s="871" t="n">
        <v>53.3</v>
      </c>
      <c r="J3151" s="871" t="n">
        <v>311.77</v>
      </c>
    </row>
    <row r="3152" customFormat="false" ht="12.75" hidden="false" customHeight="false" outlineLevel="0" collapsed="false">
      <c r="A3152" s="868" t="s">
        <v>6636</v>
      </c>
      <c r="B3152" s="869"/>
      <c r="C3152" s="868" t="s">
        <v>6637</v>
      </c>
      <c r="D3152" s="868" t="s">
        <v>445</v>
      </c>
      <c r="E3152" s="870" t="n">
        <v>376.83</v>
      </c>
      <c r="F3152" s="871" t="n">
        <v>58.09</v>
      </c>
      <c r="G3152" s="871" t="n">
        <v>434.92</v>
      </c>
      <c r="H3152" s="870" t="n">
        <v>376.83</v>
      </c>
      <c r="I3152" s="871" t="n">
        <v>67.13</v>
      </c>
      <c r="J3152" s="871" t="n">
        <v>443.96</v>
      </c>
    </row>
    <row r="3153" customFormat="false" ht="12.75" hidden="false" customHeight="false" outlineLevel="0" collapsed="false">
      <c r="A3153" s="868" t="s">
        <v>6638</v>
      </c>
      <c r="B3153" s="869"/>
      <c r="C3153" s="868" t="s">
        <v>6639</v>
      </c>
      <c r="D3153" s="868" t="s">
        <v>445</v>
      </c>
      <c r="E3153" s="870" t="n">
        <v>22.55</v>
      </c>
      <c r="F3153" s="871" t="n">
        <v>21.26</v>
      </c>
      <c r="G3153" s="871" t="n">
        <v>43.81</v>
      </c>
      <c r="H3153" s="870" t="n">
        <v>22.55</v>
      </c>
      <c r="I3153" s="871" t="n">
        <v>24.56</v>
      </c>
      <c r="J3153" s="871" t="n">
        <v>47.11</v>
      </c>
    </row>
    <row r="3154" customFormat="false" ht="12.75" hidden="false" customHeight="false" outlineLevel="0" collapsed="false">
      <c r="A3154" s="868" t="s">
        <v>6640</v>
      </c>
      <c r="B3154" s="869"/>
      <c r="C3154" s="868" t="s">
        <v>6641</v>
      </c>
      <c r="D3154" s="868" t="s">
        <v>445</v>
      </c>
      <c r="E3154" s="870" t="n">
        <v>27.32</v>
      </c>
      <c r="F3154" s="871" t="n">
        <v>27.09</v>
      </c>
      <c r="G3154" s="871" t="n">
        <v>54.41</v>
      </c>
      <c r="H3154" s="870" t="n">
        <v>27.32</v>
      </c>
      <c r="I3154" s="871" t="n">
        <v>31.3</v>
      </c>
      <c r="J3154" s="871" t="n">
        <v>58.62</v>
      </c>
    </row>
    <row r="3155" customFormat="false" ht="12.75" hidden="false" customHeight="false" outlineLevel="0" collapsed="false">
      <c r="A3155" s="868" t="s">
        <v>6642</v>
      </c>
      <c r="B3155" s="869"/>
      <c r="C3155" s="868" t="s">
        <v>6643</v>
      </c>
      <c r="D3155" s="868" t="s">
        <v>445</v>
      </c>
      <c r="E3155" s="870" t="n">
        <v>48.26</v>
      </c>
      <c r="F3155" s="871" t="n">
        <v>45.79</v>
      </c>
      <c r="G3155" s="871" t="n">
        <v>94.05</v>
      </c>
      <c r="H3155" s="870" t="n">
        <v>48.26</v>
      </c>
      <c r="I3155" s="871" t="n">
        <v>52.92</v>
      </c>
      <c r="J3155" s="871" t="n">
        <v>101.18</v>
      </c>
    </row>
    <row r="3156" customFormat="false" ht="12.75" hidden="false" customHeight="false" outlineLevel="0" collapsed="false">
      <c r="A3156" s="868" t="s">
        <v>6644</v>
      </c>
      <c r="B3156" s="869"/>
      <c r="C3156" s="868" t="s">
        <v>6645</v>
      </c>
      <c r="D3156" s="868" t="s">
        <v>445</v>
      </c>
      <c r="E3156" s="870" t="n">
        <v>631.93</v>
      </c>
      <c r="F3156" s="871" t="n">
        <v>130.26</v>
      </c>
      <c r="G3156" s="871" t="n">
        <v>762.19</v>
      </c>
      <c r="H3156" s="870" t="n">
        <v>631.93</v>
      </c>
      <c r="I3156" s="871" t="n">
        <v>150.54</v>
      </c>
      <c r="J3156" s="871" t="n">
        <v>782.47</v>
      </c>
    </row>
    <row r="3157" customFormat="false" ht="12.75" hidden="false" customHeight="false" outlineLevel="0" collapsed="false">
      <c r="A3157" s="868" t="s">
        <v>6646</v>
      </c>
      <c r="B3157" s="869"/>
      <c r="C3157" s="868" t="s">
        <v>6647</v>
      </c>
      <c r="D3157" s="868" t="s">
        <v>445</v>
      </c>
      <c r="E3157" s="870" t="n">
        <v>66.05</v>
      </c>
      <c r="F3157" s="871" t="n">
        <v>25.47</v>
      </c>
      <c r="G3157" s="871" t="n">
        <v>91.52</v>
      </c>
      <c r="H3157" s="870" t="n">
        <v>66.05</v>
      </c>
      <c r="I3157" s="871" t="n">
        <v>29.43</v>
      </c>
      <c r="J3157" s="871" t="n">
        <v>95.48</v>
      </c>
    </row>
    <row r="3158" customFormat="false" ht="12.75" hidden="false" customHeight="false" outlineLevel="0" collapsed="false">
      <c r="A3158" s="868" t="s">
        <v>6648</v>
      </c>
      <c r="B3158" s="869"/>
      <c r="C3158" s="868" t="s">
        <v>6649</v>
      </c>
      <c r="D3158" s="868" t="s">
        <v>445</v>
      </c>
      <c r="E3158" s="870" t="n">
        <v>60.04</v>
      </c>
      <c r="F3158" s="871" t="n">
        <v>25.47</v>
      </c>
      <c r="G3158" s="871" t="n">
        <v>85.51</v>
      </c>
      <c r="H3158" s="870" t="n">
        <v>60.04</v>
      </c>
      <c r="I3158" s="871" t="n">
        <v>29.43</v>
      </c>
      <c r="J3158" s="871" t="n">
        <v>89.47</v>
      </c>
    </row>
    <row r="3159" customFormat="false" ht="12.75" hidden="false" customHeight="false" outlineLevel="0" collapsed="false">
      <c r="A3159" s="868" t="s">
        <v>6650</v>
      </c>
      <c r="B3159" s="869"/>
      <c r="C3159" s="868" t="s">
        <v>6651</v>
      </c>
      <c r="D3159" s="868" t="s">
        <v>445</v>
      </c>
      <c r="E3159" s="870" t="n">
        <v>87.97</v>
      </c>
      <c r="F3159" s="871" t="n">
        <v>25.47</v>
      </c>
      <c r="G3159" s="871" t="n">
        <v>113.44</v>
      </c>
      <c r="H3159" s="870" t="n">
        <v>87.97</v>
      </c>
      <c r="I3159" s="871" t="n">
        <v>29.43</v>
      </c>
      <c r="J3159" s="871" t="n">
        <v>117.4</v>
      </c>
    </row>
    <row r="3160" customFormat="false" ht="12.75" hidden="false" customHeight="false" outlineLevel="0" collapsed="false">
      <c r="A3160" s="868" t="s">
        <v>6652</v>
      </c>
      <c r="B3160" s="869"/>
      <c r="C3160" s="868" t="s">
        <v>6653</v>
      </c>
      <c r="D3160" s="868" t="s">
        <v>445</v>
      </c>
      <c r="E3160" s="870" t="n">
        <v>147.47</v>
      </c>
      <c r="F3160" s="871" t="n">
        <v>40.14</v>
      </c>
      <c r="G3160" s="871" t="n">
        <v>187.61</v>
      </c>
      <c r="H3160" s="870" t="n">
        <v>147.47</v>
      </c>
      <c r="I3160" s="871" t="n">
        <v>46.39</v>
      </c>
      <c r="J3160" s="871" t="n">
        <v>193.86</v>
      </c>
    </row>
    <row r="3161" customFormat="false" ht="12.75" hidden="false" customHeight="false" outlineLevel="0" collapsed="false">
      <c r="A3161" s="868" t="s">
        <v>6654</v>
      </c>
      <c r="B3161" s="869"/>
      <c r="C3161" s="868" t="s">
        <v>6655</v>
      </c>
      <c r="D3161" s="868" t="s">
        <v>445</v>
      </c>
      <c r="E3161" s="870" t="n">
        <v>78.66</v>
      </c>
      <c r="F3161" s="871" t="n">
        <v>31.45</v>
      </c>
      <c r="G3161" s="871" t="n">
        <v>110.11</v>
      </c>
      <c r="H3161" s="870" t="n">
        <v>78.66</v>
      </c>
      <c r="I3161" s="871" t="n">
        <v>36.35</v>
      </c>
      <c r="J3161" s="871" t="n">
        <v>115.01</v>
      </c>
    </row>
    <row r="3162" customFormat="false" ht="12.75" hidden="false" customHeight="false" outlineLevel="0" collapsed="false">
      <c r="A3162" s="868" t="s">
        <v>6656</v>
      </c>
      <c r="B3162" s="869"/>
      <c r="C3162" s="868" t="s">
        <v>6657</v>
      </c>
      <c r="D3162" s="868" t="s">
        <v>445</v>
      </c>
      <c r="E3162" s="870" t="n">
        <v>245.71</v>
      </c>
      <c r="F3162" s="871" t="n">
        <v>52.1</v>
      </c>
      <c r="G3162" s="871" t="n">
        <v>297.81</v>
      </c>
      <c r="H3162" s="870" t="n">
        <v>245.71</v>
      </c>
      <c r="I3162" s="871" t="n">
        <v>60.21</v>
      </c>
      <c r="J3162" s="871" t="n">
        <v>305.92</v>
      </c>
    </row>
    <row r="3163" customFormat="false" ht="12.75" hidden="false" customHeight="false" outlineLevel="0" collapsed="false">
      <c r="A3163" s="868" t="s">
        <v>6658</v>
      </c>
      <c r="B3163" s="869"/>
      <c r="C3163" s="868" t="s">
        <v>6659</v>
      </c>
      <c r="D3163" s="868" t="s">
        <v>445</v>
      </c>
      <c r="E3163" s="870" t="n">
        <v>57.2</v>
      </c>
      <c r="F3163" s="871" t="n">
        <v>21.95</v>
      </c>
      <c r="G3163" s="871" t="n">
        <v>79.15</v>
      </c>
      <c r="H3163" s="870" t="n">
        <v>57.2</v>
      </c>
      <c r="I3163" s="871" t="n">
        <v>25.36</v>
      </c>
      <c r="J3163" s="871" t="n">
        <v>82.56</v>
      </c>
    </row>
    <row r="3164" customFormat="false" ht="12.75" hidden="false" customHeight="false" outlineLevel="0" collapsed="false">
      <c r="A3164" s="868" t="s">
        <v>6660</v>
      </c>
      <c r="B3164" s="869"/>
      <c r="C3164" s="868" t="s">
        <v>6661</v>
      </c>
      <c r="D3164" s="868" t="s">
        <v>445</v>
      </c>
      <c r="E3164" s="870" t="n">
        <v>57.72</v>
      </c>
      <c r="F3164" s="871" t="n">
        <v>21.95</v>
      </c>
      <c r="G3164" s="871" t="n">
        <v>79.67</v>
      </c>
      <c r="H3164" s="870" t="n">
        <v>57.72</v>
      </c>
      <c r="I3164" s="871" t="n">
        <v>25.36</v>
      </c>
      <c r="J3164" s="871" t="n">
        <v>83.08</v>
      </c>
    </row>
    <row r="3165" customFormat="false" ht="12.75" hidden="false" customHeight="false" outlineLevel="0" collapsed="false">
      <c r="A3165" s="868" t="s">
        <v>6662</v>
      </c>
      <c r="B3165" s="869"/>
      <c r="C3165" s="868" t="s">
        <v>6663</v>
      </c>
      <c r="D3165" s="868" t="s">
        <v>445</v>
      </c>
      <c r="E3165" s="870" t="n">
        <v>13.94</v>
      </c>
      <c r="F3165" s="871" t="n">
        <v>7.75</v>
      </c>
      <c r="G3165" s="871" t="n">
        <v>21.69</v>
      </c>
      <c r="H3165" s="870" t="n">
        <v>13.94</v>
      </c>
      <c r="I3165" s="871" t="n">
        <v>8.95</v>
      </c>
      <c r="J3165" s="871" t="n">
        <v>22.89</v>
      </c>
    </row>
    <row r="3166" customFormat="false" ht="12.75" hidden="false" customHeight="false" outlineLevel="0" collapsed="false">
      <c r="A3166" s="863" t="s">
        <v>6664</v>
      </c>
      <c r="B3166" s="864" t="s">
        <v>6665</v>
      </c>
      <c r="C3166" s="865"/>
      <c r="D3166" s="876"/>
      <c r="E3166" s="877"/>
      <c r="F3166" s="877"/>
      <c r="G3166" s="878"/>
      <c r="H3166" s="877"/>
      <c r="I3166" s="877"/>
      <c r="J3166" s="878"/>
    </row>
    <row r="3167" customFormat="false" ht="25.5" hidden="false" customHeight="false" outlineLevel="0" collapsed="false">
      <c r="A3167" s="868" t="s">
        <v>6666</v>
      </c>
      <c r="B3167" s="869"/>
      <c r="C3167" s="868" t="s">
        <v>6667</v>
      </c>
      <c r="D3167" s="868" t="s">
        <v>445</v>
      </c>
      <c r="E3167" s="870" t="n">
        <v>9.21</v>
      </c>
      <c r="F3167" s="871" t="n">
        <v>1.11</v>
      </c>
      <c r="G3167" s="871" t="n">
        <v>10.32</v>
      </c>
      <c r="H3167" s="870" t="n">
        <v>9.21</v>
      </c>
      <c r="I3167" s="871" t="n">
        <v>1.28</v>
      </c>
      <c r="J3167" s="871" t="n">
        <v>10.49</v>
      </c>
    </row>
    <row r="3168" customFormat="false" ht="25.5" hidden="false" customHeight="false" outlineLevel="0" collapsed="false">
      <c r="A3168" s="868" t="s">
        <v>6668</v>
      </c>
      <c r="B3168" s="869"/>
      <c r="C3168" s="868" t="s">
        <v>6669</v>
      </c>
      <c r="D3168" s="868" t="s">
        <v>445</v>
      </c>
      <c r="E3168" s="870" t="n">
        <v>11.36</v>
      </c>
      <c r="F3168" s="871" t="n">
        <v>1.11</v>
      </c>
      <c r="G3168" s="871" t="n">
        <v>12.47</v>
      </c>
      <c r="H3168" s="870" t="n">
        <v>11.36</v>
      </c>
      <c r="I3168" s="871" t="n">
        <v>1.28</v>
      </c>
      <c r="J3168" s="871" t="n">
        <v>12.64</v>
      </c>
    </row>
    <row r="3169" customFormat="false" ht="25.5" hidden="false" customHeight="false" outlineLevel="0" collapsed="false">
      <c r="A3169" s="868" t="s">
        <v>6670</v>
      </c>
      <c r="B3169" s="869"/>
      <c r="C3169" s="868" t="s">
        <v>6671</v>
      </c>
      <c r="D3169" s="868" t="s">
        <v>445</v>
      </c>
      <c r="E3169" s="870" t="n">
        <v>14.24</v>
      </c>
      <c r="F3169" s="871" t="n">
        <v>1.11</v>
      </c>
      <c r="G3169" s="871" t="n">
        <v>15.35</v>
      </c>
      <c r="H3169" s="870" t="n">
        <v>14.24</v>
      </c>
      <c r="I3169" s="871" t="n">
        <v>1.28</v>
      </c>
      <c r="J3169" s="871" t="n">
        <v>15.52</v>
      </c>
    </row>
    <row r="3170" customFormat="false" ht="25.5" hidden="false" customHeight="false" outlineLevel="0" collapsed="false">
      <c r="A3170" s="868" t="s">
        <v>6672</v>
      </c>
      <c r="B3170" s="869"/>
      <c r="C3170" s="868" t="s">
        <v>6673</v>
      </c>
      <c r="D3170" s="868" t="s">
        <v>445</v>
      </c>
      <c r="E3170" s="870" t="n">
        <v>33.75</v>
      </c>
      <c r="F3170" s="871" t="n">
        <v>1.11</v>
      </c>
      <c r="G3170" s="871" t="n">
        <v>34.86</v>
      </c>
      <c r="H3170" s="870" t="n">
        <v>33.75</v>
      </c>
      <c r="I3170" s="871" t="n">
        <v>1.28</v>
      </c>
      <c r="J3170" s="871" t="n">
        <v>35.03</v>
      </c>
    </row>
    <row r="3171" customFormat="false" ht="25.5" hidden="false" customHeight="false" outlineLevel="0" collapsed="false">
      <c r="A3171" s="868" t="s">
        <v>6674</v>
      </c>
      <c r="B3171" s="869"/>
      <c r="C3171" s="868" t="s">
        <v>6675</v>
      </c>
      <c r="D3171" s="868" t="s">
        <v>445</v>
      </c>
      <c r="E3171" s="870" t="n">
        <v>52.76</v>
      </c>
      <c r="F3171" s="871" t="n">
        <v>1.11</v>
      </c>
      <c r="G3171" s="871" t="n">
        <v>53.87</v>
      </c>
      <c r="H3171" s="870" t="n">
        <v>52.76</v>
      </c>
      <c r="I3171" s="871" t="n">
        <v>1.28</v>
      </c>
      <c r="J3171" s="871" t="n">
        <v>54.04</v>
      </c>
    </row>
    <row r="3172" customFormat="false" ht="25.5" hidden="false" customHeight="false" outlineLevel="0" collapsed="false">
      <c r="A3172" s="868" t="s">
        <v>6676</v>
      </c>
      <c r="B3172" s="869"/>
      <c r="C3172" s="868" t="s">
        <v>6677</v>
      </c>
      <c r="D3172" s="868" t="s">
        <v>445</v>
      </c>
      <c r="E3172" s="870" t="n">
        <v>73.04</v>
      </c>
      <c r="F3172" s="871" t="n">
        <v>1.65</v>
      </c>
      <c r="G3172" s="871" t="n">
        <v>74.69</v>
      </c>
      <c r="H3172" s="870" t="n">
        <v>73.04</v>
      </c>
      <c r="I3172" s="871" t="n">
        <v>1.92</v>
      </c>
      <c r="J3172" s="871" t="n">
        <v>74.96</v>
      </c>
    </row>
    <row r="3173" customFormat="false" ht="25.5" hidden="false" customHeight="false" outlineLevel="0" collapsed="false">
      <c r="A3173" s="868" t="s">
        <v>6678</v>
      </c>
      <c r="B3173" s="869"/>
      <c r="C3173" s="868" t="s">
        <v>6679</v>
      </c>
      <c r="D3173" s="868" t="s">
        <v>445</v>
      </c>
      <c r="E3173" s="870" t="n">
        <v>101.84</v>
      </c>
      <c r="F3173" s="871" t="n">
        <v>1.65</v>
      </c>
      <c r="G3173" s="871" t="n">
        <v>103.49</v>
      </c>
      <c r="H3173" s="870" t="n">
        <v>101.84</v>
      </c>
      <c r="I3173" s="871" t="n">
        <v>1.92</v>
      </c>
      <c r="J3173" s="871" t="n">
        <v>103.76</v>
      </c>
    </row>
    <row r="3174" customFormat="false" ht="25.5" hidden="false" customHeight="false" outlineLevel="0" collapsed="false">
      <c r="A3174" s="868" t="s">
        <v>6680</v>
      </c>
      <c r="B3174" s="869"/>
      <c r="C3174" s="868" t="s">
        <v>6681</v>
      </c>
      <c r="D3174" s="868" t="s">
        <v>445</v>
      </c>
      <c r="E3174" s="870" t="n">
        <v>150.94</v>
      </c>
      <c r="F3174" s="871" t="n">
        <v>1.65</v>
      </c>
      <c r="G3174" s="871" t="n">
        <v>152.59</v>
      </c>
      <c r="H3174" s="870" t="n">
        <v>150.94</v>
      </c>
      <c r="I3174" s="871" t="n">
        <v>1.92</v>
      </c>
      <c r="J3174" s="871" t="n">
        <v>152.86</v>
      </c>
    </row>
    <row r="3175" customFormat="false" ht="25.5" hidden="false" customHeight="false" outlineLevel="0" collapsed="false">
      <c r="A3175" s="868" t="s">
        <v>6682</v>
      </c>
      <c r="B3175" s="869"/>
      <c r="C3175" s="868" t="s">
        <v>6683</v>
      </c>
      <c r="D3175" s="868" t="s">
        <v>445</v>
      </c>
      <c r="E3175" s="870" t="n">
        <v>247.5</v>
      </c>
      <c r="F3175" s="871" t="n">
        <v>1.65</v>
      </c>
      <c r="G3175" s="871" t="n">
        <v>249.15</v>
      </c>
      <c r="H3175" s="870" t="n">
        <v>247.5</v>
      </c>
      <c r="I3175" s="871" t="n">
        <v>1.92</v>
      </c>
      <c r="J3175" s="871" t="n">
        <v>249.42</v>
      </c>
    </row>
    <row r="3176" customFormat="false" ht="25.5" hidden="false" customHeight="false" outlineLevel="0" collapsed="false">
      <c r="A3176" s="868" t="s">
        <v>6684</v>
      </c>
      <c r="B3176" s="869"/>
      <c r="C3176" s="868" t="s">
        <v>6685</v>
      </c>
      <c r="D3176" s="868" t="s">
        <v>445</v>
      </c>
      <c r="E3176" s="870" t="n">
        <v>342.22</v>
      </c>
      <c r="F3176" s="871" t="n">
        <v>1.65</v>
      </c>
      <c r="G3176" s="871" t="n">
        <v>343.87</v>
      </c>
      <c r="H3176" s="870" t="n">
        <v>342.22</v>
      </c>
      <c r="I3176" s="871" t="n">
        <v>1.92</v>
      </c>
      <c r="J3176" s="871" t="n">
        <v>344.14</v>
      </c>
    </row>
    <row r="3177" customFormat="false" ht="25.5" hidden="false" customHeight="false" outlineLevel="0" collapsed="false">
      <c r="A3177" s="868" t="s">
        <v>6686</v>
      </c>
      <c r="B3177" s="869"/>
      <c r="C3177" s="868" t="s">
        <v>6687</v>
      </c>
      <c r="D3177" s="868" t="s">
        <v>445</v>
      </c>
      <c r="E3177" s="870" t="n">
        <v>542.65</v>
      </c>
      <c r="F3177" s="871" t="n">
        <v>1.65</v>
      </c>
      <c r="G3177" s="871" t="n">
        <v>544.3</v>
      </c>
      <c r="H3177" s="870" t="n">
        <v>542.65</v>
      </c>
      <c r="I3177" s="871" t="n">
        <v>1.92</v>
      </c>
      <c r="J3177" s="871" t="n">
        <v>544.57</v>
      </c>
    </row>
    <row r="3178" customFormat="false" ht="25.5" hidden="false" customHeight="false" outlineLevel="0" collapsed="false">
      <c r="A3178" s="868" t="s">
        <v>6688</v>
      </c>
      <c r="B3178" s="869"/>
      <c r="C3178" s="868" t="s">
        <v>6689</v>
      </c>
      <c r="D3178" s="868" t="s">
        <v>445</v>
      </c>
      <c r="E3178" s="870" t="n">
        <v>842</v>
      </c>
      <c r="F3178" s="871" t="n">
        <v>1.65</v>
      </c>
      <c r="G3178" s="871" t="n">
        <v>843.65</v>
      </c>
      <c r="H3178" s="870" t="n">
        <v>842</v>
      </c>
      <c r="I3178" s="871" t="n">
        <v>1.92</v>
      </c>
      <c r="J3178" s="871" t="n">
        <v>843.92</v>
      </c>
    </row>
    <row r="3179" customFormat="false" ht="25.5" hidden="false" customHeight="false" outlineLevel="0" collapsed="false">
      <c r="A3179" s="868" t="s">
        <v>6690</v>
      </c>
      <c r="B3179" s="869"/>
      <c r="C3179" s="868" t="s">
        <v>6691</v>
      </c>
      <c r="D3179" s="868" t="s">
        <v>445</v>
      </c>
      <c r="E3179" s="870" t="n">
        <v>1081.42</v>
      </c>
      <c r="F3179" s="871" t="n">
        <v>1.65</v>
      </c>
      <c r="G3179" s="871" t="n">
        <v>1083.07</v>
      </c>
      <c r="H3179" s="870" t="n">
        <v>1081.42</v>
      </c>
      <c r="I3179" s="871" t="n">
        <v>1.92</v>
      </c>
      <c r="J3179" s="871" t="n">
        <v>1083.34</v>
      </c>
    </row>
    <row r="3180" customFormat="false" ht="12.75" hidden="false" customHeight="false" outlineLevel="0" collapsed="false">
      <c r="A3180" s="863" t="s">
        <v>6692</v>
      </c>
      <c r="B3180" s="864" t="s">
        <v>6693</v>
      </c>
      <c r="C3180" s="865"/>
      <c r="D3180" s="876"/>
      <c r="E3180" s="877"/>
      <c r="F3180" s="877"/>
      <c r="G3180" s="878"/>
      <c r="H3180" s="877"/>
      <c r="I3180" s="877"/>
      <c r="J3180" s="878"/>
    </row>
    <row r="3181" customFormat="false" ht="25.5" hidden="false" customHeight="false" outlineLevel="0" collapsed="false">
      <c r="A3181" s="868" t="s">
        <v>6694</v>
      </c>
      <c r="B3181" s="869"/>
      <c r="C3181" s="868" t="s">
        <v>6695</v>
      </c>
      <c r="D3181" s="868" t="s">
        <v>445</v>
      </c>
      <c r="E3181" s="870" t="n">
        <v>345.22</v>
      </c>
      <c r="F3181" s="871" t="n">
        <v>23.35</v>
      </c>
      <c r="G3181" s="871" t="n">
        <v>368.57</v>
      </c>
      <c r="H3181" s="870" t="n">
        <v>345.22</v>
      </c>
      <c r="I3181" s="871" t="n">
        <v>26.98</v>
      </c>
      <c r="J3181" s="871" t="n">
        <v>372.2</v>
      </c>
    </row>
    <row r="3182" customFormat="false" ht="25.5" hidden="false" customHeight="false" outlineLevel="0" collapsed="false">
      <c r="A3182" s="868" t="s">
        <v>6696</v>
      </c>
      <c r="B3182" s="869"/>
      <c r="C3182" s="868" t="s">
        <v>6697</v>
      </c>
      <c r="D3182" s="868" t="s">
        <v>445</v>
      </c>
      <c r="E3182" s="870" t="n">
        <v>414.4</v>
      </c>
      <c r="F3182" s="871" t="n">
        <v>23.35</v>
      </c>
      <c r="G3182" s="871" t="n">
        <v>437.75</v>
      </c>
      <c r="H3182" s="870" t="n">
        <v>414.4</v>
      </c>
      <c r="I3182" s="871" t="n">
        <v>26.98</v>
      </c>
      <c r="J3182" s="871" t="n">
        <v>441.38</v>
      </c>
    </row>
    <row r="3183" customFormat="false" ht="25.5" hidden="false" customHeight="false" outlineLevel="0" collapsed="false">
      <c r="A3183" s="868" t="s">
        <v>6698</v>
      </c>
      <c r="B3183" s="869"/>
      <c r="C3183" s="868" t="s">
        <v>6699</v>
      </c>
      <c r="D3183" s="868" t="s">
        <v>445</v>
      </c>
      <c r="E3183" s="870" t="n">
        <v>527.22</v>
      </c>
      <c r="F3183" s="871" t="n">
        <v>23.35</v>
      </c>
      <c r="G3183" s="871" t="n">
        <v>550.57</v>
      </c>
      <c r="H3183" s="870" t="n">
        <v>527.22</v>
      </c>
      <c r="I3183" s="871" t="n">
        <v>26.98</v>
      </c>
      <c r="J3183" s="871" t="n">
        <v>554.2</v>
      </c>
    </row>
    <row r="3184" customFormat="false" ht="25.5" hidden="false" customHeight="false" outlineLevel="0" collapsed="false">
      <c r="A3184" s="868" t="s">
        <v>6700</v>
      </c>
      <c r="B3184" s="869"/>
      <c r="C3184" s="868" t="s">
        <v>6701</v>
      </c>
      <c r="D3184" s="868" t="s">
        <v>445</v>
      </c>
      <c r="E3184" s="870" t="n">
        <v>783.03</v>
      </c>
      <c r="F3184" s="871" t="n">
        <v>23.35</v>
      </c>
      <c r="G3184" s="871" t="n">
        <v>806.38</v>
      </c>
      <c r="H3184" s="870" t="n">
        <v>783.03</v>
      </c>
      <c r="I3184" s="871" t="n">
        <v>26.98</v>
      </c>
      <c r="J3184" s="871" t="n">
        <v>810.01</v>
      </c>
    </row>
    <row r="3185" customFormat="false" ht="25.5" hidden="false" customHeight="false" outlineLevel="0" collapsed="false">
      <c r="A3185" s="868" t="s">
        <v>6702</v>
      </c>
      <c r="B3185" s="869"/>
      <c r="C3185" s="868" t="s">
        <v>6703</v>
      </c>
      <c r="D3185" s="868" t="s">
        <v>445</v>
      </c>
      <c r="E3185" s="870" t="n">
        <v>590.93</v>
      </c>
      <c r="F3185" s="871" t="n">
        <v>23.35</v>
      </c>
      <c r="G3185" s="871" t="n">
        <v>614.28</v>
      </c>
      <c r="H3185" s="870" t="n">
        <v>590.93</v>
      </c>
      <c r="I3185" s="871" t="n">
        <v>26.98</v>
      </c>
      <c r="J3185" s="871" t="n">
        <v>617.91</v>
      </c>
    </row>
    <row r="3186" customFormat="false" ht="25.5" hidden="false" customHeight="false" outlineLevel="0" collapsed="false">
      <c r="A3186" s="868" t="s">
        <v>6704</v>
      </c>
      <c r="B3186" s="869"/>
      <c r="C3186" s="868" t="s">
        <v>6705</v>
      </c>
      <c r="D3186" s="868" t="s">
        <v>445</v>
      </c>
      <c r="E3186" s="870" t="n">
        <v>296.04</v>
      </c>
      <c r="F3186" s="871" t="n">
        <v>23.35</v>
      </c>
      <c r="G3186" s="871" t="n">
        <v>319.39</v>
      </c>
      <c r="H3186" s="870" t="n">
        <v>296.04</v>
      </c>
      <c r="I3186" s="871" t="n">
        <v>26.98</v>
      </c>
      <c r="J3186" s="871" t="n">
        <v>323.02</v>
      </c>
    </row>
    <row r="3187" customFormat="false" ht="25.5" hidden="false" customHeight="false" outlineLevel="0" collapsed="false">
      <c r="A3187" s="868" t="s">
        <v>6706</v>
      </c>
      <c r="B3187" s="869"/>
      <c r="C3187" s="868" t="s">
        <v>6707</v>
      </c>
      <c r="D3187" s="868" t="s">
        <v>445</v>
      </c>
      <c r="E3187" s="870" t="n">
        <v>304.82</v>
      </c>
      <c r="F3187" s="871" t="n">
        <v>23.35</v>
      </c>
      <c r="G3187" s="871" t="n">
        <v>328.17</v>
      </c>
      <c r="H3187" s="870" t="n">
        <v>304.82</v>
      </c>
      <c r="I3187" s="871" t="n">
        <v>26.98</v>
      </c>
      <c r="J3187" s="871" t="n">
        <v>331.8</v>
      </c>
    </row>
    <row r="3188" customFormat="false" ht="25.5" hidden="false" customHeight="false" outlineLevel="0" collapsed="false">
      <c r="A3188" s="868" t="s">
        <v>6708</v>
      </c>
      <c r="B3188" s="869"/>
      <c r="C3188" s="868" t="s">
        <v>6709</v>
      </c>
      <c r="D3188" s="868" t="s">
        <v>445</v>
      </c>
      <c r="E3188" s="870" t="n">
        <v>334.21</v>
      </c>
      <c r="F3188" s="871" t="n">
        <v>23.35</v>
      </c>
      <c r="G3188" s="871" t="n">
        <v>357.56</v>
      </c>
      <c r="H3188" s="870" t="n">
        <v>334.21</v>
      </c>
      <c r="I3188" s="871" t="n">
        <v>26.98</v>
      </c>
      <c r="J3188" s="871" t="n">
        <v>361.19</v>
      </c>
    </row>
    <row r="3189" customFormat="false" ht="25.5" hidden="false" customHeight="false" outlineLevel="0" collapsed="false">
      <c r="A3189" s="868" t="s">
        <v>6710</v>
      </c>
      <c r="B3189" s="869"/>
      <c r="C3189" s="868" t="s">
        <v>6711</v>
      </c>
      <c r="D3189" s="868" t="s">
        <v>445</v>
      </c>
      <c r="E3189" s="870" t="n">
        <v>410.88</v>
      </c>
      <c r="F3189" s="871" t="n">
        <v>23.35</v>
      </c>
      <c r="G3189" s="871" t="n">
        <v>434.23</v>
      </c>
      <c r="H3189" s="870" t="n">
        <v>410.88</v>
      </c>
      <c r="I3189" s="871" t="n">
        <v>26.98</v>
      </c>
      <c r="J3189" s="871" t="n">
        <v>437.86</v>
      </c>
    </row>
    <row r="3190" customFormat="false" ht="25.5" hidden="false" customHeight="false" outlineLevel="0" collapsed="false">
      <c r="A3190" s="868" t="s">
        <v>6712</v>
      </c>
      <c r="B3190" s="869"/>
      <c r="C3190" s="868" t="s">
        <v>6713</v>
      </c>
      <c r="D3190" s="868" t="s">
        <v>445</v>
      </c>
      <c r="E3190" s="870" t="n">
        <v>562.51</v>
      </c>
      <c r="F3190" s="871" t="n">
        <v>23.35</v>
      </c>
      <c r="G3190" s="871" t="n">
        <v>585.86</v>
      </c>
      <c r="H3190" s="870" t="n">
        <v>562.51</v>
      </c>
      <c r="I3190" s="871" t="n">
        <v>26.98</v>
      </c>
      <c r="J3190" s="871" t="n">
        <v>589.49</v>
      </c>
    </row>
    <row r="3191" customFormat="false" ht="25.5" hidden="false" customHeight="false" outlineLevel="0" collapsed="false">
      <c r="A3191" s="868" t="s">
        <v>6714</v>
      </c>
      <c r="B3191" s="869"/>
      <c r="C3191" s="868" t="s">
        <v>6715</v>
      </c>
      <c r="D3191" s="868" t="s">
        <v>445</v>
      </c>
      <c r="E3191" s="870" t="n">
        <v>674.33</v>
      </c>
      <c r="F3191" s="871" t="n">
        <v>23.35</v>
      </c>
      <c r="G3191" s="871" t="n">
        <v>697.68</v>
      </c>
      <c r="H3191" s="870" t="n">
        <v>674.33</v>
      </c>
      <c r="I3191" s="871" t="n">
        <v>26.98</v>
      </c>
      <c r="J3191" s="871" t="n">
        <v>701.31</v>
      </c>
    </row>
    <row r="3192" customFormat="false" ht="25.5" hidden="false" customHeight="false" outlineLevel="0" collapsed="false">
      <c r="A3192" s="868" t="s">
        <v>6716</v>
      </c>
      <c r="B3192" s="869"/>
      <c r="C3192" s="868" t="s">
        <v>6717</v>
      </c>
      <c r="D3192" s="868" t="s">
        <v>445</v>
      </c>
      <c r="E3192" s="870" t="n">
        <v>893.33</v>
      </c>
      <c r="F3192" s="871" t="n">
        <v>23.35</v>
      </c>
      <c r="G3192" s="871" t="n">
        <v>916.68</v>
      </c>
      <c r="H3192" s="870" t="n">
        <v>893.33</v>
      </c>
      <c r="I3192" s="871" t="n">
        <v>26.98</v>
      </c>
      <c r="J3192" s="871" t="n">
        <v>920.31</v>
      </c>
    </row>
    <row r="3193" customFormat="false" ht="12.75" hidden="false" customHeight="false" outlineLevel="0" collapsed="false">
      <c r="A3193" s="863" t="s">
        <v>6718</v>
      </c>
      <c r="B3193" s="864" t="s">
        <v>6719</v>
      </c>
      <c r="C3193" s="865"/>
      <c r="D3193" s="876"/>
      <c r="E3193" s="877"/>
      <c r="F3193" s="877"/>
      <c r="G3193" s="878"/>
      <c r="H3193" s="877"/>
      <c r="I3193" s="877"/>
      <c r="J3193" s="878"/>
    </row>
    <row r="3194" customFormat="false" ht="25.5" hidden="false" customHeight="false" outlineLevel="0" collapsed="false">
      <c r="A3194" s="868" t="s">
        <v>6720</v>
      </c>
      <c r="B3194" s="869"/>
      <c r="C3194" s="868" t="s">
        <v>6721</v>
      </c>
      <c r="D3194" s="868" t="s">
        <v>445</v>
      </c>
      <c r="E3194" s="870" t="n">
        <v>106.69</v>
      </c>
      <c r="F3194" s="871" t="n">
        <v>14.01</v>
      </c>
      <c r="G3194" s="871" t="n">
        <v>120.7</v>
      </c>
      <c r="H3194" s="870" t="n">
        <v>106.69</v>
      </c>
      <c r="I3194" s="871" t="n">
        <v>16.18</v>
      </c>
      <c r="J3194" s="871" t="n">
        <v>122.87</v>
      </c>
    </row>
    <row r="3195" customFormat="false" ht="25.5" hidden="false" customHeight="false" outlineLevel="0" collapsed="false">
      <c r="A3195" s="868" t="s">
        <v>6722</v>
      </c>
      <c r="B3195" s="869"/>
      <c r="C3195" s="868" t="s">
        <v>6723</v>
      </c>
      <c r="D3195" s="868" t="s">
        <v>445</v>
      </c>
      <c r="E3195" s="870" t="n">
        <v>158.7</v>
      </c>
      <c r="F3195" s="871" t="n">
        <v>18.67</v>
      </c>
      <c r="G3195" s="871" t="n">
        <v>177.37</v>
      </c>
      <c r="H3195" s="870" t="n">
        <v>158.7</v>
      </c>
      <c r="I3195" s="871" t="n">
        <v>21.57</v>
      </c>
      <c r="J3195" s="871" t="n">
        <v>180.27</v>
      </c>
    </row>
    <row r="3196" customFormat="false" ht="25.5" hidden="false" customHeight="false" outlineLevel="0" collapsed="false">
      <c r="A3196" s="868" t="s">
        <v>6724</v>
      </c>
      <c r="B3196" s="869"/>
      <c r="C3196" s="868" t="s">
        <v>6725</v>
      </c>
      <c r="D3196" s="868" t="s">
        <v>445</v>
      </c>
      <c r="E3196" s="870" t="n">
        <v>185.89</v>
      </c>
      <c r="F3196" s="871" t="n">
        <v>18.67</v>
      </c>
      <c r="G3196" s="871" t="n">
        <v>204.56</v>
      </c>
      <c r="H3196" s="870" t="n">
        <v>185.89</v>
      </c>
      <c r="I3196" s="871" t="n">
        <v>21.57</v>
      </c>
      <c r="J3196" s="871" t="n">
        <v>207.46</v>
      </c>
    </row>
    <row r="3197" customFormat="false" ht="12.75" hidden="false" customHeight="false" outlineLevel="0" collapsed="false">
      <c r="A3197" s="863" t="s">
        <v>6726</v>
      </c>
      <c r="B3197" s="864" t="s">
        <v>6727</v>
      </c>
      <c r="C3197" s="865"/>
      <c r="D3197" s="876"/>
      <c r="E3197" s="877"/>
      <c r="F3197" s="877"/>
      <c r="G3197" s="878"/>
      <c r="H3197" s="877"/>
      <c r="I3197" s="877"/>
      <c r="J3197" s="878"/>
    </row>
    <row r="3198" customFormat="false" ht="25.5" hidden="false" customHeight="false" outlineLevel="0" collapsed="false">
      <c r="A3198" s="868" t="s">
        <v>6728</v>
      </c>
      <c r="B3198" s="869"/>
      <c r="C3198" s="868" t="s">
        <v>6729</v>
      </c>
      <c r="D3198" s="868" t="s">
        <v>445</v>
      </c>
      <c r="E3198" s="870" t="n">
        <v>447</v>
      </c>
      <c r="F3198" s="871" t="n">
        <v>26.66</v>
      </c>
      <c r="G3198" s="871" t="n">
        <v>473.66</v>
      </c>
      <c r="H3198" s="870" t="n">
        <v>447</v>
      </c>
      <c r="I3198" s="871" t="n">
        <v>30.81</v>
      </c>
      <c r="J3198" s="871" t="n">
        <v>477.81</v>
      </c>
    </row>
    <row r="3199" customFormat="false" ht="25.5" hidden="false" customHeight="false" outlineLevel="0" collapsed="false">
      <c r="A3199" s="868" t="s">
        <v>6730</v>
      </c>
      <c r="B3199" s="869"/>
      <c r="C3199" s="868" t="s">
        <v>6731</v>
      </c>
      <c r="D3199" s="868" t="s">
        <v>445</v>
      </c>
      <c r="E3199" s="870" t="n">
        <v>501.38</v>
      </c>
      <c r="F3199" s="871" t="n">
        <v>26.66</v>
      </c>
      <c r="G3199" s="871" t="n">
        <v>528.04</v>
      </c>
      <c r="H3199" s="870" t="n">
        <v>501.38</v>
      </c>
      <c r="I3199" s="871" t="n">
        <v>30.81</v>
      </c>
      <c r="J3199" s="871" t="n">
        <v>532.19</v>
      </c>
    </row>
    <row r="3200" customFormat="false" ht="25.5" hidden="false" customHeight="false" outlineLevel="0" collapsed="false">
      <c r="A3200" s="868" t="s">
        <v>6732</v>
      </c>
      <c r="B3200" s="869"/>
      <c r="C3200" s="868" t="s">
        <v>6733</v>
      </c>
      <c r="D3200" s="868" t="s">
        <v>445</v>
      </c>
      <c r="E3200" s="870" t="n">
        <v>706.2</v>
      </c>
      <c r="F3200" s="871" t="n">
        <v>26.66</v>
      </c>
      <c r="G3200" s="871" t="n">
        <v>732.86</v>
      </c>
      <c r="H3200" s="870" t="n">
        <v>706.2</v>
      </c>
      <c r="I3200" s="871" t="n">
        <v>30.81</v>
      </c>
      <c r="J3200" s="871" t="n">
        <v>737.01</v>
      </c>
    </row>
    <row r="3201" customFormat="false" ht="25.5" hidden="false" customHeight="false" outlineLevel="0" collapsed="false">
      <c r="A3201" s="868" t="s">
        <v>6734</v>
      </c>
      <c r="B3201" s="869"/>
      <c r="C3201" s="868" t="s">
        <v>6735</v>
      </c>
      <c r="D3201" s="868" t="s">
        <v>445</v>
      </c>
      <c r="E3201" s="870" t="n">
        <v>871.43</v>
      </c>
      <c r="F3201" s="871" t="n">
        <v>26.66</v>
      </c>
      <c r="G3201" s="871" t="n">
        <v>898.09</v>
      </c>
      <c r="H3201" s="870" t="n">
        <v>871.43</v>
      </c>
      <c r="I3201" s="871" t="n">
        <v>30.81</v>
      </c>
      <c r="J3201" s="871" t="n">
        <v>902.24</v>
      </c>
    </row>
    <row r="3202" customFormat="false" ht="25.5" hidden="false" customHeight="false" outlineLevel="0" collapsed="false">
      <c r="A3202" s="868" t="s">
        <v>6736</v>
      </c>
      <c r="B3202" s="869"/>
      <c r="C3202" s="868" t="s">
        <v>6737</v>
      </c>
      <c r="D3202" s="868" t="s">
        <v>445</v>
      </c>
      <c r="E3202" s="870" t="n">
        <v>1046.26</v>
      </c>
      <c r="F3202" s="871" t="n">
        <v>28.65</v>
      </c>
      <c r="G3202" s="871" t="n">
        <v>1074.91</v>
      </c>
      <c r="H3202" s="870" t="n">
        <v>1046.26</v>
      </c>
      <c r="I3202" s="871" t="n">
        <v>33.11</v>
      </c>
      <c r="J3202" s="871" t="n">
        <v>1079.37</v>
      </c>
    </row>
    <row r="3203" customFormat="false" ht="25.5" hidden="false" customHeight="false" outlineLevel="0" collapsed="false">
      <c r="A3203" s="868" t="s">
        <v>6738</v>
      </c>
      <c r="B3203" s="869"/>
      <c r="C3203" s="868" t="s">
        <v>6739</v>
      </c>
      <c r="D3203" s="868" t="s">
        <v>445</v>
      </c>
      <c r="E3203" s="870" t="n">
        <v>1243.18</v>
      </c>
      <c r="F3203" s="871" t="n">
        <v>28.65</v>
      </c>
      <c r="G3203" s="871" t="n">
        <v>1271.83</v>
      </c>
      <c r="H3203" s="870" t="n">
        <v>1243.18</v>
      </c>
      <c r="I3203" s="871" t="n">
        <v>33.11</v>
      </c>
      <c r="J3203" s="871" t="n">
        <v>1276.29</v>
      </c>
    </row>
    <row r="3204" customFormat="false" ht="25.5" hidden="false" customHeight="false" outlineLevel="0" collapsed="false">
      <c r="A3204" s="868" t="s">
        <v>6740</v>
      </c>
      <c r="B3204" s="869"/>
      <c r="C3204" s="868" t="s">
        <v>6741</v>
      </c>
      <c r="D3204" s="868" t="s">
        <v>337</v>
      </c>
      <c r="E3204" s="870" t="n">
        <v>82.02</v>
      </c>
      <c r="F3204" s="871" t="n">
        <v>14.6</v>
      </c>
      <c r="G3204" s="871" t="n">
        <v>96.62</v>
      </c>
      <c r="H3204" s="870" t="n">
        <v>82.02</v>
      </c>
      <c r="I3204" s="871" t="n">
        <v>16.87</v>
      </c>
      <c r="J3204" s="871" t="n">
        <v>98.89</v>
      </c>
    </row>
    <row r="3205" customFormat="false" ht="25.5" hidden="false" customHeight="false" outlineLevel="0" collapsed="false">
      <c r="A3205" s="868" t="s">
        <v>6742</v>
      </c>
      <c r="B3205" s="869"/>
      <c r="C3205" s="868" t="s">
        <v>6743</v>
      </c>
      <c r="D3205" s="868" t="s">
        <v>337</v>
      </c>
      <c r="E3205" s="870" t="n">
        <v>96.99</v>
      </c>
      <c r="F3205" s="871" t="n">
        <v>14.6</v>
      </c>
      <c r="G3205" s="871" t="n">
        <v>111.59</v>
      </c>
      <c r="H3205" s="870" t="n">
        <v>96.99</v>
      </c>
      <c r="I3205" s="871" t="n">
        <v>16.87</v>
      </c>
      <c r="J3205" s="871" t="n">
        <v>113.86</v>
      </c>
    </row>
    <row r="3206" customFormat="false" ht="25.5" hidden="false" customHeight="false" outlineLevel="0" collapsed="false">
      <c r="A3206" s="868" t="s">
        <v>6744</v>
      </c>
      <c r="B3206" s="869"/>
      <c r="C3206" s="868" t="s">
        <v>6745</v>
      </c>
      <c r="D3206" s="868" t="s">
        <v>337</v>
      </c>
      <c r="E3206" s="870" t="n">
        <v>136.68</v>
      </c>
      <c r="F3206" s="871" t="n">
        <v>15.92</v>
      </c>
      <c r="G3206" s="871" t="n">
        <v>152.6</v>
      </c>
      <c r="H3206" s="870" t="n">
        <v>136.68</v>
      </c>
      <c r="I3206" s="871" t="n">
        <v>18.4</v>
      </c>
      <c r="J3206" s="871" t="n">
        <v>155.08</v>
      </c>
    </row>
    <row r="3207" customFormat="false" ht="25.5" hidden="false" customHeight="false" outlineLevel="0" collapsed="false">
      <c r="A3207" s="868" t="s">
        <v>6746</v>
      </c>
      <c r="B3207" s="869"/>
      <c r="C3207" s="868" t="s">
        <v>6747</v>
      </c>
      <c r="D3207" s="868" t="s">
        <v>337</v>
      </c>
      <c r="E3207" s="870" t="n">
        <v>189.56</v>
      </c>
      <c r="F3207" s="871" t="n">
        <v>17.26</v>
      </c>
      <c r="G3207" s="871" t="n">
        <v>206.82</v>
      </c>
      <c r="H3207" s="870" t="n">
        <v>189.56</v>
      </c>
      <c r="I3207" s="871" t="n">
        <v>19.94</v>
      </c>
      <c r="J3207" s="871" t="n">
        <v>209.5</v>
      </c>
    </row>
    <row r="3208" customFormat="false" ht="25.5" hidden="false" customHeight="false" outlineLevel="0" collapsed="false">
      <c r="A3208" s="868" t="s">
        <v>6748</v>
      </c>
      <c r="B3208" s="869"/>
      <c r="C3208" s="868" t="s">
        <v>6749</v>
      </c>
      <c r="D3208" s="868" t="s">
        <v>337</v>
      </c>
      <c r="E3208" s="870" t="n">
        <v>226.64</v>
      </c>
      <c r="F3208" s="871" t="n">
        <v>18.58</v>
      </c>
      <c r="G3208" s="871" t="n">
        <v>245.22</v>
      </c>
      <c r="H3208" s="870" t="n">
        <v>226.64</v>
      </c>
      <c r="I3208" s="871" t="n">
        <v>21.47</v>
      </c>
      <c r="J3208" s="871" t="n">
        <v>248.11</v>
      </c>
    </row>
    <row r="3209" customFormat="false" ht="25.5" hidden="false" customHeight="false" outlineLevel="0" collapsed="false">
      <c r="A3209" s="868" t="s">
        <v>6750</v>
      </c>
      <c r="B3209" s="869"/>
      <c r="C3209" s="868" t="s">
        <v>6751</v>
      </c>
      <c r="D3209" s="868" t="s">
        <v>337</v>
      </c>
      <c r="E3209" s="870" t="n">
        <v>287.15</v>
      </c>
      <c r="F3209" s="871" t="n">
        <v>19.91</v>
      </c>
      <c r="G3209" s="871" t="n">
        <v>307.06</v>
      </c>
      <c r="H3209" s="870" t="n">
        <v>287.15</v>
      </c>
      <c r="I3209" s="871" t="n">
        <v>23.01</v>
      </c>
      <c r="J3209" s="871" t="n">
        <v>310.16</v>
      </c>
    </row>
    <row r="3210" customFormat="false" ht="25.5" hidden="false" customHeight="false" outlineLevel="0" collapsed="false">
      <c r="A3210" s="868" t="s">
        <v>6752</v>
      </c>
      <c r="B3210" s="869"/>
      <c r="C3210" s="868" t="s">
        <v>6753</v>
      </c>
      <c r="D3210" s="868" t="s">
        <v>337</v>
      </c>
      <c r="E3210" s="870" t="n">
        <v>371.44</v>
      </c>
      <c r="F3210" s="871" t="n">
        <v>21.24</v>
      </c>
      <c r="G3210" s="871" t="n">
        <v>392.68</v>
      </c>
      <c r="H3210" s="870" t="n">
        <v>371.44</v>
      </c>
      <c r="I3210" s="871" t="n">
        <v>24.53</v>
      </c>
      <c r="J3210" s="871" t="n">
        <v>395.97</v>
      </c>
    </row>
    <row r="3211" customFormat="false" ht="25.5" hidden="false" customHeight="false" outlineLevel="0" collapsed="false">
      <c r="A3211" s="868" t="s">
        <v>6754</v>
      </c>
      <c r="B3211" s="869"/>
      <c r="C3211" s="868" t="s">
        <v>6755</v>
      </c>
      <c r="D3211" s="868" t="s">
        <v>337</v>
      </c>
      <c r="E3211" s="870" t="n">
        <v>197.02</v>
      </c>
      <c r="F3211" s="871" t="n">
        <v>18.58</v>
      </c>
      <c r="G3211" s="871" t="n">
        <v>215.6</v>
      </c>
      <c r="H3211" s="870" t="n">
        <v>197.02</v>
      </c>
      <c r="I3211" s="871" t="n">
        <v>21.47</v>
      </c>
      <c r="J3211" s="871" t="n">
        <v>218.49</v>
      </c>
    </row>
    <row r="3212" customFormat="false" ht="25.5" hidden="false" customHeight="false" outlineLevel="0" collapsed="false">
      <c r="A3212" s="868" t="s">
        <v>6756</v>
      </c>
      <c r="B3212" s="869"/>
      <c r="C3212" s="868" t="s">
        <v>6757</v>
      </c>
      <c r="D3212" s="868" t="s">
        <v>337</v>
      </c>
      <c r="E3212" s="870" t="n">
        <v>231.75</v>
      </c>
      <c r="F3212" s="871" t="n">
        <v>14.6</v>
      </c>
      <c r="G3212" s="871" t="n">
        <v>246.35</v>
      </c>
      <c r="H3212" s="870" t="n">
        <v>231.75</v>
      </c>
      <c r="I3212" s="871" t="n">
        <v>16.87</v>
      </c>
      <c r="J3212" s="871" t="n">
        <v>248.62</v>
      </c>
    </row>
    <row r="3213" customFormat="false" ht="25.5" hidden="false" customHeight="false" outlineLevel="0" collapsed="false">
      <c r="A3213" s="868" t="s">
        <v>6758</v>
      </c>
      <c r="B3213" s="869"/>
      <c r="C3213" s="868" t="s">
        <v>6759</v>
      </c>
      <c r="D3213" s="868" t="s">
        <v>337</v>
      </c>
      <c r="E3213" s="870" t="n">
        <v>264.83</v>
      </c>
      <c r="F3213" s="871" t="n">
        <v>18.58</v>
      </c>
      <c r="G3213" s="871" t="n">
        <v>283.41</v>
      </c>
      <c r="H3213" s="870" t="n">
        <v>264.83</v>
      </c>
      <c r="I3213" s="871" t="n">
        <v>21.47</v>
      </c>
      <c r="J3213" s="871" t="n">
        <v>286.3</v>
      </c>
    </row>
    <row r="3214" customFormat="false" ht="25.5" hidden="false" customHeight="false" outlineLevel="0" collapsed="false">
      <c r="A3214" s="868" t="s">
        <v>6760</v>
      </c>
      <c r="B3214" s="869"/>
      <c r="C3214" s="868" t="s">
        <v>6761</v>
      </c>
      <c r="D3214" s="868" t="s">
        <v>337</v>
      </c>
      <c r="E3214" s="870" t="n">
        <v>441.12</v>
      </c>
      <c r="F3214" s="871" t="n">
        <v>21.24</v>
      </c>
      <c r="G3214" s="871" t="n">
        <v>462.36</v>
      </c>
      <c r="H3214" s="870" t="n">
        <v>441.12</v>
      </c>
      <c r="I3214" s="871" t="n">
        <v>24.53</v>
      </c>
      <c r="J3214" s="871" t="n">
        <v>465.65</v>
      </c>
    </row>
    <row r="3215" customFormat="false" ht="25.5" hidden="false" customHeight="false" outlineLevel="0" collapsed="false">
      <c r="A3215" s="868" t="s">
        <v>6762</v>
      </c>
      <c r="B3215" s="869"/>
      <c r="C3215" s="868" t="s">
        <v>6763</v>
      </c>
      <c r="D3215" s="868" t="s">
        <v>337</v>
      </c>
      <c r="E3215" s="870" t="n">
        <v>342.75</v>
      </c>
      <c r="F3215" s="871" t="n">
        <v>15.92</v>
      </c>
      <c r="G3215" s="871" t="n">
        <v>358.67</v>
      </c>
      <c r="H3215" s="870" t="n">
        <v>342.75</v>
      </c>
      <c r="I3215" s="871" t="n">
        <v>18.4</v>
      </c>
      <c r="J3215" s="871" t="n">
        <v>361.15</v>
      </c>
    </row>
    <row r="3216" customFormat="false" ht="25.5" hidden="false" customHeight="false" outlineLevel="0" collapsed="false">
      <c r="A3216" s="868" t="s">
        <v>6764</v>
      </c>
      <c r="B3216" s="869"/>
      <c r="C3216" s="868" t="s">
        <v>6765</v>
      </c>
      <c r="D3216" s="868" t="s">
        <v>337</v>
      </c>
      <c r="E3216" s="870" t="n">
        <v>407.11</v>
      </c>
      <c r="F3216" s="871" t="n">
        <v>18.58</v>
      </c>
      <c r="G3216" s="871" t="n">
        <v>425.69</v>
      </c>
      <c r="H3216" s="870" t="n">
        <v>407.11</v>
      </c>
      <c r="I3216" s="871" t="n">
        <v>21.47</v>
      </c>
      <c r="J3216" s="871" t="n">
        <v>428.58</v>
      </c>
    </row>
    <row r="3217" customFormat="false" ht="25.5" hidden="false" customHeight="false" outlineLevel="0" collapsed="false">
      <c r="A3217" s="868" t="s">
        <v>6766</v>
      </c>
      <c r="B3217" s="869"/>
      <c r="C3217" s="868" t="s">
        <v>6767</v>
      </c>
      <c r="D3217" s="868" t="s">
        <v>337</v>
      </c>
      <c r="E3217" s="870" t="n">
        <v>680.95</v>
      </c>
      <c r="F3217" s="871" t="n">
        <v>21.24</v>
      </c>
      <c r="G3217" s="871" t="n">
        <v>702.19</v>
      </c>
      <c r="H3217" s="870" t="n">
        <v>680.95</v>
      </c>
      <c r="I3217" s="871" t="n">
        <v>24.53</v>
      </c>
      <c r="J3217" s="871" t="n">
        <v>705.48</v>
      </c>
    </row>
    <row r="3218" customFormat="false" ht="25.5" hidden="false" customHeight="false" outlineLevel="0" collapsed="false">
      <c r="A3218" s="868" t="s">
        <v>6768</v>
      </c>
      <c r="B3218" s="869"/>
      <c r="C3218" s="868" t="s">
        <v>6769</v>
      </c>
      <c r="D3218" s="868" t="s">
        <v>337</v>
      </c>
      <c r="E3218" s="870" t="n">
        <v>87.97</v>
      </c>
      <c r="F3218" s="871" t="n">
        <v>14.6</v>
      </c>
      <c r="G3218" s="871" t="n">
        <v>102.57</v>
      </c>
      <c r="H3218" s="870" t="n">
        <v>87.97</v>
      </c>
      <c r="I3218" s="871" t="n">
        <v>16.87</v>
      </c>
      <c r="J3218" s="871" t="n">
        <v>104.84</v>
      </c>
    </row>
    <row r="3219" customFormat="false" ht="25.5" hidden="false" customHeight="false" outlineLevel="0" collapsed="false">
      <c r="A3219" s="868" t="s">
        <v>6770</v>
      </c>
      <c r="B3219" s="869"/>
      <c r="C3219" s="868" t="s">
        <v>6771</v>
      </c>
      <c r="D3219" s="868" t="s">
        <v>337</v>
      </c>
      <c r="E3219" s="870" t="n">
        <v>114.23</v>
      </c>
      <c r="F3219" s="871" t="n">
        <v>15.92</v>
      </c>
      <c r="G3219" s="871" t="n">
        <v>130.15</v>
      </c>
      <c r="H3219" s="870" t="n">
        <v>114.23</v>
      </c>
      <c r="I3219" s="871" t="n">
        <v>18.4</v>
      </c>
      <c r="J3219" s="871" t="n">
        <v>132.63</v>
      </c>
    </row>
    <row r="3220" customFormat="false" ht="12.75" hidden="false" customHeight="false" outlineLevel="0" collapsed="false">
      <c r="A3220" s="863" t="s">
        <v>6772</v>
      </c>
      <c r="B3220" s="864" t="s">
        <v>6773</v>
      </c>
      <c r="C3220" s="865"/>
      <c r="D3220" s="876"/>
      <c r="E3220" s="877"/>
      <c r="F3220" s="877"/>
      <c r="G3220" s="878"/>
      <c r="H3220" s="877"/>
      <c r="I3220" s="877"/>
      <c r="J3220" s="878"/>
    </row>
    <row r="3221" customFormat="false" ht="25.5" hidden="false" customHeight="false" outlineLevel="0" collapsed="false">
      <c r="A3221" s="868" t="s">
        <v>6774</v>
      </c>
      <c r="B3221" s="869"/>
      <c r="C3221" s="868" t="s">
        <v>6775</v>
      </c>
      <c r="D3221" s="868" t="s">
        <v>337</v>
      </c>
      <c r="E3221" s="870" t="n">
        <v>281.24</v>
      </c>
      <c r="F3221" s="871" t="n">
        <v>18.58</v>
      </c>
      <c r="G3221" s="871" t="n">
        <v>299.82</v>
      </c>
      <c r="H3221" s="870" t="n">
        <v>281.24</v>
      </c>
      <c r="I3221" s="871" t="n">
        <v>21.47</v>
      </c>
      <c r="J3221" s="871" t="n">
        <v>302.71</v>
      </c>
    </row>
    <row r="3222" customFormat="false" ht="25.5" hidden="false" customHeight="false" outlineLevel="0" collapsed="false">
      <c r="A3222" s="868" t="s">
        <v>6776</v>
      </c>
      <c r="B3222" s="869"/>
      <c r="C3222" s="868" t="s">
        <v>6777</v>
      </c>
      <c r="D3222" s="868" t="s">
        <v>337</v>
      </c>
      <c r="E3222" s="870" t="n">
        <v>402.12</v>
      </c>
      <c r="F3222" s="871" t="n">
        <v>21.24</v>
      </c>
      <c r="G3222" s="871" t="n">
        <v>423.36</v>
      </c>
      <c r="H3222" s="870" t="n">
        <v>402.12</v>
      </c>
      <c r="I3222" s="871" t="n">
        <v>24.53</v>
      </c>
      <c r="J3222" s="871" t="n">
        <v>426.65</v>
      </c>
    </row>
    <row r="3223" customFormat="false" ht="25.5" hidden="false" customHeight="false" outlineLevel="0" collapsed="false">
      <c r="A3223" s="868" t="s">
        <v>6778</v>
      </c>
      <c r="B3223" s="869"/>
      <c r="C3223" s="868" t="s">
        <v>6779</v>
      </c>
      <c r="D3223" s="868" t="s">
        <v>337</v>
      </c>
      <c r="E3223" s="870" t="n">
        <v>515.1</v>
      </c>
      <c r="F3223" s="871" t="n">
        <v>23.89</v>
      </c>
      <c r="G3223" s="871" t="n">
        <v>538.99</v>
      </c>
      <c r="H3223" s="870" t="n">
        <v>515.1</v>
      </c>
      <c r="I3223" s="871" t="n">
        <v>27.6</v>
      </c>
      <c r="J3223" s="871" t="n">
        <v>542.7</v>
      </c>
    </row>
    <row r="3224" customFormat="false" ht="25.5" hidden="false" customHeight="false" outlineLevel="0" collapsed="false">
      <c r="A3224" s="868" t="s">
        <v>6780</v>
      </c>
      <c r="B3224" s="869"/>
      <c r="C3224" s="868" t="s">
        <v>6781</v>
      </c>
      <c r="D3224" s="868" t="s">
        <v>337</v>
      </c>
      <c r="E3224" s="870" t="n">
        <v>934.3</v>
      </c>
      <c r="F3224" s="871" t="n">
        <v>26.54</v>
      </c>
      <c r="G3224" s="871" t="n">
        <v>960.84</v>
      </c>
      <c r="H3224" s="870" t="n">
        <v>934.3</v>
      </c>
      <c r="I3224" s="871" t="n">
        <v>30.67</v>
      </c>
      <c r="J3224" s="871" t="n">
        <v>964.97</v>
      </c>
    </row>
    <row r="3225" customFormat="false" ht="25.5" hidden="false" customHeight="false" outlineLevel="0" collapsed="false">
      <c r="A3225" s="868" t="s">
        <v>6782</v>
      </c>
      <c r="B3225" s="869"/>
      <c r="C3225" s="868" t="s">
        <v>6783</v>
      </c>
      <c r="D3225" s="868" t="s">
        <v>337</v>
      </c>
      <c r="E3225" s="870" t="n">
        <v>199.24</v>
      </c>
      <c r="F3225" s="871" t="n">
        <v>18.58</v>
      </c>
      <c r="G3225" s="871" t="n">
        <v>217.82</v>
      </c>
      <c r="H3225" s="870" t="n">
        <v>199.24</v>
      </c>
      <c r="I3225" s="871" t="n">
        <v>21.47</v>
      </c>
      <c r="J3225" s="871" t="n">
        <v>220.71</v>
      </c>
    </row>
    <row r="3226" customFormat="false" ht="25.5" hidden="false" customHeight="false" outlineLevel="0" collapsed="false">
      <c r="A3226" s="868" t="s">
        <v>6784</v>
      </c>
      <c r="B3226" s="869"/>
      <c r="C3226" s="868" t="s">
        <v>6785</v>
      </c>
      <c r="D3226" s="868" t="s">
        <v>337</v>
      </c>
      <c r="E3226" s="870" t="n">
        <v>242.16</v>
      </c>
      <c r="F3226" s="871" t="n">
        <v>18.58</v>
      </c>
      <c r="G3226" s="871" t="n">
        <v>260.74</v>
      </c>
      <c r="H3226" s="870" t="n">
        <v>242.16</v>
      </c>
      <c r="I3226" s="871" t="n">
        <v>21.47</v>
      </c>
      <c r="J3226" s="871" t="n">
        <v>263.63</v>
      </c>
    </row>
    <row r="3227" customFormat="false" ht="25.5" hidden="false" customHeight="false" outlineLevel="0" collapsed="false">
      <c r="A3227" s="868" t="s">
        <v>6786</v>
      </c>
      <c r="B3227" s="869"/>
      <c r="C3227" s="868" t="s">
        <v>6787</v>
      </c>
      <c r="D3227" s="868" t="s">
        <v>337</v>
      </c>
      <c r="E3227" s="870" t="n">
        <v>399.06</v>
      </c>
      <c r="F3227" s="871" t="n">
        <v>21.24</v>
      </c>
      <c r="G3227" s="871" t="n">
        <v>420.3</v>
      </c>
      <c r="H3227" s="870" t="n">
        <v>399.06</v>
      </c>
      <c r="I3227" s="871" t="n">
        <v>24.53</v>
      </c>
      <c r="J3227" s="871" t="n">
        <v>423.59</v>
      </c>
    </row>
    <row r="3228" customFormat="false" ht="25.5" hidden="false" customHeight="false" outlineLevel="0" collapsed="false">
      <c r="A3228" s="868" t="s">
        <v>6788</v>
      </c>
      <c r="B3228" s="869"/>
      <c r="C3228" s="868" t="s">
        <v>6789</v>
      </c>
      <c r="D3228" s="868" t="s">
        <v>337</v>
      </c>
      <c r="E3228" s="870" t="n">
        <v>550.55</v>
      </c>
      <c r="F3228" s="871" t="n">
        <v>23.89</v>
      </c>
      <c r="G3228" s="871" t="n">
        <v>574.44</v>
      </c>
      <c r="H3228" s="870" t="n">
        <v>550.55</v>
      </c>
      <c r="I3228" s="871" t="n">
        <v>27.6</v>
      </c>
      <c r="J3228" s="871" t="n">
        <v>578.15</v>
      </c>
    </row>
    <row r="3229" customFormat="false" ht="25.5" hidden="false" customHeight="false" outlineLevel="0" collapsed="false">
      <c r="A3229" s="868" t="s">
        <v>6790</v>
      </c>
      <c r="B3229" s="869"/>
      <c r="C3229" s="868" t="s">
        <v>6791</v>
      </c>
      <c r="D3229" s="868" t="s">
        <v>337</v>
      </c>
      <c r="E3229" s="870" t="n">
        <v>797.28</v>
      </c>
      <c r="F3229" s="871" t="n">
        <v>26.54</v>
      </c>
      <c r="G3229" s="871" t="n">
        <v>823.82</v>
      </c>
      <c r="H3229" s="870" t="n">
        <v>797.28</v>
      </c>
      <c r="I3229" s="871" t="n">
        <v>30.67</v>
      </c>
      <c r="J3229" s="871" t="n">
        <v>827.95</v>
      </c>
    </row>
    <row r="3230" customFormat="false" ht="12.75" hidden="false" customHeight="false" outlineLevel="0" collapsed="false">
      <c r="A3230" s="863" t="s">
        <v>6792</v>
      </c>
      <c r="B3230" s="864" t="s">
        <v>6793</v>
      </c>
      <c r="C3230" s="865"/>
      <c r="D3230" s="876"/>
      <c r="E3230" s="877"/>
      <c r="F3230" s="877"/>
      <c r="G3230" s="878"/>
      <c r="H3230" s="877"/>
      <c r="I3230" s="877"/>
      <c r="J3230" s="878"/>
    </row>
    <row r="3231" customFormat="false" ht="25.5" hidden="false" customHeight="false" outlineLevel="0" collapsed="false">
      <c r="A3231" s="868" t="s">
        <v>6794</v>
      </c>
      <c r="B3231" s="869"/>
      <c r="C3231" s="868" t="s">
        <v>6795</v>
      </c>
      <c r="D3231" s="868" t="s">
        <v>445</v>
      </c>
      <c r="E3231" s="870" t="n">
        <v>1.12</v>
      </c>
      <c r="F3231" s="871" t="n">
        <v>45.79</v>
      </c>
      <c r="G3231" s="871" t="n">
        <v>46.91</v>
      </c>
      <c r="H3231" s="870" t="n">
        <v>1.12</v>
      </c>
      <c r="I3231" s="871" t="n">
        <v>52.92</v>
      </c>
      <c r="J3231" s="871" t="n">
        <v>54.04</v>
      </c>
    </row>
    <row r="3232" customFormat="false" ht="25.5" hidden="false" customHeight="false" outlineLevel="0" collapsed="false">
      <c r="A3232" s="868" t="s">
        <v>6796</v>
      </c>
      <c r="B3232" s="869"/>
      <c r="C3232" s="868" t="s">
        <v>6797</v>
      </c>
      <c r="D3232" s="868" t="s">
        <v>445</v>
      </c>
      <c r="E3232" s="870" t="n">
        <v>48.3</v>
      </c>
      <c r="F3232" s="871" t="n">
        <v>26.64</v>
      </c>
      <c r="G3232" s="871" t="n">
        <v>74.94</v>
      </c>
      <c r="H3232" s="870" t="n">
        <v>48.3</v>
      </c>
      <c r="I3232" s="871" t="n">
        <v>30.79</v>
      </c>
      <c r="J3232" s="871" t="n">
        <v>79.09</v>
      </c>
    </row>
    <row r="3233" customFormat="false" ht="12.75" hidden="false" customHeight="false" outlineLevel="0" collapsed="false">
      <c r="A3233" s="863" t="s">
        <v>6798</v>
      </c>
      <c r="B3233" s="864" t="s">
        <v>6799</v>
      </c>
      <c r="C3233" s="865"/>
      <c r="D3233" s="876"/>
      <c r="E3233" s="877"/>
      <c r="F3233" s="877"/>
      <c r="G3233" s="878"/>
      <c r="H3233" s="877"/>
      <c r="I3233" s="877"/>
      <c r="J3233" s="878"/>
    </row>
    <row r="3234" customFormat="false" ht="25.5" hidden="false" customHeight="false" outlineLevel="0" collapsed="false">
      <c r="A3234" s="868" t="s">
        <v>6800</v>
      </c>
      <c r="B3234" s="869"/>
      <c r="C3234" s="868" t="s">
        <v>6801</v>
      </c>
      <c r="D3234" s="868" t="s">
        <v>445</v>
      </c>
      <c r="E3234" s="870" t="n">
        <v>35.44</v>
      </c>
      <c r="F3234" s="871" t="n">
        <v>46.45</v>
      </c>
      <c r="G3234" s="871" t="n">
        <v>81.89</v>
      </c>
      <c r="H3234" s="870" t="n">
        <v>35.44</v>
      </c>
      <c r="I3234" s="871" t="n">
        <v>53.67</v>
      </c>
      <c r="J3234" s="871" t="n">
        <v>89.11</v>
      </c>
    </row>
    <row r="3235" customFormat="false" ht="25.5" hidden="false" customHeight="false" outlineLevel="0" collapsed="false">
      <c r="A3235" s="868" t="s">
        <v>6802</v>
      </c>
      <c r="B3235" s="869"/>
      <c r="C3235" s="868" t="s">
        <v>6803</v>
      </c>
      <c r="D3235" s="868" t="s">
        <v>445</v>
      </c>
      <c r="E3235" s="870" t="n">
        <v>42.68</v>
      </c>
      <c r="F3235" s="871" t="n">
        <v>53.09</v>
      </c>
      <c r="G3235" s="871" t="n">
        <v>95.77</v>
      </c>
      <c r="H3235" s="870" t="n">
        <v>42.68</v>
      </c>
      <c r="I3235" s="871" t="n">
        <v>61.35</v>
      </c>
      <c r="J3235" s="871" t="n">
        <v>104.03</v>
      </c>
    </row>
    <row r="3236" customFormat="false" ht="25.5" hidden="false" customHeight="false" outlineLevel="0" collapsed="false">
      <c r="A3236" s="868" t="s">
        <v>6804</v>
      </c>
      <c r="B3236" s="869"/>
      <c r="C3236" s="868" t="s">
        <v>6805</v>
      </c>
      <c r="D3236" s="868" t="s">
        <v>445</v>
      </c>
      <c r="E3236" s="870" t="n">
        <v>46.5</v>
      </c>
      <c r="F3236" s="871" t="n">
        <v>53.09</v>
      </c>
      <c r="G3236" s="871" t="n">
        <v>99.59</v>
      </c>
      <c r="H3236" s="870" t="n">
        <v>46.5</v>
      </c>
      <c r="I3236" s="871" t="n">
        <v>61.35</v>
      </c>
      <c r="J3236" s="871" t="n">
        <v>107.85</v>
      </c>
    </row>
    <row r="3237" customFormat="false" ht="25.5" hidden="false" customHeight="false" outlineLevel="0" collapsed="false">
      <c r="A3237" s="868" t="s">
        <v>6806</v>
      </c>
      <c r="B3237" s="869"/>
      <c r="C3237" s="868" t="s">
        <v>6807</v>
      </c>
      <c r="D3237" s="868" t="s">
        <v>445</v>
      </c>
      <c r="E3237" s="870" t="n">
        <v>58.68</v>
      </c>
      <c r="F3237" s="871" t="n">
        <v>59.72</v>
      </c>
      <c r="G3237" s="871" t="n">
        <v>118.4</v>
      </c>
      <c r="H3237" s="870" t="n">
        <v>58.68</v>
      </c>
      <c r="I3237" s="871" t="n">
        <v>69.01</v>
      </c>
      <c r="J3237" s="871" t="n">
        <v>127.69</v>
      </c>
    </row>
    <row r="3238" customFormat="false" ht="25.5" hidden="false" customHeight="false" outlineLevel="0" collapsed="false">
      <c r="A3238" s="868" t="s">
        <v>6808</v>
      </c>
      <c r="B3238" s="869"/>
      <c r="C3238" s="868" t="s">
        <v>6809</v>
      </c>
      <c r="D3238" s="868" t="s">
        <v>445</v>
      </c>
      <c r="E3238" s="870" t="n">
        <v>99.75</v>
      </c>
      <c r="F3238" s="871" t="n">
        <v>66.36</v>
      </c>
      <c r="G3238" s="871" t="n">
        <v>166.11</v>
      </c>
      <c r="H3238" s="870" t="n">
        <v>99.75</v>
      </c>
      <c r="I3238" s="871" t="n">
        <v>76.68</v>
      </c>
      <c r="J3238" s="871" t="n">
        <v>176.43</v>
      </c>
    </row>
    <row r="3239" customFormat="false" ht="25.5" hidden="false" customHeight="false" outlineLevel="0" collapsed="false">
      <c r="A3239" s="868" t="s">
        <v>6810</v>
      </c>
      <c r="B3239" s="869"/>
      <c r="C3239" s="868" t="s">
        <v>6811</v>
      </c>
      <c r="D3239" s="868" t="s">
        <v>445</v>
      </c>
      <c r="E3239" s="870" t="n">
        <v>109.4</v>
      </c>
      <c r="F3239" s="871" t="n">
        <v>74.66</v>
      </c>
      <c r="G3239" s="871" t="n">
        <v>184.06</v>
      </c>
      <c r="H3239" s="870" t="n">
        <v>109.4</v>
      </c>
      <c r="I3239" s="871" t="n">
        <v>86.27</v>
      </c>
      <c r="J3239" s="871" t="n">
        <v>195.67</v>
      </c>
    </row>
    <row r="3240" customFormat="false" ht="25.5" hidden="false" customHeight="false" outlineLevel="0" collapsed="false">
      <c r="A3240" s="868" t="s">
        <v>6812</v>
      </c>
      <c r="B3240" s="869"/>
      <c r="C3240" s="868" t="s">
        <v>6813</v>
      </c>
      <c r="D3240" s="868" t="s">
        <v>445</v>
      </c>
      <c r="E3240" s="870" t="n">
        <v>127.82</v>
      </c>
      <c r="F3240" s="871" t="n">
        <v>79.63</v>
      </c>
      <c r="G3240" s="871" t="n">
        <v>207.45</v>
      </c>
      <c r="H3240" s="870" t="n">
        <v>127.82</v>
      </c>
      <c r="I3240" s="871" t="n">
        <v>92.01</v>
      </c>
      <c r="J3240" s="871" t="n">
        <v>219.83</v>
      </c>
    </row>
    <row r="3241" customFormat="false" ht="25.5" hidden="false" customHeight="false" outlineLevel="0" collapsed="false">
      <c r="A3241" s="868" t="s">
        <v>6814</v>
      </c>
      <c r="B3241" s="869"/>
      <c r="C3241" s="868" t="s">
        <v>6815</v>
      </c>
      <c r="D3241" s="868" t="s">
        <v>445</v>
      </c>
      <c r="E3241" s="870" t="n">
        <v>155.11</v>
      </c>
      <c r="F3241" s="871" t="n">
        <v>82.96</v>
      </c>
      <c r="G3241" s="871" t="n">
        <v>238.07</v>
      </c>
      <c r="H3241" s="870" t="n">
        <v>155.11</v>
      </c>
      <c r="I3241" s="871" t="n">
        <v>95.86</v>
      </c>
      <c r="J3241" s="871" t="n">
        <v>250.97</v>
      </c>
    </row>
    <row r="3242" customFormat="false" ht="25.5" hidden="false" customHeight="false" outlineLevel="0" collapsed="false">
      <c r="A3242" s="868" t="s">
        <v>6816</v>
      </c>
      <c r="B3242" s="869"/>
      <c r="C3242" s="868" t="s">
        <v>6817</v>
      </c>
      <c r="D3242" s="868" t="s">
        <v>445</v>
      </c>
      <c r="E3242" s="870" t="n">
        <v>212.1</v>
      </c>
      <c r="F3242" s="871" t="n">
        <v>87.92</v>
      </c>
      <c r="G3242" s="871" t="n">
        <v>300.02</v>
      </c>
      <c r="H3242" s="870" t="n">
        <v>212.1</v>
      </c>
      <c r="I3242" s="871" t="n">
        <v>101.6</v>
      </c>
      <c r="J3242" s="871" t="n">
        <v>313.7</v>
      </c>
    </row>
    <row r="3243" customFormat="false" ht="25.5" hidden="false" customHeight="false" outlineLevel="0" collapsed="false">
      <c r="A3243" s="868" t="s">
        <v>6818</v>
      </c>
      <c r="B3243" s="869"/>
      <c r="C3243" s="868" t="s">
        <v>6819</v>
      </c>
      <c r="D3243" s="868" t="s">
        <v>445</v>
      </c>
      <c r="E3243" s="870" t="n">
        <v>293.38</v>
      </c>
      <c r="F3243" s="871" t="n">
        <v>91.25</v>
      </c>
      <c r="G3243" s="871" t="n">
        <v>384.63</v>
      </c>
      <c r="H3243" s="870" t="n">
        <v>293.38</v>
      </c>
      <c r="I3243" s="871" t="n">
        <v>105.43</v>
      </c>
      <c r="J3243" s="871" t="n">
        <v>398.81</v>
      </c>
    </row>
    <row r="3244" customFormat="false" ht="25.5" hidden="false" customHeight="false" outlineLevel="0" collapsed="false">
      <c r="A3244" s="868" t="s">
        <v>6820</v>
      </c>
      <c r="B3244" s="869"/>
      <c r="C3244" s="868" t="s">
        <v>6821</v>
      </c>
      <c r="D3244" s="868" t="s">
        <v>445</v>
      </c>
      <c r="E3244" s="870" t="n">
        <v>453.62</v>
      </c>
      <c r="F3244" s="871" t="n">
        <v>99.54</v>
      </c>
      <c r="G3244" s="871" t="n">
        <v>553.16</v>
      </c>
      <c r="H3244" s="870" t="n">
        <v>453.62</v>
      </c>
      <c r="I3244" s="871" t="n">
        <v>115.02</v>
      </c>
      <c r="J3244" s="871" t="n">
        <v>568.64</v>
      </c>
    </row>
    <row r="3245" customFormat="false" ht="25.5" hidden="false" customHeight="false" outlineLevel="0" collapsed="false">
      <c r="A3245" s="868" t="s">
        <v>6822</v>
      </c>
      <c r="B3245" s="869"/>
      <c r="C3245" s="868" t="s">
        <v>6823</v>
      </c>
      <c r="D3245" s="868" t="s">
        <v>445</v>
      </c>
      <c r="E3245" s="870" t="n">
        <v>465.67</v>
      </c>
      <c r="F3245" s="871" t="n">
        <v>109.5</v>
      </c>
      <c r="G3245" s="871" t="n">
        <v>575.17</v>
      </c>
      <c r="H3245" s="870" t="n">
        <v>465.67</v>
      </c>
      <c r="I3245" s="871" t="n">
        <v>126.52</v>
      </c>
      <c r="J3245" s="871" t="n">
        <v>592.19</v>
      </c>
    </row>
    <row r="3246" customFormat="false" ht="25.5" hidden="false" customHeight="false" outlineLevel="0" collapsed="false">
      <c r="A3246" s="868" t="s">
        <v>6824</v>
      </c>
      <c r="B3246" s="869"/>
      <c r="C3246" s="868" t="s">
        <v>6825</v>
      </c>
      <c r="D3246" s="868" t="s">
        <v>445</v>
      </c>
      <c r="E3246" s="870" t="n">
        <v>635.77</v>
      </c>
      <c r="F3246" s="871" t="n">
        <v>116.14</v>
      </c>
      <c r="G3246" s="871" t="n">
        <v>751.91</v>
      </c>
      <c r="H3246" s="870" t="n">
        <v>635.77</v>
      </c>
      <c r="I3246" s="871" t="n">
        <v>134.2</v>
      </c>
      <c r="J3246" s="871" t="n">
        <v>769.97</v>
      </c>
    </row>
    <row r="3247" customFormat="false" ht="12.75" hidden="false" customHeight="false" outlineLevel="0" collapsed="false">
      <c r="A3247" s="863" t="s">
        <v>6826</v>
      </c>
      <c r="B3247" s="864" t="s">
        <v>6827</v>
      </c>
      <c r="C3247" s="865"/>
      <c r="D3247" s="876"/>
      <c r="E3247" s="877"/>
      <c r="F3247" s="877"/>
      <c r="G3247" s="878"/>
      <c r="H3247" s="877"/>
      <c r="I3247" s="877"/>
      <c r="J3247" s="878"/>
    </row>
    <row r="3248" customFormat="false" ht="12.75" hidden="false" customHeight="false" outlineLevel="0" collapsed="false">
      <c r="A3248" s="868" t="s">
        <v>6828</v>
      </c>
      <c r="B3248" s="869"/>
      <c r="C3248" s="868" t="s">
        <v>6829</v>
      </c>
      <c r="D3248" s="868" t="s">
        <v>445</v>
      </c>
      <c r="E3248" s="870" t="n">
        <v>91.62</v>
      </c>
      <c r="F3248" s="871" t="n">
        <v>10.8</v>
      </c>
      <c r="G3248" s="871" t="n">
        <v>102.42</v>
      </c>
      <c r="H3248" s="870" t="n">
        <v>91.62</v>
      </c>
      <c r="I3248" s="871" t="n">
        <v>12.48</v>
      </c>
      <c r="J3248" s="871" t="n">
        <v>104.1</v>
      </c>
    </row>
    <row r="3249" customFormat="false" ht="12.75" hidden="false" customHeight="false" outlineLevel="0" collapsed="false">
      <c r="A3249" s="868" t="s">
        <v>6830</v>
      </c>
      <c r="B3249" s="869"/>
      <c r="C3249" s="868" t="s">
        <v>6831</v>
      </c>
      <c r="D3249" s="868" t="s">
        <v>445</v>
      </c>
      <c r="E3249" s="870" t="n">
        <v>113.78</v>
      </c>
      <c r="F3249" s="871" t="n">
        <v>16.2</v>
      </c>
      <c r="G3249" s="871" t="n">
        <v>129.98</v>
      </c>
      <c r="H3249" s="870" t="n">
        <v>113.78</v>
      </c>
      <c r="I3249" s="871" t="n">
        <v>18.72</v>
      </c>
      <c r="J3249" s="871" t="n">
        <v>132.5</v>
      </c>
    </row>
    <row r="3250" customFormat="false" ht="12.75" hidden="false" customHeight="false" outlineLevel="0" collapsed="false">
      <c r="A3250" s="868" t="s">
        <v>6832</v>
      </c>
      <c r="B3250" s="869"/>
      <c r="C3250" s="868" t="s">
        <v>6833</v>
      </c>
      <c r="D3250" s="868" t="s">
        <v>445</v>
      </c>
      <c r="E3250" s="870" t="n">
        <v>150.27</v>
      </c>
      <c r="F3250" s="871" t="n">
        <v>18.9</v>
      </c>
      <c r="G3250" s="871" t="n">
        <v>169.17</v>
      </c>
      <c r="H3250" s="870" t="n">
        <v>150.27</v>
      </c>
      <c r="I3250" s="871" t="n">
        <v>21.84</v>
      </c>
      <c r="J3250" s="871" t="n">
        <v>172.11</v>
      </c>
    </row>
    <row r="3251" customFormat="false" ht="12.75" hidden="false" customHeight="false" outlineLevel="0" collapsed="false">
      <c r="A3251" s="868" t="s">
        <v>6834</v>
      </c>
      <c r="B3251" s="869"/>
      <c r="C3251" s="868" t="s">
        <v>6835</v>
      </c>
      <c r="D3251" s="868" t="s">
        <v>445</v>
      </c>
      <c r="E3251" s="870" t="n">
        <v>203.47</v>
      </c>
      <c r="F3251" s="871" t="n">
        <v>21.6</v>
      </c>
      <c r="G3251" s="871" t="n">
        <v>225.07</v>
      </c>
      <c r="H3251" s="870" t="n">
        <v>203.47</v>
      </c>
      <c r="I3251" s="871" t="n">
        <v>24.96</v>
      </c>
      <c r="J3251" s="871" t="n">
        <v>228.43</v>
      </c>
    </row>
    <row r="3252" customFormat="false" ht="12.75" hidden="false" customHeight="false" outlineLevel="0" collapsed="false">
      <c r="A3252" s="868" t="s">
        <v>6836</v>
      </c>
      <c r="B3252" s="869"/>
      <c r="C3252" s="868" t="s">
        <v>6837</v>
      </c>
      <c r="D3252" s="868" t="s">
        <v>445</v>
      </c>
      <c r="E3252" s="870" t="n">
        <v>255.32</v>
      </c>
      <c r="F3252" s="871" t="n">
        <v>27</v>
      </c>
      <c r="G3252" s="871" t="n">
        <v>282.32</v>
      </c>
      <c r="H3252" s="870" t="n">
        <v>255.32</v>
      </c>
      <c r="I3252" s="871" t="n">
        <v>31.2</v>
      </c>
      <c r="J3252" s="871" t="n">
        <v>286.52</v>
      </c>
    </row>
    <row r="3253" customFormat="false" ht="12.75" hidden="false" customHeight="false" outlineLevel="0" collapsed="false">
      <c r="A3253" s="868" t="s">
        <v>6838</v>
      </c>
      <c r="B3253" s="869"/>
      <c r="C3253" s="868" t="s">
        <v>6839</v>
      </c>
      <c r="D3253" s="868" t="s">
        <v>445</v>
      </c>
      <c r="E3253" s="870" t="n">
        <v>321.2</v>
      </c>
      <c r="F3253" s="871" t="n">
        <v>32.4</v>
      </c>
      <c r="G3253" s="871" t="n">
        <v>353.6</v>
      </c>
      <c r="H3253" s="870" t="n">
        <v>321.2</v>
      </c>
      <c r="I3253" s="871" t="n">
        <v>37.44</v>
      </c>
      <c r="J3253" s="871" t="n">
        <v>358.64</v>
      </c>
    </row>
    <row r="3254" customFormat="false" ht="12.75" hidden="false" customHeight="false" outlineLevel="0" collapsed="false">
      <c r="A3254" s="868" t="s">
        <v>6840</v>
      </c>
      <c r="B3254" s="869"/>
      <c r="C3254" s="868" t="s">
        <v>6841</v>
      </c>
      <c r="D3254" s="868" t="s">
        <v>445</v>
      </c>
      <c r="E3254" s="870" t="n">
        <v>372.06</v>
      </c>
      <c r="F3254" s="871" t="n">
        <v>40.5</v>
      </c>
      <c r="G3254" s="871" t="n">
        <v>412.56</v>
      </c>
      <c r="H3254" s="870" t="n">
        <v>372.06</v>
      </c>
      <c r="I3254" s="871" t="n">
        <v>46.8</v>
      </c>
      <c r="J3254" s="871" t="n">
        <v>418.86</v>
      </c>
    </row>
    <row r="3255" customFormat="false" ht="12.75" hidden="false" customHeight="false" outlineLevel="0" collapsed="false">
      <c r="A3255" s="868" t="s">
        <v>6842</v>
      </c>
      <c r="B3255" s="869"/>
      <c r="C3255" s="868" t="s">
        <v>6843</v>
      </c>
      <c r="D3255" s="868" t="s">
        <v>445</v>
      </c>
      <c r="E3255" s="870" t="n">
        <v>538.71</v>
      </c>
      <c r="F3255" s="871" t="n">
        <v>81</v>
      </c>
      <c r="G3255" s="871" t="n">
        <v>619.71</v>
      </c>
      <c r="H3255" s="870" t="n">
        <v>538.71</v>
      </c>
      <c r="I3255" s="871" t="n">
        <v>93.6</v>
      </c>
      <c r="J3255" s="871" t="n">
        <v>632.31</v>
      </c>
    </row>
    <row r="3256" customFormat="false" ht="12.75" hidden="false" customHeight="false" outlineLevel="0" collapsed="false">
      <c r="A3256" s="863" t="s">
        <v>6844</v>
      </c>
      <c r="B3256" s="864" t="s">
        <v>6845</v>
      </c>
      <c r="C3256" s="865"/>
      <c r="D3256" s="876"/>
      <c r="E3256" s="877"/>
      <c r="F3256" s="877"/>
      <c r="G3256" s="878"/>
      <c r="H3256" s="877"/>
      <c r="I3256" s="877"/>
      <c r="J3256" s="878"/>
    </row>
    <row r="3257" customFormat="false" ht="25.5" hidden="false" customHeight="false" outlineLevel="0" collapsed="false">
      <c r="A3257" s="868" t="s">
        <v>6846</v>
      </c>
      <c r="B3257" s="869"/>
      <c r="C3257" s="868" t="s">
        <v>6847</v>
      </c>
      <c r="D3257" s="868" t="s">
        <v>445</v>
      </c>
      <c r="E3257" s="870" t="n">
        <v>86.89</v>
      </c>
      <c r="F3257" s="871" t="n">
        <v>16.6</v>
      </c>
      <c r="G3257" s="871" t="n">
        <v>103.49</v>
      </c>
      <c r="H3257" s="870" t="n">
        <v>86.89</v>
      </c>
      <c r="I3257" s="871" t="n">
        <v>19.18</v>
      </c>
      <c r="J3257" s="871" t="n">
        <v>106.07</v>
      </c>
    </row>
    <row r="3258" customFormat="false" ht="25.5" hidden="false" customHeight="false" outlineLevel="0" collapsed="false">
      <c r="A3258" s="868" t="s">
        <v>6848</v>
      </c>
      <c r="B3258" s="869"/>
      <c r="C3258" s="868" t="s">
        <v>6849</v>
      </c>
      <c r="D3258" s="868" t="s">
        <v>445</v>
      </c>
      <c r="E3258" s="870" t="n">
        <v>110.98</v>
      </c>
      <c r="F3258" s="871" t="n">
        <v>16.6</v>
      </c>
      <c r="G3258" s="871" t="n">
        <v>127.58</v>
      </c>
      <c r="H3258" s="870" t="n">
        <v>110.98</v>
      </c>
      <c r="I3258" s="871" t="n">
        <v>19.18</v>
      </c>
      <c r="J3258" s="871" t="n">
        <v>130.16</v>
      </c>
    </row>
    <row r="3259" customFormat="false" ht="25.5" hidden="false" customHeight="false" outlineLevel="0" collapsed="false">
      <c r="A3259" s="868" t="s">
        <v>6850</v>
      </c>
      <c r="B3259" s="869"/>
      <c r="C3259" s="868" t="s">
        <v>6851</v>
      </c>
      <c r="D3259" s="868" t="s">
        <v>445</v>
      </c>
      <c r="E3259" s="870" t="n">
        <v>126.48</v>
      </c>
      <c r="F3259" s="871" t="n">
        <v>23.35</v>
      </c>
      <c r="G3259" s="871" t="n">
        <v>149.83</v>
      </c>
      <c r="H3259" s="870" t="n">
        <v>126.48</v>
      </c>
      <c r="I3259" s="871" t="n">
        <v>26.98</v>
      </c>
      <c r="J3259" s="871" t="n">
        <v>153.46</v>
      </c>
    </row>
    <row r="3260" customFormat="false" ht="25.5" hidden="false" customHeight="false" outlineLevel="0" collapsed="false">
      <c r="A3260" s="868" t="s">
        <v>6852</v>
      </c>
      <c r="B3260" s="869"/>
      <c r="C3260" s="868" t="s">
        <v>6853</v>
      </c>
      <c r="D3260" s="868" t="s">
        <v>445</v>
      </c>
      <c r="E3260" s="870" t="n">
        <v>198.96</v>
      </c>
      <c r="F3260" s="871" t="n">
        <v>23.35</v>
      </c>
      <c r="G3260" s="871" t="n">
        <v>222.31</v>
      </c>
      <c r="H3260" s="870" t="n">
        <v>198.96</v>
      </c>
      <c r="I3260" s="871" t="n">
        <v>26.98</v>
      </c>
      <c r="J3260" s="871" t="n">
        <v>225.94</v>
      </c>
    </row>
    <row r="3261" customFormat="false" ht="25.5" hidden="false" customHeight="false" outlineLevel="0" collapsed="false">
      <c r="A3261" s="868" t="s">
        <v>6854</v>
      </c>
      <c r="B3261" s="869"/>
      <c r="C3261" s="868" t="s">
        <v>6855</v>
      </c>
      <c r="D3261" s="868" t="s">
        <v>445</v>
      </c>
      <c r="E3261" s="870" t="n">
        <v>384.3</v>
      </c>
      <c r="F3261" s="871" t="n">
        <v>23.35</v>
      </c>
      <c r="G3261" s="871" t="n">
        <v>407.65</v>
      </c>
      <c r="H3261" s="870" t="n">
        <v>384.3</v>
      </c>
      <c r="I3261" s="871" t="n">
        <v>26.98</v>
      </c>
      <c r="J3261" s="871" t="n">
        <v>411.28</v>
      </c>
    </row>
    <row r="3262" customFormat="false" ht="25.5" hidden="false" customHeight="false" outlineLevel="0" collapsed="false">
      <c r="A3262" s="868" t="s">
        <v>6856</v>
      </c>
      <c r="B3262" s="869"/>
      <c r="C3262" s="868" t="s">
        <v>6857</v>
      </c>
      <c r="D3262" s="868" t="s">
        <v>337</v>
      </c>
      <c r="E3262" s="870" t="n">
        <v>34.74</v>
      </c>
      <c r="F3262" s="871" t="n">
        <v>13.27</v>
      </c>
      <c r="G3262" s="871" t="n">
        <v>48.01</v>
      </c>
      <c r="H3262" s="870" t="n">
        <v>34.74</v>
      </c>
      <c r="I3262" s="871" t="n">
        <v>15.33</v>
      </c>
      <c r="J3262" s="871" t="n">
        <v>50.07</v>
      </c>
    </row>
    <row r="3263" customFormat="false" ht="25.5" hidden="false" customHeight="false" outlineLevel="0" collapsed="false">
      <c r="A3263" s="868" t="s">
        <v>6858</v>
      </c>
      <c r="B3263" s="869"/>
      <c r="C3263" s="868" t="s">
        <v>6859</v>
      </c>
      <c r="D3263" s="868" t="s">
        <v>337</v>
      </c>
      <c r="E3263" s="870" t="n">
        <v>39.26</v>
      </c>
      <c r="F3263" s="871" t="n">
        <v>13.27</v>
      </c>
      <c r="G3263" s="871" t="n">
        <v>52.53</v>
      </c>
      <c r="H3263" s="870" t="n">
        <v>39.26</v>
      </c>
      <c r="I3263" s="871" t="n">
        <v>15.33</v>
      </c>
      <c r="J3263" s="871" t="n">
        <v>54.59</v>
      </c>
    </row>
    <row r="3264" customFormat="false" ht="25.5" hidden="false" customHeight="false" outlineLevel="0" collapsed="false">
      <c r="A3264" s="868" t="s">
        <v>6860</v>
      </c>
      <c r="B3264" s="869"/>
      <c r="C3264" s="868" t="s">
        <v>6861</v>
      </c>
      <c r="D3264" s="868" t="s">
        <v>337</v>
      </c>
      <c r="E3264" s="870" t="n">
        <v>40.6</v>
      </c>
      <c r="F3264" s="871" t="n">
        <v>16.6</v>
      </c>
      <c r="G3264" s="871" t="n">
        <v>57.2</v>
      </c>
      <c r="H3264" s="870" t="n">
        <v>40.6</v>
      </c>
      <c r="I3264" s="871" t="n">
        <v>19.18</v>
      </c>
      <c r="J3264" s="871" t="n">
        <v>59.78</v>
      </c>
    </row>
    <row r="3265" customFormat="false" ht="25.5" hidden="false" customHeight="false" outlineLevel="0" collapsed="false">
      <c r="A3265" s="868" t="s">
        <v>6862</v>
      </c>
      <c r="B3265" s="869"/>
      <c r="C3265" s="868" t="s">
        <v>6863</v>
      </c>
      <c r="D3265" s="868" t="s">
        <v>337</v>
      </c>
      <c r="E3265" s="870" t="n">
        <v>77.77</v>
      </c>
      <c r="F3265" s="871" t="n">
        <v>16.6</v>
      </c>
      <c r="G3265" s="871" t="n">
        <v>94.37</v>
      </c>
      <c r="H3265" s="870" t="n">
        <v>77.77</v>
      </c>
      <c r="I3265" s="871" t="n">
        <v>19.18</v>
      </c>
      <c r="J3265" s="871" t="n">
        <v>96.95</v>
      </c>
    </row>
    <row r="3266" customFormat="false" ht="25.5" hidden="false" customHeight="false" outlineLevel="0" collapsed="false">
      <c r="A3266" s="868" t="s">
        <v>6864</v>
      </c>
      <c r="B3266" s="869"/>
      <c r="C3266" s="868" t="s">
        <v>6865</v>
      </c>
      <c r="D3266" s="868" t="s">
        <v>337</v>
      </c>
      <c r="E3266" s="870" t="n">
        <v>118.46</v>
      </c>
      <c r="F3266" s="871" t="n">
        <v>16.6</v>
      </c>
      <c r="G3266" s="871" t="n">
        <v>135.06</v>
      </c>
      <c r="H3266" s="870" t="n">
        <v>118.46</v>
      </c>
      <c r="I3266" s="871" t="n">
        <v>19.18</v>
      </c>
      <c r="J3266" s="871" t="n">
        <v>137.64</v>
      </c>
    </row>
    <row r="3267" customFormat="false" ht="25.5" hidden="false" customHeight="false" outlineLevel="0" collapsed="false">
      <c r="A3267" s="868" t="s">
        <v>6866</v>
      </c>
      <c r="B3267" s="869"/>
      <c r="C3267" s="868" t="s">
        <v>6867</v>
      </c>
      <c r="D3267" s="868" t="s">
        <v>648</v>
      </c>
      <c r="E3267" s="870" t="n">
        <v>839.19</v>
      </c>
      <c r="F3267" s="871" t="n">
        <v>13.27</v>
      </c>
      <c r="G3267" s="871" t="n">
        <v>852.46</v>
      </c>
      <c r="H3267" s="870" t="n">
        <v>839.19</v>
      </c>
      <c r="I3267" s="871" t="n">
        <v>15.33</v>
      </c>
      <c r="J3267" s="871" t="n">
        <v>854.52</v>
      </c>
    </row>
    <row r="3268" customFormat="false" ht="25.5" hidden="false" customHeight="false" outlineLevel="0" collapsed="false">
      <c r="A3268" s="868" t="s">
        <v>6868</v>
      </c>
      <c r="B3268" s="869"/>
      <c r="C3268" s="868" t="s">
        <v>6869</v>
      </c>
      <c r="D3268" s="868" t="s">
        <v>648</v>
      </c>
      <c r="E3268" s="870" t="n">
        <v>847.11</v>
      </c>
      <c r="F3268" s="871" t="n">
        <v>13.27</v>
      </c>
      <c r="G3268" s="871" t="n">
        <v>860.38</v>
      </c>
      <c r="H3268" s="870" t="n">
        <v>847.11</v>
      </c>
      <c r="I3268" s="871" t="n">
        <v>15.33</v>
      </c>
      <c r="J3268" s="871" t="n">
        <v>862.44</v>
      </c>
    </row>
    <row r="3269" customFormat="false" ht="25.5" hidden="false" customHeight="false" outlineLevel="0" collapsed="false">
      <c r="A3269" s="868" t="s">
        <v>6870</v>
      </c>
      <c r="B3269" s="869"/>
      <c r="C3269" s="868" t="s">
        <v>6871</v>
      </c>
      <c r="D3269" s="868" t="s">
        <v>648</v>
      </c>
      <c r="E3269" s="870" t="n">
        <v>835.21</v>
      </c>
      <c r="F3269" s="871" t="n">
        <v>16.6</v>
      </c>
      <c r="G3269" s="871" t="n">
        <v>851.81</v>
      </c>
      <c r="H3269" s="870" t="n">
        <v>835.21</v>
      </c>
      <c r="I3269" s="871" t="n">
        <v>19.18</v>
      </c>
      <c r="J3269" s="871" t="n">
        <v>854.39</v>
      </c>
    </row>
    <row r="3270" customFormat="false" ht="25.5" hidden="false" customHeight="false" outlineLevel="0" collapsed="false">
      <c r="A3270" s="868" t="s">
        <v>6872</v>
      </c>
      <c r="B3270" s="869"/>
      <c r="C3270" s="868" t="s">
        <v>6873</v>
      </c>
      <c r="D3270" s="868" t="s">
        <v>648</v>
      </c>
      <c r="E3270" s="870" t="n">
        <v>1078.55</v>
      </c>
      <c r="F3270" s="871" t="n">
        <v>16.6</v>
      </c>
      <c r="G3270" s="871" t="n">
        <v>1095.15</v>
      </c>
      <c r="H3270" s="870" t="n">
        <v>1078.55</v>
      </c>
      <c r="I3270" s="871" t="n">
        <v>19.18</v>
      </c>
      <c r="J3270" s="871" t="n">
        <v>1097.73</v>
      </c>
    </row>
    <row r="3271" customFormat="false" ht="25.5" hidden="false" customHeight="false" outlineLevel="0" collapsed="false">
      <c r="A3271" s="868" t="s">
        <v>6874</v>
      </c>
      <c r="B3271" s="869"/>
      <c r="C3271" s="868" t="s">
        <v>6875</v>
      </c>
      <c r="D3271" s="868" t="s">
        <v>648</v>
      </c>
      <c r="E3271" s="870" t="n">
        <v>1309.34</v>
      </c>
      <c r="F3271" s="871" t="n">
        <v>16.6</v>
      </c>
      <c r="G3271" s="871" t="n">
        <v>1325.94</v>
      </c>
      <c r="H3271" s="870" t="n">
        <v>1309.34</v>
      </c>
      <c r="I3271" s="871" t="n">
        <v>19.18</v>
      </c>
      <c r="J3271" s="871" t="n">
        <v>1328.52</v>
      </c>
    </row>
    <row r="3272" customFormat="false" ht="25.5" hidden="false" customHeight="false" outlineLevel="0" collapsed="false">
      <c r="A3272" s="868" t="s">
        <v>6876</v>
      </c>
      <c r="B3272" s="869"/>
      <c r="C3272" s="868" t="s">
        <v>6877</v>
      </c>
      <c r="D3272" s="868" t="s">
        <v>648</v>
      </c>
      <c r="E3272" s="870" t="n">
        <v>1834.1</v>
      </c>
      <c r="F3272" s="871" t="n">
        <v>16.6</v>
      </c>
      <c r="G3272" s="871" t="n">
        <v>1850.7</v>
      </c>
      <c r="H3272" s="870" t="n">
        <v>1834.1</v>
      </c>
      <c r="I3272" s="871" t="n">
        <v>19.18</v>
      </c>
      <c r="J3272" s="871" t="n">
        <v>1853.28</v>
      </c>
    </row>
    <row r="3273" customFormat="false" ht="25.5" hidden="false" customHeight="false" outlineLevel="0" collapsed="false">
      <c r="A3273" s="868" t="s">
        <v>6878</v>
      </c>
      <c r="B3273" s="869"/>
      <c r="C3273" s="868" t="s">
        <v>6879</v>
      </c>
      <c r="D3273" s="868" t="s">
        <v>445</v>
      </c>
      <c r="E3273" s="870" t="n">
        <v>232.17</v>
      </c>
      <c r="F3273" s="871" t="n">
        <v>23.35</v>
      </c>
      <c r="G3273" s="871" t="n">
        <v>255.52</v>
      </c>
      <c r="H3273" s="870" t="n">
        <v>232.17</v>
      </c>
      <c r="I3273" s="871" t="n">
        <v>26.98</v>
      </c>
      <c r="J3273" s="871" t="n">
        <v>259.15</v>
      </c>
    </row>
    <row r="3274" customFormat="false" ht="25.5" hidden="false" customHeight="false" outlineLevel="0" collapsed="false">
      <c r="A3274" s="868" t="s">
        <v>6880</v>
      </c>
      <c r="B3274" s="869"/>
      <c r="C3274" s="868" t="s">
        <v>6881</v>
      </c>
      <c r="D3274" s="868" t="s">
        <v>445</v>
      </c>
      <c r="E3274" s="870" t="n">
        <v>521.78</v>
      </c>
      <c r="F3274" s="871" t="n">
        <v>23.35</v>
      </c>
      <c r="G3274" s="871" t="n">
        <v>545.13</v>
      </c>
      <c r="H3274" s="870" t="n">
        <v>521.78</v>
      </c>
      <c r="I3274" s="871" t="n">
        <v>26.98</v>
      </c>
      <c r="J3274" s="871" t="n">
        <v>548.76</v>
      </c>
    </row>
    <row r="3275" customFormat="false" ht="25.5" hidden="false" customHeight="false" outlineLevel="0" collapsed="false">
      <c r="A3275" s="868" t="s">
        <v>6882</v>
      </c>
      <c r="B3275" s="869"/>
      <c r="C3275" s="868" t="s">
        <v>6883</v>
      </c>
      <c r="D3275" s="868" t="s">
        <v>337</v>
      </c>
      <c r="E3275" s="870" t="n">
        <v>89.37</v>
      </c>
      <c r="F3275" s="871" t="n">
        <v>13.27</v>
      </c>
      <c r="G3275" s="871" t="n">
        <v>102.64</v>
      </c>
      <c r="H3275" s="870" t="n">
        <v>89.37</v>
      </c>
      <c r="I3275" s="871" t="n">
        <v>15.33</v>
      </c>
      <c r="J3275" s="871" t="n">
        <v>104.7</v>
      </c>
    </row>
    <row r="3276" customFormat="false" ht="25.5" hidden="false" customHeight="false" outlineLevel="0" collapsed="false">
      <c r="A3276" s="868" t="s">
        <v>6884</v>
      </c>
      <c r="B3276" s="869"/>
      <c r="C3276" s="868" t="s">
        <v>6885</v>
      </c>
      <c r="D3276" s="868" t="s">
        <v>337</v>
      </c>
      <c r="E3276" s="870" t="n">
        <v>121.74</v>
      </c>
      <c r="F3276" s="871" t="n">
        <v>13.27</v>
      </c>
      <c r="G3276" s="871" t="n">
        <v>135.01</v>
      </c>
      <c r="H3276" s="870" t="n">
        <v>121.74</v>
      </c>
      <c r="I3276" s="871" t="n">
        <v>15.33</v>
      </c>
      <c r="J3276" s="871" t="n">
        <v>137.07</v>
      </c>
    </row>
    <row r="3277" customFormat="false" ht="25.5" hidden="false" customHeight="false" outlineLevel="0" collapsed="false">
      <c r="A3277" s="868" t="s">
        <v>6886</v>
      </c>
      <c r="B3277" s="869"/>
      <c r="C3277" s="868" t="s">
        <v>6887</v>
      </c>
      <c r="D3277" s="868" t="s">
        <v>337</v>
      </c>
      <c r="E3277" s="870" t="n">
        <v>127.68</v>
      </c>
      <c r="F3277" s="871" t="n">
        <v>16.6</v>
      </c>
      <c r="G3277" s="871" t="n">
        <v>144.28</v>
      </c>
      <c r="H3277" s="870" t="n">
        <v>127.68</v>
      </c>
      <c r="I3277" s="871" t="n">
        <v>19.18</v>
      </c>
      <c r="J3277" s="871" t="n">
        <v>146.86</v>
      </c>
    </row>
    <row r="3278" customFormat="false" ht="25.5" hidden="false" customHeight="false" outlineLevel="0" collapsed="false">
      <c r="A3278" s="868" t="s">
        <v>6888</v>
      </c>
      <c r="B3278" s="869"/>
      <c r="C3278" s="868" t="s">
        <v>6889</v>
      </c>
      <c r="D3278" s="868" t="s">
        <v>337</v>
      </c>
      <c r="E3278" s="870" t="n">
        <v>208.9</v>
      </c>
      <c r="F3278" s="871" t="n">
        <v>16.6</v>
      </c>
      <c r="G3278" s="871" t="n">
        <v>225.5</v>
      </c>
      <c r="H3278" s="870" t="n">
        <v>208.9</v>
      </c>
      <c r="I3278" s="871" t="n">
        <v>19.18</v>
      </c>
      <c r="J3278" s="871" t="n">
        <v>228.08</v>
      </c>
    </row>
    <row r="3279" customFormat="false" ht="25.5" hidden="false" customHeight="false" outlineLevel="0" collapsed="false">
      <c r="A3279" s="868" t="s">
        <v>6890</v>
      </c>
      <c r="B3279" s="869"/>
      <c r="C3279" s="868" t="s">
        <v>6891</v>
      </c>
      <c r="D3279" s="868" t="s">
        <v>337</v>
      </c>
      <c r="E3279" s="870" t="n">
        <v>227.22</v>
      </c>
      <c r="F3279" s="871" t="n">
        <v>16.6</v>
      </c>
      <c r="G3279" s="871" t="n">
        <v>243.82</v>
      </c>
      <c r="H3279" s="870" t="n">
        <v>227.22</v>
      </c>
      <c r="I3279" s="871" t="n">
        <v>19.18</v>
      </c>
      <c r="J3279" s="871" t="n">
        <v>246.4</v>
      </c>
    </row>
    <row r="3280" customFormat="false" ht="25.5" hidden="false" customHeight="false" outlineLevel="0" collapsed="false">
      <c r="A3280" s="868" t="s">
        <v>6892</v>
      </c>
      <c r="B3280" s="869"/>
      <c r="C3280" s="868" t="s">
        <v>6893</v>
      </c>
      <c r="D3280" s="868" t="s">
        <v>337</v>
      </c>
      <c r="E3280" s="870" t="n">
        <v>501.62</v>
      </c>
      <c r="F3280" s="871" t="n">
        <v>16.6</v>
      </c>
      <c r="G3280" s="871" t="n">
        <v>518.22</v>
      </c>
      <c r="H3280" s="870" t="n">
        <v>501.62</v>
      </c>
      <c r="I3280" s="871" t="n">
        <v>19.18</v>
      </c>
      <c r="J3280" s="871" t="n">
        <v>520.8</v>
      </c>
    </row>
    <row r="3281" customFormat="false" ht="25.5" hidden="false" customHeight="false" outlineLevel="0" collapsed="false">
      <c r="A3281" s="868" t="s">
        <v>6894</v>
      </c>
      <c r="B3281" s="869"/>
      <c r="C3281" s="868" t="s">
        <v>6895</v>
      </c>
      <c r="D3281" s="868" t="s">
        <v>337</v>
      </c>
      <c r="E3281" s="870" t="n">
        <v>111.4</v>
      </c>
      <c r="F3281" s="871" t="n">
        <v>13.27</v>
      </c>
      <c r="G3281" s="871" t="n">
        <v>124.67</v>
      </c>
      <c r="H3281" s="870" t="n">
        <v>111.4</v>
      </c>
      <c r="I3281" s="871" t="n">
        <v>15.33</v>
      </c>
      <c r="J3281" s="871" t="n">
        <v>126.73</v>
      </c>
    </row>
    <row r="3282" customFormat="false" ht="25.5" hidden="false" customHeight="false" outlineLevel="0" collapsed="false">
      <c r="A3282" s="868" t="s">
        <v>6896</v>
      </c>
      <c r="B3282" s="869"/>
      <c r="C3282" s="868" t="s">
        <v>6897</v>
      </c>
      <c r="D3282" s="868" t="s">
        <v>337</v>
      </c>
      <c r="E3282" s="870" t="n">
        <v>113.33</v>
      </c>
      <c r="F3282" s="871" t="n">
        <v>13.27</v>
      </c>
      <c r="G3282" s="871" t="n">
        <v>126.6</v>
      </c>
      <c r="H3282" s="870" t="n">
        <v>113.33</v>
      </c>
      <c r="I3282" s="871" t="n">
        <v>15.33</v>
      </c>
      <c r="J3282" s="871" t="n">
        <v>128.66</v>
      </c>
    </row>
    <row r="3283" customFormat="false" ht="25.5" hidden="false" customHeight="false" outlineLevel="0" collapsed="false">
      <c r="A3283" s="868" t="s">
        <v>6898</v>
      </c>
      <c r="B3283" s="869"/>
      <c r="C3283" s="868" t="s">
        <v>6899</v>
      </c>
      <c r="D3283" s="868" t="s">
        <v>337</v>
      </c>
      <c r="E3283" s="870" t="n">
        <v>128.1</v>
      </c>
      <c r="F3283" s="871" t="n">
        <v>16.6</v>
      </c>
      <c r="G3283" s="871" t="n">
        <v>144.7</v>
      </c>
      <c r="H3283" s="870" t="n">
        <v>128.1</v>
      </c>
      <c r="I3283" s="871" t="n">
        <v>19.18</v>
      </c>
      <c r="J3283" s="871" t="n">
        <v>147.28</v>
      </c>
    </row>
    <row r="3284" customFormat="false" ht="25.5" hidden="false" customHeight="false" outlineLevel="0" collapsed="false">
      <c r="A3284" s="868" t="s">
        <v>6900</v>
      </c>
      <c r="B3284" s="869"/>
      <c r="C3284" s="868" t="s">
        <v>6901</v>
      </c>
      <c r="D3284" s="868" t="s">
        <v>337</v>
      </c>
      <c r="E3284" s="870" t="n">
        <v>332.84</v>
      </c>
      <c r="F3284" s="871" t="n">
        <v>16.6</v>
      </c>
      <c r="G3284" s="871" t="n">
        <v>349.44</v>
      </c>
      <c r="H3284" s="870" t="n">
        <v>332.84</v>
      </c>
      <c r="I3284" s="871" t="n">
        <v>19.18</v>
      </c>
      <c r="J3284" s="871" t="n">
        <v>352.02</v>
      </c>
    </row>
    <row r="3285" customFormat="false" ht="25.5" hidden="false" customHeight="false" outlineLevel="0" collapsed="false">
      <c r="A3285" s="868" t="s">
        <v>6902</v>
      </c>
      <c r="B3285" s="869"/>
      <c r="C3285" s="868" t="s">
        <v>6903</v>
      </c>
      <c r="D3285" s="868" t="s">
        <v>337</v>
      </c>
      <c r="E3285" s="870" t="n">
        <v>489.57</v>
      </c>
      <c r="F3285" s="871" t="n">
        <v>16.6</v>
      </c>
      <c r="G3285" s="871" t="n">
        <v>506.17</v>
      </c>
      <c r="H3285" s="870" t="n">
        <v>489.57</v>
      </c>
      <c r="I3285" s="871" t="n">
        <v>19.18</v>
      </c>
      <c r="J3285" s="871" t="n">
        <v>508.75</v>
      </c>
    </row>
    <row r="3286" customFormat="false" ht="25.5" hidden="false" customHeight="false" outlineLevel="0" collapsed="false">
      <c r="A3286" s="868" t="s">
        <v>6904</v>
      </c>
      <c r="B3286" s="869"/>
      <c r="C3286" s="868" t="s">
        <v>6905</v>
      </c>
      <c r="D3286" s="868" t="s">
        <v>337</v>
      </c>
      <c r="E3286" s="870" t="n">
        <v>157.29</v>
      </c>
      <c r="F3286" s="871" t="n">
        <v>13.27</v>
      </c>
      <c r="G3286" s="871" t="n">
        <v>170.56</v>
      </c>
      <c r="H3286" s="870" t="n">
        <v>157.29</v>
      </c>
      <c r="I3286" s="871" t="n">
        <v>15.33</v>
      </c>
      <c r="J3286" s="871" t="n">
        <v>172.62</v>
      </c>
    </row>
    <row r="3287" customFormat="false" ht="25.5" hidden="false" customHeight="false" outlineLevel="0" collapsed="false">
      <c r="A3287" s="868" t="s">
        <v>6906</v>
      </c>
      <c r="B3287" s="869"/>
      <c r="C3287" s="868" t="s">
        <v>6907</v>
      </c>
      <c r="D3287" s="868" t="s">
        <v>337</v>
      </c>
      <c r="E3287" s="870" t="n">
        <v>182.84</v>
      </c>
      <c r="F3287" s="871" t="n">
        <v>13.27</v>
      </c>
      <c r="G3287" s="871" t="n">
        <v>196.11</v>
      </c>
      <c r="H3287" s="870" t="n">
        <v>182.84</v>
      </c>
      <c r="I3287" s="871" t="n">
        <v>15.33</v>
      </c>
      <c r="J3287" s="871" t="n">
        <v>198.17</v>
      </c>
    </row>
    <row r="3288" customFormat="false" ht="25.5" hidden="false" customHeight="false" outlineLevel="0" collapsed="false">
      <c r="A3288" s="868" t="s">
        <v>6908</v>
      </c>
      <c r="B3288" s="869"/>
      <c r="C3288" s="868" t="s">
        <v>6909</v>
      </c>
      <c r="D3288" s="868" t="s">
        <v>337</v>
      </c>
      <c r="E3288" s="870" t="n">
        <v>197.55</v>
      </c>
      <c r="F3288" s="871" t="n">
        <v>13.27</v>
      </c>
      <c r="G3288" s="871" t="n">
        <v>210.82</v>
      </c>
      <c r="H3288" s="870" t="n">
        <v>197.55</v>
      </c>
      <c r="I3288" s="871" t="n">
        <v>15.33</v>
      </c>
      <c r="J3288" s="871" t="n">
        <v>212.88</v>
      </c>
    </row>
    <row r="3289" customFormat="false" ht="25.5" hidden="false" customHeight="false" outlineLevel="0" collapsed="false">
      <c r="A3289" s="868" t="s">
        <v>6910</v>
      </c>
      <c r="B3289" s="869"/>
      <c r="C3289" s="868" t="s">
        <v>6911</v>
      </c>
      <c r="D3289" s="868" t="s">
        <v>337</v>
      </c>
      <c r="E3289" s="870" t="n">
        <v>228.17</v>
      </c>
      <c r="F3289" s="871" t="n">
        <v>16.6</v>
      </c>
      <c r="G3289" s="871" t="n">
        <v>244.77</v>
      </c>
      <c r="H3289" s="870" t="n">
        <v>228.17</v>
      </c>
      <c r="I3289" s="871" t="n">
        <v>19.18</v>
      </c>
      <c r="J3289" s="871" t="n">
        <v>247.35</v>
      </c>
    </row>
    <row r="3290" customFormat="false" ht="25.5" hidden="false" customHeight="false" outlineLevel="0" collapsed="false">
      <c r="A3290" s="868" t="s">
        <v>6912</v>
      </c>
      <c r="B3290" s="869"/>
      <c r="C3290" s="868" t="s">
        <v>6913</v>
      </c>
      <c r="D3290" s="868" t="s">
        <v>337</v>
      </c>
      <c r="E3290" s="870" t="n">
        <v>245.08</v>
      </c>
      <c r="F3290" s="871" t="n">
        <v>16.6</v>
      </c>
      <c r="G3290" s="871" t="n">
        <v>261.68</v>
      </c>
      <c r="H3290" s="870" t="n">
        <v>245.08</v>
      </c>
      <c r="I3290" s="871" t="n">
        <v>19.18</v>
      </c>
      <c r="J3290" s="871" t="n">
        <v>264.26</v>
      </c>
    </row>
    <row r="3291" customFormat="false" ht="25.5" hidden="false" customHeight="false" outlineLevel="0" collapsed="false">
      <c r="A3291" s="868" t="s">
        <v>6914</v>
      </c>
      <c r="B3291" s="869"/>
      <c r="C3291" s="868" t="s">
        <v>6915</v>
      </c>
      <c r="D3291" s="868" t="s">
        <v>337</v>
      </c>
      <c r="E3291" s="870" t="n">
        <v>527.3</v>
      </c>
      <c r="F3291" s="871" t="n">
        <v>16.6</v>
      </c>
      <c r="G3291" s="871" t="n">
        <v>543.9</v>
      </c>
      <c r="H3291" s="870" t="n">
        <v>527.3</v>
      </c>
      <c r="I3291" s="871" t="n">
        <v>19.18</v>
      </c>
      <c r="J3291" s="871" t="n">
        <v>546.48</v>
      </c>
    </row>
    <row r="3292" customFormat="false" ht="25.5" hidden="false" customHeight="false" outlineLevel="0" collapsed="false">
      <c r="A3292" s="868" t="s">
        <v>6916</v>
      </c>
      <c r="B3292" s="869"/>
      <c r="C3292" s="868" t="s">
        <v>6917</v>
      </c>
      <c r="D3292" s="868" t="s">
        <v>337</v>
      </c>
      <c r="E3292" s="870" t="n">
        <v>65.97</v>
      </c>
      <c r="F3292" s="871" t="n">
        <v>16.6</v>
      </c>
      <c r="G3292" s="871" t="n">
        <v>82.57</v>
      </c>
      <c r="H3292" s="870" t="n">
        <v>65.97</v>
      </c>
      <c r="I3292" s="871" t="n">
        <v>19.18</v>
      </c>
      <c r="J3292" s="871" t="n">
        <v>85.15</v>
      </c>
    </row>
    <row r="3293" customFormat="false" ht="25.5" hidden="false" customHeight="false" outlineLevel="0" collapsed="false">
      <c r="A3293" s="868" t="s">
        <v>6918</v>
      </c>
      <c r="B3293" s="869"/>
      <c r="C3293" s="868" t="s">
        <v>6919</v>
      </c>
      <c r="D3293" s="868" t="s">
        <v>337</v>
      </c>
      <c r="E3293" s="870" t="n">
        <v>368.19</v>
      </c>
      <c r="F3293" s="871" t="n">
        <v>16.6</v>
      </c>
      <c r="G3293" s="871" t="n">
        <v>384.79</v>
      </c>
      <c r="H3293" s="870" t="n">
        <v>368.19</v>
      </c>
      <c r="I3293" s="871" t="n">
        <v>19.18</v>
      </c>
      <c r="J3293" s="871" t="n">
        <v>387.37</v>
      </c>
    </row>
    <row r="3294" customFormat="false" ht="25.5" hidden="false" customHeight="false" outlineLevel="0" collapsed="false">
      <c r="A3294" s="868" t="s">
        <v>6920</v>
      </c>
      <c r="B3294" s="869"/>
      <c r="C3294" s="868" t="s">
        <v>6921</v>
      </c>
      <c r="D3294" s="868" t="s">
        <v>337</v>
      </c>
      <c r="E3294" s="870" t="n">
        <v>118.94</v>
      </c>
      <c r="F3294" s="871" t="n">
        <v>13.27</v>
      </c>
      <c r="G3294" s="871" t="n">
        <v>132.21</v>
      </c>
      <c r="H3294" s="870" t="n">
        <v>118.94</v>
      </c>
      <c r="I3294" s="871" t="n">
        <v>15.33</v>
      </c>
      <c r="J3294" s="871" t="n">
        <v>134.27</v>
      </c>
    </row>
    <row r="3295" customFormat="false" ht="25.5" hidden="false" customHeight="false" outlineLevel="0" collapsed="false">
      <c r="A3295" s="868" t="s">
        <v>6922</v>
      </c>
      <c r="B3295" s="869"/>
      <c r="C3295" s="868" t="s">
        <v>6923</v>
      </c>
      <c r="D3295" s="868" t="s">
        <v>337</v>
      </c>
      <c r="E3295" s="870" t="n">
        <v>143.29</v>
      </c>
      <c r="F3295" s="871" t="n">
        <v>16.6</v>
      </c>
      <c r="G3295" s="871" t="n">
        <v>159.89</v>
      </c>
      <c r="H3295" s="870" t="n">
        <v>143.29</v>
      </c>
      <c r="I3295" s="871" t="n">
        <v>19.18</v>
      </c>
      <c r="J3295" s="871" t="n">
        <v>162.47</v>
      </c>
    </row>
    <row r="3296" customFormat="false" ht="25.5" hidden="false" customHeight="false" outlineLevel="0" collapsed="false">
      <c r="A3296" s="868" t="s">
        <v>6924</v>
      </c>
      <c r="B3296" s="869"/>
      <c r="C3296" s="868" t="s">
        <v>6925</v>
      </c>
      <c r="D3296" s="868" t="s">
        <v>337</v>
      </c>
      <c r="E3296" s="870" t="n">
        <v>189.29</v>
      </c>
      <c r="F3296" s="871" t="n">
        <v>16.6</v>
      </c>
      <c r="G3296" s="871" t="n">
        <v>205.89</v>
      </c>
      <c r="H3296" s="870" t="n">
        <v>189.29</v>
      </c>
      <c r="I3296" s="871" t="n">
        <v>19.18</v>
      </c>
      <c r="J3296" s="871" t="n">
        <v>208.47</v>
      </c>
    </row>
    <row r="3297" customFormat="false" ht="25.5" hidden="false" customHeight="false" outlineLevel="0" collapsed="false">
      <c r="A3297" s="868" t="s">
        <v>6926</v>
      </c>
      <c r="B3297" s="869"/>
      <c r="C3297" s="868" t="s">
        <v>6927</v>
      </c>
      <c r="D3297" s="868" t="s">
        <v>337</v>
      </c>
      <c r="E3297" s="870" t="n">
        <v>151.71</v>
      </c>
      <c r="F3297" s="871" t="n">
        <v>16.6</v>
      </c>
      <c r="G3297" s="871" t="n">
        <v>168.31</v>
      </c>
      <c r="H3297" s="870" t="n">
        <v>151.71</v>
      </c>
      <c r="I3297" s="871" t="n">
        <v>19.18</v>
      </c>
      <c r="J3297" s="871" t="n">
        <v>170.89</v>
      </c>
    </row>
    <row r="3298" customFormat="false" ht="25.5" hidden="false" customHeight="false" outlineLevel="0" collapsed="false">
      <c r="A3298" s="868" t="s">
        <v>6928</v>
      </c>
      <c r="B3298" s="869"/>
      <c r="C3298" s="868" t="s">
        <v>6929</v>
      </c>
      <c r="D3298" s="868" t="s">
        <v>337</v>
      </c>
      <c r="E3298" s="870" t="n">
        <v>255.09</v>
      </c>
      <c r="F3298" s="871" t="n">
        <v>16.6</v>
      </c>
      <c r="G3298" s="871" t="n">
        <v>271.69</v>
      </c>
      <c r="H3298" s="870" t="n">
        <v>255.09</v>
      </c>
      <c r="I3298" s="871" t="n">
        <v>19.18</v>
      </c>
      <c r="J3298" s="871" t="n">
        <v>274.27</v>
      </c>
    </row>
    <row r="3299" customFormat="false" ht="25.5" hidden="false" customHeight="false" outlineLevel="0" collapsed="false">
      <c r="A3299" s="868" t="s">
        <v>6930</v>
      </c>
      <c r="B3299" s="869"/>
      <c r="C3299" s="868" t="s">
        <v>6931</v>
      </c>
      <c r="D3299" s="868" t="s">
        <v>337</v>
      </c>
      <c r="E3299" s="870" t="n">
        <v>308.43</v>
      </c>
      <c r="F3299" s="871" t="n">
        <v>16.6</v>
      </c>
      <c r="G3299" s="871" t="n">
        <v>325.03</v>
      </c>
      <c r="H3299" s="870" t="n">
        <v>308.43</v>
      </c>
      <c r="I3299" s="871" t="n">
        <v>19.18</v>
      </c>
      <c r="J3299" s="871" t="n">
        <v>327.61</v>
      </c>
    </row>
    <row r="3300" customFormat="false" ht="25.5" hidden="false" customHeight="false" outlineLevel="0" collapsed="false">
      <c r="A3300" s="868" t="s">
        <v>6932</v>
      </c>
      <c r="B3300" s="869"/>
      <c r="C3300" s="868" t="s">
        <v>6933</v>
      </c>
      <c r="D3300" s="868" t="s">
        <v>337</v>
      </c>
      <c r="E3300" s="870" t="n">
        <v>377.14</v>
      </c>
      <c r="F3300" s="871" t="n">
        <v>16.6</v>
      </c>
      <c r="G3300" s="871" t="n">
        <v>393.74</v>
      </c>
      <c r="H3300" s="870" t="n">
        <v>377.14</v>
      </c>
      <c r="I3300" s="871" t="n">
        <v>19.18</v>
      </c>
      <c r="J3300" s="871" t="n">
        <v>396.32</v>
      </c>
    </row>
    <row r="3301" customFormat="false" ht="25.5" hidden="false" customHeight="false" outlineLevel="0" collapsed="false">
      <c r="A3301" s="868" t="s">
        <v>6934</v>
      </c>
      <c r="B3301" s="869"/>
      <c r="C3301" s="868" t="s">
        <v>6935</v>
      </c>
      <c r="D3301" s="868" t="s">
        <v>337</v>
      </c>
      <c r="E3301" s="870" t="n">
        <v>396.99</v>
      </c>
      <c r="F3301" s="871" t="n">
        <v>16.6</v>
      </c>
      <c r="G3301" s="871" t="n">
        <v>413.59</v>
      </c>
      <c r="H3301" s="870" t="n">
        <v>396.99</v>
      </c>
      <c r="I3301" s="871" t="n">
        <v>19.18</v>
      </c>
      <c r="J3301" s="871" t="n">
        <v>416.17</v>
      </c>
    </row>
    <row r="3302" customFormat="false" ht="25.5" hidden="false" customHeight="false" outlineLevel="0" collapsed="false">
      <c r="A3302" s="868" t="s">
        <v>6936</v>
      </c>
      <c r="B3302" s="869"/>
      <c r="C3302" s="868" t="s">
        <v>6937</v>
      </c>
      <c r="D3302" s="868" t="s">
        <v>337</v>
      </c>
      <c r="E3302" s="870" t="n">
        <v>945.92</v>
      </c>
      <c r="F3302" s="871" t="n">
        <v>16.6</v>
      </c>
      <c r="G3302" s="871" t="n">
        <v>962.52</v>
      </c>
      <c r="H3302" s="870" t="n">
        <v>945.92</v>
      </c>
      <c r="I3302" s="871" t="n">
        <v>19.18</v>
      </c>
      <c r="J3302" s="871" t="n">
        <v>965.1</v>
      </c>
    </row>
    <row r="3303" customFormat="false" ht="25.5" hidden="false" customHeight="false" outlineLevel="0" collapsed="false">
      <c r="A3303" s="868" t="s">
        <v>6938</v>
      </c>
      <c r="B3303" s="869"/>
      <c r="C3303" s="868" t="s">
        <v>6939</v>
      </c>
      <c r="D3303" s="868" t="s">
        <v>337</v>
      </c>
      <c r="E3303" s="870" t="n">
        <v>399.62</v>
      </c>
      <c r="F3303" s="871" t="n">
        <v>13.27</v>
      </c>
      <c r="G3303" s="871" t="n">
        <v>412.89</v>
      </c>
      <c r="H3303" s="870" t="n">
        <v>399.62</v>
      </c>
      <c r="I3303" s="871" t="n">
        <v>15.33</v>
      </c>
      <c r="J3303" s="871" t="n">
        <v>414.95</v>
      </c>
    </row>
    <row r="3304" customFormat="false" ht="25.5" hidden="false" customHeight="false" outlineLevel="0" collapsed="false">
      <c r="A3304" s="868" t="s">
        <v>6940</v>
      </c>
      <c r="B3304" s="869"/>
      <c r="C3304" s="868" t="s">
        <v>6941</v>
      </c>
      <c r="D3304" s="868" t="s">
        <v>337</v>
      </c>
      <c r="E3304" s="870" t="n">
        <v>473.98</v>
      </c>
      <c r="F3304" s="871" t="n">
        <v>16.6</v>
      </c>
      <c r="G3304" s="871" t="n">
        <v>490.58</v>
      </c>
      <c r="H3304" s="870" t="n">
        <v>473.98</v>
      </c>
      <c r="I3304" s="871" t="n">
        <v>19.18</v>
      </c>
      <c r="J3304" s="871" t="n">
        <v>493.16</v>
      </c>
    </row>
    <row r="3305" customFormat="false" ht="25.5" hidden="false" customHeight="false" outlineLevel="0" collapsed="false">
      <c r="A3305" s="868" t="s">
        <v>6942</v>
      </c>
      <c r="B3305" s="869"/>
      <c r="C3305" s="868" t="s">
        <v>6943</v>
      </c>
      <c r="D3305" s="868" t="s">
        <v>337</v>
      </c>
      <c r="E3305" s="870" t="n">
        <v>834.75</v>
      </c>
      <c r="F3305" s="871" t="n">
        <v>16.6</v>
      </c>
      <c r="G3305" s="871" t="n">
        <v>851.35</v>
      </c>
      <c r="H3305" s="870" t="n">
        <v>834.75</v>
      </c>
      <c r="I3305" s="871" t="n">
        <v>19.18</v>
      </c>
      <c r="J3305" s="871" t="n">
        <v>853.93</v>
      </c>
    </row>
    <row r="3306" customFormat="false" ht="25.5" hidden="false" customHeight="false" outlineLevel="0" collapsed="false">
      <c r="A3306" s="868" t="s">
        <v>6944</v>
      </c>
      <c r="B3306" s="869"/>
      <c r="C3306" s="868" t="s">
        <v>6945</v>
      </c>
      <c r="D3306" s="868" t="s">
        <v>337</v>
      </c>
      <c r="E3306" s="870" t="n">
        <v>1140.88</v>
      </c>
      <c r="F3306" s="871" t="n">
        <v>16.6</v>
      </c>
      <c r="G3306" s="871" t="n">
        <v>1157.48</v>
      </c>
      <c r="H3306" s="870" t="n">
        <v>1140.88</v>
      </c>
      <c r="I3306" s="871" t="n">
        <v>19.18</v>
      </c>
      <c r="J3306" s="871" t="n">
        <v>1160.06</v>
      </c>
    </row>
    <row r="3307" customFormat="false" ht="25.5" hidden="false" customHeight="false" outlineLevel="0" collapsed="false">
      <c r="A3307" s="868" t="s">
        <v>6946</v>
      </c>
      <c r="B3307" s="869"/>
      <c r="C3307" s="868" t="s">
        <v>6947</v>
      </c>
      <c r="D3307" s="868" t="s">
        <v>337</v>
      </c>
      <c r="E3307" s="870" t="n">
        <v>2134.53</v>
      </c>
      <c r="F3307" s="871" t="n">
        <v>16.6</v>
      </c>
      <c r="G3307" s="871" t="n">
        <v>2151.13</v>
      </c>
      <c r="H3307" s="870" t="n">
        <v>2134.53</v>
      </c>
      <c r="I3307" s="871" t="n">
        <v>19.18</v>
      </c>
      <c r="J3307" s="871" t="n">
        <v>2153.71</v>
      </c>
    </row>
    <row r="3308" customFormat="false" ht="38.25" hidden="false" customHeight="false" outlineLevel="0" collapsed="false">
      <c r="A3308" s="868" t="s">
        <v>6948</v>
      </c>
      <c r="B3308" s="869"/>
      <c r="C3308" s="868" t="s">
        <v>6949</v>
      </c>
      <c r="D3308" s="868" t="s">
        <v>337</v>
      </c>
      <c r="E3308" s="870" t="n">
        <v>310.43</v>
      </c>
      <c r="F3308" s="871" t="n">
        <v>13.27</v>
      </c>
      <c r="G3308" s="871" t="n">
        <v>323.7</v>
      </c>
      <c r="H3308" s="870" t="n">
        <v>310.43</v>
      </c>
      <c r="I3308" s="871" t="n">
        <v>15.33</v>
      </c>
      <c r="J3308" s="871" t="n">
        <v>325.76</v>
      </c>
    </row>
    <row r="3309" customFormat="false" ht="38.25" hidden="false" customHeight="false" outlineLevel="0" collapsed="false">
      <c r="A3309" s="868" t="s">
        <v>6950</v>
      </c>
      <c r="B3309" s="869"/>
      <c r="C3309" s="868" t="s">
        <v>6951</v>
      </c>
      <c r="D3309" s="868" t="s">
        <v>337</v>
      </c>
      <c r="E3309" s="870" t="n">
        <v>347.75</v>
      </c>
      <c r="F3309" s="871" t="n">
        <v>13.27</v>
      </c>
      <c r="G3309" s="871" t="n">
        <v>361.02</v>
      </c>
      <c r="H3309" s="870" t="n">
        <v>347.75</v>
      </c>
      <c r="I3309" s="871" t="n">
        <v>15.33</v>
      </c>
      <c r="J3309" s="871" t="n">
        <v>363.08</v>
      </c>
    </row>
    <row r="3310" customFormat="false" ht="38.25" hidden="false" customHeight="false" outlineLevel="0" collapsed="false">
      <c r="A3310" s="868" t="s">
        <v>6952</v>
      </c>
      <c r="B3310" s="869"/>
      <c r="C3310" s="868" t="s">
        <v>6953</v>
      </c>
      <c r="D3310" s="868" t="s">
        <v>337</v>
      </c>
      <c r="E3310" s="870" t="n">
        <v>430.75</v>
      </c>
      <c r="F3310" s="871" t="n">
        <v>16.6</v>
      </c>
      <c r="G3310" s="871" t="n">
        <v>447.35</v>
      </c>
      <c r="H3310" s="870" t="n">
        <v>430.75</v>
      </c>
      <c r="I3310" s="871" t="n">
        <v>19.18</v>
      </c>
      <c r="J3310" s="871" t="n">
        <v>449.93</v>
      </c>
    </row>
    <row r="3311" customFormat="false" ht="38.25" hidden="false" customHeight="false" outlineLevel="0" collapsed="false">
      <c r="A3311" s="868" t="s">
        <v>6954</v>
      </c>
      <c r="B3311" s="869"/>
      <c r="C3311" s="868" t="s">
        <v>6955</v>
      </c>
      <c r="D3311" s="868" t="s">
        <v>337</v>
      </c>
      <c r="E3311" s="870" t="n">
        <v>669.01</v>
      </c>
      <c r="F3311" s="871" t="n">
        <v>16.6</v>
      </c>
      <c r="G3311" s="871" t="n">
        <v>685.61</v>
      </c>
      <c r="H3311" s="870" t="n">
        <v>669.01</v>
      </c>
      <c r="I3311" s="871" t="n">
        <v>19.18</v>
      </c>
      <c r="J3311" s="871" t="n">
        <v>688.19</v>
      </c>
    </row>
    <row r="3312" customFormat="false" ht="25.5" hidden="false" customHeight="false" outlineLevel="0" collapsed="false">
      <c r="A3312" s="868" t="s">
        <v>6956</v>
      </c>
      <c r="B3312" s="869"/>
      <c r="C3312" s="868" t="s">
        <v>6957</v>
      </c>
      <c r="D3312" s="868" t="s">
        <v>337</v>
      </c>
      <c r="E3312" s="870" t="n">
        <v>190.27</v>
      </c>
      <c r="F3312" s="871" t="n">
        <v>16.6</v>
      </c>
      <c r="G3312" s="871" t="n">
        <v>206.87</v>
      </c>
      <c r="H3312" s="870" t="n">
        <v>190.27</v>
      </c>
      <c r="I3312" s="871" t="n">
        <v>19.18</v>
      </c>
      <c r="J3312" s="871" t="n">
        <v>209.45</v>
      </c>
    </row>
    <row r="3313" customFormat="false" ht="25.5" hidden="false" customHeight="false" outlineLevel="0" collapsed="false">
      <c r="A3313" s="868" t="s">
        <v>6958</v>
      </c>
      <c r="B3313" s="869"/>
      <c r="C3313" s="868" t="s">
        <v>6959</v>
      </c>
      <c r="D3313" s="868" t="s">
        <v>337</v>
      </c>
      <c r="E3313" s="870" t="n">
        <v>415.65</v>
      </c>
      <c r="F3313" s="871" t="n">
        <v>16.6</v>
      </c>
      <c r="G3313" s="871" t="n">
        <v>432.25</v>
      </c>
      <c r="H3313" s="870" t="n">
        <v>415.65</v>
      </c>
      <c r="I3313" s="871" t="n">
        <v>19.18</v>
      </c>
      <c r="J3313" s="871" t="n">
        <v>434.83</v>
      </c>
    </row>
    <row r="3314" customFormat="false" ht="25.5" hidden="false" customHeight="false" outlineLevel="0" collapsed="false">
      <c r="A3314" s="868" t="s">
        <v>6960</v>
      </c>
      <c r="B3314" s="869"/>
      <c r="C3314" s="868" t="s">
        <v>6961</v>
      </c>
      <c r="D3314" s="868" t="s">
        <v>337</v>
      </c>
      <c r="E3314" s="870" t="n">
        <v>615.59</v>
      </c>
      <c r="F3314" s="871" t="n">
        <v>16.6</v>
      </c>
      <c r="G3314" s="871" t="n">
        <v>632.19</v>
      </c>
      <c r="H3314" s="870" t="n">
        <v>615.59</v>
      </c>
      <c r="I3314" s="871" t="n">
        <v>19.18</v>
      </c>
      <c r="J3314" s="871" t="n">
        <v>634.77</v>
      </c>
    </row>
    <row r="3315" customFormat="false" ht="25.5" hidden="false" customHeight="false" outlineLevel="0" collapsed="false">
      <c r="A3315" s="868" t="s">
        <v>6962</v>
      </c>
      <c r="B3315" s="869"/>
      <c r="C3315" s="868" t="s">
        <v>6963</v>
      </c>
      <c r="D3315" s="868" t="s">
        <v>337</v>
      </c>
      <c r="E3315" s="870" t="n">
        <v>1281.28</v>
      </c>
      <c r="F3315" s="871" t="n">
        <v>16.6</v>
      </c>
      <c r="G3315" s="871" t="n">
        <v>1297.88</v>
      </c>
      <c r="H3315" s="870" t="n">
        <v>1281.28</v>
      </c>
      <c r="I3315" s="871" t="n">
        <v>19.18</v>
      </c>
      <c r="J3315" s="871" t="n">
        <v>1300.46</v>
      </c>
    </row>
    <row r="3316" customFormat="false" ht="25.5" hidden="false" customHeight="false" outlineLevel="0" collapsed="false">
      <c r="A3316" s="868" t="s">
        <v>6964</v>
      </c>
      <c r="B3316" s="869"/>
      <c r="C3316" s="868" t="s">
        <v>6965</v>
      </c>
      <c r="D3316" s="868" t="s">
        <v>337</v>
      </c>
      <c r="E3316" s="870" t="n">
        <v>2119.58</v>
      </c>
      <c r="F3316" s="871" t="n">
        <v>16.6</v>
      </c>
      <c r="G3316" s="871" t="n">
        <v>2136.18</v>
      </c>
      <c r="H3316" s="870" t="n">
        <v>2119.58</v>
      </c>
      <c r="I3316" s="871" t="n">
        <v>19.18</v>
      </c>
      <c r="J3316" s="871" t="n">
        <v>2138.76</v>
      </c>
    </row>
    <row r="3317" customFormat="false" ht="12.75" hidden="false" customHeight="false" outlineLevel="0" collapsed="false">
      <c r="A3317" s="863" t="s">
        <v>6966</v>
      </c>
      <c r="B3317" s="864" t="s">
        <v>6967</v>
      </c>
      <c r="C3317" s="865"/>
      <c r="D3317" s="876"/>
      <c r="E3317" s="877"/>
      <c r="F3317" s="877"/>
      <c r="G3317" s="878"/>
      <c r="H3317" s="877"/>
      <c r="I3317" s="877"/>
      <c r="J3317" s="878"/>
    </row>
    <row r="3318" customFormat="false" ht="25.5" hidden="false" customHeight="false" outlineLevel="0" collapsed="false">
      <c r="A3318" s="868" t="s">
        <v>6968</v>
      </c>
      <c r="B3318" s="869"/>
      <c r="C3318" s="868" t="s">
        <v>6969</v>
      </c>
      <c r="D3318" s="868" t="s">
        <v>445</v>
      </c>
      <c r="E3318" s="870" t="n">
        <v>4.53</v>
      </c>
      <c r="F3318" s="871" t="n">
        <v>5.47</v>
      </c>
      <c r="G3318" s="871" t="n">
        <v>10</v>
      </c>
      <c r="H3318" s="870" t="n">
        <v>4.53</v>
      </c>
      <c r="I3318" s="871" t="n">
        <v>6.33</v>
      </c>
      <c r="J3318" s="871" t="n">
        <v>10.86</v>
      </c>
    </row>
    <row r="3319" customFormat="false" ht="25.5" hidden="false" customHeight="false" outlineLevel="0" collapsed="false">
      <c r="A3319" s="868" t="s">
        <v>6970</v>
      </c>
      <c r="B3319" s="869"/>
      <c r="C3319" s="868" t="s">
        <v>6971</v>
      </c>
      <c r="D3319" s="868" t="s">
        <v>445</v>
      </c>
      <c r="E3319" s="870" t="n">
        <v>6.11</v>
      </c>
      <c r="F3319" s="871" t="n">
        <v>5.47</v>
      </c>
      <c r="G3319" s="871" t="n">
        <v>11.58</v>
      </c>
      <c r="H3319" s="870" t="n">
        <v>6.11</v>
      </c>
      <c r="I3319" s="871" t="n">
        <v>6.33</v>
      </c>
      <c r="J3319" s="871" t="n">
        <v>12.44</v>
      </c>
    </row>
    <row r="3320" customFormat="false" ht="25.5" hidden="false" customHeight="false" outlineLevel="0" collapsed="false">
      <c r="A3320" s="868" t="s">
        <v>6972</v>
      </c>
      <c r="B3320" s="869"/>
      <c r="C3320" s="868" t="s">
        <v>6973</v>
      </c>
      <c r="D3320" s="868" t="s">
        <v>445</v>
      </c>
      <c r="E3320" s="870" t="n">
        <v>8.6</v>
      </c>
      <c r="F3320" s="871" t="n">
        <v>5.47</v>
      </c>
      <c r="G3320" s="871" t="n">
        <v>14.07</v>
      </c>
      <c r="H3320" s="870" t="n">
        <v>8.6</v>
      </c>
      <c r="I3320" s="871" t="n">
        <v>6.33</v>
      </c>
      <c r="J3320" s="871" t="n">
        <v>14.93</v>
      </c>
    </row>
    <row r="3321" customFormat="false" ht="25.5" hidden="false" customHeight="false" outlineLevel="0" collapsed="false">
      <c r="A3321" s="868" t="s">
        <v>6974</v>
      </c>
      <c r="B3321" s="869"/>
      <c r="C3321" s="868" t="s">
        <v>6975</v>
      </c>
      <c r="D3321" s="868" t="s">
        <v>445</v>
      </c>
      <c r="E3321" s="870" t="n">
        <v>9.79</v>
      </c>
      <c r="F3321" s="871" t="n">
        <v>8.3</v>
      </c>
      <c r="G3321" s="871" t="n">
        <v>18.09</v>
      </c>
      <c r="H3321" s="870" t="n">
        <v>9.79</v>
      </c>
      <c r="I3321" s="871" t="n">
        <v>9.59</v>
      </c>
      <c r="J3321" s="871" t="n">
        <v>19.38</v>
      </c>
    </row>
    <row r="3322" customFormat="false" ht="25.5" hidden="false" customHeight="false" outlineLevel="0" collapsed="false">
      <c r="A3322" s="868" t="s">
        <v>6976</v>
      </c>
      <c r="B3322" s="869"/>
      <c r="C3322" s="868" t="s">
        <v>6977</v>
      </c>
      <c r="D3322" s="868" t="s">
        <v>445</v>
      </c>
      <c r="E3322" s="870" t="n">
        <v>14</v>
      </c>
      <c r="F3322" s="871" t="n">
        <v>8.3</v>
      </c>
      <c r="G3322" s="871" t="n">
        <v>22.3</v>
      </c>
      <c r="H3322" s="870" t="n">
        <v>14</v>
      </c>
      <c r="I3322" s="871" t="n">
        <v>9.59</v>
      </c>
      <c r="J3322" s="871" t="n">
        <v>23.59</v>
      </c>
    </row>
    <row r="3323" customFormat="false" ht="25.5" hidden="false" customHeight="false" outlineLevel="0" collapsed="false">
      <c r="A3323" s="868" t="s">
        <v>6978</v>
      </c>
      <c r="B3323" s="869"/>
      <c r="C3323" s="868" t="s">
        <v>6979</v>
      </c>
      <c r="D3323" s="868" t="s">
        <v>445</v>
      </c>
      <c r="E3323" s="870" t="n">
        <v>17.13</v>
      </c>
      <c r="F3323" s="871" t="n">
        <v>8.3</v>
      </c>
      <c r="G3323" s="871" t="n">
        <v>25.43</v>
      </c>
      <c r="H3323" s="870" t="n">
        <v>17.13</v>
      </c>
      <c r="I3323" s="871" t="n">
        <v>9.59</v>
      </c>
      <c r="J3323" s="871" t="n">
        <v>26.72</v>
      </c>
    </row>
    <row r="3324" customFormat="false" ht="25.5" hidden="false" customHeight="false" outlineLevel="0" collapsed="false">
      <c r="A3324" s="868" t="s">
        <v>6980</v>
      </c>
      <c r="B3324" s="869"/>
      <c r="C3324" s="868" t="s">
        <v>6981</v>
      </c>
      <c r="D3324" s="868" t="s">
        <v>445</v>
      </c>
      <c r="E3324" s="870" t="n">
        <v>19.94</v>
      </c>
      <c r="F3324" s="871" t="n">
        <v>8.3</v>
      </c>
      <c r="G3324" s="871" t="n">
        <v>28.24</v>
      </c>
      <c r="H3324" s="870" t="n">
        <v>19.94</v>
      </c>
      <c r="I3324" s="871" t="n">
        <v>9.59</v>
      </c>
      <c r="J3324" s="871" t="n">
        <v>29.53</v>
      </c>
    </row>
    <row r="3325" customFormat="false" ht="12.75" hidden="false" customHeight="false" outlineLevel="0" collapsed="false">
      <c r="A3325" s="863" t="s">
        <v>6982</v>
      </c>
      <c r="B3325" s="864" t="s">
        <v>6983</v>
      </c>
      <c r="C3325" s="865"/>
      <c r="D3325" s="876"/>
      <c r="E3325" s="877"/>
      <c r="F3325" s="877"/>
      <c r="G3325" s="878"/>
      <c r="H3325" s="877"/>
      <c r="I3325" s="877"/>
      <c r="J3325" s="878"/>
    </row>
    <row r="3326" customFormat="false" ht="25.5" hidden="false" customHeight="false" outlineLevel="0" collapsed="false">
      <c r="A3326" s="868" t="s">
        <v>6984</v>
      </c>
      <c r="B3326" s="869"/>
      <c r="C3326" s="868" t="s">
        <v>6985</v>
      </c>
      <c r="D3326" s="868" t="s">
        <v>445</v>
      </c>
      <c r="E3326" s="870" t="n">
        <v>25.28</v>
      </c>
      <c r="F3326" s="871" t="n">
        <v>11.94</v>
      </c>
      <c r="G3326" s="871" t="n">
        <v>37.22</v>
      </c>
      <c r="H3326" s="870" t="n">
        <v>25.28</v>
      </c>
      <c r="I3326" s="871" t="n">
        <v>13.81</v>
      </c>
      <c r="J3326" s="871" t="n">
        <v>39.09</v>
      </c>
    </row>
    <row r="3327" customFormat="false" ht="25.5" hidden="false" customHeight="false" outlineLevel="0" collapsed="false">
      <c r="A3327" s="868" t="s">
        <v>6986</v>
      </c>
      <c r="B3327" s="869"/>
      <c r="C3327" s="868" t="s">
        <v>6987</v>
      </c>
      <c r="D3327" s="868" t="s">
        <v>445</v>
      </c>
      <c r="E3327" s="870" t="n">
        <v>35.01</v>
      </c>
      <c r="F3327" s="871" t="n">
        <v>11.94</v>
      </c>
      <c r="G3327" s="871" t="n">
        <v>46.95</v>
      </c>
      <c r="H3327" s="870" t="n">
        <v>35.01</v>
      </c>
      <c r="I3327" s="871" t="n">
        <v>13.81</v>
      </c>
      <c r="J3327" s="871" t="n">
        <v>48.82</v>
      </c>
    </row>
    <row r="3328" customFormat="false" ht="25.5" hidden="false" customHeight="false" outlineLevel="0" collapsed="false">
      <c r="A3328" s="868" t="s">
        <v>6988</v>
      </c>
      <c r="B3328" s="869"/>
      <c r="C3328" s="868" t="s">
        <v>6989</v>
      </c>
      <c r="D3328" s="868" t="s">
        <v>445</v>
      </c>
      <c r="E3328" s="870" t="n">
        <v>44.94</v>
      </c>
      <c r="F3328" s="871" t="n">
        <v>11.94</v>
      </c>
      <c r="G3328" s="871" t="n">
        <v>56.88</v>
      </c>
      <c r="H3328" s="870" t="n">
        <v>44.94</v>
      </c>
      <c r="I3328" s="871" t="n">
        <v>13.81</v>
      </c>
      <c r="J3328" s="871" t="n">
        <v>58.75</v>
      </c>
    </row>
    <row r="3329" customFormat="false" ht="25.5" hidden="false" customHeight="false" outlineLevel="0" collapsed="false">
      <c r="A3329" s="868" t="s">
        <v>6990</v>
      </c>
      <c r="B3329" s="869"/>
      <c r="C3329" s="868" t="s">
        <v>6991</v>
      </c>
      <c r="D3329" s="868" t="s">
        <v>445</v>
      </c>
      <c r="E3329" s="870" t="n">
        <v>53.34</v>
      </c>
      <c r="F3329" s="871" t="n">
        <v>11.94</v>
      </c>
      <c r="G3329" s="871" t="n">
        <v>65.28</v>
      </c>
      <c r="H3329" s="870" t="n">
        <v>53.34</v>
      </c>
      <c r="I3329" s="871" t="n">
        <v>13.81</v>
      </c>
      <c r="J3329" s="871" t="n">
        <v>67.15</v>
      </c>
    </row>
    <row r="3330" customFormat="false" ht="25.5" hidden="false" customHeight="false" outlineLevel="0" collapsed="false">
      <c r="A3330" s="868" t="s">
        <v>6992</v>
      </c>
      <c r="B3330" s="869"/>
      <c r="C3330" s="868" t="s">
        <v>6993</v>
      </c>
      <c r="D3330" s="868" t="s">
        <v>445</v>
      </c>
      <c r="E3330" s="870" t="n">
        <v>64.67</v>
      </c>
      <c r="F3330" s="871" t="n">
        <v>11.94</v>
      </c>
      <c r="G3330" s="871" t="n">
        <v>76.61</v>
      </c>
      <c r="H3330" s="870" t="n">
        <v>64.67</v>
      </c>
      <c r="I3330" s="871" t="n">
        <v>13.81</v>
      </c>
      <c r="J3330" s="871" t="n">
        <v>78.48</v>
      </c>
    </row>
    <row r="3331" customFormat="false" ht="25.5" hidden="false" customHeight="false" outlineLevel="0" collapsed="false">
      <c r="A3331" s="868" t="s">
        <v>6994</v>
      </c>
      <c r="B3331" s="869"/>
      <c r="C3331" s="868" t="s">
        <v>6995</v>
      </c>
      <c r="D3331" s="868" t="s">
        <v>445</v>
      </c>
      <c r="E3331" s="870" t="n">
        <v>74.49</v>
      </c>
      <c r="F3331" s="871" t="n">
        <v>11.94</v>
      </c>
      <c r="G3331" s="871" t="n">
        <v>86.43</v>
      </c>
      <c r="H3331" s="870" t="n">
        <v>74.49</v>
      </c>
      <c r="I3331" s="871" t="n">
        <v>13.81</v>
      </c>
      <c r="J3331" s="871" t="n">
        <v>88.3</v>
      </c>
    </row>
    <row r="3332" customFormat="false" ht="25.5" hidden="false" customHeight="false" outlineLevel="0" collapsed="false">
      <c r="A3332" s="868" t="s">
        <v>6996</v>
      </c>
      <c r="B3332" s="869"/>
      <c r="C3332" s="868" t="s">
        <v>6997</v>
      </c>
      <c r="D3332" s="868" t="s">
        <v>445</v>
      </c>
      <c r="E3332" s="870" t="n">
        <v>84.22</v>
      </c>
      <c r="F3332" s="871" t="n">
        <v>11.94</v>
      </c>
      <c r="G3332" s="871" t="n">
        <v>96.16</v>
      </c>
      <c r="H3332" s="870" t="n">
        <v>84.22</v>
      </c>
      <c r="I3332" s="871" t="n">
        <v>13.81</v>
      </c>
      <c r="J3332" s="871" t="n">
        <v>98.03</v>
      </c>
    </row>
    <row r="3333" customFormat="false" ht="25.5" hidden="false" customHeight="false" outlineLevel="0" collapsed="false">
      <c r="A3333" s="868" t="s">
        <v>6998</v>
      </c>
      <c r="B3333" s="869"/>
      <c r="C3333" s="868" t="s">
        <v>6999</v>
      </c>
      <c r="D3333" s="868" t="s">
        <v>445</v>
      </c>
      <c r="E3333" s="870" t="n">
        <v>97.78</v>
      </c>
      <c r="F3333" s="871" t="n">
        <v>11.94</v>
      </c>
      <c r="G3333" s="871" t="n">
        <v>109.72</v>
      </c>
      <c r="H3333" s="870" t="n">
        <v>97.78</v>
      </c>
      <c r="I3333" s="871" t="n">
        <v>13.81</v>
      </c>
      <c r="J3333" s="871" t="n">
        <v>111.59</v>
      </c>
    </row>
    <row r="3334" customFormat="false" ht="25.5" hidden="false" customHeight="false" outlineLevel="0" collapsed="false">
      <c r="A3334" s="868" t="s">
        <v>7000</v>
      </c>
      <c r="B3334" s="869"/>
      <c r="C3334" s="868" t="s">
        <v>7001</v>
      </c>
      <c r="D3334" s="868" t="s">
        <v>445</v>
      </c>
      <c r="E3334" s="870" t="n">
        <v>105.22</v>
      </c>
      <c r="F3334" s="871" t="n">
        <v>11.94</v>
      </c>
      <c r="G3334" s="871" t="n">
        <v>117.16</v>
      </c>
      <c r="H3334" s="870" t="n">
        <v>105.22</v>
      </c>
      <c r="I3334" s="871" t="n">
        <v>13.81</v>
      </c>
      <c r="J3334" s="871" t="n">
        <v>119.03</v>
      </c>
    </row>
    <row r="3335" customFormat="false" ht="25.5" hidden="false" customHeight="false" outlineLevel="0" collapsed="false">
      <c r="A3335" s="868" t="s">
        <v>7002</v>
      </c>
      <c r="B3335" s="869"/>
      <c r="C3335" s="868" t="s">
        <v>7003</v>
      </c>
      <c r="D3335" s="868" t="s">
        <v>445</v>
      </c>
      <c r="E3335" s="870" t="n">
        <v>115.04</v>
      </c>
      <c r="F3335" s="871" t="n">
        <v>11.94</v>
      </c>
      <c r="G3335" s="871" t="n">
        <v>126.98</v>
      </c>
      <c r="H3335" s="870" t="n">
        <v>115.04</v>
      </c>
      <c r="I3335" s="871" t="n">
        <v>13.81</v>
      </c>
      <c r="J3335" s="871" t="n">
        <v>128.85</v>
      </c>
    </row>
    <row r="3336" customFormat="false" ht="25.5" hidden="false" customHeight="false" outlineLevel="0" collapsed="false">
      <c r="A3336" s="868" t="s">
        <v>7004</v>
      </c>
      <c r="B3336" s="869"/>
      <c r="C3336" s="868" t="s">
        <v>7005</v>
      </c>
      <c r="D3336" s="868" t="s">
        <v>445</v>
      </c>
      <c r="E3336" s="870" t="n">
        <v>125.3</v>
      </c>
      <c r="F3336" s="871" t="n">
        <v>11.94</v>
      </c>
      <c r="G3336" s="871" t="n">
        <v>137.24</v>
      </c>
      <c r="H3336" s="870" t="n">
        <v>125.3</v>
      </c>
      <c r="I3336" s="871" t="n">
        <v>13.81</v>
      </c>
      <c r="J3336" s="871" t="n">
        <v>139.11</v>
      </c>
    </row>
    <row r="3337" customFormat="false" ht="12.75" hidden="false" customHeight="false" outlineLevel="0" collapsed="false">
      <c r="A3337" s="863" t="s">
        <v>7006</v>
      </c>
      <c r="B3337" s="864" t="s">
        <v>7007</v>
      </c>
      <c r="C3337" s="865"/>
      <c r="D3337" s="876"/>
      <c r="E3337" s="877"/>
      <c r="F3337" s="877"/>
      <c r="G3337" s="878"/>
      <c r="H3337" s="877"/>
      <c r="I3337" s="877"/>
      <c r="J3337" s="878"/>
    </row>
    <row r="3338" customFormat="false" ht="38.25" hidden="false" customHeight="false" outlineLevel="0" collapsed="false">
      <c r="A3338" s="868" t="s">
        <v>7008</v>
      </c>
      <c r="B3338" s="869"/>
      <c r="C3338" s="868" t="s">
        <v>7009</v>
      </c>
      <c r="D3338" s="868" t="s">
        <v>445</v>
      </c>
      <c r="E3338" s="870" t="n">
        <v>26.22</v>
      </c>
      <c r="F3338" s="871" t="n">
        <v>11.67</v>
      </c>
      <c r="G3338" s="871" t="n">
        <v>37.89</v>
      </c>
      <c r="H3338" s="870" t="n">
        <v>26.22</v>
      </c>
      <c r="I3338" s="871" t="n">
        <v>13.49</v>
      </c>
      <c r="J3338" s="871" t="n">
        <v>39.71</v>
      </c>
    </row>
    <row r="3339" customFormat="false" ht="38.25" hidden="false" customHeight="false" outlineLevel="0" collapsed="false">
      <c r="A3339" s="868" t="s">
        <v>7010</v>
      </c>
      <c r="B3339" s="869"/>
      <c r="C3339" s="868" t="s">
        <v>7011</v>
      </c>
      <c r="D3339" s="868" t="s">
        <v>445</v>
      </c>
      <c r="E3339" s="870" t="n">
        <v>32.05</v>
      </c>
      <c r="F3339" s="871" t="n">
        <v>11.67</v>
      </c>
      <c r="G3339" s="871" t="n">
        <v>43.72</v>
      </c>
      <c r="H3339" s="870" t="n">
        <v>32.05</v>
      </c>
      <c r="I3339" s="871" t="n">
        <v>13.49</v>
      </c>
      <c r="J3339" s="871" t="n">
        <v>45.54</v>
      </c>
    </row>
    <row r="3340" customFormat="false" ht="38.25" hidden="false" customHeight="false" outlineLevel="0" collapsed="false">
      <c r="A3340" s="868" t="s">
        <v>7012</v>
      </c>
      <c r="B3340" s="869"/>
      <c r="C3340" s="868" t="s">
        <v>7013</v>
      </c>
      <c r="D3340" s="868" t="s">
        <v>445</v>
      </c>
      <c r="E3340" s="870" t="n">
        <v>33.83</v>
      </c>
      <c r="F3340" s="871" t="n">
        <v>11.67</v>
      </c>
      <c r="G3340" s="871" t="n">
        <v>45.5</v>
      </c>
      <c r="H3340" s="870" t="n">
        <v>33.83</v>
      </c>
      <c r="I3340" s="871" t="n">
        <v>13.49</v>
      </c>
      <c r="J3340" s="871" t="n">
        <v>47.32</v>
      </c>
    </row>
    <row r="3341" customFormat="false" ht="38.25" hidden="false" customHeight="false" outlineLevel="0" collapsed="false">
      <c r="A3341" s="868" t="s">
        <v>7014</v>
      </c>
      <c r="B3341" s="869"/>
      <c r="C3341" s="868" t="s">
        <v>7015</v>
      </c>
      <c r="D3341" s="868" t="s">
        <v>445</v>
      </c>
      <c r="E3341" s="870" t="n">
        <v>75.87</v>
      </c>
      <c r="F3341" s="871" t="n">
        <v>17.51</v>
      </c>
      <c r="G3341" s="871" t="n">
        <v>93.38</v>
      </c>
      <c r="H3341" s="870" t="n">
        <v>75.87</v>
      </c>
      <c r="I3341" s="871" t="n">
        <v>20.23</v>
      </c>
      <c r="J3341" s="871" t="n">
        <v>96.1</v>
      </c>
    </row>
    <row r="3342" customFormat="false" ht="25.5" hidden="false" customHeight="false" outlineLevel="0" collapsed="false">
      <c r="A3342" s="868" t="s">
        <v>7016</v>
      </c>
      <c r="B3342" s="869"/>
      <c r="C3342" s="868" t="s">
        <v>7017</v>
      </c>
      <c r="D3342" s="868" t="s">
        <v>337</v>
      </c>
      <c r="E3342" s="870" t="n">
        <v>8.26</v>
      </c>
      <c r="F3342" s="871" t="n">
        <v>7.63</v>
      </c>
      <c r="G3342" s="871" t="n">
        <v>15.89</v>
      </c>
      <c r="H3342" s="870" t="n">
        <v>8.26</v>
      </c>
      <c r="I3342" s="871" t="n">
        <v>8.82</v>
      </c>
      <c r="J3342" s="871" t="n">
        <v>17.08</v>
      </c>
    </row>
    <row r="3343" customFormat="false" ht="25.5" hidden="false" customHeight="false" outlineLevel="0" collapsed="false">
      <c r="A3343" s="868" t="s">
        <v>7018</v>
      </c>
      <c r="B3343" s="869"/>
      <c r="C3343" s="868" t="s">
        <v>7019</v>
      </c>
      <c r="D3343" s="868" t="s">
        <v>337</v>
      </c>
      <c r="E3343" s="870" t="n">
        <v>10.01</v>
      </c>
      <c r="F3343" s="871" t="n">
        <v>7.63</v>
      </c>
      <c r="G3343" s="871" t="n">
        <v>17.64</v>
      </c>
      <c r="H3343" s="870" t="n">
        <v>10.01</v>
      </c>
      <c r="I3343" s="871" t="n">
        <v>8.82</v>
      </c>
      <c r="J3343" s="871" t="n">
        <v>18.83</v>
      </c>
    </row>
    <row r="3344" customFormat="false" ht="25.5" hidden="false" customHeight="false" outlineLevel="0" collapsed="false">
      <c r="A3344" s="868" t="s">
        <v>7020</v>
      </c>
      <c r="B3344" s="869"/>
      <c r="C3344" s="868" t="s">
        <v>7021</v>
      </c>
      <c r="D3344" s="868" t="s">
        <v>337</v>
      </c>
      <c r="E3344" s="870" t="n">
        <v>11.04</v>
      </c>
      <c r="F3344" s="871" t="n">
        <v>11.62</v>
      </c>
      <c r="G3344" s="871" t="n">
        <v>22.66</v>
      </c>
      <c r="H3344" s="870" t="n">
        <v>11.04</v>
      </c>
      <c r="I3344" s="871" t="n">
        <v>13.42</v>
      </c>
      <c r="J3344" s="871" t="n">
        <v>24.46</v>
      </c>
    </row>
    <row r="3345" customFormat="false" ht="25.5" hidden="false" customHeight="false" outlineLevel="0" collapsed="false">
      <c r="A3345" s="868" t="s">
        <v>7022</v>
      </c>
      <c r="B3345" s="869"/>
      <c r="C3345" s="868" t="s">
        <v>7023</v>
      </c>
      <c r="D3345" s="868" t="s">
        <v>337</v>
      </c>
      <c r="E3345" s="870" t="n">
        <v>23.76</v>
      </c>
      <c r="F3345" s="871" t="n">
        <v>13.27</v>
      </c>
      <c r="G3345" s="871" t="n">
        <v>37.03</v>
      </c>
      <c r="H3345" s="870" t="n">
        <v>23.76</v>
      </c>
      <c r="I3345" s="871" t="n">
        <v>15.33</v>
      </c>
      <c r="J3345" s="871" t="n">
        <v>39.09</v>
      </c>
    </row>
    <row r="3346" customFormat="false" ht="25.5" hidden="false" customHeight="false" outlineLevel="0" collapsed="false">
      <c r="A3346" s="868" t="s">
        <v>7024</v>
      </c>
      <c r="B3346" s="869"/>
      <c r="C3346" s="868" t="s">
        <v>7025</v>
      </c>
      <c r="D3346" s="868" t="s">
        <v>337</v>
      </c>
      <c r="E3346" s="870" t="n">
        <v>7.79</v>
      </c>
      <c r="F3346" s="871" t="n">
        <v>7.63</v>
      </c>
      <c r="G3346" s="871" t="n">
        <v>15.42</v>
      </c>
      <c r="H3346" s="870" t="n">
        <v>7.79</v>
      </c>
      <c r="I3346" s="871" t="n">
        <v>8.82</v>
      </c>
      <c r="J3346" s="871" t="n">
        <v>16.61</v>
      </c>
    </row>
    <row r="3347" customFormat="false" ht="25.5" hidden="false" customHeight="false" outlineLevel="0" collapsed="false">
      <c r="A3347" s="868" t="s">
        <v>7026</v>
      </c>
      <c r="B3347" s="869"/>
      <c r="C3347" s="868" t="s">
        <v>7027</v>
      </c>
      <c r="D3347" s="868" t="s">
        <v>337</v>
      </c>
      <c r="E3347" s="870" t="n">
        <v>10.62</v>
      </c>
      <c r="F3347" s="871" t="n">
        <v>7.63</v>
      </c>
      <c r="G3347" s="871" t="n">
        <v>18.25</v>
      </c>
      <c r="H3347" s="870" t="n">
        <v>10.62</v>
      </c>
      <c r="I3347" s="871" t="n">
        <v>8.82</v>
      </c>
      <c r="J3347" s="871" t="n">
        <v>19.44</v>
      </c>
    </row>
    <row r="3348" customFormat="false" ht="25.5" hidden="false" customHeight="false" outlineLevel="0" collapsed="false">
      <c r="A3348" s="868" t="s">
        <v>7028</v>
      </c>
      <c r="B3348" s="869"/>
      <c r="C3348" s="868" t="s">
        <v>7029</v>
      </c>
      <c r="D3348" s="868" t="s">
        <v>337</v>
      </c>
      <c r="E3348" s="870" t="n">
        <v>12.43</v>
      </c>
      <c r="F3348" s="871" t="n">
        <v>11.62</v>
      </c>
      <c r="G3348" s="871" t="n">
        <v>24.05</v>
      </c>
      <c r="H3348" s="870" t="n">
        <v>12.43</v>
      </c>
      <c r="I3348" s="871" t="n">
        <v>13.42</v>
      </c>
      <c r="J3348" s="871" t="n">
        <v>25.85</v>
      </c>
    </row>
    <row r="3349" customFormat="false" ht="38.25" hidden="false" customHeight="false" outlineLevel="0" collapsed="false">
      <c r="A3349" s="868" t="s">
        <v>7030</v>
      </c>
      <c r="B3349" s="869"/>
      <c r="C3349" s="868" t="s">
        <v>7031</v>
      </c>
      <c r="D3349" s="868" t="s">
        <v>337</v>
      </c>
      <c r="E3349" s="870" t="n">
        <v>26.84</v>
      </c>
      <c r="F3349" s="871" t="n">
        <v>13.27</v>
      </c>
      <c r="G3349" s="871" t="n">
        <v>40.11</v>
      </c>
      <c r="H3349" s="870" t="n">
        <v>26.84</v>
      </c>
      <c r="I3349" s="871" t="n">
        <v>15.33</v>
      </c>
      <c r="J3349" s="871" t="n">
        <v>42.17</v>
      </c>
    </row>
    <row r="3350" customFormat="false" ht="25.5" hidden="false" customHeight="false" outlineLevel="0" collapsed="false">
      <c r="A3350" s="868" t="s">
        <v>7032</v>
      </c>
      <c r="B3350" s="869"/>
      <c r="C3350" s="868" t="s">
        <v>7033</v>
      </c>
      <c r="D3350" s="868" t="s">
        <v>337</v>
      </c>
      <c r="E3350" s="870" t="n">
        <v>9.07</v>
      </c>
      <c r="F3350" s="871" t="n">
        <v>7.63</v>
      </c>
      <c r="G3350" s="871" t="n">
        <v>16.7</v>
      </c>
      <c r="H3350" s="870" t="n">
        <v>9.07</v>
      </c>
      <c r="I3350" s="871" t="n">
        <v>8.82</v>
      </c>
      <c r="J3350" s="871" t="n">
        <v>17.89</v>
      </c>
    </row>
    <row r="3351" customFormat="false" ht="25.5" hidden="false" customHeight="false" outlineLevel="0" collapsed="false">
      <c r="A3351" s="868" t="s">
        <v>7034</v>
      </c>
      <c r="B3351" s="869"/>
      <c r="C3351" s="868" t="s">
        <v>7035</v>
      </c>
      <c r="D3351" s="868" t="s">
        <v>337</v>
      </c>
      <c r="E3351" s="870" t="n">
        <v>10.59</v>
      </c>
      <c r="F3351" s="871" t="n">
        <v>7.63</v>
      </c>
      <c r="G3351" s="871" t="n">
        <v>18.22</v>
      </c>
      <c r="H3351" s="870" t="n">
        <v>10.59</v>
      </c>
      <c r="I3351" s="871" t="n">
        <v>8.82</v>
      </c>
      <c r="J3351" s="871" t="n">
        <v>19.41</v>
      </c>
    </row>
    <row r="3352" customFormat="false" ht="25.5" hidden="false" customHeight="false" outlineLevel="0" collapsed="false">
      <c r="A3352" s="868" t="s">
        <v>7036</v>
      </c>
      <c r="B3352" s="869"/>
      <c r="C3352" s="868" t="s">
        <v>7037</v>
      </c>
      <c r="D3352" s="868" t="s">
        <v>337</v>
      </c>
      <c r="E3352" s="870" t="n">
        <v>12.97</v>
      </c>
      <c r="F3352" s="871" t="n">
        <v>11.62</v>
      </c>
      <c r="G3352" s="871" t="n">
        <v>24.59</v>
      </c>
      <c r="H3352" s="870" t="n">
        <v>12.97</v>
      </c>
      <c r="I3352" s="871" t="n">
        <v>13.42</v>
      </c>
      <c r="J3352" s="871" t="n">
        <v>26.39</v>
      </c>
    </row>
    <row r="3353" customFormat="false" ht="25.5" hidden="false" customHeight="false" outlineLevel="0" collapsed="false">
      <c r="A3353" s="868" t="s">
        <v>7038</v>
      </c>
      <c r="B3353" s="869"/>
      <c r="C3353" s="868" t="s">
        <v>7039</v>
      </c>
      <c r="D3353" s="868" t="s">
        <v>337</v>
      </c>
      <c r="E3353" s="870" t="n">
        <v>22.58</v>
      </c>
      <c r="F3353" s="871" t="n">
        <v>13.27</v>
      </c>
      <c r="G3353" s="871" t="n">
        <v>35.85</v>
      </c>
      <c r="H3353" s="870" t="n">
        <v>22.58</v>
      </c>
      <c r="I3353" s="871" t="n">
        <v>15.33</v>
      </c>
      <c r="J3353" s="871" t="n">
        <v>37.91</v>
      </c>
    </row>
    <row r="3354" customFormat="false" ht="25.5" hidden="false" customHeight="false" outlineLevel="0" collapsed="false">
      <c r="A3354" s="868" t="s">
        <v>7040</v>
      </c>
      <c r="B3354" s="869"/>
      <c r="C3354" s="868" t="s">
        <v>7041</v>
      </c>
      <c r="D3354" s="868" t="s">
        <v>337</v>
      </c>
      <c r="E3354" s="870" t="n">
        <v>6.95</v>
      </c>
      <c r="F3354" s="871" t="n">
        <v>7.63</v>
      </c>
      <c r="G3354" s="871" t="n">
        <v>14.58</v>
      </c>
      <c r="H3354" s="870" t="n">
        <v>6.95</v>
      </c>
      <c r="I3354" s="871" t="n">
        <v>8.82</v>
      </c>
      <c r="J3354" s="871" t="n">
        <v>15.77</v>
      </c>
    </row>
    <row r="3355" customFormat="false" ht="25.5" hidden="false" customHeight="false" outlineLevel="0" collapsed="false">
      <c r="A3355" s="868" t="s">
        <v>7042</v>
      </c>
      <c r="B3355" s="869"/>
      <c r="C3355" s="868" t="s">
        <v>7043</v>
      </c>
      <c r="D3355" s="868" t="s">
        <v>337</v>
      </c>
      <c r="E3355" s="870" t="n">
        <v>10.43</v>
      </c>
      <c r="F3355" s="871" t="n">
        <v>11.62</v>
      </c>
      <c r="G3355" s="871" t="n">
        <v>22.05</v>
      </c>
      <c r="H3355" s="870" t="n">
        <v>10.43</v>
      </c>
      <c r="I3355" s="871" t="n">
        <v>13.42</v>
      </c>
      <c r="J3355" s="871" t="n">
        <v>23.85</v>
      </c>
    </row>
    <row r="3356" customFormat="false" ht="25.5" hidden="false" customHeight="false" outlineLevel="0" collapsed="false">
      <c r="A3356" s="868" t="s">
        <v>7044</v>
      </c>
      <c r="B3356" s="869"/>
      <c r="C3356" s="868" t="s">
        <v>7045</v>
      </c>
      <c r="D3356" s="868" t="s">
        <v>337</v>
      </c>
      <c r="E3356" s="870" t="n">
        <v>18.46</v>
      </c>
      <c r="F3356" s="871" t="n">
        <v>13.27</v>
      </c>
      <c r="G3356" s="871" t="n">
        <v>31.73</v>
      </c>
      <c r="H3356" s="870" t="n">
        <v>18.46</v>
      </c>
      <c r="I3356" s="871" t="n">
        <v>15.33</v>
      </c>
      <c r="J3356" s="871" t="n">
        <v>33.79</v>
      </c>
    </row>
    <row r="3357" customFormat="false" ht="25.5" hidden="false" customHeight="false" outlineLevel="0" collapsed="false">
      <c r="A3357" s="868" t="s">
        <v>7046</v>
      </c>
      <c r="B3357" s="869"/>
      <c r="C3357" s="868" t="s">
        <v>7047</v>
      </c>
      <c r="D3357" s="868" t="s">
        <v>337</v>
      </c>
      <c r="E3357" s="870" t="n">
        <v>23.08</v>
      </c>
      <c r="F3357" s="871" t="n">
        <v>7.63</v>
      </c>
      <c r="G3357" s="871" t="n">
        <v>30.71</v>
      </c>
      <c r="H3357" s="870" t="n">
        <v>23.08</v>
      </c>
      <c r="I3357" s="871" t="n">
        <v>8.82</v>
      </c>
      <c r="J3357" s="871" t="n">
        <v>31.9</v>
      </c>
    </row>
    <row r="3358" customFormat="false" ht="25.5" hidden="false" customHeight="false" outlineLevel="0" collapsed="false">
      <c r="A3358" s="868" t="s">
        <v>7048</v>
      </c>
      <c r="B3358" s="869"/>
      <c r="C3358" s="868" t="s">
        <v>7049</v>
      </c>
      <c r="D3358" s="868" t="s">
        <v>337</v>
      </c>
      <c r="E3358" s="870" t="n">
        <v>30.33</v>
      </c>
      <c r="F3358" s="871" t="n">
        <v>11.62</v>
      </c>
      <c r="G3358" s="871" t="n">
        <v>41.95</v>
      </c>
      <c r="H3358" s="870" t="n">
        <v>30.33</v>
      </c>
      <c r="I3358" s="871" t="n">
        <v>13.42</v>
      </c>
      <c r="J3358" s="871" t="n">
        <v>43.75</v>
      </c>
    </row>
    <row r="3359" customFormat="false" ht="25.5" hidden="false" customHeight="false" outlineLevel="0" collapsed="false">
      <c r="A3359" s="868" t="s">
        <v>7050</v>
      </c>
      <c r="B3359" s="869"/>
      <c r="C3359" s="868" t="s">
        <v>7051</v>
      </c>
      <c r="D3359" s="868" t="s">
        <v>337</v>
      </c>
      <c r="E3359" s="870" t="n">
        <v>46.83</v>
      </c>
      <c r="F3359" s="871" t="n">
        <v>13.27</v>
      </c>
      <c r="G3359" s="871" t="n">
        <v>60.1</v>
      </c>
      <c r="H3359" s="870" t="n">
        <v>46.83</v>
      </c>
      <c r="I3359" s="871" t="n">
        <v>15.33</v>
      </c>
      <c r="J3359" s="871" t="n">
        <v>62.16</v>
      </c>
    </row>
    <row r="3360" customFormat="false" ht="38.25" hidden="false" customHeight="false" outlineLevel="0" collapsed="false">
      <c r="A3360" s="868" t="s">
        <v>7052</v>
      </c>
      <c r="B3360" s="869"/>
      <c r="C3360" s="868" t="s">
        <v>7053</v>
      </c>
      <c r="D3360" s="868" t="s">
        <v>337</v>
      </c>
      <c r="E3360" s="870" t="n">
        <v>41.9</v>
      </c>
      <c r="F3360" s="871" t="n">
        <v>13.27</v>
      </c>
      <c r="G3360" s="871" t="n">
        <v>55.17</v>
      </c>
      <c r="H3360" s="870" t="n">
        <v>41.9</v>
      </c>
      <c r="I3360" s="871" t="n">
        <v>15.33</v>
      </c>
      <c r="J3360" s="871" t="n">
        <v>57.23</v>
      </c>
    </row>
    <row r="3361" customFormat="false" ht="25.5" hidden="false" customHeight="false" outlineLevel="0" collapsed="false">
      <c r="A3361" s="868" t="s">
        <v>7054</v>
      </c>
      <c r="B3361" s="869"/>
      <c r="C3361" s="868" t="s">
        <v>7055</v>
      </c>
      <c r="D3361" s="868" t="s">
        <v>337</v>
      </c>
      <c r="E3361" s="870" t="n">
        <v>125.38</v>
      </c>
      <c r="F3361" s="871" t="n">
        <v>11.62</v>
      </c>
      <c r="G3361" s="871" t="n">
        <v>137</v>
      </c>
      <c r="H3361" s="870" t="n">
        <v>125.38</v>
      </c>
      <c r="I3361" s="871" t="n">
        <v>13.42</v>
      </c>
      <c r="J3361" s="871" t="n">
        <v>138.8</v>
      </c>
    </row>
    <row r="3362" customFormat="false" ht="25.5" hidden="false" customHeight="false" outlineLevel="0" collapsed="false">
      <c r="A3362" s="868" t="s">
        <v>7056</v>
      </c>
      <c r="B3362" s="869"/>
      <c r="C3362" s="868" t="s">
        <v>7057</v>
      </c>
      <c r="D3362" s="868" t="s">
        <v>337</v>
      </c>
      <c r="E3362" s="870" t="n">
        <v>20.33</v>
      </c>
      <c r="F3362" s="871" t="n">
        <v>7.63</v>
      </c>
      <c r="G3362" s="871" t="n">
        <v>27.96</v>
      </c>
      <c r="H3362" s="870" t="n">
        <v>20.33</v>
      </c>
      <c r="I3362" s="871" t="n">
        <v>8.82</v>
      </c>
      <c r="J3362" s="871" t="n">
        <v>29.15</v>
      </c>
    </row>
    <row r="3363" customFormat="false" ht="25.5" hidden="false" customHeight="false" outlineLevel="0" collapsed="false">
      <c r="A3363" s="868" t="s">
        <v>7058</v>
      </c>
      <c r="B3363" s="869"/>
      <c r="C3363" s="868" t="s">
        <v>7059</v>
      </c>
      <c r="D3363" s="868" t="s">
        <v>337</v>
      </c>
      <c r="E3363" s="870" t="n">
        <v>21.08</v>
      </c>
      <c r="F3363" s="871" t="n">
        <v>11.62</v>
      </c>
      <c r="G3363" s="871" t="n">
        <v>32.7</v>
      </c>
      <c r="H3363" s="870" t="n">
        <v>21.08</v>
      </c>
      <c r="I3363" s="871" t="n">
        <v>13.42</v>
      </c>
      <c r="J3363" s="871" t="n">
        <v>34.5</v>
      </c>
    </row>
    <row r="3364" customFormat="false" ht="25.5" hidden="false" customHeight="false" outlineLevel="0" collapsed="false">
      <c r="A3364" s="868" t="s">
        <v>7060</v>
      </c>
      <c r="B3364" s="869"/>
      <c r="C3364" s="868" t="s">
        <v>7061</v>
      </c>
      <c r="D3364" s="868" t="s">
        <v>337</v>
      </c>
      <c r="E3364" s="870" t="n">
        <v>43.53</v>
      </c>
      <c r="F3364" s="871" t="n">
        <v>13.27</v>
      </c>
      <c r="G3364" s="871" t="n">
        <v>56.8</v>
      </c>
      <c r="H3364" s="870" t="n">
        <v>43.53</v>
      </c>
      <c r="I3364" s="871" t="n">
        <v>15.33</v>
      </c>
      <c r="J3364" s="871" t="n">
        <v>58.86</v>
      </c>
    </row>
    <row r="3365" customFormat="false" ht="38.25" hidden="false" customHeight="false" outlineLevel="0" collapsed="false">
      <c r="A3365" s="868" t="s">
        <v>7062</v>
      </c>
      <c r="B3365" s="869"/>
      <c r="C3365" s="868" t="s">
        <v>7063</v>
      </c>
      <c r="D3365" s="868" t="s">
        <v>337</v>
      </c>
      <c r="E3365" s="870" t="n">
        <v>19.66</v>
      </c>
      <c r="F3365" s="871" t="n">
        <v>11.62</v>
      </c>
      <c r="G3365" s="871" t="n">
        <v>31.28</v>
      </c>
      <c r="H3365" s="870" t="n">
        <v>19.66</v>
      </c>
      <c r="I3365" s="871" t="n">
        <v>13.42</v>
      </c>
      <c r="J3365" s="871" t="n">
        <v>33.08</v>
      </c>
    </row>
    <row r="3366" customFormat="false" ht="38.25" hidden="false" customHeight="false" outlineLevel="0" collapsed="false">
      <c r="A3366" s="868" t="s">
        <v>7064</v>
      </c>
      <c r="B3366" s="869"/>
      <c r="C3366" s="868" t="s">
        <v>7065</v>
      </c>
      <c r="D3366" s="868" t="s">
        <v>337</v>
      </c>
      <c r="E3366" s="870" t="n">
        <v>47.69</v>
      </c>
      <c r="F3366" s="871" t="n">
        <v>13.27</v>
      </c>
      <c r="G3366" s="871" t="n">
        <v>60.96</v>
      </c>
      <c r="H3366" s="870" t="n">
        <v>47.69</v>
      </c>
      <c r="I3366" s="871" t="n">
        <v>15.33</v>
      </c>
      <c r="J3366" s="871" t="n">
        <v>63.02</v>
      </c>
    </row>
    <row r="3367" customFormat="false" ht="38.25" hidden="false" customHeight="false" outlineLevel="0" collapsed="false">
      <c r="A3367" s="868" t="s">
        <v>7066</v>
      </c>
      <c r="B3367" s="869"/>
      <c r="C3367" s="868" t="s">
        <v>7067</v>
      </c>
      <c r="D3367" s="868" t="s">
        <v>337</v>
      </c>
      <c r="E3367" s="870" t="n">
        <v>39.65</v>
      </c>
      <c r="F3367" s="871" t="n">
        <v>13.27</v>
      </c>
      <c r="G3367" s="871" t="n">
        <v>52.92</v>
      </c>
      <c r="H3367" s="870" t="n">
        <v>39.65</v>
      </c>
      <c r="I3367" s="871" t="n">
        <v>15.33</v>
      </c>
      <c r="J3367" s="871" t="n">
        <v>54.98</v>
      </c>
    </row>
    <row r="3368" customFormat="false" ht="25.5" hidden="false" customHeight="false" outlineLevel="0" collapsed="false">
      <c r="A3368" s="868" t="s">
        <v>7068</v>
      </c>
      <c r="B3368" s="869"/>
      <c r="C3368" s="868" t="s">
        <v>7069</v>
      </c>
      <c r="D3368" s="868" t="s">
        <v>337</v>
      </c>
      <c r="E3368" s="870" t="n">
        <v>40</v>
      </c>
      <c r="F3368" s="871" t="n">
        <v>13.27</v>
      </c>
      <c r="G3368" s="871" t="n">
        <v>53.27</v>
      </c>
      <c r="H3368" s="870" t="n">
        <v>40</v>
      </c>
      <c r="I3368" s="871" t="n">
        <v>15.33</v>
      </c>
      <c r="J3368" s="871" t="n">
        <v>55.33</v>
      </c>
    </row>
    <row r="3369" customFormat="false" ht="38.25" hidden="false" customHeight="false" outlineLevel="0" collapsed="false">
      <c r="A3369" s="868" t="s">
        <v>7070</v>
      </c>
      <c r="B3369" s="869"/>
      <c r="C3369" s="868" t="s">
        <v>7071</v>
      </c>
      <c r="D3369" s="868" t="s">
        <v>337</v>
      </c>
      <c r="E3369" s="870" t="n">
        <v>81.29</v>
      </c>
      <c r="F3369" s="871" t="n">
        <v>11.62</v>
      </c>
      <c r="G3369" s="871" t="n">
        <v>92.91</v>
      </c>
      <c r="H3369" s="870" t="n">
        <v>81.29</v>
      </c>
      <c r="I3369" s="871" t="n">
        <v>13.42</v>
      </c>
      <c r="J3369" s="871" t="n">
        <v>94.71</v>
      </c>
    </row>
    <row r="3370" customFormat="false" ht="38.25" hidden="false" customHeight="false" outlineLevel="0" collapsed="false">
      <c r="A3370" s="868" t="s">
        <v>7072</v>
      </c>
      <c r="B3370" s="869"/>
      <c r="C3370" s="868" t="s">
        <v>7073</v>
      </c>
      <c r="D3370" s="868" t="s">
        <v>337</v>
      </c>
      <c r="E3370" s="870" t="n">
        <v>41.19</v>
      </c>
      <c r="F3370" s="871" t="n">
        <v>13.27</v>
      </c>
      <c r="G3370" s="871" t="n">
        <v>54.46</v>
      </c>
      <c r="H3370" s="870" t="n">
        <v>41.19</v>
      </c>
      <c r="I3370" s="871" t="n">
        <v>15.33</v>
      </c>
      <c r="J3370" s="871" t="n">
        <v>56.52</v>
      </c>
    </row>
    <row r="3371" customFormat="false" ht="25.5" hidden="false" customHeight="false" outlineLevel="0" collapsed="false">
      <c r="A3371" s="868" t="s">
        <v>7074</v>
      </c>
      <c r="B3371" s="869"/>
      <c r="C3371" s="868" t="s">
        <v>7075</v>
      </c>
      <c r="D3371" s="868" t="s">
        <v>337</v>
      </c>
      <c r="E3371" s="870" t="n">
        <v>68.76</v>
      </c>
      <c r="F3371" s="871" t="n">
        <v>7.63</v>
      </c>
      <c r="G3371" s="871" t="n">
        <v>76.39</v>
      </c>
      <c r="H3371" s="870" t="n">
        <v>68.76</v>
      </c>
      <c r="I3371" s="871" t="n">
        <v>8.82</v>
      </c>
      <c r="J3371" s="871" t="n">
        <v>77.58</v>
      </c>
    </row>
    <row r="3372" customFormat="false" ht="25.5" hidden="false" customHeight="false" outlineLevel="0" collapsed="false">
      <c r="A3372" s="868" t="s">
        <v>7076</v>
      </c>
      <c r="B3372" s="869"/>
      <c r="C3372" s="868" t="s">
        <v>7077</v>
      </c>
      <c r="D3372" s="868" t="s">
        <v>337</v>
      </c>
      <c r="E3372" s="870" t="n">
        <v>7.86</v>
      </c>
      <c r="F3372" s="871" t="n">
        <v>7.63</v>
      </c>
      <c r="G3372" s="871" t="n">
        <v>15.49</v>
      </c>
      <c r="H3372" s="870" t="n">
        <v>7.86</v>
      </c>
      <c r="I3372" s="871" t="n">
        <v>8.82</v>
      </c>
      <c r="J3372" s="871" t="n">
        <v>16.68</v>
      </c>
    </row>
    <row r="3373" customFormat="false" ht="25.5" hidden="false" customHeight="false" outlineLevel="0" collapsed="false">
      <c r="A3373" s="868" t="s">
        <v>7078</v>
      </c>
      <c r="B3373" s="869"/>
      <c r="C3373" s="868" t="s">
        <v>7079</v>
      </c>
      <c r="D3373" s="868" t="s">
        <v>337</v>
      </c>
      <c r="E3373" s="870" t="n">
        <v>18.93</v>
      </c>
      <c r="F3373" s="871" t="n">
        <v>7.63</v>
      </c>
      <c r="G3373" s="871" t="n">
        <v>26.56</v>
      </c>
      <c r="H3373" s="870" t="n">
        <v>18.93</v>
      </c>
      <c r="I3373" s="871" t="n">
        <v>8.82</v>
      </c>
      <c r="J3373" s="871" t="n">
        <v>27.75</v>
      </c>
    </row>
    <row r="3374" customFormat="false" ht="25.5" hidden="false" customHeight="false" outlineLevel="0" collapsed="false">
      <c r="A3374" s="868" t="s">
        <v>7080</v>
      </c>
      <c r="B3374" s="869"/>
      <c r="C3374" s="868" t="s">
        <v>7081</v>
      </c>
      <c r="D3374" s="868" t="s">
        <v>337</v>
      </c>
      <c r="E3374" s="870" t="n">
        <v>19.87</v>
      </c>
      <c r="F3374" s="871" t="n">
        <v>11.62</v>
      </c>
      <c r="G3374" s="871" t="n">
        <v>31.49</v>
      </c>
      <c r="H3374" s="870" t="n">
        <v>19.87</v>
      </c>
      <c r="I3374" s="871" t="n">
        <v>13.42</v>
      </c>
      <c r="J3374" s="871" t="n">
        <v>33.29</v>
      </c>
    </row>
    <row r="3375" customFormat="false" ht="25.5" hidden="false" customHeight="false" outlineLevel="0" collapsed="false">
      <c r="A3375" s="868" t="s">
        <v>7082</v>
      </c>
      <c r="B3375" s="869"/>
      <c r="C3375" s="868" t="s">
        <v>7083</v>
      </c>
      <c r="D3375" s="868" t="s">
        <v>648</v>
      </c>
      <c r="E3375" s="870" t="n">
        <v>80.23</v>
      </c>
      <c r="F3375" s="871" t="n">
        <v>3.32</v>
      </c>
      <c r="G3375" s="871" t="n">
        <v>83.55</v>
      </c>
      <c r="H3375" s="870" t="n">
        <v>80.23</v>
      </c>
      <c r="I3375" s="871" t="n">
        <v>3.83</v>
      </c>
      <c r="J3375" s="871" t="n">
        <v>84.06</v>
      </c>
    </row>
    <row r="3376" customFormat="false" ht="12.75" hidden="false" customHeight="false" outlineLevel="0" collapsed="false">
      <c r="A3376" s="857" t="s">
        <v>7084</v>
      </c>
      <c r="B3376" s="858" t="s">
        <v>7085</v>
      </c>
      <c r="C3376" s="859"/>
      <c r="D3376" s="860"/>
      <c r="E3376" s="874"/>
      <c r="F3376" s="874"/>
      <c r="G3376" s="875"/>
      <c r="H3376" s="874"/>
      <c r="I3376" s="874"/>
      <c r="J3376" s="875"/>
    </row>
    <row r="3377" customFormat="false" ht="12.75" hidden="false" customHeight="false" outlineLevel="0" collapsed="false">
      <c r="A3377" s="863" t="s">
        <v>7086</v>
      </c>
      <c r="B3377" s="864" t="s">
        <v>7087</v>
      </c>
      <c r="C3377" s="865"/>
      <c r="D3377" s="876"/>
      <c r="E3377" s="877"/>
      <c r="F3377" s="877"/>
      <c r="G3377" s="878"/>
      <c r="H3377" s="877"/>
      <c r="I3377" s="877"/>
      <c r="J3377" s="878"/>
    </row>
    <row r="3378" customFormat="false" ht="25.5" hidden="false" customHeight="false" outlineLevel="0" collapsed="false">
      <c r="A3378" s="868" t="s">
        <v>7088</v>
      </c>
      <c r="B3378" s="869"/>
      <c r="C3378" s="868" t="s">
        <v>7089</v>
      </c>
      <c r="D3378" s="868" t="s">
        <v>337</v>
      </c>
      <c r="E3378" s="870" t="n">
        <v>25.43</v>
      </c>
      <c r="F3378" s="871" t="n">
        <v>14.93</v>
      </c>
      <c r="G3378" s="871" t="n">
        <v>40.36</v>
      </c>
      <c r="H3378" s="870" t="n">
        <v>25.43</v>
      </c>
      <c r="I3378" s="871" t="n">
        <v>17.25</v>
      </c>
      <c r="J3378" s="871" t="n">
        <v>42.68</v>
      </c>
    </row>
    <row r="3379" customFormat="false" ht="25.5" hidden="false" customHeight="false" outlineLevel="0" collapsed="false">
      <c r="A3379" s="868" t="s">
        <v>7090</v>
      </c>
      <c r="B3379" s="869"/>
      <c r="C3379" s="868" t="s">
        <v>7091</v>
      </c>
      <c r="D3379" s="868" t="s">
        <v>337</v>
      </c>
      <c r="E3379" s="870" t="n">
        <v>31.22</v>
      </c>
      <c r="F3379" s="871" t="n">
        <v>19.91</v>
      </c>
      <c r="G3379" s="871" t="n">
        <v>51.13</v>
      </c>
      <c r="H3379" s="870" t="n">
        <v>31.22</v>
      </c>
      <c r="I3379" s="871" t="n">
        <v>23.01</v>
      </c>
      <c r="J3379" s="871" t="n">
        <v>54.23</v>
      </c>
    </row>
    <row r="3380" customFormat="false" ht="25.5" hidden="false" customHeight="false" outlineLevel="0" collapsed="false">
      <c r="A3380" s="868" t="s">
        <v>7092</v>
      </c>
      <c r="B3380" s="869"/>
      <c r="C3380" s="868" t="s">
        <v>7093</v>
      </c>
      <c r="D3380" s="868" t="s">
        <v>337</v>
      </c>
      <c r="E3380" s="870" t="n">
        <v>43.88</v>
      </c>
      <c r="F3380" s="871" t="n">
        <v>24.89</v>
      </c>
      <c r="G3380" s="871" t="n">
        <v>68.77</v>
      </c>
      <c r="H3380" s="870" t="n">
        <v>43.88</v>
      </c>
      <c r="I3380" s="871" t="n">
        <v>28.75</v>
      </c>
      <c r="J3380" s="871" t="n">
        <v>72.63</v>
      </c>
    </row>
    <row r="3381" customFormat="false" ht="25.5" hidden="false" customHeight="false" outlineLevel="0" collapsed="false">
      <c r="A3381" s="868" t="s">
        <v>7094</v>
      </c>
      <c r="B3381" s="869"/>
      <c r="C3381" s="868" t="s">
        <v>7095</v>
      </c>
      <c r="D3381" s="868" t="s">
        <v>337</v>
      </c>
      <c r="E3381" s="870" t="n">
        <v>54.7</v>
      </c>
      <c r="F3381" s="871" t="n">
        <v>29.87</v>
      </c>
      <c r="G3381" s="871" t="n">
        <v>84.57</v>
      </c>
      <c r="H3381" s="870" t="n">
        <v>54.7</v>
      </c>
      <c r="I3381" s="871" t="n">
        <v>34.51</v>
      </c>
      <c r="J3381" s="871" t="n">
        <v>89.21</v>
      </c>
    </row>
    <row r="3382" customFormat="false" ht="25.5" hidden="false" customHeight="false" outlineLevel="0" collapsed="false">
      <c r="A3382" s="868" t="s">
        <v>7096</v>
      </c>
      <c r="B3382" s="869"/>
      <c r="C3382" s="868" t="s">
        <v>7097</v>
      </c>
      <c r="D3382" s="868" t="s">
        <v>337</v>
      </c>
      <c r="E3382" s="870" t="n">
        <v>66.81</v>
      </c>
      <c r="F3382" s="871" t="n">
        <v>33.18</v>
      </c>
      <c r="G3382" s="871" t="n">
        <v>99.99</v>
      </c>
      <c r="H3382" s="870" t="n">
        <v>66.81</v>
      </c>
      <c r="I3382" s="871" t="n">
        <v>38.34</v>
      </c>
      <c r="J3382" s="871" t="n">
        <v>105.15</v>
      </c>
    </row>
    <row r="3383" customFormat="false" ht="25.5" hidden="false" customHeight="false" outlineLevel="0" collapsed="false">
      <c r="A3383" s="868" t="s">
        <v>7098</v>
      </c>
      <c r="B3383" s="869"/>
      <c r="C3383" s="868" t="s">
        <v>7099</v>
      </c>
      <c r="D3383" s="868" t="s">
        <v>337</v>
      </c>
      <c r="E3383" s="870" t="n">
        <v>93.45</v>
      </c>
      <c r="F3383" s="871" t="n">
        <v>41.48</v>
      </c>
      <c r="G3383" s="871" t="n">
        <v>134.93</v>
      </c>
      <c r="H3383" s="870" t="n">
        <v>93.45</v>
      </c>
      <c r="I3383" s="871" t="n">
        <v>47.93</v>
      </c>
      <c r="J3383" s="871" t="n">
        <v>141.38</v>
      </c>
    </row>
    <row r="3384" customFormat="false" ht="25.5" hidden="false" customHeight="false" outlineLevel="0" collapsed="false">
      <c r="A3384" s="868" t="s">
        <v>7100</v>
      </c>
      <c r="B3384" s="869"/>
      <c r="C3384" s="868" t="s">
        <v>7101</v>
      </c>
      <c r="D3384" s="868" t="s">
        <v>337</v>
      </c>
      <c r="E3384" s="870" t="n">
        <v>230.57</v>
      </c>
      <c r="F3384" s="871" t="n">
        <v>49.78</v>
      </c>
      <c r="G3384" s="871" t="n">
        <v>280.35</v>
      </c>
      <c r="H3384" s="870" t="n">
        <v>230.57</v>
      </c>
      <c r="I3384" s="871" t="n">
        <v>57.52</v>
      </c>
      <c r="J3384" s="871" t="n">
        <v>288.09</v>
      </c>
    </row>
    <row r="3385" customFormat="false" ht="25.5" hidden="false" customHeight="false" outlineLevel="0" collapsed="false">
      <c r="A3385" s="868" t="s">
        <v>7102</v>
      </c>
      <c r="B3385" s="869"/>
      <c r="C3385" s="868" t="s">
        <v>7103</v>
      </c>
      <c r="D3385" s="868" t="s">
        <v>337</v>
      </c>
      <c r="E3385" s="870" t="n">
        <v>351.48</v>
      </c>
      <c r="F3385" s="871" t="n">
        <v>66.36</v>
      </c>
      <c r="G3385" s="871" t="n">
        <v>417.84</v>
      </c>
      <c r="H3385" s="870" t="n">
        <v>351.48</v>
      </c>
      <c r="I3385" s="871" t="n">
        <v>76.68</v>
      </c>
      <c r="J3385" s="871" t="n">
        <v>428.16</v>
      </c>
    </row>
    <row r="3386" customFormat="false" ht="25.5" hidden="false" customHeight="false" outlineLevel="0" collapsed="false">
      <c r="A3386" s="868" t="s">
        <v>7104</v>
      </c>
      <c r="B3386" s="869"/>
      <c r="C3386" s="868" t="s">
        <v>7105</v>
      </c>
      <c r="D3386" s="868" t="s">
        <v>337</v>
      </c>
      <c r="E3386" s="870" t="n">
        <v>593.68</v>
      </c>
      <c r="F3386" s="871" t="n">
        <v>99.54</v>
      </c>
      <c r="G3386" s="871" t="n">
        <v>693.22</v>
      </c>
      <c r="H3386" s="870" t="n">
        <v>593.68</v>
      </c>
      <c r="I3386" s="871" t="n">
        <v>115.02</v>
      </c>
      <c r="J3386" s="871" t="n">
        <v>708.7</v>
      </c>
    </row>
    <row r="3387" customFormat="false" ht="25.5" hidden="false" customHeight="false" outlineLevel="0" collapsed="false">
      <c r="A3387" s="868" t="s">
        <v>7106</v>
      </c>
      <c r="B3387" s="869"/>
      <c r="C3387" s="868" t="s">
        <v>7107</v>
      </c>
      <c r="D3387" s="868" t="s">
        <v>337</v>
      </c>
      <c r="E3387" s="870" t="n">
        <v>40.89</v>
      </c>
      <c r="F3387" s="871" t="n">
        <v>19.91</v>
      </c>
      <c r="G3387" s="871" t="n">
        <v>60.8</v>
      </c>
      <c r="H3387" s="870" t="n">
        <v>40.89</v>
      </c>
      <c r="I3387" s="871" t="n">
        <v>23.01</v>
      </c>
      <c r="J3387" s="871" t="n">
        <v>63.9</v>
      </c>
    </row>
    <row r="3388" customFormat="false" ht="25.5" hidden="false" customHeight="false" outlineLevel="0" collapsed="false">
      <c r="A3388" s="868" t="s">
        <v>7108</v>
      </c>
      <c r="B3388" s="869"/>
      <c r="C3388" s="868" t="s">
        <v>7109</v>
      </c>
      <c r="D3388" s="868" t="s">
        <v>337</v>
      </c>
      <c r="E3388" s="870" t="n">
        <v>14.58</v>
      </c>
      <c r="F3388" s="871" t="n">
        <v>14.93</v>
      </c>
      <c r="G3388" s="871" t="n">
        <v>29.51</v>
      </c>
      <c r="H3388" s="870" t="n">
        <v>14.58</v>
      </c>
      <c r="I3388" s="871" t="n">
        <v>17.25</v>
      </c>
      <c r="J3388" s="871" t="n">
        <v>31.83</v>
      </c>
    </row>
    <row r="3389" customFormat="false" ht="25.5" hidden="false" customHeight="false" outlineLevel="0" collapsed="false">
      <c r="A3389" s="868" t="s">
        <v>7110</v>
      </c>
      <c r="B3389" s="869"/>
      <c r="C3389" s="868" t="s">
        <v>7111</v>
      </c>
      <c r="D3389" s="868" t="s">
        <v>337</v>
      </c>
      <c r="E3389" s="870" t="n">
        <v>30.82</v>
      </c>
      <c r="F3389" s="871" t="n">
        <v>14.93</v>
      </c>
      <c r="G3389" s="871" t="n">
        <v>45.75</v>
      </c>
      <c r="H3389" s="870" t="n">
        <v>30.82</v>
      </c>
      <c r="I3389" s="871" t="n">
        <v>17.25</v>
      </c>
      <c r="J3389" s="871" t="n">
        <v>48.07</v>
      </c>
    </row>
    <row r="3390" customFormat="false" ht="25.5" hidden="false" customHeight="false" outlineLevel="0" collapsed="false">
      <c r="A3390" s="868" t="s">
        <v>7112</v>
      </c>
      <c r="B3390" s="869"/>
      <c r="C3390" s="868" t="s">
        <v>7113</v>
      </c>
      <c r="D3390" s="868" t="s">
        <v>337</v>
      </c>
      <c r="E3390" s="870" t="n">
        <v>30.81</v>
      </c>
      <c r="F3390" s="871" t="n">
        <v>14.93</v>
      </c>
      <c r="G3390" s="871" t="n">
        <v>45.74</v>
      </c>
      <c r="H3390" s="870" t="n">
        <v>30.81</v>
      </c>
      <c r="I3390" s="871" t="n">
        <v>17.25</v>
      </c>
      <c r="J3390" s="871" t="n">
        <v>48.06</v>
      </c>
    </row>
    <row r="3391" customFormat="false" ht="25.5" hidden="false" customHeight="false" outlineLevel="0" collapsed="false">
      <c r="A3391" s="868" t="s">
        <v>7114</v>
      </c>
      <c r="B3391" s="869"/>
      <c r="C3391" s="868" t="s">
        <v>7115</v>
      </c>
      <c r="D3391" s="868" t="s">
        <v>337</v>
      </c>
      <c r="E3391" s="870" t="n">
        <v>111.52</v>
      </c>
      <c r="F3391" s="871" t="n">
        <v>14.93</v>
      </c>
      <c r="G3391" s="871" t="n">
        <v>126.45</v>
      </c>
      <c r="H3391" s="870" t="n">
        <v>111.52</v>
      </c>
      <c r="I3391" s="871" t="n">
        <v>17.25</v>
      </c>
      <c r="J3391" s="871" t="n">
        <v>128.77</v>
      </c>
    </row>
    <row r="3392" customFormat="false" ht="25.5" hidden="false" customHeight="false" outlineLevel="0" collapsed="false">
      <c r="A3392" s="868" t="s">
        <v>7116</v>
      </c>
      <c r="B3392" s="869"/>
      <c r="C3392" s="868" t="s">
        <v>7117</v>
      </c>
      <c r="D3392" s="868" t="s">
        <v>337</v>
      </c>
      <c r="E3392" s="870" t="n">
        <v>620.98</v>
      </c>
      <c r="F3392" s="871" t="n">
        <v>33.18</v>
      </c>
      <c r="G3392" s="871" t="n">
        <v>654.16</v>
      </c>
      <c r="H3392" s="870" t="n">
        <v>620.98</v>
      </c>
      <c r="I3392" s="871" t="n">
        <v>38.34</v>
      </c>
      <c r="J3392" s="871" t="n">
        <v>659.32</v>
      </c>
    </row>
    <row r="3393" customFormat="false" ht="12.75" hidden="false" customHeight="false" outlineLevel="0" collapsed="false">
      <c r="A3393" s="863" t="s">
        <v>7118</v>
      </c>
      <c r="B3393" s="864" t="s">
        <v>7119</v>
      </c>
      <c r="C3393" s="865"/>
      <c r="D3393" s="876"/>
      <c r="E3393" s="877"/>
      <c r="F3393" s="877"/>
      <c r="G3393" s="878"/>
      <c r="H3393" s="877"/>
      <c r="I3393" s="877"/>
      <c r="J3393" s="878"/>
    </row>
    <row r="3394" customFormat="false" ht="25.5" hidden="false" customHeight="false" outlineLevel="0" collapsed="false">
      <c r="A3394" s="868" t="s">
        <v>7120</v>
      </c>
      <c r="B3394" s="869"/>
      <c r="C3394" s="868" t="s">
        <v>7121</v>
      </c>
      <c r="D3394" s="868" t="s">
        <v>337</v>
      </c>
      <c r="E3394" s="870" t="n">
        <v>56.7</v>
      </c>
      <c r="F3394" s="871" t="n">
        <v>14.93</v>
      </c>
      <c r="G3394" s="871" t="n">
        <v>71.63</v>
      </c>
      <c r="H3394" s="870" t="n">
        <v>56.7</v>
      </c>
      <c r="I3394" s="871" t="n">
        <v>17.25</v>
      </c>
      <c r="J3394" s="871" t="n">
        <v>73.95</v>
      </c>
    </row>
    <row r="3395" customFormat="false" ht="25.5" hidden="false" customHeight="false" outlineLevel="0" collapsed="false">
      <c r="A3395" s="868" t="s">
        <v>7122</v>
      </c>
      <c r="B3395" s="869"/>
      <c r="C3395" s="868" t="s">
        <v>7123</v>
      </c>
      <c r="D3395" s="868" t="s">
        <v>337</v>
      </c>
      <c r="E3395" s="870" t="n">
        <v>59.44</v>
      </c>
      <c r="F3395" s="871" t="n">
        <v>14.93</v>
      </c>
      <c r="G3395" s="871" t="n">
        <v>74.37</v>
      </c>
      <c r="H3395" s="870" t="n">
        <v>59.44</v>
      </c>
      <c r="I3395" s="871" t="n">
        <v>17.25</v>
      </c>
      <c r="J3395" s="871" t="n">
        <v>76.69</v>
      </c>
    </row>
    <row r="3396" customFormat="false" ht="25.5" hidden="false" customHeight="false" outlineLevel="0" collapsed="false">
      <c r="A3396" s="868" t="s">
        <v>7124</v>
      </c>
      <c r="B3396" s="869"/>
      <c r="C3396" s="868" t="s">
        <v>7125</v>
      </c>
      <c r="D3396" s="868" t="s">
        <v>337</v>
      </c>
      <c r="E3396" s="870" t="n">
        <v>68.33</v>
      </c>
      <c r="F3396" s="871" t="n">
        <v>14.93</v>
      </c>
      <c r="G3396" s="871" t="n">
        <v>83.26</v>
      </c>
      <c r="H3396" s="870" t="n">
        <v>68.33</v>
      </c>
      <c r="I3396" s="871" t="n">
        <v>17.25</v>
      </c>
      <c r="J3396" s="871" t="n">
        <v>85.58</v>
      </c>
    </row>
    <row r="3397" customFormat="false" ht="25.5" hidden="false" customHeight="false" outlineLevel="0" collapsed="false">
      <c r="A3397" s="868" t="s">
        <v>7126</v>
      </c>
      <c r="B3397" s="869"/>
      <c r="C3397" s="868" t="s">
        <v>7127</v>
      </c>
      <c r="D3397" s="868" t="s">
        <v>337</v>
      </c>
      <c r="E3397" s="870" t="n">
        <v>90.35</v>
      </c>
      <c r="F3397" s="871" t="n">
        <v>14.93</v>
      </c>
      <c r="G3397" s="871" t="n">
        <v>105.28</v>
      </c>
      <c r="H3397" s="870" t="n">
        <v>90.35</v>
      </c>
      <c r="I3397" s="871" t="n">
        <v>17.25</v>
      </c>
      <c r="J3397" s="871" t="n">
        <v>107.6</v>
      </c>
    </row>
    <row r="3398" customFormat="false" ht="25.5" hidden="false" customHeight="false" outlineLevel="0" collapsed="false">
      <c r="A3398" s="868" t="s">
        <v>7128</v>
      </c>
      <c r="B3398" s="869"/>
      <c r="C3398" s="868" t="s">
        <v>7129</v>
      </c>
      <c r="D3398" s="868" t="s">
        <v>337</v>
      </c>
      <c r="E3398" s="870" t="n">
        <v>92.98</v>
      </c>
      <c r="F3398" s="871" t="n">
        <v>14.93</v>
      </c>
      <c r="G3398" s="871" t="n">
        <v>107.91</v>
      </c>
      <c r="H3398" s="870" t="n">
        <v>92.98</v>
      </c>
      <c r="I3398" s="871" t="n">
        <v>17.25</v>
      </c>
      <c r="J3398" s="871" t="n">
        <v>110.23</v>
      </c>
    </row>
    <row r="3399" customFormat="false" ht="25.5" hidden="false" customHeight="false" outlineLevel="0" collapsed="false">
      <c r="A3399" s="868" t="s">
        <v>7130</v>
      </c>
      <c r="B3399" s="869"/>
      <c r="C3399" s="868" t="s">
        <v>7131</v>
      </c>
      <c r="D3399" s="868" t="s">
        <v>337</v>
      </c>
      <c r="E3399" s="870" t="n">
        <v>53.42</v>
      </c>
      <c r="F3399" s="871" t="n">
        <v>14.93</v>
      </c>
      <c r="G3399" s="871" t="n">
        <v>68.35</v>
      </c>
      <c r="H3399" s="870" t="n">
        <v>53.42</v>
      </c>
      <c r="I3399" s="871" t="n">
        <v>17.25</v>
      </c>
      <c r="J3399" s="871" t="n">
        <v>70.67</v>
      </c>
    </row>
    <row r="3400" customFormat="false" ht="25.5" hidden="false" customHeight="false" outlineLevel="0" collapsed="false">
      <c r="A3400" s="868" t="s">
        <v>7132</v>
      </c>
      <c r="B3400" s="869"/>
      <c r="C3400" s="868" t="s">
        <v>7133</v>
      </c>
      <c r="D3400" s="868" t="s">
        <v>337</v>
      </c>
      <c r="E3400" s="870" t="n">
        <v>60.67</v>
      </c>
      <c r="F3400" s="871" t="n">
        <v>14.93</v>
      </c>
      <c r="G3400" s="871" t="n">
        <v>75.6</v>
      </c>
      <c r="H3400" s="870" t="n">
        <v>60.67</v>
      </c>
      <c r="I3400" s="871" t="n">
        <v>17.25</v>
      </c>
      <c r="J3400" s="871" t="n">
        <v>77.92</v>
      </c>
    </row>
    <row r="3401" customFormat="false" ht="25.5" hidden="false" customHeight="false" outlineLevel="0" collapsed="false">
      <c r="A3401" s="868" t="s">
        <v>7134</v>
      </c>
      <c r="B3401" s="869"/>
      <c r="C3401" s="868" t="s">
        <v>7135</v>
      </c>
      <c r="D3401" s="868" t="s">
        <v>337</v>
      </c>
      <c r="E3401" s="870" t="n">
        <v>36.43</v>
      </c>
      <c r="F3401" s="871" t="n">
        <v>14.93</v>
      </c>
      <c r="G3401" s="871" t="n">
        <v>51.36</v>
      </c>
      <c r="H3401" s="870" t="n">
        <v>36.43</v>
      </c>
      <c r="I3401" s="871" t="n">
        <v>17.25</v>
      </c>
      <c r="J3401" s="871" t="n">
        <v>53.68</v>
      </c>
    </row>
    <row r="3402" customFormat="false" ht="38.25" hidden="false" customHeight="false" outlineLevel="0" collapsed="false">
      <c r="A3402" s="868" t="s">
        <v>7136</v>
      </c>
      <c r="B3402" s="869"/>
      <c r="C3402" s="868" t="s">
        <v>7137</v>
      </c>
      <c r="D3402" s="868" t="s">
        <v>337</v>
      </c>
      <c r="E3402" s="870" t="n">
        <v>52.05</v>
      </c>
      <c r="F3402" s="871" t="n">
        <v>14.93</v>
      </c>
      <c r="G3402" s="871" t="n">
        <v>66.98</v>
      </c>
      <c r="H3402" s="870" t="n">
        <v>52.05</v>
      </c>
      <c r="I3402" s="871" t="n">
        <v>17.25</v>
      </c>
      <c r="J3402" s="871" t="n">
        <v>69.3</v>
      </c>
    </row>
    <row r="3403" customFormat="false" ht="12.75" hidden="false" customHeight="false" outlineLevel="0" collapsed="false">
      <c r="A3403" s="863" t="s">
        <v>7138</v>
      </c>
      <c r="B3403" s="864" t="s">
        <v>7139</v>
      </c>
      <c r="C3403" s="865"/>
      <c r="D3403" s="876"/>
      <c r="E3403" s="877"/>
      <c r="F3403" s="877"/>
      <c r="G3403" s="878"/>
      <c r="H3403" s="877"/>
      <c r="I3403" s="877"/>
      <c r="J3403" s="878"/>
    </row>
    <row r="3404" customFormat="false" ht="25.5" hidden="false" customHeight="false" outlineLevel="0" collapsed="false">
      <c r="A3404" s="868" t="s">
        <v>7140</v>
      </c>
      <c r="B3404" s="869"/>
      <c r="C3404" s="868" t="s">
        <v>7141</v>
      </c>
      <c r="D3404" s="868" t="s">
        <v>337</v>
      </c>
      <c r="E3404" s="870" t="n">
        <v>222.47</v>
      </c>
      <c r="F3404" s="871" t="n">
        <v>49.78</v>
      </c>
      <c r="G3404" s="871" t="n">
        <v>272.25</v>
      </c>
      <c r="H3404" s="870" t="n">
        <v>222.47</v>
      </c>
      <c r="I3404" s="871" t="n">
        <v>57.52</v>
      </c>
      <c r="J3404" s="871" t="n">
        <v>279.99</v>
      </c>
    </row>
    <row r="3405" customFormat="false" ht="25.5" hidden="false" customHeight="false" outlineLevel="0" collapsed="false">
      <c r="A3405" s="868" t="s">
        <v>7142</v>
      </c>
      <c r="B3405" s="869"/>
      <c r="C3405" s="868" t="s">
        <v>7143</v>
      </c>
      <c r="D3405" s="868" t="s">
        <v>337</v>
      </c>
      <c r="E3405" s="870" t="n">
        <v>193.57</v>
      </c>
      <c r="F3405" s="871" t="n">
        <v>49.78</v>
      </c>
      <c r="G3405" s="871" t="n">
        <v>243.35</v>
      </c>
      <c r="H3405" s="870" t="n">
        <v>193.57</v>
      </c>
      <c r="I3405" s="871" t="n">
        <v>57.52</v>
      </c>
      <c r="J3405" s="871" t="n">
        <v>251.09</v>
      </c>
    </row>
    <row r="3406" customFormat="false" ht="25.5" hidden="false" customHeight="false" outlineLevel="0" collapsed="false">
      <c r="A3406" s="868" t="s">
        <v>7144</v>
      </c>
      <c r="B3406" s="869"/>
      <c r="C3406" s="868" t="s">
        <v>7145</v>
      </c>
      <c r="D3406" s="868" t="s">
        <v>337</v>
      </c>
      <c r="E3406" s="870" t="n">
        <v>212.61</v>
      </c>
      <c r="F3406" s="871" t="n">
        <v>49.78</v>
      </c>
      <c r="G3406" s="871" t="n">
        <v>262.39</v>
      </c>
      <c r="H3406" s="870" t="n">
        <v>212.61</v>
      </c>
      <c r="I3406" s="871" t="n">
        <v>57.52</v>
      </c>
      <c r="J3406" s="871" t="n">
        <v>270.13</v>
      </c>
    </row>
    <row r="3407" customFormat="false" ht="12.75" hidden="false" customHeight="false" outlineLevel="0" collapsed="false">
      <c r="A3407" s="868" t="s">
        <v>7146</v>
      </c>
      <c r="B3407" s="869"/>
      <c r="C3407" s="868" t="s">
        <v>7147</v>
      </c>
      <c r="D3407" s="868" t="s">
        <v>337</v>
      </c>
      <c r="E3407" s="870" t="n">
        <v>303.48</v>
      </c>
      <c r="F3407" s="871" t="n">
        <v>49.78</v>
      </c>
      <c r="G3407" s="871" t="n">
        <v>353.26</v>
      </c>
      <c r="H3407" s="870" t="n">
        <v>303.48</v>
      </c>
      <c r="I3407" s="871" t="n">
        <v>57.52</v>
      </c>
      <c r="J3407" s="871" t="n">
        <v>361</v>
      </c>
    </row>
    <row r="3408" customFormat="false" ht="25.5" hidden="false" customHeight="false" outlineLevel="0" collapsed="false">
      <c r="A3408" s="868" t="s">
        <v>7148</v>
      </c>
      <c r="B3408" s="869"/>
      <c r="C3408" s="868" t="s">
        <v>7149</v>
      </c>
      <c r="D3408" s="868" t="s">
        <v>337</v>
      </c>
      <c r="E3408" s="870" t="n">
        <v>740.78</v>
      </c>
      <c r="F3408" s="871" t="n">
        <v>49.78</v>
      </c>
      <c r="G3408" s="871" t="n">
        <v>790.56</v>
      </c>
      <c r="H3408" s="870" t="n">
        <v>740.78</v>
      </c>
      <c r="I3408" s="871" t="n">
        <v>57.52</v>
      </c>
      <c r="J3408" s="871" t="n">
        <v>798.3</v>
      </c>
    </row>
    <row r="3409" customFormat="false" ht="12.75" hidden="false" customHeight="false" outlineLevel="0" collapsed="false">
      <c r="A3409" s="868" t="s">
        <v>7150</v>
      </c>
      <c r="B3409" s="869"/>
      <c r="C3409" s="868" t="s">
        <v>7151</v>
      </c>
      <c r="D3409" s="868" t="s">
        <v>337</v>
      </c>
      <c r="E3409" s="870" t="n">
        <v>302.93</v>
      </c>
      <c r="F3409" s="871" t="n">
        <v>19.91</v>
      </c>
      <c r="G3409" s="871" t="n">
        <v>322.84</v>
      </c>
      <c r="H3409" s="870" t="n">
        <v>302.93</v>
      </c>
      <c r="I3409" s="871" t="n">
        <v>23.01</v>
      </c>
      <c r="J3409" s="871" t="n">
        <v>325.94</v>
      </c>
    </row>
    <row r="3410" customFormat="false" ht="25.5" hidden="false" customHeight="false" outlineLevel="0" collapsed="false">
      <c r="A3410" s="868" t="s">
        <v>7152</v>
      </c>
      <c r="B3410" s="869"/>
      <c r="C3410" s="868" t="s">
        <v>7153</v>
      </c>
      <c r="D3410" s="868" t="s">
        <v>337</v>
      </c>
      <c r="E3410" s="870" t="n">
        <v>222.1</v>
      </c>
      <c r="F3410" s="871" t="n">
        <v>19.91</v>
      </c>
      <c r="G3410" s="871" t="n">
        <v>242.01</v>
      </c>
      <c r="H3410" s="870" t="n">
        <v>222.1</v>
      </c>
      <c r="I3410" s="871" t="n">
        <v>23.01</v>
      </c>
      <c r="J3410" s="871" t="n">
        <v>245.11</v>
      </c>
    </row>
    <row r="3411" customFormat="false" ht="12.75" hidden="false" customHeight="false" outlineLevel="0" collapsed="false">
      <c r="A3411" s="868" t="s">
        <v>7154</v>
      </c>
      <c r="B3411" s="869"/>
      <c r="C3411" s="868" t="s">
        <v>7155</v>
      </c>
      <c r="D3411" s="868" t="s">
        <v>337</v>
      </c>
      <c r="E3411" s="870" t="n">
        <v>472.01</v>
      </c>
      <c r="F3411" s="871" t="n">
        <v>49.78</v>
      </c>
      <c r="G3411" s="871" t="n">
        <v>521.79</v>
      </c>
      <c r="H3411" s="870" t="n">
        <v>472.01</v>
      </c>
      <c r="I3411" s="871" t="n">
        <v>57.52</v>
      </c>
      <c r="J3411" s="871" t="n">
        <v>529.53</v>
      </c>
    </row>
    <row r="3412" customFormat="false" ht="25.5" hidden="false" customHeight="false" outlineLevel="0" collapsed="false">
      <c r="A3412" s="868" t="s">
        <v>7156</v>
      </c>
      <c r="B3412" s="869"/>
      <c r="C3412" s="868" t="s">
        <v>7157</v>
      </c>
      <c r="D3412" s="868" t="s">
        <v>337</v>
      </c>
      <c r="E3412" s="870" t="n">
        <v>261.06</v>
      </c>
      <c r="F3412" s="871" t="n">
        <v>14.93</v>
      </c>
      <c r="G3412" s="871" t="n">
        <v>275.99</v>
      </c>
      <c r="H3412" s="870" t="n">
        <v>261.06</v>
      </c>
      <c r="I3412" s="871" t="n">
        <v>17.25</v>
      </c>
      <c r="J3412" s="871" t="n">
        <v>278.31</v>
      </c>
    </row>
    <row r="3413" customFormat="false" ht="25.5" hidden="false" customHeight="false" outlineLevel="0" collapsed="false">
      <c r="A3413" s="868" t="s">
        <v>7158</v>
      </c>
      <c r="B3413" s="869"/>
      <c r="C3413" s="868" t="s">
        <v>7159</v>
      </c>
      <c r="D3413" s="868" t="s">
        <v>337</v>
      </c>
      <c r="E3413" s="870" t="n">
        <v>229.27</v>
      </c>
      <c r="F3413" s="871" t="n">
        <v>49.78</v>
      </c>
      <c r="G3413" s="871" t="n">
        <v>279.05</v>
      </c>
      <c r="H3413" s="870" t="n">
        <v>229.27</v>
      </c>
      <c r="I3413" s="871" t="n">
        <v>57.52</v>
      </c>
      <c r="J3413" s="871" t="n">
        <v>286.79</v>
      </c>
    </row>
    <row r="3414" customFormat="false" ht="12.75" hidden="false" customHeight="false" outlineLevel="0" collapsed="false">
      <c r="A3414" s="863" t="s">
        <v>7160</v>
      </c>
      <c r="B3414" s="864" t="s">
        <v>7161</v>
      </c>
      <c r="C3414" s="865"/>
      <c r="D3414" s="876"/>
      <c r="E3414" s="877"/>
      <c r="F3414" s="877"/>
      <c r="G3414" s="878"/>
      <c r="H3414" s="877"/>
      <c r="I3414" s="877"/>
      <c r="J3414" s="878"/>
    </row>
    <row r="3415" customFormat="false" ht="25.5" hidden="false" customHeight="false" outlineLevel="0" collapsed="false">
      <c r="A3415" s="868" t="s">
        <v>7162</v>
      </c>
      <c r="B3415" s="869"/>
      <c r="C3415" s="868" t="s">
        <v>7163</v>
      </c>
      <c r="D3415" s="868" t="s">
        <v>337</v>
      </c>
      <c r="E3415" s="870" t="n">
        <v>64.5</v>
      </c>
      <c r="F3415" s="871" t="n">
        <v>14.93</v>
      </c>
      <c r="G3415" s="871" t="n">
        <v>79.43</v>
      </c>
      <c r="H3415" s="870" t="n">
        <v>64.5</v>
      </c>
      <c r="I3415" s="871" t="n">
        <v>17.25</v>
      </c>
      <c r="J3415" s="871" t="n">
        <v>81.75</v>
      </c>
    </row>
    <row r="3416" customFormat="false" ht="12.75" hidden="false" customHeight="false" outlineLevel="0" collapsed="false">
      <c r="A3416" s="868" t="s">
        <v>7164</v>
      </c>
      <c r="B3416" s="869"/>
      <c r="C3416" s="868" t="s">
        <v>7165</v>
      </c>
      <c r="D3416" s="868" t="s">
        <v>337</v>
      </c>
      <c r="E3416" s="870" t="n">
        <v>81.75</v>
      </c>
      <c r="F3416" s="871" t="n">
        <v>14.93</v>
      </c>
      <c r="G3416" s="871" t="n">
        <v>96.68</v>
      </c>
      <c r="H3416" s="870" t="n">
        <v>81.75</v>
      </c>
      <c r="I3416" s="871" t="n">
        <v>17.25</v>
      </c>
      <c r="J3416" s="871" t="n">
        <v>99</v>
      </c>
    </row>
    <row r="3417" customFormat="false" ht="25.5" hidden="false" customHeight="false" outlineLevel="0" collapsed="false">
      <c r="A3417" s="868" t="s">
        <v>7166</v>
      </c>
      <c r="B3417" s="869"/>
      <c r="C3417" s="868" t="s">
        <v>7167</v>
      </c>
      <c r="D3417" s="868" t="s">
        <v>337</v>
      </c>
      <c r="E3417" s="870" t="n">
        <v>116.46</v>
      </c>
      <c r="F3417" s="871" t="n">
        <v>14.93</v>
      </c>
      <c r="G3417" s="871" t="n">
        <v>131.39</v>
      </c>
      <c r="H3417" s="870" t="n">
        <v>116.46</v>
      </c>
      <c r="I3417" s="871" t="n">
        <v>17.25</v>
      </c>
      <c r="J3417" s="871" t="n">
        <v>133.71</v>
      </c>
    </row>
    <row r="3418" customFormat="false" ht="25.5" hidden="false" customHeight="false" outlineLevel="0" collapsed="false">
      <c r="A3418" s="868" t="s">
        <v>7168</v>
      </c>
      <c r="B3418" s="869"/>
      <c r="C3418" s="868" t="s">
        <v>7169</v>
      </c>
      <c r="D3418" s="868" t="s">
        <v>337</v>
      </c>
      <c r="E3418" s="870" t="n">
        <v>132.32</v>
      </c>
      <c r="F3418" s="871" t="n">
        <v>14.93</v>
      </c>
      <c r="G3418" s="871" t="n">
        <v>147.25</v>
      </c>
      <c r="H3418" s="870" t="n">
        <v>132.32</v>
      </c>
      <c r="I3418" s="871" t="n">
        <v>17.25</v>
      </c>
      <c r="J3418" s="871" t="n">
        <v>149.57</v>
      </c>
    </row>
    <row r="3419" customFormat="false" ht="12.75" hidden="false" customHeight="false" outlineLevel="0" collapsed="false">
      <c r="A3419" s="868" t="s">
        <v>7170</v>
      </c>
      <c r="B3419" s="869"/>
      <c r="C3419" s="868" t="s">
        <v>7171</v>
      </c>
      <c r="D3419" s="868" t="s">
        <v>337</v>
      </c>
      <c r="E3419" s="870" t="n">
        <v>182.42</v>
      </c>
      <c r="F3419" s="871" t="n">
        <v>14.93</v>
      </c>
      <c r="G3419" s="871" t="n">
        <v>197.35</v>
      </c>
      <c r="H3419" s="870" t="n">
        <v>182.42</v>
      </c>
      <c r="I3419" s="871" t="n">
        <v>17.25</v>
      </c>
      <c r="J3419" s="871" t="n">
        <v>199.67</v>
      </c>
    </row>
    <row r="3420" customFormat="false" ht="25.5" hidden="false" customHeight="false" outlineLevel="0" collapsed="false">
      <c r="A3420" s="868" t="s">
        <v>7172</v>
      </c>
      <c r="B3420" s="869"/>
      <c r="C3420" s="868" t="s">
        <v>7173</v>
      </c>
      <c r="D3420" s="868" t="s">
        <v>337</v>
      </c>
      <c r="E3420" s="870" t="n">
        <v>312.75</v>
      </c>
      <c r="F3420" s="871" t="n">
        <v>14.93</v>
      </c>
      <c r="G3420" s="871" t="n">
        <v>327.68</v>
      </c>
      <c r="H3420" s="870" t="n">
        <v>312.75</v>
      </c>
      <c r="I3420" s="871" t="n">
        <v>17.25</v>
      </c>
      <c r="J3420" s="871" t="n">
        <v>330</v>
      </c>
    </row>
    <row r="3421" customFormat="false" ht="12.75" hidden="false" customHeight="false" outlineLevel="0" collapsed="false">
      <c r="A3421" s="868" t="s">
        <v>7174</v>
      </c>
      <c r="B3421" s="869"/>
      <c r="C3421" s="868" t="s">
        <v>7175</v>
      </c>
      <c r="D3421" s="868" t="s">
        <v>337</v>
      </c>
      <c r="E3421" s="870" t="n">
        <v>378</v>
      </c>
      <c r="F3421" s="871" t="n">
        <v>14.93</v>
      </c>
      <c r="G3421" s="871" t="n">
        <v>392.93</v>
      </c>
      <c r="H3421" s="870" t="n">
        <v>378</v>
      </c>
      <c r="I3421" s="871" t="n">
        <v>17.25</v>
      </c>
      <c r="J3421" s="871" t="n">
        <v>395.25</v>
      </c>
    </row>
    <row r="3422" customFormat="false" ht="12.75" hidden="false" customHeight="false" outlineLevel="0" collapsed="false">
      <c r="A3422" s="868" t="s">
        <v>7176</v>
      </c>
      <c r="B3422" s="869"/>
      <c r="C3422" s="868" t="s">
        <v>7177</v>
      </c>
      <c r="D3422" s="868" t="s">
        <v>337</v>
      </c>
      <c r="E3422" s="870" t="n">
        <v>645.85</v>
      </c>
      <c r="F3422" s="871" t="n">
        <v>19.91</v>
      </c>
      <c r="G3422" s="871" t="n">
        <v>665.76</v>
      </c>
      <c r="H3422" s="870" t="n">
        <v>645.85</v>
      </c>
      <c r="I3422" s="871" t="n">
        <v>23.01</v>
      </c>
      <c r="J3422" s="871" t="n">
        <v>668.86</v>
      </c>
    </row>
    <row r="3423" customFormat="false" ht="12.75" hidden="false" customHeight="false" outlineLevel="0" collapsed="false">
      <c r="A3423" s="868" t="s">
        <v>7178</v>
      </c>
      <c r="B3423" s="869"/>
      <c r="C3423" s="868" t="s">
        <v>7179</v>
      </c>
      <c r="D3423" s="868" t="s">
        <v>337</v>
      </c>
      <c r="E3423" s="870" t="n">
        <v>55.39</v>
      </c>
      <c r="F3423" s="871" t="n">
        <v>14.93</v>
      </c>
      <c r="G3423" s="871" t="n">
        <v>70.32</v>
      </c>
      <c r="H3423" s="870" t="n">
        <v>55.39</v>
      </c>
      <c r="I3423" s="871" t="n">
        <v>17.25</v>
      </c>
      <c r="J3423" s="871" t="n">
        <v>72.64</v>
      </c>
    </row>
    <row r="3424" customFormat="false" ht="12.75" hidden="false" customHeight="false" outlineLevel="0" collapsed="false">
      <c r="A3424" s="868" t="s">
        <v>7180</v>
      </c>
      <c r="B3424" s="869"/>
      <c r="C3424" s="868" t="s">
        <v>7181</v>
      </c>
      <c r="D3424" s="868" t="s">
        <v>337</v>
      </c>
      <c r="E3424" s="870" t="n">
        <v>76.36</v>
      </c>
      <c r="F3424" s="871" t="n">
        <v>14.93</v>
      </c>
      <c r="G3424" s="871" t="n">
        <v>91.29</v>
      </c>
      <c r="H3424" s="870" t="n">
        <v>76.36</v>
      </c>
      <c r="I3424" s="871" t="n">
        <v>17.25</v>
      </c>
      <c r="J3424" s="871" t="n">
        <v>93.61</v>
      </c>
    </row>
    <row r="3425" customFormat="false" ht="12.75" hidden="false" customHeight="false" outlineLevel="0" collapsed="false">
      <c r="A3425" s="868" t="s">
        <v>7182</v>
      </c>
      <c r="B3425" s="869"/>
      <c r="C3425" s="868" t="s">
        <v>7183</v>
      </c>
      <c r="D3425" s="868" t="s">
        <v>337</v>
      </c>
      <c r="E3425" s="870" t="n">
        <v>94.46</v>
      </c>
      <c r="F3425" s="871" t="n">
        <v>14.93</v>
      </c>
      <c r="G3425" s="871" t="n">
        <v>109.39</v>
      </c>
      <c r="H3425" s="870" t="n">
        <v>94.46</v>
      </c>
      <c r="I3425" s="871" t="n">
        <v>17.25</v>
      </c>
      <c r="J3425" s="871" t="n">
        <v>111.71</v>
      </c>
    </row>
    <row r="3426" customFormat="false" ht="12.75" hidden="false" customHeight="false" outlineLevel="0" collapsed="false">
      <c r="A3426" s="868" t="s">
        <v>7184</v>
      </c>
      <c r="B3426" s="869"/>
      <c r="C3426" s="868" t="s">
        <v>7185</v>
      </c>
      <c r="D3426" s="868" t="s">
        <v>337</v>
      </c>
      <c r="E3426" s="870" t="n">
        <v>140.06</v>
      </c>
      <c r="F3426" s="871" t="n">
        <v>14.93</v>
      </c>
      <c r="G3426" s="871" t="n">
        <v>154.99</v>
      </c>
      <c r="H3426" s="870" t="n">
        <v>140.06</v>
      </c>
      <c r="I3426" s="871" t="n">
        <v>17.25</v>
      </c>
      <c r="J3426" s="871" t="n">
        <v>157.31</v>
      </c>
    </row>
    <row r="3427" customFormat="false" ht="12.75" hidden="false" customHeight="false" outlineLevel="0" collapsed="false">
      <c r="A3427" s="868" t="s">
        <v>7186</v>
      </c>
      <c r="B3427" s="869"/>
      <c r="C3427" s="868" t="s">
        <v>7187</v>
      </c>
      <c r="D3427" s="868" t="s">
        <v>337</v>
      </c>
      <c r="E3427" s="870" t="n">
        <v>227.9</v>
      </c>
      <c r="F3427" s="871" t="n">
        <v>14.93</v>
      </c>
      <c r="G3427" s="871" t="n">
        <v>242.83</v>
      </c>
      <c r="H3427" s="870" t="n">
        <v>227.9</v>
      </c>
      <c r="I3427" s="871" t="n">
        <v>17.25</v>
      </c>
      <c r="J3427" s="871" t="n">
        <v>245.15</v>
      </c>
    </row>
    <row r="3428" customFormat="false" ht="12.75" hidden="false" customHeight="false" outlineLevel="0" collapsed="false">
      <c r="A3428" s="868" t="s">
        <v>7188</v>
      </c>
      <c r="B3428" s="869"/>
      <c r="C3428" s="868" t="s">
        <v>7189</v>
      </c>
      <c r="D3428" s="868" t="s">
        <v>337</v>
      </c>
      <c r="E3428" s="870" t="n">
        <v>334.43</v>
      </c>
      <c r="F3428" s="871" t="n">
        <v>14.93</v>
      </c>
      <c r="G3428" s="871" t="n">
        <v>349.36</v>
      </c>
      <c r="H3428" s="870" t="n">
        <v>334.43</v>
      </c>
      <c r="I3428" s="871" t="n">
        <v>17.25</v>
      </c>
      <c r="J3428" s="871" t="n">
        <v>351.68</v>
      </c>
    </row>
    <row r="3429" customFormat="false" ht="12.75" hidden="false" customHeight="false" outlineLevel="0" collapsed="false">
      <c r="A3429" s="868" t="s">
        <v>7190</v>
      </c>
      <c r="B3429" s="869"/>
      <c r="C3429" s="868" t="s">
        <v>7191</v>
      </c>
      <c r="D3429" s="868" t="s">
        <v>337</v>
      </c>
      <c r="E3429" s="870" t="n">
        <v>560.73</v>
      </c>
      <c r="F3429" s="871" t="n">
        <v>19.91</v>
      </c>
      <c r="G3429" s="871" t="n">
        <v>580.64</v>
      </c>
      <c r="H3429" s="870" t="n">
        <v>560.73</v>
      </c>
      <c r="I3429" s="871" t="n">
        <v>23.01</v>
      </c>
      <c r="J3429" s="871" t="n">
        <v>583.74</v>
      </c>
    </row>
    <row r="3430" customFormat="false" ht="25.5" hidden="false" customHeight="false" outlineLevel="0" collapsed="false">
      <c r="A3430" s="868" t="s">
        <v>7192</v>
      </c>
      <c r="B3430" s="869"/>
      <c r="C3430" s="868" t="s">
        <v>7193</v>
      </c>
      <c r="D3430" s="868" t="s">
        <v>337</v>
      </c>
      <c r="E3430" s="870" t="n">
        <v>51.77</v>
      </c>
      <c r="F3430" s="871" t="n">
        <v>14.93</v>
      </c>
      <c r="G3430" s="871" t="n">
        <v>66.7</v>
      </c>
      <c r="H3430" s="870" t="n">
        <v>51.77</v>
      </c>
      <c r="I3430" s="871" t="n">
        <v>17.25</v>
      </c>
      <c r="J3430" s="871" t="n">
        <v>69.02</v>
      </c>
    </row>
    <row r="3431" customFormat="false" ht="25.5" hidden="false" customHeight="false" outlineLevel="0" collapsed="false">
      <c r="A3431" s="868" t="s">
        <v>7194</v>
      </c>
      <c r="B3431" s="869"/>
      <c r="C3431" s="868" t="s">
        <v>7195</v>
      </c>
      <c r="D3431" s="868" t="s">
        <v>337</v>
      </c>
      <c r="E3431" s="870" t="n">
        <v>75.01</v>
      </c>
      <c r="F3431" s="871" t="n">
        <v>14.93</v>
      </c>
      <c r="G3431" s="871" t="n">
        <v>89.94</v>
      </c>
      <c r="H3431" s="870" t="n">
        <v>75.01</v>
      </c>
      <c r="I3431" s="871" t="n">
        <v>17.25</v>
      </c>
      <c r="J3431" s="871" t="n">
        <v>92.26</v>
      </c>
    </row>
    <row r="3432" customFormat="false" ht="25.5" hidden="false" customHeight="false" outlineLevel="0" collapsed="false">
      <c r="A3432" s="868" t="s">
        <v>7196</v>
      </c>
      <c r="B3432" s="869"/>
      <c r="C3432" s="868" t="s">
        <v>7197</v>
      </c>
      <c r="D3432" s="868" t="s">
        <v>337</v>
      </c>
      <c r="E3432" s="870" t="n">
        <v>88.91</v>
      </c>
      <c r="F3432" s="871" t="n">
        <v>14.93</v>
      </c>
      <c r="G3432" s="871" t="n">
        <v>103.84</v>
      </c>
      <c r="H3432" s="870" t="n">
        <v>88.91</v>
      </c>
      <c r="I3432" s="871" t="n">
        <v>17.25</v>
      </c>
      <c r="J3432" s="871" t="n">
        <v>106.16</v>
      </c>
    </row>
    <row r="3433" customFormat="false" ht="25.5" hidden="false" customHeight="false" outlineLevel="0" collapsed="false">
      <c r="A3433" s="868" t="s">
        <v>7198</v>
      </c>
      <c r="B3433" s="869"/>
      <c r="C3433" s="868" t="s">
        <v>7199</v>
      </c>
      <c r="D3433" s="868" t="s">
        <v>337</v>
      </c>
      <c r="E3433" s="870" t="n">
        <v>127.39</v>
      </c>
      <c r="F3433" s="871" t="n">
        <v>14.93</v>
      </c>
      <c r="G3433" s="871" t="n">
        <v>142.32</v>
      </c>
      <c r="H3433" s="870" t="n">
        <v>127.39</v>
      </c>
      <c r="I3433" s="871" t="n">
        <v>17.25</v>
      </c>
      <c r="J3433" s="871" t="n">
        <v>144.64</v>
      </c>
    </row>
    <row r="3434" customFormat="false" ht="25.5" hidden="false" customHeight="false" outlineLevel="0" collapsed="false">
      <c r="A3434" s="868" t="s">
        <v>7200</v>
      </c>
      <c r="B3434" s="869"/>
      <c r="C3434" s="868" t="s">
        <v>7201</v>
      </c>
      <c r="D3434" s="868" t="s">
        <v>337</v>
      </c>
      <c r="E3434" s="870" t="n">
        <v>205.22</v>
      </c>
      <c r="F3434" s="871" t="n">
        <v>14.93</v>
      </c>
      <c r="G3434" s="871" t="n">
        <v>220.15</v>
      </c>
      <c r="H3434" s="870" t="n">
        <v>205.22</v>
      </c>
      <c r="I3434" s="871" t="n">
        <v>17.25</v>
      </c>
      <c r="J3434" s="871" t="n">
        <v>222.47</v>
      </c>
    </row>
    <row r="3435" customFormat="false" ht="38.25" hidden="false" customHeight="false" outlineLevel="0" collapsed="false">
      <c r="A3435" s="868" t="s">
        <v>7202</v>
      </c>
      <c r="B3435" s="869"/>
      <c r="C3435" s="868" t="s">
        <v>7203</v>
      </c>
      <c r="D3435" s="868" t="s">
        <v>337</v>
      </c>
      <c r="E3435" s="870" t="n">
        <v>3761.13</v>
      </c>
      <c r="F3435" s="871" t="n">
        <v>24.89</v>
      </c>
      <c r="G3435" s="871" t="n">
        <v>3786.02</v>
      </c>
      <c r="H3435" s="870" t="n">
        <v>3761.13</v>
      </c>
      <c r="I3435" s="871" t="n">
        <v>28.75</v>
      </c>
      <c r="J3435" s="871" t="n">
        <v>3789.88</v>
      </c>
    </row>
    <row r="3436" customFormat="false" ht="38.25" hidden="false" customHeight="false" outlineLevel="0" collapsed="false">
      <c r="A3436" s="868" t="s">
        <v>7204</v>
      </c>
      <c r="B3436" s="869"/>
      <c r="C3436" s="868" t="s">
        <v>7205</v>
      </c>
      <c r="D3436" s="868" t="s">
        <v>337</v>
      </c>
      <c r="E3436" s="870" t="n">
        <v>110.24</v>
      </c>
      <c r="F3436" s="871" t="n">
        <v>14.93</v>
      </c>
      <c r="G3436" s="871" t="n">
        <v>125.17</v>
      </c>
      <c r="H3436" s="870" t="n">
        <v>110.24</v>
      </c>
      <c r="I3436" s="871" t="n">
        <v>17.25</v>
      </c>
      <c r="J3436" s="871" t="n">
        <v>127.49</v>
      </c>
    </row>
    <row r="3437" customFormat="false" ht="38.25" hidden="false" customHeight="false" outlineLevel="0" collapsed="false">
      <c r="A3437" s="868" t="s">
        <v>7206</v>
      </c>
      <c r="B3437" s="869"/>
      <c r="C3437" s="868" t="s">
        <v>7207</v>
      </c>
      <c r="D3437" s="868" t="s">
        <v>337</v>
      </c>
      <c r="E3437" s="870" t="n">
        <v>282.57</v>
      </c>
      <c r="F3437" s="871" t="n">
        <v>14.93</v>
      </c>
      <c r="G3437" s="871" t="n">
        <v>297.5</v>
      </c>
      <c r="H3437" s="870" t="n">
        <v>282.57</v>
      </c>
      <c r="I3437" s="871" t="n">
        <v>17.25</v>
      </c>
      <c r="J3437" s="871" t="n">
        <v>299.82</v>
      </c>
    </row>
    <row r="3438" customFormat="false" ht="25.5" hidden="false" customHeight="false" outlineLevel="0" collapsed="false">
      <c r="A3438" s="868" t="s">
        <v>7208</v>
      </c>
      <c r="B3438" s="869"/>
      <c r="C3438" s="868" t="s">
        <v>7209</v>
      </c>
      <c r="D3438" s="868" t="s">
        <v>337</v>
      </c>
      <c r="E3438" s="870" t="n">
        <v>299.79</v>
      </c>
      <c r="F3438" s="871" t="n">
        <v>14.93</v>
      </c>
      <c r="G3438" s="871" t="n">
        <v>314.72</v>
      </c>
      <c r="H3438" s="870" t="n">
        <v>299.79</v>
      </c>
      <c r="I3438" s="871" t="n">
        <v>17.25</v>
      </c>
      <c r="J3438" s="871" t="n">
        <v>317.04</v>
      </c>
    </row>
    <row r="3439" customFormat="false" ht="25.5" hidden="false" customHeight="false" outlineLevel="0" collapsed="false">
      <c r="A3439" s="868" t="s">
        <v>7210</v>
      </c>
      <c r="B3439" s="869"/>
      <c r="C3439" s="868" t="s">
        <v>7211</v>
      </c>
      <c r="D3439" s="868" t="s">
        <v>337</v>
      </c>
      <c r="E3439" s="870" t="n">
        <v>556.82</v>
      </c>
      <c r="F3439" s="871" t="n">
        <v>19.91</v>
      </c>
      <c r="G3439" s="871" t="n">
        <v>576.73</v>
      </c>
      <c r="H3439" s="870" t="n">
        <v>556.82</v>
      </c>
      <c r="I3439" s="871" t="n">
        <v>23.01</v>
      </c>
      <c r="J3439" s="871" t="n">
        <v>579.83</v>
      </c>
    </row>
    <row r="3440" customFormat="false" ht="25.5" hidden="false" customHeight="false" outlineLevel="0" collapsed="false">
      <c r="A3440" s="868" t="s">
        <v>7212</v>
      </c>
      <c r="B3440" s="869"/>
      <c r="C3440" s="868" t="s">
        <v>7213</v>
      </c>
      <c r="D3440" s="868" t="s">
        <v>337</v>
      </c>
      <c r="E3440" s="870" t="n">
        <v>213.47</v>
      </c>
      <c r="F3440" s="871" t="n">
        <v>14.93</v>
      </c>
      <c r="G3440" s="871" t="n">
        <v>228.4</v>
      </c>
      <c r="H3440" s="870" t="n">
        <v>213.47</v>
      </c>
      <c r="I3440" s="871" t="n">
        <v>17.25</v>
      </c>
      <c r="J3440" s="871" t="n">
        <v>230.72</v>
      </c>
    </row>
    <row r="3441" customFormat="false" ht="38.25" hidden="false" customHeight="false" outlineLevel="0" collapsed="false">
      <c r="A3441" s="868" t="s">
        <v>7214</v>
      </c>
      <c r="B3441" s="869"/>
      <c r="C3441" s="868" t="s">
        <v>7215</v>
      </c>
      <c r="D3441" s="868" t="s">
        <v>337</v>
      </c>
      <c r="E3441" s="870" t="n">
        <v>83.34</v>
      </c>
      <c r="F3441" s="871" t="n">
        <v>8.3</v>
      </c>
      <c r="G3441" s="871" t="n">
        <v>91.64</v>
      </c>
      <c r="H3441" s="870" t="n">
        <v>83.34</v>
      </c>
      <c r="I3441" s="871" t="n">
        <v>9.59</v>
      </c>
      <c r="J3441" s="871" t="n">
        <v>92.93</v>
      </c>
    </row>
    <row r="3442" customFormat="false" ht="38.25" hidden="false" customHeight="false" outlineLevel="0" collapsed="false">
      <c r="A3442" s="868" t="s">
        <v>7216</v>
      </c>
      <c r="B3442" s="869"/>
      <c r="C3442" s="868" t="s">
        <v>7217</v>
      </c>
      <c r="D3442" s="868" t="s">
        <v>337</v>
      </c>
      <c r="E3442" s="870" t="n">
        <v>3261</v>
      </c>
      <c r="F3442" s="871" t="n">
        <v>19.91</v>
      </c>
      <c r="G3442" s="871" t="n">
        <v>3280.91</v>
      </c>
      <c r="H3442" s="870" t="n">
        <v>3261</v>
      </c>
      <c r="I3442" s="871" t="n">
        <v>23.01</v>
      </c>
      <c r="J3442" s="871" t="n">
        <v>3284.01</v>
      </c>
    </row>
    <row r="3443" customFormat="false" ht="38.25" hidden="false" customHeight="false" outlineLevel="0" collapsed="false">
      <c r="A3443" s="868" t="s">
        <v>7218</v>
      </c>
      <c r="B3443" s="869"/>
      <c r="C3443" s="868" t="s">
        <v>7219</v>
      </c>
      <c r="D3443" s="868" t="s">
        <v>337</v>
      </c>
      <c r="E3443" s="870" t="n">
        <v>1182.77</v>
      </c>
      <c r="F3443" s="871" t="n">
        <v>19.91</v>
      </c>
      <c r="G3443" s="871" t="n">
        <v>1202.68</v>
      </c>
      <c r="H3443" s="870" t="n">
        <v>1182.77</v>
      </c>
      <c r="I3443" s="871" t="n">
        <v>23.01</v>
      </c>
      <c r="J3443" s="871" t="n">
        <v>1205.78</v>
      </c>
    </row>
    <row r="3444" customFormat="false" ht="38.25" hidden="false" customHeight="false" outlineLevel="0" collapsed="false">
      <c r="A3444" s="868" t="s">
        <v>7220</v>
      </c>
      <c r="B3444" s="869"/>
      <c r="C3444" s="868" t="s">
        <v>7221</v>
      </c>
      <c r="D3444" s="868" t="s">
        <v>337</v>
      </c>
      <c r="E3444" s="870" t="n">
        <v>239.87</v>
      </c>
      <c r="F3444" s="871" t="n">
        <v>14.93</v>
      </c>
      <c r="G3444" s="871" t="n">
        <v>254.8</v>
      </c>
      <c r="H3444" s="870" t="n">
        <v>239.87</v>
      </c>
      <c r="I3444" s="871" t="n">
        <v>17.25</v>
      </c>
      <c r="J3444" s="871" t="n">
        <v>257.12</v>
      </c>
    </row>
    <row r="3445" customFormat="false" ht="38.25" hidden="false" customHeight="false" outlineLevel="0" collapsed="false">
      <c r="A3445" s="868" t="s">
        <v>7222</v>
      </c>
      <c r="B3445" s="869"/>
      <c r="C3445" s="868" t="s">
        <v>7223</v>
      </c>
      <c r="D3445" s="868" t="s">
        <v>337</v>
      </c>
      <c r="E3445" s="870" t="n">
        <v>3857.75</v>
      </c>
      <c r="F3445" s="871" t="n">
        <v>19.91</v>
      </c>
      <c r="G3445" s="871" t="n">
        <v>3877.66</v>
      </c>
      <c r="H3445" s="870" t="n">
        <v>3857.75</v>
      </c>
      <c r="I3445" s="871" t="n">
        <v>23.01</v>
      </c>
      <c r="J3445" s="871" t="n">
        <v>3880.76</v>
      </c>
    </row>
    <row r="3446" customFormat="false" ht="38.25" hidden="false" customHeight="false" outlineLevel="0" collapsed="false">
      <c r="A3446" s="868" t="s">
        <v>7224</v>
      </c>
      <c r="B3446" s="869"/>
      <c r="C3446" s="868" t="s">
        <v>7225</v>
      </c>
      <c r="D3446" s="868" t="s">
        <v>337</v>
      </c>
      <c r="E3446" s="870" t="n">
        <v>105.97</v>
      </c>
      <c r="F3446" s="871" t="n">
        <v>14.93</v>
      </c>
      <c r="G3446" s="871" t="n">
        <v>120.9</v>
      </c>
      <c r="H3446" s="870" t="n">
        <v>105.97</v>
      </c>
      <c r="I3446" s="871" t="n">
        <v>17.25</v>
      </c>
      <c r="J3446" s="871" t="n">
        <v>123.22</v>
      </c>
    </row>
    <row r="3447" customFormat="false" ht="38.25" hidden="false" customHeight="false" outlineLevel="0" collapsed="false">
      <c r="A3447" s="868" t="s">
        <v>7226</v>
      </c>
      <c r="B3447" s="869"/>
      <c r="C3447" s="868" t="s">
        <v>7227</v>
      </c>
      <c r="D3447" s="868" t="s">
        <v>337</v>
      </c>
      <c r="E3447" s="870" t="n">
        <v>157.24</v>
      </c>
      <c r="F3447" s="871" t="n">
        <v>14.93</v>
      </c>
      <c r="G3447" s="871" t="n">
        <v>172.17</v>
      </c>
      <c r="H3447" s="870" t="n">
        <v>157.24</v>
      </c>
      <c r="I3447" s="871" t="n">
        <v>17.25</v>
      </c>
      <c r="J3447" s="871" t="n">
        <v>174.49</v>
      </c>
    </row>
    <row r="3448" customFormat="false" ht="38.25" hidden="false" customHeight="false" outlineLevel="0" collapsed="false">
      <c r="A3448" s="868" t="s">
        <v>7228</v>
      </c>
      <c r="B3448" s="869"/>
      <c r="C3448" s="868" t="s">
        <v>7229</v>
      </c>
      <c r="D3448" s="868" t="s">
        <v>337</v>
      </c>
      <c r="E3448" s="870" t="n">
        <v>310.46</v>
      </c>
      <c r="F3448" s="871" t="n">
        <v>14.93</v>
      </c>
      <c r="G3448" s="871" t="n">
        <v>325.39</v>
      </c>
      <c r="H3448" s="870" t="n">
        <v>310.46</v>
      </c>
      <c r="I3448" s="871" t="n">
        <v>17.25</v>
      </c>
      <c r="J3448" s="871" t="n">
        <v>327.71</v>
      </c>
    </row>
    <row r="3449" customFormat="false" ht="38.25" hidden="false" customHeight="false" outlineLevel="0" collapsed="false">
      <c r="A3449" s="868" t="s">
        <v>7230</v>
      </c>
      <c r="B3449" s="869"/>
      <c r="C3449" s="868" t="s">
        <v>7231</v>
      </c>
      <c r="D3449" s="868" t="s">
        <v>337</v>
      </c>
      <c r="E3449" s="870" t="n">
        <v>403.31</v>
      </c>
      <c r="F3449" s="871" t="n">
        <v>14.93</v>
      </c>
      <c r="G3449" s="871" t="n">
        <v>418.24</v>
      </c>
      <c r="H3449" s="870" t="n">
        <v>403.31</v>
      </c>
      <c r="I3449" s="871" t="n">
        <v>17.25</v>
      </c>
      <c r="J3449" s="871" t="n">
        <v>420.56</v>
      </c>
    </row>
    <row r="3450" customFormat="false" ht="38.25" hidden="false" customHeight="false" outlineLevel="0" collapsed="false">
      <c r="A3450" s="868" t="s">
        <v>7232</v>
      </c>
      <c r="B3450" s="869"/>
      <c r="C3450" s="868" t="s">
        <v>7233</v>
      </c>
      <c r="D3450" s="868" t="s">
        <v>337</v>
      </c>
      <c r="E3450" s="870" t="n">
        <v>670.94</v>
      </c>
      <c r="F3450" s="871" t="n">
        <v>14.93</v>
      </c>
      <c r="G3450" s="871" t="n">
        <v>685.87</v>
      </c>
      <c r="H3450" s="870" t="n">
        <v>670.94</v>
      </c>
      <c r="I3450" s="871" t="n">
        <v>17.25</v>
      </c>
      <c r="J3450" s="871" t="n">
        <v>688.19</v>
      </c>
    </row>
    <row r="3451" customFormat="false" ht="38.25" hidden="false" customHeight="false" outlineLevel="0" collapsed="false">
      <c r="A3451" s="868" t="s">
        <v>7234</v>
      </c>
      <c r="B3451" s="869"/>
      <c r="C3451" s="868" t="s">
        <v>7235</v>
      </c>
      <c r="D3451" s="868" t="s">
        <v>337</v>
      </c>
      <c r="E3451" s="870" t="n">
        <v>1257.59</v>
      </c>
      <c r="F3451" s="871" t="n">
        <v>19.91</v>
      </c>
      <c r="G3451" s="871" t="n">
        <v>1277.5</v>
      </c>
      <c r="H3451" s="870" t="n">
        <v>1257.59</v>
      </c>
      <c r="I3451" s="871" t="n">
        <v>23.01</v>
      </c>
      <c r="J3451" s="871" t="n">
        <v>1280.6</v>
      </c>
    </row>
    <row r="3452" customFormat="false" ht="38.25" hidden="false" customHeight="false" outlineLevel="0" collapsed="false">
      <c r="A3452" s="868" t="s">
        <v>7236</v>
      </c>
      <c r="B3452" s="869"/>
      <c r="C3452" s="868" t="s">
        <v>7237</v>
      </c>
      <c r="D3452" s="868" t="s">
        <v>337</v>
      </c>
      <c r="E3452" s="870" t="n">
        <v>49.52</v>
      </c>
      <c r="F3452" s="871" t="n">
        <v>14.93</v>
      </c>
      <c r="G3452" s="871" t="n">
        <v>64.45</v>
      </c>
      <c r="H3452" s="870" t="n">
        <v>49.52</v>
      </c>
      <c r="I3452" s="871" t="n">
        <v>17.25</v>
      </c>
      <c r="J3452" s="871" t="n">
        <v>66.77</v>
      </c>
    </row>
    <row r="3453" customFormat="false" ht="38.25" hidden="false" customHeight="false" outlineLevel="0" collapsed="false">
      <c r="A3453" s="868" t="s">
        <v>7238</v>
      </c>
      <c r="B3453" s="869"/>
      <c r="C3453" s="868" t="s">
        <v>7239</v>
      </c>
      <c r="D3453" s="868" t="s">
        <v>337</v>
      </c>
      <c r="E3453" s="870" t="n">
        <v>70.39</v>
      </c>
      <c r="F3453" s="871" t="n">
        <v>14.93</v>
      </c>
      <c r="G3453" s="871" t="n">
        <v>85.32</v>
      </c>
      <c r="H3453" s="870" t="n">
        <v>70.39</v>
      </c>
      <c r="I3453" s="871" t="n">
        <v>17.25</v>
      </c>
      <c r="J3453" s="871" t="n">
        <v>87.64</v>
      </c>
    </row>
    <row r="3454" customFormat="false" ht="38.25" hidden="false" customHeight="false" outlineLevel="0" collapsed="false">
      <c r="A3454" s="868" t="s">
        <v>7240</v>
      </c>
      <c r="B3454" s="869"/>
      <c r="C3454" s="868" t="s">
        <v>7241</v>
      </c>
      <c r="D3454" s="868" t="s">
        <v>337</v>
      </c>
      <c r="E3454" s="870" t="n">
        <v>284.41</v>
      </c>
      <c r="F3454" s="871" t="n">
        <v>14.93</v>
      </c>
      <c r="G3454" s="871" t="n">
        <v>299.34</v>
      </c>
      <c r="H3454" s="870" t="n">
        <v>284.41</v>
      </c>
      <c r="I3454" s="871" t="n">
        <v>17.25</v>
      </c>
      <c r="J3454" s="871" t="n">
        <v>301.66</v>
      </c>
    </row>
    <row r="3455" customFormat="false" ht="38.25" hidden="false" customHeight="false" outlineLevel="0" collapsed="false">
      <c r="A3455" s="868" t="s">
        <v>7242</v>
      </c>
      <c r="B3455" s="869"/>
      <c r="C3455" s="868" t="s">
        <v>7243</v>
      </c>
      <c r="D3455" s="868" t="s">
        <v>337</v>
      </c>
      <c r="E3455" s="870" t="n">
        <v>401.26</v>
      </c>
      <c r="F3455" s="871" t="n">
        <v>14.93</v>
      </c>
      <c r="G3455" s="871" t="n">
        <v>416.19</v>
      </c>
      <c r="H3455" s="870" t="n">
        <v>401.26</v>
      </c>
      <c r="I3455" s="871" t="n">
        <v>17.25</v>
      </c>
      <c r="J3455" s="871" t="n">
        <v>418.51</v>
      </c>
    </row>
    <row r="3456" customFormat="false" ht="38.25" hidden="false" customHeight="false" outlineLevel="0" collapsed="false">
      <c r="A3456" s="868" t="s">
        <v>7244</v>
      </c>
      <c r="B3456" s="869"/>
      <c r="C3456" s="868" t="s">
        <v>7245</v>
      </c>
      <c r="D3456" s="868" t="s">
        <v>337</v>
      </c>
      <c r="E3456" s="870" t="n">
        <v>2622.88</v>
      </c>
      <c r="F3456" s="871" t="n">
        <v>66.36</v>
      </c>
      <c r="G3456" s="871" t="n">
        <v>2689.24</v>
      </c>
      <c r="H3456" s="870" t="n">
        <v>2622.88</v>
      </c>
      <c r="I3456" s="871" t="n">
        <v>76.68</v>
      </c>
      <c r="J3456" s="871" t="n">
        <v>2699.56</v>
      </c>
    </row>
    <row r="3457" customFormat="false" ht="38.25" hidden="false" customHeight="false" outlineLevel="0" collapsed="false">
      <c r="A3457" s="868" t="s">
        <v>7246</v>
      </c>
      <c r="B3457" s="869"/>
      <c r="C3457" s="868" t="s">
        <v>7247</v>
      </c>
      <c r="D3457" s="868" t="s">
        <v>337</v>
      </c>
      <c r="E3457" s="870" t="n">
        <v>4557.19</v>
      </c>
      <c r="F3457" s="871" t="n">
        <v>66.36</v>
      </c>
      <c r="G3457" s="871" t="n">
        <v>4623.55</v>
      </c>
      <c r="H3457" s="870" t="n">
        <v>4557.19</v>
      </c>
      <c r="I3457" s="871" t="n">
        <v>76.68</v>
      </c>
      <c r="J3457" s="871" t="n">
        <v>4633.87</v>
      </c>
    </row>
    <row r="3458" customFormat="false" ht="25.5" hidden="false" customHeight="false" outlineLevel="0" collapsed="false">
      <c r="A3458" s="868" t="s">
        <v>7248</v>
      </c>
      <c r="B3458" s="869"/>
      <c r="C3458" s="868" t="s">
        <v>7249</v>
      </c>
      <c r="D3458" s="868" t="s">
        <v>337</v>
      </c>
      <c r="E3458" s="870" t="n">
        <v>286.41</v>
      </c>
      <c r="F3458" s="871" t="n">
        <v>33.18</v>
      </c>
      <c r="G3458" s="871" t="n">
        <v>319.59</v>
      </c>
      <c r="H3458" s="870" t="n">
        <v>286.41</v>
      </c>
      <c r="I3458" s="871" t="n">
        <v>38.34</v>
      </c>
      <c r="J3458" s="871" t="n">
        <v>324.75</v>
      </c>
    </row>
    <row r="3459" customFormat="false" ht="12.75" hidden="false" customHeight="false" outlineLevel="0" collapsed="false">
      <c r="A3459" s="863" t="s">
        <v>7250</v>
      </c>
      <c r="B3459" s="864" t="s">
        <v>7251</v>
      </c>
      <c r="C3459" s="865"/>
      <c r="D3459" s="876"/>
      <c r="E3459" s="877"/>
      <c r="F3459" s="877"/>
      <c r="G3459" s="878"/>
      <c r="H3459" s="877"/>
      <c r="I3459" s="877"/>
      <c r="J3459" s="878"/>
    </row>
    <row r="3460" customFormat="false" ht="25.5" hidden="false" customHeight="false" outlineLevel="0" collapsed="false">
      <c r="A3460" s="868" t="s">
        <v>7252</v>
      </c>
      <c r="B3460" s="869"/>
      <c r="C3460" s="868" t="s">
        <v>7253</v>
      </c>
      <c r="D3460" s="868" t="s">
        <v>337</v>
      </c>
      <c r="E3460" s="870" t="n">
        <v>772.53</v>
      </c>
      <c r="F3460" s="871" t="n">
        <v>41.48</v>
      </c>
      <c r="G3460" s="871" t="n">
        <v>814.01</v>
      </c>
      <c r="H3460" s="870" t="n">
        <v>772.53</v>
      </c>
      <c r="I3460" s="871" t="n">
        <v>47.93</v>
      </c>
      <c r="J3460" s="871" t="n">
        <v>820.46</v>
      </c>
    </row>
    <row r="3461" customFormat="false" ht="25.5" hidden="false" customHeight="false" outlineLevel="0" collapsed="false">
      <c r="A3461" s="868" t="s">
        <v>7254</v>
      </c>
      <c r="B3461" s="869"/>
      <c r="C3461" s="868" t="s">
        <v>7255</v>
      </c>
      <c r="D3461" s="868" t="s">
        <v>337</v>
      </c>
      <c r="E3461" s="870" t="n">
        <v>1116.76</v>
      </c>
      <c r="F3461" s="871" t="n">
        <v>116.14</v>
      </c>
      <c r="G3461" s="871" t="n">
        <v>1232.9</v>
      </c>
      <c r="H3461" s="870" t="n">
        <v>1116.76</v>
      </c>
      <c r="I3461" s="871" t="n">
        <v>134.2</v>
      </c>
      <c r="J3461" s="871" t="n">
        <v>1250.96</v>
      </c>
    </row>
    <row r="3462" customFormat="false" ht="25.5" hidden="false" customHeight="false" outlineLevel="0" collapsed="false">
      <c r="A3462" s="868" t="s">
        <v>7256</v>
      </c>
      <c r="B3462" s="869"/>
      <c r="C3462" s="868" t="s">
        <v>7257</v>
      </c>
      <c r="D3462" s="868" t="s">
        <v>337</v>
      </c>
      <c r="E3462" s="870" t="n">
        <v>1422.96</v>
      </c>
      <c r="F3462" s="871" t="n">
        <v>116.14</v>
      </c>
      <c r="G3462" s="871" t="n">
        <v>1539.1</v>
      </c>
      <c r="H3462" s="870" t="n">
        <v>1422.96</v>
      </c>
      <c r="I3462" s="871" t="n">
        <v>134.2</v>
      </c>
      <c r="J3462" s="871" t="n">
        <v>1557.16</v>
      </c>
    </row>
    <row r="3463" customFormat="false" ht="25.5" hidden="false" customHeight="false" outlineLevel="0" collapsed="false">
      <c r="A3463" s="868" t="s">
        <v>7258</v>
      </c>
      <c r="B3463" s="869"/>
      <c r="C3463" s="868" t="s">
        <v>7259</v>
      </c>
      <c r="D3463" s="868" t="s">
        <v>337</v>
      </c>
      <c r="E3463" s="870" t="n">
        <v>759.8</v>
      </c>
      <c r="F3463" s="871" t="n">
        <v>116.14</v>
      </c>
      <c r="G3463" s="871" t="n">
        <v>875.94</v>
      </c>
      <c r="H3463" s="870" t="n">
        <v>759.8</v>
      </c>
      <c r="I3463" s="871" t="n">
        <v>134.2</v>
      </c>
      <c r="J3463" s="871" t="n">
        <v>894</v>
      </c>
    </row>
    <row r="3464" customFormat="false" ht="25.5" hidden="false" customHeight="false" outlineLevel="0" collapsed="false">
      <c r="A3464" s="868" t="s">
        <v>7260</v>
      </c>
      <c r="B3464" s="869"/>
      <c r="C3464" s="868" t="s">
        <v>7261</v>
      </c>
      <c r="D3464" s="868" t="s">
        <v>337</v>
      </c>
      <c r="E3464" s="870" t="n">
        <v>1629.45</v>
      </c>
      <c r="F3464" s="871" t="n">
        <v>116.14</v>
      </c>
      <c r="G3464" s="871" t="n">
        <v>1745.59</v>
      </c>
      <c r="H3464" s="870" t="n">
        <v>1629.45</v>
      </c>
      <c r="I3464" s="871" t="n">
        <v>134.2</v>
      </c>
      <c r="J3464" s="871" t="n">
        <v>1763.65</v>
      </c>
    </row>
    <row r="3465" customFormat="false" ht="25.5" hidden="false" customHeight="false" outlineLevel="0" collapsed="false">
      <c r="A3465" s="868" t="s">
        <v>7262</v>
      </c>
      <c r="B3465" s="869"/>
      <c r="C3465" s="868" t="s">
        <v>7263</v>
      </c>
      <c r="D3465" s="868" t="s">
        <v>337</v>
      </c>
      <c r="E3465" s="870" t="n">
        <v>1114.05</v>
      </c>
      <c r="F3465" s="871" t="n">
        <v>66.36</v>
      </c>
      <c r="G3465" s="871" t="n">
        <v>1180.41</v>
      </c>
      <c r="H3465" s="870" t="n">
        <v>1114.05</v>
      </c>
      <c r="I3465" s="871" t="n">
        <v>76.68</v>
      </c>
      <c r="J3465" s="871" t="n">
        <v>1190.73</v>
      </c>
    </row>
    <row r="3466" customFormat="false" ht="25.5" hidden="false" customHeight="false" outlineLevel="0" collapsed="false">
      <c r="A3466" s="868" t="s">
        <v>7264</v>
      </c>
      <c r="B3466" s="869"/>
      <c r="C3466" s="868" t="s">
        <v>7265</v>
      </c>
      <c r="D3466" s="868" t="s">
        <v>337</v>
      </c>
      <c r="E3466" s="870" t="n">
        <v>2016.93</v>
      </c>
      <c r="F3466" s="871" t="n">
        <v>66.36</v>
      </c>
      <c r="G3466" s="871" t="n">
        <v>2083.29</v>
      </c>
      <c r="H3466" s="870" t="n">
        <v>2016.93</v>
      </c>
      <c r="I3466" s="871" t="n">
        <v>76.68</v>
      </c>
      <c r="J3466" s="871" t="n">
        <v>2093.61</v>
      </c>
    </row>
    <row r="3467" customFormat="false" ht="25.5" hidden="false" customHeight="false" outlineLevel="0" collapsed="false">
      <c r="A3467" s="868" t="s">
        <v>7266</v>
      </c>
      <c r="B3467" s="869"/>
      <c r="C3467" s="868" t="s">
        <v>7267</v>
      </c>
      <c r="D3467" s="868" t="s">
        <v>337</v>
      </c>
      <c r="E3467" s="870" t="n">
        <v>1192.74</v>
      </c>
      <c r="F3467" s="871" t="n">
        <v>66.36</v>
      </c>
      <c r="G3467" s="871" t="n">
        <v>1259.1</v>
      </c>
      <c r="H3467" s="870" t="n">
        <v>1192.74</v>
      </c>
      <c r="I3467" s="871" t="n">
        <v>76.68</v>
      </c>
      <c r="J3467" s="871" t="n">
        <v>1269.42</v>
      </c>
    </row>
    <row r="3468" customFormat="false" ht="25.5" hidden="false" customHeight="false" outlineLevel="0" collapsed="false">
      <c r="A3468" s="868" t="s">
        <v>7268</v>
      </c>
      <c r="B3468" s="869"/>
      <c r="C3468" s="868" t="s">
        <v>7269</v>
      </c>
      <c r="D3468" s="868" t="s">
        <v>337</v>
      </c>
      <c r="E3468" s="870" t="n">
        <v>485.62</v>
      </c>
      <c r="F3468" s="871" t="n">
        <v>66.36</v>
      </c>
      <c r="G3468" s="871" t="n">
        <v>551.98</v>
      </c>
      <c r="H3468" s="870" t="n">
        <v>485.62</v>
      </c>
      <c r="I3468" s="871" t="n">
        <v>76.68</v>
      </c>
      <c r="J3468" s="871" t="n">
        <v>562.3</v>
      </c>
    </row>
    <row r="3469" customFormat="false" ht="38.25" hidden="false" customHeight="false" outlineLevel="0" collapsed="false">
      <c r="A3469" s="868" t="s">
        <v>7270</v>
      </c>
      <c r="B3469" s="869"/>
      <c r="C3469" s="868" t="s">
        <v>7271</v>
      </c>
      <c r="D3469" s="868" t="s">
        <v>337</v>
      </c>
      <c r="E3469" s="870" t="n">
        <v>5888.91</v>
      </c>
      <c r="F3469" s="871" t="n">
        <v>41.48</v>
      </c>
      <c r="G3469" s="871" t="n">
        <v>5930.39</v>
      </c>
      <c r="H3469" s="870" t="n">
        <v>5888.91</v>
      </c>
      <c r="I3469" s="871" t="n">
        <v>47.93</v>
      </c>
      <c r="J3469" s="871" t="n">
        <v>5936.84</v>
      </c>
    </row>
    <row r="3470" customFormat="false" ht="38.25" hidden="false" customHeight="false" outlineLevel="0" collapsed="false">
      <c r="A3470" s="868" t="s">
        <v>7272</v>
      </c>
      <c r="B3470" s="869"/>
      <c r="C3470" s="868" t="s">
        <v>7273</v>
      </c>
      <c r="D3470" s="868" t="s">
        <v>337</v>
      </c>
      <c r="E3470" s="870" t="n">
        <v>2211.71</v>
      </c>
      <c r="F3470" s="871" t="n">
        <v>19.91</v>
      </c>
      <c r="G3470" s="871" t="n">
        <v>2231.62</v>
      </c>
      <c r="H3470" s="870" t="n">
        <v>2211.71</v>
      </c>
      <c r="I3470" s="871" t="n">
        <v>23.01</v>
      </c>
      <c r="J3470" s="871" t="n">
        <v>2234.72</v>
      </c>
    </row>
    <row r="3471" customFormat="false" ht="25.5" hidden="false" customHeight="false" outlineLevel="0" collapsed="false">
      <c r="A3471" s="868" t="s">
        <v>7274</v>
      </c>
      <c r="B3471" s="869"/>
      <c r="C3471" s="868" t="s">
        <v>7275</v>
      </c>
      <c r="D3471" s="868" t="s">
        <v>337</v>
      </c>
      <c r="E3471" s="870" t="n">
        <v>708.51</v>
      </c>
      <c r="F3471" s="871" t="n">
        <v>66.36</v>
      </c>
      <c r="G3471" s="871" t="n">
        <v>774.87</v>
      </c>
      <c r="H3471" s="870" t="n">
        <v>708.51</v>
      </c>
      <c r="I3471" s="871" t="n">
        <v>76.68</v>
      </c>
      <c r="J3471" s="871" t="n">
        <v>785.19</v>
      </c>
    </row>
    <row r="3472" customFormat="false" ht="25.5" hidden="false" customHeight="false" outlineLevel="0" collapsed="false">
      <c r="A3472" s="868" t="s">
        <v>7276</v>
      </c>
      <c r="B3472" s="869"/>
      <c r="C3472" s="868" t="s">
        <v>7277</v>
      </c>
      <c r="D3472" s="868" t="s">
        <v>337</v>
      </c>
      <c r="E3472" s="870" t="n">
        <v>524.09</v>
      </c>
      <c r="F3472" s="871" t="n">
        <v>24.89</v>
      </c>
      <c r="G3472" s="871" t="n">
        <v>548.98</v>
      </c>
      <c r="H3472" s="870" t="n">
        <v>524.09</v>
      </c>
      <c r="I3472" s="871" t="n">
        <v>28.75</v>
      </c>
      <c r="J3472" s="871" t="n">
        <v>552.84</v>
      </c>
    </row>
    <row r="3473" customFormat="false" ht="25.5" hidden="false" customHeight="false" outlineLevel="0" collapsed="false">
      <c r="A3473" s="868" t="s">
        <v>7278</v>
      </c>
      <c r="B3473" s="869"/>
      <c r="C3473" s="868" t="s">
        <v>7279</v>
      </c>
      <c r="D3473" s="868" t="s">
        <v>337</v>
      </c>
      <c r="E3473" s="870" t="n">
        <v>6520.53</v>
      </c>
      <c r="F3473" s="871" t="n">
        <v>99.54</v>
      </c>
      <c r="G3473" s="871" t="n">
        <v>6620.07</v>
      </c>
      <c r="H3473" s="870" t="n">
        <v>6520.53</v>
      </c>
      <c r="I3473" s="871" t="n">
        <v>115.02</v>
      </c>
      <c r="J3473" s="871" t="n">
        <v>6635.55</v>
      </c>
    </row>
    <row r="3474" customFormat="false" ht="25.5" hidden="false" customHeight="false" outlineLevel="0" collapsed="false">
      <c r="A3474" s="868" t="s">
        <v>7280</v>
      </c>
      <c r="B3474" s="869"/>
      <c r="C3474" s="868" t="s">
        <v>7281</v>
      </c>
      <c r="D3474" s="868" t="s">
        <v>337</v>
      </c>
      <c r="E3474" s="870" t="n">
        <v>1282.95</v>
      </c>
      <c r="F3474" s="871" t="n">
        <v>66.36</v>
      </c>
      <c r="G3474" s="871" t="n">
        <v>1349.31</v>
      </c>
      <c r="H3474" s="870" t="n">
        <v>1282.95</v>
      </c>
      <c r="I3474" s="871" t="n">
        <v>76.68</v>
      </c>
      <c r="J3474" s="871" t="n">
        <v>1359.63</v>
      </c>
    </row>
    <row r="3475" customFormat="false" ht="25.5" hidden="false" customHeight="false" outlineLevel="0" collapsed="false">
      <c r="A3475" s="868" t="s">
        <v>7282</v>
      </c>
      <c r="B3475" s="869"/>
      <c r="C3475" s="868" t="s">
        <v>7283</v>
      </c>
      <c r="D3475" s="868" t="s">
        <v>337</v>
      </c>
      <c r="E3475" s="870" t="n">
        <v>1779.4</v>
      </c>
      <c r="F3475" s="871" t="n">
        <v>66.36</v>
      </c>
      <c r="G3475" s="871" t="n">
        <v>1845.76</v>
      </c>
      <c r="H3475" s="870" t="n">
        <v>1779.4</v>
      </c>
      <c r="I3475" s="871" t="n">
        <v>76.68</v>
      </c>
      <c r="J3475" s="871" t="n">
        <v>1856.08</v>
      </c>
    </row>
    <row r="3476" customFormat="false" ht="25.5" hidden="false" customHeight="false" outlineLevel="0" collapsed="false">
      <c r="A3476" s="868" t="s">
        <v>7284</v>
      </c>
      <c r="B3476" s="869"/>
      <c r="C3476" s="868" t="s">
        <v>7285</v>
      </c>
      <c r="D3476" s="868" t="s">
        <v>337</v>
      </c>
      <c r="E3476" s="870" t="n">
        <v>821.21</v>
      </c>
      <c r="F3476" s="871" t="n">
        <v>66.36</v>
      </c>
      <c r="G3476" s="871" t="n">
        <v>887.57</v>
      </c>
      <c r="H3476" s="870" t="n">
        <v>821.21</v>
      </c>
      <c r="I3476" s="871" t="n">
        <v>76.68</v>
      </c>
      <c r="J3476" s="871" t="n">
        <v>897.89</v>
      </c>
    </row>
    <row r="3477" customFormat="false" ht="12.75" hidden="false" customHeight="false" outlineLevel="0" collapsed="false">
      <c r="A3477" s="863" t="s">
        <v>7286</v>
      </c>
      <c r="B3477" s="864" t="s">
        <v>7287</v>
      </c>
      <c r="C3477" s="865"/>
      <c r="D3477" s="876"/>
      <c r="E3477" s="877"/>
      <c r="F3477" s="877"/>
      <c r="G3477" s="878"/>
      <c r="H3477" s="877"/>
      <c r="I3477" s="877"/>
      <c r="J3477" s="878"/>
    </row>
    <row r="3478" customFormat="false" ht="38.25" hidden="false" customHeight="false" outlineLevel="0" collapsed="false">
      <c r="A3478" s="868" t="s">
        <v>7288</v>
      </c>
      <c r="B3478" s="869"/>
      <c r="C3478" s="868" t="s">
        <v>7289</v>
      </c>
      <c r="D3478" s="868" t="s">
        <v>337</v>
      </c>
      <c r="E3478" s="870" t="n">
        <v>54.68</v>
      </c>
      <c r="F3478" s="871" t="n">
        <v>14.93</v>
      </c>
      <c r="G3478" s="871" t="n">
        <v>69.61</v>
      </c>
      <c r="H3478" s="870" t="n">
        <v>54.68</v>
      </c>
      <c r="I3478" s="871" t="n">
        <v>17.25</v>
      </c>
      <c r="J3478" s="871" t="n">
        <v>71.93</v>
      </c>
    </row>
    <row r="3479" customFormat="false" ht="38.25" hidden="false" customHeight="false" outlineLevel="0" collapsed="false">
      <c r="A3479" s="868" t="s">
        <v>7290</v>
      </c>
      <c r="B3479" s="869"/>
      <c r="C3479" s="868" t="s">
        <v>7291</v>
      </c>
      <c r="D3479" s="868" t="s">
        <v>337</v>
      </c>
      <c r="E3479" s="870" t="n">
        <v>69.32</v>
      </c>
      <c r="F3479" s="871" t="n">
        <v>19.91</v>
      </c>
      <c r="G3479" s="871" t="n">
        <v>89.23</v>
      </c>
      <c r="H3479" s="870" t="n">
        <v>69.32</v>
      </c>
      <c r="I3479" s="871" t="n">
        <v>23.01</v>
      </c>
      <c r="J3479" s="871" t="n">
        <v>92.33</v>
      </c>
    </row>
    <row r="3480" customFormat="false" ht="38.25" hidden="false" customHeight="false" outlineLevel="0" collapsed="false">
      <c r="A3480" s="868" t="s">
        <v>7292</v>
      </c>
      <c r="B3480" s="869"/>
      <c r="C3480" s="868" t="s">
        <v>7293</v>
      </c>
      <c r="D3480" s="868" t="s">
        <v>337</v>
      </c>
      <c r="E3480" s="870" t="n">
        <v>99.31</v>
      </c>
      <c r="F3480" s="871" t="n">
        <v>24.89</v>
      </c>
      <c r="G3480" s="871" t="n">
        <v>124.2</v>
      </c>
      <c r="H3480" s="870" t="n">
        <v>99.31</v>
      </c>
      <c r="I3480" s="871" t="n">
        <v>28.75</v>
      </c>
      <c r="J3480" s="871" t="n">
        <v>128.06</v>
      </c>
    </row>
    <row r="3481" customFormat="false" ht="38.25" hidden="false" customHeight="false" outlineLevel="0" collapsed="false">
      <c r="A3481" s="868" t="s">
        <v>7294</v>
      </c>
      <c r="B3481" s="869"/>
      <c r="C3481" s="868" t="s">
        <v>7295</v>
      </c>
      <c r="D3481" s="868" t="s">
        <v>337</v>
      </c>
      <c r="E3481" s="870" t="n">
        <v>316.61</v>
      </c>
      <c r="F3481" s="871" t="n">
        <v>41.48</v>
      </c>
      <c r="G3481" s="871" t="n">
        <v>358.09</v>
      </c>
      <c r="H3481" s="870" t="n">
        <v>316.61</v>
      </c>
      <c r="I3481" s="871" t="n">
        <v>47.93</v>
      </c>
      <c r="J3481" s="871" t="n">
        <v>364.54</v>
      </c>
    </row>
    <row r="3482" customFormat="false" ht="12.75" hidden="false" customHeight="false" outlineLevel="0" collapsed="false">
      <c r="A3482" s="863" t="s">
        <v>7296</v>
      </c>
      <c r="B3482" s="864" t="s">
        <v>7297</v>
      </c>
      <c r="C3482" s="865"/>
      <c r="D3482" s="876"/>
      <c r="E3482" s="877"/>
      <c r="F3482" s="877"/>
      <c r="G3482" s="878"/>
      <c r="H3482" s="877"/>
      <c r="I3482" s="877"/>
      <c r="J3482" s="878"/>
    </row>
    <row r="3483" customFormat="false" ht="38.25" hidden="false" customHeight="false" outlineLevel="0" collapsed="false">
      <c r="A3483" s="868" t="s">
        <v>7298</v>
      </c>
      <c r="B3483" s="869"/>
      <c r="C3483" s="868" t="s">
        <v>7299</v>
      </c>
      <c r="D3483" s="868" t="s">
        <v>337</v>
      </c>
      <c r="E3483" s="870" t="n">
        <v>228.92</v>
      </c>
      <c r="F3483" s="871" t="n">
        <v>19.91</v>
      </c>
      <c r="G3483" s="871" t="n">
        <v>248.83</v>
      </c>
      <c r="H3483" s="870" t="n">
        <v>228.92</v>
      </c>
      <c r="I3483" s="871" t="n">
        <v>23.01</v>
      </c>
      <c r="J3483" s="871" t="n">
        <v>251.93</v>
      </c>
    </row>
    <row r="3484" customFormat="false" ht="38.25" hidden="false" customHeight="false" outlineLevel="0" collapsed="false">
      <c r="A3484" s="868" t="s">
        <v>7300</v>
      </c>
      <c r="B3484" s="869"/>
      <c r="C3484" s="868" t="s">
        <v>7301</v>
      </c>
      <c r="D3484" s="868" t="s">
        <v>337</v>
      </c>
      <c r="E3484" s="870" t="n">
        <v>292.44</v>
      </c>
      <c r="F3484" s="871" t="n">
        <v>24.89</v>
      </c>
      <c r="G3484" s="871" t="n">
        <v>317.33</v>
      </c>
      <c r="H3484" s="870" t="n">
        <v>292.44</v>
      </c>
      <c r="I3484" s="871" t="n">
        <v>28.75</v>
      </c>
      <c r="J3484" s="871" t="n">
        <v>321.19</v>
      </c>
    </row>
    <row r="3485" customFormat="false" ht="38.25" hidden="false" customHeight="false" outlineLevel="0" collapsed="false">
      <c r="A3485" s="868" t="s">
        <v>7302</v>
      </c>
      <c r="B3485" s="869"/>
      <c r="C3485" s="868" t="s">
        <v>7303</v>
      </c>
      <c r="D3485" s="868" t="s">
        <v>337</v>
      </c>
      <c r="E3485" s="870" t="n">
        <v>572.42</v>
      </c>
      <c r="F3485" s="871" t="n">
        <v>33.18</v>
      </c>
      <c r="G3485" s="871" t="n">
        <v>605.6</v>
      </c>
      <c r="H3485" s="870" t="n">
        <v>572.42</v>
      </c>
      <c r="I3485" s="871" t="n">
        <v>38.34</v>
      </c>
      <c r="J3485" s="871" t="n">
        <v>610.76</v>
      </c>
    </row>
    <row r="3486" customFormat="false" ht="38.25" hidden="false" customHeight="false" outlineLevel="0" collapsed="false">
      <c r="A3486" s="868" t="s">
        <v>7304</v>
      </c>
      <c r="B3486" s="869"/>
      <c r="C3486" s="868" t="s">
        <v>7305</v>
      </c>
      <c r="D3486" s="868" t="s">
        <v>337</v>
      </c>
      <c r="E3486" s="870" t="n">
        <v>765.86</v>
      </c>
      <c r="F3486" s="871" t="n">
        <v>41.48</v>
      </c>
      <c r="G3486" s="871" t="n">
        <v>807.34</v>
      </c>
      <c r="H3486" s="870" t="n">
        <v>765.86</v>
      </c>
      <c r="I3486" s="871" t="n">
        <v>47.93</v>
      </c>
      <c r="J3486" s="871" t="n">
        <v>813.79</v>
      </c>
    </row>
    <row r="3487" customFormat="false" ht="12.75" hidden="false" customHeight="false" outlineLevel="0" collapsed="false">
      <c r="A3487" s="863" t="s">
        <v>7306</v>
      </c>
      <c r="B3487" s="864" t="s">
        <v>7307</v>
      </c>
      <c r="C3487" s="865"/>
      <c r="D3487" s="876"/>
      <c r="E3487" s="877"/>
      <c r="F3487" s="877"/>
      <c r="G3487" s="878"/>
      <c r="H3487" s="877"/>
      <c r="I3487" s="877"/>
      <c r="J3487" s="878"/>
    </row>
    <row r="3488" customFormat="false" ht="38.25" hidden="false" customHeight="false" outlineLevel="0" collapsed="false">
      <c r="A3488" s="868" t="s">
        <v>7308</v>
      </c>
      <c r="B3488" s="869"/>
      <c r="C3488" s="868" t="s">
        <v>7309</v>
      </c>
      <c r="D3488" s="868" t="s">
        <v>337</v>
      </c>
      <c r="E3488" s="870" t="n">
        <v>358.84</v>
      </c>
      <c r="F3488" s="871" t="n">
        <v>14.93</v>
      </c>
      <c r="G3488" s="871" t="n">
        <v>373.77</v>
      </c>
      <c r="H3488" s="870" t="n">
        <v>358.84</v>
      </c>
      <c r="I3488" s="871" t="n">
        <v>17.25</v>
      </c>
      <c r="J3488" s="871" t="n">
        <v>376.09</v>
      </c>
    </row>
    <row r="3489" customFormat="false" ht="12.75" hidden="false" customHeight="false" outlineLevel="0" collapsed="false">
      <c r="A3489" s="863" t="s">
        <v>7310</v>
      </c>
      <c r="B3489" s="864" t="s">
        <v>7311</v>
      </c>
      <c r="C3489" s="865"/>
      <c r="D3489" s="876"/>
      <c r="E3489" s="877"/>
      <c r="F3489" s="877"/>
      <c r="G3489" s="878"/>
      <c r="H3489" s="877"/>
      <c r="I3489" s="877"/>
      <c r="J3489" s="878"/>
    </row>
    <row r="3490" customFormat="false" ht="38.25" hidden="false" customHeight="false" outlineLevel="0" collapsed="false">
      <c r="A3490" s="868" t="s">
        <v>7312</v>
      </c>
      <c r="B3490" s="869"/>
      <c r="C3490" s="868" t="s">
        <v>7313</v>
      </c>
      <c r="D3490" s="868" t="s">
        <v>337</v>
      </c>
      <c r="E3490" s="870" t="n">
        <v>378.3</v>
      </c>
      <c r="F3490" s="871" t="n">
        <v>69.46</v>
      </c>
      <c r="G3490" s="871" t="n">
        <v>447.76</v>
      </c>
      <c r="H3490" s="870" t="n">
        <v>378.3</v>
      </c>
      <c r="I3490" s="871" t="n">
        <v>80.26</v>
      </c>
      <c r="J3490" s="871" t="n">
        <v>458.56</v>
      </c>
    </row>
    <row r="3491" customFormat="false" ht="25.5" hidden="false" customHeight="false" outlineLevel="0" collapsed="false">
      <c r="A3491" s="868" t="s">
        <v>7314</v>
      </c>
      <c r="B3491" s="869"/>
      <c r="C3491" s="868" t="s">
        <v>7315</v>
      </c>
      <c r="D3491" s="868" t="s">
        <v>337</v>
      </c>
      <c r="E3491" s="870" t="n">
        <v>148.55</v>
      </c>
      <c r="F3491" s="871" t="n">
        <v>6.64</v>
      </c>
      <c r="G3491" s="871" t="n">
        <v>155.19</v>
      </c>
      <c r="H3491" s="870" t="n">
        <v>148.55</v>
      </c>
      <c r="I3491" s="871" t="n">
        <v>7.67</v>
      </c>
      <c r="J3491" s="871" t="n">
        <v>156.22</v>
      </c>
    </row>
    <row r="3492" customFormat="false" ht="25.5" hidden="false" customHeight="false" outlineLevel="0" collapsed="false">
      <c r="A3492" s="868" t="s">
        <v>7316</v>
      </c>
      <c r="B3492" s="869"/>
      <c r="C3492" s="868" t="s">
        <v>7317</v>
      </c>
      <c r="D3492" s="868" t="s">
        <v>337</v>
      </c>
      <c r="E3492" s="870" t="n">
        <v>125.42</v>
      </c>
      <c r="F3492" s="871" t="n">
        <v>16.6</v>
      </c>
      <c r="G3492" s="871" t="n">
        <v>142.02</v>
      </c>
      <c r="H3492" s="870" t="n">
        <v>125.42</v>
      </c>
      <c r="I3492" s="871" t="n">
        <v>19.18</v>
      </c>
      <c r="J3492" s="871" t="n">
        <v>144.6</v>
      </c>
    </row>
    <row r="3493" customFormat="false" ht="51" hidden="false" customHeight="false" outlineLevel="0" collapsed="false">
      <c r="A3493" s="868" t="s">
        <v>7318</v>
      </c>
      <c r="B3493" s="869"/>
      <c r="C3493" s="868" t="s">
        <v>7319</v>
      </c>
      <c r="D3493" s="868" t="s">
        <v>337</v>
      </c>
      <c r="E3493" s="870" t="n">
        <v>7343.01</v>
      </c>
      <c r="F3493" s="871" t="n">
        <v>69.46</v>
      </c>
      <c r="G3493" s="871" t="n">
        <v>7412.47</v>
      </c>
      <c r="H3493" s="870" t="n">
        <v>7343.01</v>
      </c>
      <c r="I3493" s="871" t="n">
        <v>80.26</v>
      </c>
      <c r="J3493" s="871" t="n">
        <v>7423.27</v>
      </c>
    </row>
    <row r="3494" customFormat="false" ht="12.75" hidden="false" customHeight="false" outlineLevel="0" collapsed="false">
      <c r="A3494" s="863" t="s">
        <v>7320</v>
      </c>
      <c r="B3494" s="864" t="s">
        <v>7321</v>
      </c>
      <c r="C3494" s="865"/>
      <c r="D3494" s="876"/>
      <c r="E3494" s="877"/>
      <c r="F3494" s="877"/>
      <c r="G3494" s="878"/>
      <c r="H3494" s="877"/>
      <c r="I3494" s="877"/>
      <c r="J3494" s="878"/>
    </row>
    <row r="3495" customFormat="false" ht="25.5" hidden="false" customHeight="false" outlineLevel="0" collapsed="false">
      <c r="A3495" s="868" t="s">
        <v>7322</v>
      </c>
      <c r="B3495" s="869"/>
      <c r="C3495" s="868" t="s">
        <v>7323</v>
      </c>
      <c r="D3495" s="868" t="s">
        <v>337</v>
      </c>
      <c r="E3495" s="870" t="n">
        <v>1865.22</v>
      </c>
      <c r="F3495" s="871" t="n">
        <v>114.87</v>
      </c>
      <c r="G3495" s="871" t="n">
        <v>1980.09</v>
      </c>
      <c r="H3495" s="870" t="n">
        <v>1865.22</v>
      </c>
      <c r="I3495" s="871" t="n">
        <v>132.73</v>
      </c>
      <c r="J3495" s="871" t="n">
        <v>1997.95</v>
      </c>
    </row>
    <row r="3496" customFormat="false" ht="25.5" hidden="false" customHeight="false" outlineLevel="0" collapsed="false">
      <c r="A3496" s="868" t="s">
        <v>7324</v>
      </c>
      <c r="B3496" s="869"/>
      <c r="C3496" s="868" t="s">
        <v>7325</v>
      </c>
      <c r="D3496" s="868" t="s">
        <v>337</v>
      </c>
      <c r="E3496" s="870" t="n">
        <v>673.39</v>
      </c>
      <c r="F3496" s="871" t="n">
        <v>114.87</v>
      </c>
      <c r="G3496" s="871" t="n">
        <v>788.26</v>
      </c>
      <c r="H3496" s="870" t="n">
        <v>673.39</v>
      </c>
      <c r="I3496" s="871" t="n">
        <v>132.73</v>
      </c>
      <c r="J3496" s="871" t="n">
        <v>806.12</v>
      </c>
    </row>
    <row r="3497" customFormat="false" ht="25.5" hidden="false" customHeight="false" outlineLevel="0" collapsed="false">
      <c r="A3497" s="868" t="s">
        <v>7326</v>
      </c>
      <c r="B3497" s="869"/>
      <c r="C3497" s="868" t="s">
        <v>7327</v>
      </c>
      <c r="D3497" s="868" t="s">
        <v>337</v>
      </c>
      <c r="E3497" s="870" t="n">
        <v>808.21</v>
      </c>
      <c r="F3497" s="871" t="n">
        <v>41.48</v>
      </c>
      <c r="G3497" s="871" t="n">
        <v>849.69</v>
      </c>
      <c r="H3497" s="870" t="n">
        <v>808.21</v>
      </c>
      <c r="I3497" s="871" t="n">
        <v>47.93</v>
      </c>
      <c r="J3497" s="871" t="n">
        <v>856.14</v>
      </c>
    </row>
    <row r="3498" customFormat="false" ht="38.25" hidden="false" customHeight="false" outlineLevel="0" collapsed="false">
      <c r="A3498" s="868" t="s">
        <v>7328</v>
      </c>
      <c r="B3498" s="869"/>
      <c r="C3498" s="868" t="s">
        <v>7329</v>
      </c>
      <c r="D3498" s="868" t="s">
        <v>337</v>
      </c>
      <c r="E3498" s="870" t="n">
        <v>1069.57</v>
      </c>
      <c r="F3498" s="871" t="n">
        <v>74.66</v>
      </c>
      <c r="G3498" s="871" t="n">
        <v>1144.23</v>
      </c>
      <c r="H3498" s="870" t="n">
        <v>1069.57</v>
      </c>
      <c r="I3498" s="871" t="n">
        <v>86.27</v>
      </c>
      <c r="J3498" s="871" t="n">
        <v>1155.84</v>
      </c>
    </row>
    <row r="3499" customFormat="false" ht="38.25" hidden="false" customHeight="false" outlineLevel="0" collapsed="false">
      <c r="A3499" s="868" t="s">
        <v>7330</v>
      </c>
      <c r="B3499" s="869"/>
      <c r="C3499" s="868" t="s">
        <v>7331</v>
      </c>
      <c r="D3499" s="868" t="s">
        <v>337</v>
      </c>
      <c r="E3499" s="870" t="n">
        <v>1550.09</v>
      </c>
      <c r="F3499" s="871" t="n">
        <v>74.66</v>
      </c>
      <c r="G3499" s="871" t="n">
        <v>1624.75</v>
      </c>
      <c r="H3499" s="870" t="n">
        <v>1550.09</v>
      </c>
      <c r="I3499" s="871" t="n">
        <v>86.27</v>
      </c>
      <c r="J3499" s="871" t="n">
        <v>1636.36</v>
      </c>
    </row>
    <row r="3500" customFormat="false" ht="25.5" hidden="false" customHeight="false" outlineLevel="0" collapsed="false">
      <c r="A3500" s="868" t="s">
        <v>7332</v>
      </c>
      <c r="B3500" s="869"/>
      <c r="C3500" s="868" t="s">
        <v>7333</v>
      </c>
      <c r="D3500" s="868" t="s">
        <v>337</v>
      </c>
      <c r="E3500" s="870" t="n">
        <v>4256.88</v>
      </c>
      <c r="F3500" s="871" t="n">
        <v>114.87</v>
      </c>
      <c r="G3500" s="871" t="n">
        <v>4371.75</v>
      </c>
      <c r="H3500" s="870" t="n">
        <v>4256.88</v>
      </c>
      <c r="I3500" s="871" t="n">
        <v>132.73</v>
      </c>
      <c r="J3500" s="871" t="n">
        <v>4389.61</v>
      </c>
    </row>
    <row r="3501" customFormat="false" ht="25.5" hidden="false" customHeight="false" outlineLevel="0" collapsed="false">
      <c r="A3501" s="868" t="s">
        <v>7334</v>
      </c>
      <c r="B3501" s="869"/>
      <c r="C3501" s="868" t="s">
        <v>7335</v>
      </c>
      <c r="D3501" s="868" t="s">
        <v>337</v>
      </c>
      <c r="E3501" s="870" t="n">
        <v>701.99</v>
      </c>
      <c r="F3501" s="871" t="n">
        <v>114.87</v>
      </c>
      <c r="G3501" s="871" t="n">
        <v>816.86</v>
      </c>
      <c r="H3501" s="870" t="n">
        <v>701.99</v>
      </c>
      <c r="I3501" s="871" t="n">
        <v>132.73</v>
      </c>
      <c r="J3501" s="871" t="n">
        <v>834.72</v>
      </c>
    </row>
    <row r="3502" customFormat="false" ht="25.5" hidden="false" customHeight="false" outlineLevel="0" collapsed="false">
      <c r="A3502" s="868" t="s">
        <v>7336</v>
      </c>
      <c r="B3502" s="869"/>
      <c r="C3502" s="868" t="s">
        <v>7337</v>
      </c>
      <c r="D3502" s="868" t="s">
        <v>337</v>
      </c>
      <c r="E3502" s="870" t="n">
        <v>1163.77</v>
      </c>
      <c r="F3502" s="871" t="n">
        <v>114.87</v>
      </c>
      <c r="G3502" s="871" t="n">
        <v>1278.64</v>
      </c>
      <c r="H3502" s="870" t="n">
        <v>1163.77</v>
      </c>
      <c r="I3502" s="871" t="n">
        <v>132.73</v>
      </c>
      <c r="J3502" s="871" t="n">
        <v>1296.5</v>
      </c>
    </row>
    <row r="3503" customFormat="false" ht="25.5" hidden="false" customHeight="false" outlineLevel="0" collapsed="false">
      <c r="A3503" s="868" t="s">
        <v>7338</v>
      </c>
      <c r="B3503" s="869"/>
      <c r="C3503" s="868" t="s">
        <v>7339</v>
      </c>
      <c r="D3503" s="868" t="s">
        <v>337</v>
      </c>
      <c r="E3503" s="870" t="n">
        <v>682.13</v>
      </c>
      <c r="F3503" s="871" t="n">
        <v>9.96</v>
      </c>
      <c r="G3503" s="871" t="n">
        <v>692.09</v>
      </c>
      <c r="H3503" s="870" t="n">
        <v>682.13</v>
      </c>
      <c r="I3503" s="871" t="n">
        <v>11.5</v>
      </c>
      <c r="J3503" s="871" t="n">
        <v>693.63</v>
      </c>
    </row>
    <row r="3504" customFormat="false" ht="25.5" hidden="false" customHeight="false" outlineLevel="0" collapsed="false">
      <c r="A3504" s="868" t="s">
        <v>7340</v>
      </c>
      <c r="B3504" s="869"/>
      <c r="C3504" s="868" t="s">
        <v>7341</v>
      </c>
      <c r="D3504" s="868" t="s">
        <v>337</v>
      </c>
      <c r="E3504" s="870" t="n">
        <v>1681.55</v>
      </c>
      <c r="F3504" s="871" t="n">
        <v>14.6</v>
      </c>
      <c r="G3504" s="871" t="n">
        <v>1696.15</v>
      </c>
      <c r="H3504" s="870" t="n">
        <v>1681.55</v>
      </c>
      <c r="I3504" s="871" t="n">
        <v>16.87</v>
      </c>
      <c r="J3504" s="871" t="n">
        <v>1698.42</v>
      </c>
    </row>
    <row r="3505" customFormat="false" ht="12.75" hidden="false" customHeight="false" outlineLevel="0" collapsed="false">
      <c r="A3505" s="863" t="s">
        <v>7342</v>
      </c>
      <c r="B3505" s="864" t="s">
        <v>7343</v>
      </c>
      <c r="C3505" s="865"/>
      <c r="D3505" s="876"/>
      <c r="E3505" s="877"/>
      <c r="F3505" s="877"/>
      <c r="G3505" s="878"/>
      <c r="H3505" s="877"/>
      <c r="I3505" s="877"/>
      <c r="J3505" s="878"/>
    </row>
    <row r="3506" customFormat="false" ht="25.5" hidden="false" customHeight="false" outlineLevel="0" collapsed="false">
      <c r="A3506" s="868" t="s">
        <v>7344</v>
      </c>
      <c r="B3506" s="869"/>
      <c r="C3506" s="868" t="s">
        <v>7345</v>
      </c>
      <c r="D3506" s="868" t="s">
        <v>337</v>
      </c>
      <c r="E3506" s="870" t="n">
        <v>5.77</v>
      </c>
      <c r="F3506" s="871" t="n">
        <v>14.93</v>
      </c>
      <c r="G3506" s="871" t="n">
        <v>20.7</v>
      </c>
      <c r="H3506" s="870" t="n">
        <v>5.77</v>
      </c>
      <c r="I3506" s="871" t="n">
        <v>17.25</v>
      </c>
      <c r="J3506" s="871" t="n">
        <v>23.02</v>
      </c>
    </row>
    <row r="3507" customFormat="false" ht="38.25" hidden="false" customHeight="false" outlineLevel="0" collapsed="false">
      <c r="A3507" s="868" t="s">
        <v>7346</v>
      </c>
      <c r="B3507" s="869"/>
      <c r="C3507" s="868" t="s">
        <v>7347</v>
      </c>
      <c r="D3507" s="868" t="s">
        <v>337</v>
      </c>
      <c r="E3507" s="870" t="n">
        <v>28.93</v>
      </c>
      <c r="F3507" s="871" t="n">
        <v>14.93</v>
      </c>
      <c r="G3507" s="871" t="n">
        <v>43.86</v>
      </c>
      <c r="H3507" s="870" t="n">
        <v>28.93</v>
      </c>
      <c r="I3507" s="871" t="n">
        <v>17.25</v>
      </c>
      <c r="J3507" s="871" t="n">
        <v>46.18</v>
      </c>
    </row>
    <row r="3508" customFormat="false" ht="12.75" hidden="false" customHeight="false" outlineLevel="0" collapsed="false">
      <c r="A3508" s="863" t="s">
        <v>7348</v>
      </c>
      <c r="B3508" s="864" t="s">
        <v>7349</v>
      </c>
      <c r="C3508" s="865"/>
      <c r="D3508" s="876"/>
      <c r="E3508" s="877"/>
      <c r="F3508" s="877"/>
      <c r="G3508" s="878"/>
      <c r="H3508" s="877"/>
      <c r="I3508" s="877"/>
      <c r="J3508" s="878"/>
    </row>
    <row r="3509" customFormat="false" ht="12.75" hidden="false" customHeight="false" outlineLevel="0" collapsed="false">
      <c r="A3509" s="868" t="s">
        <v>7350</v>
      </c>
      <c r="B3509" s="869"/>
      <c r="C3509" s="868" t="s">
        <v>7351</v>
      </c>
      <c r="D3509" s="868" t="s">
        <v>337</v>
      </c>
      <c r="E3509" s="870" t="n">
        <v>68.37</v>
      </c>
      <c r="F3509" s="871" t="n">
        <v>4.97</v>
      </c>
      <c r="G3509" s="871" t="n">
        <v>73.34</v>
      </c>
      <c r="H3509" s="870" t="n">
        <v>68.37</v>
      </c>
      <c r="I3509" s="871" t="n">
        <v>5.75</v>
      </c>
      <c r="J3509" s="871" t="n">
        <v>74.12</v>
      </c>
    </row>
    <row r="3510" customFormat="false" ht="12.75" hidden="false" customHeight="false" outlineLevel="0" collapsed="false">
      <c r="A3510" s="868" t="s">
        <v>7352</v>
      </c>
      <c r="B3510" s="869"/>
      <c r="C3510" s="868" t="s">
        <v>7353</v>
      </c>
      <c r="D3510" s="868" t="s">
        <v>337</v>
      </c>
      <c r="E3510" s="870" t="n">
        <v>249.05</v>
      </c>
      <c r="F3510" s="871" t="n">
        <v>41.48</v>
      </c>
      <c r="G3510" s="871" t="n">
        <v>290.53</v>
      </c>
      <c r="H3510" s="870" t="n">
        <v>249.05</v>
      </c>
      <c r="I3510" s="871" t="n">
        <v>47.93</v>
      </c>
      <c r="J3510" s="871" t="n">
        <v>296.98</v>
      </c>
    </row>
    <row r="3511" customFormat="false" ht="38.25" hidden="false" customHeight="false" outlineLevel="0" collapsed="false">
      <c r="A3511" s="868" t="s">
        <v>7354</v>
      </c>
      <c r="B3511" s="869"/>
      <c r="C3511" s="868" t="s">
        <v>7355</v>
      </c>
      <c r="D3511" s="868" t="s">
        <v>337</v>
      </c>
      <c r="E3511" s="870" t="n">
        <v>465.84</v>
      </c>
      <c r="F3511" s="871" t="n">
        <v>41.48</v>
      </c>
      <c r="G3511" s="871" t="n">
        <v>507.32</v>
      </c>
      <c r="H3511" s="870" t="n">
        <v>465.84</v>
      </c>
      <c r="I3511" s="871" t="n">
        <v>47.93</v>
      </c>
      <c r="J3511" s="871" t="n">
        <v>513.77</v>
      </c>
    </row>
    <row r="3512" customFormat="false" ht="25.5" hidden="false" customHeight="false" outlineLevel="0" collapsed="false">
      <c r="A3512" s="868" t="s">
        <v>7356</v>
      </c>
      <c r="B3512" s="869"/>
      <c r="C3512" s="868" t="s">
        <v>7357</v>
      </c>
      <c r="D3512" s="868" t="s">
        <v>337</v>
      </c>
      <c r="E3512" s="870" t="n">
        <v>26.12</v>
      </c>
      <c r="F3512" s="871" t="n">
        <v>7</v>
      </c>
      <c r="G3512" s="871" t="n">
        <v>33.12</v>
      </c>
      <c r="H3512" s="870" t="n">
        <v>26.12</v>
      </c>
      <c r="I3512" s="871" t="n">
        <v>8.09</v>
      </c>
      <c r="J3512" s="871" t="n">
        <v>34.21</v>
      </c>
    </row>
    <row r="3513" customFormat="false" ht="25.5" hidden="false" customHeight="false" outlineLevel="0" collapsed="false">
      <c r="A3513" s="868" t="s">
        <v>7358</v>
      </c>
      <c r="B3513" s="869"/>
      <c r="C3513" s="868" t="s">
        <v>7359</v>
      </c>
      <c r="D3513" s="868" t="s">
        <v>337</v>
      </c>
      <c r="E3513" s="870" t="n">
        <v>557.15</v>
      </c>
      <c r="F3513" s="871" t="n">
        <v>23.35</v>
      </c>
      <c r="G3513" s="871" t="n">
        <v>580.5</v>
      </c>
      <c r="H3513" s="870" t="n">
        <v>557.15</v>
      </c>
      <c r="I3513" s="871" t="n">
        <v>26.98</v>
      </c>
      <c r="J3513" s="871" t="n">
        <v>584.13</v>
      </c>
    </row>
    <row r="3514" customFormat="false" ht="25.5" hidden="false" customHeight="false" outlineLevel="0" collapsed="false">
      <c r="A3514" s="868" t="s">
        <v>7360</v>
      </c>
      <c r="B3514" s="869"/>
      <c r="C3514" s="868" t="s">
        <v>7361</v>
      </c>
      <c r="D3514" s="868" t="s">
        <v>337</v>
      </c>
      <c r="E3514" s="870" t="n">
        <v>254.95</v>
      </c>
      <c r="F3514" s="871" t="n">
        <v>23.35</v>
      </c>
      <c r="G3514" s="871" t="n">
        <v>278.3</v>
      </c>
      <c r="H3514" s="870" t="n">
        <v>254.95</v>
      </c>
      <c r="I3514" s="871" t="n">
        <v>26.98</v>
      </c>
      <c r="J3514" s="871" t="n">
        <v>281.93</v>
      </c>
    </row>
    <row r="3515" customFormat="false" ht="25.5" hidden="false" customHeight="false" outlineLevel="0" collapsed="false">
      <c r="A3515" s="868" t="s">
        <v>7362</v>
      </c>
      <c r="B3515" s="869"/>
      <c r="C3515" s="868" t="s">
        <v>7363</v>
      </c>
      <c r="D3515" s="868" t="s">
        <v>337</v>
      </c>
      <c r="E3515" s="870" t="n">
        <v>63.35</v>
      </c>
      <c r="F3515" s="871" t="n">
        <v>16.6</v>
      </c>
      <c r="G3515" s="871" t="n">
        <v>79.95</v>
      </c>
      <c r="H3515" s="870" t="n">
        <v>63.35</v>
      </c>
      <c r="I3515" s="871" t="n">
        <v>19.18</v>
      </c>
      <c r="J3515" s="871" t="n">
        <v>82.53</v>
      </c>
    </row>
    <row r="3516" customFormat="false" ht="25.5" hidden="false" customHeight="false" outlineLevel="0" collapsed="false">
      <c r="A3516" s="868" t="s">
        <v>7364</v>
      </c>
      <c r="B3516" s="869"/>
      <c r="C3516" s="868" t="s">
        <v>7365</v>
      </c>
      <c r="D3516" s="868" t="s">
        <v>337</v>
      </c>
      <c r="E3516" s="870" t="n">
        <v>2661.25</v>
      </c>
      <c r="F3516" s="871" t="n">
        <v>99.54</v>
      </c>
      <c r="G3516" s="871" t="n">
        <v>2760.79</v>
      </c>
      <c r="H3516" s="870" t="n">
        <v>2661.25</v>
      </c>
      <c r="I3516" s="871" t="n">
        <v>115.02</v>
      </c>
      <c r="J3516" s="871" t="n">
        <v>2776.27</v>
      </c>
    </row>
    <row r="3517" customFormat="false" ht="25.5" hidden="false" customHeight="false" outlineLevel="0" collapsed="false">
      <c r="A3517" s="868" t="s">
        <v>7366</v>
      </c>
      <c r="B3517" s="869"/>
      <c r="C3517" s="868" t="s">
        <v>7367</v>
      </c>
      <c r="D3517" s="868" t="s">
        <v>337</v>
      </c>
      <c r="E3517" s="870" t="n">
        <v>121.47</v>
      </c>
      <c r="F3517" s="871" t="n">
        <v>13.27</v>
      </c>
      <c r="G3517" s="871" t="n">
        <v>134.74</v>
      </c>
      <c r="H3517" s="870" t="n">
        <v>121.47</v>
      </c>
      <c r="I3517" s="871" t="n">
        <v>15.33</v>
      </c>
      <c r="J3517" s="871" t="n">
        <v>136.8</v>
      </c>
    </row>
    <row r="3518" customFormat="false" ht="38.25" hidden="false" customHeight="false" outlineLevel="0" collapsed="false">
      <c r="A3518" s="868" t="s">
        <v>7368</v>
      </c>
      <c r="B3518" s="869"/>
      <c r="C3518" s="868" t="s">
        <v>7369</v>
      </c>
      <c r="D3518" s="868" t="s">
        <v>337</v>
      </c>
      <c r="E3518" s="870" t="n">
        <v>304.68</v>
      </c>
      <c r="F3518" s="871" t="n">
        <v>39.36</v>
      </c>
      <c r="G3518" s="871" t="n">
        <v>344.04</v>
      </c>
      <c r="H3518" s="870" t="n">
        <v>304.68</v>
      </c>
      <c r="I3518" s="871" t="n">
        <v>45.48</v>
      </c>
      <c r="J3518" s="871" t="n">
        <v>350.16</v>
      </c>
    </row>
    <row r="3519" customFormat="false" ht="25.5" hidden="false" customHeight="false" outlineLevel="0" collapsed="false">
      <c r="A3519" s="868" t="s">
        <v>7370</v>
      </c>
      <c r="B3519" s="869"/>
      <c r="C3519" s="868" t="s">
        <v>7371</v>
      </c>
      <c r="D3519" s="868" t="s">
        <v>337</v>
      </c>
      <c r="E3519" s="870" t="n">
        <v>182.44</v>
      </c>
      <c r="F3519" s="871" t="n">
        <v>41.48</v>
      </c>
      <c r="G3519" s="871" t="n">
        <v>223.92</v>
      </c>
      <c r="H3519" s="870" t="n">
        <v>182.44</v>
      </c>
      <c r="I3519" s="871" t="n">
        <v>47.93</v>
      </c>
      <c r="J3519" s="871" t="n">
        <v>230.37</v>
      </c>
    </row>
    <row r="3520" customFormat="false" ht="25.5" hidden="false" customHeight="false" outlineLevel="0" collapsed="false">
      <c r="A3520" s="868" t="s">
        <v>7372</v>
      </c>
      <c r="B3520" s="869"/>
      <c r="C3520" s="868" t="s">
        <v>7373</v>
      </c>
      <c r="D3520" s="868" t="s">
        <v>337</v>
      </c>
      <c r="E3520" s="870" t="n">
        <v>213.83</v>
      </c>
      <c r="F3520" s="871" t="n">
        <v>41.48</v>
      </c>
      <c r="G3520" s="871" t="n">
        <v>255.31</v>
      </c>
      <c r="H3520" s="870" t="n">
        <v>213.83</v>
      </c>
      <c r="I3520" s="871" t="n">
        <v>47.93</v>
      </c>
      <c r="J3520" s="871" t="n">
        <v>261.76</v>
      </c>
    </row>
    <row r="3521" customFormat="false" ht="12.75" hidden="false" customHeight="false" outlineLevel="0" collapsed="false">
      <c r="A3521" s="857" t="s">
        <v>7374</v>
      </c>
      <c r="B3521" s="858" t="s">
        <v>7375</v>
      </c>
      <c r="C3521" s="859"/>
      <c r="D3521" s="860"/>
      <c r="E3521" s="874"/>
      <c r="F3521" s="874"/>
      <c r="G3521" s="875"/>
      <c r="H3521" s="874"/>
      <c r="I3521" s="874"/>
      <c r="J3521" s="875"/>
    </row>
    <row r="3522" customFormat="false" ht="12.75" hidden="false" customHeight="false" outlineLevel="0" collapsed="false">
      <c r="A3522" s="863" t="s">
        <v>7376</v>
      </c>
      <c r="B3522" s="864" t="s">
        <v>7377</v>
      </c>
      <c r="C3522" s="865"/>
      <c r="D3522" s="876"/>
      <c r="E3522" s="877"/>
      <c r="F3522" s="877"/>
      <c r="G3522" s="878"/>
      <c r="H3522" s="877"/>
      <c r="I3522" s="877"/>
      <c r="J3522" s="878"/>
    </row>
    <row r="3523" customFormat="false" ht="25.5" hidden="false" customHeight="false" outlineLevel="0" collapsed="false">
      <c r="A3523" s="868" t="s">
        <v>7378</v>
      </c>
      <c r="B3523" s="869"/>
      <c r="C3523" s="868" t="s">
        <v>7379</v>
      </c>
      <c r="D3523" s="868" t="s">
        <v>337</v>
      </c>
      <c r="E3523" s="870" t="n">
        <v>262.66</v>
      </c>
      <c r="F3523" s="871" t="n">
        <v>33.18</v>
      </c>
      <c r="G3523" s="871" t="n">
        <v>295.84</v>
      </c>
      <c r="H3523" s="870" t="n">
        <v>262.66</v>
      </c>
      <c r="I3523" s="871" t="n">
        <v>38.34</v>
      </c>
      <c r="J3523" s="871" t="n">
        <v>301</v>
      </c>
    </row>
    <row r="3524" customFormat="false" ht="25.5" hidden="false" customHeight="false" outlineLevel="0" collapsed="false">
      <c r="A3524" s="868" t="s">
        <v>7380</v>
      </c>
      <c r="B3524" s="869"/>
      <c r="C3524" s="868" t="s">
        <v>7381</v>
      </c>
      <c r="D3524" s="868" t="s">
        <v>337</v>
      </c>
      <c r="E3524" s="870" t="n">
        <v>422.1</v>
      </c>
      <c r="F3524" s="871" t="n">
        <v>33.18</v>
      </c>
      <c r="G3524" s="871" t="n">
        <v>455.28</v>
      </c>
      <c r="H3524" s="870" t="n">
        <v>422.1</v>
      </c>
      <c r="I3524" s="871" t="n">
        <v>38.34</v>
      </c>
      <c r="J3524" s="871" t="n">
        <v>460.44</v>
      </c>
    </row>
    <row r="3525" customFormat="false" ht="25.5" hidden="false" customHeight="false" outlineLevel="0" collapsed="false">
      <c r="A3525" s="868" t="s">
        <v>7382</v>
      </c>
      <c r="B3525" s="869"/>
      <c r="C3525" s="868" t="s">
        <v>7383</v>
      </c>
      <c r="D3525" s="868" t="s">
        <v>337</v>
      </c>
      <c r="E3525" s="870" t="n">
        <v>640.9</v>
      </c>
      <c r="F3525" s="871" t="n">
        <v>46.68</v>
      </c>
      <c r="G3525" s="871" t="n">
        <v>687.58</v>
      </c>
      <c r="H3525" s="870" t="n">
        <v>640.9</v>
      </c>
      <c r="I3525" s="871" t="n">
        <v>53.94</v>
      </c>
      <c r="J3525" s="871" t="n">
        <v>694.84</v>
      </c>
    </row>
    <row r="3526" customFormat="false" ht="25.5" hidden="false" customHeight="false" outlineLevel="0" collapsed="false">
      <c r="A3526" s="868" t="s">
        <v>7384</v>
      </c>
      <c r="B3526" s="869"/>
      <c r="C3526" s="868" t="s">
        <v>7385</v>
      </c>
      <c r="D3526" s="868" t="s">
        <v>337</v>
      </c>
      <c r="E3526" s="870" t="n">
        <v>781.33</v>
      </c>
      <c r="F3526" s="871" t="n">
        <v>46.68</v>
      </c>
      <c r="G3526" s="871" t="n">
        <v>828.01</v>
      </c>
      <c r="H3526" s="870" t="n">
        <v>781.33</v>
      </c>
      <c r="I3526" s="871" t="n">
        <v>53.94</v>
      </c>
      <c r="J3526" s="871" t="n">
        <v>835.27</v>
      </c>
    </row>
    <row r="3527" customFormat="false" ht="25.5" hidden="false" customHeight="false" outlineLevel="0" collapsed="false">
      <c r="A3527" s="868" t="s">
        <v>7386</v>
      </c>
      <c r="B3527" s="869"/>
      <c r="C3527" s="868" t="s">
        <v>7387</v>
      </c>
      <c r="D3527" s="868" t="s">
        <v>337</v>
      </c>
      <c r="E3527" s="870" t="n">
        <v>1108.9</v>
      </c>
      <c r="F3527" s="871" t="n">
        <v>46.68</v>
      </c>
      <c r="G3527" s="871" t="n">
        <v>1155.58</v>
      </c>
      <c r="H3527" s="870" t="n">
        <v>1108.9</v>
      </c>
      <c r="I3527" s="871" t="n">
        <v>53.94</v>
      </c>
      <c r="J3527" s="871" t="n">
        <v>1162.84</v>
      </c>
    </row>
    <row r="3528" customFormat="false" ht="25.5" hidden="false" customHeight="false" outlineLevel="0" collapsed="false">
      <c r="A3528" s="868" t="s">
        <v>7388</v>
      </c>
      <c r="B3528" s="869"/>
      <c r="C3528" s="868" t="s">
        <v>7389</v>
      </c>
      <c r="D3528" s="868" t="s">
        <v>337</v>
      </c>
      <c r="E3528" s="870" t="n">
        <v>1851.03</v>
      </c>
      <c r="F3528" s="871" t="n">
        <v>53.43</v>
      </c>
      <c r="G3528" s="871" t="n">
        <v>1904.46</v>
      </c>
      <c r="H3528" s="870" t="n">
        <v>1851.03</v>
      </c>
      <c r="I3528" s="871" t="n">
        <v>61.74</v>
      </c>
      <c r="J3528" s="871" t="n">
        <v>1912.77</v>
      </c>
    </row>
    <row r="3529" customFormat="false" ht="25.5" hidden="false" customHeight="false" outlineLevel="0" collapsed="false">
      <c r="A3529" s="868" t="s">
        <v>7390</v>
      </c>
      <c r="B3529" s="869"/>
      <c r="C3529" s="868" t="s">
        <v>7391</v>
      </c>
      <c r="D3529" s="868" t="s">
        <v>337</v>
      </c>
      <c r="E3529" s="870" t="n">
        <v>3779.14</v>
      </c>
      <c r="F3529" s="871" t="n">
        <v>73.68</v>
      </c>
      <c r="G3529" s="871" t="n">
        <v>3852.82</v>
      </c>
      <c r="H3529" s="870" t="n">
        <v>3779.14</v>
      </c>
      <c r="I3529" s="871" t="n">
        <v>85.14</v>
      </c>
      <c r="J3529" s="871" t="n">
        <v>3864.28</v>
      </c>
    </row>
    <row r="3530" customFormat="false" ht="25.5" hidden="false" customHeight="false" outlineLevel="0" collapsed="false">
      <c r="A3530" s="868" t="s">
        <v>7392</v>
      </c>
      <c r="B3530" s="869"/>
      <c r="C3530" s="868" t="s">
        <v>7393</v>
      </c>
      <c r="D3530" s="868" t="s">
        <v>337</v>
      </c>
      <c r="E3530" s="870" t="n">
        <v>5625.62</v>
      </c>
      <c r="F3530" s="871" t="n">
        <v>73.68</v>
      </c>
      <c r="G3530" s="871" t="n">
        <v>5699.3</v>
      </c>
      <c r="H3530" s="870" t="n">
        <v>5625.62</v>
      </c>
      <c r="I3530" s="871" t="n">
        <v>85.14</v>
      </c>
      <c r="J3530" s="871" t="n">
        <v>5710.76</v>
      </c>
    </row>
    <row r="3531" customFormat="false" ht="25.5" hidden="false" customHeight="false" outlineLevel="0" collapsed="false">
      <c r="A3531" s="868" t="s">
        <v>7394</v>
      </c>
      <c r="B3531" s="869"/>
      <c r="C3531" s="868" t="s">
        <v>7395</v>
      </c>
      <c r="D3531" s="868" t="s">
        <v>337</v>
      </c>
      <c r="E3531" s="870" t="n">
        <v>7525</v>
      </c>
      <c r="F3531" s="871" t="n">
        <v>100.68</v>
      </c>
      <c r="G3531" s="871" t="n">
        <v>7625.68</v>
      </c>
      <c r="H3531" s="870" t="n">
        <v>7525</v>
      </c>
      <c r="I3531" s="871" t="n">
        <v>116.34</v>
      </c>
      <c r="J3531" s="871" t="n">
        <v>7641.34</v>
      </c>
    </row>
    <row r="3532" customFormat="false" ht="25.5" hidden="false" customHeight="false" outlineLevel="0" collapsed="false">
      <c r="A3532" s="868" t="s">
        <v>7396</v>
      </c>
      <c r="B3532" s="869"/>
      <c r="C3532" s="868" t="s">
        <v>7397</v>
      </c>
      <c r="D3532" s="868" t="s">
        <v>337</v>
      </c>
      <c r="E3532" s="870" t="n">
        <v>10012.22</v>
      </c>
      <c r="F3532" s="871" t="n">
        <v>100.68</v>
      </c>
      <c r="G3532" s="871" t="n">
        <v>10112.9</v>
      </c>
      <c r="H3532" s="870" t="n">
        <v>10012.22</v>
      </c>
      <c r="I3532" s="871" t="n">
        <v>116.34</v>
      </c>
      <c r="J3532" s="871" t="n">
        <v>10128.56</v>
      </c>
    </row>
    <row r="3533" customFormat="false" ht="25.5" hidden="false" customHeight="false" outlineLevel="0" collapsed="false">
      <c r="A3533" s="868" t="s">
        <v>7398</v>
      </c>
      <c r="B3533" s="869"/>
      <c r="C3533" s="868" t="s">
        <v>7399</v>
      </c>
      <c r="D3533" s="868" t="s">
        <v>337</v>
      </c>
      <c r="E3533" s="870" t="n">
        <v>2143.67</v>
      </c>
      <c r="F3533" s="871" t="n">
        <v>46.68</v>
      </c>
      <c r="G3533" s="871" t="n">
        <v>2190.35</v>
      </c>
      <c r="H3533" s="870" t="n">
        <v>2143.67</v>
      </c>
      <c r="I3533" s="871" t="n">
        <v>53.94</v>
      </c>
      <c r="J3533" s="871" t="n">
        <v>2197.61</v>
      </c>
    </row>
    <row r="3534" customFormat="false" ht="38.25" hidden="false" customHeight="false" outlineLevel="0" collapsed="false">
      <c r="A3534" s="868" t="s">
        <v>7400</v>
      </c>
      <c r="B3534" s="869"/>
      <c r="C3534" s="868" t="s">
        <v>7401</v>
      </c>
      <c r="D3534" s="868" t="s">
        <v>337</v>
      </c>
      <c r="E3534" s="870" t="n">
        <v>5791.72</v>
      </c>
      <c r="F3534" s="871" t="n">
        <v>53.43</v>
      </c>
      <c r="G3534" s="871" t="n">
        <v>5845.15</v>
      </c>
      <c r="H3534" s="870" t="n">
        <v>5791.72</v>
      </c>
      <c r="I3534" s="871" t="n">
        <v>61.74</v>
      </c>
      <c r="J3534" s="871" t="n">
        <v>5853.46</v>
      </c>
    </row>
    <row r="3535" customFormat="false" ht="38.25" hidden="false" customHeight="false" outlineLevel="0" collapsed="false">
      <c r="A3535" s="868" t="s">
        <v>7402</v>
      </c>
      <c r="B3535" s="869"/>
      <c r="C3535" s="868" t="s">
        <v>7403</v>
      </c>
      <c r="D3535" s="868" t="s">
        <v>337</v>
      </c>
      <c r="E3535" s="870" t="n">
        <v>9563.34</v>
      </c>
      <c r="F3535" s="871" t="n">
        <v>73.68</v>
      </c>
      <c r="G3535" s="871" t="n">
        <v>9637.02</v>
      </c>
      <c r="H3535" s="870" t="n">
        <v>9563.34</v>
      </c>
      <c r="I3535" s="871" t="n">
        <v>85.14</v>
      </c>
      <c r="J3535" s="871" t="n">
        <v>9648.48</v>
      </c>
    </row>
    <row r="3536" customFormat="false" ht="25.5" hidden="false" customHeight="false" outlineLevel="0" collapsed="false">
      <c r="A3536" s="868" t="s">
        <v>7404</v>
      </c>
      <c r="B3536" s="869"/>
      <c r="C3536" s="868" t="s">
        <v>7405</v>
      </c>
      <c r="D3536" s="868" t="s">
        <v>337</v>
      </c>
      <c r="E3536" s="870" t="n">
        <v>700.69</v>
      </c>
      <c r="F3536" s="871" t="n">
        <v>46.68</v>
      </c>
      <c r="G3536" s="871" t="n">
        <v>747.37</v>
      </c>
      <c r="H3536" s="870" t="n">
        <v>700.69</v>
      </c>
      <c r="I3536" s="871" t="n">
        <v>53.94</v>
      </c>
      <c r="J3536" s="871" t="n">
        <v>754.63</v>
      </c>
    </row>
    <row r="3537" customFormat="false" ht="25.5" hidden="false" customHeight="false" outlineLevel="0" collapsed="false">
      <c r="A3537" s="868" t="s">
        <v>7406</v>
      </c>
      <c r="B3537" s="869"/>
      <c r="C3537" s="868" t="s">
        <v>7407</v>
      </c>
      <c r="D3537" s="868" t="s">
        <v>337</v>
      </c>
      <c r="E3537" s="870" t="n">
        <v>399.38</v>
      </c>
      <c r="F3537" s="871" t="n">
        <v>46.68</v>
      </c>
      <c r="G3537" s="871" t="n">
        <v>446.06</v>
      </c>
      <c r="H3537" s="870" t="n">
        <v>399.38</v>
      </c>
      <c r="I3537" s="871" t="n">
        <v>53.94</v>
      </c>
      <c r="J3537" s="871" t="n">
        <v>453.32</v>
      </c>
    </row>
    <row r="3538" customFormat="false" ht="12.75" hidden="false" customHeight="false" outlineLevel="0" collapsed="false">
      <c r="A3538" s="863" t="s">
        <v>7408</v>
      </c>
      <c r="B3538" s="864" t="s">
        <v>7409</v>
      </c>
      <c r="C3538" s="865"/>
      <c r="D3538" s="876"/>
      <c r="E3538" s="877"/>
      <c r="F3538" s="877"/>
      <c r="G3538" s="878"/>
      <c r="H3538" s="877"/>
      <c r="I3538" s="877"/>
      <c r="J3538" s="878"/>
    </row>
    <row r="3539" customFormat="false" ht="25.5" hidden="false" customHeight="false" outlineLevel="0" collapsed="false">
      <c r="A3539" s="868" t="s">
        <v>7410</v>
      </c>
      <c r="B3539" s="869"/>
      <c r="C3539" s="868" t="s">
        <v>7411</v>
      </c>
      <c r="D3539" s="868" t="s">
        <v>648</v>
      </c>
      <c r="E3539" s="870" t="n">
        <v>2083.17</v>
      </c>
      <c r="F3539" s="871" t="n">
        <v>46.68</v>
      </c>
      <c r="G3539" s="871" t="n">
        <v>2129.85</v>
      </c>
      <c r="H3539" s="870" t="n">
        <v>2083.17</v>
      </c>
      <c r="I3539" s="871" t="n">
        <v>53.94</v>
      </c>
      <c r="J3539" s="871" t="n">
        <v>2137.11</v>
      </c>
    </row>
    <row r="3540" customFormat="false" ht="25.5" hidden="false" customHeight="false" outlineLevel="0" collapsed="false">
      <c r="A3540" s="868" t="s">
        <v>7412</v>
      </c>
      <c r="B3540" s="869"/>
      <c r="C3540" s="868" t="s">
        <v>7413</v>
      </c>
      <c r="D3540" s="868" t="s">
        <v>648</v>
      </c>
      <c r="E3540" s="870" t="n">
        <v>3588.18</v>
      </c>
      <c r="F3540" s="871" t="n">
        <v>46.68</v>
      </c>
      <c r="G3540" s="871" t="n">
        <v>3634.86</v>
      </c>
      <c r="H3540" s="870" t="n">
        <v>3588.18</v>
      </c>
      <c r="I3540" s="871" t="n">
        <v>53.94</v>
      </c>
      <c r="J3540" s="871" t="n">
        <v>3642.12</v>
      </c>
    </row>
    <row r="3541" customFormat="false" ht="25.5" hidden="false" customHeight="false" outlineLevel="0" collapsed="false">
      <c r="A3541" s="868" t="s">
        <v>7414</v>
      </c>
      <c r="B3541" s="869"/>
      <c r="C3541" s="868" t="s">
        <v>7415</v>
      </c>
      <c r="D3541" s="868" t="s">
        <v>648</v>
      </c>
      <c r="E3541" s="870" t="n">
        <v>5185.71</v>
      </c>
      <c r="F3541" s="871" t="n">
        <v>46.68</v>
      </c>
      <c r="G3541" s="871" t="n">
        <v>5232.39</v>
      </c>
      <c r="H3541" s="870" t="n">
        <v>5185.71</v>
      </c>
      <c r="I3541" s="871" t="n">
        <v>53.94</v>
      </c>
      <c r="J3541" s="871" t="n">
        <v>5239.65</v>
      </c>
    </row>
    <row r="3542" customFormat="false" ht="25.5" hidden="false" customHeight="false" outlineLevel="0" collapsed="false">
      <c r="A3542" s="868" t="s">
        <v>7416</v>
      </c>
      <c r="B3542" s="869"/>
      <c r="C3542" s="868" t="s">
        <v>7417</v>
      </c>
      <c r="D3542" s="868" t="s">
        <v>648</v>
      </c>
      <c r="E3542" s="870" t="n">
        <v>9425.66</v>
      </c>
      <c r="F3542" s="871" t="n">
        <v>46.68</v>
      </c>
      <c r="G3542" s="871" t="n">
        <v>9472.34</v>
      </c>
      <c r="H3542" s="870" t="n">
        <v>9425.66</v>
      </c>
      <c r="I3542" s="871" t="n">
        <v>53.94</v>
      </c>
      <c r="J3542" s="871" t="n">
        <v>9479.6</v>
      </c>
    </row>
    <row r="3543" customFormat="false" ht="12.75" hidden="false" customHeight="false" outlineLevel="0" collapsed="false">
      <c r="A3543" s="863" t="s">
        <v>7418</v>
      </c>
      <c r="B3543" s="864" t="s">
        <v>7419</v>
      </c>
      <c r="C3543" s="865"/>
      <c r="D3543" s="876"/>
      <c r="E3543" s="877"/>
      <c r="F3543" s="877"/>
      <c r="G3543" s="878"/>
      <c r="H3543" s="877"/>
      <c r="I3543" s="877"/>
      <c r="J3543" s="878"/>
    </row>
    <row r="3544" customFormat="false" ht="51" hidden="false" customHeight="false" outlineLevel="0" collapsed="false">
      <c r="A3544" s="868" t="s">
        <v>7420</v>
      </c>
      <c r="B3544" s="869"/>
      <c r="C3544" s="868" t="s">
        <v>7421</v>
      </c>
      <c r="D3544" s="868" t="s">
        <v>445</v>
      </c>
      <c r="E3544" s="870" t="n">
        <v>19690.37</v>
      </c>
      <c r="F3544" s="871" t="n">
        <v>2593.47</v>
      </c>
      <c r="G3544" s="871" t="n">
        <v>22283.84</v>
      </c>
      <c r="H3544" s="870" t="n">
        <v>19690.37</v>
      </c>
      <c r="I3544" s="871" t="n">
        <v>2997.23</v>
      </c>
      <c r="J3544" s="871" t="n">
        <v>22687.6</v>
      </c>
    </row>
    <row r="3545" customFormat="false" ht="51" hidden="false" customHeight="false" outlineLevel="0" collapsed="false">
      <c r="A3545" s="868" t="s">
        <v>7422</v>
      </c>
      <c r="B3545" s="869"/>
      <c r="C3545" s="868" t="s">
        <v>7423</v>
      </c>
      <c r="D3545" s="868" t="s">
        <v>445</v>
      </c>
      <c r="E3545" s="870" t="n">
        <v>27556.29</v>
      </c>
      <c r="F3545" s="871" t="n">
        <v>4376.78</v>
      </c>
      <c r="G3545" s="871" t="n">
        <v>31933.07</v>
      </c>
      <c r="H3545" s="870" t="n">
        <v>27556.29</v>
      </c>
      <c r="I3545" s="871" t="n">
        <v>5058.31</v>
      </c>
      <c r="J3545" s="871" t="n">
        <v>32614.6</v>
      </c>
    </row>
    <row r="3546" customFormat="false" ht="12.75" hidden="false" customHeight="false" outlineLevel="0" collapsed="false">
      <c r="A3546" s="863" t="s">
        <v>7424</v>
      </c>
      <c r="B3546" s="864" t="s">
        <v>7425</v>
      </c>
      <c r="C3546" s="865"/>
      <c r="D3546" s="876"/>
      <c r="E3546" s="877"/>
      <c r="F3546" s="877"/>
      <c r="G3546" s="878"/>
      <c r="H3546" s="877"/>
      <c r="I3546" s="877"/>
      <c r="J3546" s="878"/>
    </row>
    <row r="3547" customFormat="false" ht="12.75" hidden="false" customHeight="false" outlineLevel="0" collapsed="false">
      <c r="A3547" s="868" t="s">
        <v>7426</v>
      </c>
      <c r="B3547" s="869"/>
      <c r="C3547" s="868" t="s">
        <v>7427</v>
      </c>
      <c r="D3547" s="868" t="s">
        <v>337</v>
      </c>
      <c r="E3547" s="870" t="n">
        <v>55.46</v>
      </c>
      <c r="F3547" s="871" t="n">
        <v>9.96</v>
      </c>
      <c r="G3547" s="871" t="n">
        <v>65.42</v>
      </c>
      <c r="H3547" s="870" t="n">
        <v>55.46</v>
      </c>
      <c r="I3547" s="871" t="n">
        <v>11.5</v>
      </c>
      <c r="J3547" s="871" t="n">
        <v>66.96</v>
      </c>
    </row>
    <row r="3548" customFormat="false" ht="12.75" hidden="false" customHeight="false" outlineLevel="0" collapsed="false">
      <c r="A3548" s="868" t="s">
        <v>7428</v>
      </c>
      <c r="B3548" s="869"/>
      <c r="C3548" s="868" t="s">
        <v>7429</v>
      </c>
      <c r="D3548" s="868" t="s">
        <v>337</v>
      </c>
      <c r="E3548" s="870" t="n">
        <v>71.69</v>
      </c>
      <c r="F3548" s="871" t="n">
        <v>13.27</v>
      </c>
      <c r="G3548" s="871" t="n">
        <v>84.96</v>
      </c>
      <c r="H3548" s="870" t="n">
        <v>71.69</v>
      </c>
      <c r="I3548" s="871" t="n">
        <v>15.33</v>
      </c>
      <c r="J3548" s="871" t="n">
        <v>87.02</v>
      </c>
    </row>
    <row r="3549" customFormat="false" ht="12.75" hidden="false" customHeight="false" outlineLevel="0" collapsed="false">
      <c r="A3549" s="868" t="s">
        <v>7430</v>
      </c>
      <c r="B3549" s="869"/>
      <c r="C3549" s="868" t="s">
        <v>7431</v>
      </c>
      <c r="D3549" s="868" t="s">
        <v>337</v>
      </c>
      <c r="E3549" s="870" t="n">
        <v>131.05</v>
      </c>
      <c r="F3549" s="871" t="n">
        <v>14.93</v>
      </c>
      <c r="G3549" s="871" t="n">
        <v>145.98</v>
      </c>
      <c r="H3549" s="870" t="n">
        <v>131.05</v>
      </c>
      <c r="I3549" s="871" t="n">
        <v>17.25</v>
      </c>
      <c r="J3549" s="871" t="n">
        <v>148.3</v>
      </c>
    </row>
    <row r="3550" customFormat="false" ht="12.75" hidden="false" customHeight="false" outlineLevel="0" collapsed="false">
      <c r="A3550" s="868" t="s">
        <v>7432</v>
      </c>
      <c r="B3550" s="869"/>
      <c r="C3550" s="868" t="s">
        <v>7433</v>
      </c>
      <c r="D3550" s="868" t="s">
        <v>337</v>
      </c>
      <c r="E3550" s="870" t="n">
        <v>139.87</v>
      </c>
      <c r="F3550" s="871" t="n">
        <v>14.93</v>
      </c>
      <c r="G3550" s="871" t="n">
        <v>154.8</v>
      </c>
      <c r="H3550" s="870" t="n">
        <v>139.87</v>
      </c>
      <c r="I3550" s="871" t="n">
        <v>17.25</v>
      </c>
      <c r="J3550" s="871" t="n">
        <v>157.12</v>
      </c>
    </row>
    <row r="3551" customFormat="false" ht="12.75" hidden="false" customHeight="false" outlineLevel="0" collapsed="false">
      <c r="A3551" s="868" t="s">
        <v>7434</v>
      </c>
      <c r="B3551" s="869"/>
      <c r="C3551" s="868" t="s">
        <v>7435</v>
      </c>
      <c r="D3551" s="868" t="s">
        <v>337</v>
      </c>
      <c r="E3551" s="870" t="n">
        <v>152.03</v>
      </c>
      <c r="F3551" s="871" t="n">
        <v>19.91</v>
      </c>
      <c r="G3551" s="871" t="n">
        <v>171.94</v>
      </c>
      <c r="H3551" s="870" t="n">
        <v>152.03</v>
      </c>
      <c r="I3551" s="871" t="n">
        <v>23.01</v>
      </c>
      <c r="J3551" s="871" t="n">
        <v>175.04</v>
      </c>
    </row>
    <row r="3552" customFormat="false" ht="12.75" hidden="false" customHeight="false" outlineLevel="0" collapsed="false">
      <c r="A3552" s="868" t="s">
        <v>7436</v>
      </c>
      <c r="B3552" s="869"/>
      <c r="C3552" s="868" t="s">
        <v>7437</v>
      </c>
      <c r="D3552" s="868" t="s">
        <v>337</v>
      </c>
      <c r="E3552" s="870" t="n">
        <v>670.47</v>
      </c>
      <c r="F3552" s="871" t="n">
        <v>14.93</v>
      </c>
      <c r="G3552" s="871" t="n">
        <v>685.4</v>
      </c>
      <c r="H3552" s="870" t="n">
        <v>670.47</v>
      </c>
      <c r="I3552" s="871" t="n">
        <v>17.25</v>
      </c>
      <c r="J3552" s="871" t="n">
        <v>687.72</v>
      </c>
    </row>
    <row r="3553" customFormat="false" ht="25.5" hidden="false" customHeight="false" outlineLevel="0" collapsed="false">
      <c r="A3553" s="868" t="s">
        <v>7438</v>
      </c>
      <c r="B3553" s="869"/>
      <c r="C3553" s="868" t="s">
        <v>7439</v>
      </c>
      <c r="D3553" s="868" t="s">
        <v>337</v>
      </c>
      <c r="E3553" s="870" t="n">
        <v>1421.57</v>
      </c>
      <c r="F3553" s="871" t="n">
        <v>66.36</v>
      </c>
      <c r="G3553" s="871" t="n">
        <v>1487.93</v>
      </c>
      <c r="H3553" s="870" t="n">
        <v>1421.57</v>
      </c>
      <c r="I3553" s="871" t="n">
        <v>76.68</v>
      </c>
      <c r="J3553" s="871" t="n">
        <v>1498.25</v>
      </c>
    </row>
    <row r="3554" customFormat="false" ht="12.75" hidden="false" customHeight="false" outlineLevel="0" collapsed="false">
      <c r="A3554" s="863" t="s">
        <v>7440</v>
      </c>
      <c r="B3554" s="864" t="s">
        <v>7441</v>
      </c>
      <c r="C3554" s="865"/>
      <c r="D3554" s="876"/>
      <c r="E3554" s="877"/>
      <c r="F3554" s="877"/>
      <c r="G3554" s="878"/>
      <c r="H3554" s="877"/>
      <c r="I3554" s="877"/>
      <c r="J3554" s="878"/>
    </row>
    <row r="3555" customFormat="false" ht="12.75" hidden="false" customHeight="false" outlineLevel="0" collapsed="false">
      <c r="A3555" s="868" t="s">
        <v>7442</v>
      </c>
      <c r="B3555" s="869"/>
      <c r="C3555" s="868" t="s">
        <v>7443</v>
      </c>
      <c r="D3555" s="868" t="s">
        <v>337</v>
      </c>
      <c r="E3555" s="870" t="n">
        <v>0</v>
      </c>
      <c r="F3555" s="871" t="n">
        <v>40.5</v>
      </c>
      <c r="G3555" s="871" t="n">
        <v>40.5</v>
      </c>
      <c r="H3555" s="870" t="n">
        <v>0</v>
      </c>
      <c r="I3555" s="871" t="n">
        <v>46.8</v>
      </c>
      <c r="J3555" s="871" t="n">
        <v>46.8</v>
      </c>
    </row>
    <row r="3556" customFormat="false" ht="25.5" hidden="false" customHeight="false" outlineLevel="0" collapsed="false">
      <c r="A3556" s="868" t="s">
        <v>7444</v>
      </c>
      <c r="B3556" s="869"/>
      <c r="C3556" s="868" t="s">
        <v>7445</v>
      </c>
      <c r="D3556" s="868" t="s">
        <v>337</v>
      </c>
      <c r="E3556" s="870" t="n">
        <v>0</v>
      </c>
      <c r="F3556" s="871" t="n">
        <v>108</v>
      </c>
      <c r="G3556" s="871" t="n">
        <v>108</v>
      </c>
      <c r="H3556" s="870" t="n">
        <v>0</v>
      </c>
      <c r="I3556" s="871" t="n">
        <v>124.8</v>
      </c>
      <c r="J3556" s="871" t="n">
        <v>124.8</v>
      </c>
    </row>
    <row r="3557" customFormat="false" ht="12.75" hidden="false" customHeight="false" outlineLevel="0" collapsed="false">
      <c r="A3557" s="868" t="s">
        <v>7446</v>
      </c>
      <c r="B3557" s="869"/>
      <c r="C3557" s="868" t="s">
        <v>7447</v>
      </c>
      <c r="D3557" s="868" t="s">
        <v>337</v>
      </c>
      <c r="E3557" s="870" t="n">
        <v>0</v>
      </c>
      <c r="F3557" s="871" t="n">
        <v>243</v>
      </c>
      <c r="G3557" s="871" t="n">
        <v>243</v>
      </c>
      <c r="H3557" s="870" t="n">
        <v>0</v>
      </c>
      <c r="I3557" s="871" t="n">
        <v>280.8</v>
      </c>
      <c r="J3557" s="871" t="n">
        <v>280.8</v>
      </c>
    </row>
    <row r="3558" customFormat="false" ht="12.75" hidden="false" customHeight="false" outlineLevel="0" collapsed="false">
      <c r="A3558" s="857" t="s">
        <v>7448</v>
      </c>
      <c r="B3558" s="858" t="s">
        <v>7449</v>
      </c>
      <c r="C3558" s="859"/>
      <c r="D3558" s="860"/>
      <c r="E3558" s="874"/>
      <c r="F3558" s="874"/>
      <c r="G3558" s="875"/>
      <c r="H3558" s="874"/>
      <c r="I3558" s="874"/>
      <c r="J3558" s="875"/>
    </row>
    <row r="3559" customFormat="false" ht="12.75" hidden="false" customHeight="false" outlineLevel="0" collapsed="false">
      <c r="A3559" s="863" t="s">
        <v>7450</v>
      </c>
      <c r="B3559" s="864" t="s">
        <v>7451</v>
      </c>
      <c r="C3559" s="865"/>
      <c r="D3559" s="876"/>
      <c r="E3559" s="877"/>
      <c r="F3559" s="877"/>
      <c r="G3559" s="878"/>
      <c r="H3559" s="877"/>
      <c r="I3559" s="877"/>
      <c r="J3559" s="878"/>
    </row>
    <row r="3560" customFormat="false" ht="25.5" hidden="false" customHeight="false" outlineLevel="0" collapsed="false">
      <c r="A3560" s="868" t="s">
        <v>7452</v>
      </c>
      <c r="B3560" s="869"/>
      <c r="C3560" s="868" t="s">
        <v>7453</v>
      </c>
      <c r="D3560" s="868" t="s">
        <v>337</v>
      </c>
      <c r="E3560" s="870" t="n">
        <v>20.81</v>
      </c>
      <c r="F3560" s="871" t="n">
        <v>33.18</v>
      </c>
      <c r="G3560" s="871" t="n">
        <v>53.99</v>
      </c>
      <c r="H3560" s="870" t="n">
        <v>20.81</v>
      </c>
      <c r="I3560" s="871" t="n">
        <v>38.34</v>
      </c>
      <c r="J3560" s="871" t="n">
        <v>59.15</v>
      </c>
    </row>
    <row r="3561" customFormat="false" ht="25.5" hidden="false" customHeight="false" outlineLevel="0" collapsed="false">
      <c r="A3561" s="868" t="s">
        <v>7454</v>
      </c>
      <c r="B3561" s="869"/>
      <c r="C3561" s="868" t="s">
        <v>7455</v>
      </c>
      <c r="D3561" s="868" t="s">
        <v>337</v>
      </c>
      <c r="E3561" s="870" t="n">
        <v>27.7</v>
      </c>
      <c r="F3561" s="871" t="n">
        <v>33.18</v>
      </c>
      <c r="G3561" s="871" t="n">
        <v>60.88</v>
      </c>
      <c r="H3561" s="870" t="n">
        <v>27.7</v>
      </c>
      <c r="I3561" s="871" t="n">
        <v>38.34</v>
      </c>
      <c r="J3561" s="871" t="n">
        <v>66.04</v>
      </c>
    </row>
    <row r="3562" customFormat="false" ht="25.5" hidden="false" customHeight="false" outlineLevel="0" collapsed="false">
      <c r="A3562" s="868" t="s">
        <v>7456</v>
      </c>
      <c r="B3562" s="869"/>
      <c r="C3562" s="868" t="s">
        <v>7457</v>
      </c>
      <c r="D3562" s="868" t="s">
        <v>337</v>
      </c>
      <c r="E3562" s="870" t="n">
        <v>34.67</v>
      </c>
      <c r="F3562" s="871" t="n">
        <v>33.18</v>
      </c>
      <c r="G3562" s="871" t="n">
        <v>67.85</v>
      </c>
      <c r="H3562" s="870" t="n">
        <v>34.67</v>
      </c>
      <c r="I3562" s="871" t="n">
        <v>38.34</v>
      </c>
      <c r="J3562" s="871" t="n">
        <v>73.01</v>
      </c>
    </row>
    <row r="3563" customFormat="false" ht="25.5" hidden="false" customHeight="false" outlineLevel="0" collapsed="false">
      <c r="A3563" s="868" t="s">
        <v>7458</v>
      </c>
      <c r="B3563" s="869"/>
      <c r="C3563" s="868" t="s">
        <v>7459</v>
      </c>
      <c r="D3563" s="868" t="s">
        <v>337</v>
      </c>
      <c r="E3563" s="870" t="n">
        <v>37.48</v>
      </c>
      <c r="F3563" s="871" t="n">
        <v>33.18</v>
      </c>
      <c r="G3563" s="871" t="n">
        <v>70.66</v>
      </c>
      <c r="H3563" s="870" t="n">
        <v>37.48</v>
      </c>
      <c r="I3563" s="871" t="n">
        <v>38.34</v>
      </c>
      <c r="J3563" s="871" t="n">
        <v>75.82</v>
      </c>
    </row>
    <row r="3564" customFormat="false" ht="25.5" hidden="false" customHeight="false" outlineLevel="0" collapsed="false">
      <c r="A3564" s="868" t="s">
        <v>7460</v>
      </c>
      <c r="B3564" s="869"/>
      <c r="C3564" s="868" t="s">
        <v>7461</v>
      </c>
      <c r="D3564" s="868" t="s">
        <v>337</v>
      </c>
      <c r="E3564" s="870" t="n">
        <v>44.12</v>
      </c>
      <c r="F3564" s="871" t="n">
        <v>33.18</v>
      </c>
      <c r="G3564" s="871" t="n">
        <v>77.3</v>
      </c>
      <c r="H3564" s="870" t="n">
        <v>44.12</v>
      </c>
      <c r="I3564" s="871" t="n">
        <v>38.34</v>
      </c>
      <c r="J3564" s="871" t="n">
        <v>82.46</v>
      </c>
    </row>
    <row r="3565" customFormat="false" ht="25.5" hidden="false" customHeight="false" outlineLevel="0" collapsed="false">
      <c r="A3565" s="868" t="s">
        <v>7462</v>
      </c>
      <c r="B3565" s="869"/>
      <c r="C3565" s="868" t="s">
        <v>7463</v>
      </c>
      <c r="D3565" s="868" t="s">
        <v>337</v>
      </c>
      <c r="E3565" s="870" t="n">
        <v>58.28</v>
      </c>
      <c r="F3565" s="871" t="n">
        <v>33.18</v>
      </c>
      <c r="G3565" s="871" t="n">
        <v>91.46</v>
      </c>
      <c r="H3565" s="870" t="n">
        <v>58.28</v>
      </c>
      <c r="I3565" s="871" t="n">
        <v>38.34</v>
      </c>
      <c r="J3565" s="871" t="n">
        <v>96.62</v>
      </c>
    </row>
    <row r="3566" customFormat="false" ht="12.75" hidden="false" customHeight="false" outlineLevel="0" collapsed="false">
      <c r="A3566" s="863" t="s">
        <v>7464</v>
      </c>
      <c r="B3566" s="864" t="s">
        <v>7465</v>
      </c>
      <c r="C3566" s="865"/>
      <c r="D3566" s="876"/>
      <c r="E3566" s="877"/>
      <c r="F3566" s="877"/>
      <c r="G3566" s="878"/>
      <c r="H3566" s="877"/>
      <c r="I3566" s="877"/>
      <c r="J3566" s="878"/>
    </row>
    <row r="3567" customFormat="false" ht="25.5" hidden="false" customHeight="false" outlineLevel="0" collapsed="false">
      <c r="A3567" s="868" t="s">
        <v>7466</v>
      </c>
      <c r="B3567" s="869"/>
      <c r="C3567" s="868" t="s">
        <v>7467</v>
      </c>
      <c r="D3567" s="868" t="s">
        <v>337</v>
      </c>
      <c r="E3567" s="870" t="n">
        <v>65.07</v>
      </c>
      <c r="F3567" s="871" t="n">
        <v>150.08</v>
      </c>
      <c r="G3567" s="871" t="n">
        <v>215.15</v>
      </c>
      <c r="H3567" s="870" t="n">
        <v>65.07</v>
      </c>
      <c r="I3567" s="871" t="n">
        <v>173.45</v>
      </c>
      <c r="J3567" s="871" t="n">
        <v>238.52</v>
      </c>
    </row>
    <row r="3568" customFormat="false" ht="25.5" hidden="false" customHeight="false" outlineLevel="0" collapsed="false">
      <c r="A3568" s="868" t="s">
        <v>7468</v>
      </c>
      <c r="B3568" s="869"/>
      <c r="C3568" s="868" t="s">
        <v>7469</v>
      </c>
      <c r="D3568" s="868" t="s">
        <v>337</v>
      </c>
      <c r="E3568" s="870" t="n">
        <v>300.46</v>
      </c>
      <c r="F3568" s="871" t="n">
        <v>33.18</v>
      </c>
      <c r="G3568" s="871" t="n">
        <v>333.64</v>
      </c>
      <c r="H3568" s="870" t="n">
        <v>300.46</v>
      </c>
      <c r="I3568" s="871" t="n">
        <v>38.34</v>
      </c>
      <c r="J3568" s="871" t="n">
        <v>338.8</v>
      </c>
    </row>
    <row r="3569" customFormat="false" ht="12.75" hidden="false" customHeight="false" outlineLevel="0" collapsed="false">
      <c r="A3569" s="863" t="s">
        <v>7470</v>
      </c>
      <c r="B3569" s="864" t="s">
        <v>7471</v>
      </c>
      <c r="C3569" s="865"/>
      <c r="D3569" s="876"/>
      <c r="E3569" s="877"/>
      <c r="F3569" s="877"/>
      <c r="G3569" s="878"/>
      <c r="H3569" s="877"/>
      <c r="I3569" s="877"/>
      <c r="J3569" s="878"/>
    </row>
    <row r="3570" customFormat="false" ht="25.5" hidden="false" customHeight="false" outlineLevel="0" collapsed="false">
      <c r="A3570" s="868" t="s">
        <v>7472</v>
      </c>
      <c r="B3570" s="869"/>
      <c r="C3570" s="868" t="s">
        <v>7473</v>
      </c>
      <c r="D3570" s="868" t="s">
        <v>337</v>
      </c>
      <c r="E3570" s="870" t="n">
        <v>18.05</v>
      </c>
      <c r="F3570" s="871" t="n">
        <v>33.18</v>
      </c>
      <c r="G3570" s="871" t="n">
        <v>51.23</v>
      </c>
      <c r="H3570" s="870" t="n">
        <v>18.05</v>
      </c>
      <c r="I3570" s="871" t="n">
        <v>38.34</v>
      </c>
      <c r="J3570" s="871" t="n">
        <v>56.39</v>
      </c>
    </row>
    <row r="3571" customFormat="false" ht="12.75" hidden="false" customHeight="false" outlineLevel="0" collapsed="false">
      <c r="A3571" s="863" t="s">
        <v>7474</v>
      </c>
      <c r="B3571" s="864" t="s">
        <v>7475</v>
      </c>
      <c r="C3571" s="865"/>
      <c r="D3571" s="876"/>
      <c r="E3571" s="877"/>
      <c r="F3571" s="877"/>
      <c r="G3571" s="878"/>
      <c r="H3571" s="877"/>
      <c r="I3571" s="877"/>
      <c r="J3571" s="878"/>
    </row>
    <row r="3572" customFormat="false" ht="25.5" hidden="false" customHeight="false" outlineLevel="0" collapsed="false">
      <c r="A3572" s="868" t="s">
        <v>7476</v>
      </c>
      <c r="B3572" s="869"/>
      <c r="C3572" s="868" t="s">
        <v>7477</v>
      </c>
      <c r="D3572" s="868" t="s">
        <v>337</v>
      </c>
      <c r="E3572" s="870" t="n">
        <v>64.91</v>
      </c>
      <c r="F3572" s="871" t="n">
        <v>39.82</v>
      </c>
      <c r="G3572" s="871" t="n">
        <v>104.73</v>
      </c>
      <c r="H3572" s="870" t="n">
        <v>64.91</v>
      </c>
      <c r="I3572" s="871" t="n">
        <v>46.01</v>
      </c>
      <c r="J3572" s="871" t="n">
        <v>110.92</v>
      </c>
    </row>
    <row r="3573" customFormat="false" ht="25.5" hidden="false" customHeight="false" outlineLevel="0" collapsed="false">
      <c r="A3573" s="868" t="s">
        <v>7478</v>
      </c>
      <c r="B3573" s="869"/>
      <c r="C3573" s="868" t="s">
        <v>7479</v>
      </c>
      <c r="D3573" s="868" t="s">
        <v>337</v>
      </c>
      <c r="E3573" s="870" t="n">
        <v>245.83</v>
      </c>
      <c r="F3573" s="871" t="n">
        <v>49.78</v>
      </c>
      <c r="G3573" s="871" t="n">
        <v>295.61</v>
      </c>
      <c r="H3573" s="870" t="n">
        <v>245.83</v>
      </c>
      <c r="I3573" s="871" t="n">
        <v>57.52</v>
      </c>
      <c r="J3573" s="871" t="n">
        <v>303.35</v>
      </c>
    </row>
    <row r="3574" customFormat="false" ht="12.75" hidden="false" customHeight="false" outlineLevel="0" collapsed="false">
      <c r="A3574" s="863" t="s">
        <v>7480</v>
      </c>
      <c r="B3574" s="864" t="s">
        <v>7481</v>
      </c>
      <c r="C3574" s="865"/>
      <c r="D3574" s="876"/>
      <c r="E3574" s="877"/>
      <c r="F3574" s="877"/>
      <c r="G3574" s="878"/>
      <c r="H3574" s="877"/>
      <c r="I3574" s="877"/>
      <c r="J3574" s="878"/>
    </row>
    <row r="3575" customFormat="false" ht="12.75" hidden="false" customHeight="false" outlineLevel="0" collapsed="false">
      <c r="A3575" s="868" t="s">
        <v>7482</v>
      </c>
      <c r="B3575" s="869"/>
      <c r="C3575" s="868" t="s">
        <v>7483</v>
      </c>
      <c r="D3575" s="868" t="s">
        <v>337</v>
      </c>
      <c r="E3575" s="870" t="n">
        <v>7.23</v>
      </c>
      <c r="F3575" s="871" t="n">
        <v>1.99</v>
      </c>
      <c r="G3575" s="871" t="n">
        <v>9.22</v>
      </c>
      <c r="H3575" s="870" t="n">
        <v>7.23</v>
      </c>
      <c r="I3575" s="871" t="n">
        <v>2.29</v>
      </c>
      <c r="J3575" s="871" t="n">
        <v>9.52</v>
      </c>
    </row>
    <row r="3576" customFormat="false" ht="12.75" hidden="false" customHeight="false" outlineLevel="0" collapsed="false">
      <c r="A3576" s="868" t="s">
        <v>7484</v>
      </c>
      <c r="B3576" s="869"/>
      <c r="C3576" s="868" t="s">
        <v>7485</v>
      </c>
      <c r="D3576" s="868" t="s">
        <v>389</v>
      </c>
      <c r="E3576" s="870" t="n">
        <v>757.19</v>
      </c>
      <c r="F3576" s="871" t="n">
        <v>21.72</v>
      </c>
      <c r="G3576" s="871" t="n">
        <v>778.91</v>
      </c>
      <c r="H3576" s="870" t="n">
        <v>757.19</v>
      </c>
      <c r="I3576" s="871" t="n">
        <v>25.1</v>
      </c>
      <c r="J3576" s="871" t="n">
        <v>782.29</v>
      </c>
    </row>
    <row r="3577" customFormat="false" ht="12.75" hidden="false" customHeight="false" outlineLevel="0" collapsed="false">
      <c r="A3577" s="868" t="s">
        <v>7486</v>
      </c>
      <c r="B3577" s="869"/>
      <c r="C3577" s="868" t="s">
        <v>7487</v>
      </c>
      <c r="D3577" s="868" t="s">
        <v>337</v>
      </c>
      <c r="E3577" s="870" t="n">
        <v>4.89</v>
      </c>
      <c r="F3577" s="871" t="n">
        <v>1.99</v>
      </c>
      <c r="G3577" s="871" t="n">
        <v>6.88</v>
      </c>
      <c r="H3577" s="870" t="n">
        <v>4.89</v>
      </c>
      <c r="I3577" s="871" t="n">
        <v>2.29</v>
      </c>
      <c r="J3577" s="871" t="n">
        <v>7.18</v>
      </c>
    </row>
    <row r="3578" customFormat="false" ht="25.5" hidden="false" customHeight="false" outlineLevel="0" collapsed="false">
      <c r="A3578" s="868" t="s">
        <v>7488</v>
      </c>
      <c r="B3578" s="869"/>
      <c r="C3578" s="868" t="s">
        <v>7489</v>
      </c>
      <c r="D3578" s="868" t="s">
        <v>337</v>
      </c>
      <c r="E3578" s="870" t="n">
        <v>310.29</v>
      </c>
      <c r="F3578" s="871" t="n">
        <v>17.37</v>
      </c>
      <c r="G3578" s="871" t="n">
        <v>327.66</v>
      </c>
      <c r="H3578" s="870" t="n">
        <v>310.29</v>
      </c>
      <c r="I3578" s="871" t="n">
        <v>20.07</v>
      </c>
      <c r="J3578" s="871" t="n">
        <v>330.36</v>
      </c>
    </row>
    <row r="3579" customFormat="false" ht="12.75" hidden="false" customHeight="false" outlineLevel="0" collapsed="false">
      <c r="A3579" s="868" t="s">
        <v>7490</v>
      </c>
      <c r="B3579" s="869"/>
      <c r="C3579" s="868" t="s">
        <v>7491</v>
      </c>
      <c r="D3579" s="868" t="s">
        <v>337</v>
      </c>
      <c r="E3579" s="870" t="n">
        <v>17.57</v>
      </c>
      <c r="F3579" s="871" t="n">
        <v>1.99</v>
      </c>
      <c r="G3579" s="871" t="n">
        <v>19.56</v>
      </c>
      <c r="H3579" s="870" t="n">
        <v>17.57</v>
      </c>
      <c r="I3579" s="871" t="n">
        <v>2.29</v>
      </c>
      <c r="J3579" s="871" t="n">
        <v>19.86</v>
      </c>
    </row>
    <row r="3580" customFormat="false" ht="12.75" hidden="false" customHeight="false" outlineLevel="0" collapsed="false">
      <c r="A3580" s="868" t="s">
        <v>7492</v>
      </c>
      <c r="B3580" s="869"/>
      <c r="C3580" s="868" t="s">
        <v>7493</v>
      </c>
      <c r="D3580" s="868" t="s">
        <v>337</v>
      </c>
      <c r="E3580" s="870" t="n">
        <v>3.92</v>
      </c>
      <c r="F3580" s="871" t="n">
        <v>1.99</v>
      </c>
      <c r="G3580" s="871" t="n">
        <v>5.91</v>
      </c>
      <c r="H3580" s="870" t="n">
        <v>3.92</v>
      </c>
      <c r="I3580" s="871" t="n">
        <v>2.29</v>
      </c>
      <c r="J3580" s="871" t="n">
        <v>6.21</v>
      </c>
    </row>
    <row r="3581" customFormat="false" ht="25.5" hidden="false" customHeight="false" outlineLevel="0" collapsed="false">
      <c r="A3581" s="868" t="s">
        <v>7494</v>
      </c>
      <c r="B3581" s="869"/>
      <c r="C3581" s="868" t="s">
        <v>7495</v>
      </c>
      <c r="D3581" s="868" t="s">
        <v>389</v>
      </c>
      <c r="E3581" s="870" t="n">
        <v>775.65</v>
      </c>
      <c r="F3581" s="871" t="n">
        <v>21.72</v>
      </c>
      <c r="G3581" s="871" t="n">
        <v>797.37</v>
      </c>
      <c r="H3581" s="870" t="n">
        <v>775.65</v>
      </c>
      <c r="I3581" s="871" t="n">
        <v>25.1</v>
      </c>
      <c r="J3581" s="871" t="n">
        <v>800.75</v>
      </c>
    </row>
    <row r="3582" customFormat="false" ht="25.5" hidden="false" customHeight="false" outlineLevel="0" collapsed="false">
      <c r="A3582" s="868" t="s">
        <v>7496</v>
      </c>
      <c r="B3582" s="869"/>
      <c r="C3582" s="868" t="s">
        <v>7497</v>
      </c>
      <c r="D3582" s="868" t="s">
        <v>389</v>
      </c>
      <c r="E3582" s="870" t="n">
        <v>732.3</v>
      </c>
      <c r="F3582" s="871" t="n">
        <v>21.72</v>
      </c>
      <c r="G3582" s="871" t="n">
        <v>754.02</v>
      </c>
      <c r="H3582" s="870" t="n">
        <v>732.3</v>
      </c>
      <c r="I3582" s="871" t="n">
        <v>25.1</v>
      </c>
      <c r="J3582" s="871" t="n">
        <v>757.4</v>
      </c>
    </row>
    <row r="3583" customFormat="false" ht="25.5" hidden="false" customHeight="false" outlineLevel="0" collapsed="false">
      <c r="A3583" s="868" t="s">
        <v>7498</v>
      </c>
      <c r="B3583" s="869"/>
      <c r="C3583" s="868" t="s">
        <v>7499</v>
      </c>
      <c r="D3583" s="868" t="s">
        <v>337</v>
      </c>
      <c r="E3583" s="870" t="n">
        <v>50.36</v>
      </c>
      <c r="F3583" s="871" t="n">
        <v>10.85</v>
      </c>
      <c r="G3583" s="871" t="n">
        <v>61.21</v>
      </c>
      <c r="H3583" s="870" t="n">
        <v>50.36</v>
      </c>
      <c r="I3583" s="871" t="n">
        <v>12.54</v>
      </c>
      <c r="J3583" s="871" t="n">
        <v>62.9</v>
      </c>
    </row>
    <row r="3584" customFormat="false" ht="38.25" hidden="false" customHeight="false" outlineLevel="0" collapsed="false">
      <c r="A3584" s="868" t="s">
        <v>7500</v>
      </c>
      <c r="B3584" s="869"/>
      <c r="C3584" s="868" t="s">
        <v>7501</v>
      </c>
      <c r="D3584" s="868" t="s">
        <v>337</v>
      </c>
      <c r="E3584" s="870" t="n">
        <v>3176.43</v>
      </c>
      <c r="F3584" s="871" t="n">
        <v>39.82</v>
      </c>
      <c r="G3584" s="871" t="n">
        <v>3216.25</v>
      </c>
      <c r="H3584" s="870" t="n">
        <v>3176.43</v>
      </c>
      <c r="I3584" s="871" t="n">
        <v>46.01</v>
      </c>
      <c r="J3584" s="871" t="n">
        <v>3222.44</v>
      </c>
    </row>
    <row r="3585" customFormat="false" ht="38.25" hidden="false" customHeight="false" outlineLevel="0" collapsed="false">
      <c r="A3585" s="868" t="s">
        <v>7502</v>
      </c>
      <c r="B3585" s="869"/>
      <c r="C3585" s="868" t="s">
        <v>7503</v>
      </c>
      <c r="D3585" s="868" t="s">
        <v>337</v>
      </c>
      <c r="E3585" s="870" t="n">
        <v>4275.61</v>
      </c>
      <c r="F3585" s="871" t="n">
        <v>39.82</v>
      </c>
      <c r="G3585" s="871" t="n">
        <v>4315.43</v>
      </c>
      <c r="H3585" s="870" t="n">
        <v>4275.61</v>
      </c>
      <c r="I3585" s="871" t="n">
        <v>46.01</v>
      </c>
      <c r="J3585" s="871" t="n">
        <v>4321.62</v>
      </c>
    </row>
    <row r="3586" customFormat="false" ht="25.5" hidden="false" customHeight="false" outlineLevel="0" collapsed="false">
      <c r="A3586" s="868" t="s">
        <v>7504</v>
      </c>
      <c r="B3586" s="869"/>
      <c r="C3586" s="868" t="s">
        <v>7505</v>
      </c>
      <c r="D3586" s="868" t="s">
        <v>337</v>
      </c>
      <c r="E3586" s="870" t="n">
        <v>245.44</v>
      </c>
      <c r="F3586" s="871" t="n">
        <v>44.89</v>
      </c>
      <c r="G3586" s="871" t="n">
        <v>290.33</v>
      </c>
      <c r="H3586" s="870" t="n">
        <v>245.44</v>
      </c>
      <c r="I3586" s="871" t="n">
        <v>51.88</v>
      </c>
      <c r="J3586" s="871" t="n">
        <v>297.32</v>
      </c>
    </row>
    <row r="3587" customFormat="false" ht="25.5" hidden="false" customHeight="false" outlineLevel="0" collapsed="false">
      <c r="A3587" s="868" t="s">
        <v>7506</v>
      </c>
      <c r="B3587" s="869"/>
      <c r="C3587" s="868" t="s">
        <v>7507</v>
      </c>
      <c r="D3587" s="868" t="s">
        <v>337</v>
      </c>
      <c r="E3587" s="870" t="n">
        <v>250.38</v>
      </c>
      <c r="F3587" s="871" t="n">
        <v>44.89</v>
      </c>
      <c r="G3587" s="871" t="n">
        <v>295.27</v>
      </c>
      <c r="H3587" s="870" t="n">
        <v>250.38</v>
      </c>
      <c r="I3587" s="871" t="n">
        <v>51.88</v>
      </c>
      <c r="J3587" s="871" t="n">
        <v>302.26</v>
      </c>
    </row>
    <row r="3588" customFormat="false" ht="25.5" hidden="false" customHeight="false" outlineLevel="0" collapsed="false">
      <c r="A3588" s="868" t="s">
        <v>7508</v>
      </c>
      <c r="B3588" s="869"/>
      <c r="C3588" s="868" t="s">
        <v>7509</v>
      </c>
      <c r="D3588" s="868" t="s">
        <v>337</v>
      </c>
      <c r="E3588" s="870" t="n">
        <v>282.58</v>
      </c>
      <c r="F3588" s="871" t="n">
        <v>44.89</v>
      </c>
      <c r="G3588" s="871" t="n">
        <v>327.47</v>
      </c>
      <c r="H3588" s="870" t="n">
        <v>282.58</v>
      </c>
      <c r="I3588" s="871" t="n">
        <v>51.88</v>
      </c>
      <c r="J3588" s="871" t="n">
        <v>334.46</v>
      </c>
    </row>
    <row r="3589" customFormat="false" ht="25.5" hidden="false" customHeight="false" outlineLevel="0" collapsed="false">
      <c r="A3589" s="868" t="s">
        <v>7510</v>
      </c>
      <c r="B3589" s="869"/>
      <c r="C3589" s="868" t="s">
        <v>7511</v>
      </c>
      <c r="D3589" s="868" t="s">
        <v>337</v>
      </c>
      <c r="E3589" s="870" t="n">
        <v>82.54</v>
      </c>
      <c r="F3589" s="871" t="n">
        <v>44.89</v>
      </c>
      <c r="G3589" s="871" t="n">
        <v>127.43</v>
      </c>
      <c r="H3589" s="870" t="n">
        <v>82.54</v>
      </c>
      <c r="I3589" s="871" t="n">
        <v>51.88</v>
      </c>
      <c r="J3589" s="871" t="n">
        <v>134.42</v>
      </c>
    </row>
    <row r="3590" customFormat="false" ht="25.5" hidden="false" customHeight="false" outlineLevel="0" collapsed="false">
      <c r="A3590" s="868" t="s">
        <v>7512</v>
      </c>
      <c r="B3590" s="869"/>
      <c r="C3590" s="868" t="s">
        <v>7513</v>
      </c>
      <c r="D3590" s="868" t="s">
        <v>337</v>
      </c>
      <c r="E3590" s="870" t="n">
        <v>126.71</v>
      </c>
      <c r="F3590" s="871" t="n">
        <v>44.89</v>
      </c>
      <c r="G3590" s="871" t="n">
        <v>171.6</v>
      </c>
      <c r="H3590" s="870" t="n">
        <v>126.71</v>
      </c>
      <c r="I3590" s="871" t="n">
        <v>51.88</v>
      </c>
      <c r="J3590" s="871" t="n">
        <v>178.59</v>
      </c>
    </row>
    <row r="3591" customFormat="false" ht="25.5" hidden="false" customHeight="false" outlineLevel="0" collapsed="false">
      <c r="A3591" s="868" t="s">
        <v>7514</v>
      </c>
      <c r="B3591" s="869"/>
      <c r="C3591" s="868" t="s">
        <v>7515</v>
      </c>
      <c r="D3591" s="868" t="s">
        <v>337</v>
      </c>
      <c r="E3591" s="870" t="n">
        <v>178.32</v>
      </c>
      <c r="F3591" s="871" t="n">
        <v>44.89</v>
      </c>
      <c r="G3591" s="871" t="n">
        <v>223.21</v>
      </c>
      <c r="H3591" s="870" t="n">
        <v>178.32</v>
      </c>
      <c r="I3591" s="871" t="n">
        <v>51.88</v>
      </c>
      <c r="J3591" s="871" t="n">
        <v>230.2</v>
      </c>
    </row>
    <row r="3592" customFormat="false" ht="25.5" hidden="false" customHeight="false" outlineLevel="0" collapsed="false">
      <c r="A3592" s="868" t="s">
        <v>7516</v>
      </c>
      <c r="B3592" s="869"/>
      <c r="C3592" s="868" t="s">
        <v>7517</v>
      </c>
      <c r="D3592" s="868" t="s">
        <v>337</v>
      </c>
      <c r="E3592" s="870" t="n">
        <v>245.93</v>
      </c>
      <c r="F3592" s="871" t="n">
        <v>44.89</v>
      </c>
      <c r="G3592" s="871" t="n">
        <v>290.82</v>
      </c>
      <c r="H3592" s="870" t="n">
        <v>245.93</v>
      </c>
      <c r="I3592" s="871" t="n">
        <v>51.88</v>
      </c>
      <c r="J3592" s="871" t="n">
        <v>297.81</v>
      </c>
    </row>
    <row r="3593" customFormat="false" ht="25.5" hidden="false" customHeight="false" outlineLevel="0" collapsed="false">
      <c r="A3593" s="868" t="s">
        <v>7518</v>
      </c>
      <c r="B3593" s="869"/>
      <c r="C3593" s="868" t="s">
        <v>7519</v>
      </c>
      <c r="D3593" s="868" t="s">
        <v>337</v>
      </c>
      <c r="E3593" s="870" t="n">
        <v>168.6</v>
      </c>
      <c r="F3593" s="871" t="n">
        <v>44.89</v>
      </c>
      <c r="G3593" s="871" t="n">
        <v>213.49</v>
      </c>
      <c r="H3593" s="870" t="n">
        <v>168.6</v>
      </c>
      <c r="I3593" s="871" t="n">
        <v>51.88</v>
      </c>
      <c r="J3593" s="871" t="n">
        <v>220.48</v>
      </c>
    </row>
    <row r="3594" customFormat="false" ht="25.5" hidden="false" customHeight="false" outlineLevel="0" collapsed="false">
      <c r="A3594" s="868" t="s">
        <v>7520</v>
      </c>
      <c r="B3594" s="869"/>
      <c r="C3594" s="868" t="s">
        <v>7521</v>
      </c>
      <c r="D3594" s="868" t="s">
        <v>445</v>
      </c>
      <c r="E3594" s="870" t="n">
        <v>749.06</v>
      </c>
      <c r="F3594" s="871" t="n">
        <v>14.05</v>
      </c>
      <c r="G3594" s="871" t="n">
        <v>763.11</v>
      </c>
      <c r="H3594" s="870" t="n">
        <v>749.06</v>
      </c>
      <c r="I3594" s="871" t="n">
        <v>16.25</v>
      </c>
      <c r="J3594" s="871" t="n">
        <v>765.31</v>
      </c>
    </row>
    <row r="3595" customFormat="false" ht="25.5" hidden="false" customHeight="false" outlineLevel="0" collapsed="false">
      <c r="A3595" s="868" t="s">
        <v>7522</v>
      </c>
      <c r="B3595" s="869"/>
      <c r="C3595" s="868" t="s">
        <v>7523</v>
      </c>
      <c r="D3595" s="868" t="s">
        <v>445</v>
      </c>
      <c r="E3595" s="870" t="n">
        <v>914.39</v>
      </c>
      <c r="F3595" s="871" t="n">
        <v>18.55</v>
      </c>
      <c r="G3595" s="871" t="n">
        <v>932.94</v>
      </c>
      <c r="H3595" s="870" t="n">
        <v>914.39</v>
      </c>
      <c r="I3595" s="871" t="n">
        <v>21.45</v>
      </c>
      <c r="J3595" s="871" t="n">
        <v>935.84</v>
      </c>
    </row>
    <row r="3596" customFormat="false" ht="12.75" hidden="false" customHeight="false" outlineLevel="0" collapsed="false">
      <c r="A3596" s="863" t="s">
        <v>7524</v>
      </c>
      <c r="B3596" s="864" t="s">
        <v>7525</v>
      </c>
      <c r="C3596" s="865"/>
      <c r="D3596" s="876"/>
      <c r="E3596" s="877"/>
      <c r="F3596" s="877"/>
      <c r="G3596" s="878"/>
      <c r="H3596" s="877"/>
      <c r="I3596" s="877"/>
      <c r="J3596" s="878"/>
    </row>
    <row r="3597" customFormat="false" ht="25.5" hidden="false" customHeight="false" outlineLevel="0" collapsed="false">
      <c r="A3597" s="868" t="s">
        <v>7526</v>
      </c>
      <c r="B3597" s="869"/>
      <c r="C3597" s="868" t="s">
        <v>7527</v>
      </c>
      <c r="D3597" s="868" t="s">
        <v>337</v>
      </c>
      <c r="E3597" s="870" t="n">
        <v>273.97</v>
      </c>
      <c r="F3597" s="871" t="n">
        <v>33.18</v>
      </c>
      <c r="G3597" s="871" t="n">
        <v>307.15</v>
      </c>
      <c r="H3597" s="870" t="n">
        <v>273.97</v>
      </c>
      <c r="I3597" s="871" t="n">
        <v>38.34</v>
      </c>
      <c r="J3597" s="871" t="n">
        <v>312.31</v>
      </c>
    </row>
    <row r="3598" customFormat="false" ht="12.75" hidden="false" customHeight="false" outlineLevel="0" collapsed="false">
      <c r="A3598" s="863" t="s">
        <v>7528</v>
      </c>
      <c r="B3598" s="864" t="s">
        <v>7529</v>
      </c>
      <c r="C3598" s="865"/>
      <c r="D3598" s="876"/>
      <c r="E3598" s="877"/>
      <c r="F3598" s="877"/>
      <c r="G3598" s="878"/>
      <c r="H3598" s="877"/>
      <c r="I3598" s="877"/>
      <c r="J3598" s="878"/>
    </row>
    <row r="3599" customFormat="false" ht="25.5" hidden="false" customHeight="false" outlineLevel="0" collapsed="false">
      <c r="A3599" s="868" t="s">
        <v>7530</v>
      </c>
      <c r="B3599" s="869"/>
      <c r="C3599" s="868" t="s">
        <v>7531</v>
      </c>
      <c r="D3599" s="868" t="s">
        <v>445</v>
      </c>
      <c r="E3599" s="870" t="n">
        <v>188.81</v>
      </c>
      <c r="F3599" s="871" t="n">
        <v>7.48</v>
      </c>
      <c r="G3599" s="871" t="n">
        <v>196.29</v>
      </c>
      <c r="H3599" s="870" t="n">
        <v>188.81</v>
      </c>
      <c r="I3599" s="871" t="n">
        <v>8.64</v>
      </c>
      <c r="J3599" s="871" t="n">
        <v>197.45</v>
      </c>
    </row>
    <row r="3600" customFormat="false" ht="25.5" hidden="false" customHeight="false" outlineLevel="0" collapsed="false">
      <c r="A3600" s="868" t="s">
        <v>7532</v>
      </c>
      <c r="B3600" s="869"/>
      <c r="C3600" s="868" t="s">
        <v>7533</v>
      </c>
      <c r="D3600" s="868" t="s">
        <v>445</v>
      </c>
      <c r="E3600" s="870" t="n">
        <v>188.6</v>
      </c>
      <c r="F3600" s="871" t="n">
        <v>7.48</v>
      </c>
      <c r="G3600" s="871" t="n">
        <v>196.08</v>
      </c>
      <c r="H3600" s="870" t="n">
        <v>188.6</v>
      </c>
      <c r="I3600" s="871" t="n">
        <v>8.64</v>
      </c>
      <c r="J3600" s="871" t="n">
        <v>197.24</v>
      </c>
    </row>
    <row r="3601" customFormat="false" ht="25.5" hidden="false" customHeight="false" outlineLevel="0" collapsed="false">
      <c r="A3601" s="868" t="s">
        <v>7534</v>
      </c>
      <c r="B3601" s="869"/>
      <c r="C3601" s="868" t="s">
        <v>7535</v>
      </c>
      <c r="D3601" s="868" t="s">
        <v>445</v>
      </c>
      <c r="E3601" s="870" t="n">
        <v>185.39</v>
      </c>
      <c r="F3601" s="871" t="n">
        <v>7.48</v>
      </c>
      <c r="G3601" s="871" t="n">
        <v>192.87</v>
      </c>
      <c r="H3601" s="870" t="n">
        <v>185.39</v>
      </c>
      <c r="I3601" s="871" t="n">
        <v>8.64</v>
      </c>
      <c r="J3601" s="871" t="n">
        <v>194.03</v>
      </c>
    </row>
    <row r="3602" customFormat="false" ht="12.75" hidden="false" customHeight="false" outlineLevel="0" collapsed="false">
      <c r="A3602" s="863" t="s">
        <v>7536</v>
      </c>
      <c r="B3602" s="864" t="s">
        <v>7537</v>
      </c>
      <c r="C3602" s="865"/>
      <c r="D3602" s="876"/>
      <c r="E3602" s="877"/>
      <c r="F3602" s="877"/>
      <c r="G3602" s="878"/>
      <c r="H3602" s="877"/>
      <c r="I3602" s="877"/>
      <c r="J3602" s="878"/>
    </row>
    <row r="3603" customFormat="false" ht="25.5" hidden="false" customHeight="false" outlineLevel="0" collapsed="false">
      <c r="A3603" s="868" t="s">
        <v>7538</v>
      </c>
      <c r="B3603" s="869"/>
      <c r="C3603" s="868" t="s">
        <v>7539</v>
      </c>
      <c r="D3603" s="868" t="s">
        <v>337</v>
      </c>
      <c r="E3603" s="870" t="n">
        <v>1037.85</v>
      </c>
      <c r="F3603" s="871" t="n">
        <v>1071.65</v>
      </c>
      <c r="G3603" s="871" t="n">
        <v>2109.5</v>
      </c>
      <c r="H3603" s="870" t="n">
        <v>1037.85</v>
      </c>
      <c r="I3603" s="871" t="n">
        <v>1238.43</v>
      </c>
      <c r="J3603" s="871" t="n">
        <v>2276.28</v>
      </c>
    </row>
    <row r="3604" customFormat="false" ht="25.5" hidden="false" customHeight="false" outlineLevel="0" collapsed="false">
      <c r="A3604" s="868" t="s">
        <v>7540</v>
      </c>
      <c r="B3604" s="869"/>
      <c r="C3604" s="868" t="s">
        <v>7541</v>
      </c>
      <c r="D3604" s="868" t="s">
        <v>337</v>
      </c>
      <c r="E3604" s="870" t="n">
        <v>1760.4</v>
      </c>
      <c r="F3604" s="871" t="n">
        <v>1665.53</v>
      </c>
      <c r="G3604" s="871" t="n">
        <v>3425.93</v>
      </c>
      <c r="H3604" s="870" t="n">
        <v>1760.4</v>
      </c>
      <c r="I3604" s="871" t="n">
        <v>1924.76</v>
      </c>
      <c r="J3604" s="871" t="n">
        <v>3685.16</v>
      </c>
    </row>
    <row r="3605" customFormat="false" ht="25.5" hidden="false" customHeight="false" outlineLevel="0" collapsed="false">
      <c r="A3605" s="868" t="s">
        <v>7542</v>
      </c>
      <c r="B3605" s="869"/>
      <c r="C3605" s="868" t="s">
        <v>7543</v>
      </c>
      <c r="D3605" s="868" t="s">
        <v>337</v>
      </c>
      <c r="E3605" s="870" t="n">
        <v>2450.97</v>
      </c>
      <c r="F3605" s="871" t="n">
        <v>2255.16</v>
      </c>
      <c r="G3605" s="871" t="n">
        <v>4706.13</v>
      </c>
      <c r="H3605" s="870" t="n">
        <v>2450.97</v>
      </c>
      <c r="I3605" s="871" t="n">
        <v>2606.13</v>
      </c>
      <c r="J3605" s="871" t="n">
        <v>5057.1</v>
      </c>
    </row>
    <row r="3606" customFormat="false" ht="12.75" hidden="false" customHeight="false" outlineLevel="0" collapsed="false">
      <c r="A3606" s="868" t="s">
        <v>7544</v>
      </c>
      <c r="B3606" s="869"/>
      <c r="C3606" s="868" t="s">
        <v>7545</v>
      </c>
      <c r="D3606" s="868" t="s">
        <v>337</v>
      </c>
      <c r="E3606" s="870" t="n">
        <v>843.25</v>
      </c>
      <c r="F3606" s="871" t="n">
        <v>1057.39</v>
      </c>
      <c r="G3606" s="871" t="n">
        <v>1900.64</v>
      </c>
      <c r="H3606" s="870" t="n">
        <v>843.25</v>
      </c>
      <c r="I3606" s="871" t="n">
        <v>1222.02</v>
      </c>
      <c r="J3606" s="871" t="n">
        <v>2065.27</v>
      </c>
    </row>
    <row r="3607" customFormat="false" ht="25.5" hidden="false" customHeight="false" outlineLevel="0" collapsed="false">
      <c r="A3607" s="868" t="s">
        <v>7546</v>
      </c>
      <c r="B3607" s="869"/>
      <c r="C3607" s="868" t="s">
        <v>7547</v>
      </c>
      <c r="D3607" s="868" t="s">
        <v>337</v>
      </c>
      <c r="E3607" s="870" t="n">
        <v>2034.2</v>
      </c>
      <c r="F3607" s="871" t="n">
        <v>1813.01</v>
      </c>
      <c r="G3607" s="871" t="n">
        <v>3847.21</v>
      </c>
      <c r="H3607" s="870" t="n">
        <v>2034.2</v>
      </c>
      <c r="I3607" s="871" t="n">
        <v>2095.34</v>
      </c>
      <c r="J3607" s="871" t="n">
        <v>4129.54</v>
      </c>
    </row>
    <row r="3608" customFormat="false" ht="25.5" hidden="false" customHeight="false" outlineLevel="0" collapsed="false">
      <c r="A3608" s="868" t="s">
        <v>7548</v>
      </c>
      <c r="B3608" s="869"/>
      <c r="C3608" s="868" t="s">
        <v>7549</v>
      </c>
      <c r="D3608" s="868" t="s">
        <v>445</v>
      </c>
      <c r="E3608" s="870" t="n">
        <v>177.56</v>
      </c>
      <c r="F3608" s="871" t="n">
        <v>263.38</v>
      </c>
      <c r="G3608" s="871" t="n">
        <v>440.94</v>
      </c>
      <c r="H3608" s="870" t="n">
        <v>177.56</v>
      </c>
      <c r="I3608" s="871" t="n">
        <v>304.4</v>
      </c>
      <c r="J3608" s="871" t="n">
        <v>481.96</v>
      </c>
    </row>
    <row r="3609" customFormat="false" ht="12.75" hidden="false" customHeight="false" outlineLevel="0" collapsed="false">
      <c r="A3609" s="868" t="s">
        <v>7550</v>
      </c>
      <c r="B3609" s="869"/>
      <c r="C3609" s="868" t="s">
        <v>7551</v>
      </c>
      <c r="D3609" s="868" t="s">
        <v>337</v>
      </c>
      <c r="E3609" s="870" t="n">
        <v>1270.61</v>
      </c>
      <c r="F3609" s="871" t="n">
        <v>1679.25</v>
      </c>
      <c r="G3609" s="871" t="n">
        <v>2949.86</v>
      </c>
      <c r="H3609" s="870" t="n">
        <v>1270.61</v>
      </c>
      <c r="I3609" s="871" t="n">
        <v>1940.63</v>
      </c>
      <c r="J3609" s="871" t="n">
        <v>3211.24</v>
      </c>
    </row>
    <row r="3610" customFormat="false" ht="12.75" hidden="false" customHeight="false" outlineLevel="0" collapsed="false">
      <c r="A3610" s="863" t="s">
        <v>7552</v>
      </c>
      <c r="B3610" s="864" t="s">
        <v>7553</v>
      </c>
      <c r="C3610" s="865"/>
      <c r="D3610" s="876"/>
      <c r="E3610" s="877"/>
      <c r="F3610" s="877"/>
      <c r="G3610" s="878"/>
      <c r="H3610" s="877"/>
      <c r="I3610" s="877"/>
      <c r="J3610" s="878"/>
    </row>
    <row r="3611" customFormat="false" ht="25.5" hidden="false" customHeight="false" outlineLevel="0" collapsed="false">
      <c r="A3611" s="868" t="s">
        <v>7554</v>
      </c>
      <c r="B3611" s="869"/>
      <c r="C3611" s="868" t="s">
        <v>7555</v>
      </c>
      <c r="D3611" s="868" t="s">
        <v>337</v>
      </c>
      <c r="E3611" s="870" t="n">
        <v>2133.53</v>
      </c>
      <c r="F3611" s="871" t="n">
        <v>2107.92</v>
      </c>
      <c r="G3611" s="871" t="n">
        <v>4241.45</v>
      </c>
      <c r="H3611" s="870" t="n">
        <v>2133.53</v>
      </c>
      <c r="I3611" s="871" t="n">
        <v>2435.98</v>
      </c>
      <c r="J3611" s="871" t="n">
        <v>4569.51</v>
      </c>
    </row>
    <row r="3612" customFormat="false" ht="25.5" hidden="false" customHeight="false" outlineLevel="0" collapsed="false">
      <c r="A3612" s="868" t="s">
        <v>7556</v>
      </c>
      <c r="B3612" s="869"/>
      <c r="C3612" s="868" t="s">
        <v>7557</v>
      </c>
      <c r="D3612" s="868" t="s">
        <v>337</v>
      </c>
      <c r="E3612" s="870" t="n">
        <v>3437.2</v>
      </c>
      <c r="F3612" s="871" t="n">
        <v>3426.21</v>
      </c>
      <c r="G3612" s="871" t="n">
        <v>6863.41</v>
      </c>
      <c r="H3612" s="870" t="n">
        <v>3437.2</v>
      </c>
      <c r="I3612" s="871" t="n">
        <v>3959.43</v>
      </c>
      <c r="J3612" s="871" t="n">
        <v>7396.63</v>
      </c>
    </row>
    <row r="3613" customFormat="false" ht="25.5" hidden="false" customHeight="false" outlineLevel="0" collapsed="false">
      <c r="A3613" s="868" t="s">
        <v>7558</v>
      </c>
      <c r="B3613" s="869"/>
      <c r="C3613" s="868" t="s">
        <v>7559</v>
      </c>
      <c r="D3613" s="868" t="s">
        <v>337</v>
      </c>
      <c r="E3613" s="870" t="n">
        <v>4995.93</v>
      </c>
      <c r="F3613" s="871" t="n">
        <v>4524.65</v>
      </c>
      <c r="G3613" s="871" t="n">
        <v>9520.58</v>
      </c>
      <c r="H3613" s="870" t="n">
        <v>4995.93</v>
      </c>
      <c r="I3613" s="871" t="n">
        <v>5228.85</v>
      </c>
      <c r="J3613" s="871" t="n">
        <v>10224.78</v>
      </c>
    </row>
    <row r="3614" customFormat="false" ht="25.5" hidden="false" customHeight="false" outlineLevel="0" collapsed="false">
      <c r="A3614" s="868" t="s">
        <v>7560</v>
      </c>
      <c r="B3614" s="869"/>
      <c r="C3614" s="868" t="s">
        <v>7561</v>
      </c>
      <c r="D3614" s="868" t="s">
        <v>337</v>
      </c>
      <c r="E3614" s="870" t="n">
        <v>7451.98</v>
      </c>
      <c r="F3614" s="871" t="n">
        <v>5639.87</v>
      </c>
      <c r="G3614" s="871" t="n">
        <v>13091.85</v>
      </c>
      <c r="H3614" s="870" t="n">
        <v>7451.98</v>
      </c>
      <c r="I3614" s="871" t="n">
        <v>6517.6</v>
      </c>
      <c r="J3614" s="871" t="n">
        <v>13969.58</v>
      </c>
    </row>
    <row r="3615" customFormat="false" ht="12.75" hidden="false" customHeight="false" outlineLevel="0" collapsed="false">
      <c r="A3615" s="863" t="s">
        <v>7562</v>
      </c>
      <c r="B3615" s="864" t="s">
        <v>7563</v>
      </c>
      <c r="C3615" s="865"/>
      <c r="D3615" s="876"/>
      <c r="E3615" s="877"/>
      <c r="F3615" s="877"/>
      <c r="G3615" s="878"/>
      <c r="H3615" s="877"/>
      <c r="I3615" s="877"/>
      <c r="J3615" s="878"/>
    </row>
    <row r="3616" customFormat="false" ht="38.25" hidden="false" customHeight="false" outlineLevel="0" collapsed="false">
      <c r="A3616" s="868" t="s">
        <v>7564</v>
      </c>
      <c r="B3616" s="869"/>
      <c r="C3616" s="868" t="s">
        <v>7565</v>
      </c>
      <c r="D3616" s="868" t="s">
        <v>337</v>
      </c>
      <c r="E3616" s="870" t="n">
        <v>1510.73</v>
      </c>
      <c r="F3616" s="871" t="n">
        <v>1054.78</v>
      </c>
      <c r="G3616" s="871" t="n">
        <v>2565.51</v>
      </c>
      <c r="H3616" s="870" t="n">
        <v>1510.73</v>
      </c>
      <c r="I3616" s="871" t="n">
        <v>1218.89</v>
      </c>
      <c r="J3616" s="871" t="n">
        <v>2729.62</v>
      </c>
    </row>
    <row r="3617" customFormat="false" ht="38.25" hidden="false" customHeight="false" outlineLevel="0" collapsed="false">
      <c r="A3617" s="868" t="s">
        <v>7566</v>
      </c>
      <c r="B3617" s="869"/>
      <c r="C3617" s="868" t="s">
        <v>7567</v>
      </c>
      <c r="D3617" s="868" t="s">
        <v>337</v>
      </c>
      <c r="E3617" s="870" t="n">
        <v>4265.84</v>
      </c>
      <c r="F3617" s="871" t="n">
        <v>1575.41</v>
      </c>
      <c r="G3617" s="871" t="n">
        <v>5841.25</v>
      </c>
      <c r="H3617" s="870" t="n">
        <v>4265.84</v>
      </c>
      <c r="I3617" s="871" t="n">
        <v>1820.55</v>
      </c>
      <c r="J3617" s="871" t="n">
        <v>6086.39</v>
      </c>
    </row>
    <row r="3618" customFormat="false" ht="38.25" hidden="false" customHeight="false" outlineLevel="0" collapsed="false">
      <c r="A3618" s="868" t="s">
        <v>7568</v>
      </c>
      <c r="B3618" s="869"/>
      <c r="C3618" s="868" t="s">
        <v>7569</v>
      </c>
      <c r="D3618" s="868" t="s">
        <v>337</v>
      </c>
      <c r="E3618" s="870" t="n">
        <v>6338.34</v>
      </c>
      <c r="F3618" s="871" t="n">
        <v>3150.81</v>
      </c>
      <c r="G3618" s="871" t="n">
        <v>9489.15</v>
      </c>
      <c r="H3618" s="870" t="n">
        <v>6338.34</v>
      </c>
      <c r="I3618" s="871" t="n">
        <v>3641.09</v>
      </c>
      <c r="J3618" s="871" t="n">
        <v>9979.43</v>
      </c>
    </row>
    <row r="3619" customFormat="false" ht="12.75" hidden="false" customHeight="false" outlineLevel="0" collapsed="false">
      <c r="A3619" s="868" t="s">
        <v>7570</v>
      </c>
      <c r="B3619" s="869"/>
      <c r="C3619" s="868" t="s">
        <v>7571</v>
      </c>
      <c r="D3619" s="868" t="s">
        <v>445</v>
      </c>
      <c r="E3619" s="870" t="n">
        <v>837.67</v>
      </c>
      <c r="F3619" s="871" t="n">
        <v>524.36</v>
      </c>
      <c r="G3619" s="871" t="n">
        <v>1362.03</v>
      </c>
      <c r="H3619" s="870" t="n">
        <v>837.67</v>
      </c>
      <c r="I3619" s="871" t="n">
        <v>605.92</v>
      </c>
      <c r="J3619" s="871" t="n">
        <v>1443.59</v>
      </c>
    </row>
    <row r="3620" customFormat="false" ht="25.5" hidden="false" customHeight="false" outlineLevel="0" collapsed="false">
      <c r="A3620" s="868" t="s">
        <v>7572</v>
      </c>
      <c r="B3620" s="869"/>
      <c r="C3620" s="868" t="s">
        <v>7573</v>
      </c>
      <c r="D3620" s="868" t="s">
        <v>337</v>
      </c>
      <c r="E3620" s="870" t="n">
        <v>462.44</v>
      </c>
      <c r="F3620" s="871" t="n">
        <v>29.92</v>
      </c>
      <c r="G3620" s="871" t="n">
        <v>492.36</v>
      </c>
      <c r="H3620" s="870" t="n">
        <v>462.44</v>
      </c>
      <c r="I3620" s="871" t="n">
        <v>34.58</v>
      </c>
      <c r="J3620" s="871" t="n">
        <v>497.02</v>
      </c>
    </row>
    <row r="3621" customFormat="false" ht="12.75" hidden="false" customHeight="false" outlineLevel="0" collapsed="false">
      <c r="A3621" s="863" t="s">
        <v>7574</v>
      </c>
      <c r="B3621" s="864" t="s">
        <v>7575</v>
      </c>
      <c r="C3621" s="865"/>
      <c r="D3621" s="876"/>
      <c r="E3621" s="877"/>
      <c r="F3621" s="877"/>
      <c r="G3621" s="878"/>
      <c r="H3621" s="877"/>
      <c r="I3621" s="877"/>
      <c r="J3621" s="878"/>
    </row>
    <row r="3622" customFormat="false" ht="25.5" hidden="false" customHeight="false" outlineLevel="0" collapsed="false">
      <c r="A3622" s="868" t="s">
        <v>7576</v>
      </c>
      <c r="B3622" s="869"/>
      <c r="C3622" s="868" t="s">
        <v>7577</v>
      </c>
      <c r="D3622" s="868" t="s">
        <v>445</v>
      </c>
      <c r="E3622" s="870" t="n">
        <v>262.65</v>
      </c>
      <c r="F3622" s="871" t="n">
        <v>21.72</v>
      </c>
      <c r="G3622" s="871" t="n">
        <v>284.37</v>
      </c>
      <c r="H3622" s="870" t="n">
        <v>262.65</v>
      </c>
      <c r="I3622" s="871" t="n">
        <v>25.1</v>
      </c>
      <c r="J3622" s="871" t="n">
        <v>287.75</v>
      </c>
    </row>
    <row r="3623" customFormat="false" ht="25.5" hidden="false" customHeight="false" outlineLevel="0" collapsed="false">
      <c r="A3623" s="868" t="s">
        <v>7578</v>
      </c>
      <c r="B3623" s="869"/>
      <c r="C3623" s="868" t="s">
        <v>7579</v>
      </c>
      <c r="D3623" s="868" t="s">
        <v>445</v>
      </c>
      <c r="E3623" s="870" t="n">
        <v>335.84</v>
      </c>
      <c r="F3623" s="871" t="n">
        <v>32.57</v>
      </c>
      <c r="G3623" s="871" t="n">
        <v>368.41</v>
      </c>
      <c r="H3623" s="870" t="n">
        <v>335.84</v>
      </c>
      <c r="I3623" s="871" t="n">
        <v>37.64</v>
      </c>
      <c r="J3623" s="871" t="n">
        <v>373.48</v>
      </c>
    </row>
    <row r="3624" customFormat="false" ht="25.5" hidden="false" customHeight="false" outlineLevel="0" collapsed="false">
      <c r="A3624" s="868" t="s">
        <v>7580</v>
      </c>
      <c r="B3624" s="869"/>
      <c r="C3624" s="868" t="s">
        <v>7581</v>
      </c>
      <c r="D3624" s="868" t="s">
        <v>445</v>
      </c>
      <c r="E3624" s="870" t="n">
        <v>393.42</v>
      </c>
      <c r="F3624" s="871" t="n">
        <v>43.42</v>
      </c>
      <c r="G3624" s="871" t="n">
        <v>436.84</v>
      </c>
      <c r="H3624" s="870" t="n">
        <v>393.42</v>
      </c>
      <c r="I3624" s="871" t="n">
        <v>50.18</v>
      </c>
      <c r="J3624" s="871" t="n">
        <v>443.6</v>
      </c>
    </row>
    <row r="3625" customFormat="false" ht="25.5" hidden="false" customHeight="false" outlineLevel="0" collapsed="false">
      <c r="A3625" s="868" t="s">
        <v>7582</v>
      </c>
      <c r="B3625" s="869"/>
      <c r="C3625" s="868" t="s">
        <v>7583</v>
      </c>
      <c r="D3625" s="868" t="s">
        <v>445</v>
      </c>
      <c r="E3625" s="870" t="n">
        <v>567.88</v>
      </c>
      <c r="F3625" s="871" t="n">
        <v>54.27</v>
      </c>
      <c r="G3625" s="871" t="n">
        <v>622.15</v>
      </c>
      <c r="H3625" s="870" t="n">
        <v>567.88</v>
      </c>
      <c r="I3625" s="871" t="n">
        <v>62.72</v>
      </c>
      <c r="J3625" s="871" t="n">
        <v>630.6</v>
      </c>
    </row>
    <row r="3626" customFormat="false" ht="25.5" hidden="false" customHeight="false" outlineLevel="0" collapsed="false">
      <c r="A3626" s="868" t="s">
        <v>7584</v>
      </c>
      <c r="B3626" s="869"/>
      <c r="C3626" s="868" t="s">
        <v>7585</v>
      </c>
      <c r="D3626" s="868" t="s">
        <v>445</v>
      </c>
      <c r="E3626" s="870" t="n">
        <v>849.02</v>
      </c>
      <c r="F3626" s="871" t="n">
        <v>65.14</v>
      </c>
      <c r="G3626" s="871" t="n">
        <v>914.16</v>
      </c>
      <c r="H3626" s="870" t="n">
        <v>849.02</v>
      </c>
      <c r="I3626" s="871" t="n">
        <v>75.28</v>
      </c>
      <c r="J3626" s="871" t="n">
        <v>924.3</v>
      </c>
    </row>
    <row r="3627" customFormat="false" ht="25.5" hidden="false" customHeight="false" outlineLevel="0" collapsed="false">
      <c r="A3627" s="868" t="s">
        <v>7586</v>
      </c>
      <c r="B3627" s="869"/>
      <c r="C3627" s="868" t="s">
        <v>7587</v>
      </c>
      <c r="D3627" s="868" t="s">
        <v>445</v>
      </c>
      <c r="E3627" s="870" t="n">
        <v>1572.63</v>
      </c>
      <c r="F3627" s="871" t="n">
        <v>108.56</v>
      </c>
      <c r="G3627" s="871" t="n">
        <v>1681.19</v>
      </c>
      <c r="H3627" s="870" t="n">
        <v>1572.63</v>
      </c>
      <c r="I3627" s="871" t="n">
        <v>125.46</v>
      </c>
      <c r="J3627" s="871" t="n">
        <v>1698.09</v>
      </c>
    </row>
    <row r="3628" customFormat="false" ht="12.75" hidden="false" customHeight="false" outlineLevel="0" collapsed="false">
      <c r="A3628" s="863" t="s">
        <v>7588</v>
      </c>
      <c r="B3628" s="864" t="s">
        <v>7589</v>
      </c>
      <c r="C3628" s="865"/>
      <c r="D3628" s="876"/>
      <c r="E3628" s="877"/>
      <c r="F3628" s="877"/>
      <c r="G3628" s="878"/>
      <c r="H3628" s="877"/>
      <c r="I3628" s="877"/>
      <c r="J3628" s="878"/>
    </row>
    <row r="3629" customFormat="false" ht="12.75" hidden="false" customHeight="false" outlineLevel="0" collapsed="false">
      <c r="A3629" s="868" t="s">
        <v>7590</v>
      </c>
      <c r="B3629" s="869"/>
      <c r="C3629" s="868" t="s">
        <v>7591</v>
      </c>
      <c r="D3629" s="868" t="s">
        <v>337</v>
      </c>
      <c r="E3629" s="870" t="n">
        <v>502.7</v>
      </c>
      <c r="F3629" s="871" t="n">
        <v>13.27</v>
      </c>
      <c r="G3629" s="871" t="n">
        <v>515.97</v>
      </c>
      <c r="H3629" s="870" t="n">
        <v>502.7</v>
      </c>
      <c r="I3629" s="871" t="n">
        <v>15.33</v>
      </c>
      <c r="J3629" s="871" t="n">
        <v>518.03</v>
      </c>
    </row>
    <row r="3630" customFormat="false" ht="25.5" hidden="false" customHeight="false" outlineLevel="0" collapsed="false">
      <c r="A3630" s="868" t="s">
        <v>7592</v>
      </c>
      <c r="B3630" s="869"/>
      <c r="C3630" s="868" t="s">
        <v>7593</v>
      </c>
      <c r="D3630" s="868" t="s">
        <v>337</v>
      </c>
      <c r="E3630" s="870" t="n">
        <v>213.38</v>
      </c>
      <c r="F3630" s="871" t="n">
        <v>16.6</v>
      </c>
      <c r="G3630" s="871" t="n">
        <v>229.98</v>
      </c>
      <c r="H3630" s="870" t="n">
        <v>213.38</v>
      </c>
      <c r="I3630" s="871" t="n">
        <v>19.18</v>
      </c>
      <c r="J3630" s="871" t="n">
        <v>232.56</v>
      </c>
    </row>
    <row r="3631" customFormat="false" ht="12.75" hidden="false" customHeight="false" outlineLevel="0" collapsed="false">
      <c r="A3631" s="857" t="s">
        <v>7594</v>
      </c>
      <c r="B3631" s="858" t="s">
        <v>7595</v>
      </c>
      <c r="C3631" s="859"/>
      <c r="D3631" s="860"/>
      <c r="E3631" s="874"/>
      <c r="F3631" s="874"/>
      <c r="G3631" s="875"/>
      <c r="H3631" s="874"/>
      <c r="I3631" s="874"/>
      <c r="J3631" s="875"/>
    </row>
    <row r="3632" customFormat="false" ht="12.75" hidden="false" customHeight="false" outlineLevel="0" collapsed="false">
      <c r="A3632" s="863" t="s">
        <v>7596</v>
      </c>
      <c r="B3632" s="864" t="s">
        <v>7597</v>
      </c>
      <c r="C3632" s="865"/>
      <c r="D3632" s="876"/>
      <c r="E3632" s="877"/>
      <c r="F3632" s="877"/>
      <c r="G3632" s="878"/>
      <c r="H3632" s="877"/>
      <c r="I3632" s="877"/>
      <c r="J3632" s="878"/>
    </row>
    <row r="3633" customFormat="false" ht="25.5" hidden="false" customHeight="false" outlineLevel="0" collapsed="false">
      <c r="A3633" s="868" t="s">
        <v>7598</v>
      </c>
      <c r="B3633" s="869"/>
      <c r="C3633" s="868" t="s">
        <v>7599</v>
      </c>
      <c r="D3633" s="868" t="s">
        <v>337</v>
      </c>
      <c r="E3633" s="870" t="n">
        <v>546.5</v>
      </c>
      <c r="F3633" s="871" t="n">
        <v>116.14</v>
      </c>
      <c r="G3633" s="871" t="n">
        <v>662.64</v>
      </c>
      <c r="H3633" s="870" t="n">
        <v>546.5</v>
      </c>
      <c r="I3633" s="871" t="n">
        <v>134.2</v>
      </c>
      <c r="J3633" s="871" t="n">
        <v>680.7</v>
      </c>
    </row>
    <row r="3634" customFormat="false" ht="12.75" hidden="false" customHeight="false" outlineLevel="0" collapsed="false">
      <c r="A3634" s="868" t="s">
        <v>7600</v>
      </c>
      <c r="B3634" s="869"/>
      <c r="C3634" s="868" t="s">
        <v>7601</v>
      </c>
      <c r="D3634" s="868" t="s">
        <v>337</v>
      </c>
      <c r="E3634" s="870" t="n">
        <v>204.92</v>
      </c>
      <c r="F3634" s="871" t="n">
        <v>116.14</v>
      </c>
      <c r="G3634" s="871" t="n">
        <v>321.06</v>
      </c>
      <c r="H3634" s="870" t="n">
        <v>204.92</v>
      </c>
      <c r="I3634" s="871" t="n">
        <v>134.2</v>
      </c>
      <c r="J3634" s="871" t="n">
        <v>339.12</v>
      </c>
    </row>
    <row r="3635" customFormat="false" ht="25.5" hidden="false" customHeight="false" outlineLevel="0" collapsed="false">
      <c r="A3635" s="868" t="s">
        <v>7602</v>
      </c>
      <c r="B3635" s="869"/>
      <c r="C3635" s="868" t="s">
        <v>7603</v>
      </c>
      <c r="D3635" s="868" t="s">
        <v>445</v>
      </c>
      <c r="E3635" s="870" t="n">
        <v>14.46</v>
      </c>
      <c r="F3635" s="871" t="n">
        <v>3.32</v>
      </c>
      <c r="G3635" s="871" t="n">
        <v>17.78</v>
      </c>
      <c r="H3635" s="870" t="n">
        <v>14.46</v>
      </c>
      <c r="I3635" s="871" t="n">
        <v>3.83</v>
      </c>
      <c r="J3635" s="871" t="n">
        <v>18.29</v>
      </c>
    </row>
    <row r="3636" customFormat="false" ht="25.5" hidden="false" customHeight="false" outlineLevel="0" collapsed="false">
      <c r="A3636" s="868" t="s">
        <v>7604</v>
      </c>
      <c r="B3636" s="869"/>
      <c r="C3636" s="868" t="s">
        <v>7605</v>
      </c>
      <c r="D3636" s="868" t="s">
        <v>337</v>
      </c>
      <c r="E3636" s="870" t="n">
        <v>71.29</v>
      </c>
      <c r="F3636" s="871" t="n">
        <v>9.96</v>
      </c>
      <c r="G3636" s="871" t="n">
        <v>81.25</v>
      </c>
      <c r="H3636" s="870" t="n">
        <v>71.29</v>
      </c>
      <c r="I3636" s="871" t="n">
        <v>11.5</v>
      </c>
      <c r="J3636" s="871" t="n">
        <v>82.79</v>
      </c>
    </row>
    <row r="3637" customFormat="false" ht="25.5" hidden="false" customHeight="false" outlineLevel="0" collapsed="false">
      <c r="A3637" s="868" t="s">
        <v>7606</v>
      </c>
      <c r="B3637" s="869"/>
      <c r="C3637" s="868" t="s">
        <v>7607</v>
      </c>
      <c r="D3637" s="868" t="s">
        <v>445</v>
      </c>
      <c r="E3637" s="870" t="n">
        <v>20.94</v>
      </c>
      <c r="F3637" s="871" t="n">
        <v>3.32</v>
      </c>
      <c r="G3637" s="871" t="n">
        <v>24.26</v>
      </c>
      <c r="H3637" s="870" t="n">
        <v>20.94</v>
      </c>
      <c r="I3637" s="871" t="n">
        <v>3.83</v>
      </c>
      <c r="J3637" s="871" t="n">
        <v>24.77</v>
      </c>
    </row>
    <row r="3638" customFormat="false" ht="25.5" hidden="false" customHeight="false" outlineLevel="0" collapsed="false">
      <c r="A3638" s="868" t="s">
        <v>7608</v>
      </c>
      <c r="B3638" s="869"/>
      <c r="C3638" s="868" t="s">
        <v>7609</v>
      </c>
      <c r="D3638" s="868" t="s">
        <v>337</v>
      </c>
      <c r="E3638" s="870" t="n">
        <v>138.09</v>
      </c>
      <c r="F3638" s="871" t="n">
        <v>3.32</v>
      </c>
      <c r="G3638" s="871" t="n">
        <v>141.41</v>
      </c>
      <c r="H3638" s="870" t="n">
        <v>138.09</v>
      </c>
      <c r="I3638" s="871" t="n">
        <v>3.83</v>
      </c>
      <c r="J3638" s="871" t="n">
        <v>141.92</v>
      </c>
    </row>
    <row r="3639" customFormat="false" ht="51" hidden="false" customHeight="false" outlineLevel="0" collapsed="false">
      <c r="A3639" s="868" t="s">
        <v>7610</v>
      </c>
      <c r="B3639" s="869"/>
      <c r="C3639" s="868" t="s">
        <v>7611</v>
      </c>
      <c r="D3639" s="868" t="s">
        <v>337</v>
      </c>
      <c r="E3639" s="870" t="n">
        <v>2935.79</v>
      </c>
      <c r="F3639" s="871" t="n">
        <v>181.67</v>
      </c>
      <c r="G3639" s="871" t="n">
        <v>3117.46</v>
      </c>
      <c r="H3639" s="870" t="n">
        <v>2935.79</v>
      </c>
      <c r="I3639" s="871" t="n">
        <v>209.92</v>
      </c>
      <c r="J3639" s="871" t="n">
        <v>3145.71</v>
      </c>
    </row>
    <row r="3640" customFormat="false" ht="25.5" hidden="false" customHeight="false" outlineLevel="0" collapsed="false">
      <c r="A3640" s="868" t="s">
        <v>7612</v>
      </c>
      <c r="B3640" s="869"/>
      <c r="C3640" s="868" t="s">
        <v>7613</v>
      </c>
      <c r="D3640" s="868" t="s">
        <v>337</v>
      </c>
      <c r="E3640" s="870" t="n">
        <v>34.64</v>
      </c>
      <c r="F3640" s="871" t="n">
        <v>3.32</v>
      </c>
      <c r="G3640" s="871" t="n">
        <v>37.96</v>
      </c>
      <c r="H3640" s="870" t="n">
        <v>34.64</v>
      </c>
      <c r="I3640" s="871" t="n">
        <v>3.83</v>
      </c>
      <c r="J3640" s="871" t="n">
        <v>38.47</v>
      </c>
    </row>
    <row r="3641" customFormat="false" ht="25.5" hidden="false" customHeight="false" outlineLevel="0" collapsed="false">
      <c r="A3641" s="868" t="s">
        <v>7614</v>
      </c>
      <c r="B3641" s="869"/>
      <c r="C3641" s="868" t="s">
        <v>7615</v>
      </c>
      <c r="D3641" s="868" t="s">
        <v>337</v>
      </c>
      <c r="E3641" s="870" t="n">
        <v>46.74</v>
      </c>
      <c r="F3641" s="871" t="n">
        <v>3.32</v>
      </c>
      <c r="G3641" s="871" t="n">
        <v>50.06</v>
      </c>
      <c r="H3641" s="870" t="n">
        <v>46.74</v>
      </c>
      <c r="I3641" s="871" t="n">
        <v>3.83</v>
      </c>
      <c r="J3641" s="871" t="n">
        <v>50.57</v>
      </c>
    </row>
    <row r="3642" customFormat="false" ht="25.5" hidden="false" customHeight="false" outlineLevel="0" collapsed="false">
      <c r="A3642" s="868" t="s">
        <v>7616</v>
      </c>
      <c r="B3642" s="869"/>
      <c r="C3642" s="868" t="s">
        <v>7617</v>
      </c>
      <c r="D3642" s="868" t="s">
        <v>337</v>
      </c>
      <c r="E3642" s="870" t="n">
        <v>1142</v>
      </c>
      <c r="F3642" s="871" t="n">
        <v>42.58</v>
      </c>
      <c r="G3642" s="871" t="n">
        <v>1184.58</v>
      </c>
      <c r="H3642" s="870" t="n">
        <v>1142</v>
      </c>
      <c r="I3642" s="871" t="n">
        <v>49.21</v>
      </c>
      <c r="J3642" s="871" t="n">
        <v>1191.21</v>
      </c>
    </row>
    <row r="3643" customFormat="false" ht="25.5" hidden="false" customHeight="false" outlineLevel="0" collapsed="false">
      <c r="A3643" s="868" t="s">
        <v>7618</v>
      </c>
      <c r="B3643" s="869"/>
      <c r="C3643" s="868" t="s">
        <v>7619</v>
      </c>
      <c r="D3643" s="868" t="s">
        <v>337</v>
      </c>
      <c r="E3643" s="870" t="n">
        <v>57.17</v>
      </c>
      <c r="F3643" s="871" t="n">
        <v>3.32</v>
      </c>
      <c r="G3643" s="871" t="n">
        <v>60.49</v>
      </c>
      <c r="H3643" s="870" t="n">
        <v>57.17</v>
      </c>
      <c r="I3643" s="871" t="n">
        <v>3.83</v>
      </c>
      <c r="J3643" s="871" t="n">
        <v>61</v>
      </c>
    </row>
    <row r="3644" customFormat="false" ht="25.5" hidden="false" customHeight="false" outlineLevel="0" collapsed="false">
      <c r="A3644" s="868" t="s">
        <v>7620</v>
      </c>
      <c r="B3644" s="869"/>
      <c r="C3644" s="868" t="s">
        <v>7621</v>
      </c>
      <c r="D3644" s="868" t="s">
        <v>337</v>
      </c>
      <c r="E3644" s="870" t="n">
        <v>39.45</v>
      </c>
      <c r="F3644" s="871" t="n">
        <v>3.32</v>
      </c>
      <c r="G3644" s="871" t="n">
        <v>42.77</v>
      </c>
      <c r="H3644" s="870" t="n">
        <v>39.45</v>
      </c>
      <c r="I3644" s="871" t="n">
        <v>3.83</v>
      </c>
      <c r="J3644" s="871" t="n">
        <v>43.28</v>
      </c>
    </row>
    <row r="3645" customFormat="false" ht="12.75" hidden="false" customHeight="false" outlineLevel="0" collapsed="false">
      <c r="A3645" s="868" t="s">
        <v>7622</v>
      </c>
      <c r="B3645" s="869"/>
      <c r="C3645" s="868" t="s">
        <v>7623</v>
      </c>
      <c r="D3645" s="868" t="s">
        <v>337</v>
      </c>
      <c r="E3645" s="870" t="n">
        <v>12.96</v>
      </c>
      <c r="F3645" s="871" t="n">
        <v>0.45</v>
      </c>
      <c r="G3645" s="871" t="n">
        <v>13.41</v>
      </c>
      <c r="H3645" s="870" t="n">
        <v>12.96</v>
      </c>
      <c r="I3645" s="871" t="n">
        <v>0.52</v>
      </c>
      <c r="J3645" s="871" t="n">
        <v>13.48</v>
      </c>
    </row>
    <row r="3646" customFormat="false" ht="25.5" hidden="false" customHeight="false" outlineLevel="0" collapsed="false">
      <c r="A3646" s="868" t="s">
        <v>7624</v>
      </c>
      <c r="B3646" s="869"/>
      <c r="C3646" s="868" t="s">
        <v>7625</v>
      </c>
      <c r="D3646" s="868" t="s">
        <v>337</v>
      </c>
      <c r="E3646" s="870" t="n">
        <v>138.89</v>
      </c>
      <c r="F3646" s="871" t="n">
        <v>3.32</v>
      </c>
      <c r="G3646" s="871" t="n">
        <v>142.21</v>
      </c>
      <c r="H3646" s="870" t="n">
        <v>138.89</v>
      </c>
      <c r="I3646" s="871" t="n">
        <v>3.83</v>
      </c>
      <c r="J3646" s="871" t="n">
        <v>142.72</v>
      </c>
    </row>
    <row r="3647" customFormat="false" ht="25.5" hidden="false" customHeight="false" outlineLevel="0" collapsed="false">
      <c r="A3647" s="868" t="s">
        <v>7626</v>
      </c>
      <c r="B3647" s="869"/>
      <c r="C3647" s="868" t="s">
        <v>7627</v>
      </c>
      <c r="D3647" s="868" t="s">
        <v>337</v>
      </c>
      <c r="E3647" s="870" t="n">
        <v>1264.02</v>
      </c>
      <c r="F3647" s="871" t="n">
        <v>172.54</v>
      </c>
      <c r="G3647" s="871" t="n">
        <v>1436.56</v>
      </c>
      <c r="H3647" s="870" t="n">
        <v>1264.02</v>
      </c>
      <c r="I3647" s="871" t="n">
        <v>199.37</v>
      </c>
      <c r="J3647" s="871" t="n">
        <v>1463.39</v>
      </c>
    </row>
    <row r="3648" customFormat="false" ht="25.5" hidden="false" customHeight="false" outlineLevel="0" collapsed="false">
      <c r="A3648" s="868" t="s">
        <v>7628</v>
      </c>
      <c r="B3648" s="869"/>
      <c r="C3648" s="868" t="s">
        <v>7629</v>
      </c>
      <c r="D3648" s="868" t="s">
        <v>337</v>
      </c>
      <c r="E3648" s="870" t="n">
        <v>1512.04</v>
      </c>
      <c r="F3648" s="871" t="n">
        <v>172.54</v>
      </c>
      <c r="G3648" s="871" t="n">
        <v>1684.58</v>
      </c>
      <c r="H3648" s="870" t="n">
        <v>1512.04</v>
      </c>
      <c r="I3648" s="871" t="n">
        <v>199.37</v>
      </c>
      <c r="J3648" s="871" t="n">
        <v>1711.41</v>
      </c>
    </row>
    <row r="3649" customFormat="false" ht="25.5" hidden="false" customHeight="false" outlineLevel="0" collapsed="false">
      <c r="A3649" s="868" t="s">
        <v>7630</v>
      </c>
      <c r="B3649" s="869"/>
      <c r="C3649" s="868" t="s">
        <v>7631</v>
      </c>
      <c r="D3649" s="868" t="s">
        <v>337</v>
      </c>
      <c r="E3649" s="870" t="n">
        <v>1653.59</v>
      </c>
      <c r="F3649" s="871" t="n">
        <v>523.86</v>
      </c>
      <c r="G3649" s="871" t="n">
        <v>2177.45</v>
      </c>
      <c r="H3649" s="870" t="n">
        <v>1653.59</v>
      </c>
      <c r="I3649" s="871" t="n">
        <v>605.41</v>
      </c>
      <c r="J3649" s="871" t="n">
        <v>2259</v>
      </c>
    </row>
    <row r="3650" customFormat="false" ht="12.75" hidden="false" customHeight="false" outlineLevel="0" collapsed="false">
      <c r="A3650" s="863" t="s">
        <v>7632</v>
      </c>
      <c r="B3650" s="864" t="s">
        <v>7633</v>
      </c>
      <c r="C3650" s="865"/>
      <c r="D3650" s="876"/>
      <c r="E3650" s="877"/>
      <c r="F3650" s="877"/>
      <c r="G3650" s="878"/>
      <c r="H3650" s="877"/>
      <c r="I3650" s="877"/>
      <c r="J3650" s="878"/>
    </row>
    <row r="3651" customFormat="false" ht="25.5" hidden="false" customHeight="false" outlineLevel="0" collapsed="false">
      <c r="A3651" s="868" t="s">
        <v>7634</v>
      </c>
      <c r="B3651" s="869"/>
      <c r="C3651" s="868" t="s">
        <v>7635</v>
      </c>
      <c r="D3651" s="868" t="s">
        <v>337</v>
      </c>
      <c r="E3651" s="870" t="n">
        <v>20.89</v>
      </c>
      <c r="F3651" s="871" t="n">
        <v>11.67</v>
      </c>
      <c r="G3651" s="871" t="n">
        <v>32.56</v>
      </c>
      <c r="H3651" s="870" t="n">
        <v>20.89</v>
      </c>
      <c r="I3651" s="871" t="n">
        <v>13.49</v>
      </c>
      <c r="J3651" s="871" t="n">
        <v>34.38</v>
      </c>
    </row>
    <row r="3652" customFormat="false" ht="12.75" hidden="false" customHeight="false" outlineLevel="0" collapsed="false">
      <c r="A3652" s="868" t="s">
        <v>7636</v>
      </c>
      <c r="B3652" s="869"/>
      <c r="C3652" s="868" t="s">
        <v>7637</v>
      </c>
      <c r="D3652" s="868" t="s">
        <v>337</v>
      </c>
      <c r="E3652" s="870" t="n">
        <v>479.49</v>
      </c>
      <c r="F3652" s="871" t="n">
        <v>16.6</v>
      </c>
      <c r="G3652" s="871" t="n">
        <v>496.09</v>
      </c>
      <c r="H3652" s="870" t="n">
        <v>479.49</v>
      </c>
      <c r="I3652" s="871" t="n">
        <v>19.18</v>
      </c>
      <c r="J3652" s="871" t="n">
        <v>498.67</v>
      </c>
    </row>
    <row r="3653" customFormat="false" ht="25.5" hidden="false" customHeight="false" outlineLevel="0" collapsed="false">
      <c r="A3653" s="868" t="s">
        <v>7638</v>
      </c>
      <c r="B3653" s="869"/>
      <c r="C3653" s="868" t="s">
        <v>7639</v>
      </c>
      <c r="D3653" s="868" t="s">
        <v>337</v>
      </c>
      <c r="E3653" s="870" t="n">
        <v>20.19</v>
      </c>
      <c r="F3653" s="871" t="n">
        <v>11.67</v>
      </c>
      <c r="G3653" s="871" t="n">
        <v>31.86</v>
      </c>
      <c r="H3653" s="870" t="n">
        <v>20.19</v>
      </c>
      <c r="I3653" s="871" t="n">
        <v>13.49</v>
      </c>
      <c r="J3653" s="871" t="n">
        <v>33.68</v>
      </c>
    </row>
    <row r="3654" customFormat="false" ht="38.25" hidden="false" customHeight="false" outlineLevel="0" collapsed="false">
      <c r="A3654" s="868" t="s">
        <v>7640</v>
      </c>
      <c r="B3654" s="869"/>
      <c r="C3654" s="868" t="s">
        <v>7641</v>
      </c>
      <c r="D3654" s="868" t="s">
        <v>337</v>
      </c>
      <c r="E3654" s="870" t="n">
        <v>6167.2</v>
      </c>
      <c r="F3654" s="871" t="n">
        <v>99.54</v>
      </c>
      <c r="G3654" s="871" t="n">
        <v>6266.74</v>
      </c>
      <c r="H3654" s="870" t="n">
        <v>6167.2</v>
      </c>
      <c r="I3654" s="871" t="n">
        <v>115.02</v>
      </c>
      <c r="J3654" s="871" t="n">
        <v>6282.22</v>
      </c>
    </row>
    <row r="3655" customFormat="false" ht="12.75" hidden="false" customHeight="false" outlineLevel="0" collapsed="false">
      <c r="A3655" s="863" t="s">
        <v>7642</v>
      </c>
      <c r="B3655" s="864" t="s">
        <v>7643</v>
      </c>
      <c r="C3655" s="865"/>
      <c r="D3655" s="876"/>
      <c r="E3655" s="877"/>
      <c r="F3655" s="877"/>
      <c r="G3655" s="878"/>
      <c r="H3655" s="877"/>
      <c r="I3655" s="877"/>
      <c r="J3655" s="878"/>
    </row>
    <row r="3656" customFormat="false" ht="25.5" hidden="false" customHeight="false" outlineLevel="0" collapsed="false">
      <c r="A3656" s="868" t="s">
        <v>7644</v>
      </c>
      <c r="B3656" s="869"/>
      <c r="C3656" s="868" t="s">
        <v>7645</v>
      </c>
      <c r="D3656" s="868" t="s">
        <v>337</v>
      </c>
      <c r="E3656" s="870" t="n">
        <v>431</v>
      </c>
      <c r="F3656" s="871" t="n">
        <v>33.18</v>
      </c>
      <c r="G3656" s="871" t="n">
        <v>464.18</v>
      </c>
      <c r="H3656" s="870" t="n">
        <v>431</v>
      </c>
      <c r="I3656" s="871" t="n">
        <v>38.34</v>
      </c>
      <c r="J3656" s="871" t="n">
        <v>469.34</v>
      </c>
    </row>
    <row r="3657" customFormat="false" ht="25.5" hidden="false" customHeight="false" outlineLevel="0" collapsed="false">
      <c r="A3657" s="868" t="s">
        <v>7646</v>
      </c>
      <c r="B3657" s="869"/>
      <c r="C3657" s="868" t="s">
        <v>7647</v>
      </c>
      <c r="D3657" s="868" t="s">
        <v>337</v>
      </c>
      <c r="E3657" s="870" t="n">
        <v>116.66</v>
      </c>
      <c r="F3657" s="871" t="n">
        <v>26.54</v>
      </c>
      <c r="G3657" s="871" t="n">
        <v>143.2</v>
      </c>
      <c r="H3657" s="870" t="n">
        <v>116.66</v>
      </c>
      <c r="I3657" s="871" t="n">
        <v>30.67</v>
      </c>
      <c r="J3657" s="871" t="n">
        <v>147.33</v>
      </c>
    </row>
    <row r="3658" customFormat="false" ht="25.5" hidden="false" customHeight="false" outlineLevel="0" collapsed="false">
      <c r="A3658" s="868" t="s">
        <v>7648</v>
      </c>
      <c r="B3658" s="869"/>
      <c r="C3658" s="868" t="s">
        <v>7649</v>
      </c>
      <c r="D3658" s="868" t="s">
        <v>337</v>
      </c>
      <c r="E3658" s="870" t="n">
        <v>15081.99</v>
      </c>
      <c r="F3658" s="871" t="n">
        <v>10.57</v>
      </c>
      <c r="G3658" s="871" t="n">
        <v>15092.56</v>
      </c>
      <c r="H3658" s="870" t="n">
        <v>15081.99</v>
      </c>
      <c r="I3658" s="871" t="n">
        <v>12.21</v>
      </c>
      <c r="J3658" s="871" t="n">
        <v>15094.2</v>
      </c>
    </row>
    <row r="3659" customFormat="false" ht="38.25" hidden="false" customHeight="false" outlineLevel="0" collapsed="false">
      <c r="A3659" s="868" t="s">
        <v>7650</v>
      </c>
      <c r="B3659" s="869"/>
      <c r="C3659" s="868" t="s">
        <v>7651</v>
      </c>
      <c r="D3659" s="868" t="s">
        <v>337</v>
      </c>
      <c r="E3659" s="870" t="n">
        <v>199.12</v>
      </c>
      <c r="F3659" s="871" t="n">
        <v>16.6</v>
      </c>
      <c r="G3659" s="871" t="n">
        <v>215.72</v>
      </c>
      <c r="H3659" s="870" t="n">
        <v>199.12</v>
      </c>
      <c r="I3659" s="871" t="n">
        <v>19.18</v>
      </c>
      <c r="J3659" s="871" t="n">
        <v>218.3</v>
      </c>
    </row>
    <row r="3660" customFormat="false" ht="38.25" hidden="false" customHeight="false" outlineLevel="0" collapsed="false">
      <c r="A3660" s="868" t="s">
        <v>7652</v>
      </c>
      <c r="B3660" s="869"/>
      <c r="C3660" s="868" t="s">
        <v>7653</v>
      </c>
      <c r="D3660" s="868" t="s">
        <v>337</v>
      </c>
      <c r="E3660" s="870" t="n">
        <v>92.51</v>
      </c>
      <c r="F3660" s="871" t="n">
        <v>16.6</v>
      </c>
      <c r="G3660" s="871" t="n">
        <v>109.11</v>
      </c>
      <c r="H3660" s="870" t="n">
        <v>92.51</v>
      </c>
      <c r="I3660" s="871" t="n">
        <v>19.18</v>
      </c>
      <c r="J3660" s="871" t="n">
        <v>111.69</v>
      </c>
    </row>
    <row r="3661" customFormat="false" ht="38.25" hidden="false" customHeight="false" outlineLevel="0" collapsed="false">
      <c r="A3661" s="868" t="s">
        <v>7654</v>
      </c>
      <c r="B3661" s="869"/>
      <c r="C3661" s="868" t="s">
        <v>7655</v>
      </c>
      <c r="D3661" s="868" t="s">
        <v>337</v>
      </c>
      <c r="E3661" s="870" t="n">
        <v>191.37</v>
      </c>
      <c r="F3661" s="871" t="n">
        <v>9.96</v>
      </c>
      <c r="G3661" s="871" t="n">
        <v>201.33</v>
      </c>
      <c r="H3661" s="870" t="n">
        <v>191.37</v>
      </c>
      <c r="I3661" s="871" t="n">
        <v>11.5</v>
      </c>
      <c r="J3661" s="871" t="n">
        <v>202.87</v>
      </c>
    </row>
    <row r="3662" customFormat="false" ht="25.5" hidden="false" customHeight="false" outlineLevel="0" collapsed="false">
      <c r="A3662" s="868" t="s">
        <v>7656</v>
      </c>
      <c r="B3662" s="869"/>
      <c r="C3662" s="868" t="s">
        <v>7657</v>
      </c>
      <c r="D3662" s="868" t="s">
        <v>337</v>
      </c>
      <c r="E3662" s="870" t="n">
        <v>54.8</v>
      </c>
      <c r="F3662" s="871" t="n">
        <v>9.96</v>
      </c>
      <c r="G3662" s="871" t="n">
        <v>64.76</v>
      </c>
      <c r="H3662" s="870" t="n">
        <v>54.8</v>
      </c>
      <c r="I3662" s="871" t="n">
        <v>11.5</v>
      </c>
      <c r="J3662" s="871" t="n">
        <v>66.3</v>
      </c>
    </row>
    <row r="3663" customFormat="false" ht="25.5" hidden="false" customHeight="false" outlineLevel="0" collapsed="false">
      <c r="A3663" s="868" t="s">
        <v>7658</v>
      </c>
      <c r="B3663" s="869"/>
      <c r="C3663" s="868" t="s">
        <v>7659</v>
      </c>
      <c r="D3663" s="868" t="s">
        <v>337</v>
      </c>
      <c r="E3663" s="870" t="n">
        <v>146.33</v>
      </c>
      <c r="F3663" s="871" t="n">
        <v>9.96</v>
      </c>
      <c r="G3663" s="871" t="n">
        <v>156.29</v>
      </c>
      <c r="H3663" s="870" t="n">
        <v>146.33</v>
      </c>
      <c r="I3663" s="871" t="n">
        <v>11.5</v>
      </c>
      <c r="J3663" s="871" t="n">
        <v>157.83</v>
      </c>
    </row>
    <row r="3664" customFormat="false" ht="25.5" hidden="false" customHeight="false" outlineLevel="0" collapsed="false">
      <c r="A3664" s="868" t="s">
        <v>7660</v>
      </c>
      <c r="B3664" s="869"/>
      <c r="C3664" s="868" t="s">
        <v>7661</v>
      </c>
      <c r="D3664" s="868" t="s">
        <v>337</v>
      </c>
      <c r="E3664" s="870" t="n">
        <v>388.97</v>
      </c>
      <c r="F3664" s="871" t="n">
        <v>9.96</v>
      </c>
      <c r="G3664" s="871" t="n">
        <v>398.93</v>
      </c>
      <c r="H3664" s="870" t="n">
        <v>388.97</v>
      </c>
      <c r="I3664" s="871" t="n">
        <v>11.5</v>
      </c>
      <c r="J3664" s="871" t="n">
        <v>400.47</v>
      </c>
    </row>
    <row r="3665" customFormat="false" ht="12.75" hidden="false" customHeight="false" outlineLevel="0" collapsed="false">
      <c r="A3665" s="868" t="s">
        <v>7662</v>
      </c>
      <c r="B3665" s="869"/>
      <c r="C3665" s="868" t="s">
        <v>7663</v>
      </c>
      <c r="D3665" s="868" t="s">
        <v>337</v>
      </c>
      <c r="E3665" s="870" t="n">
        <v>206.28</v>
      </c>
      <c r="F3665" s="871" t="n">
        <v>9.96</v>
      </c>
      <c r="G3665" s="871" t="n">
        <v>216.24</v>
      </c>
      <c r="H3665" s="870" t="n">
        <v>206.28</v>
      </c>
      <c r="I3665" s="871" t="n">
        <v>11.5</v>
      </c>
      <c r="J3665" s="871" t="n">
        <v>217.78</v>
      </c>
    </row>
    <row r="3666" customFormat="false" ht="38.25" hidden="false" customHeight="false" outlineLevel="0" collapsed="false">
      <c r="A3666" s="868" t="s">
        <v>7664</v>
      </c>
      <c r="B3666" s="869"/>
      <c r="C3666" s="868" t="s">
        <v>7665</v>
      </c>
      <c r="D3666" s="868" t="s">
        <v>337</v>
      </c>
      <c r="E3666" s="870" t="n">
        <v>126.22</v>
      </c>
      <c r="F3666" s="871" t="n">
        <v>16.6</v>
      </c>
      <c r="G3666" s="871" t="n">
        <v>142.82</v>
      </c>
      <c r="H3666" s="870" t="n">
        <v>126.22</v>
      </c>
      <c r="I3666" s="871" t="n">
        <v>19.18</v>
      </c>
      <c r="J3666" s="871" t="n">
        <v>145.4</v>
      </c>
    </row>
    <row r="3667" customFormat="false" ht="25.5" hidden="false" customHeight="false" outlineLevel="0" collapsed="false">
      <c r="A3667" s="868" t="s">
        <v>7666</v>
      </c>
      <c r="B3667" s="869"/>
      <c r="C3667" s="868" t="s">
        <v>7667</v>
      </c>
      <c r="D3667" s="868" t="s">
        <v>337</v>
      </c>
      <c r="E3667" s="870" t="n">
        <v>608.43</v>
      </c>
      <c r="F3667" s="871" t="n">
        <v>10.57</v>
      </c>
      <c r="G3667" s="871" t="n">
        <v>619</v>
      </c>
      <c r="H3667" s="870" t="n">
        <v>608.43</v>
      </c>
      <c r="I3667" s="871" t="n">
        <v>12.21</v>
      </c>
      <c r="J3667" s="871" t="n">
        <v>620.64</v>
      </c>
    </row>
    <row r="3668" customFormat="false" ht="38.25" hidden="false" customHeight="false" outlineLevel="0" collapsed="false">
      <c r="A3668" s="868" t="s">
        <v>7668</v>
      </c>
      <c r="B3668" s="869"/>
      <c r="C3668" s="868" t="s">
        <v>7669</v>
      </c>
      <c r="D3668" s="868" t="s">
        <v>337</v>
      </c>
      <c r="E3668" s="870" t="n">
        <v>225.15</v>
      </c>
      <c r="F3668" s="871" t="n">
        <v>10.57</v>
      </c>
      <c r="G3668" s="871" t="n">
        <v>235.72</v>
      </c>
      <c r="H3668" s="870" t="n">
        <v>225.15</v>
      </c>
      <c r="I3668" s="871" t="n">
        <v>12.21</v>
      </c>
      <c r="J3668" s="871" t="n">
        <v>237.36</v>
      </c>
    </row>
    <row r="3669" customFormat="false" ht="38.25" hidden="false" customHeight="false" outlineLevel="0" collapsed="false">
      <c r="A3669" s="868" t="s">
        <v>7670</v>
      </c>
      <c r="B3669" s="869"/>
      <c r="C3669" s="868" t="s">
        <v>7671</v>
      </c>
      <c r="D3669" s="868" t="s">
        <v>337</v>
      </c>
      <c r="E3669" s="870" t="n">
        <v>650.62</v>
      </c>
      <c r="F3669" s="871" t="n">
        <v>10.57</v>
      </c>
      <c r="G3669" s="871" t="n">
        <v>661.19</v>
      </c>
      <c r="H3669" s="870" t="n">
        <v>650.62</v>
      </c>
      <c r="I3669" s="871" t="n">
        <v>12.21</v>
      </c>
      <c r="J3669" s="871" t="n">
        <v>662.83</v>
      </c>
    </row>
    <row r="3670" customFormat="false" ht="12.75" hidden="false" customHeight="false" outlineLevel="0" collapsed="false">
      <c r="A3670" s="868" t="s">
        <v>7672</v>
      </c>
      <c r="B3670" s="869"/>
      <c r="C3670" s="868" t="s">
        <v>7673</v>
      </c>
      <c r="D3670" s="868" t="s">
        <v>337</v>
      </c>
      <c r="E3670" s="870" t="n">
        <v>46.83</v>
      </c>
      <c r="F3670" s="871" t="n">
        <v>9.96</v>
      </c>
      <c r="G3670" s="871" t="n">
        <v>56.79</v>
      </c>
      <c r="H3670" s="870" t="n">
        <v>46.83</v>
      </c>
      <c r="I3670" s="871" t="n">
        <v>11.5</v>
      </c>
      <c r="J3670" s="871" t="n">
        <v>58.33</v>
      </c>
    </row>
    <row r="3671" customFormat="false" ht="38.25" hidden="false" customHeight="false" outlineLevel="0" collapsed="false">
      <c r="A3671" s="868" t="s">
        <v>7674</v>
      </c>
      <c r="B3671" s="869"/>
      <c r="C3671" s="868" t="s">
        <v>7675</v>
      </c>
      <c r="D3671" s="868" t="s">
        <v>337</v>
      </c>
      <c r="E3671" s="870" t="n">
        <v>261.45</v>
      </c>
      <c r="F3671" s="871" t="n">
        <v>10.57</v>
      </c>
      <c r="G3671" s="871" t="n">
        <v>272.02</v>
      </c>
      <c r="H3671" s="870" t="n">
        <v>261.45</v>
      </c>
      <c r="I3671" s="871" t="n">
        <v>12.21</v>
      </c>
      <c r="J3671" s="871" t="n">
        <v>273.66</v>
      </c>
    </row>
    <row r="3672" customFormat="false" ht="12.75" hidden="false" customHeight="false" outlineLevel="0" collapsed="false">
      <c r="A3672" s="868" t="s">
        <v>7676</v>
      </c>
      <c r="B3672" s="869"/>
      <c r="C3672" s="868" t="s">
        <v>7677</v>
      </c>
      <c r="D3672" s="868" t="s">
        <v>337</v>
      </c>
      <c r="E3672" s="870" t="n">
        <v>88.99</v>
      </c>
      <c r="F3672" s="871" t="n">
        <v>36.5</v>
      </c>
      <c r="G3672" s="871" t="n">
        <v>125.49</v>
      </c>
      <c r="H3672" s="870" t="n">
        <v>88.99</v>
      </c>
      <c r="I3672" s="871" t="n">
        <v>42.17</v>
      </c>
      <c r="J3672" s="871" t="n">
        <v>131.16</v>
      </c>
    </row>
    <row r="3673" customFormat="false" ht="12.75" hidden="false" customHeight="false" outlineLevel="0" collapsed="false">
      <c r="A3673" s="868" t="s">
        <v>7678</v>
      </c>
      <c r="B3673" s="869"/>
      <c r="C3673" s="868" t="s">
        <v>7679</v>
      </c>
      <c r="D3673" s="868" t="s">
        <v>337</v>
      </c>
      <c r="E3673" s="870" t="n">
        <v>142.19</v>
      </c>
      <c r="F3673" s="871" t="n">
        <v>33.18</v>
      </c>
      <c r="G3673" s="871" t="n">
        <v>175.37</v>
      </c>
      <c r="H3673" s="870" t="n">
        <v>142.19</v>
      </c>
      <c r="I3673" s="871" t="n">
        <v>38.34</v>
      </c>
      <c r="J3673" s="871" t="n">
        <v>180.53</v>
      </c>
    </row>
    <row r="3674" customFormat="false" ht="25.5" hidden="false" customHeight="false" outlineLevel="0" collapsed="false">
      <c r="A3674" s="868" t="s">
        <v>7680</v>
      </c>
      <c r="B3674" s="869"/>
      <c r="C3674" s="868" t="s">
        <v>7681</v>
      </c>
      <c r="D3674" s="868" t="s">
        <v>337</v>
      </c>
      <c r="E3674" s="870" t="n">
        <v>1060.6</v>
      </c>
      <c r="F3674" s="871" t="n">
        <v>9.96</v>
      </c>
      <c r="G3674" s="871" t="n">
        <v>1070.56</v>
      </c>
      <c r="H3674" s="870" t="n">
        <v>1060.6</v>
      </c>
      <c r="I3674" s="871" t="n">
        <v>11.5</v>
      </c>
      <c r="J3674" s="871" t="n">
        <v>1072.1</v>
      </c>
    </row>
    <row r="3675" customFormat="false" ht="12.75" hidden="false" customHeight="false" outlineLevel="0" collapsed="false">
      <c r="A3675" s="868" t="s">
        <v>7682</v>
      </c>
      <c r="B3675" s="869"/>
      <c r="C3675" s="868" t="s">
        <v>7683</v>
      </c>
      <c r="D3675" s="868" t="s">
        <v>337</v>
      </c>
      <c r="E3675" s="870" t="n">
        <v>122.6</v>
      </c>
      <c r="F3675" s="871" t="n">
        <v>9.96</v>
      </c>
      <c r="G3675" s="871" t="n">
        <v>132.56</v>
      </c>
      <c r="H3675" s="870" t="n">
        <v>122.6</v>
      </c>
      <c r="I3675" s="871" t="n">
        <v>11.5</v>
      </c>
      <c r="J3675" s="871" t="n">
        <v>134.1</v>
      </c>
    </row>
    <row r="3676" customFormat="false" ht="25.5" hidden="false" customHeight="false" outlineLevel="0" collapsed="false">
      <c r="A3676" s="868" t="s">
        <v>7684</v>
      </c>
      <c r="B3676" s="869"/>
      <c r="C3676" s="868" t="s">
        <v>7685</v>
      </c>
      <c r="D3676" s="868" t="s">
        <v>337</v>
      </c>
      <c r="E3676" s="870" t="n">
        <v>310.04</v>
      </c>
      <c r="F3676" s="871" t="n">
        <v>16.6</v>
      </c>
      <c r="G3676" s="871" t="n">
        <v>326.64</v>
      </c>
      <c r="H3676" s="870" t="n">
        <v>310.04</v>
      </c>
      <c r="I3676" s="871" t="n">
        <v>19.18</v>
      </c>
      <c r="J3676" s="871" t="n">
        <v>329.22</v>
      </c>
    </row>
    <row r="3677" customFormat="false" ht="12.75" hidden="false" customHeight="false" outlineLevel="0" collapsed="false">
      <c r="A3677" s="868" t="s">
        <v>7686</v>
      </c>
      <c r="B3677" s="869"/>
      <c r="C3677" s="868" t="s">
        <v>7687</v>
      </c>
      <c r="D3677" s="868" t="s">
        <v>337</v>
      </c>
      <c r="E3677" s="870" t="n">
        <v>332.45</v>
      </c>
      <c r="F3677" s="871" t="n">
        <v>9.96</v>
      </c>
      <c r="G3677" s="871" t="n">
        <v>342.41</v>
      </c>
      <c r="H3677" s="870" t="n">
        <v>332.45</v>
      </c>
      <c r="I3677" s="871" t="n">
        <v>11.5</v>
      </c>
      <c r="J3677" s="871" t="n">
        <v>343.95</v>
      </c>
    </row>
    <row r="3678" customFormat="false" ht="12.75" hidden="false" customHeight="false" outlineLevel="0" collapsed="false">
      <c r="A3678" s="868" t="s">
        <v>7688</v>
      </c>
      <c r="B3678" s="869"/>
      <c r="C3678" s="868" t="s">
        <v>7689</v>
      </c>
      <c r="D3678" s="868" t="s">
        <v>337</v>
      </c>
      <c r="E3678" s="870" t="n">
        <v>225.52</v>
      </c>
      <c r="F3678" s="871" t="n">
        <v>8.3</v>
      </c>
      <c r="G3678" s="871" t="n">
        <v>233.82</v>
      </c>
      <c r="H3678" s="870" t="n">
        <v>225.52</v>
      </c>
      <c r="I3678" s="871" t="n">
        <v>9.59</v>
      </c>
      <c r="J3678" s="871" t="n">
        <v>235.11</v>
      </c>
    </row>
    <row r="3679" customFormat="false" ht="12.75" hidden="false" customHeight="false" outlineLevel="0" collapsed="false">
      <c r="A3679" s="868" t="s">
        <v>7690</v>
      </c>
      <c r="B3679" s="869"/>
      <c r="C3679" s="868" t="s">
        <v>7691</v>
      </c>
      <c r="D3679" s="868" t="s">
        <v>337</v>
      </c>
      <c r="E3679" s="870" t="n">
        <v>258.17</v>
      </c>
      <c r="F3679" s="871" t="n">
        <v>8.3</v>
      </c>
      <c r="G3679" s="871" t="n">
        <v>266.47</v>
      </c>
      <c r="H3679" s="870" t="n">
        <v>258.17</v>
      </c>
      <c r="I3679" s="871" t="n">
        <v>9.59</v>
      </c>
      <c r="J3679" s="871" t="n">
        <v>267.76</v>
      </c>
    </row>
    <row r="3680" customFormat="false" ht="12.75" hidden="false" customHeight="false" outlineLevel="0" collapsed="false">
      <c r="A3680" s="863" t="s">
        <v>7692</v>
      </c>
      <c r="B3680" s="864" t="s">
        <v>7693</v>
      </c>
      <c r="C3680" s="865"/>
      <c r="D3680" s="876"/>
      <c r="E3680" s="877"/>
      <c r="F3680" s="877"/>
      <c r="G3680" s="878"/>
      <c r="H3680" s="877"/>
      <c r="I3680" s="877"/>
      <c r="J3680" s="878"/>
    </row>
    <row r="3681" customFormat="false" ht="25.5" hidden="false" customHeight="false" outlineLevel="0" collapsed="false">
      <c r="A3681" s="868" t="s">
        <v>7694</v>
      </c>
      <c r="B3681" s="869"/>
      <c r="C3681" s="868" t="s">
        <v>7695</v>
      </c>
      <c r="D3681" s="868" t="s">
        <v>337</v>
      </c>
      <c r="E3681" s="870" t="n">
        <v>711.89</v>
      </c>
      <c r="F3681" s="871" t="n">
        <v>13.78</v>
      </c>
      <c r="G3681" s="871" t="n">
        <v>725.67</v>
      </c>
      <c r="H3681" s="870" t="n">
        <v>711.89</v>
      </c>
      <c r="I3681" s="871" t="n">
        <v>15.92</v>
      </c>
      <c r="J3681" s="871" t="n">
        <v>727.81</v>
      </c>
    </row>
    <row r="3682" customFormat="false" ht="25.5" hidden="false" customHeight="false" outlineLevel="0" collapsed="false">
      <c r="A3682" s="868" t="s">
        <v>7696</v>
      </c>
      <c r="B3682" s="869"/>
      <c r="C3682" s="868" t="s">
        <v>7697</v>
      </c>
      <c r="D3682" s="868" t="s">
        <v>337</v>
      </c>
      <c r="E3682" s="870" t="n">
        <v>3190.27</v>
      </c>
      <c r="F3682" s="871" t="n">
        <v>13.78</v>
      </c>
      <c r="G3682" s="871" t="n">
        <v>3204.05</v>
      </c>
      <c r="H3682" s="870" t="n">
        <v>3190.27</v>
      </c>
      <c r="I3682" s="871" t="n">
        <v>15.92</v>
      </c>
      <c r="J3682" s="871" t="n">
        <v>3206.19</v>
      </c>
    </row>
    <row r="3683" customFormat="false" ht="25.5" hidden="false" customHeight="false" outlineLevel="0" collapsed="false">
      <c r="A3683" s="868" t="s">
        <v>7698</v>
      </c>
      <c r="B3683" s="869"/>
      <c r="C3683" s="868" t="s">
        <v>7699</v>
      </c>
      <c r="D3683" s="868" t="s">
        <v>337</v>
      </c>
      <c r="E3683" s="870" t="n">
        <v>100.38</v>
      </c>
      <c r="F3683" s="871" t="n">
        <v>13.78</v>
      </c>
      <c r="G3683" s="871" t="n">
        <v>114.16</v>
      </c>
      <c r="H3683" s="870" t="n">
        <v>100.38</v>
      </c>
      <c r="I3683" s="871" t="n">
        <v>15.92</v>
      </c>
      <c r="J3683" s="871" t="n">
        <v>116.3</v>
      </c>
    </row>
    <row r="3684" customFormat="false" ht="25.5" hidden="false" customHeight="false" outlineLevel="0" collapsed="false">
      <c r="A3684" s="868" t="s">
        <v>7700</v>
      </c>
      <c r="B3684" s="869"/>
      <c r="C3684" s="868" t="s">
        <v>7701</v>
      </c>
      <c r="D3684" s="868" t="s">
        <v>337</v>
      </c>
      <c r="E3684" s="870" t="n">
        <v>136.04</v>
      </c>
      <c r="F3684" s="871" t="n">
        <v>13.78</v>
      </c>
      <c r="G3684" s="871" t="n">
        <v>149.82</v>
      </c>
      <c r="H3684" s="870" t="n">
        <v>136.04</v>
      </c>
      <c r="I3684" s="871" t="n">
        <v>15.92</v>
      </c>
      <c r="J3684" s="871" t="n">
        <v>151.96</v>
      </c>
    </row>
    <row r="3685" customFormat="false" ht="25.5" hidden="false" customHeight="false" outlineLevel="0" collapsed="false">
      <c r="A3685" s="868" t="s">
        <v>7702</v>
      </c>
      <c r="B3685" s="869"/>
      <c r="C3685" s="868" t="s">
        <v>7703</v>
      </c>
      <c r="D3685" s="868" t="s">
        <v>337</v>
      </c>
      <c r="E3685" s="870" t="n">
        <v>163.22</v>
      </c>
      <c r="F3685" s="871" t="n">
        <v>13.78</v>
      </c>
      <c r="G3685" s="871" t="n">
        <v>177</v>
      </c>
      <c r="H3685" s="870" t="n">
        <v>163.22</v>
      </c>
      <c r="I3685" s="871" t="n">
        <v>15.92</v>
      </c>
      <c r="J3685" s="871" t="n">
        <v>179.14</v>
      </c>
    </row>
    <row r="3686" customFormat="false" ht="25.5" hidden="false" customHeight="false" outlineLevel="0" collapsed="false">
      <c r="A3686" s="868" t="s">
        <v>7704</v>
      </c>
      <c r="B3686" s="869"/>
      <c r="C3686" s="868" t="s">
        <v>7705</v>
      </c>
      <c r="D3686" s="868" t="s">
        <v>337</v>
      </c>
      <c r="E3686" s="870" t="n">
        <v>680</v>
      </c>
      <c r="F3686" s="871" t="n">
        <v>0</v>
      </c>
      <c r="G3686" s="871" t="n">
        <v>680</v>
      </c>
      <c r="H3686" s="870" t="n">
        <v>680</v>
      </c>
      <c r="I3686" s="871" t="n">
        <v>0</v>
      </c>
      <c r="J3686" s="871" t="n">
        <v>680</v>
      </c>
    </row>
    <row r="3687" customFormat="false" ht="25.5" hidden="false" customHeight="false" outlineLevel="0" collapsed="false">
      <c r="A3687" s="868" t="s">
        <v>7706</v>
      </c>
      <c r="B3687" s="869"/>
      <c r="C3687" s="868" t="s">
        <v>7707</v>
      </c>
      <c r="D3687" s="868" t="s">
        <v>337</v>
      </c>
      <c r="E3687" s="870" t="n">
        <v>97.84</v>
      </c>
      <c r="F3687" s="871" t="n">
        <v>13.78</v>
      </c>
      <c r="G3687" s="871" t="n">
        <v>111.62</v>
      </c>
      <c r="H3687" s="870" t="n">
        <v>97.84</v>
      </c>
      <c r="I3687" s="871" t="n">
        <v>15.92</v>
      </c>
      <c r="J3687" s="871" t="n">
        <v>113.76</v>
      </c>
    </row>
    <row r="3688" customFormat="false" ht="25.5" hidden="false" customHeight="false" outlineLevel="0" collapsed="false">
      <c r="A3688" s="868" t="s">
        <v>7708</v>
      </c>
      <c r="B3688" s="869"/>
      <c r="C3688" s="868" t="s">
        <v>7709</v>
      </c>
      <c r="D3688" s="868" t="s">
        <v>337</v>
      </c>
      <c r="E3688" s="870" t="n">
        <v>129.95</v>
      </c>
      <c r="F3688" s="871" t="n">
        <v>13.78</v>
      </c>
      <c r="G3688" s="871" t="n">
        <v>143.73</v>
      </c>
      <c r="H3688" s="870" t="n">
        <v>129.95</v>
      </c>
      <c r="I3688" s="871" t="n">
        <v>15.92</v>
      </c>
      <c r="J3688" s="871" t="n">
        <v>145.87</v>
      </c>
    </row>
    <row r="3689" customFormat="false" ht="25.5" hidden="false" customHeight="false" outlineLevel="0" collapsed="false">
      <c r="A3689" s="868" t="s">
        <v>7710</v>
      </c>
      <c r="B3689" s="869"/>
      <c r="C3689" s="868" t="s">
        <v>7711</v>
      </c>
      <c r="D3689" s="868" t="s">
        <v>337</v>
      </c>
      <c r="E3689" s="870" t="n">
        <v>143.62</v>
      </c>
      <c r="F3689" s="871" t="n">
        <v>13.78</v>
      </c>
      <c r="G3689" s="871" t="n">
        <v>157.4</v>
      </c>
      <c r="H3689" s="870" t="n">
        <v>143.62</v>
      </c>
      <c r="I3689" s="871" t="n">
        <v>15.92</v>
      </c>
      <c r="J3689" s="871" t="n">
        <v>159.54</v>
      </c>
    </row>
    <row r="3690" customFormat="false" ht="25.5" hidden="false" customHeight="false" outlineLevel="0" collapsed="false">
      <c r="A3690" s="868" t="s">
        <v>7712</v>
      </c>
      <c r="B3690" s="869"/>
      <c r="C3690" s="868" t="s">
        <v>7713</v>
      </c>
      <c r="D3690" s="868" t="s">
        <v>337</v>
      </c>
      <c r="E3690" s="870" t="n">
        <v>348.19</v>
      </c>
      <c r="F3690" s="871" t="n">
        <v>13.78</v>
      </c>
      <c r="G3690" s="871" t="n">
        <v>361.97</v>
      </c>
      <c r="H3690" s="870" t="n">
        <v>348.19</v>
      </c>
      <c r="I3690" s="871" t="n">
        <v>15.92</v>
      </c>
      <c r="J3690" s="871" t="n">
        <v>364.11</v>
      </c>
    </row>
    <row r="3691" customFormat="false" ht="12.75" hidden="false" customHeight="false" outlineLevel="0" collapsed="false">
      <c r="A3691" s="868" t="s">
        <v>7714</v>
      </c>
      <c r="B3691" s="869"/>
      <c r="C3691" s="868" t="s">
        <v>7715</v>
      </c>
      <c r="D3691" s="868" t="s">
        <v>337</v>
      </c>
      <c r="E3691" s="870" t="n">
        <v>140.56</v>
      </c>
      <c r="F3691" s="871" t="n">
        <v>1.35</v>
      </c>
      <c r="G3691" s="871" t="n">
        <v>141.91</v>
      </c>
      <c r="H3691" s="870" t="n">
        <v>140.56</v>
      </c>
      <c r="I3691" s="871" t="n">
        <v>1.56</v>
      </c>
      <c r="J3691" s="871" t="n">
        <v>142.12</v>
      </c>
    </row>
    <row r="3692" customFormat="false" ht="12.75" hidden="false" customHeight="false" outlineLevel="0" collapsed="false">
      <c r="A3692" s="868" t="s">
        <v>7716</v>
      </c>
      <c r="B3692" s="869"/>
      <c r="C3692" s="868" t="s">
        <v>7717</v>
      </c>
      <c r="D3692" s="868" t="s">
        <v>337</v>
      </c>
      <c r="E3692" s="870" t="n">
        <v>250.36</v>
      </c>
      <c r="F3692" s="871" t="n">
        <v>1.35</v>
      </c>
      <c r="G3692" s="871" t="n">
        <v>251.71</v>
      </c>
      <c r="H3692" s="870" t="n">
        <v>250.36</v>
      </c>
      <c r="I3692" s="871" t="n">
        <v>1.56</v>
      </c>
      <c r="J3692" s="871" t="n">
        <v>251.92</v>
      </c>
    </row>
    <row r="3693" customFormat="false" ht="12.75" hidden="false" customHeight="false" outlineLevel="0" collapsed="false">
      <c r="A3693" s="863" t="s">
        <v>7718</v>
      </c>
      <c r="B3693" s="864" t="s">
        <v>7719</v>
      </c>
      <c r="C3693" s="865"/>
      <c r="D3693" s="876"/>
      <c r="E3693" s="877"/>
      <c r="F3693" s="877"/>
      <c r="G3693" s="878"/>
      <c r="H3693" s="877"/>
      <c r="I3693" s="877"/>
      <c r="J3693" s="878"/>
    </row>
    <row r="3694" customFormat="false" ht="12.75" hidden="false" customHeight="false" outlineLevel="0" collapsed="false">
      <c r="A3694" s="868" t="s">
        <v>7720</v>
      </c>
      <c r="B3694" s="869"/>
      <c r="C3694" s="868" t="s">
        <v>7721</v>
      </c>
      <c r="D3694" s="868" t="s">
        <v>1166</v>
      </c>
      <c r="E3694" s="870" t="n">
        <v>2.7</v>
      </c>
      <c r="F3694" s="871" t="n">
        <v>0</v>
      </c>
      <c r="G3694" s="871" t="n">
        <v>2.7</v>
      </c>
      <c r="H3694" s="870" t="n">
        <v>2.7</v>
      </c>
      <c r="I3694" s="871" t="n">
        <v>0</v>
      </c>
      <c r="J3694" s="871" t="n">
        <v>2.7</v>
      </c>
    </row>
    <row r="3695" customFormat="false" ht="12.75" hidden="false" customHeight="false" outlineLevel="0" collapsed="false">
      <c r="A3695" s="868" t="s">
        <v>7722</v>
      </c>
      <c r="B3695" s="869"/>
      <c r="C3695" s="868" t="s">
        <v>7723</v>
      </c>
      <c r="D3695" s="868" t="s">
        <v>899</v>
      </c>
      <c r="E3695" s="870" t="n">
        <v>9.4</v>
      </c>
      <c r="F3695" s="871" t="n">
        <v>0</v>
      </c>
      <c r="G3695" s="871" t="n">
        <v>9.4</v>
      </c>
      <c r="H3695" s="870" t="n">
        <v>9.4</v>
      </c>
      <c r="I3695" s="871" t="n">
        <v>0</v>
      </c>
      <c r="J3695" s="871" t="n">
        <v>9.4</v>
      </c>
    </row>
    <row r="3696" customFormat="false" ht="12.75" hidden="false" customHeight="false" outlineLevel="0" collapsed="false">
      <c r="A3696" s="868" t="s">
        <v>7724</v>
      </c>
      <c r="B3696" s="869"/>
      <c r="C3696" s="868" t="s">
        <v>7725</v>
      </c>
      <c r="D3696" s="868" t="s">
        <v>899</v>
      </c>
      <c r="E3696" s="870" t="n">
        <v>8.93</v>
      </c>
      <c r="F3696" s="871" t="n">
        <v>0</v>
      </c>
      <c r="G3696" s="871" t="n">
        <v>8.93</v>
      </c>
      <c r="H3696" s="870" t="n">
        <v>8.93</v>
      </c>
      <c r="I3696" s="871" t="n">
        <v>0</v>
      </c>
      <c r="J3696" s="871" t="n">
        <v>8.93</v>
      </c>
    </row>
    <row r="3697" customFormat="false" ht="38.25" hidden="false" customHeight="false" outlineLevel="0" collapsed="false">
      <c r="A3697" s="868" t="s">
        <v>7726</v>
      </c>
      <c r="B3697" s="869"/>
      <c r="C3697" s="868" t="s">
        <v>7727</v>
      </c>
      <c r="D3697" s="868" t="s">
        <v>337</v>
      </c>
      <c r="E3697" s="870" t="n">
        <v>37.82</v>
      </c>
      <c r="F3697" s="871" t="n">
        <v>0</v>
      </c>
      <c r="G3697" s="871" t="n">
        <v>37.82</v>
      </c>
      <c r="H3697" s="870" t="n">
        <v>37.82</v>
      </c>
      <c r="I3697" s="871" t="n">
        <v>0</v>
      </c>
      <c r="J3697" s="871" t="n">
        <v>37.82</v>
      </c>
    </row>
    <row r="3698" customFormat="false" ht="38.25" hidden="false" customHeight="false" outlineLevel="0" collapsed="false">
      <c r="A3698" s="868" t="s">
        <v>7728</v>
      </c>
      <c r="B3698" s="869"/>
      <c r="C3698" s="868" t="s">
        <v>7729</v>
      </c>
      <c r="D3698" s="868" t="s">
        <v>337</v>
      </c>
      <c r="E3698" s="870" t="n">
        <v>18.86</v>
      </c>
      <c r="F3698" s="871" t="n">
        <v>0</v>
      </c>
      <c r="G3698" s="871" t="n">
        <v>18.86</v>
      </c>
      <c r="H3698" s="870" t="n">
        <v>18.86</v>
      </c>
      <c r="I3698" s="871" t="n">
        <v>0</v>
      </c>
      <c r="J3698" s="871" t="n">
        <v>18.86</v>
      </c>
    </row>
    <row r="3699" customFormat="false" ht="12.75" hidden="false" customHeight="false" outlineLevel="0" collapsed="false">
      <c r="A3699" s="868" t="s">
        <v>7730</v>
      </c>
      <c r="B3699" s="869"/>
      <c r="C3699" s="868" t="s">
        <v>7731</v>
      </c>
      <c r="D3699" s="868" t="s">
        <v>337</v>
      </c>
      <c r="E3699" s="870" t="n">
        <v>0.05</v>
      </c>
      <c r="F3699" s="871" t="n">
        <v>11.67</v>
      </c>
      <c r="G3699" s="871" t="n">
        <v>11.72</v>
      </c>
      <c r="H3699" s="870" t="n">
        <v>0.05</v>
      </c>
      <c r="I3699" s="871" t="n">
        <v>13.49</v>
      </c>
      <c r="J3699" s="871" t="n">
        <v>13.54</v>
      </c>
    </row>
    <row r="3700" customFormat="false" ht="12.75" hidden="false" customHeight="false" outlineLevel="0" collapsed="false">
      <c r="A3700" s="857" t="s">
        <v>7732</v>
      </c>
      <c r="B3700" s="858" t="s">
        <v>7733</v>
      </c>
      <c r="C3700" s="859"/>
      <c r="D3700" s="860"/>
      <c r="E3700" s="874"/>
      <c r="F3700" s="874"/>
      <c r="G3700" s="875"/>
      <c r="H3700" s="874"/>
      <c r="I3700" s="874"/>
      <c r="J3700" s="875"/>
    </row>
    <row r="3701" customFormat="false" ht="12.75" hidden="false" customHeight="false" outlineLevel="0" collapsed="false">
      <c r="A3701" s="863" t="s">
        <v>7734</v>
      </c>
      <c r="B3701" s="864" t="s">
        <v>7735</v>
      </c>
      <c r="C3701" s="865"/>
      <c r="D3701" s="876"/>
      <c r="E3701" s="877"/>
      <c r="F3701" s="877"/>
      <c r="G3701" s="878"/>
      <c r="H3701" s="877"/>
      <c r="I3701" s="877"/>
      <c r="J3701" s="878"/>
    </row>
    <row r="3702" customFormat="false" ht="25.5" hidden="false" customHeight="false" outlineLevel="0" collapsed="false">
      <c r="A3702" s="868" t="s">
        <v>7736</v>
      </c>
      <c r="B3702" s="869"/>
      <c r="C3702" s="868" t="s">
        <v>7737</v>
      </c>
      <c r="D3702" s="868" t="s">
        <v>389</v>
      </c>
      <c r="E3702" s="870" t="n">
        <v>1.9</v>
      </c>
      <c r="F3702" s="871" t="n">
        <v>0.11</v>
      </c>
      <c r="G3702" s="871" t="n">
        <v>2.01</v>
      </c>
      <c r="H3702" s="870" t="n">
        <v>1.9</v>
      </c>
      <c r="I3702" s="871" t="n">
        <v>0.13</v>
      </c>
      <c r="J3702" s="871" t="n">
        <v>2.03</v>
      </c>
    </row>
    <row r="3703" customFormat="false" ht="38.25" hidden="false" customHeight="false" outlineLevel="0" collapsed="false">
      <c r="A3703" s="868" t="s">
        <v>7738</v>
      </c>
      <c r="B3703" s="869"/>
      <c r="C3703" s="868" t="s">
        <v>7739</v>
      </c>
      <c r="D3703" s="868" t="s">
        <v>389</v>
      </c>
      <c r="E3703" s="870" t="n">
        <v>16.22</v>
      </c>
      <c r="F3703" s="871" t="n">
        <v>0.22</v>
      </c>
      <c r="G3703" s="871" t="n">
        <v>16.44</v>
      </c>
      <c r="H3703" s="870" t="n">
        <v>16.22</v>
      </c>
      <c r="I3703" s="871" t="n">
        <v>0.25</v>
      </c>
      <c r="J3703" s="871" t="n">
        <v>16.47</v>
      </c>
    </row>
    <row r="3704" customFormat="false" ht="12.75" hidden="false" customHeight="false" outlineLevel="0" collapsed="false">
      <c r="A3704" s="868" t="s">
        <v>7740</v>
      </c>
      <c r="B3704" s="869"/>
      <c r="C3704" s="868" t="s">
        <v>7741</v>
      </c>
      <c r="D3704" s="868" t="s">
        <v>470</v>
      </c>
      <c r="E3704" s="870" t="n">
        <v>11.66</v>
      </c>
      <c r="F3704" s="871" t="n">
        <v>0.43</v>
      </c>
      <c r="G3704" s="871" t="n">
        <v>12.09</v>
      </c>
      <c r="H3704" s="870" t="n">
        <v>11.66</v>
      </c>
      <c r="I3704" s="871" t="n">
        <v>0.5</v>
      </c>
      <c r="J3704" s="871" t="n">
        <v>12.16</v>
      </c>
    </row>
    <row r="3705" customFormat="false" ht="12.75" hidden="false" customHeight="false" outlineLevel="0" collapsed="false">
      <c r="A3705" s="868" t="s">
        <v>7742</v>
      </c>
      <c r="B3705" s="869"/>
      <c r="C3705" s="868" t="s">
        <v>7743</v>
      </c>
      <c r="D3705" s="868" t="s">
        <v>470</v>
      </c>
      <c r="E3705" s="870" t="n">
        <v>166.11</v>
      </c>
      <c r="F3705" s="871" t="n">
        <v>20.25</v>
      </c>
      <c r="G3705" s="871" t="n">
        <v>186.36</v>
      </c>
      <c r="H3705" s="870" t="n">
        <v>166.11</v>
      </c>
      <c r="I3705" s="871" t="n">
        <v>23.4</v>
      </c>
      <c r="J3705" s="871" t="n">
        <v>189.51</v>
      </c>
    </row>
    <row r="3706" customFormat="false" ht="12.75" hidden="false" customHeight="false" outlineLevel="0" collapsed="false">
      <c r="A3706" s="868" t="s">
        <v>7744</v>
      </c>
      <c r="B3706" s="869"/>
      <c r="C3706" s="868" t="s">
        <v>7745</v>
      </c>
      <c r="D3706" s="868" t="s">
        <v>470</v>
      </c>
      <c r="E3706" s="870" t="n">
        <v>126.75</v>
      </c>
      <c r="F3706" s="871" t="n">
        <v>13.5</v>
      </c>
      <c r="G3706" s="871" t="n">
        <v>140.25</v>
      </c>
      <c r="H3706" s="870" t="n">
        <v>126.75</v>
      </c>
      <c r="I3706" s="871" t="n">
        <v>15.6</v>
      </c>
      <c r="J3706" s="871" t="n">
        <v>142.35</v>
      </c>
    </row>
    <row r="3707" customFormat="false" ht="12.75" hidden="false" customHeight="false" outlineLevel="0" collapsed="false">
      <c r="A3707" s="868" t="s">
        <v>7746</v>
      </c>
      <c r="B3707" s="869"/>
      <c r="C3707" s="868" t="s">
        <v>7747</v>
      </c>
      <c r="D3707" s="868" t="s">
        <v>470</v>
      </c>
      <c r="E3707" s="870" t="n">
        <v>111.46</v>
      </c>
      <c r="F3707" s="871" t="n">
        <v>2.08</v>
      </c>
      <c r="G3707" s="871" t="n">
        <v>113.54</v>
      </c>
      <c r="H3707" s="870" t="n">
        <v>111.46</v>
      </c>
      <c r="I3707" s="871" t="n">
        <v>2.4</v>
      </c>
      <c r="J3707" s="871" t="n">
        <v>113.86</v>
      </c>
    </row>
    <row r="3708" customFormat="false" ht="12.75" hidden="false" customHeight="false" outlineLevel="0" collapsed="false">
      <c r="A3708" s="868" t="s">
        <v>7748</v>
      </c>
      <c r="B3708" s="869"/>
      <c r="C3708" s="868" t="s">
        <v>7749</v>
      </c>
      <c r="D3708" s="868" t="s">
        <v>470</v>
      </c>
      <c r="E3708" s="870" t="n">
        <v>591.37</v>
      </c>
      <c r="F3708" s="871" t="n">
        <v>10.13</v>
      </c>
      <c r="G3708" s="871" t="n">
        <v>601.5</v>
      </c>
      <c r="H3708" s="870" t="n">
        <v>591.37</v>
      </c>
      <c r="I3708" s="871" t="n">
        <v>11.7</v>
      </c>
      <c r="J3708" s="871" t="n">
        <v>603.07</v>
      </c>
    </row>
    <row r="3709" customFormat="false" ht="25.5" hidden="false" customHeight="false" outlineLevel="0" collapsed="false">
      <c r="A3709" s="868" t="s">
        <v>7750</v>
      </c>
      <c r="B3709" s="869"/>
      <c r="C3709" s="868" t="s">
        <v>7751</v>
      </c>
      <c r="D3709" s="868" t="s">
        <v>470</v>
      </c>
      <c r="E3709" s="870" t="n">
        <v>191.89</v>
      </c>
      <c r="F3709" s="871" t="n">
        <v>0</v>
      </c>
      <c r="G3709" s="871" t="n">
        <v>191.89</v>
      </c>
      <c r="H3709" s="870" t="n">
        <v>191.89</v>
      </c>
      <c r="I3709" s="871" t="n">
        <v>0</v>
      </c>
      <c r="J3709" s="871" t="n">
        <v>191.89</v>
      </c>
    </row>
    <row r="3710" customFormat="false" ht="25.5" hidden="false" customHeight="false" outlineLevel="0" collapsed="false">
      <c r="A3710" s="868" t="s">
        <v>7752</v>
      </c>
      <c r="B3710" s="869"/>
      <c r="C3710" s="868" t="s">
        <v>7753</v>
      </c>
      <c r="D3710" s="868" t="s">
        <v>389</v>
      </c>
      <c r="E3710" s="870" t="n">
        <v>13.48</v>
      </c>
      <c r="F3710" s="871" t="n">
        <v>0.3</v>
      </c>
      <c r="G3710" s="871" t="n">
        <v>13.78</v>
      </c>
      <c r="H3710" s="870" t="n">
        <v>13.48</v>
      </c>
      <c r="I3710" s="871" t="n">
        <v>0.35</v>
      </c>
      <c r="J3710" s="871" t="n">
        <v>13.83</v>
      </c>
    </row>
    <row r="3711" customFormat="false" ht="12.75" hidden="false" customHeight="false" outlineLevel="0" collapsed="false">
      <c r="A3711" s="868" t="s">
        <v>7754</v>
      </c>
      <c r="B3711" s="869"/>
      <c r="C3711" s="868" t="s">
        <v>7755</v>
      </c>
      <c r="D3711" s="868" t="s">
        <v>389</v>
      </c>
      <c r="E3711" s="870" t="n">
        <v>0</v>
      </c>
      <c r="F3711" s="871" t="n">
        <v>0.54</v>
      </c>
      <c r="G3711" s="871" t="n">
        <v>0.54</v>
      </c>
      <c r="H3711" s="870" t="n">
        <v>0</v>
      </c>
      <c r="I3711" s="871" t="n">
        <v>0.63</v>
      </c>
      <c r="J3711" s="871" t="n">
        <v>0.63</v>
      </c>
    </row>
    <row r="3712" customFormat="false" ht="12.75" hidden="false" customHeight="false" outlineLevel="0" collapsed="false">
      <c r="A3712" s="863" t="s">
        <v>7756</v>
      </c>
      <c r="B3712" s="864" t="s">
        <v>7757</v>
      </c>
      <c r="C3712" s="865"/>
      <c r="D3712" s="876"/>
      <c r="E3712" s="877"/>
      <c r="F3712" s="877"/>
      <c r="G3712" s="878"/>
      <c r="H3712" s="877"/>
      <c r="I3712" s="877"/>
      <c r="J3712" s="878"/>
    </row>
    <row r="3713" customFormat="false" ht="25.5" hidden="false" customHeight="false" outlineLevel="0" collapsed="false">
      <c r="A3713" s="868" t="s">
        <v>7758</v>
      </c>
      <c r="B3713" s="869"/>
      <c r="C3713" s="868" t="s">
        <v>7759</v>
      </c>
      <c r="D3713" s="868" t="s">
        <v>470</v>
      </c>
      <c r="E3713" s="870" t="n">
        <v>65.36</v>
      </c>
      <c r="F3713" s="871" t="n">
        <v>8.64</v>
      </c>
      <c r="G3713" s="871" t="n">
        <v>74</v>
      </c>
      <c r="H3713" s="870" t="n">
        <v>65.36</v>
      </c>
      <c r="I3713" s="871" t="n">
        <v>9.98</v>
      </c>
      <c r="J3713" s="871" t="n">
        <v>75.34</v>
      </c>
    </row>
    <row r="3714" customFormat="false" ht="12.75" hidden="false" customHeight="false" outlineLevel="0" collapsed="false">
      <c r="A3714" s="863" t="s">
        <v>7760</v>
      </c>
      <c r="B3714" s="864" t="s">
        <v>7761</v>
      </c>
      <c r="C3714" s="865"/>
      <c r="D3714" s="876"/>
      <c r="E3714" s="877"/>
      <c r="F3714" s="877"/>
      <c r="G3714" s="878"/>
      <c r="H3714" s="877"/>
      <c r="I3714" s="877"/>
      <c r="J3714" s="878"/>
    </row>
    <row r="3715" customFormat="false" ht="12.75" hidden="false" customHeight="false" outlineLevel="0" collapsed="false">
      <c r="A3715" s="868" t="s">
        <v>7762</v>
      </c>
      <c r="B3715" s="869"/>
      <c r="C3715" s="868" t="s">
        <v>7763</v>
      </c>
      <c r="D3715" s="868" t="s">
        <v>470</v>
      </c>
      <c r="E3715" s="870" t="n">
        <v>834.26</v>
      </c>
      <c r="F3715" s="871" t="n">
        <v>11.25</v>
      </c>
      <c r="G3715" s="871" t="n">
        <v>845.51</v>
      </c>
      <c r="H3715" s="870" t="n">
        <v>834.26</v>
      </c>
      <c r="I3715" s="871" t="n">
        <v>13</v>
      </c>
      <c r="J3715" s="871" t="n">
        <v>847.26</v>
      </c>
    </row>
    <row r="3716" customFormat="false" ht="25.5" hidden="false" customHeight="false" outlineLevel="0" collapsed="false">
      <c r="A3716" s="868" t="s">
        <v>7764</v>
      </c>
      <c r="B3716" s="869"/>
      <c r="C3716" s="868" t="s">
        <v>7765</v>
      </c>
      <c r="D3716" s="868" t="s">
        <v>470</v>
      </c>
      <c r="E3716" s="870" t="n">
        <v>903.62</v>
      </c>
      <c r="F3716" s="871" t="n">
        <v>11.25</v>
      </c>
      <c r="G3716" s="871" t="n">
        <v>914.87</v>
      </c>
      <c r="H3716" s="870" t="n">
        <v>903.62</v>
      </c>
      <c r="I3716" s="871" t="n">
        <v>13</v>
      </c>
      <c r="J3716" s="871" t="n">
        <v>916.62</v>
      </c>
    </row>
    <row r="3717" customFormat="false" ht="25.5" hidden="false" customHeight="false" outlineLevel="0" collapsed="false">
      <c r="A3717" s="868" t="s">
        <v>7766</v>
      </c>
      <c r="B3717" s="869"/>
      <c r="C3717" s="868" t="s">
        <v>7767</v>
      </c>
      <c r="D3717" s="868" t="s">
        <v>470</v>
      </c>
      <c r="E3717" s="870" t="n">
        <v>833.87</v>
      </c>
      <c r="F3717" s="871" t="n">
        <v>11.25</v>
      </c>
      <c r="G3717" s="871" t="n">
        <v>845.12</v>
      </c>
      <c r="H3717" s="870" t="n">
        <v>833.87</v>
      </c>
      <c r="I3717" s="871" t="n">
        <v>13</v>
      </c>
      <c r="J3717" s="871" t="n">
        <v>846.87</v>
      </c>
    </row>
    <row r="3718" customFormat="false" ht="12.75" hidden="false" customHeight="false" outlineLevel="0" collapsed="false">
      <c r="A3718" s="868" t="s">
        <v>7768</v>
      </c>
      <c r="B3718" s="869"/>
      <c r="C3718" s="868" t="s">
        <v>7769</v>
      </c>
      <c r="D3718" s="868" t="s">
        <v>389</v>
      </c>
      <c r="E3718" s="870" t="n">
        <v>4.51</v>
      </c>
      <c r="F3718" s="871" t="n">
        <v>0.06</v>
      </c>
      <c r="G3718" s="871" t="n">
        <v>4.57</v>
      </c>
      <c r="H3718" s="870" t="n">
        <v>4.51</v>
      </c>
      <c r="I3718" s="871" t="n">
        <v>0.07</v>
      </c>
      <c r="J3718" s="871" t="n">
        <v>4.58</v>
      </c>
    </row>
    <row r="3719" customFormat="false" ht="12.75" hidden="false" customHeight="false" outlineLevel="0" collapsed="false">
      <c r="A3719" s="868" t="s">
        <v>7770</v>
      </c>
      <c r="B3719" s="869"/>
      <c r="C3719" s="868" t="s">
        <v>7771</v>
      </c>
      <c r="D3719" s="868" t="s">
        <v>389</v>
      </c>
      <c r="E3719" s="870" t="n">
        <v>10.9</v>
      </c>
      <c r="F3719" s="871" t="n">
        <v>0.08</v>
      </c>
      <c r="G3719" s="871" t="n">
        <v>10.98</v>
      </c>
      <c r="H3719" s="870" t="n">
        <v>10.9</v>
      </c>
      <c r="I3719" s="871" t="n">
        <v>0.09</v>
      </c>
      <c r="J3719" s="871" t="n">
        <v>10.99</v>
      </c>
    </row>
    <row r="3720" customFormat="false" ht="12.75" hidden="false" customHeight="false" outlineLevel="0" collapsed="false">
      <c r="A3720" s="868" t="s">
        <v>7772</v>
      </c>
      <c r="B3720" s="869"/>
      <c r="C3720" s="868" t="s">
        <v>7773</v>
      </c>
      <c r="D3720" s="868" t="s">
        <v>470</v>
      </c>
      <c r="E3720" s="870" t="n">
        <v>729.56</v>
      </c>
      <c r="F3720" s="871" t="n">
        <v>11.25</v>
      </c>
      <c r="G3720" s="871" t="n">
        <v>740.81</v>
      </c>
      <c r="H3720" s="870" t="n">
        <v>729.56</v>
      </c>
      <c r="I3720" s="871" t="n">
        <v>13</v>
      </c>
      <c r="J3720" s="871" t="n">
        <v>742.56</v>
      </c>
    </row>
    <row r="3721" customFormat="false" ht="12.75" hidden="false" customHeight="false" outlineLevel="0" collapsed="false">
      <c r="A3721" s="868" t="s">
        <v>7774</v>
      </c>
      <c r="B3721" s="869"/>
      <c r="C3721" s="868" t="s">
        <v>7775</v>
      </c>
      <c r="D3721" s="868" t="s">
        <v>470</v>
      </c>
      <c r="E3721" s="870" t="n">
        <v>737.64</v>
      </c>
      <c r="F3721" s="871" t="n">
        <v>27</v>
      </c>
      <c r="G3721" s="871" t="n">
        <v>764.64</v>
      </c>
      <c r="H3721" s="870" t="n">
        <v>737.64</v>
      </c>
      <c r="I3721" s="871" t="n">
        <v>31.2</v>
      </c>
      <c r="J3721" s="871" t="n">
        <v>768.84</v>
      </c>
    </row>
    <row r="3722" customFormat="false" ht="12.75" hidden="false" customHeight="false" outlineLevel="0" collapsed="false">
      <c r="A3722" s="863" t="s">
        <v>7776</v>
      </c>
      <c r="B3722" s="864" t="s">
        <v>7777</v>
      </c>
      <c r="C3722" s="865"/>
      <c r="D3722" s="876"/>
      <c r="E3722" s="877"/>
      <c r="F3722" s="877"/>
      <c r="G3722" s="878"/>
      <c r="H3722" s="877"/>
      <c r="I3722" s="877"/>
      <c r="J3722" s="878"/>
    </row>
    <row r="3723" customFormat="false" ht="12.75" hidden="false" customHeight="false" outlineLevel="0" collapsed="false">
      <c r="A3723" s="868" t="s">
        <v>7778</v>
      </c>
      <c r="B3723" s="869"/>
      <c r="C3723" s="868" t="s">
        <v>7779</v>
      </c>
      <c r="D3723" s="868" t="s">
        <v>389</v>
      </c>
      <c r="E3723" s="870" t="n">
        <v>166.13</v>
      </c>
      <c r="F3723" s="871" t="n">
        <v>17.27</v>
      </c>
      <c r="G3723" s="871" t="n">
        <v>183.4</v>
      </c>
      <c r="H3723" s="870" t="n">
        <v>166.13</v>
      </c>
      <c r="I3723" s="871" t="n">
        <v>19.95</v>
      </c>
      <c r="J3723" s="871" t="n">
        <v>186.08</v>
      </c>
    </row>
    <row r="3724" customFormat="false" ht="12.75" hidden="false" customHeight="false" outlineLevel="0" collapsed="false">
      <c r="A3724" s="868" t="s">
        <v>7780</v>
      </c>
      <c r="B3724" s="869"/>
      <c r="C3724" s="868" t="s">
        <v>7781</v>
      </c>
      <c r="D3724" s="868" t="s">
        <v>389</v>
      </c>
      <c r="E3724" s="870" t="n">
        <v>8.15</v>
      </c>
      <c r="F3724" s="871" t="n">
        <v>1.35</v>
      </c>
      <c r="G3724" s="871" t="n">
        <v>9.5</v>
      </c>
      <c r="H3724" s="870" t="n">
        <v>8.15</v>
      </c>
      <c r="I3724" s="871" t="n">
        <v>1.56</v>
      </c>
      <c r="J3724" s="871" t="n">
        <v>9.71</v>
      </c>
    </row>
    <row r="3725" customFormat="false" ht="25.5" hidden="false" customHeight="false" outlineLevel="0" collapsed="false">
      <c r="A3725" s="868" t="s">
        <v>7782</v>
      </c>
      <c r="B3725" s="869"/>
      <c r="C3725" s="868" t="s">
        <v>7783</v>
      </c>
      <c r="D3725" s="868" t="s">
        <v>389</v>
      </c>
      <c r="E3725" s="870" t="n">
        <v>6.44</v>
      </c>
      <c r="F3725" s="871" t="n">
        <v>4.18</v>
      </c>
      <c r="G3725" s="871" t="n">
        <v>10.62</v>
      </c>
      <c r="H3725" s="870" t="n">
        <v>6.44</v>
      </c>
      <c r="I3725" s="871" t="n">
        <v>4.83</v>
      </c>
      <c r="J3725" s="871" t="n">
        <v>11.27</v>
      </c>
    </row>
    <row r="3726" customFormat="false" ht="25.5" hidden="false" customHeight="false" outlineLevel="0" collapsed="false">
      <c r="A3726" s="868" t="s">
        <v>7784</v>
      </c>
      <c r="B3726" s="869"/>
      <c r="C3726" s="868" t="s">
        <v>7785</v>
      </c>
      <c r="D3726" s="868" t="s">
        <v>389</v>
      </c>
      <c r="E3726" s="870" t="n">
        <v>29.01</v>
      </c>
      <c r="F3726" s="871" t="n">
        <v>3.38</v>
      </c>
      <c r="G3726" s="871" t="n">
        <v>32.39</v>
      </c>
      <c r="H3726" s="870" t="n">
        <v>29.01</v>
      </c>
      <c r="I3726" s="871" t="n">
        <v>3.9</v>
      </c>
      <c r="J3726" s="871" t="n">
        <v>32.91</v>
      </c>
    </row>
    <row r="3727" customFormat="false" ht="51" hidden="false" customHeight="false" outlineLevel="0" collapsed="false">
      <c r="A3727" s="868" t="s">
        <v>7786</v>
      </c>
      <c r="B3727" s="869"/>
      <c r="C3727" s="868" t="s">
        <v>7787</v>
      </c>
      <c r="D3727" s="868" t="s">
        <v>389</v>
      </c>
      <c r="E3727" s="870" t="n">
        <v>43.57</v>
      </c>
      <c r="F3727" s="871" t="n">
        <v>13.03</v>
      </c>
      <c r="G3727" s="871" t="n">
        <v>56.6</v>
      </c>
      <c r="H3727" s="870" t="n">
        <v>43.57</v>
      </c>
      <c r="I3727" s="871" t="n">
        <v>15.05</v>
      </c>
      <c r="J3727" s="871" t="n">
        <v>58.62</v>
      </c>
    </row>
    <row r="3728" customFormat="false" ht="51" hidden="false" customHeight="false" outlineLevel="0" collapsed="false">
      <c r="A3728" s="868" t="s">
        <v>7788</v>
      </c>
      <c r="B3728" s="869"/>
      <c r="C3728" s="868" t="s">
        <v>7789</v>
      </c>
      <c r="D3728" s="868" t="s">
        <v>389</v>
      </c>
      <c r="E3728" s="870" t="n">
        <v>44.32</v>
      </c>
      <c r="F3728" s="871" t="n">
        <v>13.03</v>
      </c>
      <c r="G3728" s="871" t="n">
        <v>57.35</v>
      </c>
      <c r="H3728" s="870" t="n">
        <v>44.32</v>
      </c>
      <c r="I3728" s="871" t="n">
        <v>15.05</v>
      </c>
      <c r="J3728" s="871" t="n">
        <v>59.37</v>
      </c>
    </row>
    <row r="3729" customFormat="false" ht="38.25" hidden="false" customHeight="false" outlineLevel="0" collapsed="false">
      <c r="A3729" s="868" t="s">
        <v>7790</v>
      </c>
      <c r="B3729" s="869"/>
      <c r="C3729" s="868" t="s">
        <v>7791</v>
      </c>
      <c r="D3729" s="868" t="s">
        <v>389</v>
      </c>
      <c r="E3729" s="870" t="n">
        <v>51.07</v>
      </c>
      <c r="F3729" s="871" t="n">
        <v>17.37</v>
      </c>
      <c r="G3729" s="871" t="n">
        <v>68.44</v>
      </c>
      <c r="H3729" s="870" t="n">
        <v>51.07</v>
      </c>
      <c r="I3729" s="871" t="n">
        <v>20.07</v>
      </c>
      <c r="J3729" s="871" t="n">
        <v>71.14</v>
      </c>
    </row>
    <row r="3730" customFormat="false" ht="25.5" hidden="false" customHeight="false" outlineLevel="0" collapsed="false">
      <c r="A3730" s="868" t="s">
        <v>7792</v>
      </c>
      <c r="B3730" s="869"/>
      <c r="C3730" s="868" t="s">
        <v>7793</v>
      </c>
      <c r="D3730" s="868" t="s">
        <v>389</v>
      </c>
      <c r="E3730" s="870" t="n">
        <v>57.2</v>
      </c>
      <c r="F3730" s="871" t="n">
        <v>6.39</v>
      </c>
      <c r="G3730" s="871" t="n">
        <v>63.59</v>
      </c>
      <c r="H3730" s="870" t="n">
        <v>57.2</v>
      </c>
      <c r="I3730" s="871" t="n">
        <v>7.38</v>
      </c>
      <c r="J3730" s="871" t="n">
        <v>64.58</v>
      </c>
    </row>
    <row r="3731" customFormat="false" ht="25.5" hidden="false" customHeight="false" outlineLevel="0" collapsed="false">
      <c r="A3731" s="868" t="s">
        <v>7794</v>
      </c>
      <c r="B3731" s="869"/>
      <c r="C3731" s="868" t="s">
        <v>7795</v>
      </c>
      <c r="D3731" s="868" t="s">
        <v>389</v>
      </c>
      <c r="E3731" s="870" t="n">
        <v>57.27</v>
      </c>
      <c r="F3731" s="871" t="n">
        <v>13.5</v>
      </c>
      <c r="G3731" s="871" t="n">
        <v>70.77</v>
      </c>
      <c r="H3731" s="870" t="n">
        <v>57.27</v>
      </c>
      <c r="I3731" s="871" t="n">
        <v>15.6</v>
      </c>
      <c r="J3731" s="871" t="n">
        <v>72.87</v>
      </c>
    </row>
    <row r="3732" customFormat="false" ht="12.75" hidden="false" customHeight="false" outlineLevel="0" collapsed="false">
      <c r="A3732" s="863" t="s">
        <v>7796</v>
      </c>
      <c r="B3732" s="864" t="s">
        <v>7797</v>
      </c>
      <c r="C3732" s="865"/>
      <c r="D3732" s="876"/>
      <c r="E3732" s="877"/>
      <c r="F3732" s="877"/>
      <c r="G3732" s="878"/>
      <c r="H3732" s="877"/>
      <c r="I3732" s="877"/>
      <c r="J3732" s="878"/>
    </row>
    <row r="3733" customFormat="false" ht="25.5" hidden="false" customHeight="false" outlineLevel="0" collapsed="false">
      <c r="A3733" s="868" t="s">
        <v>7798</v>
      </c>
      <c r="B3733" s="869"/>
      <c r="C3733" s="868" t="s">
        <v>7799</v>
      </c>
      <c r="D3733" s="868" t="s">
        <v>445</v>
      </c>
      <c r="E3733" s="870" t="n">
        <v>31.04</v>
      </c>
      <c r="F3733" s="871" t="n">
        <v>8.14</v>
      </c>
      <c r="G3733" s="871" t="n">
        <v>39.18</v>
      </c>
      <c r="H3733" s="870" t="n">
        <v>31.04</v>
      </c>
      <c r="I3733" s="871" t="n">
        <v>9.41</v>
      </c>
      <c r="J3733" s="871" t="n">
        <v>40.45</v>
      </c>
    </row>
    <row r="3734" customFormat="false" ht="25.5" hidden="false" customHeight="false" outlineLevel="0" collapsed="false">
      <c r="A3734" s="868" t="s">
        <v>7800</v>
      </c>
      <c r="B3734" s="869"/>
      <c r="C3734" s="868" t="s">
        <v>7801</v>
      </c>
      <c r="D3734" s="868" t="s">
        <v>445</v>
      </c>
      <c r="E3734" s="870" t="n">
        <v>29.13</v>
      </c>
      <c r="F3734" s="871" t="n">
        <v>8.14</v>
      </c>
      <c r="G3734" s="871" t="n">
        <v>37.27</v>
      </c>
      <c r="H3734" s="870" t="n">
        <v>29.13</v>
      </c>
      <c r="I3734" s="871" t="n">
        <v>9.41</v>
      </c>
      <c r="J3734" s="871" t="n">
        <v>38.54</v>
      </c>
    </row>
    <row r="3735" customFormat="false" ht="25.5" hidden="false" customHeight="false" outlineLevel="0" collapsed="false">
      <c r="A3735" s="868" t="s">
        <v>7802</v>
      </c>
      <c r="B3735" s="869"/>
      <c r="C3735" s="868" t="s">
        <v>7803</v>
      </c>
      <c r="D3735" s="868" t="s">
        <v>470</v>
      </c>
      <c r="E3735" s="870" t="n">
        <v>306.26</v>
      </c>
      <c r="F3735" s="871" t="n">
        <v>29.34</v>
      </c>
      <c r="G3735" s="871" t="n">
        <v>335.6</v>
      </c>
      <c r="H3735" s="870" t="n">
        <v>306.26</v>
      </c>
      <c r="I3735" s="871" t="n">
        <v>33.91</v>
      </c>
      <c r="J3735" s="871" t="n">
        <v>340.17</v>
      </c>
    </row>
    <row r="3736" customFormat="false" ht="25.5" hidden="false" customHeight="false" outlineLevel="0" collapsed="false">
      <c r="A3736" s="868" t="s">
        <v>7804</v>
      </c>
      <c r="B3736" s="869"/>
      <c r="C3736" s="868" t="s">
        <v>7805</v>
      </c>
      <c r="D3736" s="868" t="s">
        <v>470</v>
      </c>
      <c r="E3736" s="870" t="n">
        <v>316.49</v>
      </c>
      <c r="F3736" s="871" t="n">
        <v>29.34</v>
      </c>
      <c r="G3736" s="871" t="n">
        <v>345.83</v>
      </c>
      <c r="H3736" s="870" t="n">
        <v>316.49</v>
      </c>
      <c r="I3736" s="871" t="n">
        <v>33.91</v>
      </c>
      <c r="J3736" s="871" t="n">
        <v>350.4</v>
      </c>
    </row>
    <row r="3737" customFormat="false" ht="12.75" hidden="false" customHeight="false" outlineLevel="0" collapsed="false">
      <c r="A3737" s="868" t="s">
        <v>7806</v>
      </c>
      <c r="B3737" s="869"/>
      <c r="C3737" s="868" t="s">
        <v>7807</v>
      </c>
      <c r="D3737" s="868" t="s">
        <v>470</v>
      </c>
      <c r="E3737" s="870" t="n">
        <v>891.18</v>
      </c>
      <c r="F3737" s="871" t="n">
        <v>0</v>
      </c>
      <c r="G3737" s="871" t="n">
        <v>891.18</v>
      </c>
      <c r="H3737" s="870" t="n">
        <v>891.18</v>
      </c>
      <c r="I3737" s="871" t="n">
        <v>0</v>
      </c>
      <c r="J3737" s="871" t="n">
        <v>891.18</v>
      </c>
    </row>
    <row r="3738" customFormat="false" ht="25.5" hidden="false" customHeight="false" outlineLevel="0" collapsed="false">
      <c r="A3738" s="868" t="s">
        <v>7808</v>
      </c>
      <c r="B3738" s="869"/>
      <c r="C3738" s="868" t="s">
        <v>7809</v>
      </c>
      <c r="D3738" s="868" t="s">
        <v>470</v>
      </c>
      <c r="E3738" s="870" t="n">
        <v>407.18</v>
      </c>
      <c r="F3738" s="871" t="n">
        <v>59.84</v>
      </c>
      <c r="G3738" s="871" t="n">
        <v>467.02</v>
      </c>
      <c r="H3738" s="870" t="n">
        <v>407.18</v>
      </c>
      <c r="I3738" s="871" t="n">
        <v>69.16</v>
      </c>
      <c r="J3738" s="871" t="n">
        <v>476.34</v>
      </c>
    </row>
    <row r="3739" customFormat="false" ht="25.5" hidden="false" customHeight="false" outlineLevel="0" collapsed="false">
      <c r="A3739" s="868" t="s">
        <v>7810</v>
      </c>
      <c r="B3739" s="869"/>
      <c r="C3739" s="868" t="s">
        <v>7811</v>
      </c>
      <c r="D3739" s="868" t="s">
        <v>470</v>
      </c>
      <c r="E3739" s="870" t="n">
        <v>417.41</v>
      </c>
      <c r="F3739" s="871" t="n">
        <v>59.84</v>
      </c>
      <c r="G3739" s="871" t="n">
        <v>477.25</v>
      </c>
      <c r="H3739" s="870" t="n">
        <v>417.41</v>
      </c>
      <c r="I3739" s="871" t="n">
        <v>69.16</v>
      </c>
      <c r="J3739" s="871" t="n">
        <v>486.57</v>
      </c>
    </row>
    <row r="3740" customFormat="false" ht="12.75" hidden="false" customHeight="false" outlineLevel="0" collapsed="false">
      <c r="A3740" s="863" t="s">
        <v>7812</v>
      </c>
      <c r="B3740" s="864" t="s">
        <v>7813</v>
      </c>
      <c r="C3740" s="865"/>
      <c r="D3740" s="876"/>
      <c r="E3740" s="877"/>
      <c r="F3740" s="877"/>
      <c r="G3740" s="878"/>
      <c r="H3740" s="877"/>
      <c r="I3740" s="877"/>
      <c r="J3740" s="878"/>
    </row>
    <row r="3741" customFormat="false" ht="12.75" hidden="false" customHeight="false" outlineLevel="0" collapsed="false">
      <c r="A3741" s="868" t="s">
        <v>7814</v>
      </c>
      <c r="B3741" s="869"/>
      <c r="C3741" s="868" t="s">
        <v>7815</v>
      </c>
      <c r="D3741" s="868" t="s">
        <v>389</v>
      </c>
      <c r="E3741" s="870" t="n">
        <v>162.13</v>
      </c>
      <c r="F3741" s="871" t="n">
        <v>0</v>
      </c>
      <c r="G3741" s="871" t="n">
        <v>162.13</v>
      </c>
      <c r="H3741" s="870" t="n">
        <v>162.13</v>
      </c>
      <c r="I3741" s="871" t="n">
        <v>0</v>
      </c>
      <c r="J3741" s="871" t="n">
        <v>162.13</v>
      </c>
    </row>
    <row r="3742" customFormat="false" ht="38.25" hidden="false" customHeight="false" outlineLevel="0" collapsed="false">
      <c r="A3742" s="868" t="s">
        <v>7816</v>
      </c>
      <c r="B3742" s="869"/>
      <c r="C3742" s="868" t="s">
        <v>7817</v>
      </c>
      <c r="D3742" s="868" t="s">
        <v>389</v>
      </c>
      <c r="E3742" s="870" t="n">
        <v>55.83</v>
      </c>
      <c r="F3742" s="871" t="n">
        <v>7.63</v>
      </c>
      <c r="G3742" s="871" t="n">
        <v>63.46</v>
      </c>
      <c r="H3742" s="870" t="n">
        <v>55.83</v>
      </c>
      <c r="I3742" s="871" t="n">
        <v>8.81</v>
      </c>
      <c r="J3742" s="871" t="n">
        <v>64.64</v>
      </c>
    </row>
    <row r="3743" customFormat="false" ht="38.25" hidden="false" customHeight="false" outlineLevel="0" collapsed="false">
      <c r="A3743" s="868" t="s">
        <v>7818</v>
      </c>
      <c r="B3743" s="869"/>
      <c r="C3743" s="868" t="s">
        <v>7819</v>
      </c>
      <c r="D3743" s="868" t="s">
        <v>389</v>
      </c>
      <c r="E3743" s="870" t="n">
        <v>56.05</v>
      </c>
      <c r="F3743" s="871" t="n">
        <v>7.63</v>
      </c>
      <c r="G3743" s="871" t="n">
        <v>63.68</v>
      </c>
      <c r="H3743" s="870" t="n">
        <v>56.05</v>
      </c>
      <c r="I3743" s="871" t="n">
        <v>8.81</v>
      </c>
      <c r="J3743" s="871" t="n">
        <v>64.86</v>
      </c>
    </row>
    <row r="3744" customFormat="false" ht="38.25" hidden="false" customHeight="false" outlineLevel="0" collapsed="false">
      <c r="A3744" s="868" t="s">
        <v>7820</v>
      </c>
      <c r="B3744" s="869"/>
      <c r="C3744" s="868" t="s">
        <v>7821</v>
      </c>
      <c r="D3744" s="868" t="s">
        <v>389</v>
      </c>
      <c r="E3744" s="870" t="n">
        <v>2.55</v>
      </c>
      <c r="F3744" s="871" t="n">
        <v>6.8</v>
      </c>
      <c r="G3744" s="871" t="n">
        <v>9.35</v>
      </c>
      <c r="H3744" s="870" t="n">
        <v>2.55</v>
      </c>
      <c r="I3744" s="871" t="n">
        <v>7.86</v>
      </c>
      <c r="J3744" s="871" t="n">
        <v>10.41</v>
      </c>
    </row>
    <row r="3745" customFormat="false" ht="38.25" hidden="false" customHeight="false" outlineLevel="0" collapsed="false">
      <c r="A3745" s="868" t="s">
        <v>7822</v>
      </c>
      <c r="B3745" s="869"/>
      <c r="C3745" s="868" t="s">
        <v>7823</v>
      </c>
      <c r="D3745" s="868" t="s">
        <v>389</v>
      </c>
      <c r="E3745" s="870" t="n">
        <v>1.19</v>
      </c>
      <c r="F3745" s="871" t="n">
        <v>6.8</v>
      </c>
      <c r="G3745" s="871" t="n">
        <v>7.99</v>
      </c>
      <c r="H3745" s="870" t="n">
        <v>1.19</v>
      </c>
      <c r="I3745" s="871" t="n">
        <v>7.86</v>
      </c>
      <c r="J3745" s="871" t="n">
        <v>9.05</v>
      </c>
    </row>
    <row r="3746" customFormat="false" ht="38.25" hidden="false" customHeight="false" outlineLevel="0" collapsed="false">
      <c r="A3746" s="868" t="s">
        <v>7824</v>
      </c>
      <c r="B3746" s="869"/>
      <c r="C3746" s="868" t="s">
        <v>7825</v>
      </c>
      <c r="D3746" s="868" t="s">
        <v>389</v>
      </c>
      <c r="E3746" s="870" t="n">
        <v>69.68</v>
      </c>
      <c r="F3746" s="871" t="n">
        <v>19.3</v>
      </c>
      <c r="G3746" s="871" t="n">
        <v>88.98</v>
      </c>
      <c r="H3746" s="870" t="n">
        <v>69.68</v>
      </c>
      <c r="I3746" s="871" t="n">
        <v>22.31</v>
      </c>
      <c r="J3746" s="871" t="n">
        <v>91.99</v>
      </c>
    </row>
    <row r="3747" customFormat="false" ht="12.75" hidden="false" customHeight="false" outlineLevel="0" collapsed="false">
      <c r="A3747" s="863" t="s">
        <v>7826</v>
      </c>
      <c r="B3747" s="864" t="s">
        <v>7827</v>
      </c>
      <c r="C3747" s="865"/>
      <c r="D3747" s="876"/>
      <c r="E3747" s="877"/>
      <c r="F3747" s="877"/>
      <c r="G3747" s="878"/>
      <c r="H3747" s="877"/>
      <c r="I3747" s="877"/>
      <c r="J3747" s="878"/>
    </row>
    <row r="3748" customFormat="false" ht="12.75" hidden="false" customHeight="false" outlineLevel="0" collapsed="false">
      <c r="A3748" s="868" t="s">
        <v>7828</v>
      </c>
      <c r="B3748" s="869"/>
      <c r="C3748" s="868" t="s">
        <v>7829</v>
      </c>
      <c r="D3748" s="868" t="s">
        <v>445</v>
      </c>
      <c r="E3748" s="870" t="n">
        <v>62.06</v>
      </c>
      <c r="F3748" s="871" t="n">
        <v>9.31</v>
      </c>
      <c r="G3748" s="871" t="n">
        <v>71.37</v>
      </c>
      <c r="H3748" s="870" t="n">
        <v>62.06</v>
      </c>
      <c r="I3748" s="871" t="n">
        <v>10.77</v>
      </c>
      <c r="J3748" s="871" t="n">
        <v>72.83</v>
      </c>
    </row>
    <row r="3749" customFormat="false" ht="25.5" hidden="false" customHeight="false" outlineLevel="0" collapsed="false">
      <c r="A3749" s="868" t="s">
        <v>7830</v>
      </c>
      <c r="B3749" s="869"/>
      <c r="C3749" s="868" t="s">
        <v>7831</v>
      </c>
      <c r="D3749" s="868" t="s">
        <v>445</v>
      </c>
      <c r="E3749" s="870" t="n">
        <v>6.19</v>
      </c>
      <c r="F3749" s="871" t="n">
        <v>8.14</v>
      </c>
      <c r="G3749" s="871" t="n">
        <v>14.33</v>
      </c>
      <c r="H3749" s="870" t="n">
        <v>6.19</v>
      </c>
      <c r="I3749" s="871" t="n">
        <v>9.41</v>
      </c>
      <c r="J3749" s="871" t="n">
        <v>15.6</v>
      </c>
    </row>
    <row r="3750" customFormat="false" ht="12.75" hidden="false" customHeight="false" outlineLevel="0" collapsed="false">
      <c r="A3750" s="868" t="s">
        <v>7832</v>
      </c>
      <c r="B3750" s="869"/>
      <c r="C3750" s="868" t="s">
        <v>7833</v>
      </c>
      <c r="D3750" s="868" t="s">
        <v>389</v>
      </c>
      <c r="E3750" s="870" t="n">
        <v>9.71</v>
      </c>
      <c r="F3750" s="871" t="n">
        <v>17.27</v>
      </c>
      <c r="G3750" s="871" t="n">
        <v>26.98</v>
      </c>
      <c r="H3750" s="870" t="n">
        <v>9.71</v>
      </c>
      <c r="I3750" s="871" t="n">
        <v>19.95</v>
      </c>
      <c r="J3750" s="871" t="n">
        <v>29.66</v>
      </c>
    </row>
    <row r="3751" customFormat="false" ht="25.5" hidden="false" customHeight="false" outlineLevel="0" collapsed="false">
      <c r="A3751" s="868" t="s">
        <v>7834</v>
      </c>
      <c r="B3751" s="869"/>
      <c r="C3751" s="868" t="s">
        <v>7835</v>
      </c>
      <c r="D3751" s="868" t="s">
        <v>389</v>
      </c>
      <c r="E3751" s="870" t="n">
        <v>6.26</v>
      </c>
      <c r="F3751" s="871" t="n">
        <v>10.65</v>
      </c>
      <c r="G3751" s="871" t="n">
        <v>16.91</v>
      </c>
      <c r="H3751" s="870" t="n">
        <v>6.26</v>
      </c>
      <c r="I3751" s="871" t="n">
        <v>12.32</v>
      </c>
      <c r="J3751" s="871" t="n">
        <v>18.58</v>
      </c>
    </row>
    <row r="3752" customFormat="false" ht="25.5" hidden="false" customHeight="false" outlineLevel="0" collapsed="false">
      <c r="A3752" s="868" t="s">
        <v>7836</v>
      </c>
      <c r="B3752" s="869"/>
      <c r="C3752" s="868" t="s">
        <v>7837</v>
      </c>
      <c r="D3752" s="868" t="s">
        <v>389</v>
      </c>
      <c r="E3752" s="870" t="n">
        <v>6.33</v>
      </c>
      <c r="F3752" s="871" t="n">
        <v>12.36</v>
      </c>
      <c r="G3752" s="871" t="n">
        <v>18.69</v>
      </c>
      <c r="H3752" s="870" t="n">
        <v>6.33</v>
      </c>
      <c r="I3752" s="871" t="n">
        <v>14.27</v>
      </c>
      <c r="J3752" s="871" t="n">
        <v>20.6</v>
      </c>
    </row>
    <row r="3753" customFormat="false" ht="25.5" hidden="false" customHeight="false" outlineLevel="0" collapsed="false">
      <c r="A3753" s="868" t="s">
        <v>7838</v>
      </c>
      <c r="B3753" s="869"/>
      <c r="C3753" s="868" t="s">
        <v>7839</v>
      </c>
      <c r="D3753" s="868" t="s">
        <v>389</v>
      </c>
      <c r="E3753" s="870" t="n">
        <v>6.45</v>
      </c>
      <c r="F3753" s="871" t="n">
        <v>14.83</v>
      </c>
      <c r="G3753" s="871" t="n">
        <v>21.28</v>
      </c>
      <c r="H3753" s="870" t="n">
        <v>6.45</v>
      </c>
      <c r="I3753" s="871" t="n">
        <v>17.14</v>
      </c>
      <c r="J3753" s="871" t="n">
        <v>23.59</v>
      </c>
    </row>
    <row r="3754" customFormat="false" ht="12.75" hidden="false" customHeight="false" outlineLevel="0" collapsed="false">
      <c r="A3754" s="857" t="s">
        <v>7840</v>
      </c>
      <c r="B3754" s="858" t="s">
        <v>7841</v>
      </c>
      <c r="C3754" s="859"/>
      <c r="D3754" s="860"/>
      <c r="E3754" s="874"/>
      <c r="F3754" s="874"/>
      <c r="G3754" s="875"/>
      <c r="H3754" s="874"/>
      <c r="I3754" s="874"/>
      <c r="J3754" s="875"/>
    </row>
    <row r="3755" customFormat="false" ht="12.75" hidden="false" customHeight="false" outlineLevel="0" collapsed="false">
      <c r="A3755" s="863" t="s">
        <v>7842</v>
      </c>
      <c r="B3755" s="864" t="s">
        <v>7843</v>
      </c>
      <c r="C3755" s="865"/>
      <c r="D3755" s="876"/>
      <c r="E3755" s="877"/>
      <c r="F3755" s="877"/>
      <c r="G3755" s="878"/>
      <c r="H3755" s="877"/>
      <c r="I3755" s="877"/>
      <c r="J3755" s="878"/>
    </row>
    <row r="3756" customFormat="false" ht="12.75" hidden="false" customHeight="false" outlineLevel="0" collapsed="false">
      <c r="A3756" s="868" t="s">
        <v>7844</v>
      </c>
      <c r="B3756" s="869"/>
      <c r="C3756" s="868" t="s">
        <v>7845</v>
      </c>
      <c r="D3756" s="868" t="s">
        <v>389</v>
      </c>
      <c r="E3756" s="870" t="n">
        <v>0</v>
      </c>
      <c r="F3756" s="871" t="n">
        <v>9.45</v>
      </c>
      <c r="G3756" s="871" t="n">
        <v>9.45</v>
      </c>
      <c r="H3756" s="870" t="n">
        <v>0</v>
      </c>
      <c r="I3756" s="871" t="n">
        <v>10.92</v>
      </c>
      <c r="J3756" s="871" t="n">
        <v>10.92</v>
      </c>
    </row>
    <row r="3757" customFormat="false" ht="12.75" hidden="false" customHeight="false" outlineLevel="0" collapsed="false">
      <c r="A3757" s="868" t="s">
        <v>7846</v>
      </c>
      <c r="B3757" s="869"/>
      <c r="C3757" s="868" t="s">
        <v>7847</v>
      </c>
      <c r="D3757" s="868" t="s">
        <v>389</v>
      </c>
      <c r="E3757" s="870" t="n">
        <v>1.79</v>
      </c>
      <c r="F3757" s="871" t="n">
        <v>3.92</v>
      </c>
      <c r="G3757" s="871" t="n">
        <v>5.71</v>
      </c>
      <c r="H3757" s="870" t="n">
        <v>1.79</v>
      </c>
      <c r="I3757" s="871" t="n">
        <v>4.53</v>
      </c>
      <c r="J3757" s="871" t="n">
        <v>6.32</v>
      </c>
    </row>
    <row r="3758" customFormat="false" ht="25.5" hidden="false" customHeight="false" outlineLevel="0" collapsed="false">
      <c r="A3758" s="868" t="s">
        <v>7848</v>
      </c>
      <c r="B3758" s="869"/>
      <c r="C3758" s="868" t="s">
        <v>7849</v>
      </c>
      <c r="D3758" s="868" t="s">
        <v>389</v>
      </c>
      <c r="E3758" s="870" t="n">
        <v>0.47</v>
      </c>
      <c r="F3758" s="871" t="n">
        <v>2.7</v>
      </c>
      <c r="G3758" s="871" t="n">
        <v>3.17</v>
      </c>
      <c r="H3758" s="870" t="n">
        <v>0.47</v>
      </c>
      <c r="I3758" s="871" t="n">
        <v>3.12</v>
      </c>
      <c r="J3758" s="871" t="n">
        <v>3.59</v>
      </c>
    </row>
    <row r="3759" customFormat="false" ht="25.5" hidden="false" customHeight="false" outlineLevel="0" collapsed="false">
      <c r="A3759" s="868" t="s">
        <v>7850</v>
      </c>
      <c r="B3759" s="869"/>
      <c r="C3759" s="868" t="s">
        <v>7851</v>
      </c>
      <c r="D3759" s="868" t="s">
        <v>337</v>
      </c>
      <c r="E3759" s="870" t="n">
        <v>0</v>
      </c>
      <c r="F3759" s="871" t="n">
        <v>10.8</v>
      </c>
      <c r="G3759" s="871" t="n">
        <v>10.8</v>
      </c>
      <c r="H3759" s="870" t="n">
        <v>0</v>
      </c>
      <c r="I3759" s="871" t="n">
        <v>12.48</v>
      </c>
      <c r="J3759" s="871" t="n">
        <v>12.48</v>
      </c>
    </row>
    <row r="3760" customFormat="false" ht="12.75" hidden="false" customHeight="false" outlineLevel="0" collapsed="false">
      <c r="A3760" s="868" t="s">
        <v>7852</v>
      </c>
      <c r="B3760" s="869"/>
      <c r="C3760" s="868" t="s">
        <v>7853</v>
      </c>
      <c r="D3760" s="868" t="s">
        <v>389</v>
      </c>
      <c r="E3760" s="870" t="n">
        <v>0</v>
      </c>
      <c r="F3760" s="871" t="n">
        <v>10.13</v>
      </c>
      <c r="G3760" s="871" t="n">
        <v>10.13</v>
      </c>
      <c r="H3760" s="870" t="n">
        <v>0</v>
      </c>
      <c r="I3760" s="871" t="n">
        <v>11.7</v>
      </c>
      <c r="J3760" s="871" t="n">
        <v>11.7</v>
      </c>
    </row>
    <row r="3761" customFormat="false" ht="38.25" hidden="false" customHeight="false" outlineLevel="0" collapsed="false">
      <c r="A3761" s="868" t="s">
        <v>7854</v>
      </c>
      <c r="B3761" s="869"/>
      <c r="C3761" s="868" t="s">
        <v>7855</v>
      </c>
      <c r="D3761" s="868" t="s">
        <v>389</v>
      </c>
      <c r="E3761" s="870" t="n">
        <v>4.62</v>
      </c>
      <c r="F3761" s="871" t="n">
        <v>3.92</v>
      </c>
      <c r="G3761" s="871" t="n">
        <v>8.54</v>
      </c>
      <c r="H3761" s="870" t="n">
        <v>4.62</v>
      </c>
      <c r="I3761" s="871" t="n">
        <v>4.53</v>
      </c>
      <c r="J3761" s="871" t="n">
        <v>9.15</v>
      </c>
    </row>
    <row r="3762" customFormat="false" ht="12.75" hidden="false" customHeight="false" outlineLevel="0" collapsed="false">
      <c r="A3762" s="868" t="s">
        <v>7856</v>
      </c>
      <c r="B3762" s="869"/>
      <c r="C3762" s="868" t="s">
        <v>7857</v>
      </c>
      <c r="D3762" s="868" t="s">
        <v>389</v>
      </c>
      <c r="E3762" s="870" t="n">
        <v>5.19</v>
      </c>
      <c r="F3762" s="871" t="n">
        <v>0</v>
      </c>
      <c r="G3762" s="871" t="n">
        <v>5.19</v>
      </c>
      <c r="H3762" s="870" t="n">
        <v>5.19</v>
      </c>
      <c r="I3762" s="871" t="n">
        <v>0</v>
      </c>
      <c r="J3762" s="871" t="n">
        <v>5.19</v>
      </c>
    </row>
    <row r="3763" customFormat="false" ht="12.75" hidden="false" customHeight="false" outlineLevel="0" collapsed="false">
      <c r="A3763" s="863" t="s">
        <v>7858</v>
      </c>
      <c r="B3763" s="864" t="s">
        <v>7859</v>
      </c>
      <c r="C3763" s="865"/>
      <c r="D3763" s="876"/>
      <c r="E3763" s="877"/>
      <c r="F3763" s="877"/>
      <c r="G3763" s="878"/>
      <c r="H3763" s="877"/>
      <c r="I3763" s="877"/>
      <c r="J3763" s="878"/>
    </row>
    <row r="3764" customFormat="false" ht="12.75" hidden="false" customHeight="false" outlineLevel="0" collapsed="false">
      <c r="A3764" s="868" t="s">
        <v>7860</v>
      </c>
      <c r="B3764" s="869"/>
      <c r="C3764" s="868" t="s">
        <v>7861</v>
      </c>
      <c r="D3764" s="868" t="s">
        <v>337</v>
      </c>
      <c r="E3764" s="870" t="n">
        <v>0</v>
      </c>
      <c r="F3764" s="871" t="n">
        <v>4.05</v>
      </c>
      <c r="G3764" s="871" t="n">
        <v>4.05</v>
      </c>
      <c r="H3764" s="870" t="n">
        <v>0</v>
      </c>
      <c r="I3764" s="871" t="n">
        <v>4.68</v>
      </c>
      <c r="J3764" s="871" t="n">
        <v>4.68</v>
      </c>
    </row>
    <row r="3765" customFormat="false" ht="12.75" hidden="false" customHeight="false" outlineLevel="0" collapsed="false">
      <c r="A3765" s="868" t="s">
        <v>7862</v>
      </c>
      <c r="B3765" s="869"/>
      <c r="C3765" s="868" t="s">
        <v>7863</v>
      </c>
      <c r="D3765" s="868" t="s">
        <v>470</v>
      </c>
      <c r="E3765" s="870" t="n">
        <v>143.3</v>
      </c>
      <c r="F3765" s="871" t="n">
        <v>0</v>
      </c>
      <c r="G3765" s="871" t="n">
        <v>143.3</v>
      </c>
      <c r="H3765" s="870" t="n">
        <v>143.3</v>
      </c>
      <c r="I3765" s="871" t="n">
        <v>0</v>
      </c>
      <c r="J3765" s="871" t="n">
        <v>143.3</v>
      </c>
    </row>
    <row r="3766" customFormat="false" ht="12.75" hidden="false" customHeight="false" outlineLevel="0" collapsed="false">
      <c r="A3766" s="868" t="s">
        <v>7864</v>
      </c>
      <c r="B3766" s="869"/>
      <c r="C3766" s="868" t="s">
        <v>7865</v>
      </c>
      <c r="D3766" s="868" t="s">
        <v>337</v>
      </c>
      <c r="E3766" s="870" t="n">
        <v>0</v>
      </c>
      <c r="F3766" s="871" t="n">
        <v>14.97</v>
      </c>
      <c r="G3766" s="871" t="n">
        <v>14.97</v>
      </c>
      <c r="H3766" s="870" t="n">
        <v>0</v>
      </c>
      <c r="I3766" s="871" t="n">
        <v>17.3</v>
      </c>
      <c r="J3766" s="871" t="n">
        <v>17.3</v>
      </c>
    </row>
    <row r="3767" customFormat="false" ht="25.5" hidden="false" customHeight="false" outlineLevel="0" collapsed="false">
      <c r="A3767" s="868" t="s">
        <v>7866</v>
      </c>
      <c r="B3767" s="869"/>
      <c r="C3767" s="868" t="s">
        <v>7867</v>
      </c>
      <c r="D3767" s="868" t="s">
        <v>445</v>
      </c>
      <c r="E3767" s="870" t="n">
        <v>0</v>
      </c>
      <c r="F3767" s="871" t="n">
        <v>7.48</v>
      </c>
      <c r="G3767" s="871" t="n">
        <v>7.48</v>
      </c>
      <c r="H3767" s="870" t="n">
        <v>0</v>
      </c>
      <c r="I3767" s="871" t="n">
        <v>8.64</v>
      </c>
      <c r="J3767" s="871" t="n">
        <v>8.64</v>
      </c>
    </row>
    <row r="3768" customFormat="false" ht="25.5" hidden="false" customHeight="false" outlineLevel="0" collapsed="false">
      <c r="A3768" s="868" t="s">
        <v>7868</v>
      </c>
      <c r="B3768" s="869"/>
      <c r="C3768" s="868" t="s">
        <v>7869</v>
      </c>
      <c r="D3768" s="868" t="s">
        <v>445</v>
      </c>
      <c r="E3768" s="870" t="n">
        <v>0</v>
      </c>
      <c r="F3768" s="871" t="n">
        <v>7.99</v>
      </c>
      <c r="G3768" s="871" t="n">
        <v>7.99</v>
      </c>
      <c r="H3768" s="870" t="n">
        <v>0</v>
      </c>
      <c r="I3768" s="871" t="n">
        <v>9.23</v>
      </c>
      <c r="J3768" s="871" t="n">
        <v>9.23</v>
      </c>
    </row>
    <row r="3769" customFormat="false" ht="12.75" hidden="false" customHeight="false" outlineLevel="0" collapsed="false">
      <c r="A3769" s="863" t="s">
        <v>7870</v>
      </c>
      <c r="B3769" s="864" t="s">
        <v>7871</v>
      </c>
      <c r="C3769" s="865"/>
      <c r="D3769" s="876"/>
      <c r="E3769" s="877"/>
      <c r="F3769" s="877"/>
      <c r="G3769" s="878"/>
      <c r="H3769" s="877"/>
      <c r="I3769" s="877"/>
      <c r="J3769" s="878"/>
    </row>
    <row r="3770" customFormat="false" ht="12.75" hidden="false" customHeight="false" outlineLevel="0" collapsed="false">
      <c r="A3770" s="868" t="s">
        <v>7872</v>
      </c>
      <c r="B3770" s="869"/>
      <c r="C3770" s="868" t="s">
        <v>7873</v>
      </c>
      <c r="D3770" s="868" t="s">
        <v>727</v>
      </c>
      <c r="E3770" s="870" t="n">
        <v>50.66</v>
      </c>
      <c r="F3770" s="871" t="n">
        <v>0</v>
      </c>
      <c r="G3770" s="871" t="n">
        <v>50.66</v>
      </c>
      <c r="H3770" s="870" t="n">
        <v>50.66</v>
      </c>
      <c r="I3770" s="871" t="n">
        <v>0</v>
      </c>
      <c r="J3770" s="871" t="n">
        <v>50.66</v>
      </c>
    </row>
    <row r="3771" customFormat="false" ht="12.75" hidden="false" customHeight="false" outlineLevel="0" collapsed="false">
      <c r="A3771" s="857" t="s">
        <v>7874</v>
      </c>
      <c r="B3771" s="858" t="s">
        <v>7875</v>
      </c>
      <c r="C3771" s="859"/>
      <c r="D3771" s="860"/>
      <c r="E3771" s="874"/>
      <c r="F3771" s="874"/>
      <c r="G3771" s="875"/>
      <c r="H3771" s="874"/>
      <c r="I3771" s="874"/>
      <c r="J3771" s="875"/>
    </row>
    <row r="3772" customFormat="false" ht="12.75" hidden="false" customHeight="false" outlineLevel="0" collapsed="false">
      <c r="A3772" s="863" t="s">
        <v>7876</v>
      </c>
      <c r="B3772" s="864" t="s">
        <v>7877</v>
      </c>
      <c r="C3772" s="865"/>
      <c r="D3772" s="876"/>
      <c r="E3772" s="877"/>
      <c r="F3772" s="877"/>
      <c r="G3772" s="878"/>
      <c r="H3772" s="877"/>
      <c r="I3772" s="877"/>
      <c r="J3772" s="878"/>
    </row>
    <row r="3773" customFormat="false" ht="38.25" hidden="false" customHeight="false" outlineLevel="0" collapsed="false">
      <c r="A3773" s="868" t="s">
        <v>7878</v>
      </c>
      <c r="B3773" s="869"/>
      <c r="C3773" s="868" t="s">
        <v>7879</v>
      </c>
      <c r="D3773" s="868" t="s">
        <v>648</v>
      </c>
      <c r="E3773" s="870" t="n">
        <v>70325</v>
      </c>
      <c r="F3773" s="871" t="n">
        <v>0</v>
      </c>
      <c r="G3773" s="871" t="n">
        <v>70325</v>
      </c>
      <c r="H3773" s="870" t="n">
        <v>70325</v>
      </c>
      <c r="I3773" s="871" t="n">
        <v>0</v>
      </c>
      <c r="J3773" s="871" t="n">
        <v>70325</v>
      </c>
    </row>
    <row r="3774" customFormat="false" ht="38.25" hidden="false" customHeight="false" outlineLevel="0" collapsed="false">
      <c r="A3774" s="868" t="s">
        <v>7880</v>
      </c>
      <c r="B3774" s="869"/>
      <c r="C3774" s="868" t="s">
        <v>7881</v>
      </c>
      <c r="D3774" s="868" t="s">
        <v>648</v>
      </c>
      <c r="E3774" s="870" t="n">
        <v>75660</v>
      </c>
      <c r="F3774" s="871" t="n">
        <v>0</v>
      </c>
      <c r="G3774" s="871" t="n">
        <v>75660</v>
      </c>
      <c r="H3774" s="870" t="n">
        <v>75660</v>
      </c>
      <c r="I3774" s="871" t="n">
        <v>0</v>
      </c>
      <c r="J3774" s="871" t="n">
        <v>75660</v>
      </c>
    </row>
    <row r="3775" customFormat="false" ht="38.25" hidden="false" customHeight="false" outlineLevel="0" collapsed="false">
      <c r="A3775" s="868" t="s">
        <v>7882</v>
      </c>
      <c r="B3775" s="869"/>
      <c r="C3775" s="868" t="s">
        <v>7883</v>
      </c>
      <c r="D3775" s="868" t="s">
        <v>648</v>
      </c>
      <c r="E3775" s="870" t="n">
        <v>81480</v>
      </c>
      <c r="F3775" s="871" t="n">
        <v>0</v>
      </c>
      <c r="G3775" s="871" t="n">
        <v>81480</v>
      </c>
      <c r="H3775" s="870" t="n">
        <v>81480</v>
      </c>
      <c r="I3775" s="871" t="n">
        <v>0</v>
      </c>
      <c r="J3775" s="871" t="n">
        <v>81480</v>
      </c>
    </row>
    <row r="3776" customFormat="false" ht="38.25" hidden="false" customHeight="false" outlineLevel="0" collapsed="false">
      <c r="A3776" s="868" t="s">
        <v>7884</v>
      </c>
      <c r="B3776" s="869"/>
      <c r="C3776" s="868" t="s">
        <v>7885</v>
      </c>
      <c r="D3776" s="868" t="s">
        <v>648</v>
      </c>
      <c r="E3776" s="870" t="n">
        <v>85360</v>
      </c>
      <c r="F3776" s="871" t="n">
        <v>0</v>
      </c>
      <c r="G3776" s="871" t="n">
        <v>85360</v>
      </c>
      <c r="H3776" s="870" t="n">
        <v>85360</v>
      </c>
      <c r="I3776" s="871" t="n">
        <v>0</v>
      </c>
      <c r="J3776" s="871" t="n">
        <v>85360</v>
      </c>
    </row>
    <row r="3777" customFormat="false" ht="38.25" hidden="false" customHeight="false" outlineLevel="0" collapsed="false">
      <c r="A3777" s="868" t="s">
        <v>7886</v>
      </c>
      <c r="B3777" s="869"/>
      <c r="C3777" s="868" t="s">
        <v>7887</v>
      </c>
      <c r="D3777" s="868" t="s">
        <v>648</v>
      </c>
      <c r="E3777" s="870" t="n">
        <v>80510</v>
      </c>
      <c r="F3777" s="871" t="n">
        <v>0</v>
      </c>
      <c r="G3777" s="871" t="n">
        <v>80510</v>
      </c>
      <c r="H3777" s="870" t="n">
        <v>80510</v>
      </c>
      <c r="I3777" s="871" t="n">
        <v>0</v>
      </c>
      <c r="J3777" s="871" t="n">
        <v>80510</v>
      </c>
    </row>
    <row r="3778" customFormat="false" ht="25.5" hidden="false" customHeight="false" outlineLevel="0" collapsed="false">
      <c r="A3778" s="868" t="s">
        <v>7888</v>
      </c>
      <c r="B3778" s="869"/>
      <c r="C3778" s="868" t="s">
        <v>7889</v>
      </c>
      <c r="D3778" s="868" t="s">
        <v>389</v>
      </c>
      <c r="E3778" s="870" t="n">
        <v>465.72</v>
      </c>
      <c r="F3778" s="871" t="n">
        <v>0</v>
      </c>
      <c r="G3778" s="871" t="n">
        <v>465.72</v>
      </c>
      <c r="H3778" s="870" t="n">
        <v>465.72</v>
      </c>
      <c r="I3778" s="871" t="n">
        <v>0</v>
      </c>
      <c r="J3778" s="871" t="n">
        <v>465.72</v>
      </c>
    </row>
    <row r="3779" customFormat="false" ht="12.75" hidden="false" customHeight="false" outlineLevel="0" collapsed="false">
      <c r="A3779" s="863" t="s">
        <v>7890</v>
      </c>
      <c r="B3779" s="864" t="s">
        <v>7891</v>
      </c>
      <c r="C3779" s="865"/>
      <c r="D3779" s="876"/>
      <c r="E3779" s="877"/>
      <c r="F3779" s="877"/>
      <c r="G3779" s="878"/>
      <c r="H3779" s="877"/>
      <c r="I3779" s="877"/>
      <c r="J3779" s="878"/>
    </row>
    <row r="3780" customFormat="false" ht="25.5" hidden="false" customHeight="false" outlineLevel="0" collapsed="false">
      <c r="A3780" s="868" t="s">
        <v>7892</v>
      </c>
      <c r="B3780" s="869"/>
      <c r="C3780" s="868" t="s">
        <v>7893</v>
      </c>
      <c r="D3780" s="868" t="s">
        <v>337</v>
      </c>
      <c r="E3780" s="870" t="n">
        <v>276085.9</v>
      </c>
      <c r="F3780" s="871" t="n">
        <v>20631.2</v>
      </c>
      <c r="G3780" s="871" t="n">
        <v>296717.1</v>
      </c>
      <c r="H3780" s="870" t="n">
        <v>276085.9</v>
      </c>
      <c r="I3780" s="871" t="n">
        <v>23839.7</v>
      </c>
      <c r="J3780" s="871" t="n">
        <v>299925.6</v>
      </c>
    </row>
    <row r="3781" customFormat="false" ht="25.5" hidden="false" customHeight="false" outlineLevel="0" collapsed="false">
      <c r="A3781" s="868" t="s">
        <v>7894</v>
      </c>
      <c r="B3781" s="869"/>
      <c r="C3781" s="868" t="s">
        <v>7895</v>
      </c>
      <c r="D3781" s="868" t="s">
        <v>337</v>
      </c>
      <c r="E3781" s="870" t="n">
        <v>302500.36</v>
      </c>
      <c r="F3781" s="871" t="n">
        <v>21977.11</v>
      </c>
      <c r="G3781" s="871" t="n">
        <v>324477.47</v>
      </c>
      <c r="H3781" s="870" t="n">
        <v>302500.36</v>
      </c>
      <c r="I3781" s="871" t="n">
        <v>25394.92</v>
      </c>
      <c r="J3781" s="871" t="n">
        <v>327895.28</v>
      </c>
    </row>
    <row r="3782" customFormat="false" ht="25.5" hidden="false" customHeight="false" outlineLevel="0" collapsed="false">
      <c r="A3782" s="868" t="s">
        <v>7896</v>
      </c>
      <c r="B3782" s="869"/>
      <c r="C3782" s="868" t="s">
        <v>7897</v>
      </c>
      <c r="D3782" s="868" t="s">
        <v>337</v>
      </c>
      <c r="E3782" s="870" t="n">
        <v>447122.83</v>
      </c>
      <c r="F3782" s="871" t="n">
        <v>19981.1</v>
      </c>
      <c r="G3782" s="871" t="n">
        <v>467103.93</v>
      </c>
      <c r="H3782" s="870" t="n">
        <v>447122.83</v>
      </c>
      <c r="I3782" s="871" t="n">
        <v>23088.5</v>
      </c>
      <c r="J3782" s="871" t="n">
        <v>470211.33</v>
      </c>
    </row>
    <row r="3783" customFormat="false" ht="25.5" hidden="false" customHeight="false" outlineLevel="0" collapsed="false">
      <c r="A3783" s="868" t="s">
        <v>7898</v>
      </c>
      <c r="B3783" s="869"/>
      <c r="C3783" s="868" t="s">
        <v>7899</v>
      </c>
      <c r="D3783" s="868" t="s">
        <v>337</v>
      </c>
      <c r="E3783" s="870" t="n">
        <v>191283.18</v>
      </c>
      <c r="F3783" s="871" t="n">
        <v>16504.96</v>
      </c>
      <c r="G3783" s="871" t="n">
        <v>207788.14</v>
      </c>
      <c r="H3783" s="870" t="n">
        <v>191283.18</v>
      </c>
      <c r="I3783" s="871" t="n">
        <v>19071.76</v>
      </c>
      <c r="J3783" s="871" t="n">
        <v>210354.94</v>
      </c>
    </row>
    <row r="3784" customFormat="false" ht="25.5" hidden="false" customHeight="false" outlineLevel="0" collapsed="false">
      <c r="A3784" s="868" t="s">
        <v>7900</v>
      </c>
      <c r="B3784" s="869"/>
      <c r="C3784" s="868" t="s">
        <v>7901</v>
      </c>
      <c r="D3784" s="868" t="s">
        <v>337</v>
      </c>
      <c r="E3784" s="870" t="n">
        <v>14639.09</v>
      </c>
      <c r="F3784" s="871" t="n">
        <v>2441.25</v>
      </c>
      <c r="G3784" s="871" t="n">
        <v>17080.34</v>
      </c>
      <c r="H3784" s="870" t="n">
        <v>14639.09</v>
      </c>
      <c r="I3784" s="871" t="n">
        <v>2820.9</v>
      </c>
      <c r="J3784" s="871" t="n">
        <v>17459.99</v>
      </c>
    </row>
    <row r="3785" customFormat="false" ht="25.5" hidden="false" customHeight="false" outlineLevel="0" collapsed="false">
      <c r="A3785" s="868" t="s">
        <v>7902</v>
      </c>
      <c r="B3785" s="869"/>
      <c r="C3785" s="868" t="s">
        <v>7903</v>
      </c>
      <c r="D3785" s="868" t="s">
        <v>337</v>
      </c>
      <c r="E3785" s="870" t="n">
        <v>40354.1</v>
      </c>
      <c r="F3785" s="871" t="n">
        <v>5333.52</v>
      </c>
      <c r="G3785" s="871" t="n">
        <v>45687.62</v>
      </c>
      <c r="H3785" s="870" t="n">
        <v>40354.1</v>
      </c>
      <c r="I3785" s="871" t="n">
        <v>6162.96</v>
      </c>
      <c r="J3785" s="871" t="n">
        <v>46517.06</v>
      </c>
    </row>
    <row r="3786" customFormat="false" ht="25.5" hidden="false" customHeight="false" outlineLevel="0" collapsed="false">
      <c r="A3786" s="868" t="s">
        <v>7904</v>
      </c>
      <c r="B3786" s="869"/>
      <c r="C3786" s="868" t="s">
        <v>7905</v>
      </c>
      <c r="D3786" s="868" t="s">
        <v>337</v>
      </c>
      <c r="E3786" s="870" t="n">
        <v>36789.97</v>
      </c>
      <c r="F3786" s="871" t="n">
        <v>6507.75</v>
      </c>
      <c r="G3786" s="871" t="n">
        <v>43297.72</v>
      </c>
      <c r="H3786" s="870" t="n">
        <v>36789.97</v>
      </c>
      <c r="I3786" s="871" t="n">
        <v>7519.8</v>
      </c>
      <c r="J3786" s="871" t="n">
        <v>44309.77</v>
      </c>
    </row>
    <row r="3787" customFormat="false" ht="38.25" hidden="false" customHeight="false" outlineLevel="0" collapsed="false">
      <c r="A3787" s="868" t="s">
        <v>7906</v>
      </c>
      <c r="B3787" s="869"/>
      <c r="C3787" s="868" t="s">
        <v>7907</v>
      </c>
      <c r="D3787" s="868" t="s">
        <v>337</v>
      </c>
      <c r="E3787" s="870" t="n">
        <v>2880.48</v>
      </c>
      <c r="F3787" s="871" t="n">
        <v>412.08</v>
      </c>
      <c r="G3787" s="871" t="n">
        <v>3292.56</v>
      </c>
      <c r="H3787" s="870" t="n">
        <v>2880.48</v>
      </c>
      <c r="I3787" s="871" t="n">
        <v>476.16</v>
      </c>
      <c r="J3787" s="871" t="n">
        <v>3356.64</v>
      </c>
    </row>
    <row r="3788" customFormat="false" ht="38.25" hidden="false" customHeight="false" outlineLevel="0" collapsed="false">
      <c r="A3788" s="868" t="s">
        <v>7908</v>
      </c>
      <c r="B3788" s="869"/>
      <c r="C3788" s="868" t="s">
        <v>7909</v>
      </c>
      <c r="D3788" s="868" t="s">
        <v>337</v>
      </c>
      <c r="E3788" s="870" t="n">
        <v>3291.87</v>
      </c>
      <c r="F3788" s="871" t="n">
        <v>515.1</v>
      </c>
      <c r="G3788" s="871" t="n">
        <v>3806.97</v>
      </c>
      <c r="H3788" s="870" t="n">
        <v>3291.87</v>
      </c>
      <c r="I3788" s="871" t="n">
        <v>595.2</v>
      </c>
      <c r="J3788" s="871" t="n">
        <v>3887.07</v>
      </c>
    </row>
    <row r="3789" customFormat="false" ht="38.25" hidden="false" customHeight="false" outlineLevel="0" collapsed="false">
      <c r="A3789" s="868" t="s">
        <v>7910</v>
      </c>
      <c r="B3789" s="869"/>
      <c r="C3789" s="868" t="s">
        <v>7911</v>
      </c>
      <c r="D3789" s="868" t="s">
        <v>337</v>
      </c>
      <c r="E3789" s="870" t="n">
        <v>3876.91</v>
      </c>
      <c r="F3789" s="871" t="n">
        <v>618.12</v>
      </c>
      <c r="G3789" s="871" t="n">
        <v>4495.03</v>
      </c>
      <c r="H3789" s="870" t="n">
        <v>3876.91</v>
      </c>
      <c r="I3789" s="871" t="n">
        <v>714.24</v>
      </c>
      <c r="J3789" s="871" t="n">
        <v>4591.15</v>
      </c>
    </row>
    <row r="3790" customFormat="false" ht="38.25" hidden="false" customHeight="false" outlineLevel="0" collapsed="false">
      <c r="A3790" s="868" t="s">
        <v>7912</v>
      </c>
      <c r="B3790" s="869"/>
      <c r="C3790" s="868" t="s">
        <v>7913</v>
      </c>
      <c r="D3790" s="868" t="s">
        <v>337</v>
      </c>
      <c r="E3790" s="870" t="n">
        <v>4074.95</v>
      </c>
      <c r="F3790" s="871" t="n">
        <v>669.63</v>
      </c>
      <c r="G3790" s="871" t="n">
        <v>4744.58</v>
      </c>
      <c r="H3790" s="870" t="n">
        <v>4074.95</v>
      </c>
      <c r="I3790" s="871" t="n">
        <v>773.76</v>
      </c>
      <c r="J3790" s="871" t="n">
        <v>4848.71</v>
      </c>
    </row>
    <row r="3791" customFormat="false" ht="38.25" hidden="false" customHeight="false" outlineLevel="0" collapsed="false">
      <c r="A3791" s="868" t="s">
        <v>7914</v>
      </c>
      <c r="B3791" s="869"/>
      <c r="C3791" s="868" t="s">
        <v>7915</v>
      </c>
      <c r="D3791" s="868" t="s">
        <v>337</v>
      </c>
      <c r="E3791" s="870" t="n">
        <v>2730.2</v>
      </c>
      <c r="F3791" s="871" t="n">
        <v>322.56</v>
      </c>
      <c r="G3791" s="871" t="n">
        <v>3052.76</v>
      </c>
      <c r="H3791" s="870" t="n">
        <v>2730.2</v>
      </c>
      <c r="I3791" s="871" t="n">
        <v>372.72</v>
      </c>
      <c r="J3791" s="871" t="n">
        <v>3102.92</v>
      </c>
    </row>
    <row r="3792" customFormat="false" ht="38.25" hidden="false" customHeight="false" outlineLevel="0" collapsed="false">
      <c r="A3792" s="868" t="s">
        <v>7916</v>
      </c>
      <c r="B3792" s="869"/>
      <c r="C3792" s="868" t="s">
        <v>7917</v>
      </c>
      <c r="D3792" s="868" t="s">
        <v>337</v>
      </c>
      <c r="E3792" s="870" t="n">
        <v>3108.34</v>
      </c>
      <c r="F3792" s="871" t="n">
        <v>322.56</v>
      </c>
      <c r="G3792" s="871" t="n">
        <v>3430.9</v>
      </c>
      <c r="H3792" s="870" t="n">
        <v>3108.34</v>
      </c>
      <c r="I3792" s="871" t="n">
        <v>372.72</v>
      </c>
      <c r="J3792" s="871" t="n">
        <v>3481.06</v>
      </c>
    </row>
    <row r="3793" customFormat="false" ht="38.25" hidden="false" customHeight="false" outlineLevel="0" collapsed="false">
      <c r="A3793" s="868" t="s">
        <v>7918</v>
      </c>
      <c r="B3793" s="869"/>
      <c r="C3793" s="868" t="s">
        <v>7919</v>
      </c>
      <c r="D3793" s="868" t="s">
        <v>337</v>
      </c>
      <c r="E3793" s="870" t="n">
        <v>3538.99</v>
      </c>
      <c r="F3793" s="871" t="n">
        <v>322.56</v>
      </c>
      <c r="G3793" s="871" t="n">
        <v>3861.55</v>
      </c>
      <c r="H3793" s="870" t="n">
        <v>3538.99</v>
      </c>
      <c r="I3793" s="871" t="n">
        <v>372.72</v>
      </c>
      <c r="J3793" s="871" t="n">
        <v>3911.71</v>
      </c>
    </row>
    <row r="3794" customFormat="false" ht="25.5" hidden="false" customHeight="false" outlineLevel="0" collapsed="false">
      <c r="A3794" s="868" t="s">
        <v>7920</v>
      </c>
      <c r="B3794" s="869"/>
      <c r="C3794" s="868" t="s">
        <v>7921</v>
      </c>
      <c r="D3794" s="868" t="s">
        <v>445</v>
      </c>
      <c r="E3794" s="870" t="n">
        <v>6.92</v>
      </c>
      <c r="F3794" s="871" t="n">
        <v>8.95</v>
      </c>
      <c r="G3794" s="871" t="n">
        <v>15.87</v>
      </c>
      <c r="H3794" s="870" t="n">
        <v>6.92</v>
      </c>
      <c r="I3794" s="871" t="n">
        <v>10.35</v>
      </c>
      <c r="J3794" s="871" t="n">
        <v>17.27</v>
      </c>
    </row>
    <row r="3795" customFormat="false" ht="25.5" hidden="false" customHeight="false" outlineLevel="0" collapsed="false">
      <c r="A3795" s="868" t="s">
        <v>7922</v>
      </c>
      <c r="B3795" s="869"/>
      <c r="C3795" s="868" t="s">
        <v>7923</v>
      </c>
      <c r="D3795" s="868" t="s">
        <v>445</v>
      </c>
      <c r="E3795" s="870" t="n">
        <v>10.15</v>
      </c>
      <c r="F3795" s="871" t="n">
        <v>8.95</v>
      </c>
      <c r="G3795" s="871" t="n">
        <v>19.1</v>
      </c>
      <c r="H3795" s="870" t="n">
        <v>10.15</v>
      </c>
      <c r="I3795" s="871" t="n">
        <v>10.35</v>
      </c>
      <c r="J3795" s="871" t="n">
        <v>20.5</v>
      </c>
    </row>
    <row r="3796" customFormat="false" ht="25.5" hidden="false" customHeight="false" outlineLevel="0" collapsed="false">
      <c r="A3796" s="868" t="s">
        <v>7924</v>
      </c>
      <c r="B3796" s="869"/>
      <c r="C3796" s="868" t="s">
        <v>7925</v>
      </c>
      <c r="D3796" s="868" t="s">
        <v>445</v>
      </c>
      <c r="E3796" s="870" t="n">
        <v>13.3</v>
      </c>
      <c r="F3796" s="871" t="n">
        <v>8.95</v>
      </c>
      <c r="G3796" s="871" t="n">
        <v>22.25</v>
      </c>
      <c r="H3796" s="870" t="n">
        <v>13.3</v>
      </c>
      <c r="I3796" s="871" t="n">
        <v>10.35</v>
      </c>
      <c r="J3796" s="871" t="n">
        <v>23.65</v>
      </c>
    </row>
    <row r="3797" customFormat="false" ht="25.5" hidden="false" customHeight="false" outlineLevel="0" collapsed="false">
      <c r="A3797" s="868" t="s">
        <v>7926</v>
      </c>
      <c r="B3797" s="869"/>
      <c r="C3797" s="868" t="s">
        <v>7927</v>
      </c>
      <c r="D3797" s="868" t="s">
        <v>389</v>
      </c>
      <c r="E3797" s="870" t="n">
        <v>110.58</v>
      </c>
      <c r="F3797" s="871" t="n">
        <v>64.39</v>
      </c>
      <c r="G3797" s="871" t="n">
        <v>174.97</v>
      </c>
      <c r="H3797" s="870" t="n">
        <v>110.58</v>
      </c>
      <c r="I3797" s="871" t="n">
        <v>74.4</v>
      </c>
      <c r="J3797" s="871" t="n">
        <v>184.98</v>
      </c>
    </row>
    <row r="3798" customFormat="false" ht="25.5" hidden="false" customHeight="false" outlineLevel="0" collapsed="false">
      <c r="A3798" s="868" t="s">
        <v>7928</v>
      </c>
      <c r="B3798" s="869"/>
      <c r="C3798" s="868" t="s">
        <v>7929</v>
      </c>
      <c r="D3798" s="868" t="s">
        <v>389</v>
      </c>
      <c r="E3798" s="870" t="n">
        <v>3205.88</v>
      </c>
      <c r="F3798" s="871" t="n">
        <v>0</v>
      </c>
      <c r="G3798" s="871" t="n">
        <v>3205.88</v>
      </c>
      <c r="H3798" s="870" t="n">
        <v>3205.88</v>
      </c>
      <c r="I3798" s="871" t="n">
        <v>0</v>
      </c>
      <c r="J3798" s="871" t="n">
        <v>3205.88</v>
      </c>
    </row>
    <row r="3799" customFormat="false" ht="25.5" hidden="false" customHeight="false" outlineLevel="0" collapsed="false">
      <c r="A3799" s="868" t="s">
        <v>7930</v>
      </c>
      <c r="B3799" s="869"/>
      <c r="C3799" s="868" t="s">
        <v>7931</v>
      </c>
      <c r="D3799" s="868" t="s">
        <v>389</v>
      </c>
      <c r="E3799" s="870" t="n">
        <v>1003.7</v>
      </c>
      <c r="F3799" s="871" t="n">
        <v>83.62</v>
      </c>
      <c r="G3799" s="871" t="n">
        <v>1087.32</v>
      </c>
      <c r="H3799" s="870" t="n">
        <v>1003.7</v>
      </c>
      <c r="I3799" s="871" t="n">
        <v>96.63</v>
      </c>
      <c r="J3799" s="871" t="n">
        <v>1100.33</v>
      </c>
    </row>
    <row r="3800" customFormat="false" ht="25.5" hidden="false" customHeight="false" outlineLevel="0" collapsed="false">
      <c r="A3800" s="868" t="s">
        <v>7932</v>
      </c>
      <c r="B3800" s="869"/>
      <c r="C3800" s="868" t="s">
        <v>7933</v>
      </c>
      <c r="D3800" s="868" t="s">
        <v>389</v>
      </c>
      <c r="E3800" s="870" t="n">
        <v>869.22</v>
      </c>
      <c r="F3800" s="871" t="n">
        <v>64.61</v>
      </c>
      <c r="G3800" s="871" t="n">
        <v>933.83</v>
      </c>
      <c r="H3800" s="870" t="n">
        <v>869.22</v>
      </c>
      <c r="I3800" s="871" t="n">
        <v>74.66</v>
      </c>
      <c r="J3800" s="871" t="n">
        <v>943.88</v>
      </c>
    </row>
    <row r="3801" customFormat="false" ht="25.5" hidden="false" customHeight="false" outlineLevel="0" collapsed="false">
      <c r="A3801" s="868" t="s">
        <v>7934</v>
      </c>
      <c r="B3801" s="869"/>
      <c r="C3801" s="868" t="s">
        <v>7935</v>
      </c>
      <c r="D3801" s="868" t="s">
        <v>389</v>
      </c>
      <c r="E3801" s="870" t="n">
        <v>682.4</v>
      </c>
      <c r="F3801" s="871" t="n">
        <v>57.02</v>
      </c>
      <c r="G3801" s="871" t="n">
        <v>739.42</v>
      </c>
      <c r="H3801" s="870" t="n">
        <v>682.4</v>
      </c>
      <c r="I3801" s="871" t="n">
        <v>65.89</v>
      </c>
      <c r="J3801" s="871" t="n">
        <v>748.29</v>
      </c>
    </row>
    <row r="3802" customFormat="false" ht="12.75" hidden="false" customHeight="false" outlineLevel="0" collapsed="false">
      <c r="A3802" s="868" t="s">
        <v>7936</v>
      </c>
      <c r="B3802" s="869"/>
      <c r="C3802" s="868" t="s">
        <v>7937</v>
      </c>
      <c r="D3802" s="868" t="s">
        <v>337</v>
      </c>
      <c r="E3802" s="870" t="n">
        <v>0</v>
      </c>
      <c r="F3802" s="871" t="n">
        <v>243.76</v>
      </c>
      <c r="G3802" s="871" t="n">
        <v>243.76</v>
      </c>
      <c r="H3802" s="870" t="n">
        <v>0</v>
      </c>
      <c r="I3802" s="871" t="n">
        <v>281.68</v>
      </c>
      <c r="J3802" s="871" t="n">
        <v>281.68</v>
      </c>
    </row>
    <row r="3803" customFormat="false" ht="25.5" hidden="false" customHeight="false" outlineLevel="0" collapsed="false">
      <c r="A3803" s="868" t="s">
        <v>7938</v>
      </c>
      <c r="B3803" s="869"/>
      <c r="C3803" s="868" t="s">
        <v>7939</v>
      </c>
      <c r="D3803" s="868" t="s">
        <v>337</v>
      </c>
      <c r="E3803" s="870" t="n">
        <v>980.95</v>
      </c>
      <c r="F3803" s="871" t="n">
        <v>99.54</v>
      </c>
      <c r="G3803" s="871" t="n">
        <v>1080.49</v>
      </c>
      <c r="H3803" s="870" t="n">
        <v>980.95</v>
      </c>
      <c r="I3803" s="871" t="n">
        <v>115.02</v>
      </c>
      <c r="J3803" s="871" t="n">
        <v>1095.97</v>
      </c>
    </row>
    <row r="3804" customFormat="false" ht="25.5" hidden="false" customHeight="false" outlineLevel="0" collapsed="false">
      <c r="A3804" s="868" t="s">
        <v>7940</v>
      </c>
      <c r="B3804" s="869"/>
      <c r="C3804" s="868" t="s">
        <v>7941</v>
      </c>
      <c r="D3804" s="868" t="s">
        <v>337</v>
      </c>
      <c r="E3804" s="870" t="n">
        <v>4373.74</v>
      </c>
      <c r="F3804" s="871" t="n">
        <v>1030.2</v>
      </c>
      <c r="G3804" s="871" t="n">
        <v>5403.94</v>
      </c>
      <c r="H3804" s="870" t="n">
        <v>4373.74</v>
      </c>
      <c r="I3804" s="871" t="n">
        <v>1190.4</v>
      </c>
      <c r="J3804" s="871" t="n">
        <v>5564.14</v>
      </c>
    </row>
    <row r="3805" customFormat="false" ht="12.75" hidden="false" customHeight="false" outlineLevel="0" collapsed="false">
      <c r="A3805" s="868" t="s">
        <v>7942</v>
      </c>
      <c r="B3805" s="869"/>
      <c r="C3805" s="868" t="s">
        <v>7943</v>
      </c>
      <c r="D3805" s="868" t="s">
        <v>337</v>
      </c>
      <c r="E3805" s="870" t="n">
        <v>138.56</v>
      </c>
      <c r="F3805" s="871" t="n">
        <v>30.41</v>
      </c>
      <c r="G3805" s="871" t="n">
        <v>168.97</v>
      </c>
      <c r="H3805" s="870" t="n">
        <v>138.56</v>
      </c>
      <c r="I3805" s="871" t="n">
        <v>35.13</v>
      </c>
      <c r="J3805" s="871" t="n">
        <v>173.69</v>
      </c>
    </row>
    <row r="3806" customFormat="false" ht="25.5" hidden="false" customHeight="false" outlineLevel="0" collapsed="false">
      <c r="A3806" s="868" t="s">
        <v>7944</v>
      </c>
      <c r="B3806" s="869"/>
      <c r="C3806" s="868" t="s">
        <v>7945</v>
      </c>
      <c r="D3806" s="868" t="s">
        <v>337</v>
      </c>
      <c r="E3806" s="870" t="n">
        <v>651.71</v>
      </c>
      <c r="F3806" s="871" t="n">
        <v>87.43</v>
      </c>
      <c r="G3806" s="871" t="n">
        <v>739.14</v>
      </c>
      <c r="H3806" s="870" t="n">
        <v>651.71</v>
      </c>
      <c r="I3806" s="871" t="n">
        <v>101.02</v>
      </c>
      <c r="J3806" s="871" t="n">
        <v>752.73</v>
      </c>
    </row>
    <row r="3807" customFormat="false" ht="25.5" hidden="false" customHeight="false" outlineLevel="0" collapsed="false">
      <c r="A3807" s="868" t="s">
        <v>7946</v>
      </c>
      <c r="B3807" s="869"/>
      <c r="C3807" s="868" t="s">
        <v>7947</v>
      </c>
      <c r="D3807" s="868" t="s">
        <v>389</v>
      </c>
      <c r="E3807" s="870" t="n">
        <v>2042.1</v>
      </c>
      <c r="F3807" s="871" t="n">
        <v>133.04</v>
      </c>
      <c r="G3807" s="871" t="n">
        <v>2175.14</v>
      </c>
      <c r="H3807" s="870" t="n">
        <v>2042.1</v>
      </c>
      <c r="I3807" s="871" t="n">
        <v>153.73</v>
      </c>
      <c r="J3807" s="871" t="n">
        <v>2195.83</v>
      </c>
    </row>
    <row r="3808" customFormat="false" ht="25.5" hidden="false" customHeight="false" outlineLevel="0" collapsed="false">
      <c r="A3808" s="868" t="s">
        <v>7948</v>
      </c>
      <c r="B3808" s="869"/>
      <c r="C3808" s="868" t="s">
        <v>7949</v>
      </c>
      <c r="D3808" s="868" t="s">
        <v>445</v>
      </c>
      <c r="E3808" s="870" t="n">
        <v>2164.27</v>
      </c>
      <c r="F3808" s="871" t="n">
        <v>33.18</v>
      </c>
      <c r="G3808" s="871" t="n">
        <v>2197.45</v>
      </c>
      <c r="H3808" s="870" t="n">
        <v>2164.27</v>
      </c>
      <c r="I3808" s="871" t="n">
        <v>38.34</v>
      </c>
      <c r="J3808" s="871" t="n">
        <v>2202.61</v>
      </c>
    </row>
    <row r="3809" customFormat="false" ht="12.75" hidden="false" customHeight="false" outlineLevel="0" collapsed="false">
      <c r="A3809" s="868" t="s">
        <v>7950</v>
      </c>
      <c r="B3809" s="869"/>
      <c r="C3809" s="868" t="s">
        <v>7951</v>
      </c>
      <c r="D3809" s="868" t="s">
        <v>337</v>
      </c>
      <c r="E3809" s="870" t="n">
        <v>62.01</v>
      </c>
      <c r="F3809" s="871" t="n">
        <v>30.41</v>
      </c>
      <c r="G3809" s="871" t="n">
        <v>92.42</v>
      </c>
      <c r="H3809" s="870" t="n">
        <v>62.01</v>
      </c>
      <c r="I3809" s="871" t="n">
        <v>35.13</v>
      </c>
      <c r="J3809" s="871" t="n">
        <v>97.14</v>
      </c>
    </row>
    <row r="3810" customFormat="false" ht="12.75" hidden="false" customHeight="false" outlineLevel="0" collapsed="false">
      <c r="A3810" s="868" t="s">
        <v>7952</v>
      </c>
      <c r="B3810" s="869"/>
      <c r="C3810" s="868" t="s">
        <v>7953</v>
      </c>
      <c r="D3810" s="868" t="s">
        <v>337</v>
      </c>
      <c r="E3810" s="870" t="n">
        <v>85.33</v>
      </c>
      <c r="F3810" s="871" t="n">
        <v>30.41</v>
      </c>
      <c r="G3810" s="871" t="n">
        <v>115.74</v>
      </c>
      <c r="H3810" s="870" t="n">
        <v>85.33</v>
      </c>
      <c r="I3810" s="871" t="n">
        <v>35.13</v>
      </c>
      <c r="J3810" s="871" t="n">
        <v>120.46</v>
      </c>
    </row>
    <row r="3811" customFormat="false" ht="25.5" hidden="false" customHeight="false" outlineLevel="0" collapsed="false">
      <c r="A3811" s="868" t="s">
        <v>7954</v>
      </c>
      <c r="B3811" s="869"/>
      <c r="C3811" s="868" t="s">
        <v>7955</v>
      </c>
      <c r="D3811" s="868" t="s">
        <v>337</v>
      </c>
      <c r="E3811" s="870" t="n">
        <v>231.7</v>
      </c>
      <c r="F3811" s="871" t="n">
        <v>30.41</v>
      </c>
      <c r="G3811" s="871" t="n">
        <v>262.11</v>
      </c>
      <c r="H3811" s="870" t="n">
        <v>231.7</v>
      </c>
      <c r="I3811" s="871" t="n">
        <v>35.13</v>
      </c>
      <c r="J3811" s="871" t="n">
        <v>266.83</v>
      </c>
    </row>
    <row r="3812" customFormat="false" ht="25.5" hidden="false" customHeight="false" outlineLevel="0" collapsed="false">
      <c r="A3812" s="868" t="s">
        <v>7956</v>
      </c>
      <c r="B3812" s="869"/>
      <c r="C3812" s="868" t="s">
        <v>7957</v>
      </c>
      <c r="D3812" s="868" t="s">
        <v>337</v>
      </c>
      <c r="E3812" s="870" t="n">
        <v>181.45</v>
      </c>
      <c r="F3812" s="871" t="n">
        <v>30.41</v>
      </c>
      <c r="G3812" s="871" t="n">
        <v>211.86</v>
      </c>
      <c r="H3812" s="870" t="n">
        <v>181.45</v>
      </c>
      <c r="I3812" s="871" t="n">
        <v>35.13</v>
      </c>
      <c r="J3812" s="871" t="n">
        <v>216.58</v>
      </c>
    </row>
    <row r="3813" customFormat="false" ht="25.5" hidden="false" customHeight="false" outlineLevel="0" collapsed="false">
      <c r="A3813" s="868" t="s">
        <v>7958</v>
      </c>
      <c r="B3813" s="869"/>
      <c r="C3813" s="868" t="s">
        <v>7959</v>
      </c>
      <c r="D3813" s="868" t="s">
        <v>389</v>
      </c>
      <c r="E3813" s="870" t="n">
        <v>1517.58</v>
      </c>
      <c r="F3813" s="871" t="n">
        <v>186.25</v>
      </c>
      <c r="G3813" s="871" t="n">
        <v>1703.83</v>
      </c>
      <c r="H3813" s="870" t="n">
        <v>1517.58</v>
      </c>
      <c r="I3813" s="871" t="n">
        <v>215.21</v>
      </c>
      <c r="J3813" s="871" t="n">
        <v>1732.79</v>
      </c>
    </row>
    <row r="3814" customFormat="false" ht="38.25" hidden="false" customHeight="false" outlineLevel="0" collapsed="false">
      <c r="A3814" s="868" t="s">
        <v>7960</v>
      </c>
      <c r="B3814" s="869"/>
      <c r="C3814" s="868" t="s">
        <v>7961</v>
      </c>
      <c r="D3814" s="868" t="s">
        <v>389</v>
      </c>
      <c r="E3814" s="870" t="n">
        <v>931.58</v>
      </c>
      <c r="F3814" s="871" t="n">
        <v>76.02</v>
      </c>
      <c r="G3814" s="871" t="n">
        <v>1007.6</v>
      </c>
      <c r="H3814" s="870" t="n">
        <v>931.58</v>
      </c>
      <c r="I3814" s="871" t="n">
        <v>87.84</v>
      </c>
      <c r="J3814" s="871" t="n">
        <v>1019.42</v>
      </c>
    </row>
    <row r="3815" customFormat="false" ht="38.25" hidden="false" customHeight="false" outlineLevel="0" collapsed="false">
      <c r="A3815" s="868" t="s">
        <v>7962</v>
      </c>
      <c r="B3815" s="869"/>
      <c r="C3815" s="868" t="s">
        <v>7963</v>
      </c>
      <c r="D3815" s="868" t="s">
        <v>389</v>
      </c>
      <c r="E3815" s="870" t="n">
        <v>756.32</v>
      </c>
      <c r="F3815" s="871" t="n">
        <v>38.01</v>
      </c>
      <c r="G3815" s="871" t="n">
        <v>794.33</v>
      </c>
      <c r="H3815" s="870" t="n">
        <v>756.32</v>
      </c>
      <c r="I3815" s="871" t="n">
        <v>43.92</v>
      </c>
      <c r="J3815" s="871" t="n">
        <v>800.24</v>
      </c>
    </row>
    <row r="3816" customFormat="false" ht="12.75" hidden="false" customHeight="false" outlineLevel="0" collapsed="false">
      <c r="A3816" s="868" t="s">
        <v>7964</v>
      </c>
      <c r="B3816" s="869"/>
      <c r="C3816" s="868" t="s">
        <v>7965</v>
      </c>
      <c r="D3816" s="868" t="s">
        <v>389</v>
      </c>
      <c r="E3816" s="870" t="n">
        <v>924.97</v>
      </c>
      <c r="F3816" s="871" t="n">
        <v>83.62</v>
      </c>
      <c r="G3816" s="871" t="n">
        <v>1008.59</v>
      </c>
      <c r="H3816" s="870" t="n">
        <v>924.97</v>
      </c>
      <c r="I3816" s="871" t="n">
        <v>96.63</v>
      </c>
      <c r="J3816" s="871" t="n">
        <v>1021.6</v>
      </c>
    </row>
    <row r="3817" customFormat="false" ht="12.75" hidden="false" customHeight="false" outlineLevel="0" collapsed="false">
      <c r="A3817" s="868" t="s">
        <v>7966</v>
      </c>
      <c r="B3817" s="869"/>
      <c r="C3817" s="868" t="s">
        <v>7967</v>
      </c>
      <c r="D3817" s="868" t="s">
        <v>389</v>
      </c>
      <c r="E3817" s="870" t="n">
        <v>1112.58</v>
      </c>
      <c r="F3817" s="871" t="n">
        <v>110.23</v>
      </c>
      <c r="G3817" s="871" t="n">
        <v>1222.81</v>
      </c>
      <c r="H3817" s="870" t="n">
        <v>1112.58</v>
      </c>
      <c r="I3817" s="871" t="n">
        <v>127.37</v>
      </c>
      <c r="J3817" s="871" t="n">
        <v>1239.95</v>
      </c>
    </row>
    <row r="3818" customFormat="false" ht="12.75" hidden="false" customHeight="false" outlineLevel="0" collapsed="false">
      <c r="A3818" s="868" t="s">
        <v>7968</v>
      </c>
      <c r="B3818" s="869"/>
      <c r="C3818" s="868" t="s">
        <v>7969</v>
      </c>
      <c r="D3818" s="868" t="s">
        <v>389</v>
      </c>
      <c r="E3818" s="870" t="n">
        <v>1868.68</v>
      </c>
      <c r="F3818" s="871" t="n">
        <v>182.45</v>
      </c>
      <c r="G3818" s="871" t="n">
        <v>2051.13</v>
      </c>
      <c r="H3818" s="870" t="n">
        <v>1868.68</v>
      </c>
      <c r="I3818" s="871" t="n">
        <v>210.81</v>
      </c>
      <c r="J3818" s="871" t="n">
        <v>2079.49</v>
      </c>
    </row>
    <row r="3819" customFormat="false" ht="25.5" hidden="false" customHeight="false" outlineLevel="0" collapsed="false">
      <c r="A3819" s="868" t="s">
        <v>7970</v>
      </c>
      <c r="B3819" s="869"/>
      <c r="C3819" s="868" t="s">
        <v>7971</v>
      </c>
      <c r="D3819" s="868" t="s">
        <v>389</v>
      </c>
      <c r="E3819" s="870" t="n">
        <v>1331.68</v>
      </c>
      <c r="F3819" s="871" t="n">
        <v>136.83</v>
      </c>
      <c r="G3819" s="871" t="n">
        <v>1468.51</v>
      </c>
      <c r="H3819" s="870" t="n">
        <v>1331.68</v>
      </c>
      <c r="I3819" s="871" t="n">
        <v>158.11</v>
      </c>
      <c r="J3819" s="871" t="n">
        <v>1489.79</v>
      </c>
    </row>
    <row r="3820" customFormat="false" ht="25.5" hidden="false" customHeight="false" outlineLevel="0" collapsed="false">
      <c r="A3820" s="868" t="s">
        <v>7972</v>
      </c>
      <c r="B3820" s="869"/>
      <c r="C3820" s="868" t="s">
        <v>7973</v>
      </c>
      <c r="D3820" s="868" t="s">
        <v>389</v>
      </c>
      <c r="E3820" s="870" t="n">
        <v>978.46</v>
      </c>
      <c r="F3820" s="871" t="n">
        <v>95.03</v>
      </c>
      <c r="G3820" s="871" t="n">
        <v>1073.49</v>
      </c>
      <c r="H3820" s="870" t="n">
        <v>978.46</v>
      </c>
      <c r="I3820" s="871" t="n">
        <v>109.81</v>
      </c>
      <c r="J3820" s="871" t="n">
        <v>1088.27</v>
      </c>
    </row>
    <row r="3821" customFormat="false" ht="25.5" hidden="false" customHeight="false" outlineLevel="0" collapsed="false">
      <c r="A3821" s="868" t="s">
        <v>7974</v>
      </c>
      <c r="B3821" s="869"/>
      <c r="C3821" s="868" t="s">
        <v>7975</v>
      </c>
      <c r="D3821" s="868" t="s">
        <v>389</v>
      </c>
      <c r="E3821" s="870" t="n">
        <v>813.63</v>
      </c>
      <c r="F3821" s="871" t="n">
        <v>76.02</v>
      </c>
      <c r="G3821" s="871" t="n">
        <v>889.65</v>
      </c>
      <c r="H3821" s="870" t="n">
        <v>813.63</v>
      </c>
      <c r="I3821" s="871" t="n">
        <v>87.84</v>
      </c>
      <c r="J3821" s="871" t="n">
        <v>901.47</v>
      </c>
    </row>
    <row r="3822" customFormat="false" ht="25.5" hidden="false" customHeight="false" outlineLevel="0" collapsed="false">
      <c r="A3822" s="868" t="s">
        <v>7976</v>
      </c>
      <c r="B3822" s="869"/>
      <c r="C3822" s="868" t="s">
        <v>7977</v>
      </c>
      <c r="D3822" s="868" t="s">
        <v>389</v>
      </c>
      <c r="E3822" s="870" t="n">
        <v>717.12</v>
      </c>
      <c r="F3822" s="871" t="n">
        <v>64.61</v>
      </c>
      <c r="G3822" s="871" t="n">
        <v>781.73</v>
      </c>
      <c r="H3822" s="870" t="n">
        <v>717.12</v>
      </c>
      <c r="I3822" s="871" t="n">
        <v>74.66</v>
      </c>
      <c r="J3822" s="871" t="n">
        <v>791.78</v>
      </c>
    </row>
    <row r="3823" customFormat="false" ht="25.5" hidden="false" customHeight="false" outlineLevel="0" collapsed="false">
      <c r="A3823" s="868" t="s">
        <v>7978</v>
      </c>
      <c r="B3823" s="869"/>
      <c r="C3823" s="868" t="s">
        <v>7979</v>
      </c>
      <c r="D3823" s="868" t="s">
        <v>389</v>
      </c>
      <c r="E3823" s="870" t="n">
        <v>646.24</v>
      </c>
      <c r="F3823" s="871" t="n">
        <v>57.02</v>
      </c>
      <c r="G3823" s="871" t="n">
        <v>703.26</v>
      </c>
      <c r="H3823" s="870" t="n">
        <v>646.24</v>
      </c>
      <c r="I3823" s="871" t="n">
        <v>65.89</v>
      </c>
      <c r="J3823" s="871" t="n">
        <v>712.13</v>
      </c>
    </row>
    <row r="3824" customFormat="false" ht="12.75" hidden="false" customHeight="false" outlineLevel="0" collapsed="false">
      <c r="A3824" s="868" t="s">
        <v>7980</v>
      </c>
      <c r="B3824" s="869"/>
      <c r="C3824" s="868" t="s">
        <v>7981</v>
      </c>
      <c r="D3824" s="868" t="s">
        <v>389</v>
      </c>
      <c r="E3824" s="870" t="n">
        <v>1205.66</v>
      </c>
      <c r="F3824" s="871" t="n">
        <v>76.02</v>
      </c>
      <c r="G3824" s="871" t="n">
        <v>1281.68</v>
      </c>
      <c r="H3824" s="870" t="n">
        <v>1205.66</v>
      </c>
      <c r="I3824" s="871" t="n">
        <v>87.84</v>
      </c>
      <c r="J3824" s="871" t="n">
        <v>1293.5</v>
      </c>
    </row>
    <row r="3825" customFormat="false" ht="12.75" hidden="false" customHeight="false" outlineLevel="0" collapsed="false">
      <c r="A3825" s="868" t="s">
        <v>7982</v>
      </c>
      <c r="B3825" s="869"/>
      <c r="C3825" s="868" t="s">
        <v>7983</v>
      </c>
      <c r="D3825" s="868" t="s">
        <v>389</v>
      </c>
      <c r="E3825" s="870" t="n">
        <v>646.81</v>
      </c>
      <c r="F3825" s="871" t="n">
        <v>45.61</v>
      </c>
      <c r="G3825" s="871" t="n">
        <v>692.42</v>
      </c>
      <c r="H3825" s="870" t="n">
        <v>646.81</v>
      </c>
      <c r="I3825" s="871" t="n">
        <v>52.71</v>
      </c>
      <c r="J3825" s="871" t="n">
        <v>699.52</v>
      </c>
    </row>
    <row r="3826" customFormat="false" ht="12.75" hidden="false" customHeight="false" outlineLevel="0" collapsed="false">
      <c r="A3826" s="868" t="s">
        <v>7984</v>
      </c>
      <c r="B3826" s="869"/>
      <c r="C3826" s="868" t="s">
        <v>7985</v>
      </c>
      <c r="D3826" s="868" t="s">
        <v>337</v>
      </c>
      <c r="E3826" s="870" t="n">
        <v>104.57</v>
      </c>
      <c r="F3826" s="871" t="n">
        <v>34.21</v>
      </c>
      <c r="G3826" s="871" t="n">
        <v>138.78</v>
      </c>
      <c r="H3826" s="870" t="n">
        <v>104.57</v>
      </c>
      <c r="I3826" s="871" t="n">
        <v>39.53</v>
      </c>
      <c r="J3826" s="871" t="n">
        <v>144.1</v>
      </c>
    </row>
    <row r="3827" customFormat="false" ht="12.75" hidden="false" customHeight="false" outlineLevel="0" collapsed="false">
      <c r="A3827" s="868" t="s">
        <v>7986</v>
      </c>
      <c r="B3827" s="869"/>
      <c r="C3827" s="868" t="s">
        <v>7987</v>
      </c>
      <c r="D3827" s="868" t="s">
        <v>337</v>
      </c>
      <c r="E3827" s="870" t="n">
        <v>169.52</v>
      </c>
      <c r="F3827" s="871" t="n">
        <v>45.61</v>
      </c>
      <c r="G3827" s="871" t="n">
        <v>215.13</v>
      </c>
      <c r="H3827" s="870" t="n">
        <v>169.52</v>
      </c>
      <c r="I3827" s="871" t="n">
        <v>52.71</v>
      </c>
      <c r="J3827" s="871" t="n">
        <v>222.23</v>
      </c>
    </row>
    <row r="3828" customFormat="false" ht="12.75" hidden="false" customHeight="false" outlineLevel="0" collapsed="false">
      <c r="A3828" s="863" t="s">
        <v>7988</v>
      </c>
      <c r="B3828" s="864" t="s">
        <v>7989</v>
      </c>
      <c r="C3828" s="865"/>
      <c r="D3828" s="876"/>
      <c r="E3828" s="877"/>
      <c r="F3828" s="877"/>
      <c r="G3828" s="878"/>
      <c r="H3828" s="877"/>
      <c r="I3828" s="877"/>
      <c r="J3828" s="878"/>
    </row>
    <row r="3829" customFormat="false" ht="38.25" hidden="false" customHeight="false" outlineLevel="0" collapsed="false">
      <c r="A3829" s="868" t="s">
        <v>7990</v>
      </c>
      <c r="B3829" s="869"/>
      <c r="C3829" s="868" t="s">
        <v>7991</v>
      </c>
      <c r="D3829" s="868" t="s">
        <v>337</v>
      </c>
      <c r="E3829" s="870" t="n">
        <v>4240.55</v>
      </c>
      <c r="F3829" s="871" t="n">
        <v>1545.3</v>
      </c>
      <c r="G3829" s="871" t="n">
        <v>5785.85</v>
      </c>
      <c r="H3829" s="870" t="n">
        <v>4240.55</v>
      </c>
      <c r="I3829" s="871" t="n">
        <v>1785.6</v>
      </c>
      <c r="J3829" s="871" t="n">
        <v>6026.15</v>
      </c>
    </row>
    <row r="3830" customFormat="false" ht="38.25" hidden="false" customHeight="false" outlineLevel="0" collapsed="false">
      <c r="A3830" s="868" t="s">
        <v>7992</v>
      </c>
      <c r="B3830" s="869"/>
      <c r="C3830" s="868" t="s">
        <v>7993</v>
      </c>
      <c r="D3830" s="868" t="s">
        <v>337</v>
      </c>
      <c r="E3830" s="870" t="n">
        <v>13913.93</v>
      </c>
      <c r="F3830" s="871" t="n">
        <v>3605.7</v>
      </c>
      <c r="G3830" s="871" t="n">
        <v>17519.63</v>
      </c>
      <c r="H3830" s="870" t="n">
        <v>13913.93</v>
      </c>
      <c r="I3830" s="871" t="n">
        <v>4166.4</v>
      </c>
      <c r="J3830" s="871" t="n">
        <v>18080.33</v>
      </c>
    </row>
    <row r="3831" customFormat="false" ht="25.5" hidden="false" customHeight="false" outlineLevel="0" collapsed="false">
      <c r="A3831" s="868" t="s">
        <v>7994</v>
      </c>
      <c r="B3831" s="869"/>
      <c r="C3831" s="868" t="s">
        <v>7995</v>
      </c>
      <c r="D3831" s="868" t="s">
        <v>337</v>
      </c>
      <c r="E3831" s="870" t="n">
        <v>5803.36</v>
      </c>
      <c r="F3831" s="871" t="n">
        <v>199.08</v>
      </c>
      <c r="G3831" s="871" t="n">
        <v>6002.44</v>
      </c>
      <c r="H3831" s="870" t="n">
        <v>5803.36</v>
      </c>
      <c r="I3831" s="871" t="n">
        <v>230.04</v>
      </c>
      <c r="J3831" s="871" t="n">
        <v>6033.4</v>
      </c>
    </row>
    <row r="3832" customFormat="false" ht="25.5" hidden="false" customHeight="false" outlineLevel="0" collapsed="false">
      <c r="A3832" s="868" t="s">
        <v>7996</v>
      </c>
      <c r="B3832" s="869"/>
      <c r="C3832" s="868" t="s">
        <v>7997</v>
      </c>
      <c r="D3832" s="868" t="s">
        <v>337</v>
      </c>
      <c r="E3832" s="870" t="n">
        <v>3417.25</v>
      </c>
      <c r="F3832" s="871" t="n">
        <v>199.08</v>
      </c>
      <c r="G3832" s="871" t="n">
        <v>3616.33</v>
      </c>
      <c r="H3832" s="870" t="n">
        <v>3417.25</v>
      </c>
      <c r="I3832" s="871" t="n">
        <v>230.04</v>
      </c>
      <c r="J3832" s="871" t="n">
        <v>3647.29</v>
      </c>
    </row>
    <row r="3833" customFormat="false" ht="25.5" hidden="false" customHeight="false" outlineLevel="0" collapsed="false">
      <c r="A3833" s="868" t="s">
        <v>7998</v>
      </c>
      <c r="B3833" s="869"/>
      <c r="C3833" s="868" t="s">
        <v>7999</v>
      </c>
      <c r="D3833" s="868" t="s">
        <v>337</v>
      </c>
      <c r="E3833" s="870" t="n">
        <v>3111.05</v>
      </c>
      <c r="F3833" s="871" t="n">
        <v>199.08</v>
      </c>
      <c r="G3833" s="871" t="n">
        <v>3310.13</v>
      </c>
      <c r="H3833" s="870" t="n">
        <v>3111.05</v>
      </c>
      <c r="I3833" s="871" t="n">
        <v>230.04</v>
      </c>
      <c r="J3833" s="871" t="n">
        <v>3341.09</v>
      </c>
    </row>
    <row r="3834" customFormat="false" ht="38.25" hidden="false" customHeight="false" outlineLevel="0" collapsed="false">
      <c r="A3834" s="868" t="s">
        <v>8000</v>
      </c>
      <c r="B3834" s="869"/>
      <c r="C3834" s="868" t="s">
        <v>8001</v>
      </c>
      <c r="D3834" s="868" t="s">
        <v>337</v>
      </c>
      <c r="E3834" s="870" t="n">
        <v>8785</v>
      </c>
      <c r="F3834" s="871" t="n">
        <v>466.8</v>
      </c>
      <c r="G3834" s="871" t="n">
        <v>9251.8</v>
      </c>
      <c r="H3834" s="870" t="n">
        <v>8785</v>
      </c>
      <c r="I3834" s="871" t="n">
        <v>539.4</v>
      </c>
      <c r="J3834" s="871" t="n">
        <v>9324.4</v>
      </c>
    </row>
    <row r="3835" customFormat="false" ht="12.75" hidden="false" customHeight="false" outlineLevel="0" collapsed="false">
      <c r="A3835" s="863" t="s">
        <v>8002</v>
      </c>
      <c r="B3835" s="864" t="s">
        <v>8003</v>
      </c>
      <c r="C3835" s="865"/>
      <c r="D3835" s="876"/>
      <c r="E3835" s="877"/>
      <c r="F3835" s="877"/>
      <c r="G3835" s="878"/>
      <c r="H3835" s="877"/>
      <c r="I3835" s="877"/>
      <c r="J3835" s="878"/>
    </row>
    <row r="3836" customFormat="false" ht="25.5" hidden="false" customHeight="false" outlineLevel="0" collapsed="false">
      <c r="A3836" s="868" t="s">
        <v>8004</v>
      </c>
      <c r="B3836" s="869"/>
      <c r="C3836" s="868" t="s">
        <v>8005</v>
      </c>
      <c r="D3836" s="868" t="s">
        <v>337</v>
      </c>
      <c r="E3836" s="870" t="n">
        <v>131.61</v>
      </c>
      <c r="F3836" s="871" t="n">
        <v>1.65</v>
      </c>
      <c r="G3836" s="871" t="n">
        <v>133.26</v>
      </c>
      <c r="H3836" s="870" t="n">
        <v>131.61</v>
      </c>
      <c r="I3836" s="871" t="n">
        <v>1.92</v>
      </c>
      <c r="J3836" s="871" t="n">
        <v>133.53</v>
      </c>
    </row>
    <row r="3837" customFormat="false" ht="25.5" hidden="false" customHeight="false" outlineLevel="0" collapsed="false">
      <c r="A3837" s="868" t="s">
        <v>8006</v>
      </c>
      <c r="B3837" s="869"/>
      <c r="C3837" s="868" t="s">
        <v>8007</v>
      </c>
      <c r="D3837" s="868" t="s">
        <v>337</v>
      </c>
      <c r="E3837" s="870" t="n">
        <v>7.91</v>
      </c>
      <c r="F3837" s="871" t="n">
        <v>9.96</v>
      </c>
      <c r="G3837" s="871" t="n">
        <v>17.87</v>
      </c>
      <c r="H3837" s="870" t="n">
        <v>7.91</v>
      </c>
      <c r="I3837" s="871" t="n">
        <v>11.5</v>
      </c>
      <c r="J3837" s="871" t="n">
        <v>19.41</v>
      </c>
    </row>
    <row r="3838" customFormat="false" ht="25.5" hidden="false" customHeight="false" outlineLevel="0" collapsed="false">
      <c r="A3838" s="868" t="s">
        <v>8008</v>
      </c>
      <c r="B3838" s="869"/>
      <c r="C3838" s="868" t="s">
        <v>8009</v>
      </c>
      <c r="D3838" s="868" t="s">
        <v>337</v>
      </c>
      <c r="E3838" s="870" t="n">
        <v>174.14</v>
      </c>
      <c r="F3838" s="871" t="n">
        <v>1.65</v>
      </c>
      <c r="G3838" s="871" t="n">
        <v>175.79</v>
      </c>
      <c r="H3838" s="870" t="n">
        <v>174.14</v>
      </c>
      <c r="I3838" s="871" t="n">
        <v>1.92</v>
      </c>
      <c r="J3838" s="871" t="n">
        <v>176.06</v>
      </c>
    </row>
    <row r="3839" customFormat="false" ht="25.5" hidden="false" customHeight="false" outlineLevel="0" collapsed="false">
      <c r="A3839" s="868" t="s">
        <v>8010</v>
      </c>
      <c r="B3839" s="869"/>
      <c r="C3839" s="868" t="s">
        <v>8011</v>
      </c>
      <c r="D3839" s="868" t="s">
        <v>337</v>
      </c>
      <c r="E3839" s="870" t="n">
        <v>1250.45</v>
      </c>
      <c r="F3839" s="871" t="n">
        <v>10.16</v>
      </c>
      <c r="G3839" s="871" t="n">
        <v>1260.61</v>
      </c>
      <c r="H3839" s="870" t="n">
        <v>1250.45</v>
      </c>
      <c r="I3839" s="871" t="n">
        <v>11.74</v>
      </c>
      <c r="J3839" s="871" t="n">
        <v>1262.19</v>
      </c>
    </row>
    <row r="3840" customFormat="false" ht="25.5" hidden="false" customHeight="false" outlineLevel="0" collapsed="false">
      <c r="A3840" s="868" t="s">
        <v>8012</v>
      </c>
      <c r="B3840" s="869"/>
      <c r="C3840" s="868" t="s">
        <v>8013</v>
      </c>
      <c r="D3840" s="868" t="s">
        <v>337</v>
      </c>
      <c r="E3840" s="870" t="n">
        <v>995.9</v>
      </c>
      <c r="F3840" s="871" t="n">
        <v>15.25</v>
      </c>
      <c r="G3840" s="871" t="n">
        <v>1011.15</v>
      </c>
      <c r="H3840" s="870" t="n">
        <v>995.9</v>
      </c>
      <c r="I3840" s="871" t="n">
        <v>17.61</v>
      </c>
      <c r="J3840" s="871" t="n">
        <v>1013.51</v>
      </c>
    </row>
    <row r="3841" customFormat="false" ht="12.75" hidden="false" customHeight="false" outlineLevel="0" collapsed="false">
      <c r="A3841" s="868" t="s">
        <v>8014</v>
      </c>
      <c r="B3841" s="869"/>
      <c r="C3841" s="868" t="s">
        <v>8015</v>
      </c>
      <c r="D3841" s="868" t="s">
        <v>337</v>
      </c>
      <c r="E3841" s="870" t="n">
        <v>554.06</v>
      </c>
      <c r="F3841" s="871" t="n">
        <v>11.87</v>
      </c>
      <c r="G3841" s="871" t="n">
        <v>565.93</v>
      </c>
      <c r="H3841" s="870" t="n">
        <v>554.06</v>
      </c>
      <c r="I3841" s="871" t="n">
        <v>13.71</v>
      </c>
      <c r="J3841" s="871" t="n">
        <v>567.77</v>
      </c>
    </row>
    <row r="3842" customFormat="false" ht="25.5" hidden="false" customHeight="false" outlineLevel="0" collapsed="false">
      <c r="A3842" s="868" t="s">
        <v>8016</v>
      </c>
      <c r="B3842" s="869"/>
      <c r="C3842" s="868" t="s">
        <v>8017</v>
      </c>
      <c r="D3842" s="868" t="s">
        <v>337</v>
      </c>
      <c r="E3842" s="870" t="n">
        <v>1604.78</v>
      </c>
      <c r="F3842" s="871" t="n">
        <v>15.25</v>
      </c>
      <c r="G3842" s="871" t="n">
        <v>1620.03</v>
      </c>
      <c r="H3842" s="870" t="n">
        <v>1604.78</v>
      </c>
      <c r="I3842" s="871" t="n">
        <v>17.61</v>
      </c>
      <c r="J3842" s="871" t="n">
        <v>1622.39</v>
      </c>
    </row>
    <row r="3843" customFormat="false" ht="25.5" hidden="false" customHeight="false" outlineLevel="0" collapsed="false">
      <c r="A3843" s="868" t="s">
        <v>8018</v>
      </c>
      <c r="B3843" s="869"/>
      <c r="C3843" s="868" t="s">
        <v>8019</v>
      </c>
      <c r="D3843" s="868" t="s">
        <v>337</v>
      </c>
      <c r="E3843" s="870" t="n">
        <v>182.11</v>
      </c>
      <c r="F3843" s="871" t="n">
        <v>15.25</v>
      </c>
      <c r="G3843" s="871" t="n">
        <v>197.36</v>
      </c>
      <c r="H3843" s="870" t="n">
        <v>182.11</v>
      </c>
      <c r="I3843" s="871" t="n">
        <v>17.61</v>
      </c>
      <c r="J3843" s="871" t="n">
        <v>199.72</v>
      </c>
    </row>
    <row r="3844" customFormat="false" ht="25.5" hidden="false" customHeight="false" outlineLevel="0" collapsed="false">
      <c r="A3844" s="868" t="s">
        <v>8020</v>
      </c>
      <c r="B3844" s="869"/>
      <c r="C3844" s="868" t="s">
        <v>8021</v>
      </c>
      <c r="D3844" s="868" t="s">
        <v>337</v>
      </c>
      <c r="E3844" s="870" t="n">
        <v>1164.51</v>
      </c>
      <c r="F3844" s="871" t="n">
        <v>15.25</v>
      </c>
      <c r="G3844" s="871" t="n">
        <v>1179.76</v>
      </c>
      <c r="H3844" s="870" t="n">
        <v>1164.51</v>
      </c>
      <c r="I3844" s="871" t="n">
        <v>17.61</v>
      </c>
      <c r="J3844" s="871" t="n">
        <v>1182.12</v>
      </c>
    </row>
    <row r="3845" customFormat="false" ht="25.5" hidden="false" customHeight="false" outlineLevel="0" collapsed="false">
      <c r="A3845" s="868" t="s">
        <v>8022</v>
      </c>
      <c r="B3845" s="869"/>
      <c r="C3845" s="868" t="s">
        <v>8023</v>
      </c>
      <c r="D3845" s="868" t="s">
        <v>337</v>
      </c>
      <c r="E3845" s="870" t="n">
        <v>680.85</v>
      </c>
      <c r="F3845" s="871" t="n">
        <v>10.16</v>
      </c>
      <c r="G3845" s="871" t="n">
        <v>691.01</v>
      </c>
      <c r="H3845" s="870" t="n">
        <v>680.85</v>
      </c>
      <c r="I3845" s="871" t="n">
        <v>11.74</v>
      </c>
      <c r="J3845" s="871" t="n">
        <v>692.59</v>
      </c>
    </row>
    <row r="3846" customFormat="false" ht="12.75" hidden="false" customHeight="false" outlineLevel="0" collapsed="false">
      <c r="A3846" s="868" t="s">
        <v>8024</v>
      </c>
      <c r="B3846" s="869"/>
      <c r="C3846" s="868" t="s">
        <v>8025</v>
      </c>
      <c r="D3846" s="868" t="s">
        <v>337</v>
      </c>
      <c r="E3846" s="870" t="n">
        <v>1551.46</v>
      </c>
      <c r="F3846" s="871" t="n">
        <v>11.87</v>
      </c>
      <c r="G3846" s="871" t="n">
        <v>1563.33</v>
      </c>
      <c r="H3846" s="870" t="n">
        <v>1551.46</v>
      </c>
      <c r="I3846" s="871" t="n">
        <v>13.71</v>
      </c>
      <c r="J3846" s="871" t="n">
        <v>1565.17</v>
      </c>
    </row>
    <row r="3847" customFormat="false" ht="25.5" hidden="false" customHeight="false" outlineLevel="0" collapsed="false">
      <c r="A3847" s="868" t="s">
        <v>8026</v>
      </c>
      <c r="B3847" s="869"/>
      <c r="C3847" s="868" t="s">
        <v>8027</v>
      </c>
      <c r="D3847" s="868" t="s">
        <v>337</v>
      </c>
      <c r="E3847" s="870" t="n">
        <v>76.2</v>
      </c>
      <c r="F3847" s="871" t="n">
        <v>4.97</v>
      </c>
      <c r="G3847" s="871" t="n">
        <v>81.17</v>
      </c>
      <c r="H3847" s="870" t="n">
        <v>76.2</v>
      </c>
      <c r="I3847" s="871" t="n">
        <v>5.75</v>
      </c>
      <c r="J3847" s="871" t="n">
        <v>81.95</v>
      </c>
    </row>
    <row r="3848" customFormat="false" ht="12.75" hidden="false" customHeight="false" outlineLevel="0" collapsed="false">
      <c r="A3848" s="868" t="s">
        <v>8028</v>
      </c>
      <c r="B3848" s="869"/>
      <c r="C3848" s="868" t="s">
        <v>8029</v>
      </c>
      <c r="D3848" s="868" t="s">
        <v>337</v>
      </c>
      <c r="E3848" s="870" t="n">
        <v>186.97</v>
      </c>
      <c r="F3848" s="871" t="n">
        <v>50.35</v>
      </c>
      <c r="G3848" s="871" t="n">
        <v>237.32</v>
      </c>
      <c r="H3848" s="870" t="n">
        <v>186.97</v>
      </c>
      <c r="I3848" s="871" t="n">
        <v>58.17</v>
      </c>
      <c r="J3848" s="871" t="n">
        <v>245.14</v>
      </c>
    </row>
    <row r="3849" customFormat="false" ht="12.75" hidden="false" customHeight="false" outlineLevel="0" collapsed="false">
      <c r="A3849" s="868" t="s">
        <v>8030</v>
      </c>
      <c r="B3849" s="869"/>
      <c r="C3849" s="868" t="s">
        <v>8031</v>
      </c>
      <c r="D3849" s="868" t="s">
        <v>337</v>
      </c>
      <c r="E3849" s="870" t="n">
        <v>1023.45</v>
      </c>
      <c r="F3849" s="871" t="n">
        <v>34.4</v>
      </c>
      <c r="G3849" s="871" t="n">
        <v>1057.85</v>
      </c>
      <c r="H3849" s="870" t="n">
        <v>1023.45</v>
      </c>
      <c r="I3849" s="871" t="n">
        <v>39.74</v>
      </c>
      <c r="J3849" s="871" t="n">
        <v>1063.19</v>
      </c>
    </row>
    <row r="3850" customFormat="false" ht="12.75" hidden="false" customHeight="false" outlineLevel="0" collapsed="false">
      <c r="A3850" s="868" t="s">
        <v>8032</v>
      </c>
      <c r="B3850" s="869"/>
      <c r="C3850" s="868" t="s">
        <v>8033</v>
      </c>
      <c r="D3850" s="868" t="s">
        <v>337</v>
      </c>
      <c r="E3850" s="870" t="n">
        <v>292.22</v>
      </c>
      <c r="F3850" s="871" t="n">
        <v>24.89</v>
      </c>
      <c r="G3850" s="871" t="n">
        <v>317.11</v>
      </c>
      <c r="H3850" s="870" t="n">
        <v>292.22</v>
      </c>
      <c r="I3850" s="871" t="n">
        <v>28.75</v>
      </c>
      <c r="J3850" s="871" t="n">
        <v>320.97</v>
      </c>
    </row>
    <row r="3851" customFormat="false" ht="12.75" hidden="false" customHeight="false" outlineLevel="0" collapsed="false">
      <c r="A3851" s="868" t="s">
        <v>8034</v>
      </c>
      <c r="B3851" s="869"/>
      <c r="C3851" s="868" t="s">
        <v>8035</v>
      </c>
      <c r="D3851" s="868" t="s">
        <v>337</v>
      </c>
      <c r="E3851" s="870" t="n">
        <v>141.86</v>
      </c>
      <c r="F3851" s="871" t="n">
        <v>50.35</v>
      </c>
      <c r="G3851" s="871" t="n">
        <v>192.21</v>
      </c>
      <c r="H3851" s="870" t="n">
        <v>141.86</v>
      </c>
      <c r="I3851" s="871" t="n">
        <v>58.17</v>
      </c>
      <c r="J3851" s="871" t="n">
        <v>200.03</v>
      </c>
    </row>
    <row r="3852" customFormat="false" ht="38.25" hidden="false" customHeight="false" outlineLevel="0" collapsed="false">
      <c r="A3852" s="868" t="s">
        <v>8036</v>
      </c>
      <c r="B3852" s="869"/>
      <c r="C3852" s="868" t="s">
        <v>8037</v>
      </c>
      <c r="D3852" s="868" t="s">
        <v>337</v>
      </c>
      <c r="E3852" s="870" t="n">
        <v>701.67</v>
      </c>
      <c r="F3852" s="871" t="n">
        <v>69.46</v>
      </c>
      <c r="G3852" s="871" t="n">
        <v>771.13</v>
      </c>
      <c r="H3852" s="870" t="n">
        <v>701.67</v>
      </c>
      <c r="I3852" s="871" t="n">
        <v>80.26</v>
      </c>
      <c r="J3852" s="871" t="n">
        <v>781.93</v>
      </c>
    </row>
    <row r="3853" customFormat="false" ht="25.5" hidden="false" customHeight="false" outlineLevel="0" collapsed="false">
      <c r="A3853" s="868" t="s">
        <v>8038</v>
      </c>
      <c r="B3853" s="869"/>
      <c r="C3853" s="868" t="s">
        <v>8039</v>
      </c>
      <c r="D3853" s="868" t="s">
        <v>337</v>
      </c>
      <c r="E3853" s="870" t="n">
        <v>60.58</v>
      </c>
      <c r="F3853" s="871" t="n">
        <v>54.8</v>
      </c>
      <c r="G3853" s="871" t="n">
        <v>115.38</v>
      </c>
      <c r="H3853" s="870" t="n">
        <v>60.58</v>
      </c>
      <c r="I3853" s="871" t="n">
        <v>63.33</v>
      </c>
      <c r="J3853" s="871" t="n">
        <v>123.91</v>
      </c>
    </row>
    <row r="3854" customFormat="false" ht="25.5" hidden="false" customHeight="false" outlineLevel="0" collapsed="false">
      <c r="A3854" s="868" t="s">
        <v>8040</v>
      </c>
      <c r="B3854" s="869"/>
      <c r="C3854" s="868" t="s">
        <v>8041</v>
      </c>
      <c r="D3854" s="868" t="s">
        <v>337</v>
      </c>
      <c r="E3854" s="870" t="n">
        <v>815.46</v>
      </c>
      <c r="F3854" s="871" t="n">
        <v>50.35</v>
      </c>
      <c r="G3854" s="871" t="n">
        <v>865.81</v>
      </c>
      <c r="H3854" s="870" t="n">
        <v>815.46</v>
      </c>
      <c r="I3854" s="871" t="n">
        <v>58.17</v>
      </c>
      <c r="J3854" s="871" t="n">
        <v>873.63</v>
      </c>
    </row>
    <row r="3855" customFormat="false" ht="25.5" hidden="false" customHeight="false" outlineLevel="0" collapsed="false">
      <c r="A3855" s="868" t="s">
        <v>8042</v>
      </c>
      <c r="B3855" s="869"/>
      <c r="C3855" s="868" t="s">
        <v>8043</v>
      </c>
      <c r="D3855" s="868" t="s">
        <v>337</v>
      </c>
      <c r="E3855" s="870" t="n">
        <v>604.34</v>
      </c>
      <c r="F3855" s="871" t="n">
        <v>50.35</v>
      </c>
      <c r="G3855" s="871" t="n">
        <v>654.69</v>
      </c>
      <c r="H3855" s="870" t="n">
        <v>604.34</v>
      </c>
      <c r="I3855" s="871" t="n">
        <v>58.17</v>
      </c>
      <c r="J3855" s="871" t="n">
        <v>662.51</v>
      </c>
    </row>
    <row r="3856" customFormat="false" ht="38.25" hidden="false" customHeight="false" outlineLevel="0" collapsed="false">
      <c r="A3856" s="868" t="s">
        <v>8044</v>
      </c>
      <c r="B3856" s="869"/>
      <c r="C3856" s="868" t="s">
        <v>8045</v>
      </c>
      <c r="D3856" s="868" t="s">
        <v>337</v>
      </c>
      <c r="E3856" s="870" t="n">
        <v>1036.83</v>
      </c>
      <c r="F3856" s="871" t="n">
        <v>50.35</v>
      </c>
      <c r="G3856" s="871" t="n">
        <v>1087.18</v>
      </c>
      <c r="H3856" s="870" t="n">
        <v>1036.83</v>
      </c>
      <c r="I3856" s="871" t="n">
        <v>58.17</v>
      </c>
      <c r="J3856" s="871" t="n">
        <v>1095</v>
      </c>
    </row>
    <row r="3857" customFormat="false" ht="25.5" hidden="false" customHeight="false" outlineLevel="0" collapsed="false">
      <c r="A3857" s="868" t="s">
        <v>8046</v>
      </c>
      <c r="B3857" s="869"/>
      <c r="C3857" s="868" t="s">
        <v>8047</v>
      </c>
      <c r="D3857" s="868" t="s">
        <v>337</v>
      </c>
      <c r="E3857" s="870" t="n">
        <v>3238.43</v>
      </c>
      <c r="F3857" s="871" t="n">
        <v>232.21</v>
      </c>
      <c r="G3857" s="871" t="n">
        <v>3470.64</v>
      </c>
      <c r="H3857" s="870" t="n">
        <v>3238.43</v>
      </c>
      <c r="I3857" s="871" t="n">
        <v>268.32</v>
      </c>
      <c r="J3857" s="871" t="n">
        <v>3506.75</v>
      </c>
    </row>
    <row r="3858" customFormat="false" ht="25.5" hidden="false" customHeight="false" outlineLevel="0" collapsed="false">
      <c r="A3858" s="868" t="s">
        <v>8048</v>
      </c>
      <c r="B3858" s="869"/>
      <c r="C3858" s="868" t="s">
        <v>8049</v>
      </c>
      <c r="D3858" s="868" t="s">
        <v>337</v>
      </c>
      <c r="E3858" s="870" t="n">
        <v>2603.15</v>
      </c>
      <c r="F3858" s="871" t="n">
        <v>135.79</v>
      </c>
      <c r="G3858" s="871" t="n">
        <v>2738.94</v>
      </c>
      <c r="H3858" s="870" t="n">
        <v>2603.15</v>
      </c>
      <c r="I3858" s="871" t="n">
        <v>156.91</v>
      </c>
      <c r="J3858" s="871" t="n">
        <v>2760.06</v>
      </c>
    </row>
    <row r="3859" customFormat="false" ht="25.5" hidden="false" customHeight="false" outlineLevel="0" collapsed="false">
      <c r="A3859" s="868" t="s">
        <v>8050</v>
      </c>
      <c r="B3859" s="869"/>
      <c r="C3859" s="868" t="s">
        <v>8051</v>
      </c>
      <c r="D3859" s="868" t="s">
        <v>337</v>
      </c>
      <c r="E3859" s="870" t="n">
        <v>3857.53</v>
      </c>
      <c r="F3859" s="871" t="n">
        <v>135.79</v>
      </c>
      <c r="G3859" s="871" t="n">
        <v>3993.32</v>
      </c>
      <c r="H3859" s="870" t="n">
        <v>3857.53</v>
      </c>
      <c r="I3859" s="871" t="n">
        <v>156.91</v>
      </c>
      <c r="J3859" s="871" t="n">
        <v>4014.44</v>
      </c>
    </row>
    <row r="3860" customFormat="false" ht="25.5" hidden="false" customHeight="false" outlineLevel="0" collapsed="false">
      <c r="A3860" s="868" t="s">
        <v>8052</v>
      </c>
      <c r="B3860" s="869"/>
      <c r="C3860" s="868" t="s">
        <v>8053</v>
      </c>
      <c r="D3860" s="868" t="s">
        <v>337</v>
      </c>
      <c r="E3860" s="870" t="n">
        <v>663.52</v>
      </c>
      <c r="F3860" s="871" t="n">
        <v>157.01</v>
      </c>
      <c r="G3860" s="871" t="n">
        <v>820.53</v>
      </c>
      <c r="H3860" s="870" t="n">
        <v>663.52</v>
      </c>
      <c r="I3860" s="871" t="n">
        <v>181.42</v>
      </c>
      <c r="J3860" s="871" t="n">
        <v>844.94</v>
      </c>
    </row>
    <row r="3861" customFormat="false" ht="12.75" hidden="false" customHeight="false" outlineLevel="0" collapsed="false">
      <c r="A3861" s="863" t="s">
        <v>8054</v>
      </c>
      <c r="B3861" s="864" t="s">
        <v>8055</v>
      </c>
      <c r="C3861" s="865"/>
      <c r="D3861" s="876"/>
      <c r="E3861" s="877"/>
      <c r="F3861" s="877"/>
      <c r="G3861" s="878"/>
      <c r="H3861" s="877"/>
      <c r="I3861" s="877"/>
      <c r="J3861" s="878"/>
    </row>
    <row r="3862" customFormat="false" ht="25.5" hidden="false" customHeight="false" outlineLevel="0" collapsed="false">
      <c r="A3862" s="868" t="s">
        <v>8056</v>
      </c>
      <c r="B3862" s="869"/>
      <c r="C3862" s="868" t="s">
        <v>8057</v>
      </c>
      <c r="D3862" s="868" t="s">
        <v>648</v>
      </c>
      <c r="E3862" s="870" t="n">
        <v>601.86</v>
      </c>
      <c r="F3862" s="871" t="n">
        <v>8.72</v>
      </c>
      <c r="G3862" s="871" t="n">
        <v>610.58</v>
      </c>
      <c r="H3862" s="870" t="n">
        <v>601.86</v>
      </c>
      <c r="I3862" s="871" t="n">
        <v>10.07</v>
      </c>
      <c r="J3862" s="871" t="n">
        <v>611.93</v>
      </c>
    </row>
    <row r="3863" customFormat="false" ht="25.5" hidden="false" customHeight="false" outlineLevel="0" collapsed="false">
      <c r="A3863" s="868" t="s">
        <v>8058</v>
      </c>
      <c r="B3863" s="869"/>
      <c r="C3863" s="868" t="s">
        <v>8059</v>
      </c>
      <c r="D3863" s="868" t="s">
        <v>648</v>
      </c>
      <c r="E3863" s="870" t="n">
        <v>779.37</v>
      </c>
      <c r="F3863" s="871" t="n">
        <v>8.72</v>
      </c>
      <c r="G3863" s="871" t="n">
        <v>788.09</v>
      </c>
      <c r="H3863" s="870" t="n">
        <v>779.37</v>
      </c>
      <c r="I3863" s="871" t="n">
        <v>10.07</v>
      </c>
      <c r="J3863" s="871" t="n">
        <v>789.44</v>
      </c>
    </row>
    <row r="3864" customFormat="false" ht="25.5" hidden="false" customHeight="false" outlineLevel="0" collapsed="false">
      <c r="A3864" s="868" t="s">
        <v>8060</v>
      </c>
      <c r="B3864" s="869"/>
      <c r="C3864" s="868" t="s">
        <v>8061</v>
      </c>
      <c r="D3864" s="868" t="s">
        <v>648</v>
      </c>
      <c r="E3864" s="870" t="n">
        <v>778.41</v>
      </c>
      <c r="F3864" s="871" t="n">
        <v>352.44</v>
      </c>
      <c r="G3864" s="871" t="n">
        <v>1130.85</v>
      </c>
      <c r="H3864" s="870" t="n">
        <v>778.41</v>
      </c>
      <c r="I3864" s="871" t="n">
        <v>407.25</v>
      </c>
      <c r="J3864" s="871" t="n">
        <v>1185.66</v>
      </c>
    </row>
    <row r="3865" customFormat="false" ht="25.5" hidden="false" customHeight="false" outlineLevel="0" collapsed="false">
      <c r="A3865" s="868" t="s">
        <v>8062</v>
      </c>
      <c r="B3865" s="869"/>
      <c r="C3865" s="868" t="s">
        <v>8063</v>
      </c>
      <c r="D3865" s="868" t="s">
        <v>648</v>
      </c>
      <c r="E3865" s="870" t="n">
        <v>892.34</v>
      </c>
      <c r="F3865" s="871" t="n">
        <v>375.77</v>
      </c>
      <c r="G3865" s="871" t="n">
        <v>1268.11</v>
      </c>
      <c r="H3865" s="870" t="n">
        <v>892.34</v>
      </c>
      <c r="I3865" s="871" t="n">
        <v>434.22</v>
      </c>
      <c r="J3865" s="871" t="n">
        <v>1326.56</v>
      </c>
    </row>
    <row r="3866" customFormat="false" ht="25.5" hidden="false" customHeight="false" outlineLevel="0" collapsed="false">
      <c r="A3866" s="868" t="s">
        <v>8064</v>
      </c>
      <c r="B3866" s="869"/>
      <c r="C3866" s="868" t="s">
        <v>8065</v>
      </c>
      <c r="D3866" s="868" t="s">
        <v>648</v>
      </c>
      <c r="E3866" s="870" t="n">
        <v>1072.71</v>
      </c>
      <c r="F3866" s="871" t="n">
        <v>422.45</v>
      </c>
      <c r="G3866" s="871" t="n">
        <v>1495.16</v>
      </c>
      <c r="H3866" s="870" t="n">
        <v>1072.71</v>
      </c>
      <c r="I3866" s="871" t="n">
        <v>488.16</v>
      </c>
      <c r="J3866" s="871" t="n">
        <v>1560.87</v>
      </c>
    </row>
    <row r="3867" customFormat="false" ht="25.5" hidden="false" customHeight="false" outlineLevel="0" collapsed="false">
      <c r="A3867" s="868" t="s">
        <v>8066</v>
      </c>
      <c r="B3867" s="869"/>
      <c r="C3867" s="868" t="s">
        <v>8067</v>
      </c>
      <c r="D3867" s="868" t="s">
        <v>648</v>
      </c>
      <c r="E3867" s="870" t="n">
        <v>1372.19</v>
      </c>
      <c r="F3867" s="871" t="n">
        <v>445.8</v>
      </c>
      <c r="G3867" s="871" t="n">
        <v>1817.99</v>
      </c>
      <c r="H3867" s="870" t="n">
        <v>1372.19</v>
      </c>
      <c r="I3867" s="871" t="n">
        <v>515.13</v>
      </c>
      <c r="J3867" s="871" t="n">
        <v>1887.32</v>
      </c>
    </row>
    <row r="3868" customFormat="false" ht="12.75" hidden="false" customHeight="false" outlineLevel="0" collapsed="false">
      <c r="A3868" s="868" t="s">
        <v>8068</v>
      </c>
      <c r="B3868" s="869"/>
      <c r="C3868" s="868" t="s">
        <v>8069</v>
      </c>
      <c r="D3868" s="868" t="s">
        <v>899</v>
      </c>
      <c r="E3868" s="870" t="n">
        <v>13.78</v>
      </c>
      <c r="F3868" s="871" t="n">
        <v>19.29</v>
      </c>
      <c r="G3868" s="871" t="n">
        <v>33.07</v>
      </c>
      <c r="H3868" s="870" t="n">
        <v>13.78</v>
      </c>
      <c r="I3868" s="871" t="n">
        <v>22.3</v>
      </c>
      <c r="J3868" s="871" t="n">
        <v>36.08</v>
      </c>
    </row>
    <row r="3869" customFormat="false" ht="12.75" hidden="false" customHeight="false" outlineLevel="0" collapsed="false">
      <c r="A3869" s="857" t="s">
        <v>8070</v>
      </c>
      <c r="B3869" s="858" t="s">
        <v>8071</v>
      </c>
      <c r="C3869" s="859"/>
      <c r="D3869" s="860"/>
      <c r="E3869" s="874"/>
      <c r="F3869" s="874"/>
      <c r="G3869" s="875"/>
      <c r="H3869" s="874"/>
      <c r="I3869" s="874"/>
      <c r="J3869" s="875"/>
    </row>
    <row r="3870" customFormat="false" ht="12.75" hidden="false" customHeight="false" outlineLevel="0" collapsed="false">
      <c r="A3870" s="863" t="s">
        <v>8072</v>
      </c>
      <c r="B3870" s="864" t="s">
        <v>8073</v>
      </c>
      <c r="C3870" s="865"/>
      <c r="D3870" s="876"/>
      <c r="E3870" s="877"/>
      <c r="F3870" s="877"/>
      <c r="G3870" s="878"/>
      <c r="H3870" s="877"/>
      <c r="I3870" s="877"/>
      <c r="J3870" s="878"/>
    </row>
    <row r="3871" customFormat="false" ht="25.5" hidden="false" customHeight="false" outlineLevel="0" collapsed="false">
      <c r="A3871" s="868" t="s">
        <v>8074</v>
      </c>
      <c r="B3871" s="869"/>
      <c r="C3871" s="868" t="s">
        <v>8075</v>
      </c>
      <c r="D3871" s="868" t="s">
        <v>337</v>
      </c>
      <c r="E3871" s="870" t="n">
        <v>3355.1</v>
      </c>
      <c r="F3871" s="871" t="n">
        <v>16.6</v>
      </c>
      <c r="G3871" s="871" t="n">
        <v>3371.7</v>
      </c>
      <c r="H3871" s="870" t="n">
        <v>3355.1</v>
      </c>
      <c r="I3871" s="871" t="n">
        <v>19.18</v>
      </c>
      <c r="J3871" s="871" t="n">
        <v>3374.28</v>
      </c>
    </row>
    <row r="3872" customFormat="false" ht="12.75" hidden="false" customHeight="false" outlineLevel="0" collapsed="false">
      <c r="A3872" s="868" t="s">
        <v>8076</v>
      </c>
      <c r="B3872" s="869"/>
      <c r="C3872" s="868" t="s">
        <v>8077</v>
      </c>
      <c r="D3872" s="868" t="s">
        <v>445</v>
      </c>
      <c r="E3872" s="870" t="n">
        <v>1295.22</v>
      </c>
      <c r="F3872" s="871" t="n">
        <v>0</v>
      </c>
      <c r="G3872" s="871" t="n">
        <v>1295.22</v>
      </c>
      <c r="H3872" s="870" t="n">
        <v>1295.22</v>
      </c>
      <c r="I3872" s="871" t="n">
        <v>0</v>
      </c>
      <c r="J3872" s="871" t="n">
        <v>1295.22</v>
      </c>
    </row>
    <row r="3873" customFormat="false" ht="25.5" hidden="false" customHeight="false" outlineLevel="0" collapsed="false">
      <c r="A3873" s="868" t="s">
        <v>8078</v>
      </c>
      <c r="B3873" s="869"/>
      <c r="C3873" s="868" t="s">
        <v>8079</v>
      </c>
      <c r="D3873" s="868" t="s">
        <v>445</v>
      </c>
      <c r="E3873" s="870" t="n">
        <v>1416.24</v>
      </c>
      <c r="F3873" s="871" t="n">
        <v>0</v>
      </c>
      <c r="G3873" s="871" t="n">
        <v>1416.24</v>
      </c>
      <c r="H3873" s="870" t="n">
        <v>1416.24</v>
      </c>
      <c r="I3873" s="871" t="n">
        <v>0</v>
      </c>
      <c r="J3873" s="871" t="n">
        <v>1416.24</v>
      </c>
    </row>
    <row r="3874" customFormat="false" ht="12.75" hidden="false" customHeight="false" outlineLevel="0" collapsed="false">
      <c r="A3874" s="863" t="s">
        <v>8080</v>
      </c>
      <c r="B3874" s="864" t="s">
        <v>8081</v>
      </c>
      <c r="C3874" s="865"/>
      <c r="D3874" s="876"/>
      <c r="E3874" s="877"/>
      <c r="F3874" s="877"/>
      <c r="G3874" s="878"/>
      <c r="H3874" s="877"/>
      <c r="I3874" s="877"/>
      <c r="J3874" s="878"/>
    </row>
    <row r="3875" customFormat="false" ht="25.5" hidden="false" customHeight="false" outlineLevel="0" collapsed="false">
      <c r="A3875" s="868" t="s">
        <v>8082</v>
      </c>
      <c r="B3875" s="869"/>
      <c r="C3875" s="868" t="s">
        <v>8083</v>
      </c>
      <c r="D3875" s="868" t="s">
        <v>389</v>
      </c>
      <c r="E3875" s="870" t="n">
        <v>6381.17</v>
      </c>
      <c r="F3875" s="871" t="n">
        <v>0</v>
      </c>
      <c r="G3875" s="871" t="n">
        <v>6381.17</v>
      </c>
      <c r="H3875" s="870" t="n">
        <v>6381.17</v>
      </c>
      <c r="I3875" s="871" t="n">
        <v>0</v>
      </c>
      <c r="J3875" s="871" t="n">
        <v>6381.17</v>
      </c>
    </row>
    <row r="3876" customFormat="false" ht="25.5" hidden="false" customHeight="false" outlineLevel="0" collapsed="false">
      <c r="A3876" s="868" t="s">
        <v>8084</v>
      </c>
      <c r="B3876" s="869"/>
      <c r="C3876" s="868" t="s">
        <v>8085</v>
      </c>
      <c r="D3876" s="868" t="s">
        <v>389</v>
      </c>
      <c r="E3876" s="870" t="n">
        <v>6396.53</v>
      </c>
      <c r="F3876" s="871" t="n">
        <v>0</v>
      </c>
      <c r="G3876" s="871" t="n">
        <v>6396.53</v>
      </c>
      <c r="H3876" s="870" t="n">
        <v>6396.53</v>
      </c>
      <c r="I3876" s="871" t="n">
        <v>0</v>
      </c>
      <c r="J3876" s="871" t="n">
        <v>6396.53</v>
      </c>
    </row>
    <row r="3877" customFormat="false" ht="25.5" hidden="false" customHeight="false" outlineLevel="0" collapsed="false">
      <c r="A3877" s="868" t="s">
        <v>8086</v>
      </c>
      <c r="B3877" s="869"/>
      <c r="C3877" s="868" t="s">
        <v>8087</v>
      </c>
      <c r="D3877" s="868" t="s">
        <v>389</v>
      </c>
      <c r="E3877" s="870" t="n">
        <v>3436.97</v>
      </c>
      <c r="F3877" s="871" t="n">
        <v>0</v>
      </c>
      <c r="G3877" s="871" t="n">
        <v>3436.97</v>
      </c>
      <c r="H3877" s="870" t="n">
        <v>3436.97</v>
      </c>
      <c r="I3877" s="871" t="n">
        <v>0</v>
      </c>
      <c r="J3877" s="871" t="n">
        <v>3436.97</v>
      </c>
    </row>
    <row r="3878" customFormat="false" ht="12.75" hidden="false" customHeight="false" outlineLevel="0" collapsed="false">
      <c r="A3878" s="857" t="s">
        <v>8088</v>
      </c>
      <c r="B3878" s="858" t="s">
        <v>8089</v>
      </c>
      <c r="C3878" s="859"/>
      <c r="D3878" s="860"/>
      <c r="E3878" s="874"/>
      <c r="F3878" s="874"/>
      <c r="G3878" s="875"/>
      <c r="H3878" s="874"/>
      <c r="I3878" s="874"/>
      <c r="J3878" s="875"/>
    </row>
    <row r="3879" customFormat="false" ht="12.75" hidden="false" customHeight="false" outlineLevel="0" collapsed="false">
      <c r="A3879" s="863" t="s">
        <v>8090</v>
      </c>
      <c r="B3879" s="864" t="s">
        <v>8091</v>
      </c>
      <c r="C3879" s="865"/>
      <c r="D3879" s="876"/>
      <c r="E3879" s="877"/>
      <c r="F3879" s="877"/>
      <c r="G3879" s="878"/>
      <c r="H3879" s="877"/>
      <c r="I3879" s="877"/>
      <c r="J3879" s="878"/>
    </row>
    <row r="3880" customFormat="false" ht="12.75" hidden="false" customHeight="false" outlineLevel="0" collapsed="false">
      <c r="A3880" s="868" t="s">
        <v>8092</v>
      </c>
      <c r="B3880" s="869"/>
      <c r="C3880" s="868" t="s">
        <v>8093</v>
      </c>
      <c r="D3880" s="868" t="s">
        <v>389</v>
      </c>
      <c r="E3880" s="870" t="n">
        <v>1737.17</v>
      </c>
      <c r="F3880" s="871" t="n">
        <v>0</v>
      </c>
      <c r="G3880" s="871" t="n">
        <v>1737.17</v>
      </c>
      <c r="H3880" s="870" t="n">
        <v>1737.17</v>
      </c>
      <c r="I3880" s="871" t="n">
        <v>0</v>
      </c>
      <c r="J3880" s="871" t="n">
        <v>1737.17</v>
      </c>
    </row>
    <row r="3881" customFormat="false" ht="12.75" hidden="false" customHeight="false" outlineLevel="0" collapsed="false">
      <c r="A3881" s="863" t="s">
        <v>8094</v>
      </c>
      <c r="B3881" s="864" t="s">
        <v>8095</v>
      </c>
      <c r="C3881" s="865"/>
      <c r="D3881" s="876"/>
      <c r="E3881" s="877"/>
      <c r="F3881" s="877"/>
      <c r="G3881" s="878"/>
      <c r="H3881" s="877"/>
      <c r="I3881" s="877"/>
      <c r="J3881" s="878"/>
    </row>
    <row r="3882" customFormat="false" ht="12.75" hidden="false" customHeight="false" outlineLevel="0" collapsed="false">
      <c r="A3882" s="868" t="s">
        <v>8096</v>
      </c>
      <c r="B3882" s="869"/>
      <c r="C3882" s="868" t="s">
        <v>8097</v>
      </c>
      <c r="D3882" s="868" t="s">
        <v>389</v>
      </c>
      <c r="E3882" s="870" t="n">
        <v>2365.19</v>
      </c>
      <c r="F3882" s="871" t="n">
        <v>0</v>
      </c>
      <c r="G3882" s="871" t="n">
        <v>2365.19</v>
      </c>
      <c r="H3882" s="870" t="n">
        <v>2365.19</v>
      </c>
      <c r="I3882" s="871" t="n">
        <v>0</v>
      </c>
      <c r="J3882" s="871" t="n">
        <v>2365.19</v>
      </c>
    </row>
    <row r="3883" customFormat="false" ht="12.75" hidden="false" customHeight="false" outlineLevel="0" collapsed="false">
      <c r="A3883" s="857" t="s">
        <v>8098</v>
      </c>
      <c r="B3883" s="858" t="s">
        <v>8099</v>
      </c>
      <c r="C3883" s="859"/>
      <c r="D3883" s="860"/>
      <c r="E3883" s="874"/>
      <c r="F3883" s="874"/>
      <c r="G3883" s="875"/>
      <c r="H3883" s="874"/>
      <c r="I3883" s="874"/>
      <c r="J3883" s="875"/>
    </row>
    <row r="3884" customFormat="false" ht="12.75" hidden="false" customHeight="false" outlineLevel="0" collapsed="false">
      <c r="A3884" s="863" t="s">
        <v>8100</v>
      </c>
      <c r="B3884" s="864" t="s">
        <v>8101</v>
      </c>
      <c r="C3884" s="865"/>
      <c r="D3884" s="876"/>
      <c r="E3884" s="877"/>
      <c r="F3884" s="877"/>
      <c r="G3884" s="878"/>
      <c r="H3884" s="877"/>
      <c r="I3884" s="877"/>
      <c r="J3884" s="878"/>
    </row>
    <row r="3885" customFormat="false" ht="25.5" hidden="false" customHeight="false" outlineLevel="0" collapsed="false">
      <c r="A3885" s="868" t="s">
        <v>8102</v>
      </c>
      <c r="B3885" s="869"/>
      <c r="C3885" s="868" t="s">
        <v>8103</v>
      </c>
      <c r="D3885" s="868" t="s">
        <v>337</v>
      </c>
      <c r="E3885" s="870" t="n">
        <v>872.1</v>
      </c>
      <c r="F3885" s="871" t="n">
        <v>9.96</v>
      </c>
      <c r="G3885" s="871" t="n">
        <v>882.06</v>
      </c>
      <c r="H3885" s="870" t="n">
        <v>872.1</v>
      </c>
      <c r="I3885" s="871" t="n">
        <v>11.5</v>
      </c>
      <c r="J3885" s="871" t="n">
        <v>883.6</v>
      </c>
    </row>
    <row r="3886" customFormat="false" ht="12.75" hidden="false" customHeight="false" outlineLevel="0" collapsed="false">
      <c r="A3886" s="868" t="s">
        <v>8104</v>
      </c>
      <c r="B3886" s="869"/>
      <c r="C3886" s="868" t="s">
        <v>8105</v>
      </c>
      <c r="D3886" s="868" t="s">
        <v>337</v>
      </c>
      <c r="E3886" s="870" t="n">
        <v>7142.32</v>
      </c>
      <c r="F3886" s="871" t="n">
        <v>0</v>
      </c>
      <c r="G3886" s="871" t="n">
        <v>7142.32</v>
      </c>
      <c r="H3886" s="870" t="n">
        <v>7142.32</v>
      </c>
      <c r="I3886" s="871" t="n">
        <v>0</v>
      </c>
      <c r="J3886" s="871" t="n">
        <v>7142.32</v>
      </c>
    </row>
    <row r="3887" customFormat="false" ht="12.75" hidden="false" customHeight="false" outlineLevel="0" collapsed="false">
      <c r="A3887" s="868" t="s">
        <v>8106</v>
      </c>
      <c r="B3887" s="869"/>
      <c r="C3887" s="868" t="s">
        <v>8107</v>
      </c>
      <c r="D3887" s="868" t="s">
        <v>648</v>
      </c>
      <c r="E3887" s="870" t="n">
        <v>129.3</v>
      </c>
      <c r="F3887" s="871" t="n">
        <v>33.18</v>
      </c>
      <c r="G3887" s="871" t="n">
        <v>162.48</v>
      </c>
      <c r="H3887" s="870" t="n">
        <v>129.3</v>
      </c>
      <c r="I3887" s="871" t="n">
        <v>38.34</v>
      </c>
      <c r="J3887" s="871" t="n">
        <v>167.64</v>
      </c>
    </row>
    <row r="3888" customFormat="false" ht="25.5" hidden="false" customHeight="false" outlineLevel="0" collapsed="false">
      <c r="A3888" s="868" t="s">
        <v>8108</v>
      </c>
      <c r="B3888" s="869"/>
      <c r="C3888" s="868" t="s">
        <v>8109</v>
      </c>
      <c r="D3888" s="868" t="s">
        <v>648</v>
      </c>
      <c r="E3888" s="870" t="n">
        <v>2616.67</v>
      </c>
      <c r="F3888" s="871" t="n">
        <v>0</v>
      </c>
      <c r="G3888" s="871" t="n">
        <v>2616.67</v>
      </c>
      <c r="H3888" s="870" t="n">
        <v>2616.67</v>
      </c>
      <c r="I3888" s="871" t="n">
        <v>0</v>
      </c>
      <c r="J3888" s="871" t="n">
        <v>2616.67</v>
      </c>
    </row>
    <row r="3889" customFormat="false" ht="38.25" hidden="false" customHeight="false" outlineLevel="0" collapsed="false">
      <c r="A3889" s="868" t="s">
        <v>8110</v>
      </c>
      <c r="B3889" s="869"/>
      <c r="C3889" s="868" t="s">
        <v>8111</v>
      </c>
      <c r="D3889" s="868" t="s">
        <v>648</v>
      </c>
      <c r="E3889" s="870" t="n">
        <v>3609.25</v>
      </c>
      <c r="F3889" s="871" t="n">
        <v>0</v>
      </c>
      <c r="G3889" s="871" t="n">
        <v>3609.25</v>
      </c>
      <c r="H3889" s="870" t="n">
        <v>3609.25</v>
      </c>
      <c r="I3889" s="871" t="n">
        <v>0</v>
      </c>
      <c r="J3889" s="871" t="n">
        <v>3609.25</v>
      </c>
    </row>
    <row r="3890" customFormat="false" ht="25.5" hidden="false" customHeight="false" outlineLevel="0" collapsed="false">
      <c r="A3890" s="868" t="s">
        <v>8112</v>
      </c>
      <c r="B3890" s="869"/>
      <c r="C3890" s="868" t="s">
        <v>8113</v>
      </c>
      <c r="D3890" s="868" t="s">
        <v>648</v>
      </c>
      <c r="E3890" s="870" t="n">
        <v>917.35</v>
      </c>
      <c r="F3890" s="871" t="n">
        <v>82.96</v>
      </c>
      <c r="G3890" s="871" t="n">
        <v>1000.31</v>
      </c>
      <c r="H3890" s="870" t="n">
        <v>917.35</v>
      </c>
      <c r="I3890" s="871" t="n">
        <v>95.86</v>
      </c>
      <c r="J3890" s="871" t="n">
        <v>1013.21</v>
      </c>
    </row>
    <row r="3891" customFormat="false" ht="25.5" hidden="false" customHeight="false" outlineLevel="0" collapsed="false">
      <c r="A3891" s="868" t="s">
        <v>8114</v>
      </c>
      <c r="B3891" s="869"/>
      <c r="C3891" s="868" t="s">
        <v>8115</v>
      </c>
      <c r="D3891" s="868" t="s">
        <v>337</v>
      </c>
      <c r="E3891" s="870" t="n">
        <v>1995.02</v>
      </c>
      <c r="F3891" s="871" t="n">
        <v>9.96</v>
      </c>
      <c r="G3891" s="871" t="n">
        <v>2004.98</v>
      </c>
      <c r="H3891" s="870" t="n">
        <v>1995.02</v>
      </c>
      <c r="I3891" s="871" t="n">
        <v>11.5</v>
      </c>
      <c r="J3891" s="871" t="n">
        <v>2006.52</v>
      </c>
    </row>
    <row r="3892" customFormat="false" ht="38.25" hidden="false" customHeight="false" outlineLevel="0" collapsed="false">
      <c r="A3892" s="868" t="s">
        <v>8116</v>
      </c>
      <c r="B3892" s="869"/>
      <c r="C3892" s="868" t="s">
        <v>8117</v>
      </c>
      <c r="D3892" s="868" t="s">
        <v>648</v>
      </c>
      <c r="E3892" s="870" t="n">
        <v>2379.83</v>
      </c>
      <c r="F3892" s="871" t="n">
        <v>453.04</v>
      </c>
      <c r="G3892" s="871" t="n">
        <v>2832.87</v>
      </c>
      <c r="H3892" s="870" t="n">
        <v>2379.83</v>
      </c>
      <c r="I3892" s="871" t="n">
        <v>523.52</v>
      </c>
      <c r="J3892" s="871" t="n">
        <v>2903.35</v>
      </c>
    </row>
    <row r="3893" customFormat="false" ht="12.75" hidden="false" customHeight="false" outlineLevel="0" collapsed="false">
      <c r="A3893" s="863" t="s">
        <v>8118</v>
      </c>
      <c r="B3893" s="864" t="s">
        <v>8119</v>
      </c>
      <c r="C3893" s="865"/>
      <c r="D3893" s="876"/>
      <c r="E3893" s="877"/>
      <c r="F3893" s="877"/>
      <c r="G3893" s="878"/>
      <c r="H3893" s="877"/>
      <c r="I3893" s="877"/>
      <c r="J3893" s="878"/>
    </row>
    <row r="3894" customFormat="false" ht="38.25" hidden="false" customHeight="false" outlineLevel="0" collapsed="false">
      <c r="A3894" s="868" t="s">
        <v>8120</v>
      </c>
      <c r="B3894" s="869"/>
      <c r="C3894" s="868" t="s">
        <v>8121</v>
      </c>
      <c r="D3894" s="868" t="s">
        <v>337</v>
      </c>
      <c r="E3894" s="870" t="n">
        <v>2928.66</v>
      </c>
      <c r="F3894" s="871" t="n">
        <v>738.72</v>
      </c>
      <c r="G3894" s="871" t="n">
        <v>3667.38</v>
      </c>
      <c r="H3894" s="870" t="n">
        <v>2928.66</v>
      </c>
      <c r="I3894" s="871" t="n">
        <v>853.52</v>
      </c>
      <c r="J3894" s="871" t="n">
        <v>3782.18</v>
      </c>
    </row>
    <row r="3895" customFormat="false" ht="12.75" hidden="false" customHeight="false" outlineLevel="0" collapsed="false">
      <c r="A3895" s="868" t="s">
        <v>8122</v>
      </c>
      <c r="B3895" s="869"/>
      <c r="C3895" s="868" t="s">
        <v>8123</v>
      </c>
      <c r="D3895" s="868" t="s">
        <v>337</v>
      </c>
      <c r="E3895" s="870" t="n">
        <v>6080.04</v>
      </c>
      <c r="F3895" s="871" t="n">
        <v>29.92</v>
      </c>
      <c r="G3895" s="871" t="n">
        <v>6109.96</v>
      </c>
      <c r="H3895" s="870" t="n">
        <v>6080.04</v>
      </c>
      <c r="I3895" s="871" t="n">
        <v>34.58</v>
      </c>
      <c r="J3895" s="871" t="n">
        <v>6114.62</v>
      </c>
    </row>
    <row r="3896" customFormat="false" ht="25.5" hidden="false" customHeight="false" outlineLevel="0" collapsed="false">
      <c r="A3896" s="868" t="s">
        <v>8124</v>
      </c>
      <c r="B3896" s="869"/>
      <c r="C3896" s="868" t="s">
        <v>8125</v>
      </c>
      <c r="D3896" s="868" t="s">
        <v>337</v>
      </c>
      <c r="E3896" s="870" t="n">
        <v>609.84</v>
      </c>
      <c r="F3896" s="871" t="n">
        <v>230.85</v>
      </c>
      <c r="G3896" s="871" t="n">
        <v>840.69</v>
      </c>
      <c r="H3896" s="870" t="n">
        <v>609.84</v>
      </c>
      <c r="I3896" s="871" t="n">
        <v>266.73</v>
      </c>
      <c r="J3896" s="871" t="n">
        <v>876.57</v>
      </c>
    </row>
    <row r="3897" customFormat="false" ht="25.5" hidden="false" customHeight="false" outlineLevel="0" collapsed="false">
      <c r="A3897" s="868" t="s">
        <v>8126</v>
      </c>
      <c r="B3897" s="869"/>
      <c r="C3897" s="868" t="s">
        <v>8127</v>
      </c>
      <c r="D3897" s="868" t="s">
        <v>337</v>
      </c>
      <c r="E3897" s="870" t="n">
        <v>1075.37</v>
      </c>
      <c r="F3897" s="871" t="n">
        <v>230.85</v>
      </c>
      <c r="G3897" s="871" t="n">
        <v>1306.22</v>
      </c>
      <c r="H3897" s="870" t="n">
        <v>1075.37</v>
      </c>
      <c r="I3897" s="871" t="n">
        <v>266.73</v>
      </c>
      <c r="J3897" s="871" t="n">
        <v>1342.1</v>
      </c>
    </row>
    <row r="3898" customFormat="false" ht="25.5" hidden="false" customHeight="false" outlineLevel="0" collapsed="false">
      <c r="A3898" s="868" t="s">
        <v>8128</v>
      </c>
      <c r="B3898" s="869"/>
      <c r="C3898" s="868" t="s">
        <v>8129</v>
      </c>
      <c r="D3898" s="868" t="s">
        <v>337</v>
      </c>
      <c r="E3898" s="870" t="n">
        <v>807.59</v>
      </c>
      <c r="F3898" s="871" t="n">
        <v>230.85</v>
      </c>
      <c r="G3898" s="871" t="n">
        <v>1038.44</v>
      </c>
      <c r="H3898" s="870" t="n">
        <v>807.59</v>
      </c>
      <c r="I3898" s="871" t="n">
        <v>266.73</v>
      </c>
      <c r="J3898" s="871" t="n">
        <v>1074.32</v>
      </c>
    </row>
    <row r="3899" customFormat="false" ht="25.5" hidden="false" customHeight="false" outlineLevel="0" collapsed="false">
      <c r="A3899" s="868" t="s">
        <v>8130</v>
      </c>
      <c r="B3899" s="869"/>
      <c r="C3899" s="868" t="s">
        <v>8131</v>
      </c>
      <c r="D3899" s="868" t="s">
        <v>337</v>
      </c>
      <c r="E3899" s="870" t="n">
        <v>1977.34</v>
      </c>
      <c r="F3899" s="871" t="n">
        <v>461.7</v>
      </c>
      <c r="G3899" s="871" t="n">
        <v>2439.04</v>
      </c>
      <c r="H3899" s="870" t="n">
        <v>1977.34</v>
      </c>
      <c r="I3899" s="871" t="n">
        <v>533.45</v>
      </c>
      <c r="J3899" s="871" t="n">
        <v>2510.79</v>
      </c>
    </row>
    <row r="3900" customFormat="false" ht="12.75" hidden="false" customHeight="false" outlineLevel="0" collapsed="false">
      <c r="A3900" s="868" t="s">
        <v>8132</v>
      </c>
      <c r="B3900" s="869"/>
      <c r="C3900" s="868" t="s">
        <v>8133</v>
      </c>
      <c r="D3900" s="868" t="s">
        <v>337</v>
      </c>
      <c r="E3900" s="870" t="n">
        <v>679.31</v>
      </c>
      <c r="F3900" s="871" t="n">
        <v>7.36</v>
      </c>
      <c r="G3900" s="871" t="n">
        <v>686.67</v>
      </c>
      <c r="H3900" s="870" t="n">
        <v>679.31</v>
      </c>
      <c r="I3900" s="871" t="n">
        <v>8.51</v>
      </c>
      <c r="J3900" s="871" t="n">
        <v>687.82</v>
      </c>
    </row>
    <row r="3901" customFormat="false" ht="25.5" hidden="false" customHeight="false" outlineLevel="0" collapsed="false">
      <c r="A3901" s="868" t="s">
        <v>8134</v>
      </c>
      <c r="B3901" s="869"/>
      <c r="C3901" s="868" t="s">
        <v>8135</v>
      </c>
      <c r="D3901" s="868" t="s">
        <v>337</v>
      </c>
      <c r="E3901" s="870" t="n">
        <v>7.83</v>
      </c>
      <c r="F3901" s="871" t="n">
        <v>16.6</v>
      </c>
      <c r="G3901" s="871" t="n">
        <v>24.43</v>
      </c>
      <c r="H3901" s="870" t="n">
        <v>7.83</v>
      </c>
      <c r="I3901" s="871" t="n">
        <v>19.18</v>
      </c>
      <c r="J3901" s="871" t="n">
        <v>27.01</v>
      </c>
    </row>
    <row r="3902" customFormat="false" ht="25.5" hidden="false" customHeight="false" outlineLevel="0" collapsed="false">
      <c r="A3902" s="868" t="s">
        <v>8136</v>
      </c>
      <c r="B3902" s="869"/>
      <c r="C3902" s="868" t="s">
        <v>8137</v>
      </c>
      <c r="D3902" s="868" t="s">
        <v>337</v>
      </c>
      <c r="E3902" s="870" t="n">
        <v>242.68</v>
      </c>
      <c r="F3902" s="871" t="n">
        <v>132.72</v>
      </c>
      <c r="G3902" s="871" t="n">
        <v>375.4</v>
      </c>
      <c r="H3902" s="870" t="n">
        <v>242.68</v>
      </c>
      <c r="I3902" s="871" t="n">
        <v>153.36</v>
      </c>
      <c r="J3902" s="871" t="n">
        <v>396.04</v>
      </c>
    </row>
    <row r="3903" customFormat="false" ht="12.75" hidden="false" customHeight="false" outlineLevel="0" collapsed="false">
      <c r="A3903" s="868" t="s">
        <v>8138</v>
      </c>
      <c r="B3903" s="869"/>
      <c r="C3903" s="868" t="s">
        <v>8139</v>
      </c>
      <c r="D3903" s="868" t="s">
        <v>337</v>
      </c>
      <c r="E3903" s="870" t="n">
        <v>202.45</v>
      </c>
      <c r="F3903" s="871" t="n">
        <v>33.18</v>
      </c>
      <c r="G3903" s="871" t="n">
        <v>235.63</v>
      </c>
      <c r="H3903" s="870" t="n">
        <v>202.45</v>
      </c>
      <c r="I3903" s="871" t="n">
        <v>38.34</v>
      </c>
      <c r="J3903" s="871" t="n">
        <v>240.79</v>
      </c>
    </row>
    <row r="3904" customFormat="false" ht="25.5" hidden="false" customHeight="false" outlineLevel="0" collapsed="false">
      <c r="A3904" s="868" t="s">
        <v>8140</v>
      </c>
      <c r="B3904" s="869"/>
      <c r="C3904" s="868" t="s">
        <v>8141</v>
      </c>
      <c r="D3904" s="868" t="s">
        <v>337</v>
      </c>
      <c r="E3904" s="870" t="n">
        <v>410</v>
      </c>
      <c r="F3904" s="871" t="n">
        <v>9.96</v>
      </c>
      <c r="G3904" s="871" t="n">
        <v>419.96</v>
      </c>
      <c r="H3904" s="870" t="n">
        <v>410</v>
      </c>
      <c r="I3904" s="871" t="n">
        <v>11.5</v>
      </c>
      <c r="J3904" s="871" t="n">
        <v>421.5</v>
      </c>
    </row>
    <row r="3905" customFormat="false" ht="25.5" hidden="false" customHeight="false" outlineLevel="0" collapsed="false">
      <c r="A3905" s="868" t="s">
        <v>8142</v>
      </c>
      <c r="B3905" s="869"/>
      <c r="C3905" s="868" t="s">
        <v>8143</v>
      </c>
      <c r="D3905" s="868" t="s">
        <v>337</v>
      </c>
      <c r="E3905" s="870" t="n">
        <v>719.92</v>
      </c>
      <c r="F3905" s="871" t="n">
        <v>135.58</v>
      </c>
      <c r="G3905" s="871" t="n">
        <v>855.5</v>
      </c>
      <c r="H3905" s="870" t="n">
        <v>719.92</v>
      </c>
      <c r="I3905" s="871" t="n">
        <v>156.66</v>
      </c>
      <c r="J3905" s="871" t="n">
        <v>876.58</v>
      </c>
    </row>
    <row r="3906" customFormat="false" ht="25.5" hidden="false" customHeight="false" outlineLevel="0" collapsed="false">
      <c r="A3906" s="868" t="s">
        <v>8144</v>
      </c>
      <c r="B3906" s="869"/>
      <c r="C3906" s="868" t="s">
        <v>8145</v>
      </c>
      <c r="D3906" s="868" t="s">
        <v>337</v>
      </c>
      <c r="E3906" s="870" t="n">
        <v>3449.38</v>
      </c>
      <c r="F3906" s="871" t="n">
        <v>135.58</v>
      </c>
      <c r="G3906" s="871" t="n">
        <v>3584.96</v>
      </c>
      <c r="H3906" s="870" t="n">
        <v>3449.38</v>
      </c>
      <c r="I3906" s="871" t="n">
        <v>156.66</v>
      </c>
      <c r="J3906" s="871" t="n">
        <v>3606.04</v>
      </c>
    </row>
    <row r="3907" customFormat="false" ht="25.5" hidden="false" customHeight="false" outlineLevel="0" collapsed="false">
      <c r="A3907" s="868" t="s">
        <v>8146</v>
      </c>
      <c r="B3907" s="869"/>
      <c r="C3907" s="868" t="s">
        <v>8147</v>
      </c>
      <c r="D3907" s="868" t="s">
        <v>337</v>
      </c>
      <c r="E3907" s="870" t="n">
        <v>10506.76</v>
      </c>
      <c r="F3907" s="871" t="n">
        <v>135.58</v>
      </c>
      <c r="G3907" s="871" t="n">
        <v>10642.34</v>
      </c>
      <c r="H3907" s="870" t="n">
        <v>10506.76</v>
      </c>
      <c r="I3907" s="871" t="n">
        <v>156.66</v>
      </c>
      <c r="J3907" s="871" t="n">
        <v>10663.42</v>
      </c>
    </row>
    <row r="3908" customFormat="false" ht="12.75" hidden="false" customHeight="false" outlineLevel="0" collapsed="false">
      <c r="A3908" s="868" t="s">
        <v>8148</v>
      </c>
      <c r="B3908" s="869"/>
      <c r="C3908" s="868" t="s">
        <v>8149</v>
      </c>
      <c r="D3908" s="868" t="s">
        <v>337</v>
      </c>
      <c r="E3908" s="870" t="n">
        <v>962.3</v>
      </c>
      <c r="F3908" s="871" t="n">
        <v>2.45</v>
      </c>
      <c r="G3908" s="871" t="n">
        <v>964.75</v>
      </c>
      <c r="H3908" s="870" t="n">
        <v>962.3</v>
      </c>
      <c r="I3908" s="871" t="n">
        <v>2.84</v>
      </c>
      <c r="J3908" s="871" t="n">
        <v>965.14</v>
      </c>
    </row>
    <row r="3909" customFormat="false" ht="25.5" hidden="false" customHeight="false" outlineLevel="0" collapsed="false">
      <c r="A3909" s="868" t="s">
        <v>8150</v>
      </c>
      <c r="B3909" s="869"/>
      <c r="C3909" s="868" t="s">
        <v>8151</v>
      </c>
      <c r="D3909" s="868" t="s">
        <v>648</v>
      </c>
      <c r="E3909" s="870" t="n">
        <v>7840.29</v>
      </c>
      <c r="F3909" s="871" t="n">
        <v>175.34</v>
      </c>
      <c r="G3909" s="871" t="n">
        <v>8015.63</v>
      </c>
      <c r="H3909" s="870" t="n">
        <v>7840.29</v>
      </c>
      <c r="I3909" s="871" t="n">
        <v>202.59</v>
      </c>
      <c r="J3909" s="871" t="n">
        <v>8042.88</v>
      </c>
    </row>
    <row r="3910" customFormat="false" ht="25.5" hidden="false" customHeight="false" outlineLevel="0" collapsed="false">
      <c r="A3910" s="868" t="s">
        <v>8152</v>
      </c>
      <c r="B3910" s="869"/>
      <c r="C3910" s="868" t="s">
        <v>8153</v>
      </c>
      <c r="D3910" s="868" t="s">
        <v>648</v>
      </c>
      <c r="E3910" s="870" t="n">
        <v>11239.96</v>
      </c>
      <c r="F3910" s="871" t="n">
        <v>175.34</v>
      </c>
      <c r="G3910" s="871" t="n">
        <v>11415.3</v>
      </c>
      <c r="H3910" s="870" t="n">
        <v>11239.96</v>
      </c>
      <c r="I3910" s="871" t="n">
        <v>202.59</v>
      </c>
      <c r="J3910" s="871" t="n">
        <v>11442.55</v>
      </c>
    </row>
    <row r="3911" customFormat="false" ht="38.25" hidden="false" customHeight="false" outlineLevel="0" collapsed="false">
      <c r="A3911" s="868" t="s">
        <v>8154</v>
      </c>
      <c r="B3911" s="869"/>
      <c r="C3911" s="868" t="s">
        <v>8155</v>
      </c>
      <c r="D3911" s="868" t="s">
        <v>337</v>
      </c>
      <c r="E3911" s="870" t="n">
        <v>1105.7</v>
      </c>
      <c r="F3911" s="871" t="n">
        <v>116.89</v>
      </c>
      <c r="G3911" s="871" t="n">
        <v>1222.59</v>
      </c>
      <c r="H3911" s="870" t="n">
        <v>1105.7</v>
      </c>
      <c r="I3911" s="871" t="n">
        <v>135.05</v>
      </c>
      <c r="J3911" s="871" t="n">
        <v>1240.75</v>
      </c>
    </row>
    <row r="3912" customFormat="false" ht="51" hidden="false" customHeight="false" outlineLevel="0" collapsed="false">
      <c r="A3912" s="868" t="s">
        <v>8156</v>
      </c>
      <c r="B3912" s="869"/>
      <c r="C3912" s="868" t="s">
        <v>8157</v>
      </c>
      <c r="D3912" s="868" t="s">
        <v>337</v>
      </c>
      <c r="E3912" s="870" t="n">
        <v>1397.03</v>
      </c>
      <c r="F3912" s="871" t="n">
        <v>175.34</v>
      </c>
      <c r="G3912" s="871" t="n">
        <v>1572.37</v>
      </c>
      <c r="H3912" s="870" t="n">
        <v>1397.03</v>
      </c>
      <c r="I3912" s="871" t="n">
        <v>202.59</v>
      </c>
      <c r="J3912" s="871" t="n">
        <v>1599.62</v>
      </c>
    </row>
    <row r="3913" customFormat="false" ht="51" hidden="false" customHeight="false" outlineLevel="0" collapsed="false">
      <c r="A3913" s="868" t="s">
        <v>8158</v>
      </c>
      <c r="B3913" s="869"/>
      <c r="C3913" s="868" t="s">
        <v>8159</v>
      </c>
      <c r="D3913" s="868" t="s">
        <v>337</v>
      </c>
      <c r="E3913" s="870" t="n">
        <v>3417.03</v>
      </c>
      <c r="F3913" s="871" t="n">
        <v>230.85</v>
      </c>
      <c r="G3913" s="871" t="n">
        <v>3647.88</v>
      </c>
      <c r="H3913" s="870" t="n">
        <v>3417.03</v>
      </c>
      <c r="I3913" s="871" t="n">
        <v>266.73</v>
      </c>
      <c r="J3913" s="871" t="n">
        <v>3683.76</v>
      </c>
    </row>
    <row r="3914" customFormat="false" ht="12.75" hidden="false" customHeight="false" outlineLevel="0" collapsed="false">
      <c r="A3914" s="863" t="s">
        <v>8160</v>
      </c>
      <c r="B3914" s="864" t="s">
        <v>8161</v>
      </c>
      <c r="C3914" s="865"/>
      <c r="D3914" s="876"/>
      <c r="E3914" s="877"/>
      <c r="F3914" s="877"/>
      <c r="G3914" s="878"/>
      <c r="H3914" s="877"/>
      <c r="I3914" s="877"/>
      <c r="J3914" s="878"/>
    </row>
    <row r="3915" customFormat="false" ht="12.75" hidden="false" customHeight="false" outlineLevel="0" collapsed="false">
      <c r="A3915" s="868" t="s">
        <v>8162</v>
      </c>
      <c r="B3915" s="869"/>
      <c r="C3915" s="868" t="s">
        <v>8163</v>
      </c>
      <c r="D3915" s="868" t="s">
        <v>337</v>
      </c>
      <c r="E3915" s="870" t="n">
        <v>14.93</v>
      </c>
      <c r="F3915" s="871" t="n">
        <v>9.23</v>
      </c>
      <c r="G3915" s="871" t="n">
        <v>24.16</v>
      </c>
      <c r="H3915" s="870" t="n">
        <v>14.93</v>
      </c>
      <c r="I3915" s="871" t="n">
        <v>10.66</v>
      </c>
      <c r="J3915" s="871" t="n">
        <v>25.59</v>
      </c>
    </row>
    <row r="3916" customFormat="false" ht="12.75" hidden="false" customHeight="false" outlineLevel="0" collapsed="false">
      <c r="A3916" s="868" t="s">
        <v>8164</v>
      </c>
      <c r="B3916" s="869"/>
      <c r="C3916" s="868" t="s">
        <v>8165</v>
      </c>
      <c r="D3916" s="868" t="s">
        <v>337</v>
      </c>
      <c r="E3916" s="870" t="n">
        <v>22.14</v>
      </c>
      <c r="F3916" s="871" t="n">
        <v>9.23</v>
      </c>
      <c r="G3916" s="871" t="n">
        <v>31.37</v>
      </c>
      <c r="H3916" s="870" t="n">
        <v>22.14</v>
      </c>
      <c r="I3916" s="871" t="n">
        <v>10.66</v>
      </c>
      <c r="J3916" s="871" t="n">
        <v>32.8</v>
      </c>
    </row>
    <row r="3917" customFormat="false" ht="25.5" hidden="false" customHeight="false" outlineLevel="0" collapsed="false">
      <c r="A3917" s="868" t="s">
        <v>8166</v>
      </c>
      <c r="B3917" s="869"/>
      <c r="C3917" s="868" t="s">
        <v>8167</v>
      </c>
      <c r="D3917" s="868" t="s">
        <v>337</v>
      </c>
      <c r="E3917" s="870" t="n">
        <v>27.21</v>
      </c>
      <c r="F3917" s="871" t="n">
        <v>38.05</v>
      </c>
      <c r="G3917" s="871" t="n">
        <v>65.26</v>
      </c>
      <c r="H3917" s="870" t="n">
        <v>27.21</v>
      </c>
      <c r="I3917" s="871" t="n">
        <v>43.96</v>
      </c>
      <c r="J3917" s="871" t="n">
        <v>71.17</v>
      </c>
    </row>
    <row r="3918" customFormat="false" ht="12.75" hidden="false" customHeight="false" outlineLevel="0" collapsed="false">
      <c r="A3918" s="868" t="s">
        <v>8168</v>
      </c>
      <c r="B3918" s="869"/>
      <c r="C3918" s="868" t="s">
        <v>8169</v>
      </c>
      <c r="D3918" s="868" t="s">
        <v>337</v>
      </c>
      <c r="E3918" s="870" t="n">
        <v>0</v>
      </c>
      <c r="F3918" s="871" t="n">
        <v>135.58</v>
      </c>
      <c r="G3918" s="871" t="n">
        <v>135.58</v>
      </c>
      <c r="H3918" s="870" t="n">
        <v>0</v>
      </c>
      <c r="I3918" s="871" t="n">
        <v>156.66</v>
      </c>
      <c r="J3918" s="871" t="n">
        <v>156.66</v>
      </c>
    </row>
    <row r="3919" customFormat="false" ht="12.75" hidden="false" customHeight="false" outlineLevel="0" collapsed="false">
      <c r="A3919" s="868" t="s">
        <v>8170</v>
      </c>
      <c r="B3919" s="869"/>
      <c r="C3919" s="868" t="s">
        <v>8171</v>
      </c>
      <c r="D3919" s="868" t="s">
        <v>337</v>
      </c>
      <c r="E3919" s="870" t="n">
        <v>0</v>
      </c>
      <c r="F3919" s="871" t="n">
        <v>135.58</v>
      </c>
      <c r="G3919" s="871" t="n">
        <v>135.58</v>
      </c>
      <c r="H3919" s="870" t="n">
        <v>0</v>
      </c>
      <c r="I3919" s="871" t="n">
        <v>156.66</v>
      </c>
      <c r="J3919" s="871" t="n">
        <v>156.66</v>
      </c>
    </row>
    <row r="3920" customFormat="false" ht="38.25" hidden="false" customHeight="false" outlineLevel="0" collapsed="false">
      <c r="A3920" s="868" t="s">
        <v>8172</v>
      </c>
      <c r="B3920" s="869"/>
      <c r="C3920" s="868" t="s">
        <v>8173</v>
      </c>
      <c r="D3920" s="868" t="s">
        <v>337</v>
      </c>
      <c r="E3920" s="870" t="n">
        <v>8901.16</v>
      </c>
      <c r="F3920" s="871" t="n">
        <v>12.28</v>
      </c>
      <c r="G3920" s="871" t="n">
        <v>8913.44</v>
      </c>
      <c r="H3920" s="870" t="n">
        <v>8901.16</v>
      </c>
      <c r="I3920" s="871" t="n">
        <v>14.19</v>
      </c>
      <c r="J3920" s="871" t="n">
        <v>8915.35</v>
      </c>
    </row>
    <row r="3921" customFormat="false" ht="25.5" hidden="false" customHeight="false" outlineLevel="0" collapsed="false">
      <c r="A3921" s="868" t="s">
        <v>8174</v>
      </c>
      <c r="B3921" s="869"/>
      <c r="C3921" s="868" t="s">
        <v>8175</v>
      </c>
      <c r="D3921" s="868" t="s">
        <v>337</v>
      </c>
      <c r="E3921" s="870" t="n">
        <v>2927.77</v>
      </c>
      <c r="F3921" s="871" t="n">
        <v>12.28</v>
      </c>
      <c r="G3921" s="871" t="n">
        <v>2940.05</v>
      </c>
      <c r="H3921" s="870" t="n">
        <v>2927.77</v>
      </c>
      <c r="I3921" s="871" t="n">
        <v>14.19</v>
      </c>
      <c r="J3921" s="871" t="n">
        <v>2941.96</v>
      </c>
    </row>
    <row r="3922" customFormat="false" ht="12.75" hidden="false" customHeight="false" outlineLevel="0" collapsed="false">
      <c r="A3922" s="857" t="s">
        <v>8176</v>
      </c>
      <c r="B3922" s="858" t="s">
        <v>8177</v>
      </c>
      <c r="C3922" s="859"/>
      <c r="D3922" s="860"/>
      <c r="E3922" s="874"/>
      <c r="F3922" s="874"/>
      <c r="G3922" s="875"/>
      <c r="H3922" s="874"/>
      <c r="I3922" s="874"/>
      <c r="J3922" s="875"/>
    </row>
    <row r="3923" customFormat="false" ht="12.75" hidden="false" customHeight="false" outlineLevel="0" collapsed="false">
      <c r="A3923" s="863" t="s">
        <v>8178</v>
      </c>
      <c r="B3923" s="864" t="s">
        <v>8179</v>
      </c>
      <c r="C3923" s="865"/>
      <c r="D3923" s="876"/>
      <c r="E3923" s="877"/>
      <c r="F3923" s="877"/>
      <c r="G3923" s="878"/>
      <c r="H3923" s="877"/>
      <c r="I3923" s="877"/>
      <c r="J3923" s="878"/>
    </row>
    <row r="3924" customFormat="false" ht="25.5" hidden="false" customHeight="false" outlineLevel="0" collapsed="false">
      <c r="A3924" s="868" t="s">
        <v>8180</v>
      </c>
      <c r="B3924" s="869"/>
      <c r="C3924" s="868" t="s">
        <v>8181</v>
      </c>
      <c r="D3924" s="868" t="s">
        <v>337</v>
      </c>
      <c r="E3924" s="870" t="n">
        <v>1044.5</v>
      </c>
      <c r="F3924" s="871" t="n">
        <v>59.84</v>
      </c>
      <c r="G3924" s="871" t="n">
        <v>1104.34</v>
      </c>
      <c r="H3924" s="870" t="n">
        <v>1044.5</v>
      </c>
      <c r="I3924" s="871" t="n">
        <v>69.16</v>
      </c>
      <c r="J3924" s="871" t="n">
        <v>1113.66</v>
      </c>
    </row>
    <row r="3925" customFormat="false" ht="25.5" hidden="false" customHeight="false" outlineLevel="0" collapsed="false">
      <c r="A3925" s="868" t="s">
        <v>8182</v>
      </c>
      <c r="B3925" s="869"/>
      <c r="C3925" s="868" t="s">
        <v>8183</v>
      </c>
      <c r="D3925" s="868" t="s">
        <v>389</v>
      </c>
      <c r="E3925" s="870" t="n">
        <v>572.24</v>
      </c>
      <c r="F3925" s="871" t="n">
        <v>6.75</v>
      </c>
      <c r="G3925" s="871" t="n">
        <v>578.99</v>
      </c>
      <c r="H3925" s="870" t="n">
        <v>572.24</v>
      </c>
      <c r="I3925" s="871" t="n">
        <v>7.8</v>
      </c>
      <c r="J3925" s="871" t="n">
        <v>580.04</v>
      </c>
    </row>
    <row r="3926" customFormat="false" ht="25.5" hidden="false" customHeight="false" outlineLevel="0" collapsed="false">
      <c r="A3926" s="868" t="s">
        <v>8184</v>
      </c>
      <c r="B3926" s="869"/>
      <c r="C3926" s="868" t="s">
        <v>8185</v>
      </c>
      <c r="D3926" s="868" t="s">
        <v>389</v>
      </c>
      <c r="E3926" s="870" t="n">
        <v>1336.54</v>
      </c>
      <c r="F3926" s="871" t="n">
        <v>6.75</v>
      </c>
      <c r="G3926" s="871" t="n">
        <v>1343.29</v>
      </c>
      <c r="H3926" s="870" t="n">
        <v>1336.54</v>
      </c>
      <c r="I3926" s="871" t="n">
        <v>7.8</v>
      </c>
      <c r="J3926" s="871" t="n">
        <v>1344.34</v>
      </c>
    </row>
    <row r="3927" customFormat="false" ht="25.5" hidden="false" customHeight="false" outlineLevel="0" collapsed="false">
      <c r="A3927" s="868" t="s">
        <v>8186</v>
      </c>
      <c r="B3927" s="869"/>
      <c r="C3927" s="868" t="s">
        <v>8187</v>
      </c>
      <c r="D3927" s="868" t="s">
        <v>337</v>
      </c>
      <c r="E3927" s="870" t="n">
        <v>652.44</v>
      </c>
      <c r="F3927" s="871" t="n">
        <v>3.38</v>
      </c>
      <c r="G3927" s="871" t="n">
        <v>655.82</v>
      </c>
      <c r="H3927" s="870" t="n">
        <v>652.44</v>
      </c>
      <c r="I3927" s="871" t="n">
        <v>3.9</v>
      </c>
      <c r="J3927" s="871" t="n">
        <v>656.34</v>
      </c>
    </row>
    <row r="3928" customFormat="false" ht="38.25" hidden="false" customHeight="false" outlineLevel="0" collapsed="false">
      <c r="A3928" s="868" t="s">
        <v>8188</v>
      </c>
      <c r="B3928" s="869"/>
      <c r="C3928" s="868" t="s">
        <v>8189</v>
      </c>
      <c r="D3928" s="868" t="s">
        <v>337</v>
      </c>
      <c r="E3928" s="870" t="n">
        <v>17517</v>
      </c>
      <c r="F3928" s="871" t="n">
        <v>120.02</v>
      </c>
      <c r="G3928" s="871" t="n">
        <v>17637.02</v>
      </c>
      <c r="H3928" s="870" t="n">
        <v>17517</v>
      </c>
      <c r="I3928" s="871" t="n">
        <v>138.7</v>
      </c>
      <c r="J3928" s="871" t="n">
        <v>17655.7</v>
      </c>
    </row>
    <row r="3929" customFormat="false" ht="25.5" hidden="false" customHeight="false" outlineLevel="0" collapsed="false">
      <c r="A3929" s="868" t="s">
        <v>8190</v>
      </c>
      <c r="B3929" s="869"/>
      <c r="C3929" s="868" t="s">
        <v>8191</v>
      </c>
      <c r="D3929" s="868" t="s">
        <v>389</v>
      </c>
      <c r="E3929" s="870" t="n">
        <v>1678.55</v>
      </c>
      <c r="F3929" s="871" t="n">
        <v>21.72</v>
      </c>
      <c r="G3929" s="871" t="n">
        <v>1700.27</v>
      </c>
      <c r="H3929" s="870" t="n">
        <v>1678.55</v>
      </c>
      <c r="I3929" s="871" t="n">
        <v>25.1</v>
      </c>
      <c r="J3929" s="871" t="n">
        <v>1703.65</v>
      </c>
    </row>
    <row r="3930" customFormat="false" ht="38.25" hidden="false" customHeight="false" outlineLevel="0" collapsed="false">
      <c r="A3930" s="868" t="s">
        <v>8192</v>
      </c>
      <c r="B3930" s="869"/>
      <c r="C3930" s="868" t="s">
        <v>8193</v>
      </c>
      <c r="D3930" s="868" t="s">
        <v>337</v>
      </c>
      <c r="E3930" s="870" t="n">
        <v>76510</v>
      </c>
      <c r="F3930" s="871" t="n">
        <v>0</v>
      </c>
      <c r="G3930" s="871" t="n">
        <v>76510</v>
      </c>
      <c r="H3930" s="870" t="n">
        <v>76510</v>
      </c>
      <c r="I3930" s="871" t="n">
        <v>0</v>
      </c>
      <c r="J3930" s="871" t="n">
        <v>76510</v>
      </c>
    </row>
    <row r="3931" customFormat="false" ht="38.25" hidden="false" customHeight="false" outlineLevel="0" collapsed="false">
      <c r="A3931" s="868" t="s">
        <v>8194</v>
      </c>
      <c r="B3931" s="869"/>
      <c r="C3931" s="868" t="s">
        <v>8195</v>
      </c>
      <c r="D3931" s="868" t="s">
        <v>337</v>
      </c>
      <c r="E3931" s="870" t="n">
        <v>52216.62</v>
      </c>
      <c r="F3931" s="871" t="n">
        <v>194.04</v>
      </c>
      <c r="G3931" s="871" t="n">
        <v>52410.66</v>
      </c>
      <c r="H3931" s="870" t="n">
        <v>52216.62</v>
      </c>
      <c r="I3931" s="871" t="n">
        <v>224.22</v>
      </c>
      <c r="J3931" s="871" t="n">
        <v>52440.84</v>
      </c>
    </row>
    <row r="3932" customFormat="false" ht="51" hidden="false" customHeight="false" outlineLevel="0" collapsed="false">
      <c r="A3932" s="868" t="s">
        <v>8196</v>
      </c>
      <c r="B3932" s="869"/>
      <c r="C3932" s="868" t="s">
        <v>8197</v>
      </c>
      <c r="D3932" s="868" t="s">
        <v>648</v>
      </c>
      <c r="E3932" s="870" t="n">
        <v>308075.92</v>
      </c>
      <c r="F3932" s="871" t="n">
        <v>0</v>
      </c>
      <c r="G3932" s="871" t="n">
        <v>308075.92</v>
      </c>
      <c r="H3932" s="870" t="n">
        <v>308075.92</v>
      </c>
      <c r="I3932" s="871" t="n">
        <v>0</v>
      </c>
      <c r="J3932" s="871" t="n">
        <v>308075.92</v>
      </c>
    </row>
    <row r="3933" customFormat="false" ht="63.75" hidden="false" customHeight="false" outlineLevel="0" collapsed="false">
      <c r="A3933" s="868" t="s">
        <v>8198</v>
      </c>
      <c r="B3933" s="869"/>
      <c r="C3933" s="868" t="s">
        <v>8199</v>
      </c>
      <c r="D3933" s="868" t="s">
        <v>648</v>
      </c>
      <c r="E3933" s="870" t="n">
        <v>4770.84</v>
      </c>
      <c r="F3933" s="871" t="n">
        <v>42564.16</v>
      </c>
      <c r="G3933" s="871" t="n">
        <v>47335</v>
      </c>
      <c r="H3933" s="870" t="n">
        <v>4770.84</v>
      </c>
      <c r="I3933" s="871" t="n">
        <v>49183.8</v>
      </c>
      <c r="J3933" s="871" t="n">
        <v>53954.64</v>
      </c>
    </row>
    <row r="3934" customFormat="false" ht="63.75" hidden="false" customHeight="false" outlineLevel="0" collapsed="false">
      <c r="A3934" s="868" t="s">
        <v>8200</v>
      </c>
      <c r="B3934" s="869"/>
      <c r="C3934" s="868" t="s">
        <v>8201</v>
      </c>
      <c r="D3934" s="868" t="s">
        <v>648</v>
      </c>
      <c r="E3934" s="870" t="n">
        <v>6603.49</v>
      </c>
      <c r="F3934" s="871" t="n">
        <v>51074.09</v>
      </c>
      <c r="G3934" s="871" t="n">
        <v>57677.58</v>
      </c>
      <c r="H3934" s="870" t="n">
        <v>6603.49</v>
      </c>
      <c r="I3934" s="871" t="n">
        <v>59016.21</v>
      </c>
      <c r="J3934" s="871" t="n">
        <v>65619.7</v>
      </c>
    </row>
    <row r="3935" customFormat="false" ht="12.75" hidden="false" customHeight="false" outlineLevel="0" collapsed="false">
      <c r="A3935" s="857" t="s">
        <v>8202</v>
      </c>
      <c r="B3935" s="858" t="s">
        <v>8203</v>
      </c>
      <c r="C3935" s="859"/>
      <c r="D3935" s="860"/>
      <c r="E3935" s="874"/>
      <c r="F3935" s="874"/>
      <c r="G3935" s="875"/>
      <c r="H3935" s="874"/>
      <c r="I3935" s="874"/>
      <c r="J3935" s="875"/>
    </row>
    <row r="3936" customFormat="false" ht="12.75" hidden="false" customHeight="false" outlineLevel="0" collapsed="false">
      <c r="A3936" s="863" t="s">
        <v>8204</v>
      </c>
      <c r="B3936" s="864" t="s">
        <v>8205</v>
      </c>
      <c r="C3936" s="865"/>
      <c r="D3936" s="876"/>
      <c r="E3936" s="877"/>
      <c r="F3936" s="877"/>
      <c r="G3936" s="878"/>
      <c r="H3936" s="877"/>
      <c r="I3936" s="877"/>
      <c r="J3936" s="878"/>
    </row>
    <row r="3937" customFormat="false" ht="12.75" hidden="false" customHeight="false" outlineLevel="0" collapsed="false">
      <c r="A3937" s="868" t="s">
        <v>8206</v>
      </c>
      <c r="B3937" s="869"/>
      <c r="C3937" s="868" t="s">
        <v>8207</v>
      </c>
      <c r="D3937" s="868" t="s">
        <v>337</v>
      </c>
      <c r="E3937" s="870" t="n">
        <v>755.16</v>
      </c>
      <c r="F3937" s="871" t="n">
        <v>202.65</v>
      </c>
      <c r="G3937" s="871" t="n">
        <v>957.81</v>
      </c>
      <c r="H3937" s="870" t="n">
        <v>755.16</v>
      </c>
      <c r="I3937" s="871" t="n">
        <v>234.2</v>
      </c>
      <c r="J3937" s="871" t="n">
        <v>989.36</v>
      </c>
    </row>
    <row r="3938" customFormat="false" ht="12.75" hidden="false" customHeight="false" outlineLevel="0" collapsed="false">
      <c r="A3938" s="868" t="s">
        <v>8208</v>
      </c>
      <c r="B3938" s="869"/>
      <c r="C3938" s="868" t="s">
        <v>8209</v>
      </c>
      <c r="D3938" s="868" t="s">
        <v>337</v>
      </c>
      <c r="E3938" s="870" t="n">
        <v>842.82</v>
      </c>
      <c r="F3938" s="871" t="n">
        <v>202.65</v>
      </c>
      <c r="G3938" s="871" t="n">
        <v>1045.47</v>
      </c>
      <c r="H3938" s="870" t="n">
        <v>842.82</v>
      </c>
      <c r="I3938" s="871" t="n">
        <v>234.2</v>
      </c>
      <c r="J3938" s="871" t="n">
        <v>1077.02</v>
      </c>
    </row>
    <row r="3939" customFormat="false" ht="12.75" hidden="false" customHeight="false" outlineLevel="0" collapsed="false">
      <c r="A3939" s="868" t="s">
        <v>8210</v>
      </c>
      <c r="B3939" s="869"/>
      <c r="C3939" s="868" t="s">
        <v>8211</v>
      </c>
      <c r="D3939" s="868" t="s">
        <v>337</v>
      </c>
      <c r="E3939" s="870" t="n">
        <v>1177.85</v>
      </c>
      <c r="F3939" s="871" t="n">
        <v>202.65</v>
      </c>
      <c r="G3939" s="871" t="n">
        <v>1380.5</v>
      </c>
      <c r="H3939" s="870" t="n">
        <v>1177.85</v>
      </c>
      <c r="I3939" s="871" t="n">
        <v>234.2</v>
      </c>
      <c r="J3939" s="871" t="n">
        <v>1412.05</v>
      </c>
    </row>
    <row r="3940" customFormat="false" ht="12.75" hidden="false" customHeight="false" outlineLevel="0" collapsed="false">
      <c r="A3940" s="868" t="s">
        <v>8212</v>
      </c>
      <c r="B3940" s="869"/>
      <c r="C3940" s="868" t="s">
        <v>8213</v>
      </c>
      <c r="D3940" s="868" t="s">
        <v>337</v>
      </c>
      <c r="E3940" s="870" t="n">
        <v>1037.14</v>
      </c>
      <c r="F3940" s="871" t="n">
        <v>202.65</v>
      </c>
      <c r="G3940" s="871" t="n">
        <v>1239.79</v>
      </c>
      <c r="H3940" s="870" t="n">
        <v>1037.14</v>
      </c>
      <c r="I3940" s="871" t="n">
        <v>234.2</v>
      </c>
      <c r="J3940" s="871" t="n">
        <v>1271.34</v>
      </c>
    </row>
    <row r="3941" customFormat="false" ht="12.75" hidden="false" customHeight="false" outlineLevel="0" collapsed="false">
      <c r="A3941" s="868" t="s">
        <v>8214</v>
      </c>
      <c r="B3941" s="869"/>
      <c r="C3941" s="868" t="s">
        <v>8215</v>
      </c>
      <c r="D3941" s="868" t="s">
        <v>337</v>
      </c>
      <c r="E3941" s="870" t="n">
        <v>1413.39</v>
      </c>
      <c r="F3941" s="871" t="n">
        <v>202.65</v>
      </c>
      <c r="G3941" s="871" t="n">
        <v>1616.04</v>
      </c>
      <c r="H3941" s="870" t="n">
        <v>1413.39</v>
      </c>
      <c r="I3941" s="871" t="n">
        <v>234.2</v>
      </c>
      <c r="J3941" s="871" t="n">
        <v>1647.59</v>
      </c>
    </row>
    <row r="3942" customFormat="false" ht="12.75" hidden="false" customHeight="false" outlineLevel="0" collapsed="false">
      <c r="A3942" s="868" t="s">
        <v>8216</v>
      </c>
      <c r="B3942" s="869"/>
      <c r="C3942" s="868" t="s">
        <v>8217</v>
      </c>
      <c r="D3942" s="868" t="s">
        <v>337</v>
      </c>
      <c r="E3942" s="870" t="n">
        <v>933.1</v>
      </c>
      <c r="F3942" s="871" t="n">
        <v>202.65</v>
      </c>
      <c r="G3942" s="871" t="n">
        <v>1135.75</v>
      </c>
      <c r="H3942" s="870" t="n">
        <v>933.1</v>
      </c>
      <c r="I3942" s="871" t="n">
        <v>234.2</v>
      </c>
      <c r="J3942" s="871" t="n">
        <v>1167.3</v>
      </c>
    </row>
    <row r="3943" customFormat="false" ht="12.75" hidden="false" customHeight="false" outlineLevel="0" collapsed="false">
      <c r="A3943" s="868" t="s">
        <v>8218</v>
      </c>
      <c r="B3943" s="869"/>
      <c r="C3943" s="868" t="s">
        <v>8219</v>
      </c>
      <c r="D3943" s="868" t="s">
        <v>337</v>
      </c>
      <c r="E3943" s="870" t="n">
        <v>1096.76</v>
      </c>
      <c r="F3943" s="871" t="n">
        <v>202.65</v>
      </c>
      <c r="G3943" s="871" t="n">
        <v>1299.41</v>
      </c>
      <c r="H3943" s="870" t="n">
        <v>1096.76</v>
      </c>
      <c r="I3943" s="871" t="n">
        <v>234.2</v>
      </c>
      <c r="J3943" s="871" t="n">
        <v>1330.96</v>
      </c>
    </row>
    <row r="3944" customFormat="false" ht="12.75" hidden="false" customHeight="false" outlineLevel="0" collapsed="false">
      <c r="A3944" s="868" t="s">
        <v>8220</v>
      </c>
      <c r="B3944" s="869"/>
      <c r="C3944" s="868" t="s">
        <v>8221</v>
      </c>
      <c r="D3944" s="868" t="s">
        <v>337</v>
      </c>
      <c r="E3944" s="870" t="n">
        <v>1309.04</v>
      </c>
      <c r="F3944" s="871" t="n">
        <v>202.65</v>
      </c>
      <c r="G3944" s="871" t="n">
        <v>1511.69</v>
      </c>
      <c r="H3944" s="870" t="n">
        <v>1309.04</v>
      </c>
      <c r="I3944" s="871" t="n">
        <v>234.2</v>
      </c>
      <c r="J3944" s="871" t="n">
        <v>1543.24</v>
      </c>
    </row>
    <row r="3945" customFormat="false" ht="12.75" hidden="false" customHeight="false" outlineLevel="0" collapsed="false">
      <c r="A3945" s="868" t="s">
        <v>8222</v>
      </c>
      <c r="B3945" s="869"/>
      <c r="C3945" s="868" t="s">
        <v>8223</v>
      </c>
      <c r="D3945" s="868" t="s">
        <v>337</v>
      </c>
      <c r="E3945" s="870" t="n">
        <v>1437.31</v>
      </c>
      <c r="F3945" s="871" t="n">
        <v>202.65</v>
      </c>
      <c r="G3945" s="871" t="n">
        <v>1639.96</v>
      </c>
      <c r="H3945" s="870" t="n">
        <v>1437.31</v>
      </c>
      <c r="I3945" s="871" t="n">
        <v>234.2</v>
      </c>
      <c r="J3945" s="871" t="n">
        <v>1671.51</v>
      </c>
    </row>
    <row r="3946" customFormat="false" ht="12.75" hidden="false" customHeight="false" outlineLevel="0" collapsed="false">
      <c r="A3946" s="868" t="s">
        <v>8224</v>
      </c>
      <c r="B3946" s="869"/>
      <c r="C3946" s="868" t="s">
        <v>8225</v>
      </c>
      <c r="D3946" s="868" t="s">
        <v>337</v>
      </c>
      <c r="E3946" s="870" t="n">
        <v>1736.71</v>
      </c>
      <c r="F3946" s="871" t="n">
        <v>202.65</v>
      </c>
      <c r="G3946" s="871" t="n">
        <v>1939.36</v>
      </c>
      <c r="H3946" s="870" t="n">
        <v>1736.71</v>
      </c>
      <c r="I3946" s="871" t="n">
        <v>234.2</v>
      </c>
      <c r="J3946" s="871" t="n">
        <v>1970.91</v>
      </c>
    </row>
    <row r="3947" customFormat="false" ht="12.75" hidden="false" customHeight="false" outlineLevel="0" collapsed="false">
      <c r="A3947" s="868" t="s">
        <v>8226</v>
      </c>
      <c r="B3947" s="869"/>
      <c r="C3947" s="868" t="s">
        <v>8227</v>
      </c>
      <c r="D3947" s="868" t="s">
        <v>337</v>
      </c>
      <c r="E3947" s="870" t="n">
        <v>1382.01</v>
      </c>
      <c r="F3947" s="871" t="n">
        <v>202.65</v>
      </c>
      <c r="G3947" s="871" t="n">
        <v>1584.66</v>
      </c>
      <c r="H3947" s="870" t="n">
        <v>1382.01</v>
      </c>
      <c r="I3947" s="871" t="n">
        <v>234.2</v>
      </c>
      <c r="J3947" s="871" t="n">
        <v>1616.21</v>
      </c>
    </row>
    <row r="3948" customFormat="false" ht="12.75" hidden="false" customHeight="false" outlineLevel="0" collapsed="false">
      <c r="A3948" s="868" t="s">
        <v>8228</v>
      </c>
      <c r="B3948" s="869"/>
      <c r="C3948" s="868" t="s">
        <v>8229</v>
      </c>
      <c r="D3948" s="868" t="s">
        <v>337</v>
      </c>
      <c r="E3948" s="870" t="n">
        <v>1794.55</v>
      </c>
      <c r="F3948" s="871" t="n">
        <v>202.65</v>
      </c>
      <c r="G3948" s="871" t="n">
        <v>1997.2</v>
      </c>
      <c r="H3948" s="870" t="n">
        <v>1794.55</v>
      </c>
      <c r="I3948" s="871" t="n">
        <v>234.2</v>
      </c>
      <c r="J3948" s="871" t="n">
        <v>2028.75</v>
      </c>
    </row>
    <row r="3949" customFormat="false" ht="12.75" hidden="false" customHeight="false" outlineLevel="0" collapsed="false">
      <c r="A3949" s="868" t="s">
        <v>8230</v>
      </c>
      <c r="B3949" s="869"/>
      <c r="C3949" s="868" t="s">
        <v>8231</v>
      </c>
      <c r="D3949" s="868" t="s">
        <v>337</v>
      </c>
      <c r="E3949" s="870" t="n">
        <v>2132.3</v>
      </c>
      <c r="F3949" s="871" t="n">
        <v>202.65</v>
      </c>
      <c r="G3949" s="871" t="n">
        <v>2334.95</v>
      </c>
      <c r="H3949" s="870" t="n">
        <v>2132.3</v>
      </c>
      <c r="I3949" s="871" t="n">
        <v>234.2</v>
      </c>
      <c r="J3949" s="871" t="n">
        <v>2366.5</v>
      </c>
    </row>
    <row r="3950" customFormat="false" ht="12.75" hidden="false" customHeight="false" outlineLevel="0" collapsed="false">
      <c r="A3950" s="868" t="s">
        <v>8232</v>
      </c>
      <c r="B3950" s="869"/>
      <c r="C3950" s="868" t="s">
        <v>8233</v>
      </c>
      <c r="D3950" s="868" t="s">
        <v>337</v>
      </c>
      <c r="E3950" s="870" t="n">
        <v>2947.51</v>
      </c>
      <c r="F3950" s="871" t="n">
        <v>202.65</v>
      </c>
      <c r="G3950" s="871" t="n">
        <v>3150.16</v>
      </c>
      <c r="H3950" s="870" t="n">
        <v>2947.51</v>
      </c>
      <c r="I3950" s="871" t="n">
        <v>234.2</v>
      </c>
      <c r="J3950" s="871" t="n">
        <v>3181.71</v>
      </c>
    </row>
    <row r="3951" customFormat="false" ht="12.75" hidden="false" customHeight="false" outlineLevel="0" collapsed="false">
      <c r="A3951" s="863" t="s">
        <v>8234</v>
      </c>
      <c r="B3951" s="864" t="s">
        <v>8235</v>
      </c>
      <c r="C3951" s="865"/>
      <c r="D3951" s="876"/>
      <c r="E3951" s="877"/>
      <c r="F3951" s="877"/>
      <c r="G3951" s="878"/>
      <c r="H3951" s="877"/>
      <c r="I3951" s="877"/>
      <c r="J3951" s="878"/>
    </row>
    <row r="3952" customFormat="false" ht="12.75" hidden="false" customHeight="false" outlineLevel="0" collapsed="false">
      <c r="A3952" s="868" t="s">
        <v>8236</v>
      </c>
      <c r="B3952" s="869"/>
      <c r="C3952" s="868" t="s">
        <v>8237</v>
      </c>
      <c r="D3952" s="868" t="s">
        <v>337</v>
      </c>
      <c r="E3952" s="870" t="n">
        <v>328.83</v>
      </c>
      <c r="F3952" s="871" t="n">
        <v>118.86</v>
      </c>
      <c r="G3952" s="871" t="n">
        <v>447.69</v>
      </c>
      <c r="H3952" s="870" t="n">
        <v>328.83</v>
      </c>
      <c r="I3952" s="871" t="n">
        <v>137.36</v>
      </c>
      <c r="J3952" s="871" t="n">
        <v>466.19</v>
      </c>
    </row>
    <row r="3953" customFormat="false" ht="12.75" hidden="false" customHeight="false" outlineLevel="0" collapsed="false">
      <c r="A3953" s="868" t="s">
        <v>8238</v>
      </c>
      <c r="B3953" s="869"/>
      <c r="C3953" s="868" t="s">
        <v>8239</v>
      </c>
      <c r="D3953" s="868" t="s">
        <v>337</v>
      </c>
      <c r="E3953" s="870" t="n">
        <v>307.04</v>
      </c>
      <c r="F3953" s="871" t="n">
        <v>142.62</v>
      </c>
      <c r="G3953" s="871" t="n">
        <v>449.66</v>
      </c>
      <c r="H3953" s="870" t="n">
        <v>307.04</v>
      </c>
      <c r="I3953" s="871" t="n">
        <v>164.82</v>
      </c>
      <c r="J3953" s="871" t="n">
        <v>471.86</v>
      </c>
    </row>
    <row r="3954" customFormat="false" ht="12.75" hidden="false" customHeight="false" outlineLevel="0" collapsed="false">
      <c r="A3954" s="868" t="s">
        <v>8240</v>
      </c>
      <c r="B3954" s="869"/>
      <c r="C3954" s="868" t="s">
        <v>8241</v>
      </c>
      <c r="D3954" s="868" t="s">
        <v>337</v>
      </c>
      <c r="E3954" s="870" t="n">
        <v>637.46</v>
      </c>
      <c r="F3954" s="871" t="n">
        <v>142.62</v>
      </c>
      <c r="G3954" s="871" t="n">
        <v>780.08</v>
      </c>
      <c r="H3954" s="870" t="n">
        <v>637.46</v>
      </c>
      <c r="I3954" s="871" t="n">
        <v>164.82</v>
      </c>
      <c r="J3954" s="871" t="n">
        <v>802.28</v>
      </c>
    </row>
    <row r="3955" customFormat="false" ht="12.75" hidden="false" customHeight="false" outlineLevel="0" collapsed="false">
      <c r="A3955" s="868" t="s">
        <v>8242</v>
      </c>
      <c r="B3955" s="869"/>
      <c r="C3955" s="868" t="s">
        <v>8243</v>
      </c>
      <c r="D3955" s="868" t="s">
        <v>337</v>
      </c>
      <c r="E3955" s="870" t="n">
        <v>823.8</v>
      </c>
      <c r="F3955" s="871" t="n">
        <v>213.94</v>
      </c>
      <c r="G3955" s="871" t="n">
        <v>1037.74</v>
      </c>
      <c r="H3955" s="870" t="n">
        <v>823.8</v>
      </c>
      <c r="I3955" s="871" t="n">
        <v>247.24</v>
      </c>
      <c r="J3955" s="871" t="n">
        <v>1071.04</v>
      </c>
    </row>
    <row r="3956" customFormat="false" ht="12.75" hidden="false" customHeight="false" outlineLevel="0" collapsed="false">
      <c r="A3956" s="868" t="s">
        <v>8244</v>
      </c>
      <c r="B3956" s="869"/>
      <c r="C3956" s="868" t="s">
        <v>8245</v>
      </c>
      <c r="D3956" s="868" t="s">
        <v>337</v>
      </c>
      <c r="E3956" s="870" t="n">
        <v>936.15</v>
      </c>
      <c r="F3956" s="871" t="n">
        <v>285.24</v>
      </c>
      <c r="G3956" s="871" t="n">
        <v>1221.39</v>
      </c>
      <c r="H3956" s="870" t="n">
        <v>936.15</v>
      </c>
      <c r="I3956" s="871" t="n">
        <v>329.64</v>
      </c>
      <c r="J3956" s="871" t="n">
        <v>1265.79</v>
      </c>
    </row>
    <row r="3957" customFormat="false" ht="12.75" hidden="false" customHeight="false" outlineLevel="0" collapsed="false">
      <c r="A3957" s="868" t="s">
        <v>8246</v>
      </c>
      <c r="B3957" s="869"/>
      <c r="C3957" s="868" t="s">
        <v>8247</v>
      </c>
      <c r="D3957" s="868" t="s">
        <v>337</v>
      </c>
      <c r="E3957" s="870" t="n">
        <v>1447.53</v>
      </c>
      <c r="F3957" s="871" t="n">
        <v>213.94</v>
      </c>
      <c r="G3957" s="871" t="n">
        <v>1661.47</v>
      </c>
      <c r="H3957" s="870" t="n">
        <v>1447.53</v>
      </c>
      <c r="I3957" s="871" t="n">
        <v>247.24</v>
      </c>
      <c r="J3957" s="871" t="n">
        <v>1694.77</v>
      </c>
    </row>
    <row r="3958" customFormat="false" ht="12.75" hidden="false" customHeight="false" outlineLevel="0" collapsed="false">
      <c r="A3958" s="868" t="s">
        <v>8248</v>
      </c>
      <c r="B3958" s="869"/>
      <c r="C3958" s="868" t="s">
        <v>8249</v>
      </c>
      <c r="D3958" s="868" t="s">
        <v>337</v>
      </c>
      <c r="E3958" s="870" t="n">
        <v>718.62</v>
      </c>
      <c r="F3958" s="871" t="n">
        <v>213.94</v>
      </c>
      <c r="G3958" s="871" t="n">
        <v>932.56</v>
      </c>
      <c r="H3958" s="870" t="n">
        <v>718.62</v>
      </c>
      <c r="I3958" s="871" t="n">
        <v>247.24</v>
      </c>
      <c r="J3958" s="871" t="n">
        <v>965.86</v>
      </c>
    </row>
    <row r="3959" customFormat="false" ht="12.75" hidden="false" customHeight="false" outlineLevel="0" collapsed="false">
      <c r="A3959" s="868" t="s">
        <v>8250</v>
      </c>
      <c r="B3959" s="869"/>
      <c r="C3959" s="868" t="s">
        <v>8251</v>
      </c>
      <c r="D3959" s="868" t="s">
        <v>337</v>
      </c>
      <c r="E3959" s="870" t="n">
        <v>1432.29</v>
      </c>
      <c r="F3959" s="871" t="n">
        <v>285.24</v>
      </c>
      <c r="G3959" s="871" t="n">
        <v>1717.53</v>
      </c>
      <c r="H3959" s="870" t="n">
        <v>1432.29</v>
      </c>
      <c r="I3959" s="871" t="n">
        <v>329.64</v>
      </c>
      <c r="J3959" s="871" t="n">
        <v>1761.93</v>
      </c>
    </row>
    <row r="3960" customFormat="false" ht="12.75" hidden="false" customHeight="false" outlineLevel="0" collapsed="false">
      <c r="A3960" s="868" t="s">
        <v>8252</v>
      </c>
      <c r="B3960" s="869"/>
      <c r="C3960" s="868" t="s">
        <v>8253</v>
      </c>
      <c r="D3960" s="868" t="s">
        <v>337</v>
      </c>
      <c r="E3960" s="870" t="n">
        <v>67.21</v>
      </c>
      <c r="F3960" s="871" t="n">
        <v>95.08</v>
      </c>
      <c r="G3960" s="871" t="n">
        <v>162.29</v>
      </c>
      <c r="H3960" s="870" t="n">
        <v>67.21</v>
      </c>
      <c r="I3960" s="871" t="n">
        <v>109.88</v>
      </c>
      <c r="J3960" s="871" t="n">
        <v>177.09</v>
      </c>
    </row>
    <row r="3961" customFormat="false" ht="12.75" hidden="false" customHeight="false" outlineLevel="0" collapsed="false">
      <c r="A3961" s="868" t="s">
        <v>8254</v>
      </c>
      <c r="B3961" s="869"/>
      <c r="C3961" s="868" t="s">
        <v>8255</v>
      </c>
      <c r="D3961" s="868" t="s">
        <v>337</v>
      </c>
      <c r="E3961" s="870" t="n">
        <v>72.53</v>
      </c>
      <c r="F3961" s="871" t="n">
        <v>95.08</v>
      </c>
      <c r="G3961" s="871" t="n">
        <v>167.61</v>
      </c>
      <c r="H3961" s="870" t="n">
        <v>72.53</v>
      </c>
      <c r="I3961" s="871" t="n">
        <v>109.88</v>
      </c>
      <c r="J3961" s="871" t="n">
        <v>182.41</v>
      </c>
    </row>
    <row r="3962" customFormat="false" ht="12.75" hidden="false" customHeight="false" outlineLevel="0" collapsed="false">
      <c r="A3962" s="868" t="s">
        <v>8256</v>
      </c>
      <c r="B3962" s="869"/>
      <c r="C3962" s="868" t="s">
        <v>8257</v>
      </c>
      <c r="D3962" s="868" t="s">
        <v>337</v>
      </c>
      <c r="E3962" s="870" t="n">
        <v>117.52</v>
      </c>
      <c r="F3962" s="871" t="n">
        <v>118.86</v>
      </c>
      <c r="G3962" s="871" t="n">
        <v>236.38</v>
      </c>
      <c r="H3962" s="870" t="n">
        <v>117.52</v>
      </c>
      <c r="I3962" s="871" t="n">
        <v>137.36</v>
      </c>
      <c r="J3962" s="871" t="n">
        <v>254.88</v>
      </c>
    </row>
    <row r="3963" customFormat="false" ht="12.75" hidden="false" customHeight="false" outlineLevel="0" collapsed="false">
      <c r="A3963" s="868" t="s">
        <v>8258</v>
      </c>
      <c r="B3963" s="869"/>
      <c r="C3963" s="868" t="s">
        <v>8259</v>
      </c>
      <c r="D3963" s="868" t="s">
        <v>337</v>
      </c>
      <c r="E3963" s="870" t="n">
        <v>235.04</v>
      </c>
      <c r="F3963" s="871" t="n">
        <v>142.62</v>
      </c>
      <c r="G3963" s="871" t="n">
        <v>377.66</v>
      </c>
      <c r="H3963" s="870" t="n">
        <v>235.04</v>
      </c>
      <c r="I3963" s="871" t="n">
        <v>164.82</v>
      </c>
      <c r="J3963" s="871" t="n">
        <v>399.86</v>
      </c>
    </row>
    <row r="3964" customFormat="false" ht="12.75" hidden="false" customHeight="false" outlineLevel="0" collapsed="false">
      <c r="A3964" s="863" t="s">
        <v>8260</v>
      </c>
      <c r="B3964" s="864" t="s">
        <v>8261</v>
      </c>
      <c r="C3964" s="865"/>
      <c r="D3964" s="876"/>
      <c r="E3964" s="877"/>
      <c r="F3964" s="877"/>
      <c r="G3964" s="878"/>
      <c r="H3964" s="877"/>
      <c r="I3964" s="877"/>
      <c r="J3964" s="878"/>
    </row>
    <row r="3965" customFormat="false" ht="12.75" hidden="false" customHeight="false" outlineLevel="0" collapsed="false">
      <c r="A3965" s="868" t="s">
        <v>8262</v>
      </c>
      <c r="B3965" s="869"/>
      <c r="C3965" s="868" t="s">
        <v>8263</v>
      </c>
      <c r="D3965" s="868" t="s">
        <v>337</v>
      </c>
      <c r="E3965" s="870" t="n">
        <v>147.89</v>
      </c>
      <c r="F3965" s="871" t="n">
        <v>159.96</v>
      </c>
      <c r="G3965" s="871" t="n">
        <v>307.85</v>
      </c>
      <c r="H3965" s="870" t="n">
        <v>147.89</v>
      </c>
      <c r="I3965" s="871" t="n">
        <v>184.86</v>
      </c>
      <c r="J3965" s="871" t="n">
        <v>332.75</v>
      </c>
    </row>
    <row r="3966" customFormat="false" ht="25.5" hidden="false" customHeight="false" outlineLevel="0" collapsed="false">
      <c r="A3966" s="868" t="s">
        <v>8264</v>
      </c>
      <c r="B3966" s="869"/>
      <c r="C3966" s="868" t="s">
        <v>8265</v>
      </c>
      <c r="D3966" s="868" t="s">
        <v>337</v>
      </c>
      <c r="E3966" s="870" t="n">
        <v>32.39</v>
      </c>
      <c r="F3966" s="871" t="n">
        <v>11.67</v>
      </c>
      <c r="G3966" s="871" t="n">
        <v>44.06</v>
      </c>
      <c r="H3966" s="870" t="n">
        <v>32.39</v>
      </c>
      <c r="I3966" s="871" t="n">
        <v>13.49</v>
      </c>
      <c r="J3966" s="871" t="n">
        <v>45.88</v>
      </c>
    </row>
    <row r="3967" customFormat="false" ht="25.5" hidden="false" customHeight="false" outlineLevel="0" collapsed="false">
      <c r="A3967" s="868" t="s">
        <v>8266</v>
      </c>
      <c r="B3967" s="869"/>
      <c r="C3967" s="868" t="s">
        <v>8267</v>
      </c>
      <c r="D3967" s="868" t="s">
        <v>337</v>
      </c>
      <c r="E3967" s="870" t="n">
        <v>376.74</v>
      </c>
      <c r="F3967" s="871" t="n">
        <v>23.35</v>
      </c>
      <c r="G3967" s="871" t="n">
        <v>400.09</v>
      </c>
      <c r="H3967" s="870" t="n">
        <v>376.74</v>
      </c>
      <c r="I3967" s="871" t="n">
        <v>26.98</v>
      </c>
      <c r="J3967" s="871" t="n">
        <v>403.72</v>
      </c>
    </row>
    <row r="3968" customFormat="false" ht="25.5" hidden="false" customHeight="false" outlineLevel="0" collapsed="false">
      <c r="A3968" s="868" t="s">
        <v>8268</v>
      </c>
      <c r="B3968" s="869"/>
      <c r="C3968" s="868" t="s">
        <v>8269</v>
      </c>
      <c r="D3968" s="868" t="s">
        <v>337</v>
      </c>
      <c r="E3968" s="870" t="n">
        <v>17.73</v>
      </c>
      <c r="F3968" s="871" t="n">
        <v>23.23</v>
      </c>
      <c r="G3968" s="871" t="n">
        <v>40.96</v>
      </c>
      <c r="H3968" s="870" t="n">
        <v>17.73</v>
      </c>
      <c r="I3968" s="871" t="n">
        <v>26.84</v>
      </c>
      <c r="J3968" s="871" t="n">
        <v>44.57</v>
      </c>
    </row>
    <row r="3969" customFormat="false" ht="12.75" hidden="false" customHeight="false" outlineLevel="0" collapsed="false">
      <c r="A3969" s="857" t="s">
        <v>8270</v>
      </c>
      <c r="B3969" s="858" t="s">
        <v>8271</v>
      </c>
      <c r="C3969" s="859"/>
      <c r="D3969" s="860"/>
      <c r="E3969" s="874"/>
      <c r="F3969" s="874"/>
      <c r="G3969" s="875"/>
      <c r="H3969" s="874"/>
      <c r="I3969" s="874"/>
      <c r="J3969" s="875"/>
    </row>
    <row r="3970" customFormat="false" ht="12.75" hidden="false" customHeight="false" outlineLevel="0" collapsed="false">
      <c r="A3970" s="863" t="s">
        <v>8272</v>
      </c>
      <c r="B3970" s="864" t="s">
        <v>8273</v>
      </c>
      <c r="C3970" s="865"/>
      <c r="D3970" s="876"/>
      <c r="E3970" s="877"/>
      <c r="F3970" s="877"/>
      <c r="G3970" s="878"/>
      <c r="H3970" s="877"/>
      <c r="I3970" s="877"/>
      <c r="J3970" s="878"/>
    </row>
    <row r="3971" customFormat="false" ht="25.5" hidden="false" customHeight="false" outlineLevel="0" collapsed="false">
      <c r="A3971" s="868" t="s">
        <v>8274</v>
      </c>
      <c r="B3971" s="869"/>
      <c r="C3971" s="868" t="s">
        <v>8275</v>
      </c>
      <c r="D3971" s="868" t="s">
        <v>337</v>
      </c>
      <c r="E3971" s="870" t="n">
        <v>41.42</v>
      </c>
      <c r="F3971" s="871" t="n">
        <v>0</v>
      </c>
      <c r="G3971" s="871" t="n">
        <v>41.42</v>
      </c>
      <c r="H3971" s="870" t="n">
        <v>41.42</v>
      </c>
      <c r="I3971" s="871" t="n">
        <v>0</v>
      </c>
      <c r="J3971" s="871" t="n">
        <v>41.42</v>
      </c>
    </row>
    <row r="3972" customFormat="false" ht="38.25" hidden="false" customHeight="false" outlineLevel="0" collapsed="false">
      <c r="A3972" s="868" t="s">
        <v>8276</v>
      </c>
      <c r="B3972" s="869"/>
      <c r="C3972" s="868" t="s">
        <v>8277</v>
      </c>
      <c r="D3972" s="868" t="s">
        <v>337</v>
      </c>
      <c r="E3972" s="870" t="n">
        <v>216.44</v>
      </c>
      <c r="F3972" s="871" t="n">
        <v>41.82</v>
      </c>
      <c r="G3972" s="871" t="n">
        <v>258.26</v>
      </c>
      <c r="H3972" s="870" t="n">
        <v>216.44</v>
      </c>
      <c r="I3972" s="871" t="n">
        <v>48.33</v>
      </c>
      <c r="J3972" s="871" t="n">
        <v>264.77</v>
      </c>
    </row>
    <row r="3973" customFormat="false" ht="38.25" hidden="false" customHeight="false" outlineLevel="0" collapsed="false">
      <c r="A3973" s="868" t="s">
        <v>8278</v>
      </c>
      <c r="B3973" s="869"/>
      <c r="C3973" s="868" t="s">
        <v>8279</v>
      </c>
      <c r="D3973" s="868" t="s">
        <v>337</v>
      </c>
      <c r="E3973" s="870" t="n">
        <v>469.19</v>
      </c>
      <c r="F3973" s="871" t="n">
        <v>88.93</v>
      </c>
      <c r="G3973" s="871" t="n">
        <v>558.12</v>
      </c>
      <c r="H3973" s="870" t="n">
        <v>469.19</v>
      </c>
      <c r="I3973" s="871" t="n">
        <v>102.79</v>
      </c>
      <c r="J3973" s="871" t="n">
        <v>571.98</v>
      </c>
    </row>
    <row r="3974" customFormat="false" ht="38.25" hidden="false" customHeight="false" outlineLevel="0" collapsed="false">
      <c r="A3974" s="868" t="s">
        <v>8280</v>
      </c>
      <c r="B3974" s="869"/>
      <c r="C3974" s="868" t="s">
        <v>8281</v>
      </c>
      <c r="D3974" s="868" t="s">
        <v>337</v>
      </c>
      <c r="E3974" s="870" t="n">
        <v>115.52</v>
      </c>
      <c r="F3974" s="871" t="n">
        <v>13.27</v>
      </c>
      <c r="G3974" s="871" t="n">
        <v>128.79</v>
      </c>
      <c r="H3974" s="870" t="n">
        <v>115.52</v>
      </c>
      <c r="I3974" s="871" t="n">
        <v>15.33</v>
      </c>
      <c r="J3974" s="871" t="n">
        <v>130.85</v>
      </c>
    </row>
    <row r="3975" customFormat="false" ht="12.75" hidden="false" customHeight="false" outlineLevel="0" collapsed="false">
      <c r="A3975" s="868" t="s">
        <v>8282</v>
      </c>
      <c r="B3975" s="869"/>
      <c r="C3975" s="868" t="s">
        <v>8283</v>
      </c>
      <c r="D3975" s="868" t="s">
        <v>337</v>
      </c>
      <c r="E3975" s="870" t="n">
        <v>22.24</v>
      </c>
      <c r="F3975" s="871" t="n">
        <v>4.97</v>
      </c>
      <c r="G3975" s="871" t="n">
        <v>27.21</v>
      </c>
      <c r="H3975" s="870" t="n">
        <v>22.24</v>
      </c>
      <c r="I3975" s="871" t="n">
        <v>5.75</v>
      </c>
      <c r="J3975" s="871" t="n">
        <v>27.99</v>
      </c>
    </row>
    <row r="3976" customFormat="false" ht="12.75" hidden="false" customHeight="false" outlineLevel="0" collapsed="false">
      <c r="A3976" s="868" t="s">
        <v>8284</v>
      </c>
      <c r="B3976" s="869"/>
      <c r="C3976" s="868" t="s">
        <v>8285</v>
      </c>
      <c r="D3976" s="868" t="s">
        <v>337</v>
      </c>
      <c r="E3976" s="870" t="n">
        <v>96.04</v>
      </c>
      <c r="F3976" s="871" t="n">
        <v>4.97</v>
      </c>
      <c r="G3976" s="871" t="n">
        <v>101.01</v>
      </c>
      <c r="H3976" s="870" t="n">
        <v>96.04</v>
      </c>
      <c r="I3976" s="871" t="n">
        <v>5.75</v>
      </c>
      <c r="J3976" s="871" t="n">
        <v>101.79</v>
      </c>
    </row>
    <row r="3977" customFormat="false" ht="25.5" hidden="false" customHeight="false" outlineLevel="0" collapsed="false">
      <c r="A3977" s="868" t="s">
        <v>8286</v>
      </c>
      <c r="B3977" s="869"/>
      <c r="C3977" s="868" t="s">
        <v>8287</v>
      </c>
      <c r="D3977" s="868" t="s">
        <v>648</v>
      </c>
      <c r="E3977" s="870" t="n">
        <v>4982.7</v>
      </c>
      <c r="F3977" s="871" t="n">
        <v>0</v>
      </c>
      <c r="G3977" s="871" t="n">
        <v>4982.7</v>
      </c>
      <c r="H3977" s="870" t="n">
        <v>4982.7</v>
      </c>
      <c r="I3977" s="871" t="n">
        <v>0</v>
      </c>
      <c r="J3977" s="871" t="n">
        <v>4982.7</v>
      </c>
    </row>
    <row r="3978" customFormat="false" ht="25.5" hidden="false" customHeight="false" outlineLevel="0" collapsed="false">
      <c r="A3978" s="868" t="s">
        <v>8288</v>
      </c>
      <c r="B3978" s="869"/>
      <c r="C3978" s="868" t="s">
        <v>8289</v>
      </c>
      <c r="D3978" s="868" t="s">
        <v>648</v>
      </c>
      <c r="E3978" s="870" t="n">
        <v>23296.27</v>
      </c>
      <c r="F3978" s="871" t="n">
        <v>0</v>
      </c>
      <c r="G3978" s="871" t="n">
        <v>23296.27</v>
      </c>
      <c r="H3978" s="870" t="n">
        <v>23296.27</v>
      </c>
      <c r="I3978" s="871" t="n">
        <v>0</v>
      </c>
      <c r="J3978" s="871" t="n">
        <v>23296.27</v>
      </c>
    </row>
    <row r="3979" customFormat="false" ht="38.25" hidden="false" customHeight="false" outlineLevel="0" collapsed="false">
      <c r="A3979" s="868" t="s">
        <v>8290</v>
      </c>
      <c r="B3979" s="869"/>
      <c r="C3979" s="868" t="s">
        <v>8291</v>
      </c>
      <c r="D3979" s="868" t="s">
        <v>648</v>
      </c>
      <c r="E3979" s="870" t="n">
        <v>53160.03</v>
      </c>
      <c r="F3979" s="871" t="n">
        <v>0</v>
      </c>
      <c r="G3979" s="871" t="n">
        <v>53160.03</v>
      </c>
      <c r="H3979" s="870" t="n">
        <v>53160.03</v>
      </c>
      <c r="I3979" s="871" t="n">
        <v>0</v>
      </c>
      <c r="J3979" s="871" t="n">
        <v>53160.03</v>
      </c>
    </row>
    <row r="3980" customFormat="false" ht="12.75" hidden="false" customHeight="false" outlineLevel="0" collapsed="false">
      <c r="A3980" s="863" t="s">
        <v>8292</v>
      </c>
      <c r="B3980" s="864" t="s">
        <v>8293</v>
      </c>
      <c r="C3980" s="865"/>
      <c r="D3980" s="876"/>
      <c r="E3980" s="877"/>
      <c r="F3980" s="877"/>
      <c r="G3980" s="878"/>
      <c r="H3980" s="877"/>
      <c r="I3980" s="877"/>
      <c r="J3980" s="878"/>
    </row>
    <row r="3981" customFormat="false" ht="25.5" hidden="false" customHeight="false" outlineLevel="0" collapsed="false">
      <c r="A3981" s="868" t="s">
        <v>8294</v>
      </c>
      <c r="B3981" s="869"/>
      <c r="C3981" s="868" t="s">
        <v>8295</v>
      </c>
      <c r="D3981" s="868" t="s">
        <v>337</v>
      </c>
      <c r="E3981" s="870" t="n">
        <v>6513.93</v>
      </c>
      <c r="F3981" s="871" t="n">
        <v>49.78</v>
      </c>
      <c r="G3981" s="871" t="n">
        <v>6563.71</v>
      </c>
      <c r="H3981" s="870" t="n">
        <v>6513.93</v>
      </c>
      <c r="I3981" s="871" t="n">
        <v>57.52</v>
      </c>
      <c r="J3981" s="871" t="n">
        <v>6571.45</v>
      </c>
    </row>
    <row r="3982" customFormat="false" ht="25.5" hidden="false" customHeight="false" outlineLevel="0" collapsed="false">
      <c r="A3982" s="868" t="s">
        <v>8296</v>
      </c>
      <c r="B3982" s="869"/>
      <c r="C3982" s="868" t="s">
        <v>8297</v>
      </c>
      <c r="D3982" s="868" t="s">
        <v>337</v>
      </c>
      <c r="E3982" s="870" t="n">
        <v>9193.67</v>
      </c>
      <c r="F3982" s="871" t="n">
        <v>49.78</v>
      </c>
      <c r="G3982" s="871" t="n">
        <v>9243.45</v>
      </c>
      <c r="H3982" s="870" t="n">
        <v>9193.67</v>
      </c>
      <c r="I3982" s="871" t="n">
        <v>57.52</v>
      </c>
      <c r="J3982" s="871" t="n">
        <v>9251.19</v>
      </c>
    </row>
    <row r="3983" customFormat="false" ht="25.5" hidden="false" customHeight="false" outlineLevel="0" collapsed="false">
      <c r="A3983" s="868" t="s">
        <v>8298</v>
      </c>
      <c r="B3983" s="869"/>
      <c r="C3983" s="868" t="s">
        <v>8299</v>
      </c>
      <c r="D3983" s="868" t="s">
        <v>337</v>
      </c>
      <c r="E3983" s="870" t="n">
        <v>21858.63</v>
      </c>
      <c r="F3983" s="871" t="n">
        <v>49.78</v>
      </c>
      <c r="G3983" s="871" t="n">
        <v>21908.41</v>
      </c>
      <c r="H3983" s="870" t="n">
        <v>21858.63</v>
      </c>
      <c r="I3983" s="871" t="n">
        <v>57.52</v>
      </c>
      <c r="J3983" s="871" t="n">
        <v>21916.15</v>
      </c>
    </row>
    <row r="3984" customFormat="false" ht="12.75" hidden="false" customHeight="false" outlineLevel="0" collapsed="false">
      <c r="A3984" s="863" t="s">
        <v>8300</v>
      </c>
      <c r="B3984" s="864" t="s">
        <v>8301</v>
      </c>
      <c r="C3984" s="865"/>
      <c r="D3984" s="876"/>
      <c r="E3984" s="877"/>
      <c r="F3984" s="877"/>
      <c r="G3984" s="878"/>
      <c r="H3984" s="877"/>
      <c r="I3984" s="877"/>
      <c r="J3984" s="878"/>
    </row>
    <row r="3985" customFormat="false" ht="38.25" hidden="false" customHeight="false" outlineLevel="0" collapsed="false">
      <c r="A3985" s="868" t="s">
        <v>8302</v>
      </c>
      <c r="B3985" s="869"/>
      <c r="C3985" s="868" t="s">
        <v>8303</v>
      </c>
      <c r="D3985" s="868" t="s">
        <v>337</v>
      </c>
      <c r="E3985" s="870" t="n">
        <v>26946.89</v>
      </c>
      <c r="F3985" s="871" t="n">
        <v>93.36</v>
      </c>
      <c r="G3985" s="871" t="n">
        <v>27040.25</v>
      </c>
      <c r="H3985" s="870" t="n">
        <v>26946.89</v>
      </c>
      <c r="I3985" s="871" t="n">
        <v>107.88</v>
      </c>
      <c r="J3985" s="871" t="n">
        <v>27054.77</v>
      </c>
    </row>
    <row r="3986" customFormat="false" ht="38.25" hidden="false" customHeight="false" outlineLevel="0" collapsed="false">
      <c r="A3986" s="868" t="s">
        <v>8304</v>
      </c>
      <c r="B3986" s="869"/>
      <c r="C3986" s="868" t="s">
        <v>8305</v>
      </c>
      <c r="D3986" s="868" t="s">
        <v>337</v>
      </c>
      <c r="E3986" s="870" t="n">
        <v>36695.18</v>
      </c>
      <c r="F3986" s="871" t="n">
        <v>93.36</v>
      </c>
      <c r="G3986" s="871" t="n">
        <v>36788.54</v>
      </c>
      <c r="H3986" s="870" t="n">
        <v>36695.18</v>
      </c>
      <c r="I3986" s="871" t="n">
        <v>107.88</v>
      </c>
      <c r="J3986" s="871" t="n">
        <v>36803.06</v>
      </c>
    </row>
    <row r="3987" customFormat="false" ht="38.25" hidden="false" customHeight="false" outlineLevel="0" collapsed="false">
      <c r="A3987" s="868" t="s">
        <v>8306</v>
      </c>
      <c r="B3987" s="869"/>
      <c r="C3987" s="868" t="s">
        <v>8307</v>
      </c>
      <c r="D3987" s="868" t="s">
        <v>337</v>
      </c>
      <c r="E3987" s="870" t="n">
        <v>37410.23</v>
      </c>
      <c r="F3987" s="871" t="n">
        <v>93.36</v>
      </c>
      <c r="G3987" s="871" t="n">
        <v>37503.59</v>
      </c>
      <c r="H3987" s="870" t="n">
        <v>37410.23</v>
      </c>
      <c r="I3987" s="871" t="n">
        <v>107.88</v>
      </c>
      <c r="J3987" s="871" t="n">
        <v>37518.11</v>
      </c>
    </row>
    <row r="3988" customFormat="false" ht="25.5" hidden="false" customHeight="false" outlineLevel="0" collapsed="false">
      <c r="A3988" s="868" t="s">
        <v>8308</v>
      </c>
      <c r="B3988" s="869"/>
      <c r="C3988" s="868" t="s">
        <v>8309</v>
      </c>
      <c r="D3988" s="868" t="s">
        <v>337</v>
      </c>
      <c r="E3988" s="870" t="n">
        <v>4146.41</v>
      </c>
      <c r="F3988" s="871" t="n">
        <v>66.36</v>
      </c>
      <c r="G3988" s="871" t="n">
        <v>4212.77</v>
      </c>
      <c r="H3988" s="870" t="n">
        <v>4146.41</v>
      </c>
      <c r="I3988" s="871" t="n">
        <v>76.68</v>
      </c>
      <c r="J3988" s="871" t="n">
        <v>4223.09</v>
      </c>
    </row>
    <row r="3989" customFormat="false" ht="38.25" hidden="false" customHeight="false" outlineLevel="0" collapsed="false">
      <c r="A3989" s="868" t="s">
        <v>8310</v>
      </c>
      <c r="B3989" s="869"/>
      <c r="C3989" s="868" t="s">
        <v>8311</v>
      </c>
      <c r="D3989" s="868" t="s">
        <v>337</v>
      </c>
      <c r="E3989" s="870" t="n">
        <v>11877.78</v>
      </c>
      <c r="F3989" s="871" t="n">
        <v>93.36</v>
      </c>
      <c r="G3989" s="871" t="n">
        <v>11971.14</v>
      </c>
      <c r="H3989" s="870" t="n">
        <v>11877.78</v>
      </c>
      <c r="I3989" s="871" t="n">
        <v>107.88</v>
      </c>
      <c r="J3989" s="871" t="n">
        <v>11985.66</v>
      </c>
    </row>
    <row r="3990" customFormat="false" ht="25.5" hidden="false" customHeight="false" outlineLevel="0" collapsed="false">
      <c r="A3990" s="868" t="s">
        <v>8312</v>
      </c>
      <c r="B3990" s="869"/>
      <c r="C3990" s="868" t="s">
        <v>8313</v>
      </c>
      <c r="D3990" s="868" t="s">
        <v>337</v>
      </c>
      <c r="E3990" s="870" t="n">
        <v>16276.01</v>
      </c>
      <c r="F3990" s="871" t="n">
        <v>66.36</v>
      </c>
      <c r="G3990" s="871" t="n">
        <v>16342.37</v>
      </c>
      <c r="H3990" s="870" t="n">
        <v>16276.01</v>
      </c>
      <c r="I3990" s="871" t="n">
        <v>76.68</v>
      </c>
      <c r="J3990" s="871" t="n">
        <v>16352.69</v>
      </c>
    </row>
    <row r="3991" customFormat="false" ht="38.25" hidden="false" customHeight="false" outlineLevel="0" collapsed="false">
      <c r="A3991" s="868" t="s">
        <v>8314</v>
      </c>
      <c r="B3991" s="869"/>
      <c r="C3991" s="868" t="s">
        <v>8315</v>
      </c>
      <c r="D3991" s="868" t="s">
        <v>337</v>
      </c>
      <c r="E3991" s="870" t="n">
        <v>565.16</v>
      </c>
      <c r="F3991" s="871" t="n">
        <v>33.18</v>
      </c>
      <c r="G3991" s="871" t="n">
        <v>598.34</v>
      </c>
      <c r="H3991" s="870" t="n">
        <v>565.16</v>
      </c>
      <c r="I3991" s="871" t="n">
        <v>38.34</v>
      </c>
      <c r="J3991" s="871" t="n">
        <v>603.5</v>
      </c>
    </row>
    <row r="3992" customFormat="false" ht="38.25" hidden="false" customHeight="false" outlineLevel="0" collapsed="false">
      <c r="A3992" s="868" t="s">
        <v>8316</v>
      </c>
      <c r="B3992" s="869"/>
      <c r="C3992" s="868" t="s">
        <v>8317</v>
      </c>
      <c r="D3992" s="868" t="s">
        <v>337</v>
      </c>
      <c r="E3992" s="870" t="n">
        <v>38207.94</v>
      </c>
      <c r="F3992" s="871" t="n">
        <v>93.36</v>
      </c>
      <c r="G3992" s="871" t="n">
        <v>38301.3</v>
      </c>
      <c r="H3992" s="870" t="n">
        <v>38207.94</v>
      </c>
      <c r="I3992" s="871" t="n">
        <v>107.88</v>
      </c>
      <c r="J3992" s="871" t="n">
        <v>38315.82</v>
      </c>
    </row>
    <row r="3993" customFormat="false" ht="38.25" hidden="false" customHeight="false" outlineLevel="0" collapsed="false">
      <c r="A3993" s="868" t="s">
        <v>8318</v>
      </c>
      <c r="B3993" s="869"/>
      <c r="C3993" s="868" t="s">
        <v>8319</v>
      </c>
      <c r="D3993" s="868" t="s">
        <v>337</v>
      </c>
      <c r="E3993" s="870" t="n">
        <v>40914.99</v>
      </c>
      <c r="F3993" s="871" t="n">
        <v>93.36</v>
      </c>
      <c r="G3993" s="871" t="n">
        <v>41008.35</v>
      </c>
      <c r="H3993" s="870" t="n">
        <v>40914.99</v>
      </c>
      <c r="I3993" s="871" t="n">
        <v>107.88</v>
      </c>
      <c r="J3993" s="871" t="n">
        <v>41022.87</v>
      </c>
    </row>
    <row r="3994" customFormat="false" ht="38.25" hidden="false" customHeight="false" outlineLevel="0" collapsed="false">
      <c r="A3994" s="868" t="s">
        <v>8320</v>
      </c>
      <c r="B3994" s="869"/>
      <c r="C3994" s="868" t="s">
        <v>8321</v>
      </c>
      <c r="D3994" s="868" t="s">
        <v>337</v>
      </c>
      <c r="E3994" s="870" t="n">
        <v>95553.83</v>
      </c>
      <c r="F3994" s="871" t="n">
        <v>93.36</v>
      </c>
      <c r="G3994" s="871" t="n">
        <v>95647.19</v>
      </c>
      <c r="H3994" s="870" t="n">
        <v>95553.83</v>
      </c>
      <c r="I3994" s="871" t="n">
        <v>107.88</v>
      </c>
      <c r="J3994" s="871" t="n">
        <v>95661.71</v>
      </c>
    </row>
    <row r="3995" customFormat="false" ht="38.25" hidden="false" customHeight="false" outlineLevel="0" collapsed="false">
      <c r="A3995" s="868" t="s">
        <v>8322</v>
      </c>
      <c r="B3995" s="869"/>
      <c r="C3995" s="868" t="s">
        <v>8323</v>
      </c>
      <c r="D3995" s="868" t="s">
        <v>337</v>
      </c>
      <c r="E3995" s="870" t="n">
        <v>112829.91</v>
      </c>
      <c r="F3995" s="871" t="n">
        <v>93.36</v>
      </c>
      <c r="G3995" s="871" t="n">
        <v>112923.27</v>
      </c>
      <c r="H3995" s="870" t="n">
        <v>112829.91</v>
      </c>
      <c r="I3995" s="871" t="n">
        <v>107.88</v>
      </c>
      <c r="J3995" s="871" t="n">
        <v>112937.79</v>
      </c>
    </row>
    <row r="3996" customFormat="false" ht="38.25" hidden="false" customHeight="false" outlineLevel="0" collapsed="false">
      <c r="A3996" s="868" t="s">
        <v>8324</v>
      </c>
      <c r="B3996" s="869"/>
      <c r="C3996" s="868" t="s">
        <v>8325</v>
      </c>
      <c r="D3996" s="868" t="s">
        <v>337</v>
      </c>
      <c r="E3996" s="870" t="n">
        <v>38280.4</v>
      </c>
      <c r="F3996" s="871" t="n">
        <v>93.36</v>
      </c>
      <c r="G3996" s="871" t="n">
        <v>38373.76</v>
      </c>
      <c r="H3996" s="870" t="n">
        <v>38280.4</v>
      </c>
      <c r="I3996" s="871" t="n">
        <v>107.88</v>
      </c>
      <c r="J3996" s="871" t="n">
        <v>38388.28</v>
      </c>
    </row>
    <row r="3997" customFormat="false" ht="38.25" hidden="false" customHeight="false" outlineLevel="0" collapsed="false">
      <c r="A3997" s="868" t="s">
        <v>8326</v>
      </c>
      <c r="B3997" s="869"/>
      <c r="C3997" s="868" t="s">
        <v>8327</v>
      </c>
      <c r="D3997" s="868" t="s">
        <v>337</v>
      </c>
      <c r="E3997" s="870" t="n">
        <v>17681.91</v>
      </c>
      <c r="F3997" s="871" t="n">
        <v>93.36</v>
      </c>
      <c r="G3997" s="871" t="n">
        <v>17775.27</v>
      </c>
      <c r="H3997" s="870" t="n">
        <v>17681.91</v>
      </c>
      <c r="I3997" s="871" t="n">
        <v>107.88</v>
      </c>
      <c r="J3997" s="871" t="n">
        <v>17789.79</v>
      </c>
    </row>
    <row r="3998" customFormat="false" ht="38.25" hidden="false" customHeight="false" outlineLevel="0" collapsed="false">
      <c r="A3998" s="868" t="s">
        <v>8328</v>
      </c>
      <c r="B3998" s="869"/>
      <c r="C3998" s="868" t="s">
        <v>8329</v>
      </c>
      <c r="D3998" s="868" t="s">
        <v>337</v>
      </c>
      <c r="E3998" s="870" t="n">
        <v>24626.28</v>
      </c>
      <c r="F3998" s="871" t="n">
        <v>93.36</v>
      </c>
      <c r="G3998" s="871" t="n">
        <v>24719.64</v>
      </c>
      <c r="H3998" s="870" t="n">
        <v>24626.28</v>
      </c>
      <c r="I3998" s="871" t="n">
        <v>107.88</v>
      </c>
      <c r="J3998" s="871" t="n">
        <v>24734.16</v>
      </c>
    </row>
    <row r="3999" customFormat="false" ht="38.25" hidden="false" customHeight="false" outlineLevel="0" collapsed="false">
      <c r="A3999" s="868" t="s">
        <v>8330</v>
      </c>
      <c r="B3999" s="869"/>
      <c r="C3999" s="868" t="s">
        <v>8331</v>
      </c>
      <c r="D3999" s="868" t="s">
        <v>337</v>
      </c>
      <c r="E3999" s="870" t="n">
        <v>64756.49</v>
      </c>
      <c r="F3999" s="871" t="n">
        <v>93.36</v>
      </c>
      <c r="G3999" s="871" t="n">
        <v>64849.85</v>
      </c>
      <c r="H3999" s="870" t="n">
        <v>64756.49</v>
      </c>
      <c r="I3999" s="871" t="n">
        <v>107.88</v>
      </c>
      <c r="J3999" s="871" t="n">
        <v>64864.37</v>
      </c>
    </row>
    <row r="4000" customFormat="false" ht="38.25" hidden="false" customHeight="false" outlineLevel="0" collapsed="false">
      <c r="A4000" s="868" t="s">
        <v>8332</v>
      </c>
      <c r="B4000" s="869"/>
      <c r="C4000" s="868" t="s">
        <v>8333</v>
      </c>
      <c r="D4000" s="868" t="s">
        <v>337</v>
      </c>
      <c r="E4000" s="870" t="n">
        <v>20918.49</v>
      </c>
      <c r="F4000" s="871" t="n">
        <v>93.36</v>
      </c>
      <c r="G4000" s="871" t="n">
        <v>21011.85</v>
      </c>
      <c r="H4000" s="870" t="n">
        <v>20918.49</v>
      </c>
      <c r="I4000" s="871" t="n">
        <v>107.88</v>
      </c>
      <c r="J4000" s="871" t="n">
        <v>21026.37</v>
      </c>
    </row>
    <row r="4001" customFormat="false" ht="38.25" hidden="false" customHeight="false" outlineLevel="0" collapsed="false">
      <c r="A4001" s="868" t="s">
        <v>8334</v>
      </c>
      <c r="B4001" s="869"/>
      <c r="C4001" s="868" t="s">
        <v>8335</v>
      </c>
      <c r="D4001" s="868" t="s">
        <v>337</v>
      </c>
      <c r="E4001" s="870" t="n">
        <v>72154.16</v>
      </c>
      <c r="F4001" s="871" t="n">
        <v>93.36</v>
      </c>
      <c r="G4001" s="871" t="n">
        <v>72247.52</v>
      </c>
      <c r="H4001" s="870" t="n">
        <v>72154.16</v>
      </c>
      <c r="I4001" s="871" t="n">
        <v>107.88</v>
      </c>
      <c r="J4001" s="871" t="n">
        <v>72262.04</v>
      </c>
    </row>
    <row r="4002" customFormat="false" ht="12.75" hidden="false" customHeight="false" outlineLevel="0" collapsed="false">
      <c r="A4002" s="863" t="s">
        <v>8336</v>
      </c>
      <c r="B4002" s="864" t="s">
        <v>8337</v>
      </c>
      <c r="C4002" s="865"/>
      <c r="D4002" s="876"/>
      <c r="E4002" s="877"/>
      <c r="F4002" s="877"/>
      <c r="G4002" s="878"/>
      <c r="H4002" s="877"/>
      <c r="I4002" s="877"/>
      <c r="J4002" s="878"/>
    </row>
    <row r="4003" customFormat="false" ht="12.75" hidden="false" customHeight="false" outlineLevel="0" collapsed="false">
      <c r="A4003" s="868" t="s">
        <v>8338</v>
      </c>
      <c r="B4003" s="869"/>
      <c r="C4003" s="868" t="s">
        <v>8339</v>
      </c>
      <c r="D4003" s="868" t="s">
        <v>337</v>
      </c>
      <c r="E4003" s="870" t="n">
        <v>446.46</v>
      </c>
      <c r="F4003" s="871" t="n">
        <v>38.05</v>
      </c>
      <c r="G4003" s="871" t="n">
        <v>484.51</v>
      </c>
      <c r="H4003" s="870" t="n">
        <v>446.46</v>
      </c>
      <c r="I4003" s="871" t="n">
        <v>43.96</v>
      </c>
      <c r="J4003" s="871" t="n">
        <v>490.42</v>
      </c>
    </row>
    <row r="4004" customFormat="false" ht="12.75" hidden="false" customHeight="false" outlineLevel="0" collapsed="false">
      <c r="A4004" s="863" t="s">
        <v>8340</v>
      </c>
      <c r="B4004" s="864" t="s">
        <v>8341</v>
      </c>
      <c r="C4004" s="865"/>
      <c r="D4004" s="876"/>
      <c r="E4004" s="877"/>
      <c r="F4004" s="877"/>
      <c r="G4004" s="878"/>
      <c r="H4004" s="877"/>
      <c r="I4004" s="877"/>
      <c r="J4004" s="878"/>
    </row>
    <row r="4005" customFormat="false" ht="25.5" hidden="false" customHeight="false" outlineLevel="0" collapsed="false">
      <c r="A4005" s="868" t="s">
        <v>8342</v>
      </c>
      <c r="B4005" s="869"/>
      <c r="C4005" s="868" t="s">
        <v>8343</v>
      </c>
      <c r="D4005" s="868" t="s">
        <v>337</v>
      </c>
      <c r="E4005" s="870" t="n">
        <v>30.18</v>
      </c>
      <c r="F4005" s="871" t="n">
        <v>6.64</v>
      </c>
      <c r="G4005" s="871" t="n">
        <v>36.82</v>
      </c>
      <c r="H4005" s="870" t="n">
        <v>30.18</v>
      </c>
      <c r="I4005" s="871" t="n">
        <v>7.67</v>
      </c>
      <c r="J4005" s="871" t="n">
        <v>37.85</v>
      </c>
    </row>
    <row r="4006" customFormat="false" ht="12.75" hidden="false" customHeight="false" outlineLevel="0" collapsed="false">
      <c r="A4006" s="868" t="s">
        <v>8344</v>
      </c>
      <c r="B4006" s="869"/>
      <c r="C4006" s="868" t="s">
        <v>8345</v>
      </c>
      <c r="D4006" s="868" t="s">
        <v>337</v>
      </c>
      <c r="E4006" s="870" t="n">
        <v>645.48</v>
      </c>
      <c r="F4006" s="871" t="n">
        <v>26.54</v>
      </c>
      <c r="G4006" s="871" t="n">
        <v>672.02</v>
      </c>
      <c r="H4006" s="870" t="n">
        <v>645.48</v>
      </c>
      <c r="I4006" s="871" t="n">
        <v>30.67</v>
      </c>
      <c r="J4006" s="871" t="n">
        <v>676.15</v>
      </c>
    </row>
    <row r="4007" customFormat="false" ht="12.75" hidden="false" customHeight="false" outlineLevel="0" collapsed="false">
      <c r="A4007" s="868" t="s">
        <v>8346</v>
      </c>
      <c r="B4007" s="869"/>
      <c r="C4007" s="868" t="s">
        <v>8347</v>
      </c>
      <c r="D4007" s="868" t="s">
        <v>337</v>
      </c>
      <c r="E4007" s="870" t="n">
        <v>376.69</v>
      </c>
      <c r="F4007" s="871" t="n">
        <v>26.54</v>
      </c>
      <c r="G4007" s="871" t="n">
        <v>403.23</v>
      </c>
      <c r="H4007" s="870" t="n">
        <v>376.69</v>
      </c>
      <c r="I4007" s="871" t="n">
        <v>30.67</v>
      </c>
      <c r="J4007" s="871" t="n">
        <v>407.36</v>
      </c>
    </row>
    <row r="4008" customFormat="false" ht="25.5" hidden="false" customHeight="false" outlineLevel="0" collapsed="false">
      <c r="A4008" s="868" t="s">
        <v>8348</v>
      </c>
      <c r="B4008" s="869"/>
      <c r="C4008" s="868" t="s">
        <v>8349</v>
      </c>
      <c r="D4008" s="868" t="s">
        <v>337</v>
      </c>
      <c r="E4008" s="870" t="n">
        <v>115.16</v>
      </c>
      <c r="F4008" s="871" t="n">
        <v>6.64</v>
      </c>
      <c r="G4008" s="871" t="n">
        <v>121.8</v>
      </c>
      <c r="H4008" s="870" t="n">
        <v>115.16</v>
      </c>
      <c r="I4008" s="871" t="n">
        <v>7.67</v>
      </c>
      <c r="J4008" s="871" t="n">
        <v>122.83</v>
      </c>
    </row>
    <row r="4009" customFormat="false" ht="25.5" hidden="false" customHeight="false" outlineLevel="0" collapsed="false">
      <c r="A4009" s="868" t="s">
        <v>8350</v>
      </c>
      <c r="B4009" s="869"/>
      <c r="C4009" s="868" t="s">
        <v>8351</v>
      </c>
      <c r="D4009" s="868" t="s">
        <v>337</v>
      </c>
      <c r="E4009" s="870" t="n">
        <v>2394.25</v>
      </c>
      <c r="F4009" s="871" t="n">
        <v>2.45</v>
      </c>
      <c r="G4009" s="871" t="n">
        <v>2396.7</v>
      </c>
      <c r="H4009" s="870" t="n">
        <v>2394.25</v>
      </c>
      <c r="I4009" s="871" t="n">
        <v>2.84</v>
      </c>
      <c r="J4009" s="871" t="n">
        <v>2397.09</v>
      </c>
    </row>
    <row r="4010" customFormat="false" ht="12.75" hidden="false" customHeight="false" outlineLevel="0" collapsed="false">
      <c r="A4010" s="863" t="s">
        <v>8352</v>
      </c>
      <c r="B4010" s="864" t="s">
        <v>8353</v>
      </c>
      <c r="C4010" s="865"/>
      <c r="D4010" s="876"/>
      <c r="E4010" s="877"/>
      <c r="F4010" s="877"/>
      <c r="G4010" s="878"/>
      <c r="H4010" s="877"/>
      <c r="I4010" s="877"/>
      <c r="J4010" s="878"/>
    </row>
    <row r="4011" customFormat="false" ht="25.5" hidden="false" customHeight="false" outlineLevel="0" collapsed="false">
      <c r="A4011" s="868" t="s">
        <v>8354</v>
      </c>
      <c r="B4011" s="869"/>
      <c r="C4011" s="868" t="s">
        <v>8355</v>
      </c>
      <c r="D4011" s="868" t="s">
        <v>337</v>
      </c>
      <c r="E4011" s="870" t="n">
        <v>465.75</v>
      </c>
      <c r="F4011" s="871" t="n">
        <v>15.22</v>
      </c>
      <c r="G4011" s="871" t="n">
        <v>480.97</v>
      </c>
      <c r="H4011" s="870" t="n">
        <v>465.75</v>
      </c>
      <c r="I4011" s="871" t="n">
        <v>17.58</v>
      </c>
      <c r="J4011" s="871" t="n">
        <v>483.33</v>
      </c>
    </row>
    <row r="4012" customFormat="false" ht="25.5" hidden="false" customHeight="false" outlineLevel="0" collapsed="false">
      <c r="A4012" s="868" t="s">
        <v>8356</v>
      </c>
      <c r="B4012" s="869"/>
      <c r="C4012" s="868" t="s">
        <v>8357</v>
      </c>
      <c r="D4012" s="868" t="s">
        <v>648</v>
      </c>
      <c r="E4012" s="870" t="n">
        <v>310.55</v>
      </c>
      <c r="F4012" s="871" t="n">
        <v>265.44</v>
      </c>
      <c r="G4012" s="871" t="n">
        <v>575.99</v>
      </c>
      <c r="H4012" s="870" t="n">
        <v>310.55</v>
      </c>
      <c r="I4012" s="871" t="n">
        <v>306.72</v>
      </c>
      <c r="J4012" s="871" t="n">
        <v>617.27</v>
      </c>
    </row>
    <row r="4013" customFormat="false" ht="12.75" hidden="false" customHeight="false" outlineLevel="0" collapsed="false">
      <c r="A4013" s="863" t="s">
        <v>8358</v>
      </c>
      <c r="B4013" s="864" t="s">
        <v>8359</v>
      </c>
      <c r="C4013" s="865"/>
      <c r="D4013" s="876"/>
      <c r="E4013" s="877"/>
      <c r="F4013" s="877"/>
      <c r="G4013" s="878"/>
      <c r="H4013" s="877"/>
      <c r="I4013" s="877"/>
      <c r="J4013" s="878"/>
    </row>
    <row r="4014" customFormat="false" ht="25.5" hidden="false" customHeight="false" outlineLevel="0" collapsed="false">
      <c r="A4014" s="868" t="s">
        <v>8360</v>
      </c>
      <c r="B4014" s="869"/>
      <c r="C4014" s="868" t="s">
        <v>8361</v>
      </c>
      <c r="D4014" s="868" t="s">
        <v>445</v>
      </c>
      <c r="E4014" s="870" t="n">
        <v>0.3</v>
      </c>
      <c r="F4014" s="871" t="n">
        <v>3.32</v>
      </c>
      <c r="G4014" s="871" t="n">
        <v>3.62</v>
      </c>
      <c r="H4014" s="870" t="n">
        <v>0.3</v>
      </c>
      <c r="I4014" s="871" t="n">
        <v>3.83</v>
      </c>
      <c r="J4014" s="871" t="n">
        <v>4.13</v>
      </c>
    </row>
    <row r="4015" customFormat="false" ht="12.75" hidden="false" customHeight="false" outlineLevel="0" collapsed="false">
      <c r="A4015" s="868" t="s">
        <v>8362</v>
      </c>
      <c r="B4015" s="869"/>
      <c r="C4015" s="868" t="s">
        <v>8363</v>
      </c>
      <c r="D4015" s="868" t="s">
        <v>337</v>
      </c>
      <c r="E4015" s="870" t="n">
        <v>4.23</v>
      </c>
      <c r="F4015" s="871" t="n">
        <v>6.64</v>
      </c>
      <c r="G4015" s="871" t="n">
        <v>10.87</v>
      </c>
      <c r="H4015" s="870" t="n">
        <v>4.23</v>
      </c>
      <c r="I4015" s="871" t="n">
        <v>7.67</v>
      </c>
      <c r="J4015" s="871" t="n">
        <v>11.9</v>
      </c>
    </row>
    <row r="4016" customFormat="false" ht="25.5" hidden="false" customHeight="false" outlineLevel="0" collapsed="false">
      <c r="A4016" s="868" t="s">
        <v>8364</v>
      </c>
      <c r="B4016" s="869"/>
      <c r="C4016" s="868" t="s">
        <v>8365</v>
      </c>
      <c r="D4016" s="868" t="s">
        <v>337</v>
      </c>
      <c r="E4016" s="870" t="n">
        <v>1.31</v>
      </c>
      <c r="F4016" s="871" t="n">
        <v>6.64</v>
      </c>
      <c r="G4016" s="871" t="n">
        <v>7.95</v>
      </c>
      <c r="H4016" s="870" t="n">
        <v>1.31</v>
      </c>
      <c r="I4016" s="871" t="n">
        <v>7.67</v>
      </c>
      <c r="J4016" s="871" t="n">
        <v>8.98</v>
      </c>
    </row>
    <row r="4017" customFormat="false" ht="25.5" hidden="false" customHeight="false" outlineLevel="0" collapsed="false">
      <c r="A4017" s="868" t="s">
        <v>8366</v>
      </c>
      <c r="B4017" s="869"/>
      <c r="C4017" s="868" t="s">
        <v>8367</v>
      </c>
      <c r="D4017" s="868" t="s">
        <v>337</v>
      </c>
      <c r="E4017" s="870" t="n">
        <v>1.44</v>
      </c>
      <c r="F4017" s="871" t="n">
        <v>6.64</v>
      </c>
      <c r="G4017" s="871" t="n">
        <v>8.08</v>
      </c>
      <c r="H4017" s="870" t="n">
        <v>1.44</v>
      </c>
      <c r="I4017" s="871" t="n">
        <v>7.67</v>
      </c>
      <c r="J4017" s="871" t="n">
        <v>9.11</v>
      </c>
    </row>
    <row r="4018" customFormat="false" ht="12.75" hidden="false" customHeight="false" outlineLevel="0" collapsed="false">
      <c r="A4018" s="868" t="s">
        <v>8368</v>
      </c>
      <c r="B4018" s="869"/>
      <c r="C4018" s="868" t="s">
        <v>8369</v>
      </c>
      <c r="D4018" s="868" t="s">
        <v>337</v>
      </c>
      <c r="E4018" s="870" t="n">
        <v>154.99</v>
      </c>
      <c r="F4018" s="871" t="n">
        <v>7.37</v>
      </c>
      <c r="G4018" s="871" t="n">
        <v>162.36</v>
      </c>
      <c r="H4018" s="870" t="n">
        <v>154.99</v>
      </c>
      <c r="I4018" s="871" t="n">
        <v>8.51</v>
      </c>
      <c r="J4018" s="871" t="n">
        <v>163.5</v>
      </c>
    </row>
    <row r="4019" customFormat="false" ht="12.75" hidden="false" customHeight="false" outlineLevel="0" collapsed="false">
      <c r="A4019" s="868" t="s">
        <v>8370</v>
      </c>
      <c r="B4019" s="869"/>
      <c r="C4019" s="868" t="s">
        <v>8371</v>
      </c>
      <c r="D4019" s="868" t="s">
        <v>337</v>
      </c>
      <c r="E4019" s="870" t="n">
        <v>357.05</v>
      </c>
      <c r="F4019" s="871" t="n">
        <v>7.37</v>
      </c>
      <c r="G4019" s="871" t="n">
        <v>364.42</v>
      </c>
      <c r="H4019" s="870" t="n">
        <v>357.05</v>
      </c>
      <c r="I4019" s="871" t="n">
        <v>8.51</v>
      </c>
      <c r="J4019" s="871" t="n">
        <v>365.56</v>
      </c>
    </row>
    <row r="4020" customFormat="false" ht="12.75" hidden="false" customHeight="false" outlineLevel="0" collapsed="false">
      <c r="A4020" s="868" t="s">
        <v>8372</v>
      </c>
      <c r="B4020" s="869"/>
      <c r="C4020" s="868" t="s">
        <v>8373</v>
      </c>
      <c r="D4020" s="868" t="s">
        <v>337</v>
      </c>
      <c r="E4020" s="870" t="n">
        <v>4.08</v>
      </c>
      <c r="F4020" s="871" t="n">
        <v>11.67</v>
      </c>
      <c r="G4020" s="871" t="n">
        <v>15.75</v>
      </c>
      <c r="H4020" s="870" t="n">
        <v>4.08</v>
      </c>
      <c r="I4020" s="871" t="n">
        <v>13.49</v>
      </c>
      <c r="J4020" s="871" t="n">
        <v>17.57</v>
      </c>
    </row>
    <row r="4021" customFormat="false" ht="25.5" hidden="false" customHeight="false" outlineLevel="0" collapsed="false">
      <c r="A4021" s="868" t="s">
        <v>8374</v>
      </c>
      <c r="B4021" s="869"/>
      <c r="C4021" s="868" t="s">
        <v>8375</v>
      </c>
      <c r="D4021" s="868" t="s">
        <v>337</v>
      </c>
      <c r="E4021" s="870" t="n">
        <v>16.57</v>
      </c>
      <c r="F4021" s="871" t="n">
        <v>11.67</v>
      </c>
      <c r="G4021" s="871" t="n">
        <v>28.24</v>
      </c>
      <c r="H4021" s="870" t="n">
        <v>16.57</v>
      </c>
      <c r="I4021" s="871" t="n">
        <v>13.49</v>
      </c>
      <c r="J4021" s="871" t="n">
        <v>30.06</v>
      </c>
    </row>
    <row r="4022" customFormat="false" ht="25.5" hidden="false" customHeight="false" outlineLevel="0" collapsed="false">
      <c r="A4022" s="868" t="s">
        <v>8376</v>
      </c>
      <c r="B4022" s="869"/>
      <c r="C4022" s="868" t="s">
        <v>8377</v>
      </c>
      <c r="D4022" s="868" t="s">
        <v>337</v>
      </c>
      <c r="E4022" s="870" t="n">
        <v>58.49</v>
      </c>
      <c r="F4022" s="871" t="n">
        <v>1.35</v>
      </c>
      <c r="G4022" s="871" t="n">
        <v>59.84</v>
      </c>
      <c r="H4022" s="870" t="n">
        <v>58.49</v>
      </c>
      <c r="I4022" s="871" t="n">
        <v>1.56</v>
      </c>
      <c r="J4022" s="871" t="n">
        <v>60.05</v>
      </c>
    </row>
    <row r="4023" customFormat="false" ht="25.5" hidden="false" customHeight="false" outlineLevel="0" collapsed="false">
      <c r="A4023" s="868" t="s">
        <v>8378</v>
      </c>
      <c r="B4023" s="869"/>
      <c r="C4023" s="868" t="s">
        <v>8379</v>
      </c>
      <c r="D4023" s="868" t="s">
        <v>337</v>
      </c>
      <c r="E4023" s="870" t="n">
        <v>103.75</v>
      </c>
      <c r="F4023" s="871" t="n">
        <v>7.61</v>
      </c>
      <c r="G4023" s="871" t="n">
        <v>111.36</v>
      </c>
      <c r="H4023" s="870" t="n">
        <v>103.75</v>
      </c>
      <c r="I4023" s="871" t="n">
        <v>8.79</v>
      </c>
      <c r="J4023" s="871" t="n">
        <v>112.54</v>
      </c>
    </row>
    <row r="4024" customFormat="false" ht="12.75" hidden="false" customHeight="false" outlineLevel="0" collapsed="false">
      <c r="A4024" s="868" t="s">
        <v>8380</v>
      </c>
      <c r="B4024" s="869"/>
      <c r="C4024" s="868" t="s">
        <v>8381</v>
      </c>
      <c r="D4024" s="868" t="s">
        <v>337</v>
      </c>
      <c r="E4024" s="870" t="n">
        <v>63.63</v>
      </c>
      <c r="F4024" s="871" t="n">
        <v>4.91</v>
      </c>
      <c r="G4024" s="871" t="n">
        <v>68.54</v>
      </c>
      <c r="H4024" s="870" t="n">
        <v>63.63</v>
      </c>
      <c r="I4024" s="871" t="n">
        <v>5.67</v>
      </c>
      <c r="J4024" s="871" t="n">
        <v>69.3</v>
      </c>
    </row>
    <row r="4025" customFormat="false" ht="12.75" hidden="false" customHeight="false" outlineLevel="0" collapsed="false">
      <c r="A4025" s="868" t="s">
        <v>8382</v>
      </c>
      <c r="B4025" s="869"/>
      <c r="C4025" s="868" t="s">
        <v>8383</v>
      </c>
      <c r="D4025" s="868" t="s">
        <v>337</v>
      </c>
      <c r="E4025" s="870" t="n">
        <v>86.41</v>
      </c>
      <c r="F4025" s="871" t="n">
        <v>4.91</v>
      </c>
      <c r="G4025" s="871" t="n">
        <v>91.32</v>
      </c>
      <c r="H4025" s="870" t="n">
        <v>86.41</v>
      </c>
      <c r="I4025" s="871" t="n">
        <v>5.67</v>
      </c>
      <c r="J4025" s="871" t="n">
        <v>92.08</v>
      </c>
    </row>
    <row r="4026" customFormat="false" ht="12.75" hidden="false" customHeight="false" outlineLevel="0" collapsed="false">
      <c r="A4026" s="868" t="s">
        <v>8384</v>
      </c>
      <c r="B4026" s="869"/>
      <c r="C4026" s="868" t="s">
        <v>8385</v>
      </c>
      <c r="D4026" s="868" t="s">
        <v>337</v>
      </c>
      <c r="E4026" s="870" t="n">
        <v>155.24</v>
      </c>
      <c r="F4026" s="871" t="n">
        <v>4.91</v>
      </c>
      <c r="G4026" s="871" t="n">
        <v>160.15</v>
      </c>
      <c r="H4026" s="870" t="n">
        <v>155.24</v>
      </c>
      <c r="I4026" s="871" t="n">
        <v>5.67</v>
      </c>
      <c r="J4026" s="871" t="n">
        <v>160.91</v>
      </c>
    </row>
    <row r="4027" customFormat="false" ht="25.5" hidden="false" customHeight="false" outlineLevel="0" collapsed="false">
      <c r="A4027" s="868" t="s">
        <v>8386</v>
      </c>
      <c r="B4027" s="869"/>
      <c r="C4027" s="868" t="s">
        <v>8387</v>
      </c>
      <c r="D4027" s="868" t="s">
        <v>337</v>
      </c>
      <c r="E4027" s="870" t="n">
        <v>65.98</v>
      </c>
      <c r="F4027" s="871" t="n">
        <v>1.35</v>
      </c>
      <c r="G4027" s="871" t="n">
        <v>67.33</v>
      </c>
      <c r="H4027" s="870" t="n">
        <v>65.98</v>
      </c>
      <c r="I4027" s="871" t="n">
        <v>1.56</v>
      </c>
      <c r="J4027" s="871" t="n">
        <v>67.54</v>
      </c>
    </row>
    <row r="4028" customFormat="false" ht="25.5" hidden="false" customHeight="false" outlineLevel="0" collapsed="false">
      <c r="A4028" s="868" t="s">
        <v>8388</v>
      </c>
      <c r="B4028" s="869"/>
      <c r="C4028" s="868" t="s">
        <v>8389</v>
      </c>
      <c r="D4028" s="868" t="s">
        <v>337</v>
      </c>
      <c r="E4028" s="870" t="n">
        <v>80.84</v>
      </c>
      <c r="F4028" s="871" t="n">
        <v>1.35</v>
      </c>
      <c r="G4028" s="871" t="n">
        <v>82.19</v>
      </c>
      <c r="H4028" s="870" t="n">
        <v>80.84</v>
      </c>
      <c r="I4028" s="871" t="n">
        <v>1.56</v>
      </c>
      <c r="J4028" s="871" t="n">
        <v>82.4</v>
      </c>
    </row>
    <row r="4029" customFormat="false" ht="12.75" hidden="false" customHeight="false" outlineLevel="0" collapsed="false">
      <c r="A4029" s="868" t="s">
        <v>8390</v>
      </c>
      <c r="B4029" s="869"/>
      <c r="C4029" s="868" t="s">
        <v>8391</v>
      </c>
      <c r="D4029" s="868" t="s">
        <v>337</v>
      </c>
      <c r="E4029" s="870" t="n">
        <v>7.77</v>
      </c>
      <c r="F4029" s="871" t="n">
        <v>2.7</v>
      </c>
      <c r="G4029" s="871" t="n">
        <v>10.47</v>
      </c>
      <c r="H4029" s="870" t="n">
        <v>7.77</v>
      </c>
      <c r="I4029" s="871" t="n">
        <v>3.12</v>
      </c>
      <c r="J4029" s="871" t="n">
        <v>10.89</v>
      </c>
    </row>
    <row r="4030" customFormat="false" ht="12.75" hidden="false" customHeight="false" outlineLevel="0" collapsed="false">
      <c r="A4030" s="868" t="s">
        <v>8392</v>
      </c>
      <c r="B4030" s="869"/>
      <c r="C4030" s="868" t="s">
        <v>8393</v>
      </c>
      <c r="D4030" s="868" t="s">
        <v>337</v>
      </c>
      <c r="E4030" s="870" t="n">
        <v>7.79</v>
      </c>
      <c r="F4030" s="871" t="n">
        <v>2.7</v>
      </c>
      <c r="G4030" s="871" t="n">
        <v>10.49</v>
      </c>
      <c r="H4030" s="870" t="n">
        <v>7.79</v>
      </c>
      <c r="I4030" s="871" t="n">
        <v>3.12</v>
      </c>
      <c r="J4030" s="871" t="n">
        <v>10.91</v>
      </c>
    </row>
    <row r="4031" customFormat="false" ht="25.5" hidden="false" customHeight="false" outlineLevel="0" collapsed="false">
      <c r="A4031" s="868" t="s">
        <v>8394</v>
      </c>
      <c r="B4031" s="869"/>
      <c r="C4031" s="868" t="s">
        <v>8395</v>
      </c>
      <c r="D4031" s="868" t="s">
        <v>337</v>
      </c>
      <c r="E4031" s="870" t="n">
        <v>17.23</v>
      </c>
      <c r="F4031" s="871" t="n">
        <v>12.55</v>
      </c>
      <c r="G4031" s="871" t="n">
        <v>29.78</v>
      </c>
      <c r="H4031" s="870" t="n">
        <v>17.23</v>
      </c>
      <c r="I4031" s="871" t="n">
        <v>14.51</v>
      </c>
      <c r="J4031" s="871" t="n">
        <v>31.74</v>
      </c>
    </row>
    <row r="4032" customFormat="false" ht="25.5" hidden="false" customHeight="false" outlineLevel="0" collapsed="false">
      <c r="A4032" s="868" t="s">
        <v>8396</v>
      </c>
      <c r="B4032" s="869"/>
      <c r="C4032" s="868" t="s">
        <v>8397</v>
      </c>
      <c r="D4032" s="868" t="s">
        <v>337</v>
      </c>
      <c r="E4032" s="870" t="n">
        <v>6.33</v>
      </c>
      <c r="F4032" s="871" t="n">
        <v>7.61</v>
      </c>
      <c r="G4032" s="871" t="n">
        <v>13.94</v>
      </c>
      <c r="H4032" s="870" t="n">
        <v>6.33</v>
      </c>
      <c r="I4032" s="871" t="n">
        <v>8.79</v>
      </c>
      <c r="J4032" s="871" t="n">
        <v>15.12</v>
      </c>
    </row>
    <row r="4033" customFormat="false" ht="25.5" hidden="false" customHeight="false" outlineLevel="0" collapsed="false">
      <c r="A4033" s="868" t="s">
        <v>8398</v>
      </c>
      <c r="B4033" s="869"/>
      <c r="C4033" s="868" t="s">
        <v>8399</v>
      </c>
      <c r="D4033" s="868" t="s">
        <v>337</v>
      </c>
      <c r="E4033" s="870" t="n">
        <v>10.89</v>
      </c>
      <c r="F4033" s="871" t="n">
        <v>7.61</v>
      </c>
      <c r="G4033" s="871" t="n">
        <v>18.5</v>
      </c>
      <c r="H4033" s="870" t="n">
        <v>10.89</v>
      </c>
      <c r="I4033" s="871" t="n">
        <v>8.79</v>
      </c>
      <c r="J4033" s="871" t="n">
        <v>19.68</v>
      </c>
    </row>
    <row r="4034" customFormat="false" ht="25.5" hidden="false" customHeight="false" outlineLevel="0" collapsed="false">
      <c r="A4034" s="868" t="s">
        <v>8400</v>
      </c>
      <c r="B4034" s="869"/>
      <c r="C4034" s="868" t="s">
        <v>8401</v>
      </c>
      <c r="D4034" s="868" t="s">
        <v>337</v>
      </c>
      <c r="E4034" s="870" t="n">
        <v>8.82</v>
      </c>
      <c r="F4034" s="871" t="n">
        <v>7.61</v>
      </c>
      <c r="G4034" s="871" t="n">
        <v>16.43</v>
      </c>
      <c r="H4034" s="870" t="n">
        <v>8.82</v>
      </c>
      <c r="I4034" s="871" t="n">
        <v>8.79</v>
      </c>
      <c r="J4034" s="871" t="n">
        <v>17.61</v>
      </c>
    </row>
    <row r="4035" customFormat="false" ht="25.5" hidden="false" customHeight="false" outlineLevel="0" collapsed="false">
      <c r="A4035" s="868" t="s">
        <v>8402</v>
      </c>
      <c r="B4035" s="869"/>
      <c r="C4035" s="868" t="s">
        <v>8403</v>
      </c>
      <c r="D4035" s="868" t="s">
        <v>337</v>
      </c>
      <c r="E4035" s="870" t="n">
        <v>20.38</v>
      </c>
      <c r="F4035" s="871" t="n">
        <v>12.89</v>
      </c>
      <c r="G4035" s="871" t="n">
        <v>33.27</v>
      </c>
      <c r="H4035" s="870" t="n">
        <v>20.38</v>
      </c>
      <c r="I4035" s="871" t="n">
        <v>14.89</v>
      </c>
      <c r="J4035" s="871" t="n">
        <v>35.27</v>
      </c>
    </row>
    <row r="4036" customFormat="false" ht="12.75" hidden="false" customHeight="false" outlineLevel="0" collapsed="false">
      <c r="A4036" s="868" t="s">
        <v>8404</v>
      </c>
      <c r="B4036" s="869"/>
      <c r="C4036" s="868" t="s">
        <v>8405</v>
      </c>
      <c r="D4036" s="868" t="s">
        <v>337</v>
      </c>
      <c r="E4036" s="870" t="n">
        <v>8</v>
      </c>
      <c r="F4036" s="871" t="n">
        <v>6.64</v>
      </c>
      <c r="G4036" s="871" t="n">
        <v>14.64</v>
      </c>
      <c r="H4036" s="870" t="n">
        <v>8</v>
      </c>
      <c r="I4036" s="871" t="n">
        <v>7.67</v>
      </c>
      <c r="J4036" s="871" t="n">
        <v>15.67</v>
      </c>
    </row>
    <row r="4037" customFormat="false" ht="25.5" hidden="false" customHeight="false" outlineLevel="0" collapsed="false">
      <c r="A4037" s="868" t="s">
        <v>8406</v>
      </c>
      <c r="B4037" s="869"/>
      <c r="C4037" s="868" t="s">
        <v>8407</v>
      </c>
      <c r="D4037" s="868" t="s">
        <v>337</v>
      </c>
      <c r="E4037" s="870" t="n">
        <v>95.43</v>
      </c>
      <c r="F4037" s="871" t="n">
        <v>23.35</v>
      </c>
      <c r="G4037" s="871" t="n">
        <v>118.78</v>
      </c>
      <c r="H4037" s="870" t="n">
        <v>95.43</v>
      </c>
      <c r="I4037" s="871" t="n">
        <v>26.98</v>
      </c>
      <c r="J4037" s="871" t="n">
        <v>122.41</v>
      </c>
    </row>
    <row r="4038" customFormat="false" ht="12.75" hidden="false" customHeight="false" outlineLevel="0" collapsed="false">
      <c r="A4038" s="857" t="s">
        <v>8408</v>
      </c>
      <c r="B4038" s="858" t="s">
        <v>8409</v>
      </c>
      <c r="C4038" s="859"/>
      <c r="D4038" s="860"/>
      <c r="E4038" s="874"/>
      <c r="F4038" s="874"/>
      <c r="G4038" s="875"/>
      <c r="H4038" s="874"/>
      <c r="I4038" s="874"/>
      <c r="J4038" s="875"/>
    </row>
    <row r="4039" customFormat="false" ht="12.75" hidden="false" customHeight="false" outlineLevel="0" collapsed="false">
      <c r="A4039" s="863" t="s">
        <v>8410</v>
      </c>
      <c r="B4039" s="864" t="s">
        <v>8411</v>
      </c>
      <c r="C4039" s="865"/>
      <c r="D4039" s="876"/>
      <c r="E4039" s="877"/>
      <c r="F4039" s="877"/>
      <c r="G4039" s="878"/>
      <c r="H4039" s="877"/>
      <c r="I4039" s="877"/>
      <c r="J4039" s="878"/>
    </row>
    <row r="4040" customFormat="false" ht="12.75" hidden="false" customHeight="false" outlineLevel="0" collapsed="false">
      <c r="A4040" s="868" t="s">
        <v>8412</v>
      </c>
      <c r="B4040" s="869"/>
      <c r="C4040" s="868" t="s">
        <v>8413</v>
      </c>
      <c r="D4040" s="868" t="s">
        <v>389</v>
      </c>
      <c r="E4040" s="870" t="n">
        <v>5752.2</v>
      </c>
      <c r="F4040" s="871" t="n">
        <v>59.84</v>
      </c>
      <c r="G4040" s="871" t="n">
        <v>5812.04</v>
      </c>
      <c r="H4040" s="870" t="n">
        <v>5752.2</v>
      </c>
      <c r="I4040" s="871" t="n">
        <v>69.16</v>
      </c>
      <c r="J4040" s="871" t="n">
        <v>5821.36</v>
      </c>
    </row>
    <row r="4041" customFormat="false" ht="12.75" hidden="false" customHeight="false" outlineLevel="0" collapsed="false">
      <c r="A4041" s="868" t="s">
        <v>8414</v>
      </c>
      <c r="B4041" s="869"/>
      <c r="C4041" s="868" t="s">
        <v>8415</v>
      </c>
      <c r="D4041" s="868" t="s">
        <v>389</v>
      </c>
      <c r="E4041" s="870" t="n">
        <v>384.36</v>
      </c>
      <c r="F4041" s="871" t="n">
        <v>59.84</v>
      </c>
      <c r="G4041" s="871" t="n">
        <v>444.2</v>
      </c>
      <c r="H4041" s="870" t="n">
        <v>384.36</v>
      </c>
      <c r="I4041" s="871" t="n">
        <v>69.16</v>
      </c>
      <c r="J4041" s="871" t="n">
        <v>453.52</v>
      </c>
    </row>
    <row r="4042" customFormat="false" ht="25.5" hidden="false" customHeight="false" outlineLevel="0" collapsed="false">
      <c r="A4042" s="868" t="s">
        <v>8416</v>
      </c>
      <c r="B4042" s="869"/>
      <c r="C4042" s="868" t="s">
        <v>8417</v>
      </c>
      <c r="D4042" s="868" t="s">
        <v>389</v>
      </c>
      <c r="E4042" s="870" t="n">
        <v>750.24</v>
      </c>
      <c r="F4042" s="871" t="n">
        <v>59.84</v>
      </c>
      <c r="G4042" s="871" t="n">
        <v>810.08</v>
      </c>
      <c r="H4042" s="870" t="n">
        <v>750.24</v>
      </c>
      <c r="I4042" s="871" t="n">
        <v>69.16</v>
      </c>
      <c r="J4042" s="871" t="n">
        <v>819.4</v>
      </c>
    </row>
    <row r="4043" customFormat="false" ht="38.25" hidden="false" customHeight="false" outlineLevel="0" collapsed="false">
      <c r="A4043" s="868" t="s">
        <v>8418</v>
      </c>
      <c r="B4043" s="869"/>
      <c r="C4043" s="868" t="s">
        <v>8419</v>
      </c>
      <c r="D4043" s="868" t="s">
        <v>337</v>
      </c>
      <c r="E4043" s="870" t="n">
        <v>6.04</v>
      </c>
      <c r="F4043" s="871" t="n">
        <v>4.35</v>
      </c>
      <c r="G4043" s="871" t="n">
        <v>10.39</v>
      </c>
      <c r="H4043" s="870" t="n">
        <v>6.04</v>
      </c>
      <c r="I4043" s="871" t="n">
        <v>5.02</v>
      </c>
      <c r="J4043" s="871" t="n">
        <v>11.06</v>
      </c>
    </row>
    <row r="4044" customFormat="false" ht="38.25" hidden="false" customHeight="false" outlineLevel="0" collapsed="false">
      <c r="A4044" s="868" t="s">
        <v>8420</v>
      </c>
      <c r="B4044" s="869"/>
      <c r="C4044" s="868" t="s">
        <v>8421</v>
      </c>
      <c r="D4044" s="868" t="s">
        <v>337</v>
      </c>
      <c r="E4044" s="870" t="n">
        <v>4.75</v>
      </c>
      <c r="F4044" s="871" t="n">
        <v>4.35</v>
      </c>
      <c r="G4044" s="871" t="n">
        <v>9.1</v>
      </c>
      <c r="H4044" s="870" t="n">
        <v>4.75</v>
      </c>
      <c r="I4044" s="871" t="n">
        <v>5.02</v>
      </c>
      <c r="J4044" s="871" t="n">
        <v>9.77</v>
      </c>
    </row>
    <row r="4045" customFormat="false" ht="38.25" hidden="false" customHeight="false" outlineLevel="0" collapsed="false">
      <c r="A4045" s="868" t="s">
        <v>8422</v>
      </c>
      <c r="B4045" s="869"/>
      <c r="C4045" s="868" t="s">
        <v>8423</v>
      </c>
      <c r="D4045" s="868" t="s">
        <v>337</v>
      </c>
      <c r="E4045" s="870" t="n">
        <v>6.81</v>
      </c>
      <c r="F4045" s="871" t="n">
        <v>4.35</v>
      </c>
      <c r="G4045" s="871" t="n">
        <v>11.16</v>
      </c>
      <c r="H4045" s="870" t="n">
        <v>6.81</v>
      </c>
      <c r="I4045" s="871" t="n">
        <v>5.02</v>
      </c>
      <c r="J4045" s="871" t="n">
        <v>11.83</v>
      </c>
    </row>
    <row r="4046" customFormat="false" ht="25.5" hidden="false" customHeight="false" outlineLevel="0" collapsed="false">
      <c r="A4046" s="868" t="s">
        <v>8424</v>
      </c>
      <c r="B4046" s="869"/>
      <c r="C4046" s="868" t="s">
        <v>8425</v>
      </c>
      <c r="D4046" s="868" t="s">
        <v>337</v>
      </c>
      <c r="E4046" s="870" t="n">
        <v>8.23</v>
      </c>
      <c r="F4046" s="871" t="n">
        <v>4.35</v>
      </c>
      <c r="G4046" s="871" t="n">
        <v>12.58</v>
      </c>
      <c r="H4046" s="870" t="n">
        <v>8.23</v>
      </c>
      <c r="I4046" s="871" t="n">
        <v>5.02</v>
      </c>
      <c r="J4046" s="871" t="n">
        <v>13.25</v>
      </c>
    </row>
    <row r="4047" customFormat="false" ht="25.5" hidden="false" customHeight="false" outlineLevel="0" collapsed="false">
      <c r="A4047" s="868" t="s">
        <v>8426</v>
      </c>
      <c r="B4047" s="869"/>
      <c r="C4047" s="868" t="s">
        <v>8427</v>
      </c>
      <c r="D4047" s="868" t="s">
        <v>337</v>
      </c>
      <c r="E4047" s="870" t="n">
        <v>5.09</v>
      </c>
      <c r="F4047" s="871" t="n">
        <v>4.35</v>
      </c>
      <c r="G4047" s="871" t="n">
        <v>9.44</v>
      </c>
      <c r="H4047" s="870" t="n">
        <v>5.09</v>
      </c>
      <c r="I4047" s="871" t="n">
        <v>5.02</v>
      </c>
      <c r="J4047" s="871" t="n">
        <v>10.11</v>
      </c>
    </row>
    <row r="4048" customFormat="false" ht="25.5" hidden="false" customHeight="false" outlineLevel="0" collapsed="false">
      <c r="A4048" s="868" t="s">
        <v>8428</v>
      </c>
      <c r="B4048" s="869"/>
      <c r="C4048" s="868" t="s">
        <v>8429</v>
      </c>
      <c r="D4048" s="868" t="s">
        <v>337</v>
      </c>
      <c r="E4048" s="870" t="n">
        <v>5.09</v>
      </c>
      <c r="F4048" s="871" t="n">
        <v>4.35</v>
      </c>
      <c r="G4048" s="871" t="n">
        <v>9.44</v>
      </c>
      <c r="H4048" s="870" t="n">
        <v>5.09</v>
      </c>
      <c r="I4048" s="871" t="n">
        <v>5.02</v>
      </c>
      <c r="J4048" s="871" t="n">
        <v>10.11</v>
      </c>
    </row>
    <row r="4049" customFormat="false" ht="12.75" hidden="false" customHeight="false" outlineLevel="0" collapsed="false">
      <c r="A4049" s="868" t="s">
        <v>8430</v>
      </c>
      <c r="B4049" s="869"/>
      <c r="C4049" s="868" t="s">
        <v>8431</v>
      </c>
      <c r="D4049" s="868" t="s">
        <v>337</v>
      </c>
      <c r="E4049" s="870" t="n">
        <v>159.99</v>
      </c>
      <c r="F4049" s="871" t="n">
        <v>2.47</v>
      </c>
      <c r="G4049" s="871" t="n">
        <v>162.46</v>
      </c>
      <c r="H4049" s="870" t="n">
        <v>159.99</v>
      </c>
      <c r="I4049" s="871" t="n">
        <v>2.85</v>
      </c>
      <c r="J4049" s="871" t="n">
        <v>162.84</v>
      </c>
    </row>
    <row r="4050" customFormat="false" ht="12.75" hidden="false" customHeight="false" outlineLevel="0" collapsed="false">
      <c r="A4050" s="863" t="s">
        <v>8432</v>
      </c>
      <c r="B4050" s="864" t="s">
        <v>8433</v>
      </c>
      <c r="C4050" s="865"/>
      <c r="D4050" s="876"/>
      <c r="E4050" s="877"/>
      <c r="F4050" s="877"/>
      <c r="G4050" s="878"/>
      <c r="H4050" s="877"/>
      <c r="I4050" s="877"/>
      <c r="J4050" s="878"/>
    </row>
    <row r="4051" customFormat="false" ht="12.75" hidden="false" customHeight="false" outlineLevel="0" collapsed="false">
      <c r="A4051" s="868" t="s">
        <v>8434</v>
      </c>
      <c r="B4051" s="869"/>
      <c r="C4051" s="868" t="s">
        <v>8435</v>
      </c>
      <c r="D4051" s="868" t="s">
        <v>337</v>
      </c>
      <c r="E4051" s="870" t="n">
        <v>6.63</v>
      </c>
      <c r="F4051" s="871" t="n">
        <v>34.82</v>
      </c>
      <c r="G4051" s="871" t="n">
        <v>41.45</v>
      </c>
      <c r="H4051" s="870" t="n">
        <v>6.63</v>
      </c>
      <c r="I4051" s="871" t="n">
        <v>40.24</v>
      </c>
      <c r="J4051" s="871" t="n">
        <v>46.87</v>
      </c>
    </row>
    <row r="4052" customFormat="false" ht="12.75" hidden="false" customHeight="false" outlineLevel="0" collapsed="false">
      <c r="A4052" s="863" t="s">
        <v>8436</v>
      </c>
      <c r="B4052" s="864" t="s">
        <v>8437</v>
      </c>
      <c r="C4052" s="865"/>
      <c r="D4052" s="876"/>
      <c r="E4052" s="877"/>
      <c r="F4052" s="877"/>
      <c r="G4052" s="878"/>
      <c r="H4052" s="877"/>
      <c r="I4052" s="877"/>
      <c r="J4052" s="878"/>
    </row>
    <row r="4053" customFormat="false" ht="12.75" hidden="false" customHeight="false" outlineLevel="0" collapsed="false">
      <c r="A4053" s="868" t="s">
        <v>8438</v>
      </c>
      <c r="B4053" s="869"/>
      <c r="C4053" s="868" t="s">
        <v>8439</v>
      </c>
      <c r="D4053" s="868" t="s">
        <v>389</v>
      </c>
      <c r="E4053" s="870" t="n">
        <v>24.48</v>
      </c>
      <c r="F4053" s="871" t="n">
        <v>0</v>
      </c>
      <c r="G4053" s="871" t="n">
        <v>24.48</v>
      </c>
      <c r="H4053" s="870" t="n">
        <v>24.48</v>
      </c>
      <c r="I4053" s="871" t="n">
        <v>0</v>
      </c>
      <c r="J4053" s="871" t="n">
        <v>24.48</v>
      </c>
    </row>
    <row r="4054" customFormat="false" ht="25.5" hidden="false" customHeight="false" outlineLevel="0" collapsed="false">
      <c r="A4054" s="868" t="s">
        <v>8440</v>
      </c>
      <c r="B4054" s="869"/>
      <c r="C4054" s="868" t="s">
        <v>8441</v>
      </c>
      <c r="D4054" s="868" t="s">
        <v>389</v>
      </c>
      <c r="E4054" s="870" t="n">
        <v>36</v>
      </c>
      <c r="F4054" s="871" t="n">
        <v>0</v>
      </c>
      <c r="G4054" s="871" t="n">
        <v>36</v>
      </c>
      <c r="H4054" s="870" t="n">
        <v>36</v>
      </c>
      <c r="I4054" s="871" t="n">
        <v>0</v>
      </c>
      <c r="J4054" s="871" t="n">
        <v>36</v>
      </c>
    </row>
    <row r="4055" customFormat="false" ht="12.75" hidden="false" customHeight="false" outlineLevel="0" collapsed="false">
      <c r="A4055" s="863" t="s">
        <v>8442</v>
      </c>
      <c r="B4055" s="864" t="s">
        <v>8443</v>
      </c>
      <c r="C4055" s="865"/>
      <c r="D4055" s="876"/>
      <c r="E4055" s="877"/>
      <c r="F4055" s="877"/>
      <c r="G4055" s="878"/>
      <c r="H4055" s="877"/>
      <c r="I4055" s="877"/>
      <c r="J4055" s="878"/>
    </row>
    <row r="4056" customFormat="false" ht="38.25" hidden="false" customHeight="false" outlineLevel="0" collapsed="false">
      <c r="A4056" s="868" t="s">
        <v>8444</v>
      </c>
      <c r="B4056" s="869"/>
      <c r="C4056" s="868" t="s">
        <v>8445</v>
      </c>
      <c r="D4056" s="868" t="s">
        <v>337</v>
      </c>
      <c r="E4056" s="870" t="n">
        <v>76.55</v>
      </c>
      <c r="F4056" s="871" t="n">
        <v>5.09</v>
      </c>
      <c r="G4056" s="871" t="n">
        <v>81.64</v>
      </c>
      <c r="H4056" s="870" t="n">
        <v>76.55</v>
      </c>
      <c r="I4056" s="871" t="n">
        <v>5.87</v>
      </c>
      <c r="J4056" s="871" t="n">
        <v>82.42</v>
      </c>
    </row>
    <row r="4057" customFormat="false" ht="38.25" hidden="false" customHeight="false" outlineLevel="0" collapsed="false">
      <c r="A4057" s="868" t="s">
        <v>8446</v>
      </c>
      <c r="B4057" s="869"/>
      <c r="C4057" s="868" t="s">
        <v>8447</v>
      </c>
      <c r="D4057" s="868" t="s">
        <v>337</v>
      </c>
      <c r="E4057" s="870" t="n">
        <v>24.87</v>
      </c>
      <c r="F4057" s="871" t="n">
        <v>1.04</v>
      </c>
      <c r="G4057" s="871" t="n">
        <v>25.91</v>
      </c>
      <c r="H4057" s="870" t="n">
        <v>24.87</v>
      </c>
      <c r="I4057" s="871" t="n">
        <v>1.21</v>
      </c>
      <c r="J4057" s="871" t="n">
        <v>26.08</v>
      </c>
    </row>
    <row r="4058" customFormat="false" ht="25.5" hidden="false" customHeight="false" outlineLevel="0" collapsed="false">
      <c r="A4058" s="868" t="s">
        <v>8448</v>
      </c>
      <c r="B4058" s="869"/>
      <c r="C4058" s="868" t="s">
        <v>8449</v>
      </c>
      <c r="D4058" s="868" t="s">
        <v>389</v>
      </c>
      <c r="E4058" s="870" t="n">
        <v>648.7</v>
      </c>
      <c r="F4058" s="871" t="n">
        <v>42.1</v>
      </c>
      <c r="G4058" s="871" t="n">
        <v>690.8</v>
      </c>
      <c r="H4058" s="870" t="n">
        <v>648.7</v>
      </c>
      <c r="I4058" s="871" t="n">
        <v>48.65</v>
      </c>
      <c r="J4058" s="871" t="n">
        <v>697.35</v>
      </c>
    </row>
    <row r="4059" customFormat="false" ht="25.5" hidden="false" customHeight="false" outlineLevel="0" collapsed="false">
      <c r="A4059" s="868" t="s">
        <v>8450</v>
      </c>
      <c r="B4059" s="869"/>
      <c r="C4059" s="868" t="s">
        <v>8451</v>
      </c>
      <c r="D4059" s="868" t="s">
        <v>389</v>
      </c>
      <c r="E4059" s="870" t="n">
        <v>42.13</v>
      </c>
      <c r="F4059" s="871" t="n">
        <v>0</v>
      </c>
      <c r="G4059" s="871" t="n">
        <v>42.13</v>
      </c>
      <c r="H4059" s="870" t="n">
        <v>42.13</v>
      </c>
      <c r="I4059" s="871" t="n">
        <v>0</v>
      </c>
      <c r="J4059" s="871" t="n">
        <v>42.13</v>
      </c>
    </row>
    <row r="4060" customFormat="false" ht="12.75" hidden="false" customHeight="false" outlineLevel="0" collapsed="false">
      <c r="A4060" s="868" t="s">
        <v>8452</v>
      </c>
      <c r="B4060" s="869"/>
      <c r="C4060" s="868" t="s">
        <v>8453</v>
      </c>
      <c r="D4060" s="868" t="s">
        <v>899</v>
      </c>
      <c r="E4060" s="870" t="n">
        <v>15.81</v>
      </c>
      <c r="F4060" s="871" t="n">
        <v>0</v>
      </c>
      <c r="G4060" s="871" t="n">
        <v>15.81</v>
      </c>
      <c r="H4060" s="870" t="n">
        <v>15.81</v>
      </c>
      <c r="I4060" s="871" t="n">
        <v>0</v>
      </c>
      <c r="J4060" s="871" t="n">
        <v>15.81</v>
      </c>
    </row>
    <row r="4061" customFormat="false" ht="12.75" hidden="false" customHeight="false" outlineLevel="0" collapsed="false">
      <c r="A4061" s="857" t="s">
        <v>8454</v>
      </c>
      <c r="B4061" s="858" t="s">
        <v>8455</v>
      </c>
      <c r="C4061" s="859"/>
      <c r="D4061" s="860"/>
      <c r="E4061" s="874"/>
      <c r="F4061" s="874"/>
      <c r="G4061" s="875"/>
      <c r="H4061" s="874"/>
      <c r="I4061" s="874"/>
      <c r="J4061" s="875"/>
    </row>
    <row r="4062" customFormat="false" ht="12.75" hidden="false" customHeight="false" outlineLevel="0" collapsed="false">
      <c r="A4062" s="863" t="s">
        <v>8456</v>
      </c>
      <c r="B4062" s="864" t="s">
        <v>8457</v>
      </c>
      <c r="C4062" s="865"/>
      <c r="D4062" s="865"/>
      <c r="E4062" s="872"/>
      <c r="F4062" s="872"/>
      <c r="G4062" s="873"/>
      <c r="H4062" s="872"/>
      <c r="I4062" s="872"/>
      <c r="J4062" s="873"/>
    </row>
    <row r="4063" customFormat="false" ht="25.5" hidden="false" customHeight="false" outlineLevel="0" collapsed="false">
      <c r="A4063" s="868" t="s">
        <v>8458</v>
      </c>
      <c r="B4063" s="869"/>
      <c r="C4063" s="868" t="s">
        <v>8459</v>
      </c>
      <c r="D4063" s="868" t="s">
        <v>337</v>
      </c>
      <c r="E4063" s="870" t="n">
        <v>395.8</v>
      </c>
      <c r="F4063" s="871" t="n">
        <v>0</v>
      </c>
      <c r="G4063" s="871" t="n">
        <v>395.8</v>
      </c>
      <c r="H4063" s="870" t="n">
        <v>395.8</v>
      </c>
      <c r="I4063" s="871" t="n">
        <v>0</v>
      </c>
      <c r="J4063" s="871" t="n">
        <v>395.8</v>
      </c>
    </row>
  </sheetData>
  <mergeCells count="4">
    <mergeCell ref="C2:G2"/>
    <mergeCell ref="C3:G3"/>
    <mergeCell ref="E8:G8"/>
    <mergeCell ref="H8:J8"/>
  </mergeCell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sheetPr filterMode="false">
    <pageSetUpPr fitToPage="false"/>
  </sheetPr>
  <dimension ref="A3:F11801"/>
  <sheetViews>
    <sheetView showFormulas="false" showGridLines="true" showRowColHeaders="true" showZeros="true" rightToLeft="false" tabSelected="false" showOutlineSymbols="true" defaultGridColor="true" view="pageBreakPreview" topLeftCell="B267" colorId="64" zoomScale="100" zoomScaleNormal="100" zoomScalePageLayoutView="100" workbookViewId="0">
      <selection pane="topLeft" activeCell="C297" activeCellId="0" sqref="C297"/>
    </sheetView>
  </sheetViews>
  <sheetFormatPr defaultRowHeight="15" zeroHeight="false" outlineLevelRow="0" outlineLevelCol="0"/>
  <cols>
    <col collapsed="false" customWidth="true" hidden="false" outlineLevel="0" max="1" min="1" style="0" width="9.71"/>
    <col collapsed="false" customWidth="true" hidden="false" outlineLevel="0" max="2" min="2" style="0" width="10.42"/>
    <col collapsed="false" customWidth="true" hidden="false" outlineLevel="0" max="3" min="3" style="0" width="78.58"/>
    <col collapsed="false" customWidth="true" hidden="false" outlineLevel="0" max="4" min="4" style="0" width="7"/>
    <col collapsed="false" customWidth="true" hidden="false" outlineLevel="0" max="5" min="5" style="0" width="13.43"/>
    <col collapsed="false" customWidth="true" hidden="false" outlineLevel="0" max="6" min="6" style="0" width="12.86"/>
    <col collapsed="false" customWidth="true" hidden="false" outlineLevel="0" max="1025" min="7" style="0" width="8.67"/>
  </cols>
  <sheetData>
    <row r="3" customFormat="false" ht="37.5" hidden="false" customHeight="true" outlineLevel="0" collapsed="false"/>
    <row r="4" customFormat="false" ht="15" hidden="false" customHeight="false" outlineLevel="0" collapsed="false">
      <c r="A4" s="880" t="s">
        <v>8460</v>
      </c>
      <c r="B4" s="881" t="s">
        <v>8461</v>
      </c>
      <c r="C4" s="882" t="s">
        <v>269</v>
      </c>
      <c r="D4" s="880" t="s">
        <v>191</v>
      </c>
      <c r="E4" s="883" t="s">
        <v>8462</v>
      </c>
      <c r="F4" s="883" t="s">
        <v>8463</v>
      </c>
    </row>
    <row r="5" customFormat="false" ht="23.25" hidden="false" customHeight="false" outlineLevel="0" collapsed="false">
      <c r="A5" s="884" t="s">
        <v>8464</v>
      </c>
      <c r="B5" s="884" t="s">
        <v>8465</v>
      </c>
      <c r="C5" s="885" t="s">
        <v>8466</v>
      </c>
      <c r="D5" s="884" t="s">
        <v>8467</v>
      </c>
      <c r="E5" s="884" t="s">
        <v>8468</v>
      </c>
      <c r="F5" s="884" t="s">
        <v>8469</v>
      </c>
    </row>
    <row r="6" customFormat="false" ht="23.25" hidden="false" customHeight="false" outlineLevel="0" collapsed="false">
      <c r="A6" s="884" t="s">
        <v>8464</v>
      </c>
      <c r="B6" s="884" t="s">
        <v>8470</v>
      </c>
      <c r="C6" s="885" t="s">
        <v>8471</v>
      </c>
      <c r="D6" s="884" t="s">
        <v>8467</v>
      </c>
      <c r="E6" s="884" t="s">
        <v>8472</v>
      </c>
      <c r="F6" s="884" t="s">
        <v>8473</v>
      </c>
    </row>
    <row r="7" customFormat="false" ht="23.25" hidden="false" customHeight="false" outlineLevel="0" collapsed="false">
      <c r="A7" s="884" t="s">
        <v>8464</v>
      </c>
      <c r="B7" s="884" t="s">
        <v>8474</v>
      </c>
      <c r="C7" s="885" t="s">
        <v>8475</v>
      </c>
      <c r="D7" s="884" t="s">
        <v>8467</v>
      </c>
      <c r="E7" s="884" t="s">
        <v>8476</v>
      </c>
      <c r="F7" s="884" t="s">
        <v>8477</v>
      </c>
    </row>
    <row r="8" customFormat="false" ht="23.25" hidden="false" customHeight="false" outlineLevel="0" collapsed="false">
      <c r="A8" s="884" t="s">
        <v>8464</v>
      </c>
      <c r="B8" s="884" t="s">
        <v>8478</v>
      </c>
      <c r="C8" s="885" t="s">
        <v>8479</v>
      </c>
      <c r="D8" s="884" t="s">
        <v>8467</v>
      </c>
      <c r="E8" s="884" t="s">
        <v>8480</v>
      </c>
      <c r="F8" s="884" t="s">
        <v>8481</v>
      </c>
    </row>
    <row r="9" customFormat="false" ht="23.25" hidden="false" customHeight="false" outlineLevel="0" collapsed="false">
      <c r="A9" s="884" t="s">
        <v>8464</v>
      </c>
      <c r="B9" s="884" t="s">
        <v>8482</v>
      </c>
      <c r="C9" s="885" t="s">
        <v>8483</v>
      </c>
      <c r="D9" s="884" t="s">
        <v>8467</v>
      </c>
      <c r="E9" s="884" t="s">
        <v>8484</v>
      </c>
      <c r="F9" s="884" t="s">
        <v>8485</v>
      </c>
    </row>
    <row r="10" customFormat="false" ht="23.25" hidden="false" customHeight="false" outlineLevel="0" collapsed="false">
      <c r="A10" s="884" t="s">
        <v>8464</v>
      </c>
      <c r="B10" s="884" t="s">
        <v>8486</v>
      </c>
      <c r="C10" s="885" t="s">
        <v>8487</v>
      </c>
      <c r="D10" s="884" t="s">
        <v>8467</v>
      </c>
      <c r="E10" s="884" t="s">
        <v>8488</v>
      </c>
      <c r="F10" s="884" t="s">
        <v>8489</v>
      </c>
    </row>
    <row r="11" customFormat="false" ht="23.25" hidden="false" customHeight="false" outlineLevel="0" collapsed="false">
      <c r="A11" s="884" t="s">
        <v>8464</v>
      </c>
      <c r="B11" s="884" t="s">
        <v>8490</v>
      </c>
      <c r="C11" s="885" t="s">
        <v>8491</v>
      </c>
      <c r="D11" s="884" t="s">
        <v>8467</v>
      </c>
      <c r="E11" s="884" t="s">
        <v>8492</v>
      </c>
      <c r="F11" s="884" t="s">
        <v>8493</v>
      </c>
    </row>
    <row r="12" customFormat="false" ht="23.25" hidden="false" customHeight="false" outlineLevel="0" collapsed="false">
      <c r="A12" s="884" t="s">
        <v>8464</v>
      </c>
      <c r="B12" s="884" t="s">
        <v>8494</v>
      </c>
      <c r="C12" s="885" t="s">
        <v>8495</v>
      </c>
      <c r="D12" s="884" t="s">
        <v>8467</v>
      </c>
      <c r="E12" s="884" t="s">
        <v>8496</v>
      </c>
      <c r="F12" s="884" t="s">
        <v>8497</v>
      </c>
    </row>
    <row r="13" customFormat="false" ht="23.25" hidden="false" customHeight="false" outlineLevel="0" collapsed="false">
      <c r="A13" s="884" t="s">
        <v>8464</v>
      </c>
      <c r="B13" s="884" t="s">
        <v>8498</v>
      </c>
      <c r="C13" s="885" t="s">
        <v>8499</v>
      </c>
      <c r="D13" s="884" t="s">
        <v>8467</v>
      </c>
      <c r="E13" s="884" t="s">
        <v>8500</v>
      </c>
      <c r="F13" s="884" t="s">
        <v>8501</v>
      </c>
    </row>
    <row r="14" customFormat="false" ht="23.25" hidden="false" customHeight="false" outlineLevel="0" collapsed="false">
      <c r="A14" s="884" t="s">
        <v>8464</v>
      </c>
      <c r="B14" s="884" t="s">
        <v>8502</v>
      </c>
      <c r="C14" s="885" t="s">
        <v>8503</v>
      </c>
      <c r="D14" s="884" t="s">
        <v>8467</v>
      </c>
      <c r="E14" s="884" t="s">
        <v>8504</v>
      </c>
      <c r="F14" s="884" t="s">
        <v>8505</v>
      </c>
    </row>
    <row r="15" customFormat="false" ht="23.25" hidden="false" customHeight="false" outlineLevel="0" collapsed="false">
      <c r="A15" s="884" t="s">
        <v>8464</v>
      </c>
      <c r="B15" s="884" t="s">
        <v>8506</v>
      </c>
      <c r="C15" s="885" t="s">
        <v>8507</v>
      </c>
      <c r="D15" s="884" t="s">
        <v>8467</v>
      </c>
      <c r="E15" s="884" t="s">
        <v>8508</v>
      </c>
      <c r="F15" s="884" t="s">
        <v>8509</v>
      </c>
    </row>
    <row r="16" customFormat="false" ht="23.25" hidden="false" customHeight="false" outlineLevel="0" collapsed="false">
      <c r="A16" s="884" t="s">
        <v>8464</v>
      </c>
      <c r="B16" s="884" t="s">
        <v>8510</v>
      </c>
      <c r="C16" s="885" t="s">
        <v>8511</v>
      </c>
      <c r="D16" s="884" t="s">
        <v>8467</v>
      </c>
      <c r="E16" s="884" t="s">
        <v>8512</v>
      </c>
      <c r="F16" s="884" t="s">
        <v>8513</v>
      </c>
    </row>
    <row r="17" customFormat="false" ht="23.25" hidden="false" customHeight="false" outlineLevel="0" collapsed="false">
      <c r="A17" s="884" t="s">
        <v>8464</v>
      </c>
      <c r="B17" s="884" t="s">
        <v>8514</v>
      </c>
      <c r="C17" s="885" t="s">
        <v>8515</v>
      </c>
      <c r="D17" s="884" t="s">
        <v>8467</v>
      </c>
      <c r="E17" s="884" t="s">
        <v>8516</v>
      </c>
      <c r="F17" s="884" t="s">
        <v>8517</v>
      </c>
    </row>
    <row r="18" customFormat="false" ht="23.25" hidden="false" customHeight="false" outlineLevel="0" collapsed="false">
      <c r="A18" s="884" t="s">
        <v>8464</v>
      </c>
      <c r="B18" s="884" t="s">
        <v>8518</v>
      </c>
      <c r="C18" s="885" t="s">
        <v>8519</v>
      </c>
      <c r="D18" s="884" t="s">
        <v>8467</v>
      </c>
      <c r="E18" s="884" t="s">
        <v>8520</v>
      </c>
      <c r="F18" s="884" t="s">
        <v>8521</v>
      </c>
    </row>
    <row r="19" customFormat="false" ht="23.25" hidden="false" customHeight="false" outlineLevel="0" collapsed="false">
      <c r="A19" s="884" t="s">
        <v>8464</v>
      </c>
      <c r="B19" s="884" t="s">
        <v>8522</v>
      </c>
      <c r="C19" s="885" t="s">
        <v>8523</v>
      </c>
      <c r="D19" s="884" t="s">
        <v>8467</v>
      </c>
      <c r="E19" s="884" t="s">
        <v>8524</v>
      </c>
      <c r="F19" s="884" t="s">
        <v>8525</v>
      </c>
    </row>
    <row r="20" customFormat="false" ht="23.25" hidden="false" customHeight="false" outlineLevel="0" collapsed="false">
      <c r="A20" s="884" t="s">
        <v>8464</v>
      </c>
      <c r="B20" s="884" t="s">
        <v>8526</v>
      </c>
      <c r="C20" s="885" t="s">
        <v>8527</v>
      </c>
      <c r="D20" s="884" t="s">
        <v>8467</v>
      </c>
      <c r="E20" s="884" t="s">
        <v>8528</v>
      </c>
      <c r="F20" s="884" t="s">
        <v>8529</v>
      </c>
    </row>
    <row r="21" customFormat="false" ht="23.25" hidden="false" customHeight="false" outlineLevel="0" collapsed="false">
      <c r="A21" s="884" t="s">
        <v>8464</v>
      </c>
      <c r="B21" s="884" t="s">
        <v>8530</v>
      </c>
      <c r="C21" s="885" t="s">
        <v>8531</v>
      </c>
      <c r="D21" s="884" t="s">
        <v>8467</v>
      </c>
      <c r="E21" s="884" t="s">
        <v>8532</v>
      </c>
      <c r="F21" s="884" t="s">
        <v>8533</v>
      </c>
    </row>
    <row r="22" customFormat="false" ht="23.25" hidden="false" customHeight="false" outlineLevel="0" collapsed="false">
      <c r="A22" s="884" t="s">
        <v>8464</v>
      </c>
      <c r="B22" s="884" t="s">
        <v>8534</v>
      </c>
      <c r="C22" s="885" t="s">
        <v>8535</v>
      </c>
      <c r="D22" s="884" t="s">
        <v>8467</v>
      </c>
      <c r="E22" s="884" t="s">
        <v>8536</v>
      </c>
      <c r="F22" s="884" t="s">
        <v>8537</v>
      </c>
    </row>
    <row r="23" customFormat="false" ht="23.25" hidden="false" customHeight="false" outlineLevel="0" collapsed="false">
      <c r="A23" s="884" t="s">
        <v>8464</v>
      </c>
      <c r="B23" s="884" t="s">
        <v>8538</v>
      </c>
      <c r="C23" s="885" t="s">
        <v>8539</v>
      </c>
      <c r="D23" s="884" t="s">
        <v>8467</v>
      </c>
      <c r="E23" s="884" t="s">
        <v>8540</v>
      </c>
      <c r="F23" s="884" t="s">
        <v>8541</v>
      </c>
    </row>
    <row r="24" customFormat="false" ht="23.25" hidden="false" customHeight="false" outlineLevel="0" collapsed="false">
      <c r="A24" s="884" t="s">
        <v>8464</v>
      </c>
      <c r="B24" s="884" t="s">
        <v>8542</v>
      </c>
      <c r="C24" s="885" t="s">
        <v>8543</v>
      </c>
      <c r="D24" s="884" t="s">
        <v>8467</v>
      </c>
      <c r="E24" s="884" t="s">
        <v>8544</v>
      </c>
      <c r="F24" s="884" t="s">
        <v>8545</v>
      </c>
    </row>
    <row r="25" customFormat="false" ht="23.25" hidden="false" customHeight="false" outlineLevel="0" collapsed="false">
      <c r="A25" s="884" t="s">
        <v>8464</v>
      </c>
      <c r="B25" s="884" t="s">
        <v>8546</v>
      </c>
      <c r="C25" s="885" t="s">
        <v>8547</v>
      </c>
      <c r="D25" s="884" t="s">
        <v>8467</v>
      </c>
      <c r="E25" s="884" t="s">
        <v>8548</v>
      </c>
      <c r="F25" s="884" t="s">
        <v>8549</v>
      </c>
    </row>
    <row r="26" customFormat="false" ht="23.25" hidden="false" customHeight="false" outlineLevel="0" collapsed="false">
      <c r="A26" s="884" t="s">
        <v>8464</v>
      </c>
      <c r="B26" s="884" t="s">
        <v>8550</v>
      </c>
      <c r="C26" s="885" t="s">
        <v>8551</v>
      </c>
      <c r="D26" s="884" t="s">
        <v>8467</v>
      </c>
      <c r="E26" s="884" t="s">
        <v>8552</v>
      </c>
      <c r="F26" s="884" t="s">
        <v>8553</v>
      </c>
    </row>
    <row r="27" customFormat="false" ht="23.25" hidden="false" customHeight="false" outlineLevel="0" collapsed="false">
      <c r="A27" s="884" t="s">
        <v>8464</v>
      </c>
      <c r="B27" s="884" t="s">
        <v>8554</v>
      </c>
      <c r="C27" s="885" t="s">
        <v>8555</v>
      </c>
      <c r="D27" s="884" t="s">
        <v>8467</v>
      </c>
      <c r="E27" s="884" t="s">
        <v>8556</v>
      </c>
      <c r="F27" s="884" t="s">
        <v>8557</v>
      </c>
    </row>
    <row r="28" customFormat="false" ht="23.25" hidden="false" customHeight="false" outlineLevel="0" collapsed="false">
      <c r="A28" s="884" t="s">
        <v>8464</v>
      </c>
      <c r="B28" s="884" t="s">
        <v>8558</v>
      </c>
      <c r="C28" s="885" t="s">
        <v>8559</v>
      </c>
      <c r="D28" s="884" t="s">
        <v>8467</v>
      </c>
      <c r="E28" s="884" t="s">
        <v>8560</v>
      </c>
      <c r="F28" s="884" t="s">
        <v>8561</v>
      </c>
    </row>
    <row r="29" customFormat="false" ht="23.25" hidden="false" customHeight="false" outlineLevel="0" collapsed="false">
      <c r="A29" s="884" t="s">
        <v>8464</v>
      </c>
      <c r="B29" s="884" t="s">
        <v>8562</v>
      </c>
      <c r="C29" s="885" t="s">
        <v>8563</v>
      </c>
      <c r="D29" s="884" t="s">
        <v>8467</v>
      </c>
      <c r="E29" s="884" t="s">
        <v>8564</v>
      </c>
      <c r="F29" s="884" t="s">
        <v>8565</v>
      </c>
    </row>
    <row r="30" customFormat="false" ht="23.25" hidden="false" customHeight="false" outlineLevel="0" collapsed="false">
      <c r="A30" s="884" t="s">
        <v>8464</v>
      </c>
      <c r="B30" s="884" t="s">
        <v>8566</v>
      </c>
      <c r="C30" s="885" t="s">
        <v>8567</v>
      </c>
      <c r="D30" s="884" t="s">
        <v>8467</v>
      </c>
      <c r="E30" s="884" t="s">
        <v>8568</v>
      </c>
      <c r="F30" s="884" t="s">
        <v>8569</v>
      </c>
    </row>
    <row r="31" customFormat="false" ht="23.25" hidden="false" customHeight="false" outlineLevel="0" collapsed="false">
      <c r="A31" s="884" t="s">
        <v>8464</v>
      </c>
      <c r="B31" s="884" t="s">
        <v>8570</v>
      </c>
      <c r="C31" s="885" t="s">
        <v>8571</v>
      </c>
      <c r="D31" s="884" t="s">
        <v>8467</v>
      </c>
      <c r="E31" s="884" t="s">
        <v>8572</v>
      </c>
      <c r="F31" s="884" t="s">
        <v>8573</v>
      </c>
    </row>
    <row r="32" customFormat="false" ht="23.25" hidden="false" customHeight="false" outlineLevel="0" collapsed="false">
      <c r="A32" s="884" t="s">
        <v>8464</v>
      </c>
      <c r="B32" s="884" t="s">
        <v>8574</v>
      </c>
      <c r="C32" s="885" t="s">
        <v>8575</v>
      </c>
      <c r="D32" s="884" t="s">
        <v>8467</v>
      </c>
      <c r="E32" s="884" t="s">
        <v>8576</v>
      </c>
      <c r="F32" s="884" t="s">
        <v>8577</v>
      </c>
    </row>
    <row r="33" customFormat="false" ht="23.25" hidden="false" customHeight="false" outlineLevel="0" collapsed="false">
      <c r="A33" s="884" t="s">
        <v>8464</v>
      </c>
      <c r="B33" s="884" t="s">
        <v>8578</v>
      </c>
      <c r="C33" s="885" t="s">
        <v>8579</v>
      </c>
      <c r="D33" s="884" t="s">
        <v>8467</v>
      </c>
      <c r="E33" s="884" t="s">
        <v>8580</v>
      </c>
      <c r="F33" s="884" t="s">
        <v>8581</v>
      </c>
    </row>
    <row r="34" customFormat="false" ht="23.25" hidden="false" customHeight="false" outlineLevel="0" collapsed="false">
      <c r="A34" s="884" t="s">
        <v>8464</v>
      </c>
      <c r="B34" s="884" t="s">
        <v>8582</v>
      </c>
      <c r="C34" s="885" t="s">
        <v>8583</v>
      </c>
      <c r="D34" s="884" t="s">
        <v>8467</v>
      </c>
      <c r="E34" s="884" t="s">
        <v>8584</v>
      </c>
      <c r="F34" s="884" t="s">
        <v>8585</v>
      </c>
    </row>
    <row r="35" customFormat="false" ht="23.25" hidden="false" customHeight="false" outlineLevel="0" collapsed="false">
      <c r="A35" s="884" t="s">
        <v>8464</v>
      </c>
      <c r="B35" s="884" t="s">
        <v>8586</v>
      </c>
      <c r="C35" s="885" t="s">
        <v>8587</v>
      </c>
      <c r="D35" s="884" t="s">
        <v>8467</v>
      </c>
      <c r="E35" s="884" t="s">
        <v>8588</v>
      </c>
      <c r="F35" s="884" t="s">
        <v>8589</v>
      </c>
    </row>
    <row r="36" customFormat="false" ht="23.25" hidden="false" customHeight="false" outlineLevel="0" collapsed="false">
      <c r="A36" s="884" t="s">
        <v>8464</v>
      </c>
      <c r="B36" s="884" t="s">
        <v>8590</v>
      </c>
      <c r="C36" s="885" t="s">
        <v>8591</v>
      </c>
      <c r="D36" s="884" t="s">
        <v>8467</v>
      </c>
      <c r="E36" s="884" t="s">
        <v>8592</v>
      </c>
      <c r="F36" s="884" t="s">
        <v>8593</v>
      </c>
    </row>
    <row r="37" customFormat="false" ht="23.25" hidden="false" customHeight="false" outlineLevel="0" collapsed="false">
      <c r="A37" s="884" t="s">
        <v>8464</v>
      </c>
      <c r="B37" s="884" t="s">
        <v>8594</v>
      </c>
      <c r="C37" s="885" t="s">
        <v>8595</v>
      </c>
      <c r="D37" s="884" t="s">
        <v>8467</v>
      </c>
      <c r="E37" s="884" t="s">
        <v>8596</v>
      </c>
      <c r="F37" s="884" t="s">
        <v>8597</v>
      </c>
    </row>
    <row r="38" customFormat="false" ht="23.25" hidden="false" customHeight="false" outlineLevel="0" collapsed="false">
      <c r="A38" s="884" t="s">
        <v>8464</v>
      </c>
      <c r="B38" s="884" t="s">
        <v>8598</v>
      </c>
      <c r="C38" s="885" t="s">
        <v>8599</v>
      </c>
      <c r="D38" s="884" t="s">
        <v>8467</v>
      </c>
      <c r="E38" s="884" t="s">
        <v>8600</v>
      </c>
      <c r="F38" s="884" t="s">
        <v>8601</v>
      </c>
    </row>
    <row r="39" customFormat="false" ht="23.25" hidden="false" customHeight="false" outlineLevel="0" collapsed="false">
      <c r="A39" s="884" t="s">
        <v>8464</v>
      </c>
      <c r="B39" s="884" t="s">
        <v>8602</v>
      </c>
      <c r="C39" s="885" t="s">
        <v>8603</v>
      </c>
      <c r="D39" s="884" t="s">
        <v>8467</v>
      </c>
      <c r="E39" s="884" t="s">
        <v>8604</v>
      </c>
      <c r="F39" s="884" t="s">
        <v>8605</v>
      </c>
    </row>
    <row r="40" customFormat="false" ht="23.25" hidden="false" customHeight="false" outlineLevel="0" collapsed="false">
      <c r="A40" s="884" t="s">
        <v>8464</v>
      </c>
      <c r="B40" s="884" t="s">
        <v>8606</v>
      </c>
      <c r="C40" s="885" t="s">
        <v>8607</v>
      </c>
      <c r="D40" s="884" t="s">
        <v>8467</v>
      </c>
      <c r="E40" s="884" t="s">
        <v>8608</v>
      </c>
      <c r="F40" s="884" t="s">
        <v>8609</v>
      </c>
    </row>
    <row r="41" customFormat="false" ht="23.25" hidden="false" customHeight="false" outlineLevel="0" collapsed="false">
      <c r="A41" s="884" t="s">
        <v>8464</v>
      </c>
      <c r="B41" s="884" t="s">
        <v>8610</v>
      </c>
      <c r="C41" s="885" t="s">
        <v>8611</v>
      </c>
      <c r="D41" s="884" t="s">
        <v>8467</v>
      </c>
      <c r="E41" s="884" t="s">
        <v>8612</v>
      </c>
      <c r="F41" s="884" t="s">
        <v>8613</v>
      </c>
    </row>
    <row r="42" customFormat="false" ht="23.25" hidden="false" customHeight="false" outlineLevel="0" collapsed="false">
      <c r="A42" s="884" t="s">
        <v>8464</v>
      </c>
      <c r="B42" s="884" t="s">
        <v>8614</v>
      </c>
      <c r="C42" s="885" t="s">
        <v>8615</v>
      </c>
      <c r="D42" s="884" t="s">
        <v>8467</v>
      </c>
      <c r="E42" s="884" t="s">
        <v>8616</v>
      </c>
      <c r="F42" s="884" t="s">
        <v>8617</v>
      </c>
    </row>
    <row r="43" customFormat="false" ht="23.25" hidden="false" customHeight="false" outlineLevel="0" collapsed="false">
      <c r="A43" s="884" t="s">
        <v>8464</v>
      </c>
      <c r="B43" s="884" t="s">
        <v>8618</v>
      </c>
      <c r="C43" s="885" t="s">
        <v>8619</v>
      </c>
      <c r="D43" s="884" t="s">
        <v>8467</v>
      </c>
      <c r="E43" s="884" t="s">
        <v>8620</v>
      </c>
      <c r="F43" s="884" t="s">
        <v>8621</v>
      </c>
    </row>
    <row r="44" customFormat="false" ht="23.25" hidden="false" customHeight="false" outlineLevel="0" collapsed="false">
      <c r="A44" s="884" t="s">
        <v>8464</v>
      </c>
      <c r="B44" s="884" t="s">
        <v>8622</v>
      </c>
      <c r="C44" s="885" t="s">
        <v>8623</v>
      </c>
      <c r="D44" s="884" t="s">
        <v>8467</v>
      </c>
      <c r="E44" s="884" t="s">
        <v>8624</v>
      </c>
      <c r="F44" s="884" t="s">
        <v>8625</v>
      </c>
    </row>
    <row r="45" customFormat="false" ht="23.25" hidden="false" customHeight="false" outlineLevel="0" collapsed="false">
      <c r="A45" s="884" t="s">
        <v>8464</v>
      </c>
      <c r="B45" s="884" t="s">
        <v>8626</v>
      </c>
      <c r="C45" s="885" t="s">
        <v>8627</v>
      </c>
      <c r="D45" s="884" t="s">
        <v>8467</v>
      </c>
      <c r="E45" s="884" t="s">
        <v>8628</v>
      </c>
      <c r="F45" s="884" t="s">
        <v>8629</v>
      </c>
    </row>
    <row r="46" customFormat="false" ht="23.25" hidden="false" customHeight="false" outlineLevel="0" collapsed="false">
      <c r="A46" s="884" t="s">
        <v>8464</v>
      </c>
      <c r="B46" s="884" t="s">
        <v>8630</v>
      </c>
      <c r="C46" s="885" t="s">
        <v>8631</v>
      </c>
      <c r="D46" s="884" t="s">
        <v>8467</v>
      </c>
      <c r="E46" s="884" t="s">
        <v>8632</v>
      </c>
      <c r="F46" s="884" t="s">
        <v>8633</v>
      </c>
    </row>
    <row r="47" customFormat="false" ht="23.25" hidden="false" customHeight="false" outlineLevel="0" collapsed="false">
      <c r="A47" s="884" t="s">
        <v>8464</v>
      </c>
      <c r="B47" s="884" t="s">
        <v>8634</v>
      </c>
      <c r="C47" s="885" t="s">
        <v>8635</v>
      </c>
      <c r="D47" s="884" t="s">
        <v>8467</v>
      </c>
      <c r="E47" s="884" t="s">
        <v>8636</v>
      </c>
      <c r="F47" s="884" t="s">
        <v>8637</v>
      </c>
    </row>
    <row r="48" customFormat="false" ht="23.25" hidden="false" customHeight="false" outlineLevel="0" collapsed="false">
      <c r="A48" s="884" t="s">
        <v>8464</v>
      </c>
      <c r="B48" s="884" t="s">
        <v>8638</v>
      </c>
      <c r="C48" s="885" t="s">
        <v>8639</v>
      </c>
      <c r="D48" s="884" t="s">
        <v>8467</v>
      </c>
      <c r="E48" s="884" t="s">
        <v>8640</v>
      </c>
      <c r="F48" s="884" t="s">
        <v>8641</v>
      </c>
    </row>
    <row r="49" customFormat="false" ht="23.25" hidden="false" customHeight="false" outlineLevel="0" collapsed="false">
      <c r="A49" s="884" t="s">
        <v>8464</v>
      </c>
      <c r="B49" s="884" t="s">
        <v>8642</v>
      </c>
      <c r="C49" s="885" t="s">
        <v>8643</v>
      </c>
      <c r="D49" s="884" t="s">
        <v>8467</v>
      </c>
      <c r="E49" s="884" t="s">
        <v>8644</v>
      </c>
      <c r="F49" s="884" t="s">
        <v>8645</v>
      </c>
    </row>
    <row r="50" customFormat="false" ht="23.25" hidden="false" customHeight="false" outlineLevel="0" collapsed="false">
      <c r="A50" s="884" t="s">
        <v>8464</v>
      </c>
      <c r="B50" s="884" t="s">
        <v>8646</v>
      </c>
      <c r="C50" s="885" t="s">
        <v>8647</v>
      </c>
      <c r="D50" s="884" t="s">
        <v>8467</v>
      </c>
      <c r="E50" s="884" t="s">
        <v>8648</v>
      </c>
      <c r="F50" s="884" t="s">
        <v>8649</v>
      </c>
    </row>
    <row r="51" customFormat="false" ht="23.25" hidden="false" customHeight="false" outlineLevel="0" collapsed="false">
      <c r="A51" s="884" t="s">
        <v>8464</v>
      </c>
      <c r="B51" s="884" t="s">
        <v>8650</v>
      </c>
      <c r="C51" s="885" t="s">
        <v>8611</v>
      </c>
      <c r="D51" s="884" t="s">
        <v>8467</v>
      </c>
      <c r="E51" s="884" t="s">
        <v>8651</v>
      </c>
      <c r="F51" s="884" t="s">
        <v>8652</v>
      </c>
    </row>
    <row r="52" customFormat="false" ht="23.25" hidden="false" customHeight="false" outlineLevel="0" collapsed="false">
      <c r="A52" s="884" t="s">
        <v>8464</v>
      </c>
      <c r="B52" s="884" t="s">
        <v>8653</v>
      </c>
      <c r="C52" s="885" t="s">
        <v>8654</v>
      </c>
      <c r="D52" s="884" t="s">
        <v>8467</v>
      </c>
      <c r="E52" s="884" t="s">
        <v>8655</v>
      </c>
      <c r="F52" s="884" t="s">
        <v>8656</v>
      </c>
    </row>
    <row r="53" customFormat="false" ht="23.25" hidden="false" customHeight="false" outlineLevel="0" collapsed="false">
      <c r="A53" s="884" t="s">
        <v>8464</v>
      </c>
      <c r="B53" s="884" t="s">
        <v>8657</v>
      </c>
      <c r="C53" s="885" t="s">
        <v>8658</v>
      </c>
      <c r="D53" s="884" t="s">
        <v>8467</v>
      </c>
      <c r="E53" s="884" t="s">
        <v>8659</v>
      </c>
      <c r="F53" s="884" t="s">
        <v>8660</v>
      </c>
    </row>
    <row r="54" customFormat="false" ht="23.25" hidden="false" customHeight="false" outlineLevel="0" collapsed="false">
      <c r="A54" s="884" t="s">
        <v>8464</v>
      </c>
      <c r="B54" s="884" t="s">
        <v>8661</v>
      </c>
      <c r="C54" s="885" t="s">
        <v>8662</v>
      </c>
      <c r="D54" s="884" t="s">
        <v>8467</v>
      </c>
      <c r="E54" s="884" t="s">
        <v>8663</v>
      </c>
      <c r="F54" s="884" t="s">
        <v>8664</v>
      </c>
    </row>
    <row r="55" customFormat="false" ht="23.25" hidden="false" customHeight="false" outlineLevel="0" collapsed="false">
      <c r="A55" s="884" t="s">
        <v>8464</v>
      </c>
      <c r="B55" s="884" t="s">
        <v>8665</v>
      </c>
      <c r="C55" s="885" t="s">
        <v>8666</v>
      </c>
      <c r="D55" s="884" t="s">
        <v>8467</v>
      </c>
      <c r="E55" s="884" t="s">
        <v>8667</v>
      </c>
      <c r="F55" s="884" t="s">
        <v>8668</v>
      </c>
    </row>
    <row r="56" customFormat="false" ht="23.25" hidden="false" customHeight="false" outlineLevel="0" collapsed="false">
      <c r="A56" s="884" t="s">
        <v>8464</v>
      </c>
      <c r="B56" s="884" t="s">
        <v>8669</v>
      </c>
      <c r="C56" s="885" t="s">
        <v>8670</v>
      </c>
      <c r="D56" s="884" t="s">
        <v>8467</v>
      </c>
      <c r="E56" s="884" t="s">
        <v>8671</v>
      </c>
      <c r="F56" s="884" t="s">
        <v>8672</v>
      </c>
    </row>
    <row r="57" customFormat="false" ht="23.25" hidden="false" customHeight="false" outlineLevel="0" collapsed="false">
      <c r="A57" s="884" t="s">
        <v>8464</v>
      </c>
      <c r="B57" s="884" t="s">
        <v>8673</v>
      </c>
      <c r="C57" s="885" t="s">
        <v>8674</v>
      </c>
      <c r="D57" s="884" t="s">
        <v>8467</v>
      </c>
      <c r="E57" s="884" t="s">
        <v>8675</v>
      </c>
      <c r="F57" s="884" t="s">
        <v>8676</v>
      </c>
    </row>
    <row r="58" customFormat="false" ht="23.25" hidden="false" customHeight="false" outlineLevel="0" collapsed="false">
      <c r="A58" s="884" t="s">
        <v>8464</v>
      </c>
      <c r="B58" s="884" t="s">
        <v>8677</v>
      </c>
      <c r="C58" s="885" t="s">
        <v>8678</v>
      </c>
      <c r="D58" s="884" t="s">
        <v>8467</v>
      </c>
      <c r="E58" s="884" t="s">
        <v>8679</v>
      </c>
      <c r="F58" s="884" t="s">
        <v>8680</v>
      </c>
    </row>
    <row r="59" customFormat="false" ht="23.25" hidden="false" customHeight="false" outlineLevel="0" collapsed="false">
      <c r="A59" s="884" t="s">
        <v>8464</v>
      </c>
      <c r="B59" s="884" t="s">
        <v>8681</v>
      </c>
      <c r="C59" s="885" t="s">
        <v>8682</v>
      </c>
      <c r="D59" s="884" t="s">
        <v>8467</v>
      </c>
      <c r="E59" s="884" t="s">
        <v>8683</v>
      </c>
      <c r="F59" s="884" t="s">
        <v>8684</v>
      </c>
    </row>
    <row r="60" customFormat="false" ht="23.25" hidden="false" customHeight="false" outlineLevel="0" collapsed="false">
      <c r="A60" s="884" t="s">
        <v>8464</v>
      </c>
      <c r="B60" s="884" t="s">
        <v>8685</v>
      </c>
      <c r="C60" s="885" t="s">
        <v>8686</v>
      </c>
      <c r="D60" s="884" t="s">
        <v>8467</v>
      </c>
      <c r="E60" s="884" t="s">
        <v>8687</v>
      </c>
      <c r="F60" s="884" t="s">
        <v>8688</v>
      </c>
    </row>
    <row r="61" customFormat="false" ht="23.25" hidden="false" customHeight="false" outlineLevel="0" collapsed="false">
      <c r="A61" s="884" t="s">
        <v>8464</v>
      </c>
      <c r="B61" s="884" t="s">
        <v>8689</v>
      </c>
      <c r="C61" s="885" t="s">
        <v>8690</v>
      </c>
      <c r="D61" s="884" t="s">
        <v>8467</v>
      </c>
      <c r="E61" s="884" t="s">
        <v>8691</v>
      </c>
      <c r="F61" s="884" t="s">
        <v>8692</v>
      </c>
    </row>
    <row r="62" customFormat="false" ht="23.25" hidden="false" customHeight="false" outlineLevel="0" collapsed="false">
      <c r="A62" s="884" t="s">
        <v>8464</v>
      </c>
      <c r="B62" s="884" t="s">
        <v>8693</v>
      </c>
      <c r="C62" s="885" t="s">
        <v>8694</v>
      </c>
      <c r="D62" s="884" t="s">
        <v>8467</v>
      </c>
      <c r="E62" s="884" t="s">
        <v>8695</v>
      </c>
      <c r="F62" s="884" t="s">
        <v>8696</v>
      </c>
    </row>
    <row r="63" customFormat="false" ht="23.25" hidden="false" customHeight="false" outlineLevel="0" collapsed="false">
      <c r="A63" s="884" t="s">
        <v>8464</v>
      </c>
      <c r="B63" s="884" t="s">
        <v>8697</v>
      </c>
      <c r="C63" s="885" t="s">
        <v>8698</v>
      </c>
      <c r="D63" s="884" t="s">
        <v>8467</v>
      </c>
      <c r="E63" s="884" t="s">
        <v>8699</v>
      </c>
      <c r="F63" s="884" t="s">
        <v>8700</v>
      </c>
    </row>
    <row r="64" customFormat="false" ht="23.25" hidden="false" customHeight="false" outlineLevel="0" collapsed="false">
      <c r="A64" s="884" t="s">
        <v>8464</v>
      </c>
      <c r="B64" s="884" t="s">
        <v>8701</v>
      </c>
      <c r="C64" s="885" t="s">
        <v>8702</v>
      </c>
      <c r="D64" s="884" t="s">
        <v>8467</v>
      </c>
      <c r="E64" s="884" t="s">
        <v>8703</v>
      </c>
      <c r="F64" s="884" t="s">
        <v>8704</v>
      </c>
    </row>
    <row r="65" customFormat="false" ht="23.25" hidden="false" customHeight="false" outlineLevel="0" collapsed="false">
      <c r="A65" s="884" t="s">
        <v>8464</v>
      </c>
      <c r="B65" s="884" t="s">
        <v>8705</v>
      </c>
      <c r="C65" s="885" t="s">
        <v>8706</v>
      </c>
      <c r="D65" s="884" t="s">
        <v>8467</v>
      </c>
      <c r="E65" s="884" t="s">
        <v>8707</v>
      </c>
      <c r="F65" s="884" t="s">
        <v>8708</v>
      </c>
    </row>
    <row r="66" customFormat="false" ht="23.25" hidden="false" customHeight="false" outlineLevel="0" collapsed="false">
      <c r="A66" s="884" t="s">
        <v>8464</v>
      </c>
      <c r="B66" s="884" t="s">
        <v>8709</v>
      </c>
      <c r="C66" s="885" t="s">
        <v>8710</v>
      </c>
      <c r="D66" s="884" t="s">
        <v>8467</v>
      </c>
      <c r="E66" s="884" t="s">
        <v>8711</v>
      </c>
      <c r="F66" s="884" t="s">
        <v>8712</v>
      </c>
    </row>
    <row r="67" customFormat="false" ht="23.25" hidden="false" customHeight="false" outlineLevel="0" collapsed="false">
      <c r="A67" s="884" t="s">
        <v>8464</v>
      </c>
      <c r="B67" s="884" t="s">
        <v>8713</v>
      </c>
      <c r="C67" s="885" t="s">
        <v>8714</v>
      </c>
      <c r="D67" s="884" t="s">
        <v>8467</v>
      </c>
      <c r="E67" s="884" t="s">
        <v>8715</v>
      </c>
      <c r="F67" s="884" t="s">
        <v>8716</v>
      </c>
    </row>
    <row r="68" customFormat="false" ht="23.25" hidden="false" customHeight="false" outlineLevel="0" collapsed="false">
      <c r="A68" s="884" t="s">
        <v>8464</v>
      </c>
      <c r="B68" s="884" t="s">
        <v>8717</v>
      </c>
      <c r="C68" s="885" t="s">
        <v>8718</v>
      </c>
      <c r="D68" s="884" t="s">
        <v>8467</v>
      </c>
      <c r="E68" s="884" t="s">
        <v>8719</v>
      </c>
      <c r="F68" s="884" t="s">
        <v>8720</v>
      </c>
    </row>
    <row r="69" customFormat="false" ht="23.25" hidden="false" customHeight="false" outlineLevel="0" collapsed="false">
      <c r="A69" s="884" t="s">
        <v>8464</v>
      </c>
      <c r="B69" s="884" t="s">
        <v>8721</v>
      </c>
      <c r="C69" s="885" t="s">
        <v>8722</v>
      </c>
      <c r="D69" s="884" t="s">
        <v>8467</v>
      </c>
      <c r="E69" s="884" t="s">
        <v>8723</v>
      </c>
      <c r="F69" s="884" t="s">
        <v>8724</v>
      </c>
    </row>
    <row r="70" customFormat="false" ht="34.5" hidden="false" customHeight="false" outlineLevel="0" collapsed="false">
      <c r="A70" s="884" t="s">
        <v>8464</v>
      </c>
      <c r="B70" s="884" t="s">
        <v>8725</v>
      </c>
      <c r="C70" s="885" t="s">
        <v>8726</v>
      </c>
      <c r="D70" s="884" t="s">
        <v>8467</v>
      </c>
      <c r="E70" s="884" t="s">
        <v>8727</v>
      </c>
      <c r="F70" s="884" t="s">
        <v>8728</v>
      </c>
    </row>
    <row r="71" customFormat="false" ht="23.25" hidden="false" customHeight="false" outlineLevel="0" collapsed="false">
      <c r="A71" s="884" t="s">
        <v>8464</v>
      </c>
      <c r="B71" s="884" t="s">
        <v>8729</v>
      </c>
      <c r="C71" s="885" t="s">
        <v>8730</v>
      </c>
      <c r="D71" s="884" t="s">
        <v>8467</v>
      </c>
      <c r="E71" s="884" t="s">
        <v>8731</v>
      </c>
      <c r="F71" s="884" t="s">
        <v>8732</v>
      </c>
    </row>
    <row r="72" customFormat="false" ht="23.25" hidden="false" customHeight="false" outlineLevel="0" collapsed="false">
      <c r="A72" s="884" t="s">
        <v>8464</v>
      </c>
      <c r="B72" s="884" t="s">
        <v>8733</v>
      </c>
      <c r="C72" s="885" t="s">
        <v>8734</v>
      </c>
      <c r="D72" s="884" t="s">
        <v>8467</v>
      </c>
      <c r="E72" s="884" t="s">
        <v>8735</v>
      </c>
      <c r="F72" s="884" t="s">
        <v>8736</v>
      </c>
    </row>
    <row r="73" customFormat="false" ht="23.25" hidden="false" customHeight="false" outlineLevel="0" collapsed="false">
      <c r="A73" s="884" t="s">
        <v>8464</v>
      </c>
      <c r="B73" s="884" t="s">
        <v>8737</v>
      </c>
      <c r="C73" s="885" t="s">
        <v>8738</v>
      </c>
      <c r="D73" s="884" t="s">
        <v>8467</v>
      </c>
      <c r="E73" s="884" t="s">
        <v>8739</v>
      </c>
      <c r="F73" s="884" t="s">
        <v>8740</v>
      </c>
    </row>
    <row r="74" customFormat="false" ht="23.25" hidden="false" customHeight="false" outlineLevel="0" collapsed="false">
      <c r="A74" s="884" t="s">
        <v>8464</v>
      </c>
      <c r="B74" s="884" t="s">
        <v>8741</v>
      </c>
      <c r="C74" s="885" t="s">
        <v>8742</v>
      </c>
      <c r="D74" s="884" t="s">
        <v>8467</v>
      </c>
      <c r="E74" s="884" t="s">
        <v>8743</v>
      </c>
      <c r="F74" s="884" t="s">
        <v>8744</v>
      </c>
    </row>
    <row r="75" customFormat="false" ht="23.25" hidden="false" customHeight="false" outlineLevel="0" collapsed="false">
      <c r="A75" s="884" t="s">
        <v>8464</v>
      </c>
      <c r="B75" s="884" t="s">
        <v>8745</v>
      </c>
      <c r="C75" s="885" t="s">
        <v>8746</v>
      </c>
      <c r="D75" s="884" t="s">
        <v>8467</v>
      </c>
      <c r="E75" s="884" t="s">
        <v>8747</v>
      </c>
      <c r="F75" s="884" t="s">
        <v>8748</v>
      </c>
    </row>
    <row r="76" customFormat="false" ht="23.25" hidden="false" customHeight="false" outlineLevel="0" collapsed="false">
      <c r="A76" s="884" t="s">
        <v>8464</v>
      </c>
      <c r="B76" s="884" t="s">
        <v>8749</v>
      </c>
      <c r="C76" s="885" t="s">
        <v>8750</v>
      </c>
      <c r="D76" s="884" t="s">
        <v>8467</v>
      </c>
      <c r="E76" s="884" t="s">
        <v>8751</v>
      </c>
      <c r="F76" s="884" t="s">
        <v>8752</v>
      </c>
    </row>
    <row r="77" customFormat="false" ht="23.25" hidden="false" customHeight="false" outlineLevel="0" collapsed="false">
      <c r="A77" s="884" t="s">
        <v>8464</v>
      </c>
      <c r="B77" s="884" t="s">
        <v>8753</v>
      </c>
      <c r="C77" s="885" t="s">
        <v>8754</v>
      </c>
      <c r="D77" s="884" t="s">
        <v>8467</v>
      </c>
      <c r="E77" s="884" t="s">
        <v>8755</v>
      </c>
      <c r="F77" s="884" t="s">
        <v>8756</v>
      </c>
    </row>
    <row r="78" customFormat="false" ht="23.25" hidden="false" customHeight="false" outlineLevel="0" collapsed="false">
      <c r="A78" s="884" t="s">
        <v>8464</v>
      </c>
      <c r="B78" s="884" t="s">
        <v>8757</v>
      </c>
      <c r="C78" s="885" t="s">
        <v>8758</v>
      </c>
      <c r="D78" s="884" t="s">
        <v>8467</v>
      </c>
      <c r="E78" s="884" t="s">
        <v>8759</v>
      </c>
      <c r="F78" s="884" t="s">
        <v>8760</v>
      </c>
    </row>
    <row r="79" customFormat="false" ht="23.25" hidden="false" customHeight="false" outlineLevel="0" collapsed="false">
      <c r="A79" s="884" t="s">
        <v>8464</v>
      </c>
      <c r="B79" s="884" t="s">
        <v>8761</v>
      </c>
      <c r="C79" s="885" t="s">
        <v>8762</v>
      </c>
      <c r="D79" s="884" t="s">
        <v>8467</v>
      </c>
      <c r="E79" s="884" t="s">
        <v>8763</v>
      </c>
      <c r="F79" s="884" t="s">
        <v>8764</v>
      </c>
    </row>
    <row r="80" customFormat="false" ht="23.25" hidden="false" customHeight="false" outlineLevel="0" collapsed="false">
      <c r="A80" s="884" t="s">
        <v>8464</v>
      </c>
      <c r="B80" s="884" t="s">
        <v>8765</v>
      </c>
      <c r="C80" s="885" t="s">
        <v>8766</v>
      </c>
      <c r="D80" s="884" t="s">
        <v>8467</v>
      </c>
      <c r="E80" s="884" t="s">
        <v>8767</v>
      </c>
      <c r="F80" s="884" t="s">
        <v>8768</v>
      </c>
    </row>
    <row r="81" customFormat="false" ht="23.25" hidden="false" customHeight="false" outlineLevel="0" collapsed="false">
      <c r="A81" s="884" t="s">
        <v>8464</v>
      </c>
      <c r="B81" s="884" t="s">
        <v>8769</v>
      </c>
      <c r="C81" s="885" t="s">
        <v>8770</v>
      </c>
      <c r="D81" s="884" t="s">
        <v>8467</v>
      </c>
      <c r="E81" s="884" t="s">
        <v>8771</v>
      </c>
      <c r="F81" s="884" t="s">
        <v>8772</v>
      </c>
    </row>
    <row r="82" customFormat="false" ht="23.25" hidden="false" customHeight="false" outlineLevel="0" collapsed="false">
      <c r="A82" s="884" t="s">
        <v>8464</v>
      </c>
      <c r="B82" s="884" t="s">
        <v>8773</v>
      </c>
      <c r="C82" s="885" t="s">
        <v>8774</v>
      </c>
      <c r="D82" s="884" t="s">
        <v>8467</v>
      </c>
      <c r="E82" s="884" t="s">
        <v>8775</v>
      </c>
      <c r="F82" s="884" t="s">
        <v>8776</v>
      </c>
    </row>
    <row r="83" customFormat="false" ht="23.25" hidden="false" customHeight="false" outlineLevel="0" collapsed="false">
      <c r="A83" s="884" t="s">
        <v>8464</v>
      </c>
      <c r="B83" s="884" t="s">
        <v>8777</v>
      </c>
      <c r="C83" s="885" t="s">
        <v>8778</v>
      </c>
      <c r="D83" s="884" t="s">
        <v>8467</v>
      </c>
      <c r="E83" s="884" t="s">
        <v>8779</v>
      </c>
      <c r="F83" s="884" t="s">
        <v>8780</v>
      </c>
    </row>
    <row r="84" customFormat="false" ht="34.5" hidden="false" customHeight="false" outlineLevel="0" collapsed="false">
      <c r="A84" s="884" t="s">
        <v>8464</v>
      </c>
      <c r="B84" s="884" t="s">
        <v>8781</v>
      </c>
      <c r="C84" s="885" t="s">
        <v>8782</v>
      </c>
      <c r="D84" s="884" t="s">
        <v>8467</v>
      </c>
      <c r="E84" s="884" t="s">
        <v>8783</v>
      </c>
      <c r="F84" s="884" t="s">
        <v>8784</v>
      </c>
    </row>
    <row r="85" customFormat="false" ht="23.25" hidden="false" customHeight="false" outlineLevel="0" collapsed="false">
      <c r="A85" s="884" t="s">
        <v>8464</v>
      </c>
      <c r="B85" s="884" t="s">
        <v>8785</v>
      </c>
      <c r="C85" s="885" t="s">
        <v>8786</v>
      </c>
      <c r="D85" s="884" t="s">
        <v>8787</v>
      </c>
      <c r="E85" s="884" t="s">
        <v>8788</v>
      </c>
      <c r="F85" s="884" t="s">
        <v>8789</v>
      </c>
    </row>
    <row r="86" customFormat="false" ht="23.25" hidden="false" customHeight="false" outlineLevel="0" collapsed="false">
      <c r="A86" s="884" t="s">
        <v>8464</v>
      </c>
      <c r="B86" s="884" t="s">
        <v>8790</v>
      </c>
      <c r="C86" s="885" t="s">
        <v>8791</v>
      </c>
      <c r="D86" s="884" t="s">
        <v>8787</v>
      </c>
      <c r="E86" s="884" t="s">
        <v>8792</v>
      </c>
      <c r="F86" s="884" t="s">
        <v>8793</v>
      </c>
    </row>
    <row r="87" customFormat="false" ht="23.25" hidden="false" customHeight="false" outlineLevel="0" collapsed="false">
      <c r="A87" s="884" t="s">
        <v>8464</v>
      </c>
      <c r="B87" s="884" t="s">
        <v>8794</v>
      </c>
      <c r="C87" s="885" t="s">
        <v>8795</v>
      </c>
      <c r="D87" s="884" t="s">
        <v>8787</v>
      </c>
      <c r="E87" s="884" t="s">
        <v>8796</v>
      </c>
      <c r="F87" s="884" t="s">
        <v>8797</v>
      </c>
    </row>
    <row r="88" customFormat="false" ht="23.25" hidden="false" customHeight="false" outlineLevel="0" collapsed="false">
      <c r="A88" s="884" t="s">
        <v>8464</v>
      </c>
      <c r="B88" s="884" t="s">
        <v>8798</v>
      </c>
      <c r="C88" s="885" t="s">
        <v>8799</v>
      </c>
      <c r="D88" s="884" t="s">
        <v>8787</v>
      </c>
      <c r="E88" s="884" t="s">
        <v>8800</v>
      </c>
      <c r="F88" s="884" t="s">
        <v>8801</v>
      </c>
    </row>
    <row r="89" customFormat="false" ht="23.25" hidden="false" customHeight="false" outlineLevel="0" collapsed="false">
      <c r="A89" s="884" t="s">
        <v>8464</v>
      </c>
      <c r="B89" s="884" t="s">
        <v>8802</v>
      </c>
      <c r="C89" s="885" t="s">
        <v>8803</v>
      </c>
      <c r="D89" s="884" t="s">
        <v>8787</v>
      </c>
      <c r="E89" s="884" t="s">
        <v>8804</v>
      </c>
      <c r="F89" s="884" t="s">
        <v>8805</v>
      </c>
    </row>
    <row r="90" customFormat="false" ht="23.25" hidden="false" customHeight="false" outlineLevel="0" collapsed="false">
      <c r="A90" s="884" t="s">
        <v>8464</v>
      </c>
      <c r="B90" s="884" t="s">
        <v>8806</v>
      </c>
      <c r="C90" s="885" t="s">
        <v>8807</v>
      </c>
      <c r="D90" s="884" t="s">
        <v>8787</v>
      </c>
      <c r="E90" s="884" t="s">
        <v>8808</v>
      </c>
      <c r="F90" s="884" t="s">
        <v>8809</v>
      </c>
    </row>
    <row r="91" customFormat="false" ht="23.25" hidden="false" customHeight="false" outlineLevel="0" collapsed="false">
      <c r="A91" s="884" t="s">
        <v>8464</v>
      </c>
      <c r="B91" s="884" t="s">
        <v>8810</v>
      </c>
      <c r="C91" s="885" t="s">
        <v>8811</v>
      </c>
      <c r="D91" s="884" t="s">
        <v>8787</v>
      </c>
      <c r="E91" s="884" t="s">
        <v>8812</v>
      </c>
      <c r="F91" s="884" t="s">
        <v>8813</v>
      </c>
    </row>
    <row r="92" customFormat="false" ht="23.25" hidden="false" customHeight="false" outlineLevel="0" collapsed="false">
      <c r="A92" s="884" t="s">
        <v>8464</v>
      </c>
      <c r="B92" s="884" t="s">
        <v>8814</v>
      </c>
      <c r="C92" s="885" t="s">
        <v>8815</v>
      </c>
      <c r="D92" s="884" t="s">
        <v>8787</v>
      </c>
      <c r="E92" s="884" t="s">
        <v>8816</v>
      </c>
      <c r="F92" s="884" t="s">
        <v>8817</v>
      </c>
    </row>
    <row r="93" customFormat="false" ht="23.25" hidden="false" customHeight="false" outlineLevel="0" collapsed="false">
      <c r="A93" s="884" t="s">
        <v>8464</v>
      </c>
      <c r="B93" s="884" t="s">
        <v>8818</v>
      </c>
      <c r="C93" s="885" t="s">
        <v>8819</v>
      </c>
      <c r="D93" s="884" t="s">
        <v>8787</v>
      </c>
      <c r="E93" s="884" t="s">
        <v>8820</v>
      </c>
      <c r="F93" s="884" t="s">
        <v>8821</v>
      </c>
    </row>
    <row r="94" customFormat="false" ht="23.25" hidden="false" customHeight="false" outlineLevel="0" collapsed="false">
      <c r="A94" s="884" t="s">
        <v>8464</v>
      </c>
      <c r="B94" s="884" t="s">
        <v>8822</v>
      </c>
      <c r="C94" s="885" t="s">
        <v>8823</v>
      </c>
      <c r="D94" s="884" t="s">
        <v>8467</v>
      </c>
      <c r="E94" s="884" t="s">
        <v>8824</v>
      </c>
      <c r="F94" s="884" t="s">
        <v>8825</v>
      </c>
    </row>
    <row r="95" customFormat="false" ht="23.25" hidden="false" customHeight="false" outlineLevel="0" collapsed="false">
      <c r="A95" s="884" t="s">
        <v>8464</v>
      </c>
      <c r="B95" s="884" t="s">
        <v>8826</v>
      </c>
      <c r="C95" s="885" t="s">
        <v>8827</v>
      </c>
      <c r="D95" s="884" t="s">
        <v>8467</v>
      </c>
      <c r="E95" s="884" t="s">
        <v>8828</v>
      </c>
      <c r="F95" s="884" t="s">
        <v>8829</v>
      </c>
    </row>
    <row r="96" customFormat="false" ht="23.25" hidden="false" customHeight="false" outlineLevel="0" collapsed="false">
      <c r="A96" s="884" t="s">
        <v>8464</v>
      </c>
      <c r="B96" s="884" t="s">
        <v>8830</v>
      </c>
      <c r="C96" s="885" t="s">
        <v>8831</v>
      </c>
      <c r="D96" s="884" t="s">
        <v>8467</v>
      </c>
      <c r="E96" s="884" t="s">
        <v>8832</v>
      </c>
      <c r="F96" s="884" t="s">
        <v>8833</v>
      </c>
    </row>
    <row r="97" customFormat="false" ht="23.25" hidden="false" customHeight="false" outlineLevel="0" collapsed="false">
      <c r="A97" s="884" t="s">
        <v>8464</v>
      </c>
      <c r="B97" s="884" t="s">
        <v>8834</v>
      </c>
      <c r="C97" s="885" t="s">
        <v>8835</v>
      </c>
      <c r="D97" s="884" t="s">
        <v>8467</v>
      </c>
      <c r="E97" s="884" t="s">
        <v>8836</v>
      </c>
      <c r="F97" s="884" t="s">
        <v>8837</v>
      </c>
    </row>
    <row r="98" customFormat="false" ht="23.25" hidden="false" customHeight="false" outlineLevel="0" collapsed="false">
      <c r="A98" s="884" t="s">
        <v>8464</v>
      </c>
      <c r="B98" s="884" t="s">
        <v>8838</v>
      </c>
      <c r="C98" s="885" t="s">
        <v>8839</v>
      </c>
      <c r="D98" s="884" t="s">
        <v>8467</v>
      </c>
      <c r="E98" s="884" t="s">
        <v>8840</v>
      </c>
      <c r="F98" s="884" t="s">
        <v>8841</v>
      </c>
    </row>
    <row r="99" customFormat="false" ht="23.25" hidden="false" customHeight="false" outlineLevel="0" collapsed="false">
      <c r="A99" s="884" t="s">
        <v>8464</v>
      </c>
      <c r="B99" s="884" t="s">
        <v>8842</v>
      </c>
      <c r="C99" s="885" t="s">
        <v>8843</v>
      </c>
      <c r="D99" s="884" t="s">
        <v>8467</v>
      </c>
      <c r="E99" s="884" t="s">
        <v>8844</v>
      </c>
      <c r="F99" s="884" t="s">
        <v>8845</v>
      </c>
    </row>
    <row r="100" customFormat="false" ht="23.25" hidden="false" customHeight="false" outlineLevel="0" collapsed="false">
      <c r="A100" s="884" t="s">
        <v>8464</v>
      </c>
      <c r="B100" s="884" t="s">
        <v>8846</v>
      </c>
      <c r="C100" s="885" t="s">
        <v>8847</v>
      </c>
      <c r="D100" s="884" t="s">
        <v>8467</v>
      </c>
      <c r="E100" s="884" t="s">
        <v>8848</v>
      </c>
      <c r="F100" s="884" t="s">
        <v>8849</v>
      </c>
    </row>
    <row r="101" customFormat="false" ht="34.5" hidden="false" customHeight="false" outlineLevel="0" collapsed="false">
      <c r="A101" s="884" t="s">
        <v>8464</v>
      </c>
      <c r="B101" s="884" t="s">
        <v>8850</v>
      </c>
      <c r="C101" s="885" t="s">
        <v>8851</v>
      </c>
      <c r="D101" s="884" t="s">
        <v>8467</v>
      </c>
      <c r="E101" s="884" t="s">
        <v>8852</v>
      </c>
      <c r="F101" s="884" t="s">
        <v>8853</v>
      </c>
    </row>
    <row r="102" customFormat="false" ht="34.5" hidden="false" customHeight="false" outlineLevel="0" collapsed="false">
      <c r="A102" s="884" t="s">
        <v>8464</v>
      </c>
      <c r="B102" s="884" t="s">
        <v>8854</v>
      </c>
      <c r="C102" s="885" t="s">
        <v>8855</v>
      </c>
      <c r="D102" s="884" t="s">
        <v>8467</v>
      </c>
      <c r="E102" s="884" t="s">
        <v>8856</v>
      </c>
      <c r="F102" s="884" t="s">
        <v>8857</v>
      </c>
    </row>
    <row r="103" customFormat="false" ht="34.5" hidden="false" customHeight="false" outlineLevel="0" collapsed="false">
      <c r="A103" s="884" t="s">
        <v>8464</v>
      </c>
      <c r="B103" s="884" t="s">
        <v>8858</v>
      </c>
      <c r="C103" s="885" t="s">
        <v>8859</v>
      </c>
      <c r="D103" s="884" t="s">
        <v>8467</v>
      </c>
      <c r="E103" s="884" t="s">
        <v>8860</v>
      </c>
      <c r="F103" s="884" t="s">
        <v>8861</v>
      </c>
    </row>
    <row r="104" customFormat="false" ht="34.5" hidden="false" customHeight="false" outlineLevel="0" collapsed="false">
      <c r="A104" s="884" t="s">
        <v>8464</v>
      </c>
      <c r="B104" s="884" t="s">
        <v>8862</v>
      </c>
      <c r="C104" s="885" t="s">
        <v>8863</v>
      </c>
      <c r="D104" s="884" t="s">
        <v>8467</v>
      </c>
      <c r="E104" s="884" t="s">
        <v>8864</v>
      </c>
      <c r="F104" s="884" t="s">
        <v>8865</v>
      </c>
    </row>
    <row r="105" customFormat="false" ht="34.5" hidden="false" customHeight="false" outlineLevel="0" collapsed="false">
      <c r="A105" s="884" t="s">
        <v>8464</v>
      </c>
      <c r="B105" s="884" t="s">
        <v>8866</v>
      </c>
      <c r="C105" s="885" t="s">
        <v>8867</v>
      </c>
      <c r="D105" s="884" t="s">
        <v>8467</v>
      </c>
      <c r="E105" s="884" t="s">
        <v>8868</v>
      </c>
      <c r="F105" s="884" t="s">
        <v>8869</v>
      </c>
    </row>
    <row r="106" customFormat="false" ht="34.5" hidden="false" customHeight="false" outlineLevel="0" collapsed="false">
      <c r="A106" s="884" t="s">
        <v>8464</v>
      </c>
      <c r="B106" s="884" t="s">
        <v>8870</v>
      </c>
      <c r="C106" s="885" t="s">
        <v>8871</v>
      </c>
      <c r="D106" s="884" t="s">
        <v>8467</v>
      </c>
      <c r="E106" s="884" t="s">
        <v>8872</v>
      </c>
      <c r="F106" s="884" t="s">
        <v>8873</v>
      </c>
    </row>
    <row r="107" customFormat="false" ht="34.5" hidden="false" customHeight="false" outlineLevel="0" collapsed="false">
      <c r="A107" s="884" t="s">
        <v>8464</v>
      </c>
      <c r="B107" s="884" t="s">
        <v>8874</v>
      </c>
      <c r="C107" s="885" t="s">
        <v>8875</v>
      </c>
      <c r="D107" s="884" t="s">
        <v>8467</v>
      </c>
      <c r="E107" s="884" t="s">
        <v>8876</v>
      </c>
      <c r="F107" s="884" t="s">
        <v>8877</v>
      </c>
    </row>
    <row r="108" customFormat="false" ht="34.5" hidden="false" customHeight="false" outlineLevel="0" collapsed="false">
      <c r="A108" s="884" t="s">
        <v>8464</v>
      </c>
      <c r="B108" s="884" t="s">
        <v>8878</v>
      </c>
      <c r="C108" s="885" t="s">
        <v>8879</v>
      </c>
      <c r="D108" s="884" t="s">
        <v>8467</v>
      </c>
      <c r="E108" s="884" t="s">
        <v>8880</v>
      </c>
      <c r="F108" s="884" t="s">
        <v>8881</v>
      </c>
    </row>
    <row r="109" customFormat="false" ht="23.25" hidden="false" customHeight="false" outlineLevel="0" collapsed="false">
      <c r="A109" s="884" t="s">
        <v>8464</v>
      </c>
      <c r="B109" s="884" t="s">
        <v>8882</v>
      </c>
      <c r="C109" s="885" t="s">
        <v>8883</v>
      </c>
      <c r="D109" s="884" t="s">
        <v>8467</v>
      </c>
      <c r="E109" s="884" t="s">
        <v>8884</v>
      </c>
      <c r="F109" s="884" t="s">
        <v>8885</v>
      </c>
    </row>
    <row r="110" customFormat="false" ht="23.25" hidden="false" customHeight="false" outlineLevel="0" collapsed="false">
      <c r="A110" s="884" t="s">
        <v>8464</v>
      </c>
      <c r="B110" s="884" t="s">
        <v>8886</v>
      </c>
      <c r="C110" s="885" t="s">
        <v>8887</v>
      </c>
      <c r="D110" s="884" t="s">
        <v>8467</v>
      </c>
      <c r="E110" s="884" t="s">
        <v>8888</v>
      </c>
      <c r="F110" s="884" t="s">
        <v>8889</v>
      </c>
    </row>
    <row r="111" customFormat="false" ht="23.25" hidden="false" customHeight="false" outlineLevel="0" collapsed="false">
      <c r="A111" s="884" t="s">
        <v>8464</v>
      </c>
      <c r="B111" s="884" t="s">
        <v>8890</v>
      </c>
      <c r="C111" s="885" t="s">
        <v>8891</v>
      </c>
      <c r="D111" s="884" t="s">
        <v>8467</v>
      </c>
      <c r="E111" s="884" t="s">
        <v>8892</v>
      </c>
      <c r="F111" s="884" t="s">
        <v>8893</v>
      </c>
    </row>
    <row r="112" customFormat="false" ht="23.25" hidden="false" customHeight="false" outlineLevel="0" collapsed="false">
      <c r="A112" s="884" t="s">
        <v>8464</v>
      </c>
      <c r="B112" s="884" t="s">
        <v>8894</v>
      </c>
      <c r="C112" s="885" t="s">
        <v>8895</v>
      </c>
      <c r="D112" s="884" t="s">
        <v>8467</v>
      </c>
      <c r="E112" s="884" t="s">
        <v>8896</v>
      </c>
      <c r="F112" s="884" t="s">
        <v>8897</v>
      </c>
    </row>
    <row r="113" customFormat="false" ht="23.25" hidden="false" customHeight="false" outlineLevel="0" collapsed="false">
      <c r="A113" s="884" t="s">
        <v>8464</v>
      </c>
      <c r="B113" s="884" t="s">
        <v>8898</v>
      </c>
      <c r="C113" s="885" t="s">
        <v>8899</v>
      </c>
      <c r="D113" s="884" t="s">
        <v>8467</v>
      </c>
      <c r="E113" s="884" t="s">
        <v>8900</v>
      </c>
      <c r="F113" s="884" t="s">
        <v>8469</v>
      </c>
    </row>
    <row r="114" customFormat="false" ht="23.25" hidden="false" customHeight="false" outlineLevel="0" collapsed="false">
      <c r="A114" s="884" t="s">
        <v>8464</v>
      </c>
      <c r="B114" s="884" t="s">
        <v>8901</v>
      </c>
      <c r="C114" s="885" t="s">
        <v>8902</v>
      </c>
      <c r="D114" s="884" t="s">
        <v>8467</v>
      </c>
      <c r="E114" s="884" t="s">
        <v>8903</v>
      </c>
      <c r="F114" s="884" t="s">
        <v>8904</v>
      </c>
    </row>
    <row r="115" customFormat="false" ht="23.25" hidden="false" customHeight="false" outlineLevel="0" collapsed="false">
      <c r="A115" s="884" t="s">
        <v>8464</v>
      </c>
      <c r="B115" s="884" t="s">
        <v>8905</v>
      </c>
      <c r="C115" s="885" t="s">
        <v>8906</v>
      </c>
      <c r="D115" s="884" t="s">
        <v>8467</v>
      </c>
      <c r="E115" s="884" t="s">
        <v>8907</v>
      </c>
      <c r="F115" s="884" t="s">
        <v>8908</v>
      </c>
    </row>
    <row r="116" customFormat="false" ht="34.5" hidden="false" customHeight="false" outlineLevel="0" collapsed="false">
      <c r="A116" s="884" t="s">
        <v>8464</v>
      </c>
      <c r="B116" s="884" t="s">
        <v>8909</v>
      </c>
      <c r="C116" s="885" t="s">
        <v>8910</v>
      </c>
      <c r="D116" s="884" t="s">
        <v>8467</v>
      </c>
      <c r="E116" s="884" t="s">
        <v>8911</v>
      </c>
      <c r="F116" s="884" t="s">
        <v>8912</v>
      </c>
    </row>
    <row r="117" customFormat="false" ht="34.5" hidden="false" customHeight="false" outlineLevel="0" collapsed="false">
      <c r="A117" s="884" t="s">
        <v>8464</v>
      </c>
      <c r="B117" s="884" t="s">
        <v>8913</v>
      </c>
      <c r="C117" s="885" t="s">
        <v>8914</v>
      </c>
      <c r="D117" s="884" t="s">
        <v>8467</v>
      </c>
      <c r="E117" s="884" t="s">
        <v>8915</v>
      </c>
      <c r="F117" s="884" t="s">
        <v>8916</v>
      </c>
    </row>
    <row r="118" customFormat="false" ht="34.5" hidden="false" customHeight="false" outlineLevel="0" collapsed="false">
      <c r="A118" s="884" t="s">
        <v>8464</v>
      </c>
      <c r="B118" s="884" t="s">
        <v>8917</v>
      </c>
      <c r="C118" s="885" t="s">
        <v>8918</v>
      </c>
      <c r="D118" s="884" t="s">
        <v>8467</v>
      </c>
      <c r="E118" s="884" t="s">
        <v>8919</v>
      </c>
      <c r="F118" s="884" t="s">
        <v>8920</v>
      </c>
    </row>
    <row r="119" customFormat="false" ht="34.5" hidden="false" customHeight="false" outlineLevel="0" collapsed="false">
      <c r="A119" s="884" t="s">
        <v>8464</v>
      </c>
      <c r="B119" s="884" t="s">
        <v>8921</v>
      </c>
      <c r="C119" s="885" t="s">
        <v>8922</v>
      </c>
      <c r="D119" s="884" t="s">
        <v>8467</v>
      </c>
      <c r="E119" s="884" t="s">
        <v>8923</v>
      </c>
      <c r="F119" s="884" t="s">
        <v>8924</v>
      </c>
    </row>
    <row r="120" customFormat="false" ht="34.5" hidden="false" customHeight="false" outlineLevel="0" collapsed="false">
      <c r="A120" s="884" t="s">
        <v>8464</v>
      </c>
      <c r="B120" s="884" t="s">
        <v>8925</v>
      </c>
      <c r="C120" s="885" t="s">
        <v>8926</v>
      </c>
      <c r="D120" s="884" t="s">
        <v>8467</v>
      </c>
      <c r="E120" s="884" t="s">
        <v>8927</v>
      </c>
      <c r="F120" s="884" t="s">
        <v>8928</v>
      </c>
    </row>
    <row r="121" customFormat="false" ht="34.5" hidden="false" customHeight="false" outlineLevel="0" collapsed="false">
      <c r="A121" s="884" t="s">
        <v>8464</v>
      </c>
      <c r="B121" s="884" t="s">
        <v>8929</v>
      </c>
      <c r="C121" s="885" t="s">
        <v>8930</v>
      </c>
      <c r="D121" s="884" t="s">
        <v>8467</v>
      </c>
      <c r="E121" s="884" t="s">
        <v>8931</v>
      </c>
      <c r="F121" s="884" t="s">
        <v>8932</v>
      </c>
    </row>
    <row r="122" customFormat="false" ht="34.5" hidden="false" customHeight="false" outlineLevel="0" collapsed="false">
      <c r="A122" s="884" t="s">
        <v>8464</v>
      </c>
      <c r="B122" s="884" t="s">
        <v>8933</v>
      </c>
      <c r="C122" s="885" t="s">
        <v>8934</v>
      </c>
      <c r="D122" s="884" t="s">
        <v>8467</v>
      </c>
      <c r="E122" s="884" t="s">
        <v>8935</v>
      </c>
      <c r="F122" s="884" t="s">
        <v>8936</v>
      </c>
    </row>
    <row r="123" customFormat="false" ht="34.5" hidden="false" customHeight="false" outlineLevel="0" collapsed="false">
      <c r="A123" s="884" t="s">
        <v>8464</v>
      </c>
      <c r="B123" s="884" t="s">
        <v>8937</v>
      </c>
      <c r="C123" s="885" t="s">
        <v>8938</v>
      </c>
      <c r="D123" s="884" t="s">
        <v>8467</v>
      </c>
      <c r="E123" s="884" t="s">
        <v>8939</v>
      </c>
      <c r="F123" s="884" t="s">
        <v>8940</v>
      </c>
    </row>
    <row r="124" customFormat="false" ht="34.5" hidden="false" customHeight="false" outlineLevel="0" collapsed="false">
      <c r="A124" s="884" t="s">
        <v>8464</v>
      </c>
      <c r="B124" s="884" t="s">
        <v>8941</v>
      </c>
      <c r="C124" s="885" t="s">
        <v>8942</v>
      </c>
      <c r="D124" s="884" t="s">
        <v>8467</v>
      </c>
      <c r="E124" s="884" t="s">
        <v>8943</v>
      </c>
      <c r="F124" s="884" t="s">
        <v>8944</v>
      </c>
    </row>
    <row r="125" customFormat="false" ht="34.5" hidden="false" customHeight="false" outlineLevel="0" collapsed="false">
      <c r="A125" s="884" t="s">
        <v>8464</v>
      </c>
      <c r="B125" s="884" t="s">
        <v>8945</v>
      </c>
      <c r="C125" s="885" t="s">
        <v>8946</v>
      </c>
      <c r="D125" s="884" t="s">
        <v>8467</v>
      </c>
      <c r="E125" s="884" t="s">
        <v>8947</v>
      </c>
      <c r="F125" s="884" t="s">
        <v>8948</v>
      </c>
    </row>
    <row r="126" customFormat="false" ht="34.5" hidden="false" customHeight="false" outlineLevel="0" collapsed="false">
      <c r="A126" s="884" t="s">
        <v>8464</v>
      </c>
      <c r="B126" s="884" t="s">
        <v>8949</v>
      </c>
      <c r="C126" s="885" t="s">
        <v>8950</v>
      </c>
      <c r="D126" s="884" t="s">
        <v>8467</v>
      </c>
      <c r="E126" s="884" t="s">
        <v>8951</v>
      </c>
      <c r="F126" s="884" t="s">
        <v>8952</v>
      </c>
    </row>
    <row r="127" customFormat="false" ht="34.5" hidden="false" customHeight="false" outlineLevel="0" collapsed="false">
      <c r="A127" s="884" t="s">
        <v>8464</v>
      </c>
      <c r="B127" s="884" t="s">
        <v>8953</v>
      </c>
      <c r="C127" s="885" t="s">
        <v>8954</v>
      </c>
      <c r="D127" s="884" t="s">
        <v>8467</v>
      </c>
      <c r="E127" s="884" t="s">
        <v>8955</v>
      </c>
      <c r="F127" s="884" t="s">
        <v>8956</v>
      </c>
    </row>
    <row r="128" customFormat="false" ht="34.5" hidden="false" customHeight="false" outlineLevel="0" collapsed="false">
      <c r="A128" s="884" t="s">
        <v>8464</v>
      </c>
      <c r="B128" s="884" t="s">
        <v>8957</v>
      </c>
      <c r="C128" s="885" t="s">
        <v>8958</v>
      </c>
      <c r="D128" s="884" t="s">
        <v>8467</v>
      </c>
      <c r="E128" s="884" t="s">
        <v>8959</v>
      </c>
      <c r="F128" s="884" t="s">
        <v>8960</v>
      </c>
    </row>
    <row r="129" customFormat="false" ht="34.5" hidden="false" customHeight="false" outlineLevel="0" collapsed="false">
      <c r="A129" s="884" t="s">
        <v>8464</v>
      </c>
      <c r="B129" s="884" t="s">
        <v>8961</v>
      </c>
      <c r="C129" s="885" t="s">
        <v>8962</v>
      </c>
      <c r="D129" s="884" t="s">
        <v>8467</v>
      </c>
      <c r="E129" s="884" t="s">
        <v>8963</v>
      </c>
      <c r="F129" s="884" t="s">
        <v>8964</v>
      </c>
    </row>
    <row r="130" customFormat="false" ht="34.5" hidden="false" customHeight="false" outlineLevel="0" collapsed="false">
      <c r="A130" s="884" t="s">
        <v>8464</v>
      </c>
      <c r="B130" s="884" t="s">
        <v>8965</v>
      </c>
      <c r="C130" s="885" t="s">
        <v>8966</v>
      </c>
      <c r="D130" s="884" t="s">
        <v>8467</v>
      </c>
      <c r="E130" s="884" t="s">
        <v>8967</v>
      </c>
      <c r="F130" s="884" t="s">
        <v>8968</v>
      </c>
    </row>
    <row r="131" customFormat="false" ht="34.5" hidden="false" customHeight="false" outlineLevel="0" collapsed="false">
      <c r="A131" s="884" t="s">
        <v>8464</v>
      </c>
      <c r="B131" s="884" t="s">
        <v>8969</v>
      </c>
      <c r="C131" s="885" t="s">
        <v>8970</v>
      </c>
      <c r="D131" s="884" t="s">
        <v>8467</v>
      </c>
      <c r="E131" s="884" t="s">
        <v>8971</v>
      </c>
      <c r="F131" s="884" t="s">
        <v>8972</v>
      </c>
    </row>
    <row r="132" customFormat="false" ht="34.5" hidden="false" customHeight="false" outlineLevel="0" collapsed="false">
      <c r="A132" s="884" t="s">
        <v>8464</v>
      </c>
      <c r="B132" s="884" t="s">
        <v>8973</v>
      </c>
      <c r="C132" s="885" t="s">
        <v>8974</v>
      </c>
      <c r="D132" s="884" t="s">
        <v>8467</v>
      </c>
      <c r="E132" s="884" t="s">
        <v>8975</v>
      </c>
      <c r="F132" s="884" t="s">
        <v>8976</v>
      </c>
    </row>
    <row r="133" customFormat="false" ht="34.5" hidden="false" customHeight="false" outlineLevel="0" collapsed="false">
      <c r="A133" s="884" t="s">
        <v>8464</v>
      </c>
      <c r="B133" s="884" t="s">
        <v>8977</v>
      </c>
      <c r="C133" s="885" t="s">
        <v>8978</v>
      </c>
      <c r="D133" s="884" t="s">
        <v>8467</v>
      </c>
      <c r="E133" s="884" t="s">
        <v>8979</v>
      </c>
      <c r="F133" s="884" t="s">
        <v>8980</v>
      </c>
    </row>
    <row r="134" customFormat="false" ht="34.5" hidden="false" customHeight="false" outlineLevel="0" collapsed="false">
      <c r="A134" s="884" t="s">
        <v>8464</v>
      </c>
      <c r="B134" s="884" t="s">
        <v>8981</v>
      </c>
      <c r="C134" s="885" t="s">
        <v>8982</v>
      </c>
      <c r="D134" s="884" t="s">
        <v>8467</v>
      </c>
      <c r="E134" s="884" t="s">
        <v>8983</v>
      </c>
      <c r="F134" s="884" t="s">
        <v>8984</v>
      </c>
    </row>
    <row r="135" customFormat="false" ht="34.5" hidden="false" customHeight="false" outlineLevel="0" collapsed="false">
      <c r="A135" s="884" t="s">
        <v>8464</v>
      </c>
      <c r="B135" s="884" t="s">
        <v>8985</v>
      </c>
      <c r="C135" s="885" t="s">
        <v>8986</v>
      </c>
      <c r="D135" s="884" t="s">
        <v>8467</v>
      </c>
      <c r="E135" s="884" t="s">
        <v>8987</v>
      </c>
      <c r="F135" s="884" t="s">
        <v>8988</v>
      </c>
    </row>
    <row r="136" customFormat="false" ht="34.5" hidden="false" customHeight="false" outlineLevel="0" collapsed="false">
      <c r="A136" s="884" t="s">
        <v>8464</v>
      </c>
      <c r="B136" s="884" t="s">
        <v>8989</v>
      </c>
      <c r="C136" s="885" t="s">
        <v>8990</v>
      </c>
      <c r="D136" s="884" t="s">
        <v>8467</v>
      </c>
      <c r="E136" s="884" t="s">
        <v>8991</v>
      </c>
      <c r="F136" s="884" t="s">
        <v>8992</v>
      </c>
    </row>
    <row r="137" customFormat="false" ht="34.5" hidden="false" customHeight="false" outlineLevel="0" collapsed="false">
      <c r="A137" s="884" t="s">
        <v>8464</v>
      </c>
      <c r="B137" s="884" t="s">
        <v>8993</v>
      </c>
      <c r="C137" s="885" t="s">
        <v>8994</v>
      </c>
      <c r="D137" s="884" t="s">
        <v>8467</v>
      </c>
      <c r="E137" s="884" t="s">
        <v>8995</v>
      </c>
      <c r="F137" s="884" t="s">
        <v>8996</v>
      </c>
    </row>
    <row r="138" customFormat="false" ht="34.5" hidden="false" customHeight="false" outlineLevel="0" collapsed="false">
      <c r="A138" s="884" t="s">
        <v>8464</v>
      </c>
      <c r="B138" s="884" t="s">
        <v>8997</v>
      </c>
      <c r="C138" s="885" t="s">
        <v>8998</v>
      </c>
      <c r="D138" s="884" t="s">
        <v>8467</v>
      </c>
      <c r="E138" s="884" t="s">
        <v>8999</v>
      </c>
      <c r="F138" s="884" t="s">
        <v>9000</v>
      </c>
    </row>
    <row r="139" customFormat="false" ht="34.5" hidden="false" customHeight="false" outlineLevel="0" collapsed="false">
      <c r="A139" s="884" t="s">
        <v>8464</v>
      </c>
      <c r="B139" s="884" t="s">
        <v>9001</v>
      </c>
      <c r="C139" s="885" t="s">
        <v>9002</v>
      </c>
      <c r="D139" s="884" t="s">
        <v>8467</v>
      </c>
      <c r="E139" s="884" t="s">
        <v>9003</v>
      </c>
      <c r="F139" s="884" t="s">
        <v>9004</v>
      </c>
    </row>
    <row r="140" customFormat="false" ht="34.5" hidden="false" customHeight="false" outlineLevel="0" collapsed="false">
      <c r="A140" s="884" t="s">
        <v>8464</v>
      </c>
      <c r="B140" s="884" t="s">
        <v>9005</v>
      </c>
      <c r="C140" s="885" t="s">
        <v>9006</v>
      </c>
      <c r="D140" s="884" t="s">
        <v>8467</v>
      </c>
      <c r="E140" s="884" t="s">
        <v>9007</v>
      </c>
      <c r="F140" s="884" t="s">
        <v>9008</v>
      </c>
    </row>
    <row r="141" customFormat="false" ht="34.5" hidden="false" customHeight="false" outlineLevel="0" collapsed="false">
      <c r="A141" s="884" t="s">
        <v>8464</v>
      </c>
      <c r="B141" s="884" t="s">
        <v>9009</v>
      </c>
      <c r="C141" s="885" t="s">
        <v>9010</v>
      </c>
      <c r="D141" s="884" t="s">
        <v>8467</v>
      </c>
      <c r="E141" s="884" t="s">
        <v>9011</v>
      </c>
      <c r="F141" s="884" t="s">
        <v>9012</v>
      </c>
    </row>
    <row r="142" customFormat="false" ht="34.5" hidden="false" customHeight="false" outlineLevel="0" collapsed="false">
      <c r="A142" s="884" t="s">
        <v>8464</v>
      </c>
      <c r="B142" s="884" t="s">
        <v>9013</v>
      </c>
      <c r="C142" s="885" t="s">
        <v>9014</v>
      </c>
      <c r="D142" s="884" t="s">
        <v>8467</v>
      </c>
      <c r="E142" s="884" t="s">
        <v>9015</v>
      </c>
      <c r="F142" s="884" t="s">
        <v>9016</v>
      </c>
    </row>
    <row r="143" customFormat="false" ht="34.5" hidden="false" customHeight="false" outlineLevel="0" collapsed="false">
      <c r="A143" s="884" t="s">
        <v>8464</v>
      </c>
      <c r="B143" s="884" t="s">
        <v>9017</v>
      </c>
      <c r="C143" s="885" t="s">
        <v>9018</v>
      </c>
      <c r="D143" s="884" t="s">
        <v>8467</v>
      </c>
      <c r="E143" s="884" t="s">
        <v>9019</v>
      </c>
      <c r="F143" s="884" t="s">
        <v>9020</v>
      </c>
    </row>
    <row r="144" customFormat="false" ht="34.5" hidden="false" customHeight="false" outlineLevel="0" collapsed="false">
      <c r="A144" s="884" t="s">
        <v>8464</v>
      </c>
      <c r="B144" s="884" t="s">
        <v>9021</v>
      </c>
      <c r="C144" s="885" t="s">
        <v>9022</v>
      </c>
      <c r="D144" s="884" t="s">
        <v>8467</v>
      </c>
      <c r="E144" s="884" t="s">
        <v>9023</v>
      </c>
      <c r="F144" s="884" t="s">
        <v>9024</v>
      </c>
    </row>
    <row r="145" customFormat="false" ht="34.5" hidden="false" customHeight="false" outlineLevel="0" collapsed="false">
      <c r="A145" s="884" t="s">
        <v>8464</v>
      </c>
      <c r="B145" s="884" t="s">
        <v>9025</v>
      </c>
      <c r="C145" s="885" t="s">
        <v>9026</v>
      </c>
      <c r="D145" s="884" t="s">
        <v>8467</v>
      </c>
      <c r="E145" s="884" t="s">
        <v>9027</v>
      </c>
      <c r="F145" s="884" t="s">
        <v>9028</v>
      </c>
    </row>
    <row r="146" customFormat="false" ht="34.5" hidden="false" customHeight="false" outlineLevel="0" collapsed="false">
      <c r="A146" s="884" t="s">
        <v>8464</v>
      </c>
      <c r="B146" s="884" t="s">
        <v>9029</v>
      </c>
      <c r="C146" s="885" t="s">
        <v>9030</v>
      </c>
      <c r="D146" s="884" t="s">
        <v>8467</v>
      </c>
      <c r="E146" s="884" t="s">
        <v>9031</v>
      </c>
      <c r="F146" s="884" t="s">
        <v>9032</v>
      </c>
    </row>
    <row r="147" customFormat="false" ht="34.5" hidden="false" customHeight="false" outlineLevel="0" collapsed="false">
      <c r="A147" s="884" t="s">
        <v>8464</v>
      </c>
      <c r="B147" s="884" t="s">
        <v>9033</v>
      </c>
      <c r="C147" s="885" t="s">
        <v>9034</v>
      </c>
      <c r="D147" s="884" t="s">
        <v>8467</v>
      </c>
      <c r="E147" s="884" t="s">
        <v>9035</v>
      </c>
      <c r="F147" s="884" t="s">
        <v>9036</v>
      </c>
    </row>
    <row r="148" customFormat="false" ht="23.25" hidden="false" customHeight="false" outlineLevel="0" collapsed="false">
      <c r="A148" s="884" t="s">
        <v>8464</v>
      </c>
      <c r="B148" s="884" t="s">
        <v>9037</v>
      </c>
      <c r="C148" s="885" t="s">
        <v>9038</v>
      </c>
      <c r="D148" s="884" t="s">
        <v>8467</v>
      </c>
      <c r="E148" s="884" t="s">
        <v>9039</v>
      </c>
      <c r="F148" s="884" t="s">
        <v>9040</v>
      </c>
    </row>
    <row r="149" customFormat="false" ht="23.25" hidden="false" customHeight="false" outlineLevel="0" collapsed="false">
      <c r="A149" s="884" t="s">
        <v>8464</v>
      </c>
      <c r="B149" s="884" t="s">
        <v>9041</v>
      </c>
      <c r="C149" s="885" t="s">
        <v>9042</v>
      </c>
      <c r="D149" s="884" t="s">
        <v>8467</v>
      </c>
      <c r="E149" s="884" t="s">
        <v>9043</v>
      </c>
      <c r="F149" s="884" t="s">
        <v>9044</v>
      </c>
    </row>
    <row r="150" customFormat="false" ht="23.25" hidden="false" customHeight="false" outlineLevel="0" collapsed="false">
      <c r="A150" s="884" t="s">
        <v>8464</v>
      </c>
      <c r="B150" s="884" t="s">
        <v>9045</v>
      </c>
      <c r="C150" s="885" t="s">
        <v>9046</v>
      </c>
      <c r="D150" s="884" t="s">
        <v>8467</v>
      </c>
      <c r="E150" s="884" t="s">
        <v>9047</v>
      </c>
      <c r="F150" s="884" t="s">
        <v>9048</v>
      </c>
    </row>
    <row r="151" customFormat="false" ht="23.25" hidden="false" customHeight="false" outlineLevel="0" collapsed="false">
      <c r="A151" s="884" t="s">
        <v>8464</v>
      </c>
      <c r="B151" s="884" t="s">
        <v>9049</v>
      </c>
      <c r="C151" s="885" t="s">
        <v>9050</v>
      </c>
      <c r="D151" s="884" t="s">
        <v>8467</v>
      </c>
      <c r="E151" s="884" t="s">
        <v>9051</v>
      </c>
      <c r="F151" s="884" t="s">
        <v>9052</v>
      </c>
    </row>
    <row r="152" customFormat="false" ht="23.25" hidden="false" customHeight="false" outlineLevel="0" collapsed="false">
      <c r="A152" s="884" t="s">
        <v>8464</v>
      </c>
      <c r="B152" s="884" t="s">
        <v>9053</v>
      </c>
      <c r="C152" s="885" t="s">
        <v>9054</v>
      </c>
      <c r="D152" s="884" t="s">
        <v>8467</v>
      </c>
      <c r="E152" s="884" t="s">
        <v>9055</v>
      </c>
      <c r="F152" s="884" t="s">
        <v>9056</v>
      </c>
    </row>
    <row r="153" customFormat="false" ht="23.25" hidden="false" customHeight="false" outlineLevel="0" collapsed="false">
      <c r="A153" s="884" t="s">
        <v>8464</v>
      </c>
      <c r="B153" s="884" t="s">
        <v>9057</v>
      </c>
      <c r="C153" s="885" t="s">
        <v>9058</v>
      </c>
      <c r="D153" s="884" t="s">
        <v>8467</v>
      </c>
      <c r="E153" s="884" t="s">
        <v>9059</v>
      </c>
      <c r="F153" s="884" t="s">
        <v>9060</v>
      </c>
    </row>
    <row r="154" customFormat="false" ht="23.25" hidden="false" customHeight="false" outlineLevel="0" collapsed="false">
      <c r="A154" s="884" t="s">
        <v>8464</v>
      </c>
      <c r="B154" s="884" t="s">
        <v>9061</v>
      </c>
      <c r="C154" s="885" t="s">
        <v>9062</v>
      </c>
      <c r="D154" s="884" t="s">
        <v>8467</v>
      </c>
      <c r="E154" s="884" t="s">
        <v>9063</v>
      </c>
      <c r="F154" s="884" t="s">
        <v>9064</v>
      </c>
    </row>
    <row r="155" customFormat="false" ht="34.5" hidden="false" customHeight="false" outlineLevel="0" collapsed="false">
      <c r="A155" s="884" t="s">
        <v>8464</v>
      </c>
      <c r="B155" s="884" t="s">
        <v>9065</v>
      </c>
      <c r="C155" s="885" t="s">
        <v>9066</v>
      </c>
      <c r="D155" s="884" t="s">
        <v>8467</v>
      </c>
      <c r="E155" s="884" t="s">
        <v>9067</v>
      </c>
      <c r="F155" s="884" t="s">
        <v>9068</v>
      </c>
    </row>
    <row r="156" customFormat="false" ht="23.25" hidden="false" customHeight="false" outlineLevel="0" collapsed="false">
      <c r="A156" s="884" t="s">
        <v>8464</v>
      </c>
      <c r="B156" s="884" t="s">
        <v>9069</v>
      </c>
      <c r="C156" s="885" t="s">
        <v>9070</v>
      </c>
      <c r="D156" s="884" t="s">
        <v>8467</v>
      </c>
      <c r="E156" s="884" t="s">
        <v>9071</v>
      </c>
      <c r="F156" s="884" t="s">
        <v>9072</v>
      </c>
    </row>
    <row r="157" customFormat="false" ht="34.5" hidden="false" customHeight="false" outlineLevel="0" collapsed="false">
      <c r="A157" s="884" t="s">
        <v>8464</v>
      </c>
      <c r="B157" s="884" t="s">
        <v>9073</v>
      </c>
      <c r="C157" s="885" t="s">
        <v>9074</v>
      </c>
      <c r="D157" s="884" t="s">
        <v>8467</v>
      </c>
      <c r="E157" s="884" t="s">
        <v>9075</v>
      </c>
      <c r="F157" s="884" t="s">
        <v>9076</v>
      </c>
    </row>
    <row r="158" customFormat="false" ht="23.25" hidden="false" customHeight="false" outlineLevel="0" collapsed="false">
      <c r="A158" s="884" t="s">
        <v>8464</v>
      </c>
      <c r="B158" s="884" t="s">
        <v>9077</v>
      </c>
      <c r="C158" s="885" t="s">
        <v>9078</v>
      </c>
      <c r="D158" s="884" t="s">
        <v>8467</v>
      </c>
      <c r="E158" s="884" t="s">
        <v>9079</v>
      </c>
      <c r="F158" s="884" t="s">
        <v>9080</v>
      </c>
    </row>
    <row r="159" customFormat="false" ht="34.5" hidden="false" customHeight="false" outlineLevel="0" collapsed="false">
      <c r="A159" s="884" t="s">
        <v>8464</v>
      </c>
      <c r="B159" s="884" t="s">
        <v>9081</v>
      </c>
      <c r="C159" s="885" t="s">
        <v>9082</v>
      </c>
      <c r="D159" s="884" t="s">
        <v>8467</v>
      </c>
      <c r="E159" s="884" t="s">
        <v>8924</v>
      </c>
      <c r="F159" s="884" t="s">
        <v>9083</v>
      </c>
    </row>
    <row r="160" customFormat="false" ht="23.25" hidden="false" customHeight="false" outlineLevel="0" collapsed="false">
      <c r="A160" s="884" t="s">
        <v>8464</v>
      </c>
      <c r="B160" s="884" t="s">
        <v>9084</v>
      </c>
      <c r="C160" s="885" t="s">
        <v>9085</v>
      </c>
      <c r="D160" s="884" t="s">
        <v>8467</v>
      </c>
      <c r="E160" s="884" t="s">
        <v>9086</v>
      </c>
      <c r="F160" s="884" t="s">
        <v>9087</v>
      </c>
    </row>
    <row r="161" customFormat="false" ht="34.5" hidden="false" customHeight="false" outlineLevel="0" collapsed="false">
      <c r="A161" s="884" t="s">
        <v>8464</v>
      </c>
      <c r="B161" s="884" t="s">
        <v>9088</v>
      </c>
      <c r="C161" s="885" t="s">
        <v>9089</v>
      </c>
      <c r="D161" s="884" t="s">
        <v>8467</v>
      </c>
      <c r="E161" s="884" t="s">
        <v>9090</v>
      </c>
      <c r="F161" s="884" t="s">
        <v>8564</v>
      </c>
    </row>
    <row r="162" customFormat="false" ht="23.25" hidden="false" customHeight="false" outlineLevel="0" collapsed="false">
      <c r="A162" s="884" t="s">
        <v>8464</v>
      </c>
      <c r="B162" s="884" t="s">
        <v>9091</v>
      </c>
      <c r="C162" s="885" t="s">
        <v>9092</v>
      </c>
      <c r="D162" s="884" t="s">
        <v>8467</v>
      </c>
      <c r="E162" s="884" t="s">
        <v>9093</v>
      </c>
      <c r="F162" s="884" t="s">
        <v>9094</v>
      </c>
    </row>
    <row r="163" customFormat="false" ht="34.5" hidden="false" customHeight="false" outlineLevel="0" collapsed="false">
      <c r="A163" s="884" t="s">
        <v>8464</v>
      </c>
      <c r="B163" s="884" t="s">
        <v>9095</v>
      </c>
      <c r="C163" s="885" t="s">
        <v>9096</v>
      </c>
      <c r="D163" s="884" t="s">
        <v>8467</v>
      </c>
      <c r="E163" s="884" t="s">
        <v>9097</v>
      </c>
      <c r="F163" s="884" t="s">
        <v>9098</v>
      </c>
    </row>
    <row r="164" customFormat="false" ht="34.5" hidden="false" customHeight="false" outlineLevel="0" collapsed="false">
      <c r="A164" s="884" t="s">
        <v>8464</v>
      </c>
      <c r="B164" s="884" t="s">
        <v>9099</v>
      </c>
      <c r="C164" s="885" t="s">
        <v>9100</v>
      </c>
      <c r="D164" s="884" t="s">
        <v>8467</v>
      </c>
      <c r="E164" s="884" t="s">
        <v>9101</v>
      </c>
      <c r="F164" s="884" t="s">
        <v>9102</v>
      </c>
    </row>
    <row r="165" customFormat="false" ht="34.5" hidden="false" customHeight="false" outlineLevel="0" collapsed="false">
      <c r="A165" s="884" t="s">
        <v>8464</v>
      </c>
      <c r="B165" s="884" t="s">
        <v>9103</v>
      </c>
      <c r="C165" s="885" t="s">
        <v>9104</v>
      </c>
      <c r="D165" s="884" t="s">
        <v>8467</v>
      </c>
      <c r="E165" s="884" t="s">
        <v>9105</v>
      </c>
      <c r="F165" s="884" t="s">
        <v>9106</v>
      </c>
    </row>
    <row r="166" customFormat="false" ht="23.25" hidden="false" customHeight="false" outlineLevel="0" collapsed="false">
      <c r="A166" s="884" t="s">
        <v>8464</v>
      </c>
      <c r="B166" s="884" t="s">
        <v>9107</v>
      </c>
      <c r="C166" s="885" t="s">
        <v>9108</v>
      </c>
      <c r="D166" s="884" t="s">
        <v>8467</v>
      </c>
      <c r="E166" s="884" t="s">
        <v>9109</v>
      </c>
      <c r="F166" s="884" t="s">
        <v>9110</v>
      </c>
    </row>
    <row r="167" customFormat="false" ht="34.5" hidden="false" customHeight="false" outlineLevel="0" collapsed="false">
      <c r="A167" s="884" t="s">
        <v>8464</v>
      </c>
      <c r="B167" s="884" t="s">
        <v>9111</v>
      </c>
      <c r="C167" s="885" t="s">
        <v>9112</v>
      </c>
      <c r="D167" s="884" t="s">
        <v>8467</v>
      </c>
      <c r="E167" s="884" t="s">
        <v>9113</v>
      </c>
      <c r="F167" s="884" t="s">
        <v>9114</v>
      </c>
    </row>
    <row r="168" customFormat="false" ht="23.25" hidden="false" customHeight="false" outlineLevel="0" collapsed="false">
      <c r="A168" s="884" t="s">
        <v>8464</v>
      </c>
      <c r="B168" s="884" t="s">
        <v>9115</v>
      </c>
      <c r="C168" s="885" t="s">
        <v>9116</v>
      </c>
      <c r="D168" s="884" t="s">
        <v>8467</v>
      </c>
      <c r="E168" s="884" t="s">
        <v>9117</v>
      </c>
      <c r="F168" s="884" t="s">
        <v>9118</v>
      </c>
    </row>
    <row r="169" customFormat="false" ht="34.5" hidden="false" customHeight="false" outlineLevel="0" collapsed="false">
      <c r="A169" s="884" t="s">
        <v>8464</v>
      </c>
      <c r="B169" s="884" t="s">
        <v>9119</v>
      </c>
      <c r="C169" s="885" t="s">
        <v>9120</v>
      </c>
      <c r="D169" s="884" t="s">
        <v>8467</v>
      </c>
      <c r="E169" s="884" t="s">
        <v>9121</v>
      </c>
      <c r="F169" s="884" t="s">
        <v>9122</v>
      </c>
    </row>
    <row r="170" customFormat="false" ht="23.25" hidden="false" customHeight="false" outlineLevel="0" collapsed="false">
      <c r="A170" s="884" t="s">
        <v>8464</v>
      </c>
      <c r="B170" s="884" t="s">
        <v>9123</v>
      </c>
      <c r="C170" s="885" t="s">
        <v>9124</v>
      </c>
      <c r="D170" s="884" t="s">
        <v>8467</v>
      </c>
      <c r="E170" s="884" t="s">
        <v>9125</v>
      </c>
      <c r="F170" s="884" t="s">
        <v>9126</v>
      </c>
    </row>
    <row r="171" customFormat="false" ht="34.5" hidden="false" customHeight="false" outlineLevel="0" collapsed="false">
      <c r="A171" s="884" t="s">
        <v>8464</v>
      </c>
      <c r="B171" s="884" t="s">
        <v>9127</v>
      </c>
      <c r="C171" s="885" t="s">
        <v>9128</v>
      </c>
      <c r="D171" s="884" t="s">
        <v>8467</v>
      </c>
      <c r="E171" s="884" t="s">
        <v>9129</v>
      </c>
      <c r="F171" s="884" t="s">
        <v>9130</v>
      </c>
    </row>
    <row r="172" customFormat="false" ht="23.25" hidden="false" customHeight="false" outlineLevel="0" collapsed="false">
      <c r="A172" s="884" t="s">
        <v>8464</v>
      </c>
      <c r="B172" s="884" t="s">
        <v>9131</v>
      </c>
      <c r="C172" s="885" t="s">
        <v>9132</v>
      </c>
      <c r="D172" s="884" t="s">
        <v>8467</v>
      </c>
      <c r="E172" s="884" t="s">
        <v>9133</v>
      </c>
      <c r="F172" s="884" t="s">
        <v>9134</v>
      </c>
    </row>
    <row r="173" customFormat="false" ht="34.5" hidden="false" customHeight="false" outlineLevel="0" collapsed="false">
      <c r="A173" s="884" t="s">
        <v>8464</v>
      </c>
      <c r="B173" s="884" t="s">
        <v>9135</v>
      </c>
      <c r="C173" s="885" t="s">
        <v>9136</v>
      </c>
      <c r="D173" s="884" t="s">
        <v>8467</v>
      </c>
      <c r="E173" s="884" t="s">
        <v>9137</v>
      </c>
      <c r="F173" s="884" t="s">
        <v>9138</v>
      </c>
    </row>
    <row r="174" customFormat="false" ht="23.25" hidden="false" customHeight="false" outlineLevel="0" collapsed="false">
      <c r="A174" s="884" t="s">
        <v>8464</v>
      </c>
      <c r="B174" s="884" t="s">
        <v>9139</v>
      </c>
      <c r="C174" s="885" t="s">
        <v>9140</v>
      </c>
      <c r="D174" s="884" t="s">
        <v>8467</v>
      </c>
      <c r="E174" s="884" t="s">
        <v>9141</v>
      </c>
      <c r="F174" s="884" t="s">
        <v>9142</v>
      </c>
    </row>
    <row r="175" customFormat="false" ht="34.5" hidden="false" customHeight="false" outlineLevel="0" collapsed="false">
      <c r="A175" s="884" t="s">
        <v>8464</v>
      </c>
      <c r="B175" s="884" t="s">
        <v>9143</v>
      </c>
      <c r="C175" s="885" t="s">
        <v>9144</v>
      </c>
      <c r="D175" s="884" t="s">
        <v>8467</v>
      </c>
      <c r="E175" s="884" t="s">
        <v>9145</v>
      </c>
      <c r="F175" s="884" t="s">
        <v>9146</v>
      </c>
    </row>
    <row r="176" customFormat="false" ht="23.25" hidden="false" customHeight="false" outlineLevel="0" collapsed="false">
      <c r="A176" s="884" t="s">
        <v>8464</v>
      </c>
      <c r="B176" s="884" t="s">
        <v>9147</v>
      </c>
      <c r="C176" s="885" t="s">
        <v>9148</v>
      </c>
      <c r="D176" s="884" t="s">
        <v>8467</v>
      </c>
      <c r="E176" s="884" t="s">
        <v>9149</v>
      </c>
      <c r="F176" s="884" t="s">
        <v>9150</v>
      </c>
    </row>
    <row r="177" customFormat="false" ht="34.5" hidden="false" customHeight="false" outlineLevel="0" collapsed="false">
      <c r="A177" s="884" t="s">
        <v>8464</v>
      </c>
      <c r="B177" s="884" t="s">
        <v>9151</v>
      </c>
      <c r="C177" s="885" t="s">
        <v>9152</v>
      </c>
      <c r="D177" s="884" t="s">
        <v>8467</v>
      </c>
      <c r="E177" s="884" t="s">
        <v>9153</v>
      </c>
      <c r="F177" s="884" t="s">
        <v>9154</v>
      </c>
    </row>
    <row r="178" customFormat="false" ht="34.5" hidden="false" customHeight="false" outlineLevel="0" collapsed="false">
      <c r="A178" s="884" t="s">
        <v>8464</v>
      </c>
      <c r="B178" s="884" t="s">
        <v>9155</v>
      </c>
      <c r="C178" s="885" t="s">
        <v>9156</v>
      </c>
      <c r="D178" s="884" t="s">
        <v>8467</v>
      </c>
      <c r="E178" s="884" t="s">
        <v>9157</v>
      </c>
      <c r="F178" s="884" t="s">
        <v>9158</v>
      </c>
    </row>
    <row r="179" customFormat="false" ht="34.5" hidden="false" customHeight="false" outlineLevel="0" collapsed="false">
      <c r="A179" s="884" t="s">
        <v>8464</v>
      </c>
      <c r="B179" s="884" t="s">
        <v>9159</v>
      </c>
      <c r="C179" s="885" t="s">
        <v>9160</v>
      </c>
      <c r="D179" s="884" t="s">
        <v>8467</v>
      </c>
      <c r="E179" s="884" t="s">
        <v>9161</v>
      </c>
      <c r="F179" s="884" t="s">
        <v>9162</v>
      </c>
    </row>
    <row r="180" customFormat="false" ht="23.25" hidden="false" customHeight="false" outlineLevel="0" collapsed="false">
      <c r="A180" s="884" t="s">
        <v>8464</v>
      </c>
      <c r="B180" s="884" t="s">
        <v>9163</v>
      </c>
      <c r="C180" s="885" t="s">
        <v>9164</v>
      </c>
      <c r="D180" s="884" t="s">
        <v>8467</v>
      </c>
      <c r="E180" s="884" t="s">
        <v>9165</v>
      </c>
      <c r="F180" s="884" t="s">
        <v>9166</v>
      </c>
    </row>
    <row r="181" customFormat="false" ht="34.5" hidden="false" customHeight="false" outlineLevel="0" collapsed="false">
      <c r="A181" s="884" t="s">
        <v>8464</v>
      </c>
      <c r="B181" s="884" t="s">
        <v>9167</v>
      </c>
      <c r="C181" s="885" t="s">
        <v>9168</v>
      </c>
      <c r="D181" s="884" t="s">
        <v>8467</v>
      </c>
      <c r="E181" s="884" t="s">
        <v>9169</v>
      </c>
      <c r="F181" s="884" t="s">
        <v>9170</v>
      </c>
    </row>
    <row r="182" customFormat="false" ht="23.25" hidden="false" customHeight="false" outlineLevel="0" collapsed="false">
      <c r="A182" s="884" t="s">
        <v>8464</v>
      </c>
      <c r="B182" s="884" t="s">
        <v>9171</v>
      </c>
      <c r="C182" s="885" t="s">
        <v>9172</v>
      </c>
      <c r="D182" s="884" t="s">
        <v>8467</v>
      </c>
      <c r="E182" s="884" t="s">
        <v>9173</v>
      </c>
      <c r="F182" s="884" t="s">
        <v>9174</v>
      </c>
    </row>
    <row r="183" customFormat="false" ht="23.25" hidden="false" customHeight="false" outlineLevel="0" collapsed="false">
      <c r="A183" s="884" t="s">
        <v>8464</v>
      </c>
      <c r="B183" s="884" t="s">
        <v>9175</v>
      </c>
      <c r="C183" s="885" t="s">
        <v>9176</v>
      </c>
      <c r="D183" s="884" t="s">
        <v>8467</v>
      </c>
      <c r="E183" s="884" t="s">
        <v>9177</v>
      </c>
      <c r="F183" s="884" t="s">
        <v>9178</v>
      </c>
    </row>
    <row r="184" customFormat="false" ht="23.25" hidden="false" customHeight="false" outlineLevel="0" collapsed="false">
      <c r="A184" s="884" t="s">
        <v>8464</v>
      </c>
      <c r="B184" s="884" t="s">
        <v>9179</v>
      </c>
      <c r="C184" s="885" t="s">
        <v>9180</v>
      </c>
      <c r="D184" s="884" t="s">
        <v>8467</v>
      </c>
      <c r="E184" s="884" t="s">
        <v>9181</v>
      </c>
      <c r="F184" s="884" t="s">
        <v>9182</v>
      </c>
    </row>
    <row r="185" customFormat="false" ht="23.25" hidden="false" customHeight="false" outlineLevel="0" collapsed="false">
      <c r="A185" s="884" t="s">
        <v>8464</v>
      </c>
      <c r="B185" s="884" t="s">
        <v>9183</v>
      </c>
      <c r="C185" s="885" t="s">
        <v>9184</v>
      </c>
      <c r="D185" s="884" t="s">
        <v>8467</v>
      </c>
      <c r="E185" s="884" t="s">
        <v>9185</v>
      </c>
      <c r="F185" s="884" t="s">
        <v>9186</v>
      </c>
    </row>
    <row r="186" customFormat="false" ht="23.25" hidden="false" customHeight="false" outlineLevel="0" collapsed="false">
      <c r="A186" s="884" t="s">
        <v>8464</v>
      </c>
      <c r="B186" s="884" t="s">
        <v>9187</v>
      </c>
      <c r="C186" s="885" t="s">
        <v>9188</v>
      </c>
      <c r="D186" s="884" t="s">
        <v>8467</v>
      </c>
      <c r="E186" s="884" t="s">
        <v>9189</v>
      </c>
      <c r="F186" s="884" t="s">
        <v>9190</v>
      </c>
    </row>
    <row r="187" customFormat="false" ht="23.25" hidden="false" customHeight="false" outlineLevel="0" collapsed="false">
      <c r="A187" s="884" t="s">
        <v>8464</v>
      </c>
      <c r="B187" s="884" t="s">
        <v>9191</v>
      </c>
      <c r="C187" s="885" t="s">
        <v>9192</v>
      </c>
      <c r="D187" s="884" t="s">
        <v>8467</v>
      </c>
      <c r="E187" s="884" t="s">
        <v>9193</v>
      </c>
      <c r="F187" s="884" t="s">
        <v>9194</v>
      </c>
    </row>
    <row r="188" customFormat="false" ht="23.25" hidden="false" customHeight="false" outlineLevel="0" collapsed="false">
      <c r="A188" s="884" t="s">
        <v>8464</v>
      </c>
      <c r="B188" s="884" t="s">
        <v>9195</v>
      </c>
      <c r="C188" s="885" t="s">
        <v>9196</v>
      </c>
      <c r="D188" s="884" t="s">
        <v>8467</v>
      </c>
      <c r="E188" s="884" t="s">
        <v>9197</v>
      </c>
      <c r="F188" s="884" t="s">
        <v>9198</v>
      </c>
    </row>
    <row r="189" customFormat="false" ht="23.25" hidden="false" customHeight="false" outlineLevel="0" collapsed="false">
      <c r="A189" s="884" t="s">
        <v>8464</v>
      </c>
      <c r="B189" s="884" t="s">
        <v>9199</v>
      </c>
      <c r="C189" s="885" t="s">
        <v>9200</v>
      </c>
      <c r="D189" s="884" t="s">
        <v>8467</v>
      </c>
      <c r="E189" s="884" t="s">
        <v>9201</v>
      </c>
      <c r="F189" s="884" t="s">
        <v>9202</v>
      </c>
    </row>
    <row r="190" customFormat="false" ht="23.25" hidden="false" customHeight="false" outlineLevel="0" collapsed="false">
      <c r="A190" s="884" t="s">
        <v>8464</v>
      </c>
      <c r="B190" s="884" t="s">
        <v>9203</v>
      </c>
      <c r="C190" s="885" t="s">
        <v>9204</v>
      </c>
      <c r="D190" s="884" t="s">
        <v>8467</v>
      </c>
      <c r="E190" s="884" t="s">
        <v>9205</v>
      </c>
      <c r="F190" s="884" t="s">
        <v>9206</v>
      </c>
    </row>
    <row r="191" customFormat="false" ht="23.25" hidden="false" customHeight="false" outlineLevel="0" collapsed="false">
      <c r="A191" s="884" t="s">
        <v>8464</v>
      </c>
      <c r="B191" s="884" t="s">
        <v>9207</v>
      </c>
      <c r="C191" s="885" t="s">
        <v>9208</v>
      </c>
      <c r="D191" s="884" t="s">
        <v>8467</v>
      </c>
      <c r="E191" s="884" t="s">
        <v>9209</v>
      </c>
      <c r="F191" s="884" t="s">
        <v>9210</v>
      </c>
    </row>
    <row r="192" customFormat="false" ht="23.25" hidden="false" customHeight="false" outlineLevel="0" collapsed="false">
      <c r="A192" s="884" t="s">
        <v>8464</v>
      </c>
      <c r="B192" s="884" t="s">
        <v>9211</v>
      </c>
      <c r="C192" s="885" t="s">
        <v>9212</v>
      </c>
      <c r="D192" s="884" t="s">
        <v>8467</v>
      </c>
      <c r="E192" s="884" t="s">
        <v>9213</v>
      </c>
      <c r="F192" s="884" t="s">
        <v>9214</v>
      </c>
    </row>
    <row r="193" customFormat="false" ht="23.25" hidden="false" customHeight="false" outlineLevel="0" collapsed="false">
      <c r="A193" s="884" t="s">
        <v>8464</v>
      </c>
      <c r="B193" s="884" t="s">
        <v>9215</v>
      </c>
      <c r="C193" s="885" t="s">
        <v>9216</v>
      </c>
      <c r="D193" s="884" t="s">
        <v>8467</v>
      </c>
      <c r="E193" s="884" t="s">
        <v>9217</v>
      </c>
      <c r="F193" s="884" t="s">
        <v>9218</v>
      </c>
    </row>
    <row r="194" customFormat="false" ht="23.25" hidden="false" customHeight="false" outlineLevel="0" collapsed="false">
      <c r="A194" s="884" t="s">
        <v>8464</v>
      </c>
      <c r="B194" s="884" t="s">
        <v>9219</v>
      </c>
      <c r="C194" s="885" t="s">
        <v>9220</v>
      </c>
      <c r="D194" s="884" t="s">
        <v>8467</v>
      </c>
      <c r="E194" s="884" t="s">
        <v>9221</v>
      </c>
      <c r="F194" s="884" t="s">
        <v>9222</v>
      </c>
    </row>
    <row r="195" customFormat="false" ht="23.25" hidden="false" customHeight="false" outlineLevel="0" collapsed="false">
      <c r="A195" s="884" t="s">
        <v>8464</v>
      </c>
      <c r="B195" s="884" t="s">
        <v>9223</v>
      </c>
      <c r="C195" s="885" t="s">
        <v>9224</v>
      </c>
      <c r="D195" s="884" t="s">
        <v>8467</v>
      </c>
      <c r="E195" s="884" t="s">
        <v>9225</v>
      </c>
      <c r="F195" s="884" t="s">
        <v>9226</v>
      </c>
    </row>
    <row r="196" customFormat="false" ht="23.25" hidden="false" customHeight="false" outlineLevel="0" collapsed="false">
      <c r="A196" s="884" t="s">
        <v>8464</v>
      </c>
      <c r="B196" s="884" t="s">
        <v>9227</v>
      </c>
      <c r="C196" s="885" t="s">
        <v>9228</v>
      </c>
      <c r="D196" s="884" t="s">
        <v>8467</v>
      </c>
      <c r="E196" s="884" t="s">
        <v>9229</v>
      </c>
      <c r="F196" s="884" t="s">
        <v>9230</v>
      </c>
    </row>
    <row r="197" customFormat="false" ht="23.25" hidden="false" customHeight="false" outlineLevel="0" collapsed="false">
      <c r="A197" s="884" t="s">
        <v>8464</v>
      </c>
      <c r="B197" s="884" t="s">
        <v>9231</v>
      </c>
      <c r="C197" s="885" t="s">
        <v>9232</v>
      </c>
      <c r="D197" s="884" t="s">
        <v>8467</v>
      </c>
      <c r="E197" s="884" t="s">
        <v>9233</v>
      </c>
      <c r="F197" s="884" t="s">
        <v>9234</v>
      </c>
    </row>
    <row r="198" customFormat="false" ht="23.25" hidden="false" customHeight="false" outlineLevel="0" collapsed="false">
      <c r="A198" s="884" t="s">
        <v>8464</v>
      </c>
      <c r="B198" s="884" t="s">
        <v>9235</v>
      </c>
      <c r="C198" s="885" t="s">
        <v>9236</v>
      </c>
      <c r="D198" s="884" t="s">
        <v>8467</v>
      </c>
      <c r="E198" s="884" t="s">
        <v>9237</v>
      </c>
      <c r="F198" s="884" t="s">
        <v>9238</v>
      </c>
    </row>
    <row r="199" customFormat="false" ht="23.25" hidden="false" customHeight="false" outlineLevel="0" collapsed="false">
      <c r="A199" s="884" t="s">
        <v>8464</v>
      </c>
      <c r="B199" s="884" t="s">
        <v>9239</v>
      </c>
      <c r="C199" s="885" t="s">
        <v>9240</v>
      </c>
      <c r="D199" s="884" t="s">
        <v>8467</v>
      </c>
      <c r="E199" s="884" t="s">
        <v>9241</v>
      </c>
      <c r="F199" s="884" t="s">
        <v>9242</v>
      </c>
    </row>
    <row r="200" customFormat="false" ht="23.25" hidden="false" customHeight="false" outlineLevel="0" collapsed="false">
      <c r="A200" s="884" t="s">
        <v>8464</v>
      </c>
      <c r="B200" s="884" t="s">
        <v>9243</v>
      </c>
      <c r="C200" s="885" t="s">
        <v>9244</v>
      </c>
      <c r="D200" s="884" t="s">
        <v>8467</v>
      </c>
      <c r="E200" s="884" t="s">
        <v>9245</v>
      </c>
      <c r="F200" s="884" t="s">
        <v>9246</v>
      </c>
    </row>
    <row r="201" customFormat="false" ht="23.25" hidden="false" customHeight="false" outlineLevel="0" collapsed="false">
      <c r="A201" s="884" t="s">
        <v>8464</v>
      </c>
      <c r="B201" s="884" t="s">
        <v>9247</v>
      </c>
      <c r="C201" s="885" t="s">
        <v>9248</v>
      </c>
      <c r="D201" s="884" t="s">
        <v>8467</v>
      </c>
      <c r="E201" s="884" t="s">
        <v>9249</v>
      </c>
      <c r="F201" s="884" t="s">
        <v>9250</v>
      </c>
    </row>
    <row r="202" customFormat="false" ht="23.25" hidden="false" customHeight="false" outlineLevel="0" collapsed="false">
      <c r="A202" s="884" t="s">
        <v>8464</v>
      </c>
      <c r="B202" s="884" t="s">
        <v>9251</v>
      </c>
      <c r="C202" s="885" t="s">
        <v>9252</v>
      </c>
      <c r="D202" s="884" t="s">
        <v>8467</v>
      </c>
      <c r="E202" s="884" t="s">
        <v>8671</v>
      </c>
      <c r="F202" s="884" t="s">
        <v>9253</v>
      </c>
    </row>
    <row r="203" customFormat="false" ht="23.25" hidden="false" customHeight="false" outlineLevel="0" collapsed="false">
      <c r="A203" s="884" t="s">
        <v>8464</v>
      </c>
      <c r="B203" s="884" t="s">
        <v>9254</v>
      </c>
      <c r="C203" s="885" t="s">
        <v>9255</v>
      </c>
      <c r="D203" s="884" t="s">
        <v>8467</v>
      </c>
      <c r="E203" s="884" t="s">
        <v>9256</v>
      </c>
      <c r="F203" s="884" t="s">
        <v>9257</v>
      </c>
    </row>
    <row r="204" customFormat="false" ht="23.25" hidden="false" customHeight="false" outlineLevel="0" collapsed="false">
      <c r="A204" s="884" t="s">
        <v>8464</v>
      </c>
      <c r="B204" s="884" t="s">
        <v>9258</v>
      </c>
      <c r="C204" s="885" t="s">
        <v>9259</v>
      </c>
      <c r="D204" s="884" t="s">
        <v>8467</v>
      </c>
      <c r="E204" s="884" t="s">
        <v>9260</v>
      </c>
      <c r="F204" s="884" t="s">
        <v>9261</v>
      </c>
    </row>
    <row r="205" customFormat="false" ht="23.25" hidden="false" customHeight="false" outlineLevel="0" collapsed="false">
      <c r="A205" s="884" t="s">
        <v>8464</v>
      </c>
      <c r="B205" s="884" t="s">
        <v>9262</v>
      </c>
      <c r="C205" s="885" t="s">
        <v>9263</v>
      </c>
      <c r="D205" s="884" t="s">
        <v>8467</v>
      </c>
      <c r="E205" s="884" t="s">
        <v>9264</v>
      </c>
      <c r="F205" s="884" t="s">
        <v>9265</v>
      </c>
    </row>
    <row r="206" customFormat="false" ht="23.25" hidden="false" customHeight="false" outlineLevel="0" collapsed="false">
      <c r="A206" s="884" t="s">
        <v>8464</v>
      </c>
      <c r="B206" s="884" t="s">
        <v>9266</v>
      </c>
      <c r="C206" s="885" t="s">
        <v>9267</v>
      </c>
      <c r="D206" s="884" t="s">
        <v>8467</v>
      </c>
      <c r="E206" s="884" t="s">
        <v>9268</v>
      </c>
      <c r="F206" s="884" t="s">
        <v>9269</v>
      </c>
    </row>
    <row r="207" customFormat="false" ht="23.25" hidden="false" customHeight="false" outlineLevel="0" collapsed="false">
      <c r="A207" s="884" t="s">
        <v>8464</v>
      </c>
      <c r="B207" s="884" t="s">
        <v>9270</v>
      </c>
      <c r="C207" s="885" t="s">
        <v>9271</v>
      </c>
      <c r="D207" s="884" t="s">
        <v>8467</v>
      </c>
      <c r="E207" s="884" t="s">
        <v>9272</v>
      </c>
      <c r="F207" s="884" t="s">
        <v>9273</v>
      </c>
    </row>
    <row r="208" customFormat="false" ht="23.25" hidden="false" customHeight="false" outlineLevel="0" collapsed="false">
      <c r="A208" s="884" t="s">
        <v>8464</v>
      </c>
      <c r="B208" s="884" t="s">
        <v>9274</v>
      </c>
      <c r="C208" s="885" t="s">
        <v>9275</v>
      </c>
      <c r="D208" s="884" t="s">
        <v>8467</v>
      </c>
      <c r="E208" s="884" t="s">
        <v>9276</v>
      </c>
      <c r="F208" s="884" t="s">
        <v>9277</v>
      </c>
    </row>
    <row r="209" customFormat="false" ht="23.25" hidden="false" customHeight="false" outlineLevel="0" collapsed="false">
      <c r="A209" s="884" t="s">
        <v>8464</v>
      </c>
      <c r="B209" s="884" t="s">
        <v>9278</v>
      </c>
      <c r="C209" s="885" t="s">
        <v>9279</v>
      </c>
      <c r="D209" s="884" t="s">
        <v>8467</v>
      </c>
      <c r="E209" s="884" t="s">
        <v>9280</v>
      </c>
      <c r="F209" s="884" t="s">
        <v>9281</v>
      </c>
    </row>
    <row r="210" customFormat="false" ht="23.25" hidden="false" customHeight="false" outlineLevel="0" collapsed="false">
      <c r="A210" s="884" t="s">
        <v>8464</v>
      </c>
      <c r="B210" s="884" t="s">
        <v>9282</v>
      </c>
      <c r="C210" s="885" t="s">
        <v>9283</v>
      </c>
      <c r="D210" s="884" t="s">
        <v>8467</v>
      </c>
      <c r="E210" s="884" t="s">
        <v>9284</v>
      </c>
      <c r="F210" s="884" t="s">
        <v>9285</v>
      </c>
    </row>
    <row r="211" customFormat="false" ht="23.25" hidden="false" customHeight="false" outlineLevel="0" collapsed="false">
      <c r="A211" s="884" t="s">
        <v>8464</v>
      </c>
      <c r="B211" s="884" t="s">
        <v>9286</v>
      </c>
      <c r="C211" s="885" t="s">
        <v>9287</v>
      </c>
      <c r="D211" s="884" t="s">
        <v>8467</v>
      </c>
      <c r="E211" s="884" t="s">
        <v>9288</v>
      </c>
      <c r="F211" s="884" t="s">
        <v>9289</v>
      </c>
    </row>
    <row r="212" customFormat="false" ht="23.25" hidden="false" customHeight="false" outlineLevel="0" collapsed="false">
      <c r="A212" s="884" t="s">
        <v>8464</v>
      </c>
      <c r="B212" s="884" t="s">
        <v>9290</v>
      </c>
      <c r="C212" s="885" t="s">
        <v>9291</v>
      </c>
      <c r="D212" s="884" t="s">
        <v>8467</v>
      </c>
      <c r="E212" s="884" t="s">
        <v>9292</v>
      </c>
      <c r="F212" s="884" t="s">
        <v>9293</v>
      </c>
    </row>
    <row r="213" customFormat="false" ht="23.25" hidden="false" customHeight="false" outlineLevel="0" collapsed="false">
      <c r="A213" s="884" t="s">
        <v>8464</v>
      </c>
      <c r="B213" s="884" t="s">
        <v>9294</v>
      </c>
      <c r="C213" s="885" t="s">
        <v>9295</v>
      </c>
      <c r="D213" s="884" t="s">
        <v>8467</v>
      </c>
      <c r="E213" s="884" t="s">
        <v>9296</v>
      </c>
      <c r="F213" s="884" t="s">
        <v>9297</v>
      </c>
    </row>
    <row r="214" customFormat="false" ht="23.25" hidden="false" customHeight="false" outlineLevel="0" collapsed="false">
      <c r="A214" s="884" t="s">
        <v>8464</v>
      </c>
      <c r="B214" s="884" t="s">
        <v>9298</v>
      </c>
      <c r="C214" s="885" t="s">
        <v>9299</v>
      </c>
      <c r="D214" s="884" t="s">
        <v>8467</v>
      </c>
      <c r="E214" s="884" t="s">
        <v>9300</v>
      </c>
      <c r="F214" s="884" t="s">
        <v>9301</v>
      </c>
    </row>
    <row r="215" customFormat="false" ht="23.25" hidden="false" customHeight="false" outlineLevel="0" collapsed="false">
      <c r="A215" s="884" t="s">
        <v>8464</v>
      </c>
      <c r="B215" s="884" t="s">
        <v>9302</v>
      </c>
      <c r="C215" s="885" t="s">
        <v>9303</v>
      </c>
      <c r="D215" s="884" t="s">
        <v>8467</v>
      </c>
      <c r="E215" s="884" t="s">
        <v>9304</v>
      </c>
      <c r="F215" s="884" t="s">
        <v>9305</v>
      </c>
    </row>
    <row r="216" customFormat="false" ht="23.25" hidden="false" customHeight="false" outlineLevel="0" collapsed="false">
      <c r="A216" s="884" t="s">
        <v>8464</v>
      </c>
      <c r="B216" s="884" t="s">
        <v>9306</v>
      </c>
      <c r="C216" s="885" t="s">
        <v>9307</v>
      </c>
      <c r="D216" s="884" t="s">
        <v>8467</v>
      </c>
      <c r="E216" s="884" t="s">
        <v>9308</v>
      </c>
      <c r="F216" s="884" t="s">
        <v>9309</v>
      </c>
    </row>
    <row r="217" customFormat="false" ht="23.25" hidden="false" customHeight="false" outlineLevel="0" collapsed="false">
      <c r="A217" s="884" t="s">
        <v>8464</v>
      </c>
      <c r="B217" s="884" t="s">
        <v>9310</v>
      </c>
      <c r="C217" s="885" t="s">
        <v>9311</v>
      </c>
      <c r="D217" s="884" t="s">
        <v>8467</v>
      </c>
      <c r="E217" s="884" t="s">
        <v>9312</v>
      </c>
      <c r="F217" s="884" t="s">
        <v>9313</v>
      </c>
    </row>
    <row r="218" customFormat="false" ht="23.25" hidden="false" customHeight="false" outlineLevel="0" collapsed="false">
      <c r="A218" s="884" t="s">
        <v>8464</v>
      </c>
      <c r="B218" s="884" t="s">
        <v>9314</v>
      </c>
      <c r="C218" s="885" t="s">
        <v>9315</v>
      </c>
      <c r="D218" s="884" t="s">
        <v>8467</v>
      </c>
      <c r="E218" s="884" t="s">
        <v>9316</v>
      </c>
      <c r="F218" s="884" t="s">
        <v>9317</v>
      </c>
    </row>
    <row r="219" customFormat="false" ht="23.25" hidden="false" customHeight="false" outlineLevel="0" collapsed="false">
      <c r="A219" s="884" t="s">
        <v>8464</v>
      </c>
      <c r="B219" s="884" t="s">
        <v>9318</v>
      </c>
      <c r="C219" s="885" t="s">
        <v>9319</v>
      </c>
      <c r="D219" s="884" t="s">
        <v>8467</v>
      </c>
      <c r="E219" s="884" t="s">
        <v>9320</v>
      </c>
      <c r="F219" s="884" t="s">
        <v>9321</v>
      </c>
    </row>
    <row r="220" customFormat="false" ht="23.25" hidden="false" customHeight="false" outlineLevel="0" collapsed="false">
      <c r="A220" s="884" t="s">
        <v>8464</v>
      </c>
      <c r="B220" s="884" t="s">
        <v>9322</v>
      </c>
      <c r="C220" s="885" t="s">
        <v>9323</v>
      </c>
      <c r="D220" s="884" t="s">
        <v>8467</v>
      </c>
      <c r="E220" s="884" t="s">
        <v>9324</v>
      </c>
      <c r="F220" s="884" t="s">
        <v>9325</v>
      </c>
    </row>
    <row r="221" customFormat="false" ht="23.25" hidden="false" customHeight="false" outlineLevel="0" collapsed="false">
      <c r="A221" s="884" t="s">
        <v>8464</v>
      </c>
      <c r="B221" s="884" t="s">
        <v>9326</v>
      </c>
      <c r="C221" s="885" t="s">
        <v>9327</v>
      </c>
      <c r="D221" s="884" t="s">
        <v>8467</v>
      </c>
      <c r="E221" s="884" t="s">
        <v>9328</v>
      </c>
      <c r="F221" s="884" t="s">
        <v>9329</v>
      </c>
    </row>
    <row r="222" customFormat="false" ht="23.25" hidden="false" customHeight="false" outlineLevel="0" collapsed="false">
      <c r="A222" s="884" t="s">
        <v>8464</v>
      </c>
      <c r="B222" s="884" t="s">
        <v>9330</v>
      </c>
      <c r="C222" s="885" t="s">
        <v>9331</v>
      </c>
      <c r="D222" s="884" t="s">
        <v>8467</v>
      </c>
      <c r="E222" s="884" t="s">
        <v>9332</v>
      </c>
      <c r="F222" s="884" t="s">
        <v>9333</v>
      </c>
    </row>
    <row r="223" customFormat="false" ht="23.25" hidden="false" customHeight="false" outlineLevel="0" collapsed="false">
      <c r="A223" s="884" t="s">
        <v>8464</v>
      </c>
      <c r="B223" s="884" t="s">
        <v>9334</v>
      </c>
      <c r="C223" s="885" t="s">
        <v>9335</v>
      </c>
      <c r="D223" s="884" t="s">
        <v>8467</v>
      </c>
      <c r="E223" s="884" t="s">
        <v>9336</v>
      </c>
      <c r="F223" s="884" t="s">
        <v>9337</v>
      </c>
    </row>
    <row r="224" customFormat="false" ht="23.25" hidden="false" customHeight="false" outlineLevel="0" collapsed="false">
      <c r="A224" s="884" t="s">
        <v>8464</v>
      </c>
      <c r="B224" s="884" t="s">
        <v>9338</v>
      </c>
      <c r="C224" s="885" t="s">
        <v>9339</v>
      </c>
      <c r="D224" s="884" t="s">
        <v>8467</v>
      </c>
      <c r="E224" s="884" t="s">
        <v>9340</v>
      </c>
      <c r="F224" s="884" t="s">
        <v>9341</v>
      </c>
    </row>
    <row r="225" customFormat="false" ht="23.25" hidden="false" customHeight="false" outlineLevel="0" collapsed="false">
      <c r="A225" s="884" t="s">
        <v>8464</v>
      </c>
      <c r="B225" s="884" t="s">
        <v>9342</v>
      </c>
      <c r="C225" s="885" t="s">
        <v>9343</v>
      </c>
      <c r="D225" s="884" t="s">
        <v>8467</v>
      </c>
      <c r="E225" s="884" t="s">
        <v>9344</v>
      </c>
      <c r="F225" s="884" t="s">
        <v>9345</v>
      </c>
    </row>
    <row r="226" customFormat="false" ht="23.25" hidden="false" customHeight="false" outlineLevel="0" collapsed="false">
      <c r="A226" s="884" t="s">
        <v>8464</v>
      </c>
      <c r="B226" s="884" t="s">
        <v>9346</v>
      </c>
      <c r="C226" s="885" t="s">
        <v>9347</v>
      </c>
      <c r="D226" s="884" t="s">
        <v>8467</v>
      </c>
      <c r="E226" s="884" t="s">
        <v>9348</v>
      </c>
      <c r="F226" s="884" t="s">
        <v>9349</v>
      </c>
    </row>
    <row r="227" customFormat="false" ht="23.25" hidden="false" customHeight="false" outlineLevel="0" collapsed="false">
      <c r="A227" s="884" t="s">
        <v>8464</v>
      </c>
      <c r="B227" s="884" t="s">
        <v>9350</v>
      </c>
      <c r="C227" s="885" t="s">
        <v>9351</v>
      </c>
      <c r="D227" s="884" t="s">
        <v>8467</v>
      </c>
      <c r="E227" s="884" t="s">
        <v>9352</v>
      </c>
      <c r="F227" s="884" t="s">
        <v>9353</v>
      </c>
    </row>
    <row r="228" customFormat="false" ht="15" hidden="false" customHeight="false" outlineLevel="0" collapsed="false">
      <c r="A228" s="884" t="s">
        <v>8464</v>
      </c>
      <c r="B228" s="884" t="s">
        <v>9354</v>
      </c>
      <c r="C228" s="885" t="s">
        <v>9355</v>
      </c>
      <c r="D228" s="884" t="s">
        <v>8787</v>
      </c>
      <c r="E228" s="884" t="s">
        <v>9356</v>
      </c>
      <c r="F228" s="884" t="s">
        <v>9357</v>
      </c>
    </row>
    <row r="229" customFormat="false" ht="15" hidden="false" customHeight="false" outlineLevel="0" collapsed="false">
      <c r="A229" s="884" t="s">
        <v>8464</v>
      </c>
      <c r="B229" s="884" t="s">
        <v>9358</v>
      </c>
      <c r="C229" s="885" t="s">
        <v>9359</v>
      </c>
      <c r="D229" s="884" t="s">
        <v>8787</v>
      </c>
      <c r="E229" s="884" t="s">
        <v>9360</v>
      </c>
      <c r="F229" s="884" t="s">
        <v>9361</v>
      </c>
    </row>
    <row r="230" customFormat="false" ht="15" hidden="false" customHeight="false" outlineLevel="0" collapsed="false">
      <c r="A230" s="884" t="s">
        <v>8464</v>
      </c>
      <c r="B230" s="884" t="s">
        <v>9362</v>
      </c>
      <c r="C230" s="885" t="s">
        <v>9363</v>
      </c>
      <c r="D230" s="884" t="s">
        <v>8467</v>
      </c>
      <c r="E230" s="884" t="s">
        <v>9364</v>
      </c>
      <c r="F230" s="884" t="s">
        <v>9365</v>
      </c>
    </row>
    <row r="231" customFormat="false" ht="15" hidden="false" customHeight="false" outlineLevel="0" collapsed="false">
      <c r="A231" s="884" t="s">
        <v>8464</v>
      </c>
      <c r="B231" s="884" t="s">
        <v>9366</v>
      </c>
      <c r="C231" s="885" t="s">
        <v>9367</v>
      </c>
      <c r="D231" s="884" t="s">
        <v>8467</v>
      </c>
      <c r="E231" s="884" t="s">
        <v>9368</v>
      </c>
      <c r="F231" s="884" t="s">
        <v>9369</v>
      </c>
    </row>
    <row r="232" customFormat="false" ht="15" hidden="false" customHeight="false" outlineLevel="0" collapsed="false">
      <c r="A232" s="884" t="s">
        <v>8464</v>
      </c>
      <c r="B232" s="884" t="s">
        <v>9370</v>
      </c>
      <c r="C232" s="885" t="s">
        <v>9371</v>
      </c>
      <c r="D232" s="884" t="s">
        <v>8467</v>
      </c>
      <c r="E232" s="884" t="s">
        <v>9372</v>
      </c>
      <c r="F232" s="884" t="s">
        <v>9373</v>
      </c>
    </row>
    <row r="233" customFormat="false" ht="23.25" hidden="false" customHeight="false" outlineLevel="0" collapsed="false">
      <c r="A233" s="884" t="s">
        <v>8464</v>
      </c>
      <c r="B233" s="884" t="s">
        <v>9374</v>
      </c>
      <c r="C233" s="885" t="s">
        <v>9375</v>
      </c>
      <c r="D233" s="884" t="s">
        <v>8787</v>
      </c>
      <c r="E233" s="884" t="s">
        <v>9376</v>
      </c>
      <c r="F233" s="884" t="s">
        <v>9377</v>
      </c>
    </row>
    <row r="234" customFormat="false" ht="23.25" hidden="false" customHeight="false" outlineLevel="0" collapsed="false">
      <c r="A234" s="884" t="s">
        <v>8464</v>
      </c>
      <c r="B234" s="884" t="s">
        <v>9378</v>
      </c>
      <c r="C234" s="885" t="s">
        <v>9379</v>
      </c>
      <c r="D234" s="884" t="s">
        <v>9380</v>
      </c>
      <c r="E234" s="884" t="s">
        <v>9381</v>
      </c>
      <c r="F234" s="884" t="s">
        <v>9382</v>
      </c>
    </row>
    <row r="235" customFormat="false" ht="23.25" hidden="false" customHeight="false" outlineLevel="0" collapsed="false">
      <c r="A235" s="884" t="s">
        <v>8464</v>
      </c>
      <c r="B235" s="884" t="s">
        <v>9383</v>
      </c>
      <c r="C235" s="885" t="s">
        <v>9384</v>
      </c>
      <c r="D235" s="884" t="s">
        <v>9380</v>
      </c>
      <c r="E235" s="884" t="s">
        <v>9385</v>
      </c>
      <c r="F235" s="884" t="s">
        <v>9386</v>
      </c>
    </row>
    <row r="236" customFormat="false" ht="23.25" hidden="false" customHeight="false" outlineLevel="0" collapsed="false">
      <c r="A236" s="884" t="s">
        <v>8464</v>
      </c>
      <c r="B236" s="884" t="s">
        <v>9387</v>
      </c>
      <c r="C236" s="885" t="s">
        <v>9388</v>
      </c>
      <c r="D236" s="884" t="s">
        <v>9380</v>
      </c>
      <c r="E236" s="884" t="s">
        <v>9389</v>
      </c>
      <c r="F236" s="884" t="s">
        <v>9390</v>
      </c>
    </row>
    <row r="237" customFormat="false" ht="23.25" hidden="false" customHeight="false" outlineLevel="0" collapsed="false">
      <c r="A237" s="884" t="s">
        <v>8464</v>
      </c>
      <c r="B237" s="884" t="s">
        <v>9391</v>
      </c>
      <c r="C237" s="885" t="s">
        <v>9392</v>
      </c>
      <c r="D237" s="884" t="s">
        <v>8467</v>
      </c>
      <c r="E237" s="884" t="s">
        <v>9393</v>
      </c>
      <c r="F237" s="884" t="s">
        <v>9394</v>
      </c>
    </row>
    <row r="238" customFormat="false" ht="23.25" hidden="false" customHeight="false" outlineLevel="0" collapsed="false">
      <c r="A238" s="884" t="s">
        <v>8464</v>
      </c>
      <c r="B238" s="884" t="s">
        <v>9395</v>
      </c>
      <c r="C238" s="885" t="s">
        <v>9396</v>
      </c>
      <c r="D238" s="884" t="s">
        <v>8467</v>
      </c>
      <c r="E238" s="884" t="s">
        <v>9397</v>
      </c>
      <c r="F238" s="884" t="s">
        <v>9398</v>
      </c>
    </row>
    <row r="239" customFormat="false" ht="23.25" hidden="false" customHeight="false" outlineLevel="0" collapsed="false">
      <c r="A239" s="884" t="s">
        <v>8464</v>
      </c>
      <c r="B239" s="884" t="s">
        <v>9399</v>
      </c>
      <c r="C239" s="885" t="s">
        <v>9400</v>
      </c>
      <c r="D239" s="884" t="s">
        <v>8467</v>
      </c>
      <c r="E239" s="884" t="s">
        <v>9401</v>
      </c>
      <c r="F239" s="884" t="s">
        <v>9402</v>
      </c>
    </row>
    <row r="240" customFormat="false" ht="23.25" hidden="false" customHeight="false" outlineLevel="0" collapsed="false">
      <c r="A240" s="884" t="s">
        <v>8464</v>
      </c>
      <c r="B240" s="884" t="s">
        <v>9403</v>
      </c>
      <c r="C240" s="885" t="s">
        <v>9404</v>
      </c>
      <c r="D240" s="884" t="s">
        <v>8467</v>
      </c>
      <c r="E240" s="884" t="s">
        <v>9405</v>
      </c>
      <c r="F240" s="884" t="s">
        <v>9406</v>
      </c>
    </row>
    <row r="241" customFormat="false" ht="23.25" hidden="false" customHeight="false" outlineLevel="0" collapsed="false">
      <c r="A241" s="884" t="s">
        <v>8464</v>
      </c>
      <c r="B241" s="884" t="s">
        <v>9407</v>
      </c>
      <c r="C241" s="885" t="s">
        <v>9408</v>
      </c>
      <c r="D241" s="884" t="s">
        <v>8467</v>
      </c>
      <c r="E241" s="884" t="s">
        <v>9409</v>
      </c>
      <c r="F241" s="884" t="s">
        <v>9410</v>
      </c>
    </row>
    <row r="242" customFormat="false" ht="23.25" hidden="false" customHeight="false" outlineLevel="0" collapsed="false">
      <c r="A242" s="884" t="s">
        <v>8464</v>
      </c>
      <c r="B242" s="884" t="s">
        <v>9411</v>
      </c>
      <c r="C242" s="885" t="s">
        <v>9412</v>
      </c>
      <c r="D242" s="884" t="s">
        <v>8467</v>
      </c>
      <c r="E242" s="884" t="s">
        <v>9413</v>
      </c>
      <c r="F242" s="884" t="s">
        <v>9414</v>
      </c>
    </row>
    <row r="243" customFormat="false" ht="23.25" hidden="false" customHeight="false" outlineLevel="0" collapsed="false">
      <c r="A243" s="884" t="s">
        <v>8464</v>
      </c>
      <c r="B243" s="884" t="s">
        <v>9415</v>
      </c>
      <c r="C243" s="885" t="s">
        <v>9416</v>
      </c>
      <c r="D243" s="884" t="s">
        <v>8467</v>
      </c>
      <c r="E243" s="884" t="s">
        <v>9417</v>
      </c>
      <c r="F243" s="884" t="s">
        <v>9418</v>
      </c>
    </row>
    <row r="244" customFormat="false" ht="23.25" hidden="false" customHeight="false" outlineLevel="0" collapsed="false">
      <c r="A244" s="884" t="s">
        <v>8464</v>
      </c>
      <c r="B244" s="884" t="s">
        <v>9419</v>
      </c>
      <c r="C244" s="885" t="s">
        <v>9420</v>
      </c>
      <c r="D244" s="884" t="s">
        <v>8467</v>
      </c>
      <c r="E244" s="884" t="s">
        <v>9421</v>
      </c>
      <c r="F244" s="884" t="s">
        <v>9422</v>
      </c>
    </row>
    <row r="245" customFormat="false" ht="23.25" hidden="false" customHeight="false" outlineLevel="0" collapsed="false">
      <c r="A245" s="884" t="s">
        <v>8464</v>
      </c>
      <c r="B245" s="884" t="s">
        <v>9423</v>
      </c>
      <c r="C245" s="885" t="s">
        <v>9424</v>
      </c>
      <c r="D245" s="884" t="s">
        <v>8467</v>
      </c>
      <c r="E245" s="884" t="s">
        <v>8935</v>
      </c>
      <c r="F245" s="884" t="s">
        <v>9425</v>
      </c>
    </row>
    <row r="246" customFormat="false" ht="23.25" hidden="false" customHeight="false" outlineLevel="0" collapsed="false">
      <c r="A246" s="884" t="s">
        <v>8464</v>
      </c>
      <c r="B246" s="884" t="s">
        <v>9426</v>
      </c>
      <c r="C246" s="885" t="s">
        <v>9427</v>
      </c>
      <c r="D246" s="884" t="s">
        <v>8467</v>
      </c>
      <c r="E246" s="884" t="s">
        <v>9428</v>
      </c>
      <c r="F246" s="884" t="s">
        <v>8852</v>
      </c>
    </row>
    <row r="247" customFormat="false" ht="23.25" hidden="false" customHeight="false" outlineLevel="0" collapsed="false">
      <c r="A247" s="884" t="s">
        <v>8464</v>
      </c>
      <c r="B247" s="884" t="s">
        <v>9429</v>
      </c>
      <c r="C247" s="885" t="s">
        <v>9430</v>
      </c>
      <c r="D247" s="884" t="s">
        <v>8467</v>
      </c>
      <c r="E247" s="884" t="s">
        <v>9431</v>
      </c>
      <c r="F247" s="884" t="s">
        <v>9432</v>
      </c>
    </row>
    <row r="248" customFormat="false" ht="23.25" hidden="false" customHeight="false" outlineLevel="0" collapsed="false">
      <c r="A248" s="884" t="s">
        <v>8464</v>
      </c>
      <c r="B248" s="884" t="s">
        <v>9433</v>
      </c>
      <c r="C248" s="885" t="s">
        <v>9434</v>
      </c>
      <c r="D248" s="884" t="s">
        <v>8467</v>
      </c>
      <c r="E248" s="884" t="s">
        <v>9435</v>
      </c>
      <c r="F248" s="884" t="s">
        <v>9436</v>
      </c>
    </row>
    <row r="249" customFormat="false" ht="23.25" hidden="false" customHeight="false" outlineLevel="0" collapsed="false">
      <c r="A249" s="884" t="s">
        <v>8464</v>
      </c>
      <c r="B249" s="884" t="s">
        <v>9437</v>
      </c>
      <c r="C249" s="885" t="s">
        <v>9438</v>
      </c>
      <c r="D249" s="884" t="s">
        <v>8467</v>
      </c>
      <c r="E249" s="884" t="s">
        <v>9439</v>
      </c>
      <c r="F249" s="884" t="s">
        <v>9440</v>
      </c>
    </row>
    <row r="250" customFormat="false" ht="23.25" hidden="false" customHeight="false" outlineLevel="0" collapsed="false">
      <c r="A250" s="884" t="s">
        <v>8464</v>
      </c>
      <c r="B250" s="884" t="s">
        <v>9441</v>
      </c>
      <c r="C250" s="885" t="s">
        <v>9442</v>
      </c>
      <c r="D250" s="884" t="s">
        <v>8467</v>
      </c>
      <c r="E250" s="884" t="s">
        <v>9443</v>
      </c>
      <c r="F250" s="884" t="s">
        <v>9444</v>
      </c>
    </row>
    <row r="251" customFormat="false" ht="15" hidden="false" customHeight="false" outlineLevel="0" collapsed="false">
      <c r="A251" s="884" t="s">
        <v>8464</v>
      </c>
      <c r="B251" s="884" t="s">
        <v>9445</v>
      </c>
      <c r="C251" s="885" t="s">
        <v>9446</v>
      </c>
      <c r="D251" s="884" t="s">
        <v>8787</v>
      </c>
      <c r="E251" s="884" t="s">
        <v>9447</v>
      </c>
      <c r="F251" s="884" t="s">
        <v>9448</v>
      </c>
    </row>
    <row r="252" customFormat="false" ht="15" hidden="false" customHeight="false" outlineLevel="0" collapsed="false">
      <c r="A252" s="884" t="s">
        <v>8464</v>
      </c>
      <c r="B252" s="884" t="s">
        <v>9449</v>
      </c>
      <c r="C252" s="885" t="s">
        <v>9450</v>
      </c>
      <c r="D252" s="884" t="s">
        <v>8787</v>
      </c>
      <c r="E252" s="884" t="s">
        <v>9451</v>
      </c>
      <c r="F252" s="884" t="s">
        <v>9452</v>
      </c>
    </row>
    <row r="253" customFormat="false" ht="15" hidden="false" customHeight="false" outlineLevel="0" collapsed="false">
      <c r="A253" s="884" t="s">
        <v>8464</v>
      </c>
      <c r="B253" s="884" t="s">
        <v>9453</v>
      </c>
      <c r="C253" s="885" t="s">
        <v>9454</v>
      </c>
      <c r="D253" s="884" t="s">
        <v>8787</v>
      </c>
      <c r="E253" s="884" t="s">
        <v>9455</v>
      </c>
      <c r="F253" s="884" t="s">
        <v>9456</v>
      </c>
    </row>
    <row r="254" customFormat="false" ht="15" hidden="false" customHeight="false" outlineLevel="0" collapsed="false">
      <c r="A254" s="884" t="s">
        <v>8464</v>
      </c>
      <c r="B254" s="884" t="s">
        <v>9457</v>
      </c>
      <c r="C254" s="885" t="s">
        <v>9458</v>
      </c>
      <c r="D254" s="884" t="s">
        <v>8787</v>
      </c>
      <c r="E254" s="884" t="s">
        <v>9459</v>
      </c>
      <c r="F254" s="884" t="s">
        <v>9460</v>
      </c>
    </row>
    <row r="255" customFormat="false" ht="15" hidden="false" customHeight="false" outlineLevel="0" collapsed="false">
      <c r="A255" s="884" t="s">
        <v>8464</v>
      </c>
      <c r="B255" s="884" t="s">
        <v>9461</v>
      </c>
      <c r="C255" s="885" t="s">
        <v>9462</v>
      </c>
      <c r="D255" s="884" t="s">
        <v>8787</v>
      </c>
      <c r="E255" s="884" t="s">
        <v>9463</v>
      </c>
      <c r="F255" s="884" t="s">
        <v>9464</v>
      </c>
    </row>
    <row r="256" customFormat="false" ht="15" hidden="false" customHeight="false" outlineLevel="0" collapsed="false">
      <c r="A256" s="884" t="s">
        <v>8464</v>
      </c>
      <c r="B256" s="884" t="s">
        <v>9465</v>
      </c>
      <c r="C256" s="885" t="s">
        <v>9466</v>
      </c>
      <c r="D256" s="884" t="s">
        <v>8787</v>
      </c>
      <c r="E256" s="884" t="s">
        <v>9467</v>
      </c>
      <c r="F256" s="884" t="s">
        <v>9468</v>
      </c>
    </row>
    <row r="257" customFormat="false" ht="15" hidden="false" customHeight="false" outlineLevel="0" collapsed="false">
      <c r="A257" s="884" t="s">
        <v>8464</v>
      </c>
      <c r="B257" s="884" t="s">
        <v>9469</v>
      </c>
      <c r="C257" s="885" t="s">
        <v>9470</v>
      </c>
      <c r="D257" s="884" t="s">
        <v>8787</v>
      </c>
      <c r="E257" s="884" t="s">
        <v>9471</v>
      </c>
      <c r="F257" s="884" t="s">
        <v>9472</v>
      </c>
    </row>
    <row r="258" customFormat="false" ht="15" hidden="false" customHeight="false" outlineLevel="0" collapsed="false">
      <c r="A258" s="884" t="s">
        <v>8464</v>
      </c>
      <c r="B258" s="884" t="s">
        <v>9473</v>
      </c>
      <c r="C258" s="885" t="s">
        <v>9474</v>
      </c>
      <c r="D258" s="884" t="s">
        <v>8787</v>
      </c>
      <c r="E258" s="884" t="s">
        <v>9475</v>
      </c>
      <c r="F258" s="884" t="s">
        <v>9476</v>
      </c>
    </row>
    <row r="259" customFormat="false" ht="15" hidden="false" customHeight="false" outlineLevel="0" collapsed="false">
      <c r="A259" s="884" t="s">
        <v>8464</v>
      </c>
      <c r="B259" s="884" t="s">
        <v>9477</v>
      </c>
      <c r="C259" s="885" t="s">
        <v>9478</v>
      </c>
      <c r="D259" s="884" t="s">
        <v>8787</v>
      </c>
      <c r="E259" s="884" t="s">
        <v>9479</v>
      </c>
      <c r="F259" s="884" t="s">
        <v>9480</v>
      </c>
    </row>
    <row r="260" customFormat="false" ht="15" hidden="false" customHeight="false" outlineLevel="0" collapsed="false">
      <c r="A260" s="884" t="s">
        <v>8464</v>
      </c>
      <c r="B260" s="884" t="s">
        <v>9481</v>
      </c>
      <c r="C260" s="885" t="s">
        <v>9482</v>
      </c>
      <c r="D260" s="884" t="s">
        <v>8787</v>
      </c>
      <c r="E260" s="884" t="s">
        <v>9483</v>
      </c>
      <c r="F260" s="884" t="s">
        <v>9484</v>
      </c>
    </row>
    <row r="261" customFormat="false" ht="15" hidden="false" customHeight="false" outlineLevel="0" collapsed="false">
      <c r="A261" s="884" t="s">
        <v>8464</v>
      </c>
      <c r="B261" s="884" t="s">
        <v>9485</v>
      </c>
      <c r="C261" s="885" t="s">
        <v>9486</v>
      </c>
      <c r="D261" s="884" t="s">
        <v>8787</v>
      </c>
      <c r="E261" s="884" t="s">
        <v>9487</v>
      </c>
      <c r="F261" s="884" t="s">
        <v>9488</v>
      </c>
    </row>
    <row r="262" customFormat="false" ht="15" hidden="false" customHeight="false" outlineLevel="0" collapsed="false">
      <c r="A262" s="884" t="s">
        <v>8464</v>
      </c>
      <c r="B262" s="884" t="s">
        <v>9489</v>
      </c>
      <c r="C262" s="885" t="s">
        <v>9490</v>
      </c>
      <c r="D262" s="884" t="s">
        <v>8787</v>
      </c>
      <c r="E262" s="884" t="s">
        <v>9491</v>
      </c>
      <c r="F262" s="884" t="s">
        <v>9492</v>
      </c>
    </row>
    <row r="263" customFormat="false" ht="15" hidden="false" customHeight="false" outlineLevel="0" collapsed="false">
      <c r="A263" s="884" t="s">
        <v>8464</v>
      </c>
      <c r="B263" s="884" t="s">
        <v>9493</v>
      </c>
      <c r="C263" s="885" t="s">
        <v>9494</v>
      </c>
      <c r="D263" s="884" t="s">
        <v>8787</v>
      </c>
      <c r="E263" s="884" t="s">
        <v>9495</v>
      </c>
      <c r="F263" s="884" t="s">
        <v>9496</v>
      </c>
    </row>
    <row r="264" customFormat="false" ht="15" hidden="false" customHeight="false" outlineLevel="0" collapsed="false">
      <c r="A264" s="884" t="s">
        <v>8464</v>
      </c>
      <c r="B264" s="884" t="s">
        <v>9497</v>
      </c>
      <c r="C264" s="885" t="s">
        <v>9498</v>
      </c>
      <c r="D264" s="884" t="s">
        <v>8787</v>
      </c>
      <c r="E264" s="884" t="s">
        <v>9499</v>
      </c>
      <c r="F264" s="884" t="s">
        <v>9500</v>
      </c>
    </row>
    <row r="265" customFormat="false" ht="15" hidden="false" customHeight="false" outlineLevel="0" collapsed="false">
      <c r="A265" s="884" t="s">
        <v>8464</v>
      </c>
      <c r="B265" s="884" t="s">
        <v>9501</v>
      </c>
      <c r="C265" s="885" t="s">
        <v>9502</v>
      </c>
      <c r="D265" s="884" t="s">
        <v>8787</v>
      </c>
      <c r="E265" s="884" t="s">
        <v>9503</v>
      </c>
      <c r="F265" s="884" t="s">
        <v>9504</v>
      </c>
    </row>
    <row r="266" customFormat="false" ht="15" hidden="false" customHeight="false" outlineLevel="0" collapsed="false">
      <c r="A266" s="884" t="s">
        <v>8464</v>
      </c>
      <c r="B266" s="884" t="s">
        <v>9505</v>
      </c>
      <c r="C266" s="885" t="s">
        <v>9506</v>
      </c>
      <c r="D266" s="884" t="s">
        <v>8787</v>
      </c>
      <c r="E266" s="884" t="s">
        <v>9507</v>
      </c>
      <c r="F266" s="884" t="s">
        <v>9508</v>
      </c>
    </row>
    <row r="267" customFormat="false" ht="15" hidden="false" customHeight="false" outlineLevel="0" collapsed="false">
      <c r="A267" s="884" t="s">
        <v>8464</v>
      </c>
      <c r="B267" s="884" t="s">
        <v>9509</v>
      </c>
      <c r="C267" s="885" t="s">
        <v>9510</v>
      </c>
      <c r="D267" s="884" t="s">
        <v>8787</v>
      </c>
      <c r="E267" s="884" t="s">
        <v>9507</v>
      </c>
      <c r="F267" s="884" t="s">
        <v>9508</v>
      </c>
    </row>
    <row r="268" customFormat="false" ht="15" hidden="false" customHeight="false" outlineLevel="0" collapsed="false">
      <c r="A268" s="884" t="s">
        <v>8464</v>
      </c>
      <c r="B268" s="884" t="s">
        <v>9511</v>
      </c>
      <c r="C268" s="885" t="s">
        <v>9512</v>
      </c>
      <c r="D268" s="884" t="s">
        <v>8787</v>
      </c>
      <c r="E268" s="884" t="s">
        <v>9513</v>
      </c>
      <c r="F268" s="884" t="s">
        <v>9514</v>
      </c>
    </row>
    <row r="269" customFormat="false" ht="15" hidden="false" customHeight="false" outlineLevel="0" collapsed="false">
      <c r="A269" s="884" t="s">
        <v>8464</v>
      </c>
      <c r="B269" s="884" t="s">
        <v>9515</v>
      </c>
      <c r="C269" s="885" t="s">
        <v>9516</v>
      </c>
      <c r="D269" s="884" t="s">
        <v>8787</v>
      </c>
      <c r="E269" s="884" t="s">
        <v>9517</v>
      </c>
      <c r="F269" s="884" t="s">
        <v>9518</v>
      </c>
    </row>
    <row r="270" customFormat="false" ht="15" hidden="false" customHeight="false" outlineLevel="0" collapsed="false">
      <c r="A270" s="884" t="s">
        <v>8464</v>
      </c>
      <c r="B270" s="884" t="s">
        <v>9519</v>
      </c>
      <c r="C270" s="885" t="s">
        <v>9520</v>
      </c>
      <c r="D270" s="884" t="s">
        <v>8787</v>
      </c>
      <c r="E270" s="884" t="s">
        <v>9521</v>
      </c>
      <c r="F270" s="884" t="s">
        <v>9522</v>
      </c>
    </row>
    <row r="271" customFormat="false" ht="15" hidden="false" customHeight="false" outlineLevel="0" collapsed="false">
      <c r="A271" s="884" t="s">
        <v>8464</v>
      </c>
      <c r="B271" s="884" t="s">
        <v>9523</v>
      </c>
      <c r="C271" s="885" t="s">
        <v>9524</v>
      </c>
      <c r="D271" s="884" t="s">
        <v>8787</v>
      </c>
      <c r="E271" s="884" t="s">
        <v>9525</v>
      </c>
      <c r="F271" s="884" t="s">
        <v>9526</v>
      </c>
    </row>
    <row r="272" customFormat="false" ht="15" hidden="false" customHeight="false" outlineLevel="0" collapsed="false">
      <c r="A272" s="884" t="s">
        <v>8464</v>
      </c>
      <c r="B272" s="884" t="s">
        <v>9527</v>
      </c>
      <c r="C272" s="885" t="s">
        <v>9528</v>
      </c>
      <c r="D272" s="884" t="s">
        <v>8787</v>
      </c>
      <c r="E272" s="884" t="s">
        <v>9529</v>
      </c>
      <c r="F272" s="884" t="s">
        <v>9530</v>
      </c>
    </row>
    <row r="273" customFormat="false" ht="15" hidden="false" customHeight="false" outlineLevel="0" collapsed="false">
      <c r="A273" s="884" t="s">
        <v>8464</v>
      </c>
      <c r="B273" s="884" t="s">
        <v>9531</v>
      </c>
      <c r="C273" s="885" t="s">
        <v>9532</v>
      </c>
      <c r="D273" s="884" t="s">
        <v>8787</v>
      </c>
      <c r="E273" s="884" t="s">
        <v>9533</v>
      </c>
      <c r="F273" s="884" t="s">
        <v>9534</v>
      </c>
    </row>
    <row r="274" customFormat="false" ht="15" hidden="false" customHeight="false" outlineLevel="0" collapsed="false">
      <c r="A274" s="884" t="s">
        <v>8464</v>
      </c>
      <c r="B274" s="884" t="s">
        <v>9535</v>
      </c>
      <c r="C274" s="885" t="s">
        <v>9536</v>
      </c>
      <c r="D274" s="884" t="s">
        <v>8787</v>
      </c>
      <c r="E274" s="884" t="s">
        <v>9537</v>
      </c>
      <c r="F274" s="884" t="s">
        <v>9538</v>
      </c>
    </row>
    <row r="275" customFormat="false" ht="15" hidden="false" customHeight="false" outlineLevel="0" collapsed="false">
      <c r="A275" s="884" t="s">
        <v>8464</v>
      </c>
      <c r="B275" s="884" t="s">
        <v>9539</v>
      </c>
      <c r="C275" s="885" t="s">
        <v>9540</v>
      </c>
      <c r="D275" s="884" t="s">
        <v>8787</v>
      </c>
      <c r="E275" s="884" t="s">
        <v>9541</v>
      </c>
      <c r="F275" s="884" t="s">
        <v>9542</v>
      </c>
    </row>
    <row r="276" customFormat="false" ht="15" hidden="false" customHeight="false" outlineLevel="0" collapsed="false">
      <c r="A276" s="884" t="s">
        <v>8464</v>
      </c>
      <c r="B276" s="884" t="s">
        <v>9543</v>
      </c>
      <c r="C276" s="885" t="s">
        <v>9544</v>
      </c>
      <c r="D276" s="884" t="s">
        <v>8787</v>
      </c>
      <c r="E276" s="884" t="s">
        <v>9545</v>
      </c>
      <c r="F276" s="884" t="s">
        <v>9546</v>
      </c>
    </row>
    <row r="277" customFormat="false" ht="15" hidden="false" customHeight="false" outlineLevel="0" collapsed="false">
      <c r="A277" s="884" t="s">
        <v>8464</v>
      </c>
      <c r="B277" s="884" t="s">
        <v>9547</v>
      </c>
      <c r="C277" s="885" t="s">
        <v>9548</v>
      </c>
      <c r="D277" s="884" t="s">
        <v>8787</v>
      </c>
      <c r="E277" s="884" t="s">
        <v>9549</v>
      </c>
      <c r="F277" s="884" t="s">
        <v>9550</v>
      </c>
    </row>
    <row r="278" customFormat="false" ht="15" hidden="false" customHeight="false" outlineLevel="0" collapsed="false">
      <c r="A278" s="884" t="s">
        <v>8464</v>
      </c>
      <c r="B278" s="884" t="s">
        <v>9551</v>
      </c>
      <c r="C278" s="885" t="s">
        <v>9552</v>
      </c>
      <c r="D278" s="884" t="s">
        <v>8787</v>
      </c>
      <c r="E278" s="884" t="s">
        <v>9553</v>
      </c>
      <c r="F278" s="884" t="s">
        <v>9554</v>
      </c>
    </row>
    <row r="279" customFormat="false" ht="15" hidden="false" customHeight="false" outlineLevel="0" collapsed="false">
      <c r="A279" s="884" t="s">
        <v>8464</v>
      </c>
      <c r="B279" s="884" t="s">
        <v>9555</v>
      </c>
      <c r="C279" s="885" t="s">
        <v>9556</v>
      </c>
      <c r="D279" s="884" t="s">
        <v>8787</v>
      </c>
      <c r="E279" s="884" t="s">
        <v>9557</v>
      </c>
      <c r="F279" s="884" t="s">
        <v>9558</v>
      </c>
    </row>
    <row r="280" customFormat="false" ht="15" hidden="false" customHeight="false" outlineLevel="0" collapsed="false">
      <c r="A280" s="884" t="s">
        <v>8464</v>
      </c>
      <c r="B280" s="884" t="s">
        <v>9559</v>
      </c>
      <c r="C280" s="885" t="s">
        <v>9560</v>
      </c>
      <c r="D280" s="884" t="s">
        <v>8787</v>
      </c>
      <c r="E280" s="884" t="s">
        <v>9561</v>
      </c>
      <c r="F280" s="884" t="s">
        <v>9562</v>
      </c>
    </row>
    <row r="281" customFormat="false" ht="15" hidden="false" customHeight="false" outlineLevel="0" collapsed="false">
      <c r="A281" s="884" t="s">
        <v>8464</v>
      </c>
      <c r="B281" s="884" t="s">
        <v>9563</v>
      </c>
      <c r="C281" s="885" t="s">
        <v>9564</v>
      </c>
      <c r="D281" s="884" t="s">
        <v>8787</v>
      </c>
      <c r="E281" s="884" t="s">
        <v>9565</v>
      </c>
      <c r="F281" s="884" t="s">
        <v>9566</v>
      </c>
    </row>
    <row r="282" customFormat="false" ht="23.25" hidden="false" customHeight="false" outlineLevel="0" collapsed="false">
      <c r="A282" s="884" t="s">
        <v>8464</v>
      </c>
      <c r="B282" s="884" t="s">
        <v>9567</v>
      </c>
      <c r="C282" s="885" t="s">
        <v>9568</v>
      </c>
      <c r="D282" s="884" t="s">
        <v>9569</v>
      </c>
      <c r="E282" s="884" t="s">
        <v>9570</v>
      </c>
      <c r="F282" s="884" t="s">
        <v>9571</v>
      </c>
    </row>
    <row r="283" customFormat="false" ht="23.25" hidden="false" customHeight="false" outlineLevel="0" collapsed="false">
      <c r="A283" s="884" t="s">
        <v>8464</v>
      </c>
      <c r="B283" s="884" t="s">
        <v>9572</v>
      </c>
      <c r="C283" s="885" t="s">
        <v>9573</v>
      </c>
      <c r="D283" s="884" t="s">
        <v>9569</v>
      </c>
      <c r="E283" s="884" t="s">
        <v>9574</v>
      </c>
      <c r="F283" s="884" t="s">
        <v>9575</v>
      </c>
    </row>
    <row r="284" customFormat="false" ht="23.25" hidden="false" customHeight="false" outlineLevel="0" collapsed="false">
      <c r="A284" s="884" t="s">
        <v>8464</v>
      </c>
      <c r="B284" s="884" t="s">
        <v>9576</v>
      </c>
      <c r="C284" s="885" t="s">
        <v>9577</v>
      </c>
      <c r="D284" s="884" t="s">
        <v>9569</v>
      </c>
      <c r="E284" s="884" t="s">
        <v>9578</v>
      </c>
      <c r="F284" s="884" t="s">
        <v>9579</v>
      </c>
    </row>
    <row r="285" customFormat="false" ht="23.25" hidden="false" customHeight="false" outlineLevel="0" collapsed="false">
      <c r="A285" s="884" t="s">
        <v>8464</v>
      </c>
      <c r="B285" s="884" t="s">
        <v>9580</v>
      </c>
      <c r="C285" s="885" t="s">
        <v>9581</v>
      </c>
      <c r="D285" s="884" t="s">
        <v>9569</v>
      </c>
      <c r="E285" s="884" t="s">
        <v>9582</v>
      </c>
      <c r="F285" s="884" t="s">
        <v>9583</v>
      </c>
    </row>
    <row r="286" customFormat="false" ht="15" hidden="false" customHeight="false" outlineLevel="0" collapsed="false">
      <c r="A286" s="884" t="s">
        <v>8464</v>
      </c>
      <c r="B286" s="884" t="s">
        <v>9584</v>
      </c>
      <c r="C286" s="885" t="s">
        <v>9585</v>
      </c>
      <c r="D286" s="884" t="s">
        <v>9569</v>
      </c>
      <c r="E286" s="884" t="s">
        <v>9586</v>
      </c>
      <c r="F286" s="884" t="s">
        <v>9587</v>
      </c>
    </row>
    <row r="287" customFormat="false" ht="23.25" hidden="false" customHeight="false" outlineLevel="0" collapsed="false">
      <c r="A287" s="884" t="s">
        <v>8464</v>
      </c>
      <c r="B287" s="884" t="s">
        <v>9588</v>
      </c>
      <c r="C287" s="885" t="s">
        <v>9589</v>
      </c>
      <c r="D287" s="884" t="s">
        <v>9569</v>
      </c>
      <c r="E287" s="884" t="s">
        <v>9590</v>
      </c>
      <c r="F287" s="884" t="s">
        <v>9591</v>
      </c>
    </row>
    <row r="288" customFormat="false" ht="23.25" hidden="false" customHeight="false" outlineLevel="0" collapsed="false">
      <c r="A288" s="884" t="s">
        <v>8464</v>
      </c>
      <c r="B288" s="884" t="s">
        <v>9592</v>
      </c>
      <c r="C288" s="885" t="s">
        <v>9593</v>
      </c>
      <c r="D288" s="884" t="s">
        <v>9569</v>
      </c>
      <c r="E288" s="884" t="s">
        <v>9594</v>
      </c>
      <c r="F288" s="884" t="s">
        <v>9595</v>
      </c>
    </row>
    <row r="289" customFormat="false" ht="23.25" hidden="false" customHeight="false" outlineLevel="0" collapsed="false">
      <c r="A289" s="884" t="s">
        <v>8464</v>
      </c>
      <c r="B289" s="884" t="s">
        <v>9596</v>
      </c>
      <c r="C289" s="885" t="s">
        <v>9597</v>
      </c>
      <c r="D289" s="884" t="s">
        <v>9569</v>
      </c>
      <c r="E289" s="884" t="s">
        <v>9598</v>
      </c>
      <c r="F289" s="884" t="s">
        <v>9599</v>
      </c>
    </row>
    <row r="290" customFormat="false" ht="15" hidden="false" customHeight="false" outlineLevel="0" collapsed="false">
      <c r="A290" s="884" t="s">
        <v>8464</v>
      </c>
      <c r="B290" s="884" t="s">
        <v>9600</v>
      </c>
      <c r="C290" s="885" t="s">
        <v>9601</v>
      </c>
      <c r="D290" s="884" t="s">
        <v>9569</v>
      </c>
      <c r="E290" s="884" t="s">
        <v>9602</v>
      </c>
      <c r="F290" s="884" t="s">
        <v>9603</v>
      </c>
    </row>
    <row r="291" customFormat="false" ht="23.25" hidden="false" customHeight="false" outlineLevel="0" collapsed="false">
      <c r="A291" s="884" t="s">
        <v>8464</v>
      </c>
      <c r="B291" s="884" t="s">
        <v>9604</v>
      </c>
      <c r="C291" s="885" t="s">
        <v>9605</v>
      </c>
      <c r="D291" s="884" t="s">
        <v>8787</v>
      </c>
      <c r="E291" s="884" t="s">
        <v>9606</v>
      </c>
      <c r="F291" s="884" t="s">
        <v>9607</v>
      </c>
    </row>
    <row r="292" customFormat="false" ht="23.25" hidden="false" customHeight="false" outlineLevel="0" collapsed="false">
      <c r="A292" s="884" t="s">
        <v>8464</v>
      </c>
      <c r="B292" s="884" t="s">
        <v>9608</v>
      </c>
      <c r="C292" s="885" t="s">
        <v>9609</v>
      </c>
      <c r="D292" s="884" t="s">
        <v>8787</v>
      </c>
      <c r="E292" s="884" t="s">
        <v>9610</v>
      </c>
      <c r="F292" s="884" t="s">
        <v>9611</v>
      </c>
    </row>
    <row r="293" customFormat="false" ht="23.25" hidden="false" customHeight="false" outlineLevel="0" collapsed="false">
      <c r="A293" s="884" t="s">
        <v>8464</v>
      </c>
      <c r="B293" s="884" t="s">
        <v>9612</v>
      </c>
      <c r="C293" s="885" t="s">
        <v>9613</v>
      </c>
      <c r="D293" s="884" t="s">
        <v>9569</v>
      </c>
      <c r="E293" s="884" t="s">
        <v>9614</v>
      </c>
      <c r="F293" s="884" t="s">
        <v>9615</v>
      </c>
    </row>
    <row r="294" customFormat="false" ht="23.25" hidden="false" customHeight="false" outlineLevel="0" collapsed="false">
      <c r="A294" s="884" t="s">
        <v>8464</v>
      </c>
      <c r="B294" s="884" t="s">
        <v>9616</v>
      </c>
      <c r="C294" s="885" t="s">
        <v>9617</v>
      </c>
      <c r="D294" s="884" t="s">
        <v>9569</v>
      </c>
      <c r="E294" s="884" t="s">
        <v>9618</v>
      </c>
      <c r="F294" s="884" t="s">
        <v>9619</v>
      </c>
    </row>
    <row r="295" customFormat="false" ht="23.25" hidden="false" customHeight="false" outlineLevel="0" collapsed="false">
      <c r="A295" s="884" t="s">
        <v>8464</v>
      </c>
      <c r="B295" s="884" t="s">
        <v>9620</v>
      </c>
      <c r="C295" s="885" t="s">
        <v>9621</v>
      </c>
      <c r="D295" s="884" t="s">
        <v>9569</v>
      </c>
      <c r="E295" s="884" t="s">
        <v>9622</v>
      </c>
      <c r="F295" s="884" t="s">
        <v>8728</v>
      </c>
    </row>
    <row r="296" customFormat="false" ht="23.25" hidden="false" customHeight="false" outlineLevel="0" collapsed="false">
      <c r="A296" s="884" t="s">
        <v>8464</v>
      </c>
      <c r="B296" s="884" t="s">
        <v>9623</v>
      </c>
      <c r="C296" s="885" t="s">
        <v>9624</v>
      </c>
      <c r="D296" s="884" t="s">
        <v>9569</v>
      </c>
      <c r="E296" s="884" t="s">
        <v>9625</v>
      </c>
      <c r="F296" s="884" t="s">
        <v>9626</v>
      </c>
    </row>
    <row r="297" customFormat="false" ht="15" hidden="false" customHeight="false" outlineLevel="0" collapsed="false">
      <c r="A297" s="884" t="s">
        <v>8464</v>
      </c>
      <c r="B297" s="884" t="s">
        <v>9627</v>
      </c>
      <c r="C297" s="885" t="s">
        <v>9628</v>
      </c>
      <c r="D297" s="884" t="s">
        <v>9569</v>
      </c>
      <c r="E297" s="884" t="s">
        <v>9629</v>
      </c>
      <c r="F297" s="884" t="s">
        <v>9630</v>
      </c>
    </row>
    <row r="298" customFormat="false" ht="23.25" hidden="false" customHeight="false" outlineLevel="0" collapsed="false">
      <c r="A298" s="884" t="s">
        <v>8464</v>
      </c>
      <c r="B298" s="884" t="s">
        <v>9631</v>
      </c>
      <c r="C298" s="885" t="s">
        <v>9632</v>
      </c>
      <c r="D298" s="884" t="s">
        <v>9633</v>
      </c>
      <c r="E298" s="884" t="s">
        <v>9634</v>
      </c>
      <c r="F298" s="884" t="s">
        <v>9634</v>
      </c>
    </row>
    <row r="299" customFormat="false" ht="23.25" hidden="false" customHeight="false" outlineLevel="0" collapsed="false">
      <c r="A299" s="884" t="s">
        <v>8464</v>
      </c>
      <c r="B299" s="884" t="s">
        <v>9635</v>
      </c>
      <c r="C299" s="885" t="s">
        <v>9636</v>
      </c>
      <c r="D299" s="884" t="s">
        <v>9637</v>
      </c>
      <c r="E299" s="884" t="s">
        <v>9638</v>
      </c>
      <c r="F299" s="884" t="s">
        <v>9639</v>
      </c>
    </row>
    <row r="300" customFormat="false" ht="34.5" hidden="false" customHeight="false" outlineLevel="0" collapsed="false">
      <c r="A300" s="884" t="s">
        <v>8464</v>
      </c>
      <c r="B300" s="884" t="s">
        <v>9640</v>
      </c>
      <c r="C300" s="885" t="s">
        <v>9641</v>
      </c>
      <c r="D300" s="884" t="s">
        <v>9637</v>
      </c>
      <c r="E300" s="884" t="s">
        <v>9642</v>
      </c>
      <c r="F300" s="884" t="s">
        <v>9643</v>
      </c>
    </row>
    <row r="301" customFormat="false" ht="34.5" hidden="false" customHeight="false" outlineLevel="0" collapsed="false">
      <c r="A301" s="884" t="s">
        <v>8464</v>
      </c>
      <c r="B301" s="884" t="s">
        <v>9644</v>
      </c>
      <c r="C301" s="885" t="s">
        <v>9645</v>
      </c>
      <c r="D301" s="884" t="s">
        <v>9637</v>
      </c>
      <c r="E301" s="884" t="s">
        <v>9646</v>
      </c>
      <c r="F301" s="884" t="s">
        <v>9647</v>
      </c>
    </row>
    <row r="302" customFormat="false" ht="23.25" hidden="false" customHeight="false" outlineLevel="0" collapsed="false">
      <c r="A302" s="884" t="s">
        <v>8464</v>
      </c>
      <c r="B302" s="884" t="s">
        <v>9648</v>
      </c>
      <c r="C302" s="885" t="s">
        <v>9649</v>
      </c>
      <c r="D302" s="884" t="s">
        <v>9637</v>
      </c>
      <c r="E302" s="884" t="s">
        <v>9650</v>
      </c>
      <c r="F302" s="884" t="s">
        <v>9651</v>
      </c>
    </row>
    <row r="303" customFormat="false" ht="23.25" hidden="false" customHeight="false" outlineLevel="0" collapsed="false">
      <c r="A303" s="884" t="s">
        <v>8464</v>
      </c>
      <c r="B303" s="884" t="s">
        <v>9652</v>
      </c>
      <c r="C303" s="885" t="s">
        <v>9653</v>
      </c>
      <c r="D303" s="884" t="s">
        <v>9637</v>
      </c>
      <c r="E303" s="884" t="s">
        <v>9654</v>
      </c>
      <c r="F303" s="884" t="s">
        <v>9654</v>
      </c>
    </row>
    <row r="304" customFormat="false" ht="15" hidden="false" customHeight="false" outlineLevel="0" collapsed="false">
      <c r="A304" s="884" t="s">
        <v>8464</v>
      </c>
      <c r="B304" s="884" t="s">
        <v>9655</v>
      </c>
      <c r="C304" s="885" t="s">
        <v>9656</v>
      </c>
      <c r="D304" s="884" t="s">
        <v>9637</v>
      </c>
      <c r="E304" s="884" t="s">
        <v>9657</v>
      </c>
      <c r="F304" s="884" t="s">
        <v>9658</v>
      </c>
    </row>
    <row r="305" customFormat="false" ht="23.25" hidden="false" customHeight="false" outlineLevel="0" collapsed="false">
      <c r="A305" s="884" t="s">
        <v>8464</v>
      </c>
      <c r="B305" s="884" t="s">
        <v>9659</v>
      </c>
      <c r="C305" s="885" t="s">
        <v>9660</v>
      </c>
      <c r="D305" s="884" t="s">
        <v>9637</v>
      </c>
      <c r="E305" s="884" t="s">
        <v>9661</v>
      </c>
      <c r="F305" s="884" t="s">
        <v>9133</v>
      </c>
    </row>
    <row r="306" customFormat="false" ht="15" hidden="false" customHeight="false" outlineLevel="0" collapsed="false">
      <c r="A306" s="884" t="s">
        <v>8464</v>
      </c>
      <c r="B306" s="884" t="s">
        <v>9662</v>
      </c>
      <c r="C306" s="885" t="s">
        <v>9663</v>
      </c>
      <c r="D306" s="884" t="s">
        <v>9637</v>
      </c>
      <c r="E306" s="884" t="s">
        <v>9664</v>
      </c>
      <c r="F306" s="884" t="s">
        <v>9665</v>
      </c>
    </row>
    <row r="307" customFormat="false" ht="34.5" hidden="false" customHeight="false" outlineLevel="0" collapsed="false">
      <c r="A307" s="884" t="s">
        <v>8464</v>
      </c>
      <c r="B307" s="884" t="s">
        <v>9666</v>
      </c>
      <c r="C307" s="885" t="s">
        <v>9667</v>
      </c>
      <c r="D307" s="884" t="s">
        <v>9637</v>
      </c>
      <c r="E307" s="884" t="s">
        <v>9668</v>
      </c>
      <c r="F307" s="884" t="s">
        <v>9669</v>
      </c>
    </row>
    <row r="308" customFormat="false" ht="23.25" hidden="false" customHeight="false" outlineLevel="0" collapsed="false">
      <c r="A308" s="884" t="s">
        <v>8464</v>
      </c>
      <c r="B308" s="884" t="s">
        <v>9670</v>
      </c>
      <c r="C308" s="885" t="s">
        <v>9671</v>
      </c>
      <c r="D308" s="884" t="s">
        <v>9637</v>
      </c>
      <c r="E308" s="884" t="s">
        <v>9672</v>
      </c>
      <c r="F308" s="884" t="s">
        <v>9673</v>
      </c>
    </row>
    <row r="309" customFormat="false" ht="23.25" hidden="false" customHeight="false" outlineLevel="0" collapsed="false">
      <c r="A309" s="884" t="s">
        <v>8464</v>
      </c>
      <c r="B309" s="884" t="s">
        <v>9674</v>
      </c>
      <c r="C309" s="885" t="s">
        <v>9675</v>
      </c>
      <c r="D309" s="884" t="s">
        <v>9637</v>
      </c>
      <c r="E309" s="884" t="s">
        <v>8833</v>
      </c>
      <c r="F309" s="884" t="s">
        <v>8833</v>
      </c>
    </row>
    <row r="310" customFormat="false" ht="15" hidden="false" customHeight="false" outlineLevel="0" collapsed="false">
      <c r="A310" s="884" t="s">
        <v>8464</v>
      </c>
      <c r="B310" s="884" t="s">
        <v>9676</v>
      </c>
      <c r="C310" s="885" t="s">
        <v>9677</v>
      </c>
      <c r="D310" s="884" t="s">
        <v>9637</v>
      </c>
      <c r="E310" s="884" t="s">
        <v>9678</v>
      </c>
      <c r="F310" s="884" t="s">
        <v>9679</v>
      </c>
    </row>
    <row r="311" customFormat="false" ht="15" hidden="false" customHeight="false" outlineLevel="0" collapsed="false">
      <c r="A311" s="884" t="s">
        <v>8464</v>
      </c>
      <c r="B311" s="884" t="s">
        <v>9680</v>
      </c>
      <c r="C311" s="885" t="s">
        <v>9681</v>
      </c>
      <c r="D311" s="884" t="s">
        <v>9637</v>
      </c>
      <c r="E311" s="884" t="s">
        <v>9682</v>
      </c>
      <c r="F311" s="884" t="s">
        <v>9683</v>
      </c>
    </row>
    <row r="312" customFormat="false" ht="23.25" hidden="false" customHeight="false" outlineLevel="0" collapsed="false">
      <c r="A312" s="884" t="s">
        <v>8464</v>
      </c>
      <c r="B312" s="884" t="s">
        <v>9684</v>
      </c>
      <c r="C312" s="885" t="s">
        <v>9685</v>
      </c>
      <c r="D312" s="884" t="s">
        <v>9637</v>
      </c>
      <c r="E312" s="884" t="s">
        <v>9686</v>
      </c>
      <c r="F312" s="884" t="s">
        <v>9687</v>
      </c>
    </row>
    <row r="313" customFormat="false" ht="23.25" hidden="false" customHeight="false" outlineLevel="0" collapsed="false">
      <c r="A313" s="884" t="s">
        <v>8464</v>
      </c>
      <c r="B313" s="884" t="s">
        <v>9688</v>
      </c>
      <c r="C313" s="885" t="s">
        <v>9689</v>
      </c>
      <c r="D313" s="884" t="s">
        <v>9637</v>
      </c>
      <c r="E313" s="884" t="s">
        <v>9690</v>
      </c>
      <c r="F313" s="884" t="s">
        <v>9691</v>
      </c>
    </row>
    <row r="314" customFormat="false" ht="23.25" hidden="false" customHeight="false" outlineLevel="0" collapsed="false">
      <c r="A314" s="884" t="s">
        <v>8464</v>
      </c>
      <c r="B314" s="884" t="s">
        <v>9692</v>
      </c>
      <c r="C314" s="885" t="s">
        <v>9693</v>
      </c>
      <c r="D314" s="884" t="s">
        <v>9637</v>
      </c>
      <c r="E314" s="884" t="s">
        <v>9694</v>
      </c>
      <c r="F314" s="884" t="s">
        <v>9694</v>
      </c>
    </row>
    <row r="315" customFormat="false" ht="23.25" hidden="false" customHeight="false" outlineLevel="0" collapsed="false">
      <c r="A315" s="884" t="s">
        <v>8464</v>
      </c>
      <c r="B315" s="884" t="s">
        <v>9695</v>
      </c>
      <c r="C315" s="885" t="s">
        <v>9696</v>
      </c>
      <c r="D315" s="884" t="s">
        <v>9637</v>
      </c>
      <c r="E315" s="884" t="s">
        <v>9697</v>
      </c>
      <c r="F315" s="884" t="s">
        <v>9698</v>
      </c>
    </row>
    <row r="316" customFormat="false" ht="34.5" hidden="false" customHeight="false" outlineLevel="0" collapsed="false">
      <c r="A316" s="884" t="s">
        <v>8464</v>
      </c>
      <c r="B316" s="884" t="s">
        <v>9699</v>
      </c>
      <c r="C316" s="885" t="s">
        <v>9700</v>
      </c>
      <c r="D316" s="884" t="s">
        <v>9637</v>
      </c>
      <c r="E316" s="884" t="s">
        <v>9701</v>
      </c>
      <c r="F316" s="884" t="s">
        <v>9702</v>
      </c>
    </row>
    <row r="317" customFormat="false" ht="23.25" hidden="false" customHeight="false" outlineLevel="0" collapsed="false">
      <c r="A317" s="884" t="s">
        <v>8464</v>
      </c>
      <c r="B317" s="884" t="s">
        <v>9703</v>
      </c>
      <c r="C317" s="885" t="s">
        <v>9704</v>
      </c>
      <c r="D317" s="884" t="s">
        <v>9637</v>
      </c>
      <c r="E317" s="884" t="s">
        <v>9705</v>
      </c>
      <c r="F317" s="884" t="s">
        <v>9706</v>
      </c>
    </row>
    <row r="318" customFormat="false" ht="23.25" hidden="false" customHeight="false" outlineLevel="0" collapsed="false">
      <c r="A318" s="884" t="s">
        <v>8464</v>
      </c>
      <c r="B318" s="884" t="s">
        <v>9707</v>
      </c>
      <c r="C318" s="885" t="s">
        <v>9708</v>
      </c>
      <c r="D318" s="884" t="s">
        <v>9637</v>
      </c>
      <c r="E318" s="884" t="s">
        <v>9709</v>
      </c>
      <c r="F318" s="884" t="s">
        <v>9710</v>
      </c>
    </row>
    <row r="319" customFormat="false" ht="23.25" hidden="false" customHeight="false" outlineLevel="0" collapsed="false">
      <c r="A319" s="884" t="s">
        <v>8464</v>
      </c>
      <c r="B319" s="884" t="s">
        <v>9711</v>
      </c>
      <c r="C319" s="885" t="s">
        <v>9712</v>
      </c>
      <c r="D319" s="884" t="s">
        <v>9637</v>
      </c>
      <c r="E319" s="884" t="s">
        <v>9713</v>
      </c>
      <c r="F319" s="884" t="s">
        <v>9714</v>
      </c>
    </row>
    <row r="320" customFormat="false" ht="23.25" hidden="false" customHeight="false" outlineLevel="0" collapsed="false">
      <c r="A320" s="884" t="s">
        <v>8464</v>
      </c>
      <c r="B320" s="884" t="s">
        <v>9715</v>
      </c>
      <c r="C320" s="885" t="s">
        <v>9716</v>
      </c>
      <c r="D320" s="884" t="s">
        <v>9637</v>
      </c>
      <c r="E320" s="884" t="s">
        <v>9717</v>
      </c>
      <c r="F320" s="884" t="s">
        <v>9718</v>
      </c>
    </row>
    <row r="321" customFormat="false" ht="34.5" hidden="false" customHeight="false" outlineLevel="0" collapsed="false">
      <c r="A321" s="884" t="s">
        <v>8464</v>
      </c>
      <c r="B321" s="884" t="s">
        <v>9719</v>
      </c>
      <c r="C321" s="885" t="s">
        <v>9720</v>
      </c>
      <c r="D321" s="884" t="s">
        <v>9637</v>
      </c>
      <c r="E321" s="884" t="s">
        <v>9721</v>
      </c>
      <c r="F321" s="884" t="s">
        <v>9722</v>
      </c>
    </row>
    <row r="322" customFormat="false" ht="23.25" hidden="false" customHeight="false" outlineLevel="0" collapsed="false">
      <c r="A322" s="884" t="s">
        <v>8464</v>
      </c>
      <c r="B322" s="884" t="s">
        <v>9723</v>
      </c>
      <c r="C322" s="885" t="s">
        <v>9724</v>
      </c>
      <c r="D322" s="884" t="s">
        <v>9637</v>
      </c>
      <c r="E322" s="884" t="s">
        <v>9725</v>
      </c>
      <c r="F322" s="884" t="s">
        <v>9726</v>
      </c>
    </row>
    <row r="323" customFormat="false" ht="15" hidden="false" customHeight="false" outlineLevel="0" collapsed="false">
      <c r="A323" s="884" t="s">
        <v>8464</v>
      </c>
      <c r="B323" s="884" t="s">
        <v>9727</v>
      </c>
      <c r="C323" s="885" t="s">
        <v>9728</v>
      </c>
      <c r="D323" s="884" t="s">
        <v>9637</v>
      </c>
      <c r="E323" s="884" t="s">
        <v>9729</v>
      </c>
      <c r="F323" s="884" t="s">
        <v>9729</v>
      </c>
    </row>
    <row r="324" customFormat="false" ht="34.5" hidden="false" customHeight="false" outlineLevel="0" collapsed="false">
      <c r="A324" s="884" t="s">
        <v>8464</v>
      </c>
      <c r="B324" s="884" t="s">
        <v>9730</v>
      </c>
      <c r="C324" s="885" t="s">
        <v>9731</v>
      </c>
      <c r="D324" s="884" t="s">
        <v>9637</v>
      </c>
      <c r="E324" s="884" t="s">
        <v>9732</v>
      </c>
      <c r="F324" s="884" t="s">
        <v>9733</v>
      </c>
    </row>
    <row r="325" customFormat="false" ht="23.25" hidden="false" customHeight="false" outlineLevel="0" collapsed="false">
      <c r="A325" s="884" t="s">
        <v>8464</v>
      </c>
      <c r="B325" s="884" t="s">
        <v>9734</v>
      </c>
      <c r="C325" s="885" t="s">
        <v>9735</v>
      </c>
      <c r="D325" s="884" t="s">
        <v>9637</v>
      </c>
      <c r="E325" s="884" t="s">
        <v>9736</v>
      </c>
      <c r="F325" s="884" t="s">
        <v>9737</v>
      </c>
    </row>
    <row r="326" customFormat="false" ht="23.25" hidden="false" customHeight="false" outlineLevel="0" collapsed="false">
      <c r="A326" s="884" t="s">
        <v>8464</v>
      </c>
      <c r="B326" s="884" t="s">
        <v>9738</v>
      </c>
      <c r="C326" s="885" t="s">
        <v>9739</v>
      </c>
      <c r="D326" s="884" t="s">
        <v>9637</v>
      </c>
      <c r="E326" s="884" t="s">
        <v>9740</v>
      </c>
      <c r="F326" s="884" t="s">
        <v>9741</v>
      </c>
    </row>
    <row r="327" customFormat="false" ht="23.25" hidden="false" customHeight="false" outlineLevel="0" collapsed="false">
      <c r="A327" s="884" t="s">
        <v>8464</v>
      </c>
      <c r="B327" s="884" t="s">
        <v>9742</v>
      </c>
      <c r="C327" s="885" t="s">
        <v>9743</v>
      </c>
      <c r="D327" s="884" t="s">
        <v>9637</v>
      </c>
      <c r="E327" s="884" t="s">
        <v>9744</v>
      </c>
      <c r="F327" s="884" t="s">
        <v>9745</v>
      </c>
    </row>
    <row r="328" customFormat="false" ht="23.25" hidden="false" customHeight="false" outlineLevel="0" collapsed="false">
      <c r="A328" s="884" t="s">
        <v>8464</v>
      </c>
      <c r="B328" s="884" t="s">
        <v>9746</v>
      </c>
      <c r="C328" s="885" t="s">
        <v>9747</v>
      </c>
      <c r="D328" s="884" t="s">
        <v>9637</v>
      </c>
      <c r="E328" s="884" t="s">
        <v>9748</v>
      </c>
      <c r="F328" s="884" t="s">
        <v>9748</v>
      </c>
    </row>
    <row r="329" customFormat="false" ht="23.25" hidden="false" customHeight="false" outlineLevel="0" collapsed="false">
      <c r="A329" s="884" t="s">
        <v>8464</v>
      </c>
      <c r="B329" s="884" t="s">
        <v>9749</v>
      </c>
      <c r="C329" s="885" t="s">
        <v>9750</v>
      </c>
      <c r="D329" s="884" t="s">
        <v>9637</v>
      </c>
      <c r="E329" s="884" t="s">
        <v>9751</v>
      </c>
      <c r="F329" s="884" t="s">
        <v>9752</v>
      </c>
    </row>
    <row r="330" customFormat="false" ht="23.25" hidden="false" customHeight="false" outlineLevel="0" collapsed="false">
      <c r="A330" s="884" t="s">
        <v>8464</v>
      </c>
      <c r="B330" s="884" t="s">
        <v>9753</v>
      </c>
      <c r="C330" s="885" t="s">
        <v>9754</v>
      </c>
      <c r="D330" s="884" t="s">
        <v>9637</v>
      </c>
      <c r="E330" s="884" t="s">
        <v>9755</v>
      </c>
      <c r="F330" s="884" t="s">
        <v>9756</v>
      </c>
    </row>
    <row r="331" customFormat="false" ht="15" hidden="false" customHeight="false" outlineLevel="0" collapsed="false">
      <c r="A331" s="884" t="s">
        <v>8464</v>
      </c>
      <c r="B331" s="884" t="s">
        <v>9757</v>
      </c>
      <c r="C331" s="885" t="s">
        <v>9758</v>
      </c>
      <c r="D331" s="884" t="s">
        <v>9637</v>
      </c>
      <c r="E331" s="884" t="s">
        <v>9759</v>
      </c>
      <c r="F331" s="884" t="s">
        <v>9759</v>
      </c>
    </row>
    <row r="332" customFormat="false" ht="23.25" hidden="false" customHeight="false" outlineLevel="0" collapsed="false">
      <c r="A332" s="884" t="s">
        <v>8464</v>
      </c>
      <c r="B332" s="884" t="s">
        <v>9760</v>
      </c>
      <c r="C332" s="885" t="s">
        <v>9761</v>
      </c>
      <c r="D332" s="884" t="s">
        <v>9637</v>
      </c>
      <c r="E332" s="884" t="s">
        <v>9762</v>
      </c>
      <c r="F332" s="884" t="s">
        <v>9762</v>
      </c>
    </row>
    <row r="333" customFormat="false" ht="23.25" hidden="false" customHeight="false" outlineLevel="0" collapsed="false">
      <c r="A333" s="884" t="s">
        <v>8464</v>
      </c>
      <c r="B333" s="884" t="s">
        <v>9763</v>
      </c>
      <c r="C333" s="885" t="s">
        <v>9764</v>
      </c>
      <c r="D333" s="884" t="s">
        <v>9637</v>
      </c>
      <c r="E333" s="884" t="s">
        <v>9765</v>
      </c>
      <c r="F333" s="884" t="s">
        <v>9766</v>
      </c>
    </row>
    <row r="334" customFormat="false" ht="23.25" hidden="false" customHeight="false" outlineLevel="0" collapsed="false">
      <c r="A334" s="884" t="s">
        <v>8464</v>
      </c>
      <c r="B334" s="884" t="s">
        <v>9767</v>
      </c>
      <c r="C334" s="885" t="s">
        <v>9768</v>
      </c>
      <c r="D334" s="884" t="s">
        <v>9637</v>
      </c>
      <c r="E334" s="884" t="s">
        <v>9769</v>
      </c>
      <c r="F334" s="884" t="s">
        <v>9770</v>
      </c>
    </row>
    <row r="335" customFormat="false" ht="15" hidden="false" customHeight="false" outlineLevel="0" collapsed="false">
      <c r="A335" s="884" t="s">
        <v>8464</v>
      </c>
      <c r="B335" s="884" t="s">
        <v>9771</v>
      </c>
      <c r="C335" s="885" t="s">
        <v>9772</v>
      </c>
      <c r="D335" s="884" t="s">
        <v>9637</v>
      </c>
      <c r="E335" s="884" t="s">
        <v>9773</v>
      </c>
      <c r="F335" s="884" t="s">
        <v>9773</v>
      </c>
    </row>
    <row r="336" customFormat="false" ht="23.25" hidden="false" customHeight="false" outlineLevel="0" collapsed="false">
      <c r="A336" s="884" t="s">
        <v>8464</v>
      </c>
      <c r="B336" s="884" t="s">
        <v>9774</v>
      </c>
      <c r="C336" s="885" t="s">
        <v>9775</v>
      </c>
      <c r="D336" s="884" t="s">
        <v>9637</v>
      </c>
      <c r="E336" s="884" t="s">
        <v>9776</v>
      </c>
      <c r="F336" s="884" t="s">
        <v>9777</v>
      </c>
    </row>
    <row r="337" customFormat="false" ht="34.5" hidden="false" customHeight="false" outlineLevel="0" collapsed="false">
      <c r="A337" s="884" t="s">
        <v>8464</v>
      </c>
      <c r="B337" s="884" t="s">
        <v>9778</v>
      </c>
      <c r="C337" s="885" t="s">
        <v>9779</v>
      </c>
      <c r="D337" s="884" t="s">
        <v>9637</v>
      </c>
      <c r="E337" s="884" t="s">
        <v>9780</v>
      </c>
      <c r="F337" s="884" t="s">
        <v>9741</v>
      </c>
    </row>
    <row r="338" customFormat="false" ht="23.25" hidden="false" customHeight="false" outlineLevel="0" collapsed="false">
      <c r="A338" s="884" t="s">
        <v>8464</v>
      </c>
      <c r="B338" s="884" t="s">
        <v>9781</v>
      </c>
      <c r="C338" s="885" t="s">
        <v>9782</v>
      </c>
      <c r="D338" s="884" t="s">
        <v>9637</v>
      </c>
      <c r="E338" s="884" t="s">
        <v>9783</v>
      </c>
      <c r="F338" s="884" t="s">
        <v>9783</v>
      </c>
    </row>
    <row r="339" customFormat="false" ht="34.5" hidden="false" customHeight="false" outlineLevel="0" collapsed="false">
      <c r="A339" s="884" t="s">
        <v>8464</v>
      </c>
      <c r="B339" s="884" t="s">
        <v>9784</v>
      </c>
      <c r="C339" s="885" t="s">
        <v>9785</v>
      </c>
      <c r="D339" s="884" t="s">
        <v>9637</v>
      </c>
      <c r="E339" s="884" t="s">
        <v>9786</v>
      </c>
      <c r="F339" s="884" t="s">
        <v>9787</v>
      </c>
    </row>
    <row r="340" customFormat="false" ht="23.25" hidden="false" customHeight="false" outlineLevel="0" collapsed="false">
      <c r="A340" s="884" t="s">
        <v>8464</v>
      </c>
      <c r="B340" s="884" t="s">
        <v>9788</v>
      </c>
      <c r="C340" s="885" t="s">
        <v>9789</v>
      </c>
      <c r="D340" s="884" t="s">
        <v>9637</v>
      </c>
      <c r="E340" s="884" t="s">
        <v>9790</v>
      </c>
      <c r="F340" s="884" t="s">
        <v>9791</v>
      </c>
    </row>
    <row r="341" customFormat="false" ht="23.25" hidden="false" customHeight="false" outlineLevel="0" collapsed="false">
      <c r="A341" s="884" t="s">
        <v>8464</v>
      </c>
      <c r="B341" s="884" t="s">
        <v>9792</v>
      </c>
      <c r="C341" s="885" t="s">
        <v>9793</v>
      </c>
      <c r="D341" s="884" t="s">
        <v>9637</v>
      </c>
      <c r="E341" s="884" t="s">
        <v>9794</v>
      </c>
      <c r="F341" s="884" t="s">
        <v>9794</v>
      </c>
    </row>
    <row r="342" customFormat="false" ht="23.25" hidden="false" customHeight="false" outlineLevel="0" collapsed="false">
      <c r="A342" s="884" t="s">
        <v>8464</v>
      </c>
      <c r="B342" s="884" t="s">
        <v>9795</v>
      </c>
      <c r="C342" s="885" t="s">
        <v>9796</v>
      </c>
      <c r="D342" s="884" t="s">
        <v>9637</v>
      </c>
      <c r="E342" s="884" t="s">
        <v>9797</v>
      </c>
      <c r="F342" s="884" t="s">
        <v>9797</v>
      </c>
    </row>
    <row r="343" customFormat="false" ht="23.25" hidden="false" customHeight="false" outlineLevel="0" collapsed="false">
      <c r="A343" s="884" t="s">
        <v>8464</v>
      </c>
      <c r="B343" s="884" t="s">
        <v>9798</v>
      </c>
      <c r="C343" s="885" t="s">
        <v>9799</v>
      </c>
      <c r="D343" s="884" t="s">
        <v>9637</v>
      </c>
      <c r="E343" s="884" t="s">
        <v>9800</v>
      </c>
      <c r="F343" s="884" t="s">
        <v>9800</v>
      </c>
    </row>
    <row r="344" customFormat="false" ht="23.25" hidden="false" customHeight="false" outlineLevel="0" collapsed="false">
      <c r="A344" s="884" t="s">
        <v>8464</v>
      </c>
      <c r="B344" s="884" t="s">
        <v>9801</v>
      </c>
      <c r="C344" s="885" t="s">
        <v>9802</v>
      </c>
      <c r="D344" s="884" t="s">
        <v>9637</v>
      </c>
      <c r="E344" s="884" t="s">
        <v>9803</v>
      </c>
      <c r="F344" s="884" t="s">
        <v>9803</v>
      </c>
    </row>
    <row r="345" customFormat="false" ht="23.25" hidden="false" customHeight="false" outlineLevel="0" collapsed="false">
      <c r="A345" s="884" t="s">
        <v>8464</v>
      </c>
      <c r="B345" s="884" t="s">
        <v>9804</v>
      </c>
      <c r="C345" s="885" t="s">
        <v>9805</v>
      </c>
      <c r="D345" s="884" t="s">
        <v>9637</v>
      </c>
      <c r="E345" s="884" t="s">
        <v>9806</v>
      </c>
      <c r="F345" s="884" t="s">
        <v>9806</v>
      </c>
    </row>
    <row r="346" customFormat="false" ht="23.25" hidden="false" customHeight="false" outlineLevel="0" collapsed="false">
      <c r="A346" s="884" t="s">
        <v>8464</v>
      </c>
      <c r="B346" s="884" t="s">
        <v>9807</v>
      </c>
      <c r="C346" s="885" t="s">
        <v>9808</v>
      </c>
      <c r="D346" s="884" t="s">
        <v>9637</v>
      </c>
      <c r="E346" s="884" t="s">
        <v>9809</v>
      </c>
      <c r="F346" s="884" t="s">
        <v>9809</v>
      </c>
    </row>
    <row r="347" customFormat="false" ht="23.25" hidden="false" customHeight="false" outlineLevel="0" collapsed="false">
      <c r="A347" s="884" t="s">
        <v>8464</v>
      </c>
      <c r="B347" s="884" t="s">
        <v>9810</v>
      </c>
      <c r="C347" s="885" t="s">
        <v>9811</v>
      </c>
      <c r="D347" s="884" t="s">
        <v>9637</v>
      </c>
      <c r="E347" s="884" t="s">
        <v>9812</v>
      </c>
      <c r="F347" s="884" t="s">
        <v>9812</v>
      </c>
    </row>
    <row r="348" customFormat="false" ht="15" hidden="false" customHeight="false" outlineLevel="0" collapsed="false">
      <c r="A348" s="884" t="s">
        <v>8464</v>
      </c>
      <c r="B348" s="884" t="s">
        <v>9813</v>
      </c>
      <c r="C348" s="885" t="s">
        <v>9814</v>
      </c>
      <c r="D348" s="884" t="s">
        <v>9637</v>
      </c>
      <c r="E348" s="884" t="s">
        <v>9815</v>
      </c>
      <c r="F348" s="884" t="s">
        <v>9816</v>
      </c>
    </row>
    <row r="349" customFormat="false" ht="23.25" hidden="false" customHeight="false" outlineLevel="0" collapsed="false">
      <c r="A349" s="884" t="s">
        <v>8464</v>
      </c>
      <c r="B349" s="884" t="s">
        <v>9817</v>
      </c>
      <c r="C349" s="885" t="s">
        <v>9818</v>
      </c>
      <c r="D349" s="884" t="s">
        <v>9637</v>
      </c>
      <c r="E349" s="884" t="s">
        <v>9819</v>
      </c>
      <c r="F349" s="884" t="s">
        <v>9820</v>
      </c>
    </row>
    <row r="350" customFormat="false" ht="23.25" hidden="false" customHeight="false" outlineLevel="0" collapsed="false">
      <c r="A350" s="884" t="s">
        <v>8464</v>
      </c>
      <c r="B350" s="884" t="s">
        <v>9821</v>
      </c>
      <c r="C350" s="885" t="s">
        <v>9822</v>
      </c>
      <c r="D350" s="884" t="s">
        <v>9637</v>
      </c>
      <c r="E350" s="884" t="s">
        <v>9823</v>
      </c>
      <c r="F350" s="884" t="s">
        <v>9823</v>
      </c>
    </row>
    <row r="351" customFormat="false" ht="15" hidden="false" customHeight="false" outlineLevel="0" collapsed="false">
      <c r="A351" s="884" t="s">
        <v>8464</v>
      </c>
      <c r="B351" s="884" t="s">
        <v>9824</v>
      </c>
      <c r="C351" s="885" t="s">
        <v>9825</v>
      </c>
      <c r="D351" s="884" t="s">
        <v>9637</v>
      </c>
      <c r="E351" s="884" t="s">
        <v>9826</v>
      </c>
      <c r="F351" s="884" t="s">
        <v>9826</v>
      </c>
    </row>
    <row r="352" customFormat="false" ht="15" hidden="false" customHeight="false" outlineLevel="0" collapsed="false">
      <c r="A352" s="884" t="s">
        <v>8464</v>
      </c>
      <c r="B352" s="884" t="s">
        <v>9827</v>
      </c>
      <c r="C352" s="885" t="s">
        <v>9828</v>
      </c>
      <c r="D352" s="884" t="s">
        <v>9637</v>
      </c>
      <c r="E352" s="884" t="s">
        <v>9829</v>
      </c>
      <c r="F352" s="884" t="s">
        <v>9830</v>
      </c>
    </row>
    <row r="353" customFormat="false" ht="15" hidden="false" customHeight="false" outlineLevel="0" collapsed="false">
      <c r="A353" s="884" t="s">
        <v>8464</v>
      </c>
      <c r="B353" s="884" t="s">
        <v>9831</v>
      </c>
      <c r="C353" s="885" t="s">
        <v>9832</v>
      </c>
      <c r="D353" s="884" t="s">
        <v>9637</v>
      </c>
      <c r="E353" s="884" t="s">
        <v>9833</v>
      </c>
      <c r="F353" s="884" t="s">
        <v>9834</v>
      </c>
    </row>
    <row r="354" customFormat="false" ht="23.25" hidden="false" customHeight="false" outlineLevel="0" collapsed="false">
      <c r="A354" s="884" t="s">
        <v>8464</v>
      </c>
      <c r="B354" s="884" t="s">
        <v>9835</v>
      </c>
      <c r="C354" s="885" t="s">
        <v>9836</v>
      </c>
      <c r="D354" s="884" t="s">
        <v>9637</v>
      </c>
      <c r="E354" s="884" t="s">
        <v>9837</v>
      </c>
      <c r="F354" s="884" t="s">
        <v>9837</v>
      </c>
    </row>
    <row r="355" customFormat="false" ht="23.25" hidden="false" customHeight="false" outlineLevel="0" collapsed="false">
      <c r="A355" s="884" t="s">
        <v>8464</v>
      </c>
      <c r="B355" s="884" t="s">
        <v>9838</v>
      </c>
      <c r="C355" s="885" t="s">
        <v>9839</v>
      </c>
      <c r="D355" s="884" t="s">
        <v>9637</v>
      </c>
      <c r="E355" s="884" t="s">
        <v>9840</v>
      </c>
      <c r="F355" s="884" t="s">
        <v>9841</v>
      </c>
    </row>
    <row r="356" customFormat="false" ht="23.25" hidden="false" customHeight="false" outlineLevel="0" collapsed="false">
      <c r="A356" s="884" t="s">
        <v>8464</v>
      </c>
      <c r="B356" s="884" t="s">
        <v>9842</v>
      </c>
      <c r="C356" s="885" t="s">
        <v>9843</v>
      </c>
      <c r="D356" s="884" t="s">
        <v>9637</v>
      </c>
      <c r="E356" s="884" t="s">
        <v>9844</v>
      </c>
      <c r="F356" s="884" t="s">
        <v>9845</v>
      </c>
    </row>
    <row r="357" customFormat="false" ht="23.25" hidden="false" customHeight="false" outlineLevel="0" collapsed="false">
      <c r="A357" s="884" t="s">
        <v>8464</v>
      </c>
      <c r="B357" s="884" t="s">
        <v>9846</v>
      </c>
      <c r="C357" s="885" t="s">
        <v>9847</v>
      </c>
      <c r="D357" s="884" t="s">
        <v>9637</v>
      </c>
      <c r="E357" s="884" t="s">
        <v>9848</v>
      </c>
      <c r="F357" s="884" t="s">
        <v>9849</v>
      </c>
    </row>
    <row r="358" customFormat="false" ht="23.25" hidden="false" customHeight="false" outlineLevel="0" collapsed="false">
      <c r="A358" s="884" t="s">
        <v>8464</v>
      </c>
      <c r="B358" s="884" t="s">
        <v>9850</v>
      </c>
      <c r="C358" s="885" t="s">
        <v>9851</v>
      </c>
      <c r="D358" s="884" t="s">
        <v>9637</v>
      </c>
      <c r="E358" s="884" t="s">
        <v>9852</v>
      </c>
      <c r="F358" s="884" t="s">
        <v>9853</v>
      </c>
    </row>
    <row r="359" customFormat="false" ht="23.25" hidden="false" customHeight="false" outlineLevel="0" collapsed="false">
      <c r="A359" s="884" t="s">
        <v>8464</v>
      </c>
      <c r="B359" s="884" t="s">
        <v>9854</v>
      </c>
      <c r="C359" s="885" t="s">
        <v>9855</v>
      </c>
      <c r="D359" s="884" t="s">
        <v>9637</v>
      </c>
      <c r="E359" s="884" t="s">
        <v>9856</v>
      </c>
      <c r="F359" s="884" t="s">
        <v>9857</v>
      </c>
    </row>
    <row r="360" customFormat="false" ht="23.25" hidden="false" customHeight="false" outlineLevel="0" collapsed="false">
      <c r="A360" s="884" t="s">
        <v>8464</v>
      </c>
      <c r="B360" s="884" t="s">
        <v>9858</v>
      </c>
      <c r="C360" s="885" t="s">
        <v>9859</v>
      </c>
      <c r="D360" s="884" t="s">
        <v>9637</v>
      </c>
      <c r="E360" s="884" t="s">
        <v>9860</v>
      </c>
      <c r="F360" s="884" t="s">
        <v>9860</v>
      </c>
    </row>
    <row r="361" customFormat="false" ht="23.25" hidden="false" customHeight="false" outlineLevel="0" collapsed="false">
      <c r="A361" s="884" t="s">
        <v>8464</v>
      </c>
      <c r="B361" s="884" t="s">
        <v>9861</v>
      </c>
      <c r="C361" s="885" t="s">
        <v>9862</v>
      </c>
      <c r="D361" s="884" t="s">
        <v>9637</v>
      </c>
      <c r="E361" s="884" t="s">
        <v>9863</v>
      </c>
      <c r="F361" s="884" t="s">
        <v>9864</v>
      </c>
    </row>
    <row r="362" customFormat="false" ht="23.25" hidden="false" customHeight="false" outlineLevel="0" collapsed="false">
      <c r="A362" s="884" t="s">
        <v>8464</v>
      </c>
      <c r="B362" s="884" t="s">
        <v>9865</v>
      </c>
      <c r="C362" s="885" t="s">
        <v>9866</v>
      </c>
      <c r="D362" s="884" t="s">
        <v>9637</v>
      </c>
      <c r="E362" s="884" t="s">
        <v>9867</v>
      </c>
      <c r="F362" s="884" t="s">
        <v>9868</v>
      </c>
    </row>
    <row r="363" customFormat="false" ht="23.25" hidden="false" customHeight="false" outlineLevel="0" collapsed="false">
      <c r="A363" s="884" t="s">
        <v>8464</v>
      </c>
      <c r="B363" s="884" t="s">
        <v>9869</v>
      </c>
      <c r="C363" s="885" t="s">
        <v>9870</v>
      </c>
      <c r="D363" s="884" t="s">
        <v>9637</v>
      </c>
      <c r="E363" s="884" t="s">
        <v>9871</v>
      </c>
      <c r="F363" s="884" t="s">
        <v>9872</v>
      </c>
    </row>
    <row r="364" customFormat="false" ht="23.25" hidden="false" customHeight="false" outlineLevel="0" collapsed="false">
      <c r="A364" s="884" t="s">
        <v>8464</v>
      </c>
      <c r="B364" s="884" t="s">
        <v>9873</v>
      </c>
      <c r="C364" s="885" t="s">
        <v>9874</v>
      </c>
      <c r="D364" s="884" t="s">
        <v>9637</v>
      </c>
      <c r="E364" s="884" t="s">
        <v>9875</v>
      </c>
      <c r="F364" s="884" t="s">
        <v>9875</v>
      </c>
    </row>
    <row r="365" customFormat="false" ht="23.25" hidden="false" customHeight="false" outlineLevel="0" collapsed="false">
      <c r="A365" s="884" t="s">
        <v>8464</v>
      </c>
      <c r="B365" s="884" t="s">
        <v>9876</v>
      </c>
      <c r="C365" s="885" t="s">
        <v>9877</v>
      </c>
      <c r="D365" s="884" t="s">
        <v>9637</v>
      </c>
      <c r="E365" s="884" t="s">
        <v>9878</v>
      </c>
      <c r="F365" s="884" t="s">
        <v>9878</v>
      </c>
    </row>
    <row r="366" customFormat="false" ht="23.25" hidden="false" customHeight="false" outlineLevel="0" collapsed="false">
      <c r="A366" s="884" t="s">
        <v>8464</v>
      </c>
      <c r="B366" s="884" t="s">
        <v>9879</v>
      </c>
      <c r="C366" s="885" t="s">
        <v>9880</v>
      </c>
      <c r="D366" s="884" t="s">
        <v>9637</v>
      </c>
      <c r="E366" s="884" t="s">
        <v>9881</v>
      </c>
      <c r="F366" s="884" t="s">
        <v>9882</v>
      </c>
    </row>
    <row r="367" customFormat="false" ht="23.25" hidden="false" customHeight="false" outlineLevel="0" collapsed="false">
      <c r="A367" s="884" t="s">
        <v>8464</v>
      </c>
      <c r="B367" s="884" t="s">
        <v>9883</v>
      </c>
      <c r="C367" s="885" t="s">
        <v>9884</v>
      </c>
      <c r="D367" s="884" t="s">
        <v>9637</v>
      </c>
      <c r="E367" s="884" t="s">
        <v>9885</v>
      </c>
      <c r="F367" s="884" t="s">
        <v>9885</v>
      </c>
    </row>
    <row r="368" customFormat="false" ht="23.25" hidden="false" customHeight="false" outlineLevel="0" collapsed="false">
      <c r="A368" s="884" t="s">
        <v>8464</v>
      </c>
      <c r="B368" s="884" t="s">
        <v>9886</v>
      </c>
      <c r="C368" s="885" t="s">
        <v>9887</v>
      </c>
      <c r="D368" s="884" t="s">
        <v>9637</v>
      </c>
      <c r="E368" s="884" t="s">
        <v>9888</v>
      </c>
      <c r="F368" s="884" t="s">
        <v>9888</v>
      </c>
    </row>
    <row r="369" customFormat="false" ht="23.25" hidden="false" customHeight="false" outlineLevel="0" collapsed="false">
      <c r="A369" s="884" t="s">
        <v>8464</v>
      </c>
      <c r="B369" s="884" t="s">
        <v>9889</v>
      </c>
      <c r="C369" s="885" t="s">
        <v>9890</v>
      </c>
      <c r="D369" s="884" t="s">
        <v>9637</v>
      </c>
      <c r="E369" s="884" t="s">
        <v>9891</v>
      </c>
      <c r="F369" s="884" t="s">
        <v>9891</v>
      </c>
    </row>
    <row r="370" customFormat="false" ht="15" hidden="false" customHeight="false" outlineLevel="0" collapsed="false">
      <c r="A370" s="884" t="s">
        <v>8464</v>
      </c>
      <c r="B370" s="884" t="s">
        <v>9892</v>
      </c>
      <c r="C370" s="885" t="s">
        <v>9893</v>
      </c>
      <c r="D370" s="884" t="s">
        <v>9637</v>
      </c>
      <c r="E370" s="884" t="s">
        <v>9894</v>
      </c>
      <c r="F370" s="884" t="s">
        <v>9894</v>
      </c>
    </row>
    <row r="371" customFormat="false" ht="15" hidden="false" customHeight="false" outlineLevel="0" collapsed="false">
      <c r="A371" s="884" t="s">
        <v>8464</v>
      </c>
      <c r="B371" s="884" t="s">
        <v>9895</v>
      </c>
      <c r="C371" s="885" t="s">
        <v>9896</v>
      </c>
      <c r="D371" s="884" t="s">
        <v>9637</v>
      </c>
      <c r="E371" s="884" t="s">
        <v>9897</v>
      </c>
      <c r="F371" s="884" t="s">
        <v>9897</v>
      </c>
    </row>
    <row r="372" customFormat="false" ht="23.25" hidden="false" customHeight="false" outlineLevel="0" collapsed="false">
      <c r="A372" s="884" t="s">
        <v>8464</v>
      </c>
      <c r="B372" s="884" t="s">
        <v>9898</v>
      </c>
      <c r="C372" s="885" t="s">
        <v>9899</v>
      </c>
      <c r="D372" s="884" t="s">
        <v>9637</v>
      </c>
      <c r="E372" s="884" t="s">
        <v>9900</v>
      </c>
      <c r="F372" s="884" t="s">
        <v>9900</v>
      </c>
    </row>
    <row r="373" customFormat="false" ht="34.5" hidden="false" customHeight="false" outlineLevel="0" collapsed="false">
      <c r="A373" s="884" t="s">
        <v>8464</v>
      </c>
      <c r="B373" s="884" t="s">
        <v>9901</v>
      </c>
      <c r="C373" s="885" t="s">
        <v>9902</v>
      </c>
      <c r="D373" s="884" t="s">
        <v>9637</v>
      </c>
      <c r="E373" s="884" t="s">
        <v>9903</v>
      </c>
      <c r="F373" s="884" t="s">
        <v>9904</v>
      </c>
    </row>
    <row r="374" customFormat="false" ht="34.5" hidden="false" customHeight="false" outlineLevel="0" collapsed="false">
      <c r="A374" s="884" t="s">
        <v>8464</v>
      </c>
      <c r="B374" s="884" t="s">
        <v>9905</v>
      </c>
      <c r="C374" s="885" t="s">
        <v>9906</v>
      </c>
      <c r="D374" s="884" t="s">
        <v>9637</v>
      </c>
      <c r="E374" s="884" t="s">
        <v>9907</v>
      </c>
      <c r="F374" s="884" t="s">
        <v>9908</v>
      </c>
    </row>
    <row r="375" customFormat="false" ht="23.25" hidden="false" customHeight="false" outlineLevel="0" collapsed="false">
      <c r="A375" s="884" t="s">
        <v>8464</v>
      </c>
      <c r="B375" s="884" t="s">
        <v>9909</v>
      </c>
      <c r="C375" s="885" t="s">
        <v>9910</v>
      </c>
      <c r="D375" s="884" t="s">
        <v>9637</v>
      </c>
      <c r="E375" s="884" t="s">
        <v>9911</v>
      </c>
      <c r="F375" s="884" t="s">
        <v>9912</v>
      </c>
    </row>
    <row r="376" customFormat="false" ht="23.25" hidden="false" customHeight="false" outlineLevel="0" collapsed="false">
      <c r="A376" s="884" t="s">
        <v>8464</v>
      </c>
      <c r="B376" s="884" t="s">
        <v>9913</v>
      </c>
      <c r="C376" s="885" t="s">
        <v>9914</v>
      </c>
      <c r="D376" s="884" t="s">
        <v>9637</v>
      </c>
      <c r="E376" s="884" t="s">
        <v>9915</v>
      </c>
      <c r="F376" s="884" t="s">
        <v>9916</v>
      </c>
    </row>
    <row r="377" customFormat="false" ht="23.25" hidden="false" customHeight="false" outlineLevel="0" collapsed="false">
      <c r="A377" s="884" t="s">
        <v>8464</v>
      </c>
      <c r="B377" s="884" t="s">
        <v>9917</v>
      </c>
      <c r="C377" s="885" t="s">
        <v>9918</v>
      </c>
      <c r="D377" s="884" t="s">
        <v>9637</v>
      </c>
      <c r="E377" s="884" t="s">
        <v>9919</v>
      </c>
      <c r="F377" s="884" t="s">
        <v>9919</v>
      </c>
    </row>
    <row r="378" customFormat="false" ht="23.25" hidden="false" customHeight="false" outlineLevel="0" collapsed="false">
      <c r="A378" s="884" t="s">
        <v>8464</v>
      </c>
      <c r="B378" s="884" t="s">
        <v>9920</v>
      </c>
      <c r="C378" s="885" t="s">
        <v>9921</v>
      </c>
      <c r="D378" s="884" t="s">
        <v>9637</v>
      </c>
      <c r="E378" s="884" t="s">
        <v>9922</v>
      </c>
      <c r="F378" s="884" t="s">
        <v>9922</v>
      </c>
    </row>
    <row r="379" customFormat="false" ht="23.25" hidden="false" customHeight="false" outlineLevel="0" collapsed="false">
      <c r="A379" s="884" t="s">
        <v>8464</v>
      </c>
      <c r="B379" s="884" t="s">
        <v>9923</v>
      </c>
      <c r="C379" s="885" t="s">
        <v>9924</v>
      </c>
      <c r="D379" s="884" t="s">
        <v>9637</v>
      </c>
      <c r="E379" s="884" t="s">
        <v>9925</v>
      </c>
      <c r="F379" s="884" t="s">
        <v>9925</v>
      </c>
    </row>
    <row r="380" customFormat="false" ht="23.25" hidden="false" customHeight="false" outlineLevel="0" collapsed="false">
      <c r="A380" s="884" t="s">
        <v>8464</v>
      </c>
      <c r="B380" s="884" t="s">
        <v>9926</v>
      </c>
      <c r="C380" s="885" t="s">
        <v>9927</v>
      </c>
      <c r="D380" s="884" t="s">
        <v>9637</v>
      </c>
      <c r="E380" s="884" t="s">
        <v>9928</v>
      </c>
      <c r="F380" s="884" t="s">
        <v>9929</v>
      </c>
    </row>
    <row r="381" customFormat="false" ht="23.25" hidden="false" customHeight="false" outlineLevel="0" collapsed="false">
      <c r="A381" s="884" t="s">
        <v>8464</v>
      </c>
      <c r="B381" s="884" t="s">
        <v>9930</v>
      </c>
      <c r="C381" s="885" t="s">
        <v>9931</v>
      </c>
      <c r="D381" s="884" t="s">
        <v>9637</v>
      </c>
      <c r="E381" s="884" t="s">
        <v>9932</v>
      </c>
      <c r="F381" s="884" t="s">
        <v>9932</v>
      </c>
    </row>
    <row r="382" customFormat="false" ht="23.25" hidden="false" customHeight="false" outlineLevel="0" collapsed="false">
      <c r="A382" s="884" t="s">
        <v>8464</v>
      </c>
      <c r="B382" s="884" t="s">
        <v>9933</v>
      </c>
      <c r="C382" s="885" t="s">
        <v>9934</v>
      </c>
      <c r="D382" s="884" t="s">
        <v>9637</v>
      </c>
      <c r="E382" s="884" t="s">
        <v>9935</v>
      </c>
      <c r="F382" s="884" t="s">
        <v>9936</v>
      </c>
    </row>
    <row r="383" customFormat="false" ht="23.25" hidden="false" customHeight="false" outlineLevel="0" collapsed="false">
      <c r="A383" s="884" t="s">
        <v>8464</v>
      </c>
      <c r="B383" s="884" t="s">
        <v>9937</v>
      </c>
      <c r="C383" s="885" t="s">
        <v>9938</v>
      </c>
      <c r="D383" s="884" t="s">
        <v>9637</v>
      </c>
      <c r="E383" s="884" t="s">
        <v>9939</v>
      </c>
      <c r="F383" s="884" t="s">
        <v>9939</v>
      </c>
    </row>
    <row r="384" customFormat="false" ht="23.25" hidden="false" customHeight="false" outlineLevel="0" collapsed="false">
      <c r="A384" s="884" t="s">
        <v>8464</v>
      </c>
      <c r="B384" s="884" t="s">
        <v>9940</v>
      </c>
      <c r="C384" s="885" t="s">
        <v>9941</v>
      </c>
      <c r="D384" s="884" t="s">
        <v>9637</v>
      </c>
      <c r="E384" s="884" t="s">
        <v>9942</v>
      </c>
      <c r="F384" s="884" t="s">
        <v>9942</v>
      </c>
    </row>
    <row r="385" customFormat="false" ht="34.5" hidden="false" customHeight="false" outlineLevel="0" collapsed="false">
      <c r="A385" s="884" t="s">
        <v>8464</v>
      </c>
      <c r="B385" s="884" t="s">
        <v>9943</v>
      </c>
      <c r="C385" s="885" t="s">
        <v>9944</v>
      </c>
      <c r="D385" s="884" t="s">
        <v>9637</v>
      </c>
      <c r="E385" s="884" t="s">
        <v>9945</v>
      </c>
      <c r="F385" s="884" t="s">
        <v>9946</v>
      </c>
    </row>
    <row r="386" customFormat="false" ht="23.25" hidden="false" customHeight="false" outlineLevel="0" collapsed="false">
      <c r="A386" s="884" t="s">
        <v>8464</v>
      </c>
      <c r="B386" s="884" t="s">
        <v>9947</v>
      </c>
      <c r="C386" s="885" t="s">
        <v>9948</v>
      </c>
      <c r="D386" s="884" t="s">
        <v>9637</v>
      </c>
      <c r="E386" s="884" t="s">
        <v>9949</v>
      </c>
      <c r="F386" s="884" t="s">
        <v>9950</v>
      </c>
    </row>
    <row r="387" customFormat="false" ht="34.5" hidden="false" customHeight="false" outlineLevel="0" collapsed="false">
      <c r="A387" s="884" t="s">
        <v>8464</v>
      </c>
      <c r="B387" s="884" t="s">
        <v>9951</v>
      </c>
      <c r="C387" s="885" t="s">
        <v>9952</v>
      </c>
      <c r="D387" s="884" t="s">
        <v>9637</v>
      </c>
      <c r="E387" s="884" t="s">
        <v>9953</v>
      </c>
      <c r="F387" s="884" t="s">
        <v>9954</v>
      </c>
    </row>
    <row r="388" customFormat="false" ht="34.5" hidden="false" customHeight="false" outlineLevel="0" collapsed="false">
      <c r="A388" s="884" t="s">
        <v>8464</v>
      </c>
      <c r="B388" s="884" t="s">
        <v>9955</v>
      </c>
      <c r="C388" s="885" t="s">
        <v>9956</v>
      </c>
      <c r="D388" s="884" t="s">
        <v>9637</v>
      </c>
      <c r="E388" s="884" t="s">
        <v>9957</v>
      </c>
      <c r="F388" s="884" t="s">
        <v>9958</v>
      </c>
    </row>
    <row r="389" customFormat="false" ht="23.25" hidden="false" customHeight="false" outlineLevel="0" collapsed="false">
      <c r="A389" s="884" t="s">
        <v>8464</v>
      </c>
      <c r="B389" s="884" t="s">
        <v>9959</v>
      </c>
      <c r="C389" s="885" t="s">
        <v>9960</v>
      </c>
      <c r="D389" s="884" t="s">
        <v>9637</v>
      </c>
      <c r="E389" s="884" t="s">
        <v>9961</v>
      </c>
      <c r="F389" s="884" t="s">
        <v>9962</v>
      </c>
    </row>
    <row r="390" customFormat="false" ht="23.25" hidden="false" customHeight="false" outlineLevel="0" collapsed="false">
      <c r="A390" s="884" t="s">
        <v>8464</v>
      </c>
      <c r="B390" s="884" t="s">
        <v>9963</v>
      </c>
      <c r="C390" s="885" t="s">
        <v>9964</v>
      </c>
      <c r="D390" s="884" t="s">
        <v>9637</v>
      </c>
      <c r="E390" s="884" t="s">
        <v>9965</v>
      </c>
      <c r="F390" s="884" t="s">
        <v>9965</v>
      </c>
    </row>
    <row r="391" customFormat="false" ht="34.5" hidden="false" customHeight="false" outlineLevel="0" collapsed="false">
      <c r="A391" s="884" t="s">
        <v>8464</v>
      </c>
      <c r="B391" s="884" t="s">
        <v>9966</v>
      </c>
      <c r="C391" s="885" t="s">
        <v>9967</v>
      </c>
      <c r="D391" s="884" t="s">
        <v>9637</v>
      </c>
      <c r="E391" s="884" t="s">
        <v>9968</v>
      </c>
      <c r="F391" s="884" t="s">
        <v>9969</v>
      </c>
    </row>
    <row r="392" customFormat="false" ht="23.25" hidden="false" customHeight="false" outlineLevel="0" collapsed="false">
      <c r="A392" s="884" t="s">
        <v>8464</v>
      </c>
      <c r="B392" s="884" t="s">
        <v>9970</v>
      </c>
      <c r="C392" s="885" t="s">
        <v>9971</v>
      </c>
      <c r="D392" s="884" t="s">
        <v>9637</v>
      </c>
      <c r="E392" s="884" t="s">
        <v>9972</v>
      </c>
      <c r="F392" s="884" t="s">
        <v>9972</v>
      </c>
    </row>
    <row r="393" customFormat="false" ht="15" hidden="false" customHeight="false" outlineLevel="0" collapsed="false">
      <c r="A393" s="884" t="s">
        <v>8464</v>
      </c>
      <c r="B393" s="884" t="s">
        <v>9973</v>
      </c>
      <c r="C393" s="885" t="s">
        <v>9974</v>
      </c>
      <c r="D393" s="884" t="s">
        <v>9637</v>
      </c>
      <c r="E393" s="884" t="s">
        <v>9975</v>
      </c>
      <c r="F393" s="884" t="s">
        <v>9975</v>
      </c>
    </row>
    <row r="394" customFormat="false" ht="15" hidden="false" customHeight="false" outlineLevel="0" collapsed="false">
      <c r="A394" s="884" t="s">
        <v>8464</v>
      </c>
      <c r="B394" s="884" t="s">
        <v>9976</v>
      </c>
      <c r="C394" s="885" t="s">
        <v>9977</v>
      </c>
      <c r="D394" s="884" t="s">
        <v>9637</v>
      </c>
      <c r="E394" s="884" t="s">
        <v>9978</v>
      </c>
      <c r="F394" s="884" t="s">
        <v>9979</v>
      </c>
    </row>
    <row r="395" customFormat="false" ht="23.25" hidden="false" customHeight="false" outlineLevel="0" collapsed="false">
      <c r="A395" s="884" t="s">
        <v>8464</v>
      </c>
      <c r="B395" s="884" t="s">
        <v>9980</v>
      </c>
      <c r="C395" s="885" t="s">
        <v>9981</v>
      </c>
      <c r="D395" s="884" t="s">
        <v>9637</v>
      </c>
      <c r="E395" s="884" t="s">
        <v>9982</v>
      </c>
      <c r="F395" s="884" t="s">
        <v>9983</v>
      </c>
    </row>
    <row r="396" customFormat="false" ht="34.5" hidden="false" customHeight="false" outlineLevel="0" collapsed="false">
      <c r="A396" s="884" t="s">
        <v>8464</v>
      </c>
      <c r="B396" s="884" t="s">
        <v>9984</v>
      </c>
      <c r="C396" s="885" t="s">
        <v>9985</v>
      </c>
      <c r="D396" s="884" t="s">
        <v>9637</v>
      </c>
      <c r="E396" s="884" t="s">
        <v>9986</v>
      </c>
      <c r="F396" s="884" t="s">
        <v>9987</v>
      </c>
    </row>
    <row r="397" customFormat="false" ht="23.25" hidden="false" customHeight="false" outlineLevel="0" collapsed="false">
      <c r="A397" s="884" t="s">
        <v>8464</v>
      </c>
      <c r="B397" s="884" t="s">
        <v>9988</v>
      </c>
      <c r="C397" s="885" t="s">
        <v>9989</v>
      </c>
      <c r="D397" s="884" t="s">
        <v>9637</v>
      </c>
      <c r="E397" s="884" t="s">
        <v>9990</v>
      </c>
      <c r="F397" s="884" t="s">
        <v>9990</v>
      </c>
    </row>
    <row r="398" customFormat="false" ht="23.25" hidden="false" customHeight="false" outlineLevel="0" collapsed="false">
      <c r="A398" s="884" t="s">
        <v>8464</v>
      </c>
      <c r="B398" s="884" t="s">
        <v>9991</v>
      </c>
      <c r="C398" s="885" t="s">
        <v>9992</v>
      </c>
      <c r="D398" s="884" t="s">
        <v>9637</v>
      </c>
      <c r="E398" s="884" t="s">
        <v>9993</v>
      </c>
      <c r="F398" s="884" t="s">
        <v>9993</v>
      </c>
    </row>
    <row r="399" customFormat="false" ht="15" hidden="false" customHeight="false" outlineLevel="0" collapsed="false">
      <c r="A399" s="884" t="s">
        <v>8464</v>
      </c>
      <c r="B399" s="884" t="s">
        <v>9994</v>
      </c>
      <c r="C399" s="885" t="s">
        <v>9995</v>
      </c>
      <c r="D399" s="884" t="s">
        <v>9637</v>
      </c>
      <c r="E399" s="884" t="s">
        <v>9996</v>
      </c>
      <c r="F399" s="884" t="s">
        <v>9997</v>
      </c>
    </row>
    <row r="400" customFormat="false" ht="34.5" hidden="false" customHeight="false" outlineLevel="0" collapsed="false">
      <c r="A400" s="884" t="s">
        <v>8464</v>
      </c>
      <c r="B400" s="884" t="s">
        <v>9998</v>
      </c>
      <c r="C400" s="885" t="s">
        <v>9999</v>
      </c>
      <c r="D400" s="884" t="s">
        <v>9637</v>
      </c>
      <c r="E400" s="884" t="s">
        <v>10000</v>
      </c>
      <c r="F400" s="884" t="s">
        <v>10001</v>
      </c>
    </row>
    <row r="401" customFormat="false" ht="23.25" hidden="false" customHeight="false" outlineLevel="0" collapsed="false">
      <c r="A401" s="884" t="s">
        <v>8464</v>
      </c>
      <c r="B401" s="884" t="s">
        <v>10002</v>
      </c>
      <c r="C401" s="885" t="s">
        <v>10003</v>
      </c>
      <c r="D401" s="884" t="s">
        <v>9637</v>
      </c>
      <c r="E401" s="884" t="s">
        <v>10004</v>
      </c>
      <c r="F401" s="884" t="s">
        <v>10004</v>
      </c>
    </row>
    <row r="402" customFormat="false" ht="15" hidden="false" customHeight="false" outlineLevel="0" collapsed="false">
      <c r="A402" s="884" t="s">
        <v>8464</v>
      </c>
      <c r="B402" s="884" t="s">
        <v>10005</v>
      </c>
      <c r="C402" s="885" t="s">
        <v>10006</v>
      </c>
      <c r="D402" s="884" t="s">
        <v>9637</v>
      </c>
      <c r="E402" s="884" t="s">
        <v>10007</v>
      </c>
      <c r="F402" s="884" t="s">
        <v>10008</v>
      </c>
    </row>
    <row r="403" customFormat="false" ht="23.25" hidden="false" customHeight="false" outlineLevel="0" collapsed="false">
      <c r="A403" s="884" t="s">
        <v>8464</v>
      </c>
      <c r="B403" s="884" t="s">
        <v>10009</v>
      </c>
      <c r="C403" s="885" t="s">
        <v>10010</v>
      </c>
      <c r="D403" s="884" t="s">
        <v>9637</v>
      </c>
      <c r="E403" s="884" t="s">
        <v>10011</v>
      </c>
      <c r="F403" s="884" t="s">
        <v>10012</v>
      </c>
    </row>
    <row r="404" customFormat="false" ht="23.25" hidden="false" customHeight="false" outlineLevel="0" collapsed="false">
      <c r="A404" s="884" t="s">
        <v>8464</v>
      </c>
      <c r="B404" s="884" t="s">
        <v>10013</v>
      </c>
      <c r="C404" s="885" t="s">
        <v>10014</v>
      </c>
      <c r="D404" s="884" t="s">
        <v>9637</v>
      </c>
      <c r="E404" s="884" t="s">
        <v>10015</v>
      </c>
      <c r="F404" s="884" t="s">
        <v>10016</v>
      </c>
    </row>
    <row r="405" customFormat="false" ht="34.5" hidden="false" customHeight="false" outlineLevel="0" collapsed="false">
      <c r="A405" s="884" t="s">
        <v>8464</v>
      </c>
      <c r="B405" s="884" t="s">
        <v>10017</v>
      </c>
      <c r="C405" s="885" t="s">
        <v>10018</v>
      </c>
      <c r="D405" s="884" t="s">
        <v>9637</v>
      </c>
      <c r="E405" s="884" t="s">
        <v>10019</v>
      </c>
      <c r="F405" s="884" t="s">
        <v>10020</v>
      </c>
    </row>
    <row r="406" customFormat="false" ht="34.5" hidden="false" customHeight="false" outlineLevel="0" collapsed="false">
      <c r="A406" s="884" t="s">
        <v>8464</v>
      </c>
      <c r="B406" s="884" t="s">
        <v>10021</v>
      </c>
      <c r="C406" s="885" t="s">
        <v>10022</v>
      </c>
      <c r="D406" s="884" t="s">
        <v>9637</v>
      </c>
      <c r="E406" s="884" t="s">
        <v>10023</v>
      </c>
      <c r="F406" s="884" t="s">
        <v>10024</v>
      </c>
    </row>
    <row r="407" customFormat="false" ht="23.25" hidden="false" customHeight="false" outlineLevel="0" collapsed="false">
      <c r="A407" s="884" t="s">
        <v>8464</v>
      </c>
      <c r="B407" s="884" t="s">
        <v>10025</v>
      </c>
      <c r="C407" s="885" t="s">
        <v>10026</v>
      </c>
      <c r="D407" s="884" t="s">
        <v>9637</v>
      </c>
      <c r="E407" s="884" t="s">
        <v>10027</v>
      </c>
      <c r="F407" s="884" t="s">
        <v>10027</v>
      </c>
    </row>
    <row r="408" customFormat="false" ht="15" hidden="false" customHeight="false" outlineLevel="0" collapsed="false">
      <c r="A408" s="884" t="s">
        <v>8464</v>
      </c>
      <c r="B408" s="884" t="s">
        <v>10028</v>
      </c>
      <c r="C408" s="885" t="s">
        <v>10029</v>
      </c>
      <c r="D408" s="884" t="s">
        <v>9637</v>
      </c>
      <c r="E408" s="884" t="s">
        <v>10030</v>
      </c>
      <c r="F408" s="884" t="s">
        <v>10030</v>
      </c>
    </row>
    <row r="409" customFormat="false" ht="15" hidden="false" customHeight="false" outlineLevel="0" collapsed="false">
      <c r="A409" s="884" t="s">
        <v>8464</v>
      </c>
      <c r="B409" s="884" t="s">
        <v>10031</v>
      </c>
      <c r="C409" s="885" t="s">
        <v>10032</v>
      </c>
      <c r="D409" s="884" t="s">
        <v>9637</v>
      </c>
      <c r="E409" s="884" t="s">
        <v>10033</v>
      </c>
      <c r="F409" s="884" t="s">
        <v>10033</v>
      </c>
    </row>
    <row r="410" customFormat="false" ht="15" hidden="false" customHeight="false" outlineLevel="0" collapsed="false">
      <c r="A410" s="884" t="s">
        <v>8464</v>
      </c>
      <c r="B410" s="884" t="s">
        <v>10034</v>
      </c>
      <c r="C410" s="885" t="s">
        <v>10035</v>
      </c>
      <c r="D410" s="884" t="s">
        <v>9637</v>
      </c>
      <c r="E410" s="884" t="s">
        <v>10036</v>
      </c>
      <c r="F410" s="884" t="s">
        <v>10037</v>
      </c>
    </row>
    <row r="411" customFormat="false" ht="15" hidden="false" customHeight="false" outlineLevel="0" collapsed="false">
      <c r="A411" s="884" t="s">
        <v>8464</v>
      </c>
      <c r="B411" s="884" t="s">
        <v>10038</v>
      </c>
      <c r="C411" s="885" t="s">
        <v>10039</v>
      </c>
      <c r="D411" s="884" t="s">
        <v>9637</v>
      </c>
      <c r="E411" s="884" t="s">
        <v>10040</v>
      </c>
      <c r="F411" s="884" t="s">
        <v>10041</v>
      </c>
    </row>
    <row r="412" customFormat="false" ht="15" hidden="false" customHeight="false" outlineLevel="0" collapsed="false">
      <c r="A412" s="884" t="s">
        <v>8464</v>
      </c>
      <c r="B412" s="884" t="s">
        <v>10042</v>
      </c>
      <c r="C412" s="885" t="s">
        <v>10043</v>
      </c>
      <c r="D412" s="884" t="s">
        <v>9637</v>
      </c>
      <c r="E412" s="884" t="s">
        <v>10044</v>
      </c>
      <c r="F412" s="884" t="s">
        <v>10045</v>
      </c>
    </row>
    <row r="413" customFormat="false" ht="15" hidden="false" customHeight="false" outlineLevel="0" collapsed="false">
      <c r="A413" s="884" t="s">
        <v>8464</v>
      </c>
      <c r="B413" s="884" t="s">
        <v>10046</v>
      </c>
      <c r="C413" s="885" t="s">
        <v>10047</v>
      </c>
      <c r="D413" s="884" t="s">
        <v>9637</v>
      </c>
      <c r="E413" s="884" t="s">
        <v>10048</v>
      </c>
      <c r="F413" s="884" t="s">
        <v>10049</v>
      </c>
    </row>
    <row r="414" customFormat="false" ht="23.25" hidden="false" customHeight="false" outlineLevel="0" collapsed="false">
      <c r="A414" s="884" t="s">
        <v>8464</v>
      </c>
      <c r="B414" s="884" t="s">
        <v>10050</v>
      </c>
      <c r="C414" s="885" t="s">
        <v>10051</v>
      </c>
      <c r="D414" s="884" t="s">
        <v>9637</v>
      </c>
      <c r="E414" s="884" t="s">
        <v>10052</v>
      </c>
      <c r="F414" s="884" t="s">
        <v>10053</v>
      </c>
    </row>
    <row r="415" customFormat="false" ht="15" hidden="false" customHeight="false" outlineLevel="0" collapsed="false">
      <c r="A415" s="884" t="s">
        <v>8464</v>
      </c>
      <c r="B415" s="884" t="s">
        <v>10054</v>
      </c>
      <c r="C415" s="885" t="s">
        <v>10055</v>
      </c>
      <c r="D415" s="884" t="s">
        <v>9637</v>
      </c>
      <c r="E415" s="884" t="s">
        <v>10056</v>
      </c>
      <c r="F415" s="884" t="s">
        <v>10056</v>
      </c>
    </row>
    <row r="416" customFormat="false" ht="15" hidden="false" customHeight="false" outlineLevel="0" collapsed="false">
      <c r="A416" s="884" t="s">
        <v>8464</v>
      </c>
      <c r="B416" s="884" t="s">
        <v>10057</v>
      </c>
      <c r="C416" s="885" t="s">
        <v>10058</v>
      </c>
      <c r="D416" s="884" t="s">
        <v>9637</v>
      </c>
      <c r="E416" s="884" t="s">
        <v>10059</v>
      </c>
      <c r="F416" s="884" t="s">
        <v>10060</v>
      </c>
    </row>
    <row r="417" customFormat="false" ht="15" hidden="false" customHeight="false" outlineLevel="0" collapsed="false">
      <c r="A417" s="884" t="s">
        <v>8464</v>
      </c>
      <c r="B417" s="884" t="s">
        <v>10061</v>
      </c>
      <c r="C417" s="885" t="s">
        <v>10062</v>
      </c>
      <c r="D417" s="884" t="s">
        <v>9637</v>
      </c>
      <c r="E417" s="884" t="s">
        <v>10063</v>
      </c>
      <c r="F417" s="884" t="s">
        <v>10064</v>
      </c>
    </row>
    <row r="418" customFormat="false" ht="15" hidden="false" customHeight="false" outlineLevel="0" collapsed="false">
      <c r="A418" s="884" t="s">
        <v>8464</v>
      </c>
      <c r="B418" s="884" t="s">
        <v>10065</v>
      </c>
      <c r="C418" s="885" t="s">
        <v>10066</v>
      </c>
      <c r="D418" s="884" t="s">
        <v>9637</v>
      </c>
      <c r="E418" s="884" t="s">
        <v>10067</v>
      </c>
      <c r="F418" s="884" t="s">
        <v>10068</v>
      </c>
    </row>
    <row r="419" customFormat="false" ht="23.25" hidden="false" customHeight="false" outlineLevel="0" collapsed="false">
      <c r="A419" s="884" t="s">
        <v>8464</v>
      </c>
      <c r="B419" s="884" t="s">
        <v>10069</v>
      </c>
      <c r="C419" s="885" t="s">
        <v>10070</v>
      </c>
      <c r="D419" s="884" t="s">
        <v>9637</v>
      </c>
      <c r="E419" s="884" t="s">
        <v>10071</v>
      </c>
      <c r="F419" s="884" t="s">
        <v>10071</v>
      </c>
    </row>
    <row r="420" customFormat="false" ht="23.25" hidden="false" customHeight="false" outlineLevel="0" collapsed="false">
      <c r="A420" s="884" t="s">
        <v>8464</v>
      </c>
      <c r="B420" s="884" t="s">
        <v>10072</v>
      </c>
      <c r="C420" s="885" t="s">
        <v>10073</v>
      </c>
      <c r="D420" s="884" t="s">
        <v>9637</v>
      </c>
      <c r="E420" s="884" t="s">
        <v>10074</v>
      </c>
      <c r="F420" s="884" t="s">
        <v>10074</v>
      </c>
    </row>
    <row r="421" customFormat="false" ht="23.25" hidden="false" customHeight="false" outlineLevel="0" collapsed="false">
      <c r="A421" s="884" t="s">
        <v>8464</v>
      </c>
      <c r="B421" s="884" t="s">
        <v>10075</v>
      </c>
      <c r="C421" s="885" t="s">
        <v>10076</v>
      </c>
      <c r="D421" s="884" t="s">
        <v>9637</v>
      </c>
      <c r="E421" s="884" t="s">
        <v>10077</v>
      </c>
      <c r="F421" s="884" t="s">
        <v>10077</v>
      </c>
    </row>
    <row r="422" customFormat="false" ht="23.25" hidden="false" customHeight="false" outlineLevel="0" collapsed="false">
      <c r="A422" s="884" t="s">
        <v>8464</v>
      </c>
      <c r="B422" s="884" t="s">
        <v>10078</v>
      </c>
      <c r="C422" s="885" t="s">
        <v>10079</v>
      </c>
      <c r="D422" s="884" t="s">
        <v>9637</v>
      </c>
      <c r="E422" s="884" t="s">
        <v>10080</v>
      </c>
      <c r="F422" s="884" t="s">
        <v>10080</v>
      </c>
    </row>
    <row r="423" customFormat="false" ht="23.25" hidden="false" customHeight="false" outlineLevel="0" collapsed="false">
      <c r="A423" s="884" t="s">
        <v>8464</v>
      </c>
      <c r="B423" s="884" t="s">
        <v>10081</v>
      </c>
      <c r="C423" s="885" t="s">
        <v>10082</v>
      </c>
      <c r="D423" s="884" t="s">
        <v>9637</v>
      </c>
      <c r="E423" s="884" t="s">
        <v>10083</v>
      </c>
      <c r="F423" s="884" t="s">
        <v>10084</v>
      </c>
    </row>
    <row r="424" customFormat="false" ht="23.25" hidden="false" customHeight="false" outlineLevel="0" collapsed="false">
      <c r="A424" s="884" t="s">
        <v>8464</v>
      </c>
      <c r="B424" s="884" t="s">
        <v>10085</v>
      </c>
      <c r="C424" s="885" t="s">
        <v>10086</v>
      </c>
      <c r="D424" s="884" t="s">
        <v>9637</v>
      </c>
      <c r="E424" s="884" t="s">
        <v>10087</v>
      </c>
      <c r="F424" s="884" t="s">
        <v>10088</v>
      </c>
    </row>
    <row r="425" customFormat="false" ht="23.25" hidden="false" customHeight="false" outlineLevel="0" collapsed="false">
      <c r="A425" s="884" t="s">
        <v>8464</v>
      </c>
      <c r="B425" s="884" t="s">
        <v>10089</v>
      </c>
      <c r="C425" s="885" t="s">
        <v>10090</v>
      </c>
      <c r="D425" s="884" t="s">
        <v>9637</v>
      </c>
      <c r="E425" s="884" t="s">
        <v>10091</v>
      </c>
      <c r="F425" s="884" t="s">
        <v>10092</v>
      </c>
    </row>
    <row r="426" customFormat="false" ht="23.25" hidden="false" customHeight="false" outlineLevel="0" collapsed="false">
      <c r="A426" s="884" t="s">
        <v>8464</v>
      </c>
      <c r="B426" s="884" t="s">
        <v>10093</v>
      </c>
      <c r="C426" s="885" t="s">
        <v>10094</v>
      </c>
      <c r="D426" s="884" t="s">
        <v>9637</v>
      </c>
      <c r="E426" s="884" t="s">
        <v>10095</v>
      </c>
      <c r="F426" s="884" t="s">
        <v>10096</v>
      </c>
    </row>
    <row r="427" customFormat="false" ht="23.25" hidden="false" customHeight="false" outlineLevel="0" collapsed="false">
      <c r="A427" s="884" t="s">
        <v>8464</v>
      </c>
      <c r="B427" s="884" t="s">
        <v>10097</v>
      </c>
      <c r="C427" s="885" t="s">
        <v>10098</v>
      </c>
      <c r="D427" s="884" t="s">
        <v>9637</v>
      </c>
      <c r="E427" s="884" t="s">
        <v>10099</v>
      </c>
      <c r="F427" s="884" t="s">
        <v>9682</v>
      </c>
    </row>
    <row r="428" customFormat="false" ht="34.5" hidden="false" customHeight="false" outlineLevel="0" collapsed="false">
      <c r="A428" s="884" t="s">
        <v>8464</v>
      </c>
      <c r="B428" s="884" t="s">
        <v>10100</v>
      </c>
      <c r="C428" s="885" t="s">
        <v>10101</v>
      </c>
      <c r="D428" s="884" t="s">
        <v>9637</v>
      </c>
      <c r="E428" s="884" t="s">
        <v>10102</v>
      </c>
      <c r="F428" s="884" t="s">
        <v>10103</v>
      </c>
    </row>
    <row r="429" customFormat="false" ht="23.25" hidden="false" customHeight="false" outlineLevel="0" collapsed="false">
      <c r="A429" s="884" t="s">
        <v>8464</v>
      </c>
      <c r="B429" s="884" t="s">
        <v>10104</v>
      </c>
      <c r="C429" s="885" t="s">
        <v>10105</v>
      </c>
      <c r="D429" s="884" t="s">
        <v>9637</v>
      </c>
      <c r="E429" s="884" t="s">
        <v>10106</v>
      </c>
      <c r="F429" s="884" t="s">
        <v>10106</v>
      </c>
    </row>
    <row r="430" customFormat="false" ht="23.25" hidden="false" customHeight="false" outlineLevel="0" collapsed="false">
      <c r="A430" s="884" t="s">
        <v>8464</v>
      </c>
      <c r="B430" s="884" t="s">
        <v>10107</v>
      </c>
      <c r="C430" s="885" t="s">
        <v>10108</v>
      </c>
      <c r="D430" s="884" t="s">
        <v>9637</v>
      </c>
      <c r="E430" s="884" t="s">
        <v>10109</v>
      </c>
      <c r="F430" s="884" t="s">
        <v>10110</v>
      </c>
    </row>
    <row r="431" customFormat="false" ht="23.25" hidden="false" customHeight="false" outlineLevel="0" collapsed="false">
      <c r="A431" s="884" t="s">
        <v>8464</v>
      </c>
      <c r="B431" s="884" t="s">
        <v>10111</v>
      </c>
      <c r="C431" s="885" t="s">
        <v>10112</v>
      </c>
      <c r="D431" s="884" t="s">
        <v>9637</v>
      </c>
      <c r="E431" s="884" t="s">
        <v>10113</v>
      </c>
      <c r="F431" s="884" t="s">
        <v>10114</v>
      </c>
    </row>
    <row r="432" customFormat="false" ht="23.25" hidden="false" customHeight="false" outlineLevel="0" collapsed="false">
      <c r="A432" s="884" t="s">
        <v>8464</v>
      </c>
      <c r="B432" s="884" t="s">
        <v>10115</v>
      </c>
      <c r="C432" s="885" t="s">
        <v>10116</v>
      </c>
      <c r="D432" s="884" t="s">
        <v>9637</v>
      </c>
      <c r="E432" s="884" t="s">
        <v>10117</v>
      </c>
      <c r="F432" s="884" t="s">
        <v>10118</v>
      </c>
    </row>
    <row r="433" customFormat="false" ht="23.25" hidden="false" customHeight="false" outlineLevel="0" collapsed="false">
      <c r="A433" s="884" t="s">
        <v>8464</v>
      </c>
      <c r="B433" s="884" t="s">
        <v>10119</v>
      </c>
      <c r="C433" s="885" t="s">
        <v>10120</v>
      </c>
      <c r="D433" s="884" t="s">
        <v>9637</v>
      </c>
      <c r="E433" s="884" t="s">
        <v>10121</v>
      </c>
      <c r="F433" s="884" t="s">
        <v>10122</v>
      </c>
    </row>
    <row r="434" customFormat="false" ht="23.25" hidden="false" customHeight="false" outlineLevel="0" collapsed="false">
      <c r="A434" s="884" t="s">
        <v>8464</v>
      </c>
      <c r="B434" s="884" t="s">
        <v>10123</v>
      </c>
      <c r="C434" s="885" t="s">
        <v>10124</v>
      </c>
      <c r="D434" s="884" t="s">
        <v>9637</v>
      </c>
      <c r="E434" s="884" t="s">
        <v>10125</v>
      </c>
      <c r="F434" s="884" t="s">
        <v>10126</v>
      </c>
    </row>
    <row r="435" customFormat="false" ht="23.25" hidden="false" customHeight="false" outlineLevel="0" collapsed="false">
      <c r="A435" s="884" t="s">
        <v>8464</v>
      </c>
      <c r="B435" s="884" t="s">
        <v>10127</v>
      </c>
      <c r="C435" s="885" t="s">
        <v>10128</v>
      </c>
      <c r="D435" s="884" t="s">
        <v>9637</v>
      </c>
      <c r="E435" s="884" t="s">
        <v>10129</v>
      </c>
      <c r="F435" s="884" t="s">
        <v>10130</v>
      </c>
    </row>
    <row r="436" customFormat="false" ht="23.25" hidden="false" customHeight="false" outlineLevel="0" collapsed="false">
      <c r="A436" s="884" t="s">
        <v>8464</v>
      </c>
      <c r="B436" s="884" t="s">
        <v>10131</v>
      </c>
      <c r="C436" s="885" t="s">
        <v>10132</v>
      </c>
      <c r="D436" s="884" t="s">
        <v>9637</v>
      </c>
      <c r="E436" s="884" t="s">
        <v>10133</v>
      </c>
      <c r="F436" s="884" t="s">
        <v>10134</v>
      </c>
    </row>
    <row r="437" customFormat="false" ht="23.25" hidden="false" customHeight="false" outlineLevel="0" collapsed="false">
      <c r="A437" s="884" t="s">
        <v>8464</v>
      </c>
      <c r="B437" s="884" t="s">
        <v>10135</v>
      </c>
      <c r="C437" s="885" t="s">
        <v>10136</v>
      </c>
      <c r="D437" s="884" t="s">
        <v>9637</v>
      </c>
      <c r="E437" s="884" t="s">
        <v>10137</v>
      </c>
      <c r="F437" s="884" t="s">
        <v>10138</v>
      </c>
    </row>
    <row r="438" customFormat="false" ht="23.25" hidden="false" customHeight="false" outlineLevel="0" collapsed="false">
      <c r="A438" s="884" t="s">
        <v>8464</v>
      </c>
      <c r="B438" s="884" t="s">
        <v>10139</v>
      </c>
      <c r="C438" s="885" t="s">
        <v>10140</v>
      </c>
      <c r="D438" s="884" t="s">
        <v>9637</v>
      </c>
      <c r="E438" s="884" t="s">
        <v>10141</v>
      </c>
      <c r="F438" s="884" t="s">
        <v>10141</v>
      </c>
    </row>
    <row r="439" customFormat="false" ht="23.25" hidden="false" customHeight="false" outlineLevel="0" collapsed="false">
      <c r="A439" s="884" t="s">
        <v>8464</v>
      </c>
      <c r="B439" s="884" t="s">
        <v>10142</v>
      </c>
      <c r="C439" s="885" t="s">
        <v>10143</v>
      </c>
      <c r="D439" s="884" t="s">
        <v>9637</v>
      </c>
      <c r="E439" s="884" t="s">
        <v>10144</v>
      </c>
      <c r="F439" s="884" t="s">
        <v>10145</v>
      </c>
    </row>
    <row r="440" customFormat="false" ht="23.25" hidden="false" customHeight="false" outlineLevel="0" collapsed="false">
      <c r="A440" s="884" t="s">
        <v>8464</v>
      </c>
      <c r="B440" s="884" t="s">
        <v>10146</v>
      </c>
      <c r="C440" s="885" t="s">
        <v>10147</v>
      </c>
      <c r="D440" s="884" t="s">
        <v>10148</v>
      </c>
      <c r="E440" s="884" t="s">
        <v>10149</v>
      </c>
      <c r="F440" s="884" t="s">
        <v>10150</v>
      </c>
    </row>
    <row r="441" customFormat="false" ht="34.5" hidden="false" customHeight="false" outlineLevel="0" collapsed="false">
      <c r="A441" s="884" t="s">
        <v>8464</v>
      </c>
      <c r="B441" s="884" t="s">
        <v>10151</v>
      </c>
      <c r="C441" s="885" t="s">
        <v>10152</v>
      </c>
      <c r="D441" s="884" t="s">
        <v>10148</v>
      </c>
      <c r="E441" s="884" t="s">
        <v>10153</v>
      </c>
      <c r="F441" s="884" t="s">
        <v>10154</v>
      </c>
    </row>
    <row r="442" customFormat="false" ht="34.5" hidden="false" customHeight="false" outlineLevel="0" collapsed="false">
      <c r="A442" s="884" t="s">
        <v>8464</v>
      </c>
      <c r="B442" s="884" t="s">
        <v>10155</v>
      </c>
      <c r="C442" s="885" t="s">
        <v>10156</v>
      </c>
      <c r="D442" s="884" t="s">
        <v>10148</v>
      </c>
      <c r="E442" s="884" t="s">
        <v>10157</v>
      </c>
      <c r="F442" s="884" t="s">
        <v>10158</v>
      </c>
    </row>
    <row r="443" customFormat="false" ht="23.25" hidden="false" customHeight="false" outlineLevel="0" collapsed="false">
      <c r="A443" s="884" t="s">
        <v>8464</v>
      </c>
      <c r="B443" s="884" t="s">
        <v>10159</v>
      </c>
      <c r="C443" s="885" t="s">
        <v>10160</v>
      </c>
      <c r="D443" s="884" t="s">
        <v>10148</v>
      </c>
      <c r="E443" s="884" t="s">
        <v>10161</v>
      </c>
      <c r="F443" s="884" t="s">
        <v>10162</v>
      </c>
    </row>
    <row r="444" customFormat="false" ht="23.25" hidden="false" customHeight="false" outlineLevel="0" collapsed="false">
      <c r="A444" s="884" t="s">
        <v>8464</v>
      </c>
      <c r="B444" s="884" t="s">
        <v>10163</v>
      </c>
      <c r="C444" s="885" t="s">
        <v>10164</v>
      </c>
      <c r="D444" s="884" t="s">
        <v>10148</v>
      </c>
      <c r="E444" s="884" t="s">
        <v>10165</v>
      </c>
      <c r="F444" s="884" t="s">
        <v>10165</v>
      </c>
    </row>
    <row r="445" customFormat="false" ht="23.25" hidden="false" customHeight="false" outlineLevel="0" collapsed="false">
      <c r="A445" s="884" t="s">
        <v>8464</v>
      </c>
      <c r="B445" s="884" t="s">
        <v>10166</v>
      </c>
      <c r="C445" s="885" t="s">
        <v>10167</v>
      </c>
      <c r="D445" s="884" t="s">
        <v>10148</v>
      </c>
      <c r="E445" s="884" t="s">
        <v>10168</v>
      </c>
      <c r="F445" s="884" t="s">
        <v>10168</v>
      </c>
    </row>
    <row r="446" customFormat="false" ht="34.5" hidden="false" customHeight="false" outlineLevel="0" collapsed="false">
      <c r="A446" s="884" t="s">
        <v>8464</v>
      </c>
      <c r="B446" s="884" t="s">
        <v>10169</v>
      </c>
      <c r="C446" s="885" t="s">
        <v>10170</v>
      </c>
      <c r="D446" s="884" t="s">
        <v>10148</v>
      </c>
      <c r="E446" s="884" t="s">
        <v>10171</v>
      </c>
      <c r="F446" s="884" t="s">
        <v>10172</v>
      </c>
    </row>
    <row r="447" customFormat="false" ht="15" hidden="false" customHeight="false" outlineLevel="0" collapsed="false">
      <c r="A447" s="884" t="s">
        <v>8464</v>
      </c>
      <c r="B447" s="884" t="s">
        <v>10173</v>
      </c>
      <c r="C447" s="885" t="s">
        <v>10174</v>
      </c>
      <c r="D447" s="884" t="s">
        <v>10148</v>
      </c>
      <c r="E447" s="884" t="s">
        <v>10175</v>
      </c>
      <c r="F447" s="884" t="s">
        <v>10176</v>
      </c>
    </row>
    <row r="448" customFormat="false" ht="23.25" hidden="false" customHeight="false" outlineLevel="0" collapsed="false">
      <c r="A448" s="884" t="s">
        <v>8464</v>
      </c>
      <c r="B448" s="884" t="s">
        <v>10177</v>
      </c>
      <c r="C448" s="885" t="s">
        <v>10178</v>
      </c>
      <c r="D448" s="884" t="s">
        <v>10148</v>
      </c>
      <c r="E448" s="884" t="s">
        <v>10179</v>
      </c>
      <c r="F448" s="884" t="s">
        <v>10180</v>
      </c>
    </row>
    <row r="449" customFormat="false" ht="23.25" hidden="false" customHeight="false" outlineLevel="0" collapsed="false">
      <c r="A449" s="884" t="s">
        <v>8464</v>
      </c>
      <c r="B449" s="884" t="s">
        <v>10181</v>
      </c>
      <c r="C449" s="885" t="s">
        <v>10182</v>
      </c>
      <c r="D449" s="884" t="s">
        <v>10148</v>
      </c>
      <c r="E449" s="884" t="s">
        <v>10183</v>
      </c>
      <c r="F449" s="884" t="s">
        <v>10183</v>
      </c>
    </row>
    <row r="450" customFormat="false" ht="15" hidden="false" customHeight="false" outlineLevel="0" collapsed="false">
      <c r="A450" s="884" t="s">
        <v>8464</v>
      </c>
      <c r="B450" s="884" t="s">
        <v>10184</v>
      </c>
      <c r="C450" s="885" t="s">
        <v>10185</v>
      </c>
      <c r="D450" s="884" t="s">
        <v>10148</v>
      </c>
      <c r="E450" s="884" t="s">
        <v>10186</v>
      </c>
      <c r="F450" s="884" t="s">
        <v>10187</v>
      </c>
    </row>
    <row r="451" customFormat="false" ht="15" hidden="false" customHeight="false" outlineLevel="0" collapsed="false">
      <c r="A451" s="884" t="s">
        <v>8464</v>
      </c>
      <c r="B451" s="884" t="s">
        <v>10188</v>
      </c>
      <c r="C451" s="885" t="s">
        <v>10189</v>
      </c>
      <c r="D451" s="884" t="s">
        <v>10148</v>
      </c>
      <c r="E451" s="884" t="s">
        <v>10190</v>
      </c>
      <c r="F451" s="884" t="s">
        <v>10191</v>
      </c>
    </row>
    <row r="452" customFormat="false" ht="23.25" hidden="false" customHeight="false" outlineLevel="0" collapsed="false">
      <c r="A452" s="884" t="s">
        <v>8464</v>
      </c>
      <c r="B452" s="884" t="s">
        <v>10192</v>
      </c>
      <c r="C452" s="885" t="s">
        <v>10193</v>
      </c>
      <c r="D452" s="884" t="s">
        <v>10148</v>
      </c>
      <c r="E452" s="884" t="s">
        <v>10194</v>
      </c>
      <c r="F452" s="884" t="s">
        <v>10195</v>
      </c>
    </row>
    <row r="453" customFormat="false" ht="23.25" hidden="false" customHeight="false" outlineLevel="0" collapsed="false">
      <c r="A453" s="884" t="s">
        <v>8464</v>
      </c>
      <c r="B453" s="884" t="s">
        <v>10196</v>
      </c>
      <c r="C453" s="885" t="s">
        <v>10197</v>
      </c>
      <c r="D453" s="884" t="s">
        <v>10148</v>
      </c>
      <c r="E453" s="884" t="s">
        <v>10198</v>
      </c>
      <c r="F453" s="884" t="s">
        <v>10199</v>
      </c>
    </row>
    <row r="454" customFormat="false" ht="23.25" hidden="false" customHeight="false" outlineLevel="0" collapsed="false">
      <c r="A454" s="884" t="s">
        <v>8464</v>
      </c>
      <c r="B454" s="884" t="s">
        <v>10200</v>
      </c>
      <c r="C454" s="885" t="s">
        <v>10201</v>
      </c>
      <c r="D454" s="884" t="s">
        <v>10148</v>
      </c>
      <c r="E454" s="884" t="s">
        <v>10202</v>
      </c>
      <c r="F454" s="884" t="s">
        <v>10202</v>
      </c>
    </row>
    <row r="455" customFormat="false" ht="23.25" hidden="false" customHeight="false" outlineLevel="0" collapsed="false">
      <c r="A455" s="884" t="s">
        <v>8464</v>
      </c>
      <c r="B455" s="884" t="s">
        <v>10203</v>
      </c>
      <c r="C455" s="885" t="s">
        <v>10204</v>
      </c>
      <c r="D455" s="884" t="s">
        <v>10148</v>
      </c>
      <c r="E455" s="884" t="s">
        <v>10205</v>
      </c>
      <c r="F455" s="884" t="s">
        <v>10206</v>
      </c>
    </row>
    <row r="456" customFormat="false" ht="34.5" hidden="false" customHeight="false" outlineLevel="0" collapsed="false">
      <c r="A456" s="884" t="s">
        <v>8464</v>
      </c>
      <c r="B456" s="884" t="s">
        <v>10207</v>
      </c>
      <c r="C456" s="885" t="s">
        <v>10208</v>
      </c>
      <c r="D456" s="884" t="s">
        <v>10148</v>
      </c>
      <c r="E456" s="884" t="s">
        <v>10209</v>
      </c>
      <c r="F456" s="884" t="s">
        <v>10210</v>
      </c>
    </row>
    <row r="457" customFormat="false" ht="23.25" hidden="false" customHeight="false" outlineLevel="0" collapsed="false">
      <c r="A457" s="884" t="s">
        <v>8464</v>
      </c>
      <c r="B457" s="884" t="s">
        <v>10211</v>
      </c>
      <c r="C457" s="885" t="s">
        <v>10212</v>
      </c>
      <c r="D457" s="884" t="s">
        <v>10148</v>
      </c>
      <c r="E457" s="884" t="s">
        <v>10213</v>
      </c>
      <c r="F457" s="884" t="s">
        <v>10214</v>
      </c>
    </row>
    <row r="458" customFormat="false" ht="23.25" hidden="false" customHeight="false" outlineLevel="0" collapsed="false">
      <c r="A458" s="884" t="s">
        <v>8464</v>
      </c>
      <c r="B458" s="884" t="s">
        <v>10215</v>
      </c>
      <c r="C458" s="885" t="s">
        <v>10216</v>
      </c>
      <c r="D458" s="884" t="s">
        <v>10148</v>
      </c>
      <c r="E458" s="884" t="s">
        <v>10217</v>
      </c>
      <c r="F458" s="884" t="s">
        <v>10218</v>
      </c>
    </row>
    <row r="459" customFormat="false" ht="23.25" hidden="false" customHeight="false" outlineLevel="0" collapsed="false">
      <c r="A459" s="884" t="s">
        <v>8464</v>
      </c>
      <c r="B459" s="884" t="s">
        <v>10219</v>
      </c>
      <c r="C459" s="885" t="s">
        <v>10220</v>
      </c>
      <c r="D459" s="884" t="s">
        <v>10148</v>
      </c>
      <c r="E459" s="884" t="s">
        <v>10221</v>
      </c>
      <c r="F459" s="884" t="s">
        <v>10222</v>
      </c>
    </row>
    <row r="460" customFormat="false" ht="23.25" hidden="false" customHeight="false" outlineLevel="0" collapsed="false">
      <c r="A460" s="884" t="s">
        <v>8464</v>
      </c>
      <c r="B460" s="884" t="s">
        <v>10223</v>
      </c>
      <c r="C460" s="885" t="s">
        <v>10224</v>
      </c>
      <c r="D460" s="884" t="s">
        <v>10148</v>
      </c>
      <c r="E460" s="884" t="s">
        <v>10225</v>
      </c>
      <c r="F460" s="884" t="s">
        <v>10226</v>
      </c>
    </row>
    <row r="461" customFormat="false" ht="34.5" hidden="false" customHeight="false" outlineLevel="0" collapsed="false">
      <c r="A461" s="884" t="s">
        <v>8464</v>
      </c>
      <c r="B461" s="884" t="s">
        <v>10227</v>
      </c>
      <c r="C461" s="885" t="s">
        <v>10228</v>
      </c>
      <c r="D461" s="884" t="s">
        <v>10148</v>
      </c>
      <c r="E461" s="884" t="s">
        <v>10229</v>
      </c>
      <c r="F461" s="884" t="s">
        <v>10230</v>
      </c>
    </row>
    <row r="462" customFormat="false" ht="23.25" hidden="false" customHeight="false" outlineLevel="0" collapsed="false">
      <c r="A462" s="884" t="s">
        <v>8464</v>
      </c>
      <c r="B462" s="884" t="s">
        <v>10231</v>
      </c>
      <c r="C462" s="885" t="s">
        <v>10232</v>
      </c>
      <c r="D462" s="884" t="s">
        <v>10148</v>
      </c>
      <c r="E462" s="884" t="s">
        <v>10233</v>
      </c>
      <c r="F462" s="884" t="s">
        <v>10234</v>
      </c>
    </row>
    <row r="463" customFormat="false" ht="15" hidden="false" customHeight="false" outlineLevel="0" collapsed="false">
      <c r="A463" s="884" t="s">
        <v>8464</v>
      </c>
      <c r="B463" s="884" t="s">
        <v>10235</v>
      </c>
      <c r="C463" s="885" t="s">
        <v>10236</v>
      </c>
      <c r="D463" s="884" t="s">
        <v>10148</v>
      </c>
      <c r="E463" s="884" t="s">
        <v>10237</v>
      </c>
      <c r="F463" s="884" t="s">
        <v>10237</v>
      </c>
    </row>
    <row r="464" customFormat="false" ht="34.5" hidden="false" customHeight="false" outlineLevel="0" collapsed="false">
      <c r="A464" s="884" t="s">
        <v>8464</v>
      </c>
      <c r="B464" s="884" t="s">
        <v>10238</v>
      </c>
      <c r="C464" s="885" t="s">
        <v>10239</v>
      </c>
      <c r="D464" s="884" t="s">
        <v>10148</v>
      </c>
      <c r="E464" s="884" t="s">
        <v>10240</v>
      </c>
      <c r="F464" s="884" t="s">
        <v>10241</v>
      </c>
    </row>
    <row r="465" customFormat="false" ht="23.25" hidden="false" customHeight="false" outlineLevel="0" collapsed="false">
      <c r="A465" s="884" t="s">
        <v>8464</v>
      </c>
      <c r="B465" s="884" t="s">
        <v>10242</v>
      </c>
      <c r="C465" s="885" t="s">
        <v>10243</v>
      </c>
      <c r="D465" s="884" t="s">
        <v>10148</v>
      </c>
      <c r="E465" s="884" t="s">
        <v>10244</v>
      </c>
      <c r="F465" s="884" t="s">
        <v>10245</v>
      </c>
    </row>
    <row r="466" customFormat="false" ht="23.25" hidden="false" customHeight="false" outlineLevel="0" collapsed="false">
      <c r="A466" s="884" t="s">
        <v>8464</v>
      </c>
      <c r="B466" s="884" t="s">
        <v>10246</v>
      </c>
      <c r="C466" s="885" t="s">
        <v>10247</v>
      </c>
      <c r="D466" s="884" t="s">
        <v>10148</v>
      </c>
      <c r="E466" s="884" t="s">
        <v>10248</v>
      </c>
      <c r="F466" s="884" t="s">
        <v>10249</v>
      </c>
    </row>
    <row r="467" customFormat="false" ht="23.25" hidden="false" customHeight="false" outlineLevel="0" collapsed="false">
      <c r="A467" s="884" t="s">
        <v>8464</v>
      </c>
      <c r="B467" s="884" t="s">
        <v>10250</v>
      </c>
      <c r="C467" s="885" t="s">
        <v>10251</v>
      </c>
      <c r="D467" s="884" t="s">
        <v>10148</v>
      </c>
      <c r="E467" s="884" t="s">
        <v>10252</v>
      </c>
      <c r="F467" s="884" t="s">
        <v>10253</v>
      </c>
    </row>
    <row r="468" customFormat="false" ht="15" hidden="false" customHeight="false" outlineLevel="0" collapsed="false">
      <c r="A468" s="884" t="s">
        <v>8464</v>
      </c>
      <c r="B468" s="884" t="s">
        <v>10254</v>
      </c>
      <c r="C468" s="885" t="s">
        <v>10255</v>
      </c>
      <c r="D468" s="884" t="s">
        <v>10148</v>
      </c>
      <c r="E468" s="884" t="s">
        <v>10256</v>
      </c>
      <c r="F468" s="884" t="s">
        <v>10257</v>
      </c>
    </row>
    <row r="469" customFormat="false" ht="23.25" hidden="false" customHeight="false" outlineLevel="0" collapsed="false">
      <c r="A469" s="884" t="s">
        <v>8464</v>
      </c>
      <c r="B469" s="884" t="s">
        <v>10258</v>
      </c>
      <c r="C469" s="885" t="s">
        <v>10259</v>
      </c>
      <c r="D469" s="884" t="s">
        <v>10148</v>
      </c>
      <c r="E469" s="884" t="s">
        <v>10260</v>
      </c>
      <c r="F469" s="884" t="s">
        <v>10260</v>
      </c>
    </row>
    <row r="470" customFormat="false" ht="23.25" hidden="false" customHeight="false" outlineLevel="0" collapsed="false">
      <c r="A470" s="884" t="s">
        <v>8464</v>
      </c>
      <c r="B470" s="884" t="s">
        <v>10261</v>
      </c>
      <c r="C470" s="885" t="s">
        <v>10262</v>
      </c>
      <c r="D470" s="884" t="s">
        <v>10148</v>
      </c>
      <c r="E470" s="884" t="s">
        <v>10263</v>
      </c>
      <c r="F470" s="884" t="s">
        <v>10264</v>
      </c>
    </row>
    <row r="471" customFormat="false" ht="23.25" hidden="false" customHeight="false" outlineLevel="0" collapsed="false">
      <c r="A471" s="884" t="s">
        <v>8464</v>
      </c>
      <c r="B471" s="884" t="s">
        <v>10265</v>
      </c>
      <c r="C471" s="885" t="s">
        <v>10266</v>
      </c>
      <c r="D471" s="884" t="s">
        <v>10148</v>
      </c>
      <c r="E471" s="884" t="s">
        <v>10267</v>
      </c>
      <c r="F471" s="884" t="s">
        <v>10268</v>
      </c>
    </row>
    <row r="472" customFormat="false" ht="23.25" hidden="false" customHeight="false" outlineLevel="0" collapsed="false">
      <c r="A472" s="884" t="s">
        <v>8464</v>
      </c>
      <c r="B472" s="884" t="s">
        <v>10269</v>
      </c>
      <c r="C472" s="885" t="s">
        <v>10270</v>
      </c>
      <c r="D472" s="884" t="s">
        <v>10148</v>
      </c>
      <c r="E472" s="884" t="s">
        <v>10271</v>
      </c>
      <c r="F472" s="884" t="s">
        <v>10272</v>
      </c>
    </row>
    <row r="473" customFormat="false" ht="15" hidden="false" customHeight="false" outlineLevel="0" collapsed="false">
      <c r="A473" s="884" t="s">
        <v>8464</v>
      </c>
      <c r="B473" s="884" t="s">
        <v>10273</v>
      </c>
      <c r="C473" s="885" t="s">
        <v>10274</v>
      </c>
      <c r="D473" s="884" t="s">
        <v>10148</v>
      </c>
      <c r="E473" s="884" t="s">
        <v>10275</v>
      </c>
      <c r="F473" s="884" t="s">
        <v>10275</v>
      </c>
    </row>
    <row r="474" customFormat="false" ht="23.25" hidden="false" customHeight="false" outlineLevel="0" collapsed="false">
      <c r="A474" s="884" t="s">
        <v>8464</v>
      </c>
      <c r="B474" s="884" t="s">
        <v>10276</v>
      </c>
      <c r="C474" s="885" t="s">
        <v>10277</v>
      </c>
      <c r="D474" s="884" t="s">
        <v>10148</v>
      </c>
      <c r="E474" s="884" t="s">
        <v>10278</v>
      </c>
      <c r="F474" s="884" t="s">
        <v>10278</v>
      </c>
    </row>
    <row r="475" customFormat="false" ht="23.25" hidden="false" customHeight="false" outlineLevel="0" collapsed="false">
      <c r="A475" s="884" t="s">
        <v>8464</v>
      </c>
      <c r="B475" s="884" t="s">
        <v>10279</v>
      </c>
      <c r="C475" s="885" t="s">
        <v>10280</v>
      </c>
      <c r="D475" s="884" t="s">
        <v>10148</v>
      </c>
      <c r="E475" s="884" t="s">
        <v>10281</v>
      </c>
      <c r="F475" s="884" t="s">
        <v>10271</v>
      </c>
    </row>
    <row r="476" customFormat="false" ht="23.25" hidden="false" customHeight="false" outlineLevel="0" collapsed="false">
      <c r="A476" s="884" t="s">
        <v>8464</v>
      </c>
      <c r="B476" s="884" t="s">
        <v>10282</v>
      </c>
      <c r="C476" s="885" t="s">
        <v>10283</v>
      </c>
      <c r="D476" s="884" t="s">
        <v>10148</v>
      </c>
      <c r="E476" s="884" t="s">
        <v>10284</v>
      </c>
      <c r="F476" s="884" t="s">
        <v>10285</v>
      </c>
    </row>
    <row r="477" customFormat="false" ht="15" hidden="false" customHeight="false" outlineLevel="0" collapsed="false">
      <c r="A477" s="884" t="s">
        <v>8464</v>
      </c>
      <c r="B477" s="884" t="s">
        <v>10286</v>
      </c>
      <c r="C477" s="885" t="s">
        <v>10287</v>
      </c>
      <c r="D477" s="884" t="s">
        <v>10148</v>
      </c>
      <c r="E477" s="884" t="s">
        <v>9762</v>
      </c>
      <c r="F477" s="884" t="s">
        <v>9762</v>
      </c>
    </row>
    <row r="478" customFormat="false" ht="23.25" hidden="false" customHeight="false" outlineLevel="0" collapsed="false">
      <c r="A478" s="884" t="s">
        <v>8464</v>
      </c>
      <c r="B478" s="884" t="s">
        <v>10288</v>
      </c>
      <c r="C478" s="885" t="s">
        <v>10289</v>
      </c>
      <c r="D478" s="884" t="s">
        <v>10148</v>
      </c>
      <c r="E478" s="884" t="s">
        <v>10290</v>
      </c>
      <c r="F478" s="884" t="s">
        <v>10291</v>
      </c>
    </row>
    <row r="479" customFormat="false" ht="23.25" hidden="false" customHeight="false" outlineLevel="0" collapsed="false">
      <c r="A479" s="884" t="s">
        <v>8464</v>
      </c>
      <c r="B479" s="884" t="s">
        <v>10292</v>
      </c>
      <c r="C479" s="885" t="s">
        <v>10293</v>
      </c>
      <c r="D479" s="884" t="s">
        <v>10148</v>
      </c>
      <c r="E479" s="884" t="s">
        <v>10294</v>
      </c>
      <c r="F479" s="884" t="s">
        <v>10295</v>
      </c>
    </row>
    <row r="480" customFormat="false" ht="23.25" hidden="false" customHeight="false" outlineLevel="0" collapsed="false">
      <c r="A480" s="884" t="s">
        <v>8464</v>
      </c>
      <c r="B480" s="884" t="s">
        <v>10296</v>
      </c>
      <c r="C480" s="885" t="s">
        <v>10297</v>
      </c>
      <c r="D480" s="884" t="s">
        <v>10148</v>
      </c>
      <c r="E480" s="884" t="s">
        <v>10298</v>
      </c>
      <c r="F480" s="884" t="s">
        <v>10298</v>
      </c>
    </row>
    <row r="481" customFormat="false" ht="23.25" hidden="false" customHeight="false" outlineLevel="0" collapsed="false">
      <c r="A481" s="884" t="s">
        <v>8464</v>
      </c>
      <c r="B481" s="884" t="s">
        <v>10299</v>
      </c>
      <c r="C481" s="885" t="s">
        <v>10300</v>
      </c>
      <c r="D481" s="884" t="s">
        <v>10148</v>
      </c>
      <c r="E481" s="884" t="s">
        <v>10301</v>
      </c>
      <c r="F481" s="884" t="s">
        <v>10301</v>
      </c>
    </row>
    <row r="482" customFormat="false" ht="23.25" hidden="false" customHeight="false" outlineLevel="0" collapsed="false">
      <c r="A482" s="884" t="s">
        <v>8464</v>
      </c>
      <c r="B482" s="884" t="s">
        <v>10302</v>
      </c>
      <c r="C482" s="885" t="s">
        <v>10303</v>
      </c>
      <c r="D482" s="884" t="s">
        <v>10148</v>
      </c>
      <c r="E482" s="884" t="s">
        <v>10304</v>
      </c>
      <c r="F482" s="884" t="s">
        <v>10304</v>
      </c>
    </row>
    <row r="483" customFormat="false" ht="23.25" hidden="false" customHeight="false" outlineLevel="0" collapsed="false">
      <c r="A483" s="884" t="s">
        <v>8464</v>
      </c>
      <c r="B483" s="884" t="s">
        <v>10305</v>
      </c>
      <c r="C483" s="885" t="s">
        <v>10306</v>
      </c>
      <c r="D483" s="884" t="s">
        <v>10148</v>
      </c>
      <c r="E483" s="884" t="s">
        <v>10307</v>
      </c>
      <c r="F483" s="884" t="s">
        <v>10307</v>
      </c>
    </row>
    <row r="484" customFormat="false" ht="23.25" hidden="false" customHeight="false" outlineLevel="0" collapsed="false">
      <c r="A484" s="884" t="s">
        <v>8464</v>
      </c>
      <c r="B484" s="884" t="s">
        <v>10308</v>
      </c>
      <c r="C484" s="885" t="s">
        <v>10309</v>
      </c>
      <c r="D484" s="884" t="s">
        <v>10148</v>
      </c>
      <c r="E484" s="884" t="s">
        <v>10310</v>
      </c>
      <c r="F484" s="884" t="s">
        <v>10310</v>
      </c>
    </row>
    <row r="485" customFormat="false" ht="23.25" hidden="false" customHeight="false" outlineLevel="0" collapsed="false">
      <c r="A485" s="884" t="s">
        <v>8464</v>
      </c>
      <c r="B485" s="884" t="s">
        <v>10311</v>
      </c>
      <c r="C485" s="885" t="s">
        <v>10312</v>
      </c>
      <c r="D485" s="884" t="s">
        <v>10148</v>
      </c>
      <c r="E485" s="884" t="s">
        <v>10313</v>
      </c>
      <c r="F485" s="884" t="s">
        <v>10313</v>
      </c>
    </row>
    <row r="486" customFormat="false" ht="23.25" hidden="false" customHeight="false" outlineLevel="0" collapsed="false">
      <c r="A486" s="884" t="s">
        <v>8464</v>
      </c>
      <c r="B486" s="884" t="s">
        <v>10314</v>
      </c>
      <c r="C486" s="885" t="s">
        <v>10315</v>
      </c>
      <c r="D486" s="884" t="s">
        <v>10148</v>
      </c>
      <c r="E486" s="884" t="s">
        <v>10316</v>
      </c>
      <c r="F486" s="884" t="s">
        <v>10316</v>
      </c>
    </row>
    <row r="487" customFormat="false" ht="15" hidden="false" customHeight="false" outlineLevel="0" collapsed="false">
      <c r="A487" s="884" t="s">
        <v>8464</v>
      </c>
      <c r="B487" s="884" t="s">
        <v>10317</v>
      </c>
      <c r="C487" s="885" t="s">
        <v>10318</v>
      </c>
      <c r="D487" s="884" t="s">
        <v>10148</v>
      </c>
      <c r="E487" s="884" t="s">
        <v>10319</v>
      </c>
      <c r="F487" s="884" t="s">
        <v>10320</v>
      </c>
    </row>
    <row r="488" customFormat="false" ht="23.25" hidden="false" customHeight="false" outlineLevel="0" collapsed="false">
      <c r="A488" s="884" t="s">
        <v>8464</v>
      </c>
      <c r="B488" s="884" t="s">
        <v>10321</v>
      </c>
      <c r="C488" s="885" t="s">
        <v>10322</v>
      </c>
      <c r="D488" s="884" t="s">
        <v>10148</v>
      </c>
      <c r="E488" s="884" t="s">
        <v>10323</v>
      </c>
      <c r="F488" s="884" t="s">
        <v>10324</v>
      </c>
    </row>
    <row r="489" customFormat="false" ht="23.25" hidden="false" customHeight="false" outlineLevel="0" collapsed="false">
      <c r="A489" s="884" t="s">
        <v>8464</v>
      </c>
      <c r="B489" s="884" t="s">
        <v>10325</v>
      </c>
      <c r="C489" s="885" t="s">
        <v>10326</v>
      </c>
      <c r="D489" s="884" t="s">
        <v>10148</v>
      </c>
      <c r="E489" s="884" t="s">
        <v>10327</v>
      </c>
      <c r="F489" s="884" t="s">
        <v>10327</v>
      </c>
    </row>
    <row r="490" customFormat="false" ht="15" hidden="false" customHeight="false" outlineLevel="0" collapsed="false">
      <c r="A490" s="884" t="s">
        <v>8464</v>
      </c>
      <c r="B490" s="884" t="s">
        <v>10328</v>
      </c>
      <c r="C490" s="885" t="s">
        <v>10329</v>
      </c>
      <c r="D490" s="884" t="s">
        <v>10148</v>
      </c>
      <c r="E490" s="884" t="s">
        <v>10330</v>
      </c>
      <c r="F490" s="884" t="s">
        <v>10330</v>
      </c>
    </row>
    <row r="491" customFormat="false" ht="15" hidden="false" customHeight="false" outlineLevel="0" collapsed="false">
      <c r="A491" s="884" t="s">
        <v>8464</v>
      </c>
      <c r="B491" s="884" t="s">
        <v>10331</v>
      </c>
      <c r="C491" s="885" t="s">
        <v>10332</v>
      </c>
      <c r="D491" s="884" t="s">
        <v>10148</v>
      </c>
      <c r="E491" s="884" t="s">
        <v>10333</v>
      </c>
      <c r="F491" s="884" t="s">
        <v>10334</v>
      </c>
    </row>
    <row r="492" customFormat="false" ht="15" hidden="false" customHeight="false" outlineLevel="0" collapsed="false">
      <c r="A492" s="884" t="s">
        <v>8464</v>
      </c>
      <c r="B492" s="884" t="s">
        <v>10335</v>
      </c>
      <c r="C492" s="885" t="s">
        <v>10336</v>
      </c>
      <c r="D492" s="884" t="s">
        <v>10148</v>
      </c>
      <c r="E492" s="884" t="s">
        <v>10337</v>
      </c>
      <c r="F492" s="884" t="s">
        <v>10338</v>
      </c>
    </row>
    <row r="493" customFormat="false" ht="23.25" hidden="false" customHeight="false" outlineLevel="0" collapsed="false">
      <c r="A493" s="884" t="s">
        <v>8464</v>
      </c>
      <c r="B493" s="884" t="s">
        <v>10339</v>
      </c>
      <c r="C493" s="885" t="s">
        <v>10340</v>
      </c>
      <c r="D493" s="884" t="s">
        <v>10148</v>
      </c>
      <c r="E493" s="884" t="s">
        <v>10341</v>
      </c>
      <c r="F493" s="884" t="s">
        <v>10342</v>
      </c>
    </row>
    <row r="494" customFormat="false" ht="23.25" hidden="false" customHeight="false" outlineLevel="0" collapsed="false">
      <c r="A494" s="884" t="s">
        <v>8464</v>
      </c>
      <c r="B494" s="884" t="s">
        <v>10343</v>
      </c>
      <c r="C494" s="885" t="s">
        <v>10344</v>
      </c>
      <c r="D494" s="884" t="s">
        <v>10148</v>
      </c>
      <c r="E494" s="884" t="s">
        <v>10345</v>
      </c>
      <c r="F494" s="884" t="s">
        <v>10345</v>
      </c>
    </row>
    <row r="495" customFormat="false" ht="23.25" hidden="false" customHeight="false" outlineLevel="0" collapsed="false">
      <c r="A495" s="884" t="s">
        <v>8464</v>
      </c>
      <c r="B495" s="884" t="s">
        <v>10346</v>
      </c>
      <c r="C495" s="885" t="s">
        <v>10347</v>
      </c>
      <c r="D495" s="884" t="s">
        <v>10148</v>
      </c>
      <c r="E495" s="884" t="s">
        <v>10348</v>
      </c>
      <c r="F495" s="884" t="s">
        <v>10349</v>
      </c>
    </row>
    <row r="496" customFormat="false" ht="23.25" hidden="false" customHeight="false" outlineLevel="0" collapsed="false">
      <c r="A496" s="884" t="s">
        <v>8464</v>
      </c>
      <c r="B496" s="884" t="s">
        <v>10350</v>
      </c>
      <c r="C496" s="885" t="s">
        <v>10351</v>
      </c>
      <c r="D496" s="884" t="s">
        <v>10148</v>
      </c>
      <c r="E496" s="884" t="s">
        <v>10352</v>
      </c>
      <c r="F496" s="884" t="s">
        <v>10353</v>
      </c>
    </row>
    <row r="497" customFormat="false" ht="23.25" hidden="false" customHeight="false" outlineLevel="0" collapsed="false">
      <c r="A497" s="884" t="s">
        <v>8464</v>
      </c>
      <c r="B497" s="884" t="s">
        <v>10354</v>
      </c>
      <c r="C497" s="885" t="s">
        <v>10355</v>
      </c>
      <c r="D497" s="884" t="s">
        <v>10148</v>
      </c>
      <c r="E497" s="884" t="s">
        <v>10356</v>
      </c>
      <c r="F497" s="884" t="s">
        <v>10357</v>
      </c>
    </row>
    <row r="498" customFormat="false" ht="23.25" hidden="false" customHeight="false" outlineLevel="0" collapsed="false">
      <c r="A498" s="884" t="s">
        <v>8464</v>
      </c>
      <c r="B498" s="884" t="s">
        <v>10358</v>
      </c>
      <c r="C498" s="885" t="s">
        <v>10359</v>
      </c>
      <c r="D498" s="884" t="s">
        <v>10148</v>
      </c>
      <c r="E498" s="884" t="s">
        <v>10360</v>
      </c>
      <c r="F498" s="884" t="s">
        <v>10361</v>
      </c>
    </row>
    <row r="499" customFormat="false" ht="23.25" hidden="false" customHeight="false" outlineLevel="0" collapsed="false">
      <c r="A499" s="884" t="s">
        <v>8464</v>
      </c>
      <c r="B499" s="884" t="s">
        <v>10362</v>
      </c>
      <c r="C499" s="885" t="s">
        <v>10363</v>
      </c>
      <c r="D499" s="884" t="s">
        <v>10148</v>
      </c>
      <c r="E499" s="884" t="s">
        <v>10364</v>
      </c>
      <c r="F499" s="884" t="s">
        <v>10365</v>
      </c>
    </row>
    <row r="500" customFormat="false" ht="23.25" hidden="false" customHeight="false" outlineLevel="0" collapsed="false">
      <c r="A500" s="884" t="s">
        <v>8464</v>
      </c>
      <c r="B500" s="884" t="s">
        <v>10366</v>
      </c>
      <c r="C500" s="885" t="s">
        <v>10367</v>
      </c>
      <c r="D500" s="884" t="s">
        <v>10148</v>
      </c>
      <c r="E500" s="884" t="s">
        <v>10368</v>
      </c>
      <c r="F500" s="884" t="s">
        <v>10368</v>
      </c>
    </row>
    <row r="501" customFormat="false" ht="23.25" hidden="false" customHeight="false" outlineLevel="0" collapsed="false">
      <c r="A501" s="884" t="s">
        <v>8464</v>
      </c>
      <c r="B501" s="884" t="s">
        <v>10369</v>
      </c>
      <c r="C501" s="885" t="s">
        <v>10370</v>
      </c>
      <c r="D501" s="884" t="s">
        <v>10148</v>
      </c>
      <c r="E501" s="884" t="s">
        <v>10371</v>
      </c>
      <c r="F501" s="884" t="s">
        <v>10372</v>
      </c>
    </row>
    <row r="502" customFormat="false" ht="23.25" hidden="false" customHeight="false" outlineLevel="0" collapsed="false">
      <c r="A502" s="884" t="s">
        <v>8464</v>
      </c>
      <c r="B502" s="884" t="s">
        <v>10373</v>
      </c>
      <c r="C502" s="885" t="s">
        <v>10374</v>
      </c>
      <c r="D502" s="884" t="s">
        <v>10148</v>
      </c>
      <c r="E502" s="884" t="s">
        <v>10375</v>
      </c>
      <c r="F502" s="884" t="s">
        <v>10376</v>
      </c>
    </row>
    <row r="503" customFormat="false" ht="23.25" hidden="false" customHeight="false" outlineLevel="0" collapsed="false">
      <c r="A503" s="884" t="s">
        <v>8464</v>
      </c>
      <c r="B503" s="884" t="s">
        <v>10377</v>
      </c>
      <c r="C503" s="885" t="s">
        <v>10378</v>
      </c>
      <c r="D503" s="884" t="s">
        <v>10148</v>
      </c>
      <c r="E503" s="884" t="s">
        <v>10379</v>
      </c>
      <c r="F503" s="884" t="s">
        <v>10379</v>
      </c>
    </row>
    <row r="504" customFormat="false" ht="23.25" hidden="false" customHeight="false" outlineLevel="0" collapsed="false">
      <c r="A504" s="884" t="s">
        <v>8464</v>
      </c>
      <c r="B504" s="884" t="s">
        <v>10380</v>
      </c>
      <c r="C504" s="885" t="s">
        <v>10381</v>
      </c>
      <c r="D504" s="884" t="s">
        <v>10148</v>
      </c>
      <c r="E504" s="884" t="s">
        <v>10382</v>
      </c>
      <c r="F504" s="884" t="s">
        <v>10382</v>
      </c>
    </row>
    <row r="505" customFormat="false" ht="23.25" hidden="false" customHeight="false" outlineLevel="0" collapsed="false">
      <c r="A505" s="884" t="s">
        <v>8464</v>
      </c>
      <c r="B505" s="884" t="s">
        <v>10383</v>
      </c>
      <c r="C505" s="885" t="s">
        <v>10384</v>
      </c>
      <c r="D505" s="884" t="s">
        <v>10148</v>
      </c>
      <c r="E505" s="884" t="s">
        <v>10385</v>
      </c>
      <c r="F505" s="884" t="s">
        <v>10386</v>
      </c>
    </row>
    <row r="506" customFormat="false" ht="23.25" hidden="false" customHeight="false" outlineLevel="0" collapsed="false">
      <c r="A506" s="884" t="s">
        <v>8464</v>
      </c>
      <c r="B506" s="884" t="s">
        <v>10387</v>
      </c>
      <c r="C506" s="885" t="s">
        <v>10388</v>
      </c>
      <c r="D506" s="884" t="s">
        <v>10148</v>
      </c>
      <c r="E506" s="884" t="s">
        <v>10389</v>
      </c>
      <c r="F506" s="884" t="s">
        <v>10389</v>
      </c>
    </row>
    <row r="507" customFormat="false" ht="23.25" hidden="false" customHeight="false" outlineLevel="0" collapsed="false">
      <c r="A507" s="884" t="s">
        <v>8464</v>
      </c>
      <c r="B507" s="884" t="s">
        <v>10390</v>
      </c>
      <c r="C507" s="885" t="s">
        <v>10391</v>
      </c>
      <c r="D507" s="884" t="s">
        <v>10148</v>
      </c>
      <c r="E507" s="884" t="s">
        <v>8532</v>
      </c>
      <c r="F507" s="884" t="s">
        <v>8532</v>
      </c>
    </row>
    <row r="508" customFormat="false" ht="23.25" hidden="false" customHeight="false" outlineLevel="0" collapsed="false">
      <c r="A508" s="884" t="s">
        <v>8464</v>
      </c>
      <c r="B508" s="884" t="s">
        <v>10392</v>
      </c>
      <c r="C508" s="885" t="s">
        <v>10393</v>
      </c>
      <c r="D508" s="884" t="s">
        <v>10148</v>
      </c>
      <c r="E508" s="884" t="s">
        <v>10394</v>
      </c>
      <c r="F508" s="884" t="s">
        <v>10394</v>
      </c>
    </row>
    <row r="509" customFormat="false" ht="15" hidden="false" customHeight="false" outlineLevel="0" collapsed="false">
      <c r="A509" s="884" t="s">
        <v>8464</v>
      </c>
      <c r="B509" s="884" t="s">
        <v>10395</v>
      </c>
      <c r="C509" s="885" t="s">
        <v>10396</v>
      </c>
      <c r="D509" s="884" t="s">
        <v>10148</v>
      </c>
      <c r="E509" s="884" t="s">
        <v>10397</v>
      </c>
      <c r="F509" s="884" t="s">
        <v>10397</v>
      </c>
    </row>
    <row r="510" customFormat="false" ht="15" hidden="false" customHeight="false" outlineLevel="0" collapsed="false">
      <c r="A510" s="884" t="s">
        <v>8464</v>
      </c>
      <c r="B510" s="884" t="s">
        <v>10398</v>
      </c>
      <c r="C510" s="885" t="s">
        <v>10399</v>
      </c>
      <c r="D510" s="884" t="s">
        <v>10148</v>
      </c>
      <c r="E510" s="884" t="s">
        <v>10400</v>
      </c>
      <c r="F510" s="884" t="s">
        <v>10400</v>
      </c>
    </row>
    <row r="511" customFormat="false" ht="23.25" hidden="false" customHeight="false" outlineLevel="0" collapsed="false">
      <c r="A511" s="884" t="s">
        <v>8464</v>
      </c>
      <c r="B511" s="884" t="s">
        <v>10401</v>
      </c>
      <c r="C511" s="885" t="s">
        <v>10402</v>
      </c>
      <c r="D511" s="884" t="s">
        <v>10148</v>
      </c>
      <c r="E511" s="884" t="s">
        <v>10403</v>
      </c>
      <c r="F511" s="884" t="s">
        <v>10403</v>
      </c>
    </row>
    <row r="512" customFormat="false" ht="34.5" hidden="false" customHeight="false" outlineLevel="0" collapsed="false">
      <c r="A512" s="884" t="s">
        <v>8464</v>
      </c>
      <c r="B512" s="884" t="s">
        <v>10404</v>
      </c>
      <c r="C512" s="885" t="s">
        <v>10405</v>
      </c>
      <c r="D512" s="884" t="s">
        <v>10148</v>
      </c>
      <c r="E512" s="884" t="s">
        <v>10406</v>
      </c>
      <c r="F512" s="884" t="s">
        <v>10407</v>
      </c>
    </row>
    <row r="513" customFormat="false" ht="34.5" hidden="false" customHeight="false" outlineLevel="0" collapsed="false">
      <c r="A513" s="884" t="s">
        <v>8464</v>
      </c>
      <c r="B513" s="884" t="s">
        <v>10408</v>
      </c>
      <c r="C513" s="885" t="s">
        <v>10409</v>
      </c>
      <c r="D513" s="884" t="s">
        <v>10148</v>
      </c>
      <c r="E513" s="884" t="s">
        <v>10410</v>
      </c>
      <c r="F513" s="884" t="s">
        <v>10411</v>
      </c>
    </row>
    <row r="514" customFormat="false" ht="23.25" hidden="false" customHeight="false" outlineLevel="0" collapsed="false">
      <c r="A514" s="884" t="s">
        <v>8464</v>
      </c>
      <c r="B514" s="884" t="s">
        <v>10412</v>
      </c>
      <c r="C514" s="885" t="s">
        <v>10413</v>
      </c>
      <c r="D514" s="884" t="s">
        <v>10148</v>
      </c>
      <c r="E514" s="884" t="s">
        <v>10414</v>
      </c>
      <c r="F514" s="884" t="s">
        <v>10415</v>
      </c>
    </row>
    <row r="515" customFormat="false" ht="23.25" hidden="false" customHeight="false" outlineLevel="0" collapsed="false">
      <c r="A515" s="884" t="s">
        <v>8464</v>
      </c>
      <c r="B515" s="884" t="s">
        <v>10416</v>
      </c>
      <c r="C515" s="885" t="s">
        <v>10417</v>
      </c>
      <c r="D515" s="884" t="s">
        <v>10148</v>
      </c>
      <c r="E515" s="884" t="s">
        <v>10418</v>
      </c>
      <c r="F515" s="884" t="s">
        <v>10419</v>
      </c>
    </row>
    <row r="516" customFormat="false" ht="23.25" hidden="false" customHeight="false" outlineLevel="0" collapsed="false">
      <c r="A516" s="884" t="s">
        <v>8464</v>
      </c>
      <c r="B516" s="884" t="s">
        <v>10420</v>
      </c>
      <c r="C516" s="885" t="s">
        <v>10421</v>
      </c>
      <c r="D516" s="884" t="s">
        <v>10148</v>
      </c>
      <c r="E516" s="884" t="s">
        <v>10422</v>
      </c>
      <c r="F516" s="884" t="s">
        <v>10422</v>
      </c>
    </row>
    <row r="517" customFormat="false" ht="23.25" hidden="false" customHeight="false" outlineLevel="0" collapsed="false">
      <c r="A517" s="884" t="s">
        <v>8464</v>
      </c>
      <c r="B517" s="884" t="s">
        <v>10423</v>
      </c>
      <c r="C517" s="885" t="s">
        <v>10424</v>
      </c>
      <c r="D517" s="884" t="s">
        <v>10148</v>
      </c>
      <c r="E517" s="884" t="s">
        <v>8828</v>
      </c>
      <c r="F517" s="884" t="s">
        <v>8828</v>
      </c>
    </row>
    <row r="518" customFormat="false" ht="23.25" hidden="false" customHeight="false" outlineLevel="0" collapsed="false">
      <c r="A518" s="884" t="s">
        <v>8464</v>
      </c>
      <c r="B518" s="884" t="s">
        <v>10425</v>
      </c>
      <c r="C518" s="885" t="s">
        <v>10426</v>
      </c>
      <c r="D518" s="884" t="s">
        <v>10148</v>
      </c>
      <c r="E518" s="884" t="s">
        <v>8545</v>
      </c>
      <c r="F518" s="884" t="s">
        <v>8545</v>
      </c>
    </row>
    <row r="519" customFormat="false" ht="23.25" hidden="false" customHeight="false" outlineLevel="0" collapsed="false">
      <c r="A519" s="884" t="s">
        <v>8464</v>
      </c>
      <c r="B519" s="884" t="s">
        <v>10427</v>
      </c>
      <c r="C519" s="885" t="s">
        <v>10428</v>
      </c>
      <c r="D519" s="884" t="s">
        <v>10148</v>
      </c>
      <c r="E519" s="884" t="s">
        <v>8832</v>
      </c>
      <c r="F519" s="884" t="s">
        <v>8832</v>
      </c>
    </row>
    <row r="520" customFormat="false" ht="23.25" hidden="false" customHeight="false" outlineLevel="0" collapsed="false">
      <c r="A520" s="884" t="s">
        <v>8464</v>
      </c>
      <c r="B520" s="884" t="s">
        <v>10429</v>
      </c>
      <c r="C520" s="885" t="s">
        <v>10430</v>
      </c>
      <c r="D520" s="884" t="s">
        <v>10148</v>
      </c>
      <c r="E520" s="884" t="s">
        <v>10431</v>
      </c>
      <c r="F520" s="884" t="s">
        <v>10432</v>
      </c>
    </row>
    <row r="521" customFormat="false" ht="23.25" hidden="false" customHeight="false" outlineLevel="0" collapsed="false">
      <c r="A521" s="884" t="s">
        <v>8464</v>
      </c>
      <c r="B521" s="884" t="s">
        <v>10433</v>
      </c>
      <c r="C521" s="885" t="s">
        <v>10434</v>
      </c>
      <c r="D521" s="884" t="s">
        <v>10148</v>
      </c>
      <c r="E521" s="884" t="s">
        <v>10435</v>
      </c>
      <c r="F521" s="884" t="s">
        <v>10435</v>
      </c>
    </row>
    <row r="522" customFormat="false" ht="23.25" hidden="false" customHeight="false" outlineLevel="0" collapsed="false">
      <c r="A522" s="884" t="s">
        <v>8464</v>
      </c>
      <c r="B522" s="884" t="s">
        <v>10436</v>
      </c>
      <c r="C522" s="885" t="s">
        <v>10437</v>
      </c>
      <c r="D522" s="884" t="s">
        <v>10148</v>
      </c>
      <c r="E522" s="884" t="s">
        <v>10301</v>
      </c>
      <c r="F522" s="884" t="s">
        <v>10301</v>
      </c>
    </row>
    <row r="523" customFormat="false" ht="34.5" hidden="false" customHeight="false" outlineLevel="0" collapsed="false">
      <c r="A523" s="884" t="s">
        <v>8464</v>
      </c>
      <c r="B523" s="884" t="s">
        <v>10438</v>
      </c>
      <c r="C523" s="885" t="s">
        <v>10439</v>
      </c>
      <c r="D523" s="884" t="s">
        <v>10148</v>
      </c>
      <c r="E523" s="884" t="s">
        <v>10440</v>
      </c>
      <c r="F523" s="884" t="s">
        <v>10441</v>
      </c>
    </row>
    <row r="524" customFormat="false" ht="34.5" hidden="false" customHeight="false" outlineLevel="0" collapsed="false">
      <c r="A524" s="884" t="s">
        <v>8464</v>
      </c>
      <c r="B524" s="884" t="s">
        <v>10442</v>
      </c>
      <c r="C524" s="885" t="s">
        <v>10443</v>
      </c>
      <c r="D524" s="884" t="s">
        <v>10148</v>
      </c>
      <c r="E524" s="884" t="s">
        <v>10444</v>
      </c>
      <c r="F524" s="884" t="s">
        <v>10445</v>
      </c>
    </row>
    <row r="525" customFormat="false" ht="34.5" hidden="false" customHeight="false" outlineLevel="0" collapsed="false">
      <c r="A525" s="884" t="s">
        <v>8464</v>
      </c>
      <c r="B525" s="884" t="s">
        <v>10446</v>
      </c>
      <c r="C525" s="885" t="s">
        <v>10447</v>
      </c>
      <c r="D525" s="884" t="s">
        <v>10148</v>
      </c>
      <c r="E525" s="884" t="s">
        <v>10448</v>
      </c>
      <c r="F525" s="884" t="s">
        <v>10449</v>
      </c>
    </row>
    <row r="526" customFormat="false" ht="23.25" hidden="false" customHeight="false" outlineLevel="0" collapsed="false">
      <c r="A526" s="884" t="s">
        <v>8464</v>
      </c>
      <c r="B526" s="884" t="s">
        <v>10450</v>
      </c>
      <c r="C526" s="885" t="s">
        <v>10451</v>
      </c>
      <c r="D526" s="884" t="s">
        <v>10148</v>
      </c>
      <c r="E526" s="884" t="s">
        <v>10452</v>
      </c>
      <c r="F526" s="884" t="s">
        <v>10453</v>
      </c>
    </row>
    <row r="527" customFormat="false" ht="34.5" hidden="false" customHeight="false" outlineLevel="0" collapsed="false">
      <c r="A527" s="884" t="s">
        <v>8464</v>
      </c>
      <c r="B527" s="884" t="s">
        <v>10454</v>
      </c>
      <c r="C527" s="885" t="s">
        <v>10455</v>
      </c>
      <c r="D527" s="884" t="s">
        <v>10148</v>
      </c>
      <c r="E527" s="884" t="s">
        <v>10456</v>
      </c>
      <c r="F527" s="884" t="s">
        <v>10457</v>
      </c>
    </row>
    <row r="528" customFormat="false" ht="34.5" hidden="false" customHeight="false" outlineLevel="0" collapsed="false">
      <c r="A528" s="884" t="s">
        <v>8464</v>
      </c>
      <c r="B528" s="884" t="s">
        <v>10458</v>
      </c>
      <c r="C528" s="885" t="s">
        <v>10459</v>
      </c>
      <c r="D528" s="884" t="s">
        <v>10148</v>
      </c>
      <c r="E528" s="884" t="s">
        <v>10460</v>
      </c>
      <c r="F528" s="884" t="s">
        <v>10461</v>
      </c>
    </row>
    <row r="529" customFormat="false" ht="23.25" hidden="false" customHeight="false" outlineLevel="0" collapsed="false">
      <c r="A529" s="884" t="s">
        <v>8464</v>
      </c>
      <c r="B529" s="884" t="s">
        <v>10462</v>
      </c>
      <c r="C529" s="885" t="s">
        <v>10463</v>
      </c>
      <c r="D529" s="884" t="s">
        <v>10148</v>
      </c>
      <c r="E529" s="884" t="s">
        <v>10464</v>
      </c>
      <c r="F529" s="884" t="s">
        <v>10465</v>
      </c>
    </row>
    <row r="530" customFormat="false" ht="23.25" hidden="false" customHeight="false" outlineLevel="0" collapsed="false">
      <c r="A530" s="884" t="s">
        <v>8464</v>
      </c>
      <c r="B530" s="884" t="s">
        <v>10466</v>
      </c>
      <c r="C530" s="885" t="s">
        <v>10467</v>
      </c>
      <c r="D530" s="884" t="s">
        <v>10148</v>
      </c>
      <c r="E530" s="884" t="s">
        <v>10468</v>
      </c>
      <c r="F530" s="884" t="s">
        <v>10468</v>
      </c>
    </row>
    <row r="531" customFormat="false" ht="34.5" hidden="false" customHeight="false" outlineLevel="0" collapsed="false">
      <c r="A531" s="884" t="s">
        <v>8464</v>
      </c>
      <c r="B531" s="884" t="s">
        <v>10469</v>
      </c>
      <c r="C531" s="885" t="s">
        <v>10470</v>
      </c>
      <c r="D531" s="884" t="s">
        <v>10148</v>
      </c>
      <c r="E531" s="884" t="s">
        <v>10471</v>
      </c>
      <c r="F531" s="884" t="s">
        <v>10472</v>
      </c>
    </row>
    <row r="532" customFormat="false" ht="23.25" hidden="false" customHeight="false" outlineLevel="0" collapsed="false">
      <c r="A532" s="884" t="s">
        <v>8464</v>
      </c>
      <c r="B532" s="884" t="s">
        <v>10473</v>
      </c>
      <c r="C532" s="885" t="s">
        <v>10474</v>
      </c>
      <c r="D532" s="884" t="s">
        <v>10148</v>
      </c>
      <c r="E532" s="884" t="s">
        <v>10475</v>
      </c>
      <c r="F532" s="884" t="s">
        <v>10475</v>
      </c>
    </row>
    <row r="533" customFormat="false" ht="15" hidden="false" customHeight="false" outlineLevel="0" collapsed="false">
      <c r="A533" s="884" t="s">
        <v>8464</v>
      </c>
      <c r="B533" s="884" t="s">
        <v>10476</v>
      </c>
      <c r="C533" s="885" t="s">
        <v>10477</v>
      </c>
      <c r="D533" s="884" t="s">
        <v>10148</v>
      </c>
      <c r="E533" s="884" t="s">
        <v>10478</v>
      </c>
      <c r="F533" s="884" t="s">
        <v>10478</v>
      </c>
    </row>
    <row r="534" customFormat="false" ht="15" hidden="false" customHeight="false" outlineLevel="0" collapsed="false">
      <c r="A534" s="884" t="s">
        <v>8464</v>
      </c>
      <c r="B534" s="884" t="s">
        <v>10479</v>
      </c>
      <c r="C534" s="885" t="s">
        <v>10480</v>
      </c>
      <c r="D534" s="884" t="s">
        <v>10148</v>
      </c>
      <c r="E534" s="884" t="s">
        <v>10481</v>
      </c>
      <c r="F534" s="884" t="s">
        <v>10482</v>
      </c>
    </row>
    <row r="535" customFormat="false" ht="23.25" hidden="false" customHeight="false" outlineLevel="0" collapsed="false">
      <c r="A535" s="884" t="s">
        <v>8464</v>
      </c>
      <c r="B535" s="884" t="s">
        <v>10483</v>
      </c>
      <c r="C535" s="885" t="s">
        <v>10484</v>
      </c>
      <c r="D535" s="884" t="s">
        <v>10148</v>
      </c>
      <c r="E535" s="884" t="s">
        <v>10485</v>
      </c>
      <c r="F535" s="884" t="s">
        <v>10486</v>
      </c>
    </row>
    <row r="536" customFormat="false" ht="34.5" hidden="false" customHeight="false" outlineLevel="0" collapsed="false">
      <c r="A536" s="884" t="s">
        <v>8464</v>
      </c>
      <c r="B536" s="884" t="s">
        <v>10487</v>
      </c>
      <c r="C536" s="885" t="s">
        <v>10488</v>
      </c>
      <c r="D536" s="884" t="s">
        <v>10148</v>
      </c>
      <c r="E536" s="884" t="s">
        <v>10489</v>
      </c>
      <c r="F536" s="884" t="s">
        <v>10490</v>
      </c>
    </row>
    <row r="537" customFormat="false" ht="23.25" hidden="false" customHeight="false" outlineLevel="0" collapsed="false">
      <c r="A537" s="884" t="s">
        <v>8464</v>
      </c>
      <c r="B537" s="884" t="s">
        <v>10491</v>
      </c>
      <c r="C537" s="885" t="s">
        <v>10492</v>
      </c>
      <c r="D537" s="884" t="s">
        <v>10148</v>
      </c>
      <c r="E537" s="884" t="s">
        <v>10493</v>
      </c>
      <c r="F537" s="884" t="s">
        <v>10493</v>
      </c>
    </row>
    <row r="538" customFormat="false" ht="23.25" hidden="false" customHeight="false" outlineLevel="0" collapsed="false">
      <c r="A538" s="884" t="s">
        <v>8464</v>
      </c>
      <c r="B538" s="884" t="s">
        <v>10494</v>
      </c>
      <c r="C538" s="885" t="s">
        <v>10495</v>
      </c>
      <c r="D538" s="884" t="s">
        <v>10148</v>
      </c>
      <c r="E538" s="884" t="s">
        <v>8532</v>
      </c>
      <c r="F538" s="884" t="s">
        <v>8532</v>
      </c>
    </row>
    <row r="539" customFormat="false" ht="15" hidden="false" customHeight="false" outlineLevel="0" collapsed="false">
      <c r="A539" s="884" t="s">
        <v>8464</v>
      </c>
      <c r="B539" s="884" t="s">
        <v>10496</v>
      </c>
      <c r="C539" s="885" t="s">
        <v>10497</v>
      </c>
      <c r="D539" s="884" t="s">
        <v>10148</v>
      </c>
      <c r="E539" s="884" t="s">
        <v>10498</v>
      </c>
      <c r="F539" s="884" t="s">
        <v>9418</v>
      </c>
    </row>
    <row r="540" customFormat="false" ht="34.5" hidden="false" customHeight="false" outlineLevel="0" collapsed="false">
      <c r="A540" s="884" t="s">
        <v>8464</v>
      </c>
      <c r="B540" s="884" t="s">
        <v>10499</v>
      </c>
      <c r="C540" s="885" t="s">
        <v>10500</v>
      </c>
      <c r="D540" s="884" t="s">
        <v>10148</v>
      </c>
      <c r="E540" s="884" t="s">
        <v>10501</v>
      </c>
      <c r="F540" s="884" t="s">
        <v>10502</v>
      </c>
    </row>
    <row r="541" customFormat="false" ht="23.25" hidden="false" customHeight="false" outlineLevel="0" collapsed="false">
      <c r="A541" s="884" t="s">
        <v>8464</v>
      </c>
      <c r="B541" s="884" t="s">
        <v>10503</v>
      </c>
      <c r="C541" s="885" t="s">
        <v>10504</v>
      </c>
      <c r="D541" s="884" t="s">
        <v>10148</v>
      </c>
      <c r="E541" s="884" t="s">
        <v>10505</v>
      </c>
      <c r="F541" s="884" t="s">
        <v>10505</v>
      </c>
    </row>
    <row r="542" customFormat="false" ht="23.25" hidden="false" customHeight="false" outlineLevel="0" collapsed="false">
      <c r="A542" s="884" t="s">
        <v>8464</v>
      </c>
      <c r="B542" s="884" t="s">
        <v>10506</v>
      </c>
      <c r="C542" s="885" t="s">
        <v>10507</v>
      </c>
      <c r="D542" s="884" t="s">
        <v>10148</v>
      </c>
      <c r="E542" s="884" t="s">
        <v>10508</v>
      </c>
      <c r="F542" s="884" t="s">
        <v>10509</v>
      </c>
    </row>
    <row r="543" customFormat="false" ht="15" hidden="false" customHeight="false" outlineLevel="0" collapsed="false">
      <c r="A543" s="884" t="s">
        <v>8464</v>
      </c>
      <c r="B543" s="884" t="s">
        <v>10510</v>
      </c>
      <c r="C543" s="885" t="s">
        <v>10511</v>
      </c>
      <c r="D543" s="884" t="s">
        <v>10148</v>
      </c>
      <c r="E543" s="884" t="s">
        <v>10512</v>
      </c>
      <c r="F543" s="884" t="s">
        <v>10513</v>
      </c>
    </row>
    <row r="544" customFormat="false" ht="23.25" hidden="false" customHeight="false" outlineLevel="0" collapsed="false">
      <c r="A544" s="884" t="s">
        <v>8464</v>
      </c>
      <c r="B544" s="884" t="s">
        <v>10514</v>
      </c>
      <c r="C544" s="885" t="s">
        <v>10515</v>
      </c>
      <c r="D544" s="884" t="s">
        <v>10148</v>
      </c>
      <c r="E544" s="884" t="s">
        <v>10516</v>
      </c>
      <c r="F544" s="884" t="s">
        <v>10517</v>
      </c>
    </row>
    <row r="545" customFormat="false" ht="23.25" hidden="false" customHeight="false" outlineLevel="0" collapsed="false">
      <c r="A545" s="884" t="s">
        <v>8464</v>
      </c>
      <c r="B545" s="884" t="s">
        <v>10518</v>
      </c>
      <c r="C545" s="885" t="s">
        <v>10519</v>
      </c>
      <c r="D545" s="884" t="s">
        <v>10148</v>
      </c>
      <c r="E545" s="884" t="s">
        <v>10520</v>
      </c>
      <c r="F545" s="884" t="s">
        <v>10521</v>
      </c>
    </row>
    <row r="546" customFormat="false" ht="34.5" hidden="false" customHeight="false" outlineLevel="0" collapsed="false">
      <c r="A546" s="884" t="s">
        <v>8464</v>
      </c>
      <c r="B546" s="884" t="s">
        <v>10522</v>
      </c>
      <c r="C546" s="885" t="s">
        <v>10523</v>
      </c>
      <c r="D546" s="884" t="s">
        <v>10148</v>
      </c>
      <c r="E546" s="884" t="s">
        <v>10456</v>
      </c>
      <c r="F546" s="884" t="s">
        <v>10457</v>
      </c>
    </row>
    <row r="547" customFormat="false" ht="34.5" hidden="false" customHeight="false" outlineLevel="0" collapsed="false">
      <c r="A547" s="884" t="s">
        <v>8464</v>
      </c>
      <c r="B547" s="884" t="s">
        <v>10524</v>
      </c>
      <c r="C547" s="885" t="s">
        <v>10525</v>
      </c>
      <c r="D547" s="884" t="s">
        <v>10148</v>
      </c>
      <c r="E547" s="884" t="s">
        <v>10526</v>
      </c>
      <c r="F547" s="884" t="s">
        <v>10527</v>
      </c>
    </row>
    <row r="548" customFormat="false" ht="23.25" hidden="false" customHeight="false" outlineLevel="0" collapsed="false">
      <c r="A548" s="884" t="s">
        <v>8464</v>
      </c>
      <c r="B548" s="884" t="s">
        <v>10528</v>
      </c>
      <c r="C548" s="885" t="s">
        <v>10529</v>
      </c>
      <c r="D548" s="884" t="s">
        <v>10148</v>
      </c>
      <c r="E548" s="884" t="s">
        <v>10530</v>
      </c>
      <c r="F548" s="884" t="s">
        <v>10530</v>
      </c>
    </row>
    <row r="549" customFormat="false" ht="15" hidden="false" customHeight="false" outlineLevel="0" collapsed="false">
      <c r="A549" s="884" t="s">
        <v>8464</v>
      </c>
      <c r="B549" s="884" t="s">
        <v>10531</v>
      </c>
      <c r="C549" s="885" t="s">
        <v>10532</v>
      </c>
      <c r="D549" s="884" t="s">
        <v>10148</v>
      </c>
      <c r="E549" s="884" t="s">
        <v>10533</v>
      </c>
      <c r="F549" s="884" t="s">
        <v>10533</v>
      </c>
    </row>
    <row r="550" customFormat="false" ht="15" hidden="false" customHeight="false" outlineLevel="0" collapsed="false">
      <c r="A550" s="884" t="s">
        <v>8464</v>
      </c>
      <c r="B550" s="884" t="s">
        <v>10534</v>
      </c>
      <c r="C550" s="885" t="s">
        <v>10535</v>
      </c>
      <c r="D550" s="884" t="s">
        <v>10148</v>
      </c>
      <c r="E550" s="884" t="s">
        <v>10536</v>
      </c>
      <c r="F550" s="884" t="s">
        <v>10536</v>
      </c>
    </row>
    <row r="551" customFormat="false" ht="15" hidden="false" customHeight="false" outlineLevel="0" collapsed="false">
      <c r="A551" s="884" t="s">
        <v>8464</v>
      </c>
      <c r="B551" s="884" t="s">
        <v>10537</v>
      </c>
      <c r="C551" s="885" t="s">
        <v>10538</v>
      </c>
      <c r="D551" s="884" t="s">
        <v>10148</v>
      </c>
      <c r="E551" s="884" t="s">
        <v>10539</v>
      </c>
      <c r="F551" s="884" t="s">
        <v>10540</v>
      </c>
    </row>
    <row r="552" customFormat="false" ht="15" hidden="false" customHeight="false" outlineLevel="0" collapsed="false">
      <c r="A552" s="884" t="s">
        <v>8464</v>
      </c>
      <c r="B552" s="884" t="s">
        <v>10541</v>
      </c>
      <c r="C552" s="885" t="s">
        <v>10542</v>
      </c>
      <c r="D552" s="884" t="s">
        <v>10148</v>
      </c>
      <c r="E552" s="884" t="s">
        <v>10543</v>
      </c>
      <c r="F552" s="884" t="s">
        <v>10544</v>
      </c>
    </row>
    <row r="553" customFormat="false" ht="15" hidden="false" customHeight="false" outlineLevel="0" collapsed="false">
      <c r="A553" s="884" t="s">
        <v>8464</v>
      </c>
      <c r="B553" s="884" t="s">
        <v>10545</v>
      </c>
      <c r="C553" s="885" t="s">
        <v>10546</v>
      </c>
      <c r="D553" s="884" t="s">
        <v>10148</v>
      </c>
      <c r="E553" s="884" t="s">
        <v>10547</v>
      </c>
      <c r="F553" s="884" t="s">
        <v>10548</v>
      </c>
    </row>
    <row r="554" customFormat="false" ht="15" hidden="false" customHeight="false" outlineLevel="0" collapsed="false">
      <c r="A554" s="884" t="s">
        <v>8464</v>
      </c>
      <c r="B554" s="884" t="s">
        <v>10549</v>
      </c>
      <c r="C554" s="885" t="s">
        <v>10550</v>
      </c>
      <c r="D554" s="884" t="s">
        <v>10148</v>
      </c>
      <c r="E554" s="884" t="s">
        <v>10551</v>
      </c>
      <c r="F554" s="884" t="s">
        <v>10552</v>
      </c>
    </row>
    <row r="555" customFormat="false" ht="15" hidden="false" customHeight="false" outlineLevel="0" collapsed="false">
      <c r="A555" s="884" t="s">
        <v>8464</v>
      </c>
      <c r="B555" s="884" t="s">
        <v>10553</v>
      </c>
      <c r="C555" s="885" t="s">
        <v>10554</v>
      </c>
      <c r="D555" s="884" t="s">
        <v>10148</v>
      </c>
      <c r="E555" s="884" t="s">
        <v>10555</v>
      </c>
      <c r="F555" s="884" t="s">
        <v>10555</v>
      </c>
    </row>
    <row r="556" customFormat="false" ht="15" hidden="false" customHeight="false" outlineLevel="0" collapsed="false">
      <c r="A556" s="884" t="s">
        <v>8464</v>
      </c>
      <c r="B556" s="884" t="s">
        <v>10556</v>
      </c>
      <c r="C556" s="885" t="s">
        <v>10557</v>
      </c>
      <c r="D556" s="884" t="s">
        <v>10148</v>
      </c>
      <c r="E556" s="884" t="s">
        <v>10558</v>
      </c>
      <c r="F556" s="884" t="s">
        <v>10559</v>
      </c>
    </row>
    <row r="557" customFormat="false" ht="15" hidden="false" customHeight="false" outlineLevel="0" collapsed="false">
      <c r="A557" s="884" t="s">
        <v>8464</v>
      </c>
      <c r="B557" s="884" t="s">
        <v>10560</v>
      </c>
      <c r="C557" s="885" t="s">
        <v>10561</v>
      </c>
      <c r="D557" s="884" t="s">
        <v>10148</v>
      </c>
      <c r="E557" s="884" t="s">
        <v>10498</v>
      </c>
      <c r="F557" s="884" t="s">
        <v>10562</v>
      </c>
    </row>
    <row r="558" customFormat="false" ht="15" hidden="false" customHeight="false" outlineLevel="0" collapsed="false">
      <c r="A558" s="884" t="s">
        <v>8464</v>
      </c>
      <c r="B558" s="884" t="s">
        <v>10563</v>
      </c>
      <c r="C558" s="885" t="s">
        <v>10564</v>
      </c>
      <c r="D558" s="884" t="s">
        <v>10148</v>
      </c>
      <c r="E558" s="884" t="s">
        <v>10565</v>
      </c>
      <c r="F558" s="884" t="s">
        <v>10566</v>
      </c>
    </row>
    <row r="559" customFormat="false" ht="23.25" hidden="false" customHeight="false" outlineLevel="0" collapsed="false">
      <c r="A559" s="884" t="s">
        <v>8464</v>
      </c>
      <c r="B559" s="884" t="s">
        <v>10567</v>
      </c>
      <c r="C559" s="885" t="s">
        <v>10568</v>
      </c>
      <c r="D559" s="884" t="s">
        <v>10148</v>
      </c>
      <c r="E559" s="884" t="s">
        <v>10569</v>
      </c>
      <c r="F559" s="884" t="s">
        <v>10569</v>
      </c>
    </row>
    <row r="560" customFormat="false" ht="23.25" hidden="false" customHeight="false" outlineLevel="0" collapsed="false">
      <c r="A560" s="884" t="s">
        <v>8464</v>
      </c>
      <c r="B560" s="884" t="s">
        <v>10570</v>
      </c>
      <c r="C560" s="885" t="s">
        <v>10571</v>
      </c>
      <c r="D560" s="884" t="s">
        <v>10148</v>
      </c>
      <c r="E560" s="884" t="s">
        <v>10572</v>
      </c>
      <c r="F560" s="884" t="s">
        <v>10572</v>
      </c>
    </row>
    <row r="561" customFormat="false" ht="23.25" hidden="false" customHeight="false" outlineLevel="0" collapsed="false">
      <c r="A561" s="884" t="s">
        <v>8464</v>
      </c>
      <c r="B561" s="884" t="s">
        <v>10573</v>
      </c>
      <c r="C561" s="885" t="s">
        <v>10574</v>
      </c>
      <c r="D561" s="884" t="s">
        <v>10148</v>
      </c>
      <c r="E561" s="884" t="s">
        <v>10572</v>
      </c>
      <c r="F561" s="884" t="s">
        <v>10572</v>
      </c>
    </row>
    <row r="562" customFormat="false" ht="23.25" hidden="false" customHeight="false" outlineLevel="0" collapsed="false">
      <c r="A562" s="884" t="s">
        <v>8464</v>
      </c>
      <c r="B562" s="884" t="s">
        <v>10575</v>
      </c>
      <c r="C562" s="885" t="s">
        <v>10576</v>
      </c>
      <c r="D562" s="884" t="s">
        <v>10148</v>
      </c>
      <c r="E562" s="884" t="s">
        <v>10577</v>
      </c>
      <c r="F562" s="884" t="s">
        <v>10577</v>
      </c>
    </row>
    <row r="563" customFormat="false" ht="23.25" hidden="false" customHeight="false" outlineLevel="0" collapsed="false">
      <c r="A563" s="884" t="s">
        <v>8464</v>
      </c>
      <c r="B563" s="884" t="s">
        <v>10578</v>
      </c>
      <c r="C563" s="885" t="s">
        <v>10579</v>
      </c>
      <c r="D563" s="884" t="s">
        <v>10148</v>
      </c>
      <c r="E563" s="884" t="s">
        <v>10580</v>
      </c>
      <c r="F563" s="884" t="s">
        <v>10581</v>
      </c>
    </row>
    <row r="564" customFormat="false" ht="23.25" hidden="false" customHeight="false" outlineLevel="0" collapsed="false">
      <c r="A564" s="884" t="s">
        <v>8464</v>
      </c>
      <c r="B564" s="884" t="s">
        <v>10582</v>
      </c>
      <c r="C564" s="885" t="s">
        <v>10583</v>
      </c>
      <c r="D564" s="884" t="s">
        <v>10148</v>
      </c>
      <c r="E564" s="884" t="s">
        <v>10584</v>
      </c>
      <c r="F564" s="884" t="s">
        <v>10585</v>
      </c>
    </row>
    <row r="565" customFormat="false" ht="23.25" hidden="false" customHeight="false" outlineLevel="0" collapsed="false">
      <c r="A565" s="884" t="s">
        <v>8464</v>
      </c>
      <c r="B565" s="884" t="s">
        <v>10586</v>
      </c>
      <c r="C565" s="885" t="s">
        <v>10587</v>
      </c>
      <c r="D565" s="884" t="s">
        <v>10148</v>
      </c>
      <c r="E565" s="884" t="s">
        <v>10588</v>
      </c>
      <c r="F565" s="884" t="s">
        <v>10589</v>
      </c>
    </row>
    <row r="566" customFormat="false" ht="23.25" hidden="false" customHeight="false" outlineLevel="0" collapsed="false">
      <c r="A566" s="884" t="s">
        <v>8464</v>
      </c>
      <c r="B566" s="884" t="s">
        <v>10590</v>
      </c>
      <c r="C566" s="885" t="s">
        <v>10591</v>
      </c>
      <c r="D566" s="884" t="s">
        <v>10148</v>
      </c>
      <c r="E566" s="884" t="s">
        <v>10592</v>
      </c>
      <c r="F566" s="884" t="s">
        <v>10593</v>
      </c>
    </row>
    <row r="567" customFormat="false" ht="23.25" hidden="false" customHeight="false" outlineLevel="0" collapsed="false">
      <c r="A567" s="884" t="s">
        <v>8464</v>
      </c>
      <c r="B567" s="884" t="s">
        <v>10594</v>
      </c>
      <c r="C567" s="885" t="s">
        <v>10595</v>
      </c>
      <c r="D567" s="884" t="s">
        <v>10148</v>
      </c>
      <c r="E567" s="884" t="s">
        <v>10596</v>
      </c>
      <c r="F567" s="884" t="s">
        <v>10597</v>
      </c>
    </row>
    <row r="568" customFormat="false" ht="34.5" hidden="false" customHeight="false" outlineLevel="0" collapsed="false">
      <c r="A568" s="884" t="s">
        <v>8464</v>
      </c>
      <c r="B568" s="884" t="s">
        <v>10598</v>
      </c>
      <c r="C568" s="885" t="s">
        <v>10599</v>
      </c>
      <c r="D568" s="884" t="s">
        <v>10148</v>
      </c>
      <c r="E568" s="884" t="s">
        <v>10600</v>
      </c>
      <c r="F568" s="884" t="s">
        <v>10601</v>
      </c>
    </row>
    <row r="569" customFormat="false" ht="23.25" hidden="false" customHeight="false" outlineLevel="0" collapsed="false">
      <c r="A569" s="884" t="s">
        <v>8464</v>
      </c>
      <c r="B569" s="884" t="s">
        <v>10602</v>
      </c>
      <c r="C569" s="885" t="s">
        <v>10603</v>
      </c>
      <c r="D569" s="884" t="s">
        <v>10148</v>
      </c>
      <c r="E569" s="884" t="s">
        <v>10604</v>
      </c>
      <c r="F569" s="884" t="s">
        <v>10604</v>
      </c>
    </row>
    <row r="570" customFormat="false" ht="23.25" hidden="false" customHeight="false" outlineLevel="0" collapsed="false">
      <c r="A570" s="884" t="s">
        <v>8464</v>
      </c>
      <c r="B570" s="884" t="s">
        <v>10605</v>
      </c>
      <c r="C570" s="885" t="s">
        <v>10606</v>
      </c>
      <c r="D570" s="884" t="s">
        <v>10148</v>
      </c>
      <c r="E570" s="884" t="s">
        <v>10607</v>
      </c>
      <c r="F570" s="884" t="s">
        <v>10608</v>
      </c>
    </row>
    <row r="571" customFormat="false" ht="23.25" hidden="false" customHeight="false" outlineLevel="0" collapsed="false">
      <c r="A571" s="884" t="s">
        <v>8464</v>
      </c>
      <c r="B571" s="884" t="s">
        <v>10609</v>
      </c>
      <c r="C571" s="885" t="s">
        <v>10610</v>
      </c>
      <c r="D571" s="884" t="s">
        <v>10148</v>
      </c>
      <c r="E571" s="884" t="s">
        <v>10611</v>
      </c>
      <c r="F571" s="884" t="s">
        <v>10285</v>
      </c>
    </row>
    <row r="572" customFormat="false" ht="23.25" hidden="false" customHeight="false" outlineLevel="0" collapsed="false">
      <c r="A572" s="884" t="s">
        <v>8464</v>
      </c>
      <c r="B572" s="884" t="s">
        <v>10612</v>
      </c>
      <c r="C572" s="885" t="s">
        <v>10613</v>
      </c>
      <c r="D572" s="884" t="s">
        <v>10148</v>
      </c>
      <c r="E572" s="884" t="s">
        <v>10614</v>
      </c>
      <c r="F572" s="884" t="s">
        <v>10615</v>
      </c>
    </row>
    <row r="573" customFormat="false" ht="23.25" hidden="false" customHeight="false" outlineLevel="0" collapsed="false">
      <c r="A573" s="884" t="s">
        <v>8464</v>
      </c>
      <c r="B573" s="884" t="s">
        <v>10616</v>
      </c>
      <c r="C573" s="885" t="s">
        <v>10617</v>
      </c>
      <c r="D573" s="884" t="s">
        <v>10148</v>
      </c>
      <c r="E573" s="884" t="s">
        <v>10618</v>
      </c>
      <c r="F573" s="884" t="s">
        <v>10619</v>
      </c>
    </row>
    <row r="574" customFormat="false" ht="23.25" hidden="false" customHeight="false" outlineLevel="0" collapsed="false">
      <c r="A574" s="884" t="s">
        <v>8464</v>
      </c>
      <c r="B574" s="884" t="s">
        <v>10620</v>
      </c>
      <c r="C574" s="885" t="s">
        <v>10621</v>
      </c>
      <c r="D574" s="884" t="s">
        <v>10148</v>
      </c>
      <c r="E574" s="884" t="s">
        <v>10622</v>
      </c>
      <c r="F574" s="884" t="s">
        <v>10623</v>
      </c>
    </row>
    <row r="575" customFormat="false" ht="23.25" hidden="false" customHeight="false" outlineLevel="0" collapsed="false">
      <c r="A575" s="884" t="s">
        <v>8464</v>
      </c>
      <c r="B575" s="884" t="s">
        <v>10624</v>
      </c>
      <c r="C575" s="885" t="s">
        <v>10625</v>
      </c>
      <c r="D575" s="884" t="s">
        <v>10148</v>
      </c>
      <c r="E575" s="884" t="s">
        <v>10626</v>
      </c>
      <c r="F575" s="884" t="s">
        <v>10627</v>
      </c>
    </row>
    <row r="576" customFormat="false" ht="23.25" hidden="false" customHeight="false" outlineLevel="0" collapsed="false">
      <c r="A576" s="884" t="s">
        <v>8464</v>
      </c>
      <c r="B576" s="884" t="s">
        <v>10628</v>
      </c>
      <c r="C576" s="885" t="s">
        <v>10629</v>
      </c>
      <c r="D576" s="884" t="s">
        <v>10148</v>
      </c>
      <c r="E576" s="884" t="s">
        <v>10630</v>
      </c>
      <c r="F576" s="884" t="s">
        <v>10631</v>
      </c>
    </row>
    <row r="577" customFormat="false" ht="23.25" hidden="false" customHeight="false" outlineLevel="0" collapsed="false">
      <c r="A577" s="884" t="s">
        <v>8464</v>
      </c>
      <c r="B577" s="884" t="s">
        <v>10632</v>
      </c>
      <c r="C577" s="885" t="s">
        <v>10633</v>
      </c>
      <c r="D577" s="884" t="s">
        <v>10148</v>
      </c>
      <c r="E577" s="884" t="s">
        <v>10634</v>
      </c>
      <c r="F577" s="884" t="s">
        <v>10635</v>
      </c>
    </row>
    <row r="578" customFormat="false" ht="23.25" hidden="false" customHeight="false" outlineLevel="0" collapsed="false">
      <c r="A578" s="884" t="s">
        <v>8464</v>
      </c>
      <c r="B578" s="884" t="s">
        <v>10636</v>
      </c>
      <c r="C578" s="885" t="s">
        <v>10637</v>
      </c>
      <c r="D578" s="884" t="s">
        <v>10148</v>
      </c>
      <c r="E578" s="884" t="s">
        <v>10638</v>
      </c>
      <c r="F578" s="884" t="s">
        <v>10639</v>
      </c>
    </row>
    <row r="579" customFormat="false" ht="23.25" hidden="false" customHeight="false" outlineLevel="0" collapsed="false">
      <c r="A579" s="884" t="s">
        <v>8464</v>
      </c>
      <c r="B579" s="884" t="s">
        <v>10640</v>
      </c>
      <c r="C579" s="885" t="s">
        <v>10641</v>
      </c>
      <c r="D579" s="884" t="s">
        <v>10148</v>
      </c>
      <c r="E579" s="884" t="s">
        <v>10642</v>
      </c>
      <c r="F579" s="884" t="s">
        <v>10642</v>
      </c>
    </row>
    <row r="580" customFormat="false" ht="23.25" hidden="false" customHeight="false" outlineLevel="0" collapsed="false">
      <c r="A580" s="884" t="s">
        <v>8464</v>
      </c>
      <c r="B580" s="884" t="s">
        <v>10643</v>
      </c>
      <c r="C580" s="885" t="s">
        <v>10644</v>
      </c>
      <c r="D580" s="884" t="s">
        <v>10148</v>
      </c>
      <c r="E580" s="884" t="s">
        <v>10645</v>
      </c>
      <c r="F580" s="884" t="s">
        <v>10646</v>
      </c>
    </row>
    <row r="581" customFormat="false" ht="23.25" hidden="false" customHeight="false" outlineLevel="0" collapsed="false">
      <c r="A581" s="884" t="s">
        <v>8464</v>
      </c>
      <c r="B581" s="884" t="s">
        <v>10647</v>
      </c>
      <c r="C581" s="885" t="s">
        <v>10648</v>
      </c>
      <c r="D581" s="884" t="s">
        <v>10649</v>
      </c>
      <c r="E581" s="884" t="s">
        <v>10650</v>
      </c>
      <c r="F581" s="884" t="s">
        <v>10650</v>
      </c>
    </row>
    <row r="582" customFormat="false" ht="23.25" hidden="false" customHeight="false" outlineLevel="0" collapsed="false">
      <c r="A582" s="884" t="s">
        <v>8464</v>
      </c>
      <c r="B582" s="884" t="s">
        <v>10651</v>
      </c>
      <c r="C582" s="885" t="s">
        <v>10652</v>
      </c>
      <c r="D582" s="884" t="s">
        <v>10649</v>
      </c>
      <c r="E582" s="884" t="s">
        <v>10653</v>
      </c>
      <c r="F582" s="884" t="s">
        <v>10653</v>
      </c>
    </row>
    <row r="583" customFormat="false" ht="23.25" hidden="false" customHeight="false" outlineLevel="0" collapsed="false">
      <c r="A583" s="884" t="s">
        <v>8464</v>
      </c>
      <c r="B583" s="884" t="s">
        <v>10654</v>
      </c>
      <c r="C583" s="885" t="s">
        <v>10655</v>
      </c>
      <c r="D583" s="884" t="s">
        <v>10649</v>
      </c>
      <c r="E583" s="884" t="s">
        <v>10656</v>
      </c>
      <c r="F583" s="884" t="s">
        <v>10656</v>
      </c>
    </row>
    <row r="584" customFormat="false" ht="23.25" hidden="false" customHeight="false" outlineLevel="0" collapsed="false">
      <c r="A584" s="884" t="s">
        <v>8464</v>
      </c>
      <c r="B584" s="884" t="s">
        <v>10657</v>
      </c>
      <c r="C584" s="885" t="s">
        <v>10658</v>
      </c>
      <c r="D584" s="884" t="s">
        <v>10649</v>
      </c>
      <c r="E584" s="884" t="s">
        <v>10659</v>
      </c>
      <c r="F584" s="884" t="s">
        <v>10659</v>
      </c>
    </row>
    <row r="585" customFormat="false" ht="23.25" hidden="false" customHeight="false" outlineLevel="0" collapsed="false">
      <c r="A585" s="884" t="s">
        <v>8464</v>
      </c>
      <c r="B585" s="884" t="s">
        <v>10660</v>
      </c>
      <c r="C585" s="885" t="s">
        <v>10661</v>
      </c>
      <c r="D585" s="884" t="s">
        <v>10649</v>
      </c>
      <c r="E585" s="884" t="s">
        <v>10662</v>
      </c>
      <c r="F585" s="884" t="s">
        <v>10662</v>
      </c>
    </row>
    <row r="586" customFormat="false" ht="23.25" hidden="false" customHeight="false" outlineLevel="0" collapsed="false">
      <c r="A586" s="884" t="s">
        <v>8464</v>
      </c>
      <c r="B586" s="884" t="s">
        <v>10663</v>
      </c>
      <c r="C586" s="885" t="s">
        <v>10664</v>
      </c>
      <c r="D586" s="884" t="s">
        <v>10649</v>
      </c>
      <c r="E586" s="884" t="s">
        <v>10665</v>
      </c>
      <c r="F586" s="884" t="s">
        <v>10665</v>
      </c>
    </row>
    <row r="587" customFormat="false" ht="34.5" hidden="false" customHeight="false" outlineLevel="0" collapsed="false">
      <c r="A587" s="884" t="s">
        <v>8464</v>
      </c>
      <c r="B587" s="884" t="s">
        <v>10666</v>
      </c>
      <c r="C587" s="885" t="s">
        <v>10667</v>
      </c>
      <c r="D587" s="884" t="s">
        <v>10649</v>
      </c>
      <c r="E587" s="884" t="s">
        <v>10668</v>
      </c>
      <c r="F587" s="884" t="s">
        <v>10668</v>
      </c>
    </row>
    <row r="588" customFormat="false" ht="34.5" hidden="false" customHeight="false" outlineLevel="0" collapsed="false">
      <c r="A588" s="884" t="s">
        <v>8464</v>
      </c>
      <c r="B588" s="884" t="s">
        <v>10669</v>
      </c>
      <c r="C588" s="885" t="s">
        <v>10670</v>
      </c>
      <c r="D588" s="884" t="s">
        <v>10649</v>
      </c>
      <c r="E588" s="884" t="s">
        <v>10671</v>
      </c>
      <c r="F588" s="884" t="s">
        <v>10671</v>
      </c>
    </row>
    <row r="589" customFormat="false" ht="34.5" hidden="false" customHeight="false" outlineLevel="0" collapsed="false">
      <c r="A589" s="884" t="s">
        <v>8464</v>
      </c>
      <c r="B589" s="884" t="s">
        <v>10672</v>
      </c>
      <c r="C589" s="885" t="s">
        <v>10673</v>
      </c>
      <c r="D589" s="884" t="s">
        <v>10649</v>
      </c>
      <c r="E589" s="884" t="s">
        <v>10674</v>
      </c>
      <c r="F589" s="884" t="s">
        <v>10674</v>
      </c>
    </row>
    <row r="590" customFormat="false" ht="23.25" hidden="false" customHeight="false" outlineLevel="0" collapsed="false">
      <c r="A590" s="884" t="s">
        <v>8464</v>
      </c>
      <c r="B590" s="884" t="s">
        <v>10675</v>
      </c>
      <c r="C590" s="885" t="s">
        <v>10676</v>
      </c>
      <c r="D590" s="884" t="s">
        <v>10649</v>
      </c>
      <c r="E590" s="884" t="s">
        <v>10677</v>
      </c>
      <c r="F590" s="884" t="s">
        <v>10677</v>
      </c>
    </row>
    <row r="591" customFormat="false" ht="23.25" hidden="false" customHeight="false" outlineLevel="0" collapsed="false">
      <c r="A591" s="884" t="s">
        <v>8464</v>
      </c>
      <c r="B591" s="884" t="s">
        <v>10678</v>
      </c>
      <c r="C591" s="885" t="s">
        <v>10679</v>
      </c>
      <c r="D591" s="884" t="s">
        <v>10649</v>
      </c>
      <c r="E591" s="884" t="s">
        <v>9975</v>
      </c>
      <c r="F591" s="884" t="s">
        <v>9975</v>
      </c>
    </row>
    <row r="592" customFormat="false" ht="23.25" hidden="false" customHeight="false" outlineLevel="0" collapsed="false">
      <c r="A592" s="884" t="s">
        <v>8464</v>
      </c>
      <c r="B592" s="884" t="s">
        <v>10680</v>
      </c>
      <c r="C592" s="885" t="s">
        <v>10681</v>
      </c>
      <c r="D592" s="884" t="s">
        <v>10649</v>
      </c>
      <c r="E592" s="884" t="s">
        <v>10422</v>
      </c>
      <c r="F592" s="884" t="s">
        <v>10422</v>
      </c>
    </row>
    <row r="593" customFormat="false" ht="23.25" hidden="false" customHeight="false" outlineLevel="0" collapsed="false">
      <c r="A593" s="884" t="s">
        <v>8464</v>
      </c>
      <c r="B593" s="884" t="s">
        <v>10682</v>
      </c>
      <c r="C593" s="885" t="s">
        <v>10683</v>
      </c>
      <c r="D593" s="884" t="s">
        <v>10649</v>
      </c>
      <c r="E593" s="884" t="s">
        <v>10684</v>
      </c>
      <c r="F593" s="884" t="s">
        <v>10684</v>
      </c>
    </row>
    <row r="594" customFormat="false" ht="23.25" hidden="false" customHeight="false" outlineLevel="0" collapsed="false">
      <c r="A594" s="884" t="s">
        <v>8464</v>
      </c>
      <c r="B594" s="884" t="s">
        <v>10685</v>
      </c>
      <c r="C594" s="885" t="s">
        <v>10686</v>
      </c>
      <c r="D594" s="884" t="s">
        <v>10649</v>
      </c>
      <c r="E594" s="884" t="s">
        <v>10687</v>
      </c>
      <c r="F594" s="884" t="s">
        <v>10687</v>
      </c>
    </row>
    <row r="595" customFormat="false" ht="34.5" hidden="false" customHeight="false" outlineLevel="0" collapsed="false">
      <c r="A595" s="884" t="s">
        <v>8464</v>
      </c>
      <c r="B595" s="884" t="s">
        <v>10688</v>
      </c>
      <c r="C595" s="885" t="s">
        <v>10689</v>
      </c>
      <c r="D595" s="884" t="s">
        <v>10649</v>
      </c>
      <c r="E595" s="884" t="s">
        <v>10690</v>
      </c>
      <c r="F595" s="884" t="s">
        <v>10690</v>
      </c>
    </row>
    <row r="596" customFormat="false" ht="15" hidden="false" customHeight="false" outlineLevel="0" collapsed="false">
      <c r="A596" s="884" t="s">
        <v>8464</v>
      </c>
      <c r="B596" s="884" t="s">
        <v>10691</v>
      </c>
      <c r="C596" s="885" t="s">
        <v>10692</v>
      </c>
      <c r="D596" s="884" t="s">
        <v>10649</v>
      </c>
      <c r="E596" s="884" t="s">
        <v>10693</v>
      </c>
      <c r="F596" s="884" t="s">
        <v>10693</v>
      </c>
    </row>
    <row r="597" customFormat="false" ht="23.25" hidden="false" customHeight="false" outlineLevel="0" collapsed="false">
      <c r="A597" s="884" t="s">
        <v>8464</v>
      </c>
      <c r="B597" s="884" t="s">
        <v>10694</v>
      </c>
      <c r="C597" s="885" t="s">
        <v>10695</v>
      </c>
      <c r="D597" s="884" t="s">
        <v>10649</v>
      </c>
      <c r="E597" s="884" t="s">
        <v>10696</v>
      </c>
      <c r="F597" s="884" t="s">
        <v>10696</v>
      </c>
    </row>
    <row r="598" customFormat="false" ht="23.25" hidden="false" customHeight="false" outlineLevel="0" collapsed="false">
      <c r="A598" s="884" t="s">
        <v>8464</v>
      </c>
      <c r="B598" s="884" t="s">
        <v>10697</v>
      </c>
      <c r="C598" s="885" t="s">
        <v>10698</v>
      </c>
      <c r="D598" s="884" t="s">
        <v>10649</v>
      </c>
      <c r="E598" s="884" t="s">
        <v>10699</v>
      </c>
      <c r="F598" s="884" t="s">
        <v>10699</v>
      </c>
    </row>
    <row r="599" customFormat="false" ht="15" hidden="false" customHeight="false" outlineLevel="0" collapsed="false">
      <c r="A599" s="884" t="s">
        <v>8464</v>
      </c>
      <c r="B599" s="884" t="s">
        <v>10700</v>
      </c>
      <c r="C599" s="885" t="s">
        <v>10701</v>
      </c>
      <c r="D599" s="884" t="s">
        <v>10649</v>
      </c>
      <c r="E599" s="884" t="s">
        <v>10702</v>
      </c>
      <c r="F599" s="884" t="s">
        <v>10702</v>
      </c>
    </row>
    <row r="600" customFormat="false" ht="23.25" hidden="false" customHeight="false" outlineLevel="0" collapsed="false">
      <c r="A600" s="884" t="s">
        <v>8464</v>
      </c>
      <c r="B600" s="884" t="s">
        <v>10703</v>
      </c>
      <c r="C600" s="885" t="s">
        <v>10704</v>
      </c>
      <c r="D600" s="884" t="s">
        <v>10649</v>
      </c>
      <c r="E600" s="884" t="s">
        <v>10705</v>
      </c>
      <c r="F600" s="884" t="s">
        <v>10705</v>
      </c>
    </row>
    <row r="601" customFormat="false" ht="23.25" hidden="false" customHeight="false" outlineLevel="0" collapsed="false">
      <c r="A601" s="884" t="s">
        <v>8464</v>
      </c>
      <c r="B601" s="884" t="s">
        <v>10706</v>
      </c>
      <c r="C601" s="885" t="s">
        <v>10707</v>
      </c>
      <c r="D601" s="884" t="s">
        <v>10649</v>
      </c>
      <c r="E601" s="884" t="s">
        <v>10708</v>
      </c>
      <c r="F601" s="884" t="s">
        <v>10708</v>
      </c>
    </row>
    <row r="602" customFormat="false" ht="23.25" hidden="false" customHeight="false" outlineLevel="0" collapsed="false">
      <c r="A602" s="884" t="s">
        <v>8464</v>
      </c>
      <c r="B602" s="884" t="s">
        <v>10709</v>
      </c>
      <c r="C602" s="885" t="s">
        <v>10710</v>
      </c>
      <c r="D602" s="884" t="s">
        <v>10649</v>
      </c>
      <c r="E602" s="884" t="s">
        <v>8616</v>
      </c>
      <c r="F602" s="884" t="s">
        <v>8616</v>
      </c>
    </row>
    <row r="603" customFormat="false" ht="23.25" hidden="false" customHeight="false" outlineLevel="0" collapsed="false">
      <c r="A603" s="884" t="s">
        <v>8464</v>
      </c>
      <c r="B603" s="884" t="s">
        <v>10711</v>
      </c>
      <c r="C603" s="885" t="s">
        <v>10712</v>
      </c>
      <c r="D603" s="884" t="s">
        <v>10649</v>
      </c>
      <c r="E603" s="884" t="s">
        <v>10713</v>
      </c>
      <c r="F603" s="884" t="s">
        <v>10713</v>
      </c>
    </row>
    <row r="604" customFormat="false" ht="23.25" hidden="false" customHeight="false" outlineLevel="0" collapsed="false">
      <c r="A604" s="884" t="s">
        <v>8464</v>
      </c>
      <c r="B604" s="884" t="s">
        <v>10714</v>
      </c>
      <c r="C604" s="885" t="s">
        <v>10715</v>
      </c>
      <c r="D604" s="884" t="s">
        <v>10649</v>
      </c>
      <c r="E604" s="884" t="s">
        <v>10716</v>
      </c>
      <c r="F604" s="884" t="s">
        <v>10716</v>
      </c>
    </row>
    <row r="605" customFormat="false" ht="23.25" hidden="false" customHeight="false" outlineLevel="0" collapsed="false">
      <c r="A605" s="884" t="s">
        <v>8464</v>
      </c>
      <c r="B605" s="884" t="s">
        <v>10717</v>
      </c>
      <c r="C605" s="885" t="s">
        <v>10718</v>
      </c>
      <c r="D605" s="884" t="s">
        <v>10649</v>
      </c>
      <c r="E605" s="884" t="s">
        <v>10719</v>
      </c>
      <c r="F605" s="884" t="s">
        <v>10719</v>
      </c>
    </row>
    <row r="606" customFormat="false" ht="23.25" hidden="false" customHeight="false" outlineLevel="0" collapsed="false">
      <c r="A606" s="884" t="s">
        <v>8464</v>
      </c>
      <c r="B606" s="884" t="s">
        <v>10720</v>
      </c>
      <c r="C606" s="885" t="s">
        <v>10721</v>
      </c>
      <c r="D606" s="884" t="s">
        <v>10649</v>
      </c>
      <c r="E606" s="884" t="s">
        <v>10722</v>
      </c>
      <c r="F606" s="884" t="s">
        <v>10722</v>
      </c>
    </row>
    <row r="607" customFormat="false" ht="23.25" hidden="false" customHeight="false" outlineLevel="0" collapsed="false">
      <c r="A607" s="884" t="s">
        <v>8464</v>
      </c>
      <c r="B607" s="884" t="s">
        <v>10723</v>
      </c>
      <c r="C607" s="885" t="s">
        <v>10724</v>
      </c>
      <c r="D607" s="884" t="s">
        <v>10649</v>
      </c>
      <c r="E607" s="884" t="s">
        <v>10725</v>
      </c>
      <c r="F607" s="884" t="s">
        <v>10725</v>
      </c>
    </row>
    <row r="608" customFormat="false" ht="34.5" hidden="false" customHeight="false" outlineLevel="0" collapsed="false">
      <c r="A608" s="884" t="s">
        <v>8464</v>
      </c>
      <c r="B608" s="884" t="s">
        <v>10726</v>
      </c>
      <c r="C608" s="885" t="s">
        <v>10727</v>
      </c>
      <c r="D608" s="884" t="s">
        <v>10649</v>
      </c>
      <c r="E608" s="884" t="s">
        <v>10728</v>
      </c>
      <c r="F608" s="884" t="s">
        <v>10728</v>
      </c>
    </row>
    <row r="609" customFormat="false" ht="34.5" hidden="false" customHeight="false" outlineLevel="0" collapsed="false">
      <c r="A609" s="884" t="s">
        <v>8464</v>
      </c>
      <c r="B609" s="884" t="s">
        <v>10729</v>
      </c>
      <c r="C609" s="885" t="s">
        <v>10730</v>
      </c>
      <c r="D609" s="884" t="s">
        <v>10649</v>
      </c>
      <c r="E609" s="884" t="s">
        <v>10225</v>
      </c>
      <c r="F609" s="884" t="s">
        <v>10225</v>
      </c>
    </row>
    <row r="610" customFormat="false" ht="23.25" hidden="false" customHeight="false" outlineLevel="0" collapsed="false">
      <c r="A610" s="884" t="s">
        <v>8464</v>
      </c>
      <c r="B610" s="884" t="s">
        <v>10731</v>
      </c>
      <c r="C610" s="885" t="s">
        <v>10732</v>
      </c>
      <c r="D610" s="884" t="s">
        <v>10649</v>
      </c>
      <c r="E610" s="884" t="s">
        <v>10733</v>
      </c>
      <c r="F610" s="884" t="s">
        <v>10733</v>
      </c>
    </row>
    <row r="611" customFormat="false" ht="23.25" hidden="false" customHeight="false" outlineLevel="0" collapsed="false">
      <c r="A611" s="884" t="s">
        <v>8464</v>
      </c>
      <c r="B611" s="884" t="s">
        <v>10734</v>
      </c>
      <c r="C611" s="885" t="s">
        <v>10735</v>
      </c>
      <c r="D611" s="884" t="s">
        <v>10649</v>
      </c>
      <c r="E611" s="884" t="s">
        <v>10562</v>
      </c>
      <c r="F611" s="884" t="s">
        <v>10562</v>
      </c>
    </row>
    <row r="612" customFormat="false" ht="23.25" hidden="false" customHeight="false" outlineLevel="0" collapsed="false">
      <c r="A612" s="884" t="s">
        <v>8464</v>
      </c>
      <c r="B612" s="884" t="s">
        <v>10736</v>
      </c>
      <c r="C612" s="885" t="s">
        <v>10737</v>
      </c>
      <c r="D612" s="884" t="s">
        <v>10649</v>
      </c>
      <c r="E612" s="884" t="s">
        <v>10738</v>
      </c>
      <c r="F612" s="884" t="s">
        <v>10738</v>
      </c>
    </row>
    <row r="613" customFormat="false" ht="34.5" hidden="false" customHeight="false" outlineLevel="0" collapsed="false">
      <c r="A613" s="884" t="s">
        <v>8464</v>
      </c>
      <c r="B613" s="884" t="s">
        <v>10739</v>
      </c>
      <c r="C613" s="885" t="s">
        <v>10740</v>
      </c>
      <c r="D613" s="884" t="s">
        <v>10649</v>
      </c>
      <c r="E613" s="884" t="s">
        <v>10741</v>
      </c>
      <c r="F613" s="884" t="s">
        <v>10741</v>
      </c>
    </row>
    <row r="614" customFormat="false" ht="23.25" hidden="false" customHeight="false" outlineLevel="0" collapsed="false">
      <c r="A614" s="884" t="s">
        <v>8464</v>
      </c>
      <c r="B614" s="884" t="s">
        <v>10742</v>
      </c>
      <c r="C614" s="885" t="s">
        <v>10743</v>
      </c>
      <c r="D614" s="884" t="s">
        <v>10649</v>
      </c>
      <c r="E614" s="884" t="s">
        <v>10744</v>
      </c>
      <c r="F614" s="884" t="s">
        <v>10744</v>
      </c>
    </row>
    <row r="615" customFormat="false" ht="23.25" hidden="false" customHeight="false" outlineLevel="0" collapsed="false">
      <c r="A615" s="884" t="s">
        <v>8464</v>
      </c>
      <c r="B615" s="884" t="s">
        <v>10745</v>
      </c>
      <c r="C615" s="885" t="s">
        <v>10746</v>
      </c>
      <c r="D615" s="884" t="s">
        <v>10649</v>
      </c>
      <c r="E615" s="884" t="s">
        <v>10747</v>
      </c>
      <c r="F615" s="884" t="s">
        <v>10747</v>
      </c>
    </row>
    <row r="616" customFormat="false" ht="23.25" hidden="false" customHeight="false" outlineLevel="0" collapsed="false">
      <c r="A616" s="884" t="s">
        <v>8464</v>
      </c>
      <c r="B616" s="884" t="s">
        <v>10748</v>
      </c>
      <c r="C616" s="885" t="s">
        <v>10749</v>
      </c>
      <c r="D616" s="884" t="s">
        <v>10649</v>
      </c>
      <c r="E616" s="884" t="s">
        <v>10750</v>
      </c>
      <c r="F616" s="884" t="s">
        <v>10750</v>
      </c>
    </row>
    <row r="617" customFormat="false" ht="34.5" hidden="false" customHeight="false" outlineLevel="0" collapsed="false">
      <c r="A617" s="884" t="s">
        <v>8464</v>
      </c>
      <c r="B617" s="884" t="s">
        <v>10751</v>
      </c>
      <c r="C617" s="885" t="s">
        <v>10752</v>
      </c>
      <c r="D617" s="884" t="s">
        <v>10649</v>
      </c>
      <c r="E617" s="884" t="s">
        <v>10753</v>
      </c>
      <c r="F617" s="884" t="s">
        <v>10753</v>
      </c>
    </row>
    <row r="618" customFormat="false" ht="23.25" hidden="false" customHeight="false" outlineLevel="0" collapsed="false">
      <c r="A618" s="884" t="s">
        <v>8464</v>
      </c>
      <c r="B618" s="884" t="s">
        <v>10754</v>
      </c>
      <c r="C618" s="885" t="s">
        <v>10755</v>
      </c>
      <c r="D618" s="884" t="s">
        <v>10649</v>
      </c>
      <c r="E618" s="884" t="s">
        <v>9972</v>
      </c>
      <c r="F618" s="884" t="s">
        <v>9972</v>
      </c>
    </row>
    <row r="619" customFormat="false" ht="23.25" hidden="false" customHeight="false" outlineLevel="0" collapsed="false">
      <c r="A619" s="884" t="s">
        <v>8464</v>
      </c>
      <c r="B619" s="884" t="s">
        <v>10756</v>
      </c>
      <c r="C619" s="885" t="s">
        <v>10757</v>
      </c>
      <c r="D619" s="884" t="s">
        <v>10649</v>
      </c>
      <c r="E619" s="884" t="s">
        <v>10758</v>
      </c>
      <c r="F619" s="884" t="s">
        <v>10758</v>
      </c>
    </row>
    <row r="620" customFormat="false" ht="23.25" hidden="false" customHeight="false" outlineLevel="0" collapsed="false">
      <c r="A620" s="884" t="s">
        <v>8464</v>
      </c>
      <c r="B620" s="884" t="s">
        <v>10759</v>
      </c>
      <c r="C620" s="885" t="s">
        <v>10760</v>
      </c>
      <c r="D620" s="884" t="s">
        <v>10649</v>
      </c>
      <c r="E620" s="884" t="s">
        <v>10761</v>
      </c>
      <c r="F620" s="884" t="s">
        <v>10761</v>
      </c>
    </row>
    <row r="621" customFormat="false" ht="23.25" hidden="false" customHeight="false" outlineLevel="0" collapsed="false">
      <c r="A621" s="884" t="s">
        <v>8464</v>
      </c>
      <c r="B621" s="884" t="s">
        <v>10762</v>
      </c>
      <c r="C621" s="885" t="s">
        <v>10763</v>
      </c>
      <c r="D621" s="884" t="s">
        <v>10649</v>
      </c>
      <c r="E621" s="884" t="s">
        <v>10007</v>
      </c>
      <c r="F621" s="884" t="s">
        <v>10007</v>
      </c>
    </row>
    <row r="622" customFormat="false" ht="23.25" hidden="false" customHeight="false" outlineLevel="0" collapsed="false">
      <c r="A622" s="884" t="s">
        <v>8464</v>
      </c>
      <c r="B622" s="884" t="s">
        <v>10764</v>
      </c>
      <c r="C622" s="885" t="s">
        <v>10765</v>
      </c>
      <c r="D622" s="884" t="s">
        <v>10649</v>
      </c>
      <c r="E622" s="884" t="s">
        <v>10766</v>
      </c>
      <c r="F622" s="884" t="s">
        <v>10766</v>
      </c>
    </row>
    <row r="623" customFormat="false" ht="23.25" hidden="false" customHeight="false" outlineLevel="0" collapsed="false">
      <c r="A623" s="884" t="s">
        <v>8464</v>
      </c>
      <c r="B623" s="884" t="s">
        <v>10767</v>
      </c>
      <c r="C623" s="885" t="s">
        <v>10768</v>
      </c>
      <c r="D623" s="884" t="s">
        <v>10649</v>
      </c>
      <c r="E623" s="884" t="s">
        <v>10769</v>
      </c>
      <c r="F623" s="884" t="s">
        <v>10769</v>
      </c>
    </row>
    <row r="624" customFormat="false" ht="15" hidden="false" customHeight="false" outlineLevel="0" collapsed="false">
      <c r="A624" s="884" t="s">
        <v>8464</v>
      </c>
      <c r="B624" s="884" t="s">
        <v>10770</v>
      </c>
      <c r="C624" s="885" t="s">
        <v>10771</v>
      </c>
      <c r="D624" s="884" t="s">
        <v>10649</v>
      </c>
      <c r="E624" s="884" t="s">
        <v>10772</v>
      </c>
      <c r="F624" s="884" t="s">
        <v>10772</v>
      </c>
    </row>
    <row r="625" customFormat="false" ht="15" hidden="false" customHeight="false" outlineLevel="0" collapsed="false">
      <c r="A625" s="884" t="s">
        <v>8464</v>
      </c>
      <c r="B625" s="884" t="s">
        <v>10773</v>
      </c>
      <c r="C625" s="885" t="s">
        <v>10774</v>
      </c>
      <c r="D625" s="884" t="s">
        <v>10649</v>
      </c>
      <c r="E625" s="884" t="s">
        <v>10775</v>
      </c>
      <c r="F625" s="884" t="s">
        <v>10775</v>
      </c>
    </row>
    <row r="626" customFormat="false" ht="15" hidden="false" customHeight="false" outlineLevel="0" collapsed="false">
      <c r="A626" s="884" t="s">
        <v>8464</v>
      </c>
      <c r="B626" s="884" t="s">
        <v>10776</v>
      </c>
      <c r="C626" s="885" t="s">
        <v>10777</v>
      </c>
      <c r="D626" s="884" t="s">
        <v>10649</v>
      </c>
      <c r="E626" s="884" t="s">
        <v>10778</v>
      </c>
      <c r="F626" s="884" t="s">
        <v>10778</v>
      </c>
    </row>
    <row r="627" customFormat="false" ht="23.25" hidden="false" customHeight="false" outlineLevel="0" collapsed="false">
      <c r="A627" s="884" t="s">
        <v>8464</v>
      </c>
      <c r="B627" s="884" t="s">
        <v>10779</v>
      </c>
      <c r="C627" s="885" t="s">
        <v>10780</v>
      </c>
      <c r="D627" s="884" t="s">
        <v>10649</v>
      </c>
      <c r="E627" s="884" t="s">
        <v>10781</v>
      </c>
      <c r="F627" s="884" t="s">
        <v>10781</v>
      </c>
    </row>
    <row r="628" customFormat="false" ht="23.25" hidden="false" customHeight="false" outlineLevel="0" collapsed="false">
      <c r="A628" s="884" t="s">
        <v>8464</v>
      </c>
      <c r="B628" s="884" t="s">
        <v>10782</v>
      </c>
      <c r="C628" s="885" t="s">
        <v>10783</v>
      </c>
      <c r="D628" s="884" t="s">
        <v>10649</v>
      </c>
      <c r="E628" s="884" t="s">
        <v>10784</v>
      </c>
      <c r="F628" s="884" t="s">
        <v>10784</v>
      </c>
    </row>
    <row r="629" customFormat="false" ht="23.25" hidden="false" customHeight="false" outlineLevel="0" collapsed="false">
      <c r="A629" s="884" t="s">
        <v>8464</v>
      </c>
      <c r="B629" s="884" t="s">
        <v>10785</v>
      </c>
      <c r="C629" s="885" t="s">
        <v>10786</v>
      </c>
      <c r="D629" s="884" t="s">
        <v>10649</v>
      </c>
      <c r="E629" s="884" t="s">
        <v>10787</v>
      </c>
      <c r="F629" s="884" t="s">
        <v>10787</v>
      </c>
    </row>
    <row r="630" customFormat="false" ht="23.25" hidden="false" customHeight="false" outlineLevel="0" collapsed="false">
      <c r="A630" s="884" t="s">
        <v>8464</v>
      </c>
      <c r="B630" s="884" t="s">
        <v>10788</v>
      </c>
      <c r="C630" s="885" t="s">
        <v>10789</v>
      </c>
      <c r="D630" s="884" t="s">
        <v>10649</v>
      </c>
      <c r="E630" s="884" t="s">
        <v>10790</v>
      </c>
      <c r="F630" s="884" t="s">
        <v>10790</v>
      </c>
    </row>
    <row r="631" customFormat="false" ht="23.25" hidden="false" customHeight="false" outlineLevel="0" collapsed="false">
      <c r="A631" s="884" t="s">
        <v>8464</v>
      </c>
      <c r="B631" s="884" t="s">
        <v>10791</v>
      </c>
      <c r="C631" s="885" t="s">
        <v>10792</v>
      </c>
      <c r="D631" s="884" t="s">
        <v>10649</v>
      </c>
      <c r="E631" s="884" t="s">
        <v>10793</v>
      </c>
      <c r="F631" s="884" t="s">
        <v>10793</v>
      </c>
    </row>
    <row r="632" customFormat="false" ht="23.25" hidden="false" customHeight="false" outlineLevel="0" collapsed="false">
      <c r="A632" s="884" t="s">
        <v>8464</v>
      </c>
      <c r="B632" s="884" t="s">
        <v>10794</v>
      </c>
      <c r="C632" s="885" t="s">
        <v>10795</v>
      </c>
      <c r="D632" s="884" t="s">
        <v>10649</v>
      </c>
      <c r="E632" s="884" t="s">
        <v>10796</v>
      </c>
      <c r="F632" s="884" t="s">
        <v>10796</v>
      </c>
    </row>
    <row r="633" customFormat="false" ht="23.25" hidden="false" customHeight="false" outlineLevel="0" collapsed="false">
      <c r="A633" s="884" t="s">
        <v>8464</v>
      </c>
      <c r="B633" s="884" t="s">
        <v>10797</v>
      </c>
      <c r="C633" s="885" t="s">
        <v>10798</v>
      </c>
      <c r="D633" s="884" t="s">
        <v>10649</v>
      </c>
      <c r="E633" s="884" t="s">
        <v>10799</v>
      </c>
      <c r="F633" s="884" t="s">
        <v>10799</v>
      </c>
    </row>
    <row r="634" customFormat="false" ht="23.25" hidden="false" customHeight="false" outlineLevel="0" collapsed="false">
      <c r="A634" s="884" t="s">
        <v>8464</v>
      </c>
      <c r="B634" s="884" t="s">
        <v>10800</v>
      </c>
      <c r="C634" s="885" t="s">
        <v>10801</v>
      </c>
      <c r="D634" s="884" t="s">
        <v>10649</v>
      </c>
      <c r="E634" s="884" t="s">
        <v>10310</v>
      </c>
      <c r="F634" s="884" t="s">
        <v>10310</v>
      </c>
    </row>
    <row r="635" customFormat="false" ht="23.25" hidden="false" customHeight="false" outlineLevel="0" collapsed="false">
      <c r="A635" s="884" t="s">
        <v>8464</v>
      </c>
      <c r="B635" s="884" t="s">
        <v>10802</v>
      </c>
      <c r="C635" s="885" t="s">
        <v>10803</v>
      </c>
      <c r="D635" s="884" t="s">
        <v>10649</v>
      </c>
      <c r="E635" s="884" t="s">
        <v>10804</v>
      </c>
      <c r="F635" s="884" t="s">
        <v>10804</v>
      </c>
    </row>
    <row r="636" customFormat="false" ht="23.25" hidden="false" customHeight="false" outlineLevel="0" collapsed="false">
      <c r="A636" s="884" t="s">
        <v>8464</v>
      </c>
      <c r="B636" s="884" t="s">
        <v>10805</v>
      </c>
      <c r="C636" s="885" t="s">
        <v>10806</v>
      </c>
      <c r="D636" s="884" t="s">
        <v>10649</v>
      </c>
      <c r="E636" s="884" t="s">
        <v>10313</v>
      </c>
      <c r="F636" s="884" t="s">
        <v>10313</v>
      </c>
    </row>
    <row r="637" customFormat="false" ht="23.25" hidden="false" customHeight="false" outlineLevel="0" collapsed="false">
      <c r="A637" s="884" t="s">
        <v>8464</v>
      </c>
      <c r="B637" s="884" t="s">
        <v>10807</v>
      </c>
      <c r="C637" s="885" t="s">
        <v>10808</v>
      </c>
      <c r="D637" s="884" t="s">
        <v>10649</v>
      </c>
      <c r="E637" s="884" t="s">
        <v>10809</v>
      </c>
      <c r="F637" s="884" t="s">
        <v>10809</v>
      </c>
    </row>
    <row r="638" customFormat="false" ht="23.25" hidden="false" customHeight="false" outlineLevel="0" collapsed="false">
      <c r="A638" s="884" t="s">
        <v>8464</v>
      </c>
      <c r="B638" s="884" t="s">
        <v>10810</v>
      </c>
      <c r="C638" s="885" t="s">
        <v>10811</v>
      </c>
      <c r="D638" s="884" t="s">
        <v>10649</v>
      </c>
      <c r="E638" s="884" t="s">
        <v>10812</v>
      </c>
      <c r="F638" s="884" t="s">
        <v>10812</v>
      </c>
    </row>
    <row r="639" customFormat="false" ht="23.25" hidden="false" customHeight="false" outlineLevel="0" collapsed="false">
      <c r="A639" s="884" t="s">
        <v>8464</v>
      </c>
      <c r="B639" s="884" t="s">
        <v>10813</v>
      </c>
      <c r="C639" s="885" t="s">
        <v>10814</v>
      </c>
      <c r="D639" s="884" t="s">
        <v>10649</v>
      </c>
      <c r="E639" s="884" t="s">
        <v>10815</v>
      </c>
      <c r="F639" s="884" t="s">
        <v>10815</v>
      </c>
    </row>
    <row r="640" customFormat="false" ht="23.25" hidden="false" customHeight="false" outlineLevel="0" collapsed="false">
      <c r="A640" s="884" t="s">
        <v>8464</v>
      </c>
      <c r="B640" s="884" t="s">
        <v>10816</v>
      </c>
      <c r="C640" s="885" t="s">
        <v>10817</v>
      </c>
      <c r="D640" s="884" t="s">
        <v>10649</v>
      </c>
      <c r="E640" s="884" t="s">
        <v>10818</v>
      </c>
      <c r="F640" s="884" t="s">
        <v>10818</v>
      </c>
    </row>
    <row r="641" customFormat="false" ht="23.25" hidden="false" customHeight="false" outlineLevel="0" collapsed="false">
      <c r="A641" s="884" t="s">
        <v>8464</v>
      </c>
      <c r="B641" s="884" t="s">
        <v>10819</v>
      </c>
      <c r="C641" s="885" t="s">
        <v>10820</v>
      </c>
      <c r="D641" s="884" t="s">
        <v>10649</v>
      </c>
      <c r="E641" s="884" t="s">
        <v>10821</v>
      </c>
      <c r="F641" s="884" t="s">
        <v>10821</v>
      </c>
    </row>
    <row r="642" customFormat="false" ht="23.25" hidden="false" customHeight="false" outlineLevel="0" collapsed="false">
      <c r="A642" s="884" t="s">
        <v>8464</v>
      </c>
      <c r="B642" s="884" t="s">
        <v>10822</v>
      </c>
      <c r="C642" s="885" t="s">
        <v>10823</v>
      </c>
      <c r="D642" s="884" t="s">
        <v>10649</v>
      </c>
      <c r="E642" s="884" t="s">
        <v>10824</v>
      </c>
      <c r="F642" s="884" t="s">
        <v>10824</v>
      </c>
    </row>
    <row r="643" customFormat="false" ht="15" hidden="false" customHeight="false" outlineLevel="0" collapsed="false">
      <c r="A643" s="884" t="s">
        <v>8464</v>
      </c>
      <c r="B643" s="884" t="s">
        <v>10825</v>
      </c>
      <c r="C643" s="885" t="s">
        <v>10826</v>
      </c>
      <c r="D643" s="884" t="s">
        <v>10649</v>
      </c>
      <c r="E643" s="884" t="s">
        <v>10827</v>
      </c>
      <c r="F643" s="884" t="s">
        <v>10827</v>
      </c>
    </row>
    <row r="644" customFormat="false" ht="15" hidden="false" customHeight="false" outlineLevel="0" collapsed="false">
      <c r="A644" s="884" t="s">
        <v>8464</v>
      </c>
      <c r="B644" s="884" t="s">
        <v>10828</v>
      </c>
      <c r="C644" s="885" t="s">
        <v>10829</v>
      </c>
      <c r="D644" s="884" t="s">
        <v>10649</v>
      </c>
      <c r="E644" s="884" t="s">
        <v>9729</v>
      </c>
      <c r="F644" s="884" t="s">
        <v>9729</v>
      </c>
    </row>
    <row r="645" customFormat="false" ht="15" hidden="false" customHeight="false" outlineLevel="0" collapsed="false">
      <c r="A645" s="884" t="s">
        <v>8464</v>
      </c>
      <c r="B645" s="884" t="s">
        <v>10830</v>
      </c>
      <c r="C645" s="885" t="s">
        <v>10831</v>
      </c>
      <c r="D645" s="884" t="s">
        <v>10649</v>
      </c>
      <c r="E645" s="884" t="s">
        <v>10832</v>
      </c>
      <c r="F645" s="884" t="s">
        <v>10832</v>
      </c>
    </row>
    <row r="646" customFormat="false" ht="23.25" hidden="false" customHeight="false" outlineLevel="0" collapsed="false">
      <c r="A646" s="884" t="s">
        <v>8464</v>
      </c>
      <c r="B646" s="884" t="s">
        <v>10833</v>
      </c>
      <c r="C646" s="885" t="s">
        <v>10834</v>
      </c>
      <c r="D646" s="884" t="s">
        <v>10649</v>
      </c>
      <c r="E646" s="884" t="s">
        <v>10835</v>
      </c>
      <c r="F646" s="884" t="s">
        <v>10835</v>
      </c>
    </row>
    <row r="647" customFormat="false" ht="34.5" hidden="false" customHeight="false" outlineLevel="0" collapsed="false">
      <c r="A647" s="884" t="s">
        <v>8464</v>
      </c>
      <c r="B647" s="884" t="s">
        <v>10836</v>
      </c>
      <c r="C647" s="885" t="s">
        <v>10837</v>
      </c>
      <c r="D647" s="884" t="s">
        <v>10649</v>
      </c>
      <c r="E647" s="884" t="s">
        <v>10838</v>
      </c>
      <c r="F647" s="884" t="s">
        <v>10838</v>
      </c>
    </row>
    <row r="648" customFormat="false" ht="23.25" hidden="false" customHeight="false" outlineLevel="0" collapsed="false">
      <c r="A648" s="884" t="s">
        <v>8464</v>
      </c>
      <c r="B648" s="884" t="s">
        <v>10839</v>
      </c>
      <c r="C648" s="885" t="s">
        <v>10840</v>
      </c>
      <c r="D648" s="884" t="s">
        <v>10649</v>
      </c>
      <c r="E648" s="884" t="s">
        <v>10841</v>
      </c>
      <c r="F648" s="884" t="s">
        <v>10841</v>
      </c>
    </row>
    <row r="649" customFormat="false" ht="23.25" hidden="false" customHeight="false" outlineLevel="0" collapsed="false">
      <c r="A649" s="884" t="s">
        <v>8464</v>
      </c>
      <c r="B649" s="884" t="s">
        <v>10842</v>
      </c>
      <c r="C649" s="885" t="s">
        <v>10843</v>
      </c>
      <c r="D649" s="884" t="s">
        <v>10649</v>
      </c>
      <c r="E649" s="884" t="s">
        <v>10844</v>
      </c>
      <c r="F649" s="884" t="s">
        <v>10844</v>
      </c>
    </row>
    <row r="650" customFormat="false" ht="15" hidden="false" customHeight="false" outlineLevel="0" collapsed="false">
      <c r="A650" s="884" t="s">
        <v>8464</v>
      </c>
      <c r="B650" s="884" t="s">
        <v>10845</v>
      </c>
      <c r="C650" s="885" t="s">
        <v>10846</v>
      </c>
      <c r="D650" s="884" t="s">
        <v>10649</v>
      </c>
      <c r="E650" s="884" t="s">
        <v>10847</v>
      </c>
      <c r="F650" s="884" t="s">
        <v>10847</v>
      </c>
    </row>
    <row r="651" customFormat="false" ht="34.5" hidden="false" customHeight="false" outlineLevel="0" collapsed="false">
      <c r="A651" s="884" t="s">
        <v>8464</v>
      </c>
      <c r="B651" s="884" t="s">
        <v>10848</v>
      </c>
      <c r="C651" s="885" t="s">
        <v>10849</v>
      </c>
      <c r="D651" s="884" t="s">
        <v>10649</v>
      </c>
      <c r="E651" s="884" t="s">
        <v>10744</v>
      </c>
      <c r="F651" s="884" t="s">
        <v>10744</v>
      </c>
    </row>
    <row r="652" customFormat="false" ht="23.25" hidden="false" customHeight="false" outlineLevel="0" collapsed="false">
      <c r="A652" s="884" t="s">
        <v>8464</v>
      </c>
      <c r="B652" s="884" t="s">
        <v>10850</v>
      </c>
      <c r="C652" s="885" t="s">
        <v>10851</v>
      </c>
      <c r="D652" s="884" t="s">
        <v>10649</v>
      </c>
      <c r="E652" s="884" t="s">
        <v>10852</v>
      </c>
      <c r="F652" s="884" t="s">
        <v>10852</v>
      </c>
    </row>
    <row r="653" customFormat="false" ht="15" hidden="false" customHeight="false" outlineLevel="0" collapsed="false">
      <c r="A653" s="884" t="s">
        <v>8464</v>
      </c>
      <c r="B653" s="884" t="s">
        <v>10853</v>
      </c>
      <c r="C653" s="885" t="s">
        <v>10854</v>
      </c>
      <c r="D653" s="884" t="s">
        <v>10649</v>
      </c>
      <c r="E653" s="884" t="s">
        <v>10855</v>
      </c>
      <c r="F653" s="884" t="s">
        <v>10855</v>
      </c>
    </row>
    <row r="654" customFormat="false" ht="23.25" hidden="false" customHeight="false" outlineLevel="0" collapsed="false">
      <c r="A654" s="884" t="s">
        <v>8464</v>
      </c>
      <c r="B654" s="884" t="s">
        <v>10856</v>
      </c>
      <c r="C654" s="885" t="s">
        <v>10857</v>
      </c>
      <c r="D654" s="884" t="s">
        <v>10649</v>
      </c>
      <c r="E654" s="884" t="s">
        <v>10858</v>
      </c>
      <c r="F654" s="884" t="s">
        <v>10858</v>
      </c>
    </row>
    <row r="655" customFormat="false" ht="23.25" hidden="false" customHeight="false" outlineLevel="0" collapsed="false">
      <c r="A655" s="884" t="s">
        <v>8464</v>
      </c>
      <c r="B655" s="884" t="s">
        <v>10859</v>
      </c>
      <c r="C655" s="885" t="s">
        <v>10860</v>
      </c>
      <c r="D655" s="884" t="s">
        <v>10649</v>
      </c>
      <c r="E655" s="884" t="s">
        <v>10861</v>
      </c>
      <c r="F655" s="884" t="s">
        <v>10861</v>
      </c>
    </row>
    <row r="656" customFormat="false" ht="23.25" hidden="false" customHeight="false" outlineLevel="0" collapsed="false">
      <c r="A656" s="884" t="s">
        <v>8464</v>
      </c>
      <c r="B656" s="884" t="s">
        <v>10862</v>
      </c>
      <c r="C656" s="885" t="s">
        <v>10863</v>
      </c>
      <c r="D656" s="884" t="s">
        <v>10649</v>
      </c>
      <c r="E656" s="884" t="s">
        <v>10264</v>
      </c>
      <c r="F656" s="884" t="s">
        <v>10264</v>
      </c>
    </row>
    <row r="657" customFormat="false" ht="23.25" hidden="false" customHeight="false" outlineLevel="0" collapsed="false">
      <c r="A657" s="884" t="s">
        <v>8464</v>
      </c>
      <c r="B657" s="884" t="s">
        <v>10864</v>
      </c>
      <c r="C657" s="885" t="s">
        <v>10865</v>
      </c>
      <c r="D657" s="884" t="s">
        <v>10649</v>
      </c>
      <c r="E657" s="884" t="s">
        <v>10866</v>
      </c>
      <c r="F657" s="884" t="s">
        <v>10866</v>
      </c>
    </row>
    <row r="658" customFormat="false" ht="23.25" hidden="false" customHeight="false" outlineLevel="0" collapsed="false">
      <c r="A658" s="884" t="s">
        <v>8464</v>
      </c>
      <c r="B658" s="884" t="s">
        <v>10867</v>
      </c>
      <c r="C658" s="885" t="s">
        <v>10868</v>
      </c>
      <c r="D658" s="884" t="s">
        <v>10649</v>
      </c>
      <c r="E658" s="884" t="s">
        <v>10824</v>
      </c>
      <c r="F658" s="884" t="s">
        <v>10824</v>
      </c>
    </row>
    <row r="659" customFormat="false" ht="23.25" hidden="false" customHeight="false" outlineLevel="0" collapsed="false">
      <c r="A659" s="884" t="s">
        <v>8464</v>
      </c>
      <c r="B659" s="884" t="s">
        <v>10869</v>
      </c>
      <c r="C659" s="885" t="s">
        <v>10870</v>
      </c>
      <c r="D659" s="884" t="s">
        <v>10649</v>
      </c>
      <c r="E659" s="884" t="s">
        <v>10744</v>
      </c>
      <c r="F659" s="884" t="s">
        <v>10744</v>
      </c>
    </row>
    <row r="660" customFormat="false" ht="34.5" hidden="false" customHeight="false" outlineLevel="0" collapsed="false">
      <c r="A660" s="884" t="s">
        <v>8464</v>
      </c>
      <c r="B660" s="884" t="s">
        <v>10871</v>
      </c>
      <c r="C660" s="885" t="s">
        <v>10872</v>
      </c>
      <c r="D660" s="884" t="s">
        <v>10649</v>
      </c>
      <c r="E660" s="884" t="s">
        <v>10844</v>
      </c>
      <c r="F660" s="884" t="s">
        <v>10844</v>
      </c>
    </row>
    <row r="661" customFormat="false" ht="23.25" hidden="false" customHeight="false" outlineLevel="0" collapsed="false">
      <c r="A661" s="884" t="s">
        <v>8464</v>
      </c>
      <c r="B661" s="884" t="s">
        <v>10873</v>
      </c>
      <c r="C661" s="885" t="s">
        <v>10874</v>
      </c>
      <c r="D661" s="884" t="s">
        <v>10649</v>
      </c>
      <c r="E661" s="884" t="s">
        <v>9055</v>
      </c>
      <c r="F661" s="884" t="s">
        <v>9055</v>
      </c>
    </row>
    <row r="662" customFormat="false" ht="23.25" hidden="false" customHeight="false" outlineLevel="0" collapsed="false">
      <c r="A662" s="884" t="s">
        <v>8464</v>
      </c>
      <c r="B662" s="884" t="s">
        <v>10875</v>
      </c>
      <c r="C662" s="885" t="s">
        <v>10876</v>
      </c>
      <c r="D662" s="884" t="s">
        <v>10649</v>
      </c>
      <c r="E662" s="884" t="s">
        <v>10877</v>
      </c>
      <c r="F662" s="884" t="s">
        <v>10877</v>
      </c>
    </row>
    <row r="663" customFormat="false" ht="23.25" hidden="false" customHeight="false" outlineLevel="0" collapsed="false">
      <c r="A663" s="884" t="s">
        <v>8464</v>
      </c>
      <c r="B663" s="884" t="s">
        <v>10878</v>
      </c>
      <c r="C663" s="885" t="s">
        <v>10879</v>
      </c>
      <c r="D663" s="884" t="s">
        <v>10649</v>
      </c>
      <c r="E663" s="884" t="s">
        <v>10812</v>
      </c>
      <c r="F663" s="884" t="s">
        <v>10812</v>
      </c>
    </row>
    <row r="664" customFormat="false" ht="23.25" hidden="false" customHeight="false" outlineLevel="0" collapsed="false">
      <c r="A664" s="884" t="s">
        <v>8464</v>
      </c>
      <c r="B664" s="884" t="s">
        <v>10880</v>
      </c>
      <c r="C664" s="885" t="s">
        <v>10881</v>
      </c>
      <c r="D664" s="884" t="s">
        <v>10649</v>
      </c>
      <c r="E664" s="884" t="s">
        <v>10882</v>
      </c>
      <c r="F664" s="884" t="s">
        <v>10882</v>
      </c>
    </row>
    <row r="665" customFormat="false" ht="23.25" hidden="false" customHeight="false" outlineLevel="0" collapsed="false">
      <c r="A665" s="884" t="s">
        <v>8464</v>
      </c>
      <c r="B665" s="884" t="s">
        <v>10883</v>
      </c>
      <c r="C665" s="885" t="s">
        <v>10884</v>
      </c>
      <c r="D665" s="884" t="s">
        <v>10649</v>
      </c>
      <c r="E665" s="884" t="s">
        <v>10885</v>
      </c>
      <c r="F665" s="884" t="s">
        <v>10885</v>
      </c>
    </row>
    <row r="666" customFormat="false" ht="23.25" hidden="false" customHeight="false" outlineLevel="0" collapsed="false">
      <c r="A666" s="884" t="s">
        <v>8464</v>
      </c>
      <c r="B666" s="884" t="s">
        <v>10886</v>
      </c>
      <c r="C666" s="885" t="s">
        <v>10887</v>
      </c>
      <c r="D666" s="884" t="s">
        <v>10649</v>
      </c>
      <c r="E666" s="884" t="s">
        <v>10888</v>
      </c>
      <c r="F666" s="884" t="s">
        <v>10888</v>
      </c>
    </row>
    <row r="667" customFormat="false" ht="15" hidden="false" customHeight="false" outlineLevel="0" collapsed="false">
      <c r="A667" s="884" t="s">
        <v>8464</v>
      </c>
      <c r="B667" s="884" t="s">
        <v>10889</v>
      </c>
      <c r="C667" s="885" t="s">
        <v>10890</v>
      </c>
      <c r="D667" s="884" t="s">
        <v>10649</v>
      </c>
      <c r="E667" s="884" t="s">
        <v>10345</v>
      </c>
      <c r="F667" s="884" t="s">
        <v>10345</v>
      </c>
    </row>
    <row r="668" customFormat="false" ht="23.25" hidden="false" customHeight="false" outlineLevel="0" collapsed="false">
      <c r="A668" s="884" t="s">
        <v>8464</v>
      </c>
      <c r="B668" s="884" t="s">
        <v>10891</v>
      </c>
      <c r="C668" s="885" t="s">
        <v>10892</v>
      </c>
      <c r="D668" s="884" t="s">
        <v>10649</v>
      </c>
      <c r="E668" s="884" t="s">
        <v>10893</v>
      </c>
      <c r="F668" s="884" t="s">
        <v>10893</v>
      </c>
    </row>
    <row r="669" customFormat="false" ht="23.25" hidden="false" customHeight="false" outlineLevel="0" collapsed="false">
      <c r="A669" s="884" t="s">
        <v>8464</v>
      </c>
      <c r="B669" s="884" t="s">
        <v>10894</v>
      </c>
      <c r="C669" s="885" t="s">
        <v>10895</v>
      </c>
      <c r="D669" s="884" t="s">
        <v>10649</v>
      </c>
      <c r="E669" s="884" t="s">
        <v>8947</v>
      </c>
      <c r="F669" s="884" t="s">
        <v>8947</v>
      </c>
    </row>
    <row r="670" customFormat="false" ht="23.25" hidden="false" customHeight="false" outlineLevel="0" collapsed="false">
      <c r="A670" s="884" t="s">
        <v>8464</v>
      </c>
      <c r="B670" s="884" t="s">
        <v>10896</v>
      </c>
      <c r="C670" s="885" t="s">
        <v>10897</v>
      </c>
      <c r="D670" s="884" t="s">
        <v>10649</v>
      </c>
      <c r="E670" s="884" t="s">
        <v>10898</v>
      </c>
      <c r="F670" s="884" t="s">
        <v>10898</v>
      </c>
    </row>
    <row r="671" customFormat="false" ht="23.25" hidden="false" customHeight="false" outlineLevel="0" collapsed="false">
      <c r="A671" s="884" t="s">
        <v>8464</v>
      </c>
      <c r="B671" s="884" t="s">
        <v>10899</v>
      </c>
      <c r="C671" s="885" t="s">
        <v>10900</v>
      </c>
      <c r="D671" s="884" t="s">
        <v>10649</v>
      </c>
      <c r="E671" s="884" t="s">
        <v>10662</v>
      </c>
      <c r="F671" s="884" t="s">
        <v>10662</v>
      </c>
    </row>
    <row r="672" customFormat="false" ht="15" hidden="false" customHeight="false" outlineLevel="0" collapsed="false">
      <c r="A672" s="884" t="s">
        <v>8464</v>
      </c>
      <c r="B672" s="884" t="s">
        <v>10901</v>
      </c>
      <c r="C672" s="885" t="s">
        <v>10902</v>
      </c>
      <c r="D672" s="884" t="s">
        <v>10649</v>
      </c>
      <c r="E672" s="884" t="s">
        <v>10903</v>
      </c>
      <c r="F672" s="884" t="s">
        <v>10903</v>
      </c>
    </row>
    <row r="673" customFormat="false" ht="15" hidden="false" customHeight="false" outlineLevel="0" collapsed="false">
      <c r="A673" s="884" t="s">
        <v>8464</v>
      </c>
      <c r="B673" s="884" t="s">
        <v>10904</v>
      </c>
      <c r="C673" s="885" t="s">
        <v>10905</v>
      </c>
      <c r="D673" s="884" t="s">
        <v>10649</v>
      </c>
      <c r="E673" s="884" t="s">
        <v>10906</v>
      </c>
      <c r="F673" s="884" t="s">
        <v>10906</v>
      </c>
    </row>
    <row r="674" customFormat="false" ht="23.25" hidden="false" customHeight="false" outlineLevel="0" collapsed="false">
      <c r="A674" s="884" t="s">
        <v>8464</v>
      </c>
      <c r="B674" s="884" t="s">
        <v>10907</v>
      </c>
      <c r="C674" s="885" t="s">
        <v>10908</v>
      </c>
      <c r="D674" s="884" t="s">
        <v>10649</v>
      </c>
      <c r="E674" s="884" t="s">
        <v>10909</v>
      </c>
      <c r="F674" s="884" t="s">
        <v>10909</v>
      </c>
    </row>
    <row r="675" customFormat="false" ht="15" hidden="false" customHeight="false" outlineLevel="0" collapsed="false">
      <c r="A675" s="884" t="s">
        <v>8464</v>
      </c>
      <c r="B675" s="884" t="s">
        <v>10910</v>
      </c>
      <c r="C675" s="885" t="s">
        <v>10911</v>
      </c>
      <c r="D675" s="884" t="s">
        <v>10649</v>
      </c>
      <c r="E675" s="884" t="s">
        <v>10912</v>
      </c>
      <c r="F675" s="884" t="s">
        <v>10912</v>
      </c>
    </row>
    <row r="676" customFormat="false" ht="23.25" hidden="false" customHeight="false" outlineLevel="0" collapsed="false">
      <c r="A676" s="884" t="s">
        <v>8464</v>
      </c>
      <c r="B676" s="884" t="s">
        <v>10913</v>
      </c>
      <c r="C676" s="885" t="s">
        <v>10914</v>
      </c>
      <c r="D676" s="884" t="s">
        <v>10649</v>
      </c>
      <c r="E676" s="884" t="s">
        <v>10915</v>
      </c>
      <c r="F676" s="884" t="s">
        <v>10915</v>
      </c>
    </row>
    <row r="677" customFormat="false" ht="23.25" hidden="false" customHeight="false" outlineLevel="0" collapsed="false">
      <c r="A677" s="884" t="s">
        <v>8464</v>
      </c>
      <c r="B677" s="884" t="s">
        <v>10916</v>
      </c>
      <c r="C677" s="885" t="s">
        <v>10917</v>
      </c>
      <c r="D677" s="884" t="s">
        <v>10649</v>
      </c>
      <c r="E677" s="884" t="s">
        <v>10841</v>
      </c>
      <c r="F677" s="884" t="s">
        <v>10841</v>
      </c>
    </row>
    <row r="678" customFormat="false" ht="34.5" hidden="false" customHeight="false" outlineLevel="0" collapsed="false">
      <c r="A678" s="884" t="s">
        <v>8464</v>
      </c>
      <c r="B678" s="884" t="s">
        <v>10918</v>
      </c>
      <c r="C678" s="885" t="s">
        <v>10919</v>
      </c>
      <c r="D678" s="884" t="s">
        <v>10649</v>
      </c>
      <c r="E678" s="884" t="s">
        <v>10920</v>
      </c>
      <c r="F678" s="884" t="s">
        <v>10920</v>
      </c>
    </row>
    <row r="679" customFormat="false" ht="34.5" hidden="false" customHeight="false" outlineLevel="0" collapsed="false">
      <c r="A679" s="884" t="s">
        <v>8464</v>
      </c>
      <c r="B679" s="884" t="s">
        <v>10921</v>
      </c>
      <c r="C679" s="885" t="s">
        <v>10922</v>
      </c>
      <c r="D679" s="884" t="s">
        <v>10649</v>
      </c>
      <c r="E679" s="884" t="s">
        <v>10824</v>
      </c>
      <c r="F679" s="884" t="s">
        <v>10824</v>
      </c>
    </row>
    <row r="680" customFormat="false" ht="34.5" hidden="false" customHeight="false" outlineLevel="0" collapsed="false">
      <c r="A680" s="884" t="s">
        <v>8464</v>
      </c>
      <c r="B680" s="884" t="s">
        <v>10923</v>
      </c>
      <c r="C680" s="885" t="s">
        <v>10924</v>
      </c>
      <c r="D680" s="884" t="s">
        <v>10649</v>
      </c>
      <c r="E680" s="884" t="s">
        <v>10925</v>
      </c>
      <c r="F680" s="884" t="s">
        <v>10925</v>
      </c>
    </row>
    <row r="681" customFormat="false" ht="23.25" hidden="false" customHeight="false" outlineLevel="0" collapsed="false">
      <c r="A681" s="884" t="s">
        <v>8464</v>
      </c>
      <c r="B681" s="884" t="s">
        <v>10926</v>
      </c>
      <c r="C681" s="885" t="s">
        <v>10927</v>
      </c>
      <c r="D681" s="884" t="s">
        <v>10649</v>
      </c>
      <c r="E681" s="884" t="s">
        <v>8853</v>
      </c>
      <c r="F681" s="884" t="s">
        <v>8853</v>
      </c>
    </row>
    <row r="682" customFormat="false" ht="23.25" hidden="false" customHeight="false" outlineLevel="0" collapsed="false">
      <c r="A682" s="884" t="s">
        <v>8464</v>
      </c>
      <c r="B682" s="884" t="s">
        <v>10928</v>
      </c>
      <c r="C682" s="885" t="s">
        <v>10929</v>
      </c>
      <c r="D682" s="884" t="s">
        <v>10649</v>
      </c>
      <c r="E682" s="884" t="s">
        <v>10930</v>
      </c>
      <c r="F682" s="884" t="s">
        <v>10930</v>
      </c>
    </row>
    <row r="683" customFormat="false" ht="23.25" hidden="false" customHeight="false" outlineLevel="0" collapsed="false">
      <c r="A683" s="884" t="s">
        <v>8464</v>
      </c>
      <c r="B683" s="884" t="s">
        <v>10931</v>
      </c>
      <c r="C683" s="885" t="s">
        <v>10932</v>
      </c>
      <c r="D683" s="884" t="s">
        <v>10649</v>
      </c>
      <c r="E683" s="884" t="s">
        <v>10933</v>
      </c>
      <c r="F683" s="884" t="s">
        <v>10933</v>
      </c>
    </row>
    <row r="684" customFormat="false" ht="23.25" hidden="false" customHeight="false" outlineLevel="0" collapsed="false">
      <c r="A684" s="884" t="s">
        <v>8464</v>
      </c>
      <c r="B684" s="884" t="s">
        <v>10934</v>
      </c>
      <c r="C684" s="885" t="s">
        <v>10935</v>
      </c>
      <c r="D684" s="884" t="s">
        <v>10649</v>
      </c>
      <c r="E684" s="884" t="s">
        <v>10936</v>
      </c>
      <c r="F684" s="884" t="s">
        <v>10936</v>
      </c>
    </row>
    <row r="685" customFormat="false" ht="15" hidden="false" customHeight="false" outlineLevel="0" collapsed="false">
      <c r="A685" s="884" t="s">
        <v>8464</v>
      </c>
      <c r="B685" s="884" t="s">
        <v>10937</v>
      </c>
      <c r="C685" s="885" t="s">
        <v>10938</v>
      </c>
      <c r="D685" s="884" t="s">
        <v>10649</v>
      </c>
      <c r="E685" s="884" t="s">
        <v>10298</v>
      </c>
      <c r="F685" s="884" t="s">
        <v>10298</v>
      </c>
    </row>
    <row r="686" customFormat="false" ht="23.25" hidden="false" customHeight="false" outlineLevel="0" collapsed="false">
      <c r="A686" s="884" t="s">
        <v>8464</v>
      </c>
      <c r="B686" s="884" t="s">
        <v>10939</v>
      </c>
      <c r="C686" s="885" t="s">
        <v>10940</v>
      </c>
      <c r="D686" s="884" t="s">
        <v>10649</v>
      </c>
      <c r="E686" s="884" t="s">
        <v>10941</v>
      </c>
      <c r="F686" s="884" t="s">
        <v>10941</v>
      </c>
    </row>
    <row r="687" customFormat="false" ht="23.25" hidden="false" customHeight="false" outlineLevel="0" collapsed="false">
      <c r="A687" s="884" t="s">
        <v>8464</v>
      </c>
      <c r="B687" s="884" t="s">
        <v>10942</v>
      </c>
      <c r="C687" s="885" t="s">
        <v>10943</v>
      </c>
      <c r="D687" s="884" t="s">
        <v>10649</v>
      </c>
      <c r="E687" s="884" t="s">
        <v>10944</v>
      </c>
      <c r="F687" s="884" t="s">
        <v>10944</v>
      </c>
    </row>
    <row r="688" customFormat="false" ht="23.25" hidden="false" customHeight="false" outlineLevel="0" collapsed="false">
      <c r="A688" s="884" t="s">
        <v>8464</v>
      </c>
      <c r="B688" s="884" t="s">
        <v>10945</v>
      </c>
      <c r="C688" s="885" t="s">
        <v>10946</v>
      </c>
      <c r="D688" s="884" t="s">
        <v>10649</v>
      </c>
      <c r="E688" s="884" t="s">
        <v>10769</v>
      </c>
      <c r="F688" s="884" t="s">
        <v>10769</v>
      </c>
    </row>
    <row r="689" customFormat="false" ht="23.25" hidden="false" customHeight="false" outlineLevel="0" collapsed="false">
      <c r="A689" s="884" t="s">
        <v>8464</v>
      </c>
      <c r="B689" s="884" t="s">
        <v>10947</v>
      </c>
      <c r="C689" s="885" t="s">
        <v>10948</v>
      </c>
      <c r="D689" s="884" t="s">
        <v>10649</v>
      </c>
      <c r="E689" s="884" t="s">
        <v>10949</v>
      </c>
      <c r="F689" s="884" t="s">
        <v>10949</v>
      </c>
    </row>
    <row r="690" customFormat="false" ht="23.25" hidden="false" customHeight="false" outlineLevel="0" collapsed="false">
      <c r="A690" s="884" t="s">
        <v>8464</v>
      </c>
      <c r="B690" s="884" t="s">
        <v>10950</v>
      </c>
      <c r="C690" s="885" t="s">
        <v>10951</v>
      </c>
      <c r="D690" s="884" t="s">
        <v>10649</v>
      </c>
      <c r="E690" s="884" t="s">
        <v>10952</v>
      </c>
      <c r="F690" s="884" t="s">
        <v>10952</v>
      </c>
    </row>
    <row r="691" customFormat="false" ht="23.25" hidden="false" customHeight="false" outlineLevel="0" collapsed="false">
      <c r="A691" s="884" t="s">
        <v>8464</v>
      </c>
      <c r="B691" s="884" t="s">
        <v>10953</v>
      </c>
      <c r="C691" s="885" t="s">
        <v>10954</v>
      </c>
      <c r="D691" s="884" t="s">
        <v>10649</v>
      </c>
      <c r="E691" s="884" t="s">
        <v>10642</v>
      </c>
      <c r="F691" s="884" t="s">
        <v>10642</v>
      </c>
    </row>
    <row r="692" customFormat="false" ht="23.25" hidden="false" customHeight="false" outlineLevel="0" collapsed="false">
      <c r="A692" s="884" t="s">
        <v>8464</v>
      </c>
      <c r="B692" s="884" t="s">
        <v>10955</v>
      </c>
      <c r="C692" s="885" t="s">
        <v>10956</v>
      </c>
      <c r="D692" s="884" t="s">
        <v>10649</v>
      </c>
      <c r="E692" s="884" t="s">
        <v>10957</v>
      </c>
      <c r="F692" s="884" t="s">
        <v>10957</v>
      </c>
    </row>
    <row r="693" customFormat="false" ht="23.25" hidden="false" customHeight="false" outlineLevel="0" collapsed="false">
      <c r="A693" s="884" t="s">
        <v>8464</v>
      </c>
      <c r="B693" s="884" t="s">
        <v>10958</v>
      </c>
      <c r="C693" s="885" t="s">
        <v>10959</v>
      </c>
      <c r="D693" s="884" t="s">
        <v>10649</v>
      </c>
      <c r="E693" s="884" t="s">
        <v>10960</v>
      </c>
      <c r="F693" s="884" t="s">
        <v>10960</v>
      </c>
    </row>
    <row r="694" customFormat="false" ht="23.25" hidden="false" customHeight="false" outlineLevel="0" collapsed="false">
      <c r="A694" s="884" t="s">
        <v>8464</v>
      </c>
      <c r="B694" s="884" t="s">
        <v>10961</v>
      </c>
      <c r="C694" s="885" t="s">
        <v>10962</v>
      </c>
      <c r="D694" s="884" t="s">
        <v>10649</v>
      </c>
      <c r="E694" s="884" t="s">
        <v>10963</v>
      </c>
      <c r="F694" s="884" t="s">
        <v>10963</v>
      </c>
    </row>
    <row r="695" customFormat="false" ht="23.25" hidden="false" customHeight="false" outlineLevel="0" collapsed="false">
      <c r="A695" s="884" t="s">
        <v>8464</v>
      </c>
      <c r="B695" s="884" t="s">
        <v>10964</v>
      </c>
      <c r="C695" s="885" t="s">
        <v>10965</v>
      </c>
      <c r="D695" s="884" t="s">
        <v>10649</v>
      </c>
      <c r="E695" s="884" t="s">
        <v>10966</v>
      </c>
      <c r="F695" s="884" t="s">
        <v>10966</v>
      </c>
    </row>
    <row r="696" customFormat="false" ht="23.25" hidden="false" customHeight="false" outlineLevel="0" collapsed="false">
      <c r="A696" s="884" t="s">
        <v>8464</v>
      </c>
      <c r="B696" s="884" t="s">
        <v>10967</v>
      </c>
      <c r="C696" s="885" t="s">
        <v>10968</v>
      </c>
      <c r="D696" s="884" t="s">
        <v>10649</v>
      </c>
      <c r="E696" s="884" t="s">
        <v>10969</v>
      </c>
      <c r="F696" s="884" t="s">
        <v>10969</v>
      </c>
    </row>
    <row r="697" customFormat="false" ht="23.25" hidden="false" customHeight="false" outlineLevel="0" collapsed="false">
      <c r="A697" s="884" t="s">
        <v>8464</v>
      </c>
      <c r="B697" s="884" t="s">
        <v>10970</v>
      </c>
      <c r="C697" s="885" t="s">
        <v>10971</v>
      </c>
      <c r="D697" s="884" t="s">
        <v>10649</v>
      </c>
      <c r="E697" s="884" t="s">
        <v>10972</v>
      </c>
      <c r="F697" s="884" t="s">
        <v>10972</v>
      </c>
    </row>
    <row r="698" customFormat="false" ht="23.25" hidden="false" customHeight="false" outlineLevel="0" collapsed="false">
      <c r="A698" s="884" t="s">
        <v>8464</v>
      </c>
      <c r="B698" s="884" t="s">
        <v>10973</v>
      </c>
      <c r="C698" s="885" t="s">
        <v>10974</v>
      </c>
      <c r="D698" s="884" t="s">
        <v>10649</v>
      </c>
      <c r="E698" s="884" t="s">
        <v>10975</v>
      </c>
      <c r="F698" s="884" t="s">
        <v>10975</v>
      </c>
    </row>
    <row r="699" customFormat="false" ht="23.25" hidden="false" customHeight="false" outlineLevel="0" collapsed="false">
      <c r="A699" s="884" t="s">
        <v>8464</v>
      </c>
      <c r="B699" s="884" t="s">
        <v>10976</v>
      </c>
      <c r="C699" s="885" t="s">
        <v>10977</v>
      </c>
      <c r="D699" s="884" t="s">
        <v>10649</v>
      </c>
      <c r="E699" s="884" t="s">
        <v>10978</v>
      </c>
      <c r="F699" s="884" t="s">
        <v>10978</v>
      </c>
    </row>
    <row r="700" customFormat="false" ht="23.25" hidden="false" customHeight="false" outlineLevel="0" collapsed="false">
      <c r="A700" s="884" t="s">
        <v>8464</v>
      </c>
      <c r="B700" s="884" t="s">
        <v>10979</v>
      </c>
      <c r="C700" s="885" t="s">
        <v>10980</v>
      </c>
      <c r="D700" s="884" t="s">
        <v>10649</v>
      </c>
      <c r="E700" s="884" t="s">
        <v>10963</v>
      </c>
      <c r="F700" s="884" t="s">
        <v>10963</v>
      </c>
    </row>
    <row r="701" customFormat="false" ht="23.25" hidden="false" customHeight="false" outlineLevel="0" collapsed="false">
      <c r="A701" s="884" t="s">
        <v>8464</v>
      </c>
      <c r="B701" s="884" t="s">
        <v>10981</v>
      </c>
      <c r="C701" s="885" t="s">
        <v>10982</v>
      </c>
      <c r="D701" s="884" t="s">
        <v>10649</v>
      </c>
      <c r="E701" s="884" t="s">
        <v>10983</v>
      </c>
      <c r="F701" s="884" t="s">
        <v>10983</v>
      </c>
    </row>
    <row r="702" customFormat="false" ht="23.25" hidden="false" customHeight="false" outlineLevel="0" collapsed="false">
      <c r="A702" s="884" t="s">
        <v>8464</v>
      </c>
      <c r="B702" s="884" t="s">
        <v>10984</v>
      </c>
      <c r="C702" s="885" t="s">
        <v>10985</v>
      </c>
      <c r="D702" s="884" t="s">
        <v>10649</v>
      </c>
      <c r="E702" s="884" t="s">
        <v>10986</v>
      </c>
      <c r="F702" s="884" t="s">
        <v>10986</v>
      </c>
    </row>
    <row r="703" customFormat="false" ht="23.25" hidden="false" customHeight="false" outlineLevel="0" collapsed="false">
      <c r="A703" s="884" t="s">
        <v>8464</v>
      </c>
      <c r="B703" s="884" t="s">
        <v>10987</v>
      </c>
      <c r="C703" s="885" t="s">
        <v>10988</v>
      </c>
      <c r="D703" s="884" t="s">
        <v>10649</v>
      </c>
      <c r="E703" s="884" t="s">
        <v>10989</v>
      </c>
      <c r="F703" s="884" t="s">
        <v>10989</v>
      </c>
    </row>
    <row r="704" customFormat="false" ht="23.25" hidden="false" customHeight="false" outlineLevel="0" collapsed="false">
      <c r="A704" s="884" t="s">
        <v>8464</v>
      </c>
      <c r="B704" s="884" t="s">
        <v>10990</v>
      </c>
      <c r="C704" s="885" t="s">
        <v>10991</v>
      </c>
      <c r="D704" s="884" t="s">
        <v>10649</v>
      </c>
      <c r="E704" s="884" t="s">
        <v>9047</v>
      </c>
      <c r="F704" s="884" t="s">
        <v>9047</v>
      </c>
    </row>
    <row r="705" customFormat="false" ht="23.25" hidden="false" customHeight="false" outlineLevel="0" collapsed="false">
      <c r="A705" s="884" t="s">
        <v>8464</v>
      </c>
      <c r="B705" s="884" t="s">
        <v>10992</v>
      </c>
      <c r="C705" s="885" t="s">
        <v>10993</v>
      </c>
      <c r="D705" s="884" t="s">
        <v>10649</v>
      </c>
      <c r="E705" s="884" t="s">
        <v>9040</v>
      </c>
      <c r="F705" s="884" t="s">
        <v>9040</v>
      </c>
    </row>
    <row r="706" customFormat="false" ht="23.25" hidden="false" customHeight="false" outlineLevel="0" collapsed="false">
      <c r="A706" s="884" t="s">
        <v>8464</v>
      </c>
      <c r="B706" s="884" t="s">
        <v>10994</v>
      </c>
      <c r="C706" s="885" t="s">
        <v>10995</v>
      </c>
      <c r="D706" s="884" t="s">
        <v>10649</v>
      </c>
      <c r="E706" s="884" t="s">
        <v>10080</v>
      </c>
      <c r="F706" s="884" t="s">
        <v>10080</v>
      </c>
    </row>
    <row r="707" customFormat="false" ht="23.25" hidden="false" customHeight="false" outlineLevel="0" collapsed="false">
      <c r="A707" s="884" t="s">
        <v>8464</v>
      </c>
      <c r="B707" s="884" t="s">
        <v>10996</v>
      </c>
      <c r="C707" s="885" t="s">
        <v>10997</v>
      </c>
      <c r="D707" s="884" t="s">
        <v>10649</v>
      </c>
      <c r="E707" s="884" t="s">
        <v>9052</v>
      </c>
      <c r="F707" s="884" t="s">
        <v>9052</v>
      </c>
    </row>
    <row r="708" customFormat="false" ht="23.25" hidden="false" customHeight="false" outlineLevel="0" collapsed="false">
      <c r="A708" s="884" t="s">
        <v>8464</v>
      </c>
      <c r="B708" s="884" t="s">
        <v>10998</v>
      </c>
      <c r="C708" s="885" t="s">
        <v>10999</v>
      </c>
      <c r="D708" s="884" t="s">
        <v>10649</v>
      </c>
      <c r="E708" s="884" t="s">
        <v>11000</v>
      </c>
      <c r="F708" s="884" t="s">
        <v>11000</v>
      </c>
    </row>
    <row r="709" customFormat="false" ht="23.25" hidden="false" customHeight="false" outlineLevel="0" collapsed="false">
      <c r="A709" s="884" t="s">
        <v>8464</v>
      </c>
      <c r="B709" s="884" t="s">
        <v>11001</v>
      </c>
      <c r="C709" s="885" t="s">
        <v>11002</v>
      </c>
      <c r="D709" s="884" t="s">
        <v>10649</v>
      </c>
      <c r="E709" s="884" t="s">
        <v>9040</v>
      </c>
      <c r="F709" s="884" t="s">
        <v>9040</v>
      </c>
    </row>
    <row r="710" customFormat="false" ht="23.25" hidden="false" customHeight="false" outlineLevel="0" collapsed="false">
      <c r="A710" s="884" t="s">
        <v>8464</v>
      </c>
      <c r="B710" s="884" t="s">
        <v>11003</v>
      </c>
      <c r="C710" s="885" t="s">
        <v>11004</v>
      </c>
      <c r="D710" s="884" t="s">
        <v>10649</v>
      </c>
      <c r="E710" s="884" t="s">
        <v>10852</v>
      </c>
      <c r="F710" s="884" t="s">
        <v>10852</v>
      </c>
    </row>
    <row r="711" customFormat="false" ht="23.25" hidden="false" customHeight="false" outlineLevel="0" collapsed="false">
      <c r="A711" s="884" t="s">
        <v>8464</v>
      </c>
      <c r="B711" s="884" t="s">
        <v>11005</v>
      </c>
      <c r="C711" s="885" t="s">
        <v>11006</v>
      </c>
      <c r="D711" s="884" t="s">
        <v>10649</v>
      </c>
      <c r="E711" s="884" t="s">
        <v>10304</v>
      </c>
      <c r="F711" s="884" t="s">
        <v>10304</v>
      </c>
    </row>
    <row r="712" customFormat="false" ht="23.25" hidden="false" customHeight="false" outlineLevel="0" collapsed="false">
      <c r="A712" s="884" t="s">
        <v>8464</v>
      </c>
      <c r="B712" s="884" t="s">
        <v>11007</v>
      </c>
      <c r="C712" s="885" t="s">
        <v>11008</v>
      </c>
      <c r="D712" s="884" t="s">
        <v>10649</v>
      </c>
      <c r="E712" s="884" t="s">
        <v>10278</v>
      </c>
      <c r="F712" s="884" t="s">
        <v>10278</v>
      </c>
    </row>
    <row r="713" customFormat="false" ht="23.25" hidden="false" customHeight="false" outlineLevel="0" collapsed="false">
      <c r="A713" s="884" t="s">
        <v>8464</v>
      </c>
      <c r="B713" s="884" t="s">
        <v>11009</v>
      </c>
      <c r="C713" s="885" t="s">
        <v>11010</v>
      </c>
      <c r="D713" s="884" t="s">
        <v>10649</v>
      </c>
      <c r="E713" s="884" t="s">
        <v>10555</v>
      </c>
      <c r="F713" s="884" t="s">
        <v>10555</v>
      </c>
    </row>
    <row r="714" customFormat="false" ht="23.25" hidden="false" customHeight="false" outlineLevel="0" collapsed="false">
      <c r="A714" s="884" t="s">
        <v>8464</v>
      </c>
      <c r="B714" s="884" t="s">
        <v>11011</v>
      </c>
      <c r="C714" s="885" t="s">
        <v>11012</v>
      </c>
      <c r="D714" s="884" t="s">
        <v>10649</v>
      </c>
      <c r="E714" s="884" t="s">
        <v>10493</v>
      </c>
      <c r="F714" s="884" t="s">
        <v>10493</v>
      </c>
    </row>
    <row r="715" customFormat="false" ht="23.25" hidden="false" customHeight="false" outlineLevel="0" collapsed="false">
      <c r="A715" s="884" t="s">
        <v>8464</v>
      </c>
      <c r="B715" s="884" t="s">
        <v>11013</v>
      </c>
      <c r="C715" s="885" t="s">
        <v>11014</v>
      </c>
      <c r="D715" s="884" t="s">
        <v>10649</v>
      </c>
      <c r="E715" s="884" t="s">
        <v>11015</v>
      </c>
      <c r="F715" s="884" t="s">
        <v>11015</v>
      </c>
    </row>
    <row r="716" customFormat="false" ht="23.25" hidden="false" customHeight="false" outlineLevel="0" collapsed="false">
      <c r="A716" s="884" t="s">
        <v>8464</v>
      </c>
      <c r="B716" s="884" t="s">
        <v>11016</v>
      </c>
      <c r="C716" s="885" t="s">
        <v>11017</v>
      </c>
      <c r="D716" s="884" t="s">
        <v>10649</v>
      </c>
      <c r="E716" s="884" t="s">
        <v>11018</v>
      </c>
      <c r="F716" s="884" t="s">
        <v>11018</v>
      </c>
    </row>
    <row r="717" customFormat="false" ht="23.25" hidden="false" customHeight="false" outlineLevel="0" collapsed="false">
      <c r="A717" s="884" t="s">
        <v>8464</v>
      </c>
      <c r="B717" s="884" t="s">
        <v>11019</v>
      </c>
      <c r="C717" s="885" t="s">
        <v>11020</v>
      </c>
      <c r="D717" s="884" t="s">
        <v>10649</v>
      </c>
      <c r="E717" s="884" t="s">
        <v>8844</v>
      </c>
      <c r="F717" s="884" t="s">
        <v>8844</v>
      </c>
    </row>
    <row r="718" customFormat="false" ht="23.25" hidden="false" customHeight="false" outlineLevel="0" collapsed="false">
      <c r="A718" s="884" t="s">
        <v>8464</v>
      </c>
      <c r="B718" s="884" t="s">
        <v>11021</v>
      </c>
      <c r="C718" s="885" t="s">
        <v>11022</v>
      </c>
      <c r="D718" s="884" t="s">
        <v>10649</v>
      </c>
      <c r="E718" s="884" t="s">
        <v>11023</v>
      </c>
      <c r="F718" s="884" t="s">
        <v>11023</v>
      </c>
    </row>
    <row r="719" customFormat="false" ht="23.25" hidden="false" customHeight="false" outlineLevel="0" collapsed="false">
      <c r="A719" s="884" t="s">
        <v>8464</v>
      </c>
      <c r="B719" s="884" t="s">
        <v>11024</v>
      </c>
      <c r="C719" s="885" t="s">
        <v>11025</v>
      </c>
      <c r="D719" s="884" t="s">
        <v>10649</v>
      </c>
      <c r="E719" s="884" t="s">
        <v>11026</v>
      </c>
      <c r="F719" s="884" t="s">
        <v>11026</v>
      </c>
    </row>
    <row r="720" customFormat="false" ht="23.25" hidden="false" customHeight="false" outlineLevel="0" collapsed="false">
      <c r="A720" s="884" t="s">
        <v>8464</v>
      </c>
      <c r="B720" s="884" t="s">
        <v>11027</v>
      </c>
      <c r="C720" s="885" t="s">
        <v>11028</v>
      </c>
      <c r="D720" s="884" t="s">
        <v>10649</v>
      </c>
      <c r="E720" s="884" t="s">
        <v>11029</v>
      </c>
      <c r="F720" s="884" t="s">
        <v>11029</v>
      </c>
    </row>
    <row r="721" customFormat="false" ht="15" hidden="false" customHeight="false" outlineLevel="0" collapsed="false">
      <c r="A721" s="884" t="s">
        <v>8464</v>
      </c>
      <c r="B721" s="884" t="s">
        <v>11030</v>
      </c>
      <c r="C721" s="885" t="s">
        <v>11031</v>
      </c>
      <c r="D721" s="884" t="s">
        <v>10649</v>
      </c>
      <c r="E721" s="884" t="s">
        <v>11032</v>
      </c>
      <c r="F721" s="884" t="s">
        <v>11032</v>
      </c>
    </row>
    <row r="722" customFormat="false" ht="23.25" hidden="false" customHeight="false" outlineLevel="0" collapsed="false">
      <c r="A722" s="884" t="s">
        <v>8464</v>
      </c>
      <c r="B722" s="884" t="s">
        <v>11033</v>
      </c>
      <c r="C722" s="885" t="s">
        <v>11034</v>
      </c>
      <c r="D722" s="884" t="s">
        <v>10649</v>
      </c>
      <c r="E722" s="884" t="s">
        <v>11035</v>
      </c>
      <c r="F722" s="884" t="s">
        <v>11035</v>
      </c>
    </row>
    <row r="723" customFormat="false" ht="23.25" hidden="false" customHeight="false" outlineLevel="0" collapsed="false">
      <c r="A723" s="884" t="s">
        <v>8464</v>
      </c>
      <c r="B723" s="884" t="s">
        <v>11036</v>
      </c>
      <c r="C723" s="885" t="s">
        <v>11037</v>
      </c>
      <c r="D723" s="884" t="s">
        <v>10649</v>
      </c>
      <c r="E723" s="884" t="s">
        <v>10812</v>
      </c>
      <c r="F723" s="884" t="s">
        <v>10812</v>
      </c>
    </row>
    <row r="724" customFormat="false" ht="23.25" hidden="false" customHeight="false" outlineLevel="0" collapsed="false">
      <c r="A724" s="884" t="s">
        <v>8464</v>
      </c>
      <c r="B724" s="884" t="s">
        <v>11038</v>
      </c>
      <c r="C724" s="885" t="s">
        <v>11039</v>
      </c>
      <c r="D724" s="884" t="s">
        <v>10649</v>
      </c>
      <c r="E724" s="884" t="s">
        <v>11040</v>
      </c>
      <c r="F724" s="884" t="s">
        <v>11040</v>
      </c>
    </row>
    <row r="725" customFormat="false" ht="23.25" hidden="false" customHeight="false" outlineLevel="0" collapsed="false">
      <c r="A725" s="884" t="s">
        <v>8464</v>
      </c>
      <c r="B725" s="884" t="s">
        <v>11041</v>
      </c>
      <c r="C725" s="885" t="s">
        <v>11042</v>
      </c>
      <c r="D725" s="884" t="s">
        <v>10649</v>
      </c>
      <c r="E725" s="884" t="s">
        <v>11043</v>
      </c>
      <c r="F725" s="884" t="s">
        <v>11043</v>
      </c>
    </row>
    <row r="726" customFormat="false" ht="23.25" hidden="false" customHeight="false" outlineLevel="0" collapsed="false">
      <c r="A726" s="884" t="s">
        <v>8464</v>
      </c>
      <c r="B726" s="884" t="s">
        <v>11044</v>
      </c>
      <c r="C726" s="885" t="s">
        <v>11045</v>
      </c>
      <c r="D726" s="884" t="s">
        <v>10649</v>
      </c>
      <c r="E726" s="884" t="s">
        <v>10966</v>
      </c>
      <c r="F726" s="884" t="s">
        <v>10966</v>
      </c>
    </row>
    <row r="727" customFormat="false" ht="23.25" hidden="false" customHeight="false" outlineLevel="0" collapsed="false">
      <c r="A727" s="884" t="s">
        <v>8464</v>
      </c>
      <c r="B727" s="884" t="s">
        <v>11046</v>
      </c>
      <c r="C727" s="885" t="s">
        <v>11047</v>
      </c>
      <c r="D727" s="884" t="s">
        <v>10649</v>
      </c>
      <c r="E727" s="884" t="s">
        <v>11048</v>
      </c>
      <c r="F727" s="884" t="s">
        <v>11048</v>
      </c>
    </row>
    <row r="728" customFormat="false" ht="23.25" hidden="false" customHeight="false" outlineLevel="0" collapsed="false">
      <c r="A728" s="884" t="s">
        <v>8464</v>
      </c>
      <c r="B728" s="884" t="s">
        <v>11049</v>
      </c>
      <c r="C728" s="885" t="s">
        <v>11050</v>
      </c>
      <c r="D728" s="884" t="s">
        <v>10649</v>
      </c>
      <c r="E728" s="884" t="s">
        <v>10936</v>
      </c>
      <c r="F728" s="884" t="s">
        <v>10936</v>
      </c>
    </row>
    <row r="729" customFormat="false" ht="23.25" hidden="false" customHeight="false" outlineLevel="0" collapsed="false">
      <c r="A729" s="884" t="s">
        <v>8464</v>
      </c>
      <c r="B729" s="884" t="s">
        <v>11051</v>
      </c>
      <c r="C729" s="885" t="s">
        <v>11052</v>
      </c>
      <c r="D729" s="884" t="s">
        <v>10649</v>
      </c>
      <c r="E729" s="884" t="s">
        <v>11053</v>
      </c>
      <c r="F729" s="884" t="s">
        <v>11053</v>
      </c>
    </row>
    <row r="730" customFormat="false" ht="34.5" hidden="false" customHeight="false" outlineLevel="0" collapsed="false">
      <c r="A730" s="884" t="s">
        <v>8464</v>
      </c>
      <c r="B730" s="884" t="s">
        <v>11054</v>
      </c>
      <c r="C730" s="885" t="s">
        <v>11055</v>
      </c>
      <c r="D730" s="884" t="s">
        <v>10649</v>
      </c>
      <c r="E730" s="884" t="s">
        <v>11056</v>
      </c>
      <c r="F730" s="884" t="s">
        <v>11056</v>
      </c>
    </row>
    <row r="731" customFormat="false" ht="34.5" hidden="false" customHeight="false" outlineLevel="0" collapsed="false">
      <c r="A731" s="884" t="s">
        <v>8464</v>
      </c>
      <c r="B731" s="884" t="s">
        <v>11057</v>
      </c>
      <c r="C731" s="885" t="s">
        <v>11058</v>
      </c>
      <c r="D731" s="884" t="s">
        <v>10649</v>
      </c>
      <c r="E731" s="884" t="s">
        <v>11059</v>
      </c>
      <c r="F731" s="884" t="s">
        <v>11059</v>
      </c>
    </row>
    <row r="732" customFormat="false" ht="34.5" hidden="false" customHeight="false" outlineLevel="0" collapsed="false">
      <c r="A732" s="884" t="s">
        <v>8464</v>
      </c>
      <c r="B732" s="884" t="s">
        <v>11060</v>
      </c>
      <c r="C732" s="885" t="s">
        <v>11061</v>
      </c>
      <c r="D732" s="884" t="s">
        <v>10649</v>
      </c>
      <c r="E732" s="884" t="s">
        <v>11062</v>
      </c>
      <c r="F732" s="884" t="s">
        <v>11062</v>
      </c>
    </row>
    <row r="733" customFormat="false" ht="34.5" hidden="false" customHeight="false" outlineLevel="0" collapsed="false">
      <c r="A733" s="884" t="s">
        <v>8464</v>
      </c>
      <c r="B733" s="884" t="s">
        <v>11063</v>
      </c>
      <c r="C733" s="885" t="s">
        <v>11064</v>
      </c>
      <c r="D733" s="884" t="s">
        <v>10649</v>
      </c>
      <c r="E733" s="884" t="s">
        <v>11065</v>
      </c>
      <c r="F733" s="884" t="s">
        <v>11065</v>
      </c>
    </row>
    <row r="734" customFormat="false" ht="23.25" hidden="false" customHeight="false" outlineLevel="0" collapsed="false">
      <c r="A734" s="884" t="s">
        <v>8464</v>
      </c>
      <c r="B734" s="884" t="s">
        <v>11066</v>
      </c>
      <c r="C734" s="885" t="s">
        <v>11067</v>
      </c>
      <c r="D734" s="884" t="s">
        <v>10649</v>
      </c>
      <c r="E734" s="884" t="s">
        <v>11068</v>
      </c>
      <c r="F734" s="884" t="s">
        <v>11068</v>
      </c>
    </row>
    <row r="735" customFormat="false" ht="23.25" hidden="false" customHeight="false" outlineLevel="0" collapsed="false">
      <c r="A735" s="884" t="s">
        <v>8464</v>
      </c>
      <c r="B735" s="884" t="s">
        <v>11069</v>
      </c>
      <c r="C735" s="885" t="s">
        <v>11070</v>
      </c>
      <c r="D735" s="884" t="s">
        <v>10649</v>
      </c>
      <c r="E735" s="884" t="s">
        <v>11071</v>
      </c>
      <c r="F735" s="884" t="s">
        <v>11071</v>
      </c>
    </row>
    <row r="736" customFormat="false" ht="23.25" hidden="false" customHeight="false" outlineLevel="0" collapsed="false">
      <c r="A736" s="884" t="s">
        <v>8464</v>
      </c>
      <c r="B736" s="884" t="s">
        <v>11072</v>
      </c>
      <c r="C736" s="885" t="s">
        <v>11073</v>
      </c>
      <c r="D736" s="884" t="s">
        <v>10649</v>
      </c>
      <c r="E736" s="884" t="s">
        <v>11074</v>
      </c>
      <c r="F736" s="884" t="s">
        <v>11074</v>
      </c>
    </row>
    <row r="737" customFormat="false" ht="23.25" hidden="false" customHeight="false" outlineLevel="0" collapsed="false">
      <c r="A737" s="884" t="s">
        <v>8464</v>
      </c>
      <c r="B737" s="884" t="s">
        <v>11075</v>
      </c>
      <c r="C737" s="885" t="s">
        <v>11076</v>
      </c>
      <c r="D737" s="884" t="s">
        <v>10649</v>
      </c>
      <c r="E737" s="884" t="s">
        <v>11077</v>
      </c>
      <c r="F737" s="884" t="s">
        <v>11077</v>
      </c>
    </row>
    <row r="738" customFormat="false" ht="23.25" hidden="false" customHeight="false" outlineLevel="0" collapsed="false">
      <c r="A738" s="884" t="s">
        <v>8464</v>
      </c>
      <c r="B738" s="884" t="s">
        <v>11078</v>
      </c>
      <c r="C738" s="885" t="s">
        <v>11079</v>
      </c>
      <c r="D738" s="884" t="s">
        <v>10649</v>
      </c>
      <c r="E738" s="884" t="s">
        <v>11080</v>
      </c>
      <c r="F738" s="884" t="s">
        <v>11080</v>
      </c>
    </row>
    <row r="739" customFormat="false" ht="23.25" hidden="false" customHeight="false" outlineLevel="0" collapsed="false">
      <c r="A739" s="884" t="s">
        <v>8464</v>
      </c>
      <c r="B739" s="884" t="s">
        <v>11081</v>
      </c>
      <c r="C739" s="885" t="s">
        <v>11082</v>
      </c>
      <c r="D739" s="884" t="s">
        <v>10649</v>
      </c>
      <c r="E739" s="884" t="s">
        <v>11083</v>
      </c>
      <c r="F739" s="884" t="s">
        <v>11083</v>
      </c>
    </row>
    <row r="740" customFormat="false" ht="34.5" hidden="false" customHeight="false" outlineLevel="0" collapsed="false">
      <c r="A740" s="884" t="s">
        <v>8464</v>
      </c>
      <c r="B740" s="884" t="s">
        <v>11084</v>
      </c>
      <c r="C740" s="885" t="s">
        <v>11085</v>
      </c>
      <c r="D740" s="884" t="s">
        <v>10649</v>
      </c>
      <c r="E740" s="884" t="s">
        <v>11086</v>
      </c>
      <c r="F740" s="884" t="s">
        <v>11086</v>
      </c>
    </row>
    <row r="741" customFormat="false" ht="34.5" hidden="false" customHeight="false" outlineLevel="0" collapsed="false">
      <c r="A741" s="884" t="s">
        <v>8464</v>
      </c>
      <c r="B741" s="884" t="s">
        <v>11087</v>
      </c>
      <c r="C741" s="885" t="s">
        <v>11088</v>
      </c>
      <c r="D741" s="884" t="s">
        <v>10649</v>
      </c>
      <c r="E741" s="884" t="s">
        <v>11089</v>
      </c>
      <c r="F741" s="884" t="s">
        <v>11089</v>
      </c>
    </row>
    <row r="742" customFormat="false" ht="23.25" hidden="false" customHeight="false" outlineLevel="0" collapsed="false">
      <c r="A742" s="884" t="s">
        <v>8464</v>
      </c>
      <c r="B742" s="884" t="s">
        <v>11090</v>
      </c>
      <c r="C742" s="885" t="s">
        <v>11091</v>
      </c>
      <c r="D742" s="884" t="s">
        <v>10649</v>
      </c>
      <c r="E742" s="884" t="s">
        <v>11092</v>
      </c>
      <c r="F742" s="884" t="s">
        <v>11092</v>
      </c>
    </row>
    <row r="743" customFormat="false" ht="15" hidden="false" customHeight="false" outlineLevel="0" collapsed="false">
      <c r="A743" s="884" t="s">
        <v>8464</v>
      </c>
      <c r="B743" s="884" t="s">
        <v>11093</v>
      </c>
      <c r="C743" s="885" t="s">
        <v>11094</v>
      </c>
      <c r="D743" s="884" t="s">
        <v>10649</v>
      </c>
      <c r="E743" s="884" t="s">
        <v>11095</v>
      </c>
      <c r="F743" s="884" t="s">
        <v>11095</v>
      </c>
    </row>
    <row r="744" customFormat="false" ht="23.25" hidden="false" customHeight="false" outlineLevel="0" collapsed="false">
      <c r="A744" s="884" t="s">
        <v>8464</v>
      </c>
      <c r="B744" s="884" t="s">
        <v>11096</v>
      </c>
      <c r="C744" s="885" t="s">
        <v>11097</v>
      </c>
      <c r="D744" s="884" t="s">
        <v>10649</v>
      </c>
      <c r="E744" s="884" t="s">
        <v>8956</v>
      </c>
      <c r="F744" s="884" t="s">
        <v>8956</v>
      </c>
    </row>
    <row r="745" customFormat="false" ht="23.25" hidden="false" customHeight="false" outlineLevel="0" collapsed="false">
      <c r="A745" s="884" t="s">
        <v>8464</v>
      </c>
      <c r="B745" s="884" t="s">
        <v>11098</v>
      </c>
      <c r="C745" s="885" t="s">
        <v>11099</v>
      </c>
      <c r="D745" s="884" t="s">
        <v>10649</v>
      </c>
      <c r="E745" s="884" t="s">
        <v>11100</v>
      </c>
      <c r="F745" s="884" t="s">
        <v>11100</v>
      </c>
    </row>
    <row r="746" customFormat="false" ht="15" hidden="false" customHeight="false" outlineLevel="0" collapsed="false">
      <c r="A746" s="884" t="s">
        <v>8464</v>
      </c>
      <c r="B746" s="884" t="s">
        <v>11101</v>
      </c>
      <c r="C746" s="885" t="s">
        <v>11102</v>
      </c>
      <c r="D746" s="884" t="s">
        <v>10649</v>
      </c>
      <c r="E746" s="884" t="s">
        <v>11103</v>
      </c>
      <c r="F746" s="884" t="s">
        <v>11103</v>
      </c>
    </row>
    <row r="747" customFormat="false" ht="15" hidden="false" customHeight="false" outlineLevel="0" collapsed="false">
      <c r="A747" s="884" t="s">
        <v>8464</v>
      </c>
      <c r="B747" s="884" t="s">
        <v>11104</v>
      </c>
      <c r="C747" s="885" t="s">
        <v>11105</v>
      </c>
      <c r="D747" s="884" t="s">
        <v>10649</v>
      </c>
      <c r="E747" s="884" t="s">
        <v>11106</v>
      </c>
      <c r="F747" s="884" t="s">
        <v>11106</v>
      </c>
    </row>
    <row r="748" customFormat="false" ht="23.25" hidden="false" customHeight="false" outlineLevel="0" collapsed="false">
      <c r="A748" s="884" t="s">
        <v>8464</v>
      </c>
      <c r="B748" s="884" t="s">
        <v>11107</v>
      </c>
      <c r="C748" s="885" t="s">
        <v>11108</v>
      </c>
      <c r="D748" s="884" t="s">
        <v>10649</v>
      </c>
      <c r="E748" s="884" t="s">
        <v>11109</v>
      </c>
      <c r="F748" s="884" t="s">
        <v>11109</v>
      </c>
    </row>
    <row r="749" customFormat="false" ht="23.25" hidden="false" customHeight="false" outlineLevel="0" collapsed="false">
      <c r="A749" s="884" t="s">
        <v>8464</v>
      </c>
      <c r="B749" s="884" t="s">
        <v>11110</v>
      </c>
      <c r="C749" s="885" t="s">
        <v>11111</v>
      </c>
      <c r="D749" s="884" t="s">
        <v>10649</v>
      </c>
      <c r="E749" s="884" t="s">
        <v>10944</v>
      </c>
      <c r="F749" s="884" t="s">
        <v>10944</v>
      </c>
    </row>
    <row r="750" customFormat="false" ht="15" hidden="false" customHeight="false" outlineLevel="0" collapsed="false">
      <c r="A750" s="884" t="s">
        <v>8464</v>
      </c>
      <c r="B750" s="884" t="s">
        <v>11112</v>
      </c>
      <c r="C750" s="885" t="s">
        <v>11113</v>
      </c>
      <c r="D750" s="884" t="s">
        <v>10649</v>
      </c>
      <c r="E750" s="884" t="s">
        <v>11114</v>
      </c>
      <c r="F750" s="884" t="s">
        <v>11114</v>
      </c>
    </row>
    <row r="751" customFormat="false" ht="15" hidden="false" customHeight="false" outlineLevel="0" collapsed="false">
      <c r="A751" s="884" t="s">
        <v>8464</v>
      </c>
      <c r="B751" s="884" t="s">
        <v>11115</v>
      </c>
      <c r="C751" s="885" t="s">
        <v>11116</v>
      </c>
      <c r="D751" s="884" t="s">
        <v>10649</v>
      </c>
      <c r="E751" s="884" t="s">
        <v>11117</v>
      </c>
      <c r="F751" s="884" t="s">
        <v>11117</v>
      </c>
    </row>
    <row r="752" customFormat="false" ht="15" hidden="false" customHeight="false" outlineLevel="0" collapsed="false">
      <c r="A752" s="884" t="s">
        <v>8464</v>
      </c>
      <c r="B752" s="884" t="s">
        <v>11118</v>
      </c>
      <c r="C752" s="885" t="s">
        <v>11119</v>
      </c>
      <c r="D752" s="884" t="s">
        <v>10649</v>
      </c>
      <c r="E752" s="884" t="s">
        <v>11120</v>
      </c>
      <c r="F752" s="884" t="s">
        <v>11120</v>
      </c>
    </row>
    <row r="753" customFormat="false" ht="15" hidden="false" customHeight="false" outlineLevel="0" collapsed="false">
      <c r="A753" s="884" t="s">
        <v>8464</v>
      </c>
      <c r="B753" s="884" t="s">
        <v>11121</v>
      </c>
      <c r="C753" s="885" t="s">
        <v>11122</v>
      </c>
      <c r="D753" s="884" t="s">
        <v>10649</v>
      </c>
      <c r="E753" s="884" t="s">
        <v>11123</v>
      </c>
      <c r="F753" s="884" t="s">
        <v>11123</v>
      </c>
    </row>
    <row r="754" customFormat="false" ht="23.25" hidden="false" customHeight="false" outlineLevel="0" collapsed="false">
      <c r="A754" s="884" t="s">
        <v>8464</v>
      </c>
      <c r="B754" s="884" t="s">
        <v>11124</v>
      </c>
      <c r="C754" s="885" t="s">
        <v>11125</v>
      </c>
      <c r="D754" s="884" t="s">
        <v>10649</v>
      </c>
      <c r="E754" s="884" t="s">
        <v>11126</v>
      </c>
      <c r="F754" s="884" t="s">
        <v>11126</v>
      </c>
    </row>
    <row r="755" customFormat="false" ht="15" hidden="false" customHeight="false" outlineLevel="0" collapsed="false">
      <c r="A755" s="884" t="s">
        <v>8464</v>
      </c>
      <c r="B755" s="884" t="s">
        <v>11127</v>
      </c>
      <c r="C755" s="885" t="s">
        <v>11128</v>
      </c>
      <c r="D755" s="884" t="s">
        <v>10649</v>
      </c>
      <c r="E755" s="884" t="s">
        <v>11129</v>
      </c>
      <c r="F755" s="884" t="s">
        <v>11129</v>
      </c>
    </row>
    <row r="756" customFormat="false" ht="15" hidden="false" customHeight="false" outlineLevel="0" collapsed="false">
      <c r="A756" s="884" t="s">
        <v>8464</v>
      </c>
      <c r="B756" s="884" t="s">
        <v>11130</v>
      </c>
      <c r="C756" s="885" t="s">
        <v>11131</v>
      </c>
      <c r="D756" s="884" t="s">
        <v>10649</v>
      </c>
      <c r="E756" s="884" t="s">
        <v>11132</v>
      </c>
      <c r="F756" s="884" t="s">
        <v>11132</v>
      </c>
    </row>
    <row r="757" customFormat="false" ht="15" hidden="false" customHeight="false" outlineLevel="0" collapsed="false">
      <c r="A757" s="884" t="s">
        <v>8464</v>
      </c>
      <c r="B757" s="884" t="s">
        <v>11133</v>
      </c>
      <c r="C757" s="885" t="s">
        <v>11134</v>
      </c>
      <c r="D757" s="884" t="s">
        <v>10649</v>
      </c>
      <c r="E757" s="884" t="s">
        <v>11135</v>
      </c>
      <c r="F757" s="884" t="s">
        <v>11135</v>
      </c>
    </row>
    <row r="758" customFormat="false" ht="23.25" hidden="false" customHeight="false" outlineLevel="0" collapsed="false">
      <c r="A758" s="884" t="s">
        <v>8464</v>
      </c>
      <c r="B758" s="884" t="s">
        <v>11136</v>
      </c>
      <c r="C758" s="885" t="s">
        <v>11137</v>
      </c>
      <c r="D758" s="884" t="s">
        <v>10649</v>
      </c>
      <c r="E758" s="884" t="s">
        <v>11138</v>
      </c>
      <c r="F758" s="884" t="s">
        <v>11138</v>
      </c>
    </row>
    <row r="759" customFormat="false" ht="23.25" hidden="false" customHeight="false" outlineLevel="0" collapsed="false">
      <c r="A759" s="884" t="s">
        <v>8464</v>
      </c>
      <c r="B759" s="884" t="s">
        <v>11139</v>
      </c>
      <c r="C759" s="885" t="s">
        <v>11140</v>
      </c>
      <c r="D759" s="884" t="s">
        <v>10649</v>
      </c>
      <c r="E759" s="884" t="s">
        <v>11141</v>
      </c>
      <c r="F759" s="884" t="s">
        <v>11141</v>
      </c>
    </row>
    <row r="760" customFormat="false" ht="23.25" hidden="false" customHeight="false" outlineLevel="0" collapsed="false">
      <c r="A760" s="884" t="s">
        <v>8464</v>
      </c>
      <c r="B760" s="884" t="s">
        <v>11142</v>
      </c>
      <c r="C760" s="885" t="s">
        <v>11143</v>
      </c>
      <c r="D760" s="884" t="s">
        <v>10649</v>
      </c>
      <c r="E760" s="884" t="s">
        <v>11144</v>
      </c>
      <c r="F760" s="884" t="s">
        <v>11144</v>
      </c>
    </row>
    <row r="761" customFormat="false" ht="23.25" hidden="false" customHeight="false" outlineLevel="0" collapsed="false">
      <c r="A761" s="884" t="s">
        <v>8464</v>
      </c>
      <c r="B761" s="884" t="s">
        <v>11145</v>
      </c>
      <c r="C761" s="885" t="s">
        <v>11146</v>
      </c>
      <c r="D761" s="884" t="s">
        <v>10649</v>
      </c>
      <c r="E761" s="884" t="s">
        <v>11129</v>
      </c>
      <c r="F761" s="884" t="s">
        <v>11129</v>
      </c>
    </row>
    <row r="762" customFormat="false" ht="23.25" hidden="false" customHeight="false" outlineLevel="0" collapsed="false">
      <c r="A762" s="884" t="s">
        <v>8464</v>
      </c>
      <c r="B762" s="884" t="s">
        <v>11147</v>
      </c>
      <c r="C762" s="885" t="s">
        <v>11148</v>
      </c>
      <c r="D762" s="884" t="s">
        <v>10649</v>
      </c>
      <c r="E762" s="884" t="s">
        <v>11149</v>
      </c>
      <c r="F762" s="884" t="s">
        <v>11149</v>
      </c>
    </row>
    <row r="763" customFormat="false" ht="23.25" hidden="false" customHeight="false" outlineLevel="0" collapsed="false">
      <c r="A763" s="884" t="s">
        <v>8464</v>
      </c>
      <c r="B763" s="884" t="s">
        <v>11150</v>
      </c>
      <c r="C763" s="885" t="s">
        <v>11151</v>
      </c>
      <c r="D763" s="884" t="s">
        <v>10649</v>
      </c>
      <c r="E763" s="884" t="s">
        <v>11152</v>
      </c>
      <c r="F763" s="884" t="s">
        <v>11152</v>
      </c>
    </row>
    <row r="764" customFormat="false" ht="23.25" hidden="false" customHeight="false" outlineLevel="0" collapsed="false">
      <c r="A764" s="884" t="s">
        <v>8464</v>
      </c>
      <c r="B764" s="884" t="s">
        <v>11153</v>
      </c>
      <c r="C764" s="885" t="s">
        <v>11154</v>
      </c>
      <c r="D764" s="884" t="s">
        <v>10649</v>
      </c>
      <c r="E764" s="884" t="s">
        <v>11155</v>
      </c>
      <c r="F764" s="884" t="s">
        <v>11155</v>
      </c>
    </row>
    <row r="765" customFormat="false" ht="15" hidden="false" customHeight="false" outlineLevel="0" collapsed="false">
      <c r="A765" s="884" t="s">
        <v>8464</v>
      </c>
      <c r="B765" s="884" t="s">
        <v>11156</v>
      </c>
      <c r="C765" s="885" t="s">
        <v>11157</v>
      </c>
      <c r="D765" s="884" t="s">
        <v>10649</v>
      </c>
      <c r="E765" s="884" t="s">
        <v>11158</v>
      </c>
      <c r="F765" s="884" t="s">
        <v>11158</v>
      </c>
    </row>
    <row r="766" customFormat="false" ht="23.25" hidden="false" customHeight="false" outlineLevel="0" collapsed="false">
      <c r="A766" s="884" t="s">
        <v>8464</v>
      </c>
      <c r="B766" s="884" t="s">
        <v>11159</v>
      </c>
      <c r="C766" s="885" t="s">
        <v>11160</v>
      </c>
      <c r="D766" s="884" t="s">
        <v>10649</v>
      </c>
      <c r="E766" s="884" t="s">
        <v>11161</v>
      </c>
      <c r="F766" s="884" t="s">
        <v>11161</v>
      </c>
    </row>
    <row r="767" customFormat="false" ht="23.25" hidden="false" customHeight="false" outlineLevel="0" collapsed="false">
      <c r="A767" s="884" t="s">
        <v>8464</v>
      </c>
      <c r="B767" s="884" t="s">
        <v>11162</v>
      </c>
      <c r="C767" s="885" t="s">
        <v>11163</v>
      </c>
      <c r="D767" s="884" t="s">
        <v>10649</v>
      </c>
      <c r="E767" s="884" t="s">
        <v>11164</v>
      </c>
      <c r="F767" s="884" t="s">
        <v>11164</v>
      </c>
    </row>
    <row r="768" customFormat="false" ht="23.25" hidden="false" customHeight="false" outlineLevel="0" collapsed="false">
      <c r="A768" s="884" t="s">
        <v>8464</v>
      </c>
      <c r="B768" s="884" t="s">
        <v>11165</v>
      </c>
      <c r="C768" s="885" t="s">
        <v>11166</v>
      </c>
      <c r="D768" s="884" t="s">
        <v>10649</v>
      </c>
      <c r="E768" s="884" t="s">
        <v>11167</v>
      </c>
      <c r="F768" s="884" t="s">
        <v>11167</v>
      </c>
    </row>
    <row r="769" customFormat="false" ht="23.25" hidden="false" customHeight="false" outlineLevel="0" collapsed="false">
      <c r="A769" s="884" t="s">
        <v>8464</v>
      </c>
      <c r="B769" s="884" t="s">
        <v>11168</v>
      </c>
      <c r="C769" s="885" t="s">
        <v>11169</v>
      </c>
      <c r="D769" s="884" t="s">
        <v>10649</v>
      </c>
      <c r="E769" s="884" t="s">
        <v>10799</v>
      </c>
      <c r="F769" s="884" t="s">
        <v>10799</v>
      </c>
    </row>
    <row r="770" customFormat="false" ht="23.25" hidden="false" customHeight="false" outlineLevel="0" collapsed="false">
      <c r="A770" s="884" t="s">
        <v>8464</v>
      </c>
      <c r="B770" s="884" t="s">
        <v>11170</v>
      </c>
      <c r="C770" s="885" t="s">
        <v>11171</v>
      </c>
      <c r="D770" s="884" t="s">
        <v>10649</v>
      </c>
      <c r="E770" s="884" t="s">
        <v>10304</v>
      </c>
      <c r="F770" s="884" t="s">
        <v>10304</v>
      </c>
    </row>
    <row r="771" customFormat="false" ht="23.25" hidden="false" customHeight="false" outlineLevel="0" collapsed="false">
      <c r="A771" s="884" t="s">
        <v>8464</v>
      </c>
      <c r="B771" s="884" t="s">
        <v>11172</v>
      </c>
      <c r="C771" s="885" t="s">
        <v>11173</v>
      </c>
      <c r="D771" s="884" t="s">
        <v>10649</v>
      </c>
      <c r="E771" s="884" t="s">
        <v>10368</v>
      </c>
      <c r="F771" s="884" t="s">
        <v>10368</v>
      </c>
    </row>
    <row r="772" customFormat="false" ht="23.25" hidden="false" customHeight="false" outlineLevel="0" collapsed="false">
      <c r="A772" s="884" t="s">
        <v>8464</v>
      </c>
      <c r="B772" s="884" t="s">
        <v>11174</v>
      </c>
      <c r="C772" s="885" t="s">
        <v>11175</v>
      </c>
      <c r="D772" s="884" t="s">
        <v>10649</v>
      </c>
      <c r="E772" s="884" t="s">
        <v>11176</v>
      </c>
      <c r="F772" s="884" t="s">
        <v>11176</v>
      </c>
    </row>
    <row r="773" customFormat="false" ht="23.25" hidden="false" customHeight="false" outlineLevel="0" collapsed="false">
      <c r="A773" s="884" t="s">
        <v>8464</v>
      </c>
      <c r="B773" s="884" t="s">
        <v>11177</v>
      </c>
      <c r="C773" s="885" t="s">
        <v>11178</v>
      </c>
      <c r="D773" s="884" t="s">
        <v>10649</v>
      </c>
      <c r="E773" s="884" t="s">
        <v>11179</v>
      </c>
      <c r="F773" s="884" t="s">
        <v>11179</v>
      </c>
    </row>
    <row r="774" customFormat="false" ht="23.25" hidden="false" customHeight="false" outlineLevel="0" collapsed="false">
      <c r="A774" s="884" t="s">
        <v>8464</v>
      </c>
      <c r="B774" s="884" t="s">
        <v>11180</v>
      </c>
      <c r="C774" s="885" t="s">
        <v>11181</v>
      </c>
      <c r="D774" s="884" t="s">
        <v>10649</v>
      </c>
      <c r="E774" s="884" t="s">
        <v>11182</v>
      </c>
      <c r="F774" s="884" t="s">
        <v>11182</v>
      </c>
    </row>
    <row r="775" customFormat="false" ht="15" hidden="false" customHeight="false" outlineLevel="0" collapsed="false">
      <c r="A775" s="884" t="s">
        <v>8464</v>
      </c>
      <c r="B775" s="884" t="s">
        <v>11183</v>
      </c>
      <c r="C775" s="885" t="s">
        <v>11184</v>
      </c>
      <c r="D775" s="884" t="s">
        <v>10649</v>
      </c>
      <c r="E775" s="884" t="s">
        <v>11185</v>
      </c>
      <c r="F775" s="884" t="s">
        <v>11185</v>
      </c>
    </row>
    <row r="776" customFormat="false" ht="23.25" hidden="false" customHeight="false" outlineLevel="0" collapsed="false">
      <c r="A776" s="884" t="s">
        <v>8464</v>
      </c>
      <c r="B776" s="884" t="s">
        <v>11186</v>
      </c>
      <c r="C776" s="885" t="s">
        <v>11187</v>
      </c>
      <c r="D776" s="884" t="s">
        <v>10649</v>
      </c>
      <c r="E776" s="884" t="s">
        <v>11188</v>
      </c>
      <c r="F776" s="884" t="s">
        <v>11188</v>
      </c>
    </row>
    <row r="777" customFormat="false" ht="23.25" hidden="false" customHeight="false" outlineLevel="0" collapsed="false">
      <c r="A777" s="884" t="s">
        <v>8464</v>
      </c>
      <c r="B777" s="884" t="s">
        <v>11189</v>
      </c>
      <c r="C777" s="885" t="s">
        <v>11190</v>
      </c>
      <c r="D777" s="884" t="s">
        <v>10649</v>
      </c>
      <c r="E777" s="884" t="s">
        <v>11191</v>
      </c>
      <c r="F777" s="884" t="s">
        <v>11191</v>
      </c>
    </row>
    <row r="778" customFormat="false" ht="23.25" hidden="false" customHeight="false" outlineLevel="0" collapsed="false">
      <c r="A778" s="884" t="s">
        <v>8464</v>
      </c>
      <c r="B778" s="884" t="s">
        <v>11192</v>
      </c>
      <c r="C778" s="885" t="s">
        <v>11193</v>
      </c>
      <c r="D778" s="884" t="s">
        <v>10649</v>
      </c>
      <c r="E778" s="884" t="s">
        <v>11194</v>
      </c>
      <c r="F778" s="884" t="s">
        <v>11194</v>
      </c>
    </row>
    <row r="779" customFormat="false" ht="15" hidden="false" customHeight="false" outlineLevel="0" collapsed="false">
      <c r="A779" s="884" t="s">
        <v>8464</v>
      </c>
      <c r="B779" s="884" t="s">
        <v>11195</v>
      </c>
      <c r="C779" s="885" t="s">
        <v>11196</v>
      </c>
      <c r="D779" s="884" t="s">
        <v>10649</v>
      </c>
      <c r="E779" s="884" t="s">
        <v>11197</v>
      </c>
      <c r="F779" s="884" t="s">
        <v>11197</v>
      </c>
    </row>
    <row r="780" customFormat="false" ht="23.25" hidden="false" customHeight="false" outlineLevel="0" collapsed="false">
      <c r="A780" s="884" t="s">
        <v>8464</v>
      </c>
      <c r="B780" s="884" t="s">
        <v>11198</v>
      </c>
      <c r="C780" s="885" t="s">
        <v>11199</v>
      </c>
      <c r="D780" s="884" t="s">
        <v>10649</v>
      </c>
      <c r="E780" s="884" t="s">
        <v>11200</v>
      </c>
      <c r="F780" s="884" t="s">
        <v>11200</v>
      </c>
    </row>
    <row r="781" customFormat="false" ht="23.25" hidden="false" customHeight="false" outlineLevel="0" collapsed="false">
      <c r="A781" s="884" t="s">
        <v>8464</v>
      </c>
      <c r="B781" s="884" t="s">
        <v>11201</v>
      </c>
      <c r="C781" s="885" t="s">
        <v>11202</v>
      </c>
      <c r="D781" s="884" t="s">
        <v>10649</v>
      </c>
      <c r="E781" s="884" t="s">
        <v>11203</v>
      </c>
      <c r="F781" s="884" t="s">
        <v>11203</v>
      </c>
    </row>
    <row r="782" customFormat="false" ht="23.25" hidden="false" customHeight="false" outlineLevel="0" collapsed="false">
      <c r="A782" s="884" t="s">
        <v>8464</v>
      </c>
      <c r="B782" s="884" t="s">
        <v>11204</v>
      </c>
      <c r="C782" s="885" t="s">
        <v>11205</v>
      </c>
      <c r="D782" s="884" t="s">
        <v>10649</v>
      </c>
      <c r="E782" s="884" t="s">
        <v>11206</v>
      </c>
      <c r="F782" s="884" t="s">
        <v>11206</v>
      </c>
    </row>
    <row r="783" customFormat="false" ht="23.25" hidden="false" customHeight="false" outlineLevel="0" collapsed="false">
      <c r="A783" s="884" t="s">
        <v>8464</v>
      </c>
      <c r="B783" s="884" t="s">
        <v>11207</v>
      </c>
      <c r="C783" s="885" t="s">
        <v>11208</v>
      </c>
      <c r="D783" s="884" t="s">
        <v>10649</v>
      </c>
      <c r="E783" s="884" t="s">
        <v>11209</v>
      </c>
      <c r="F783" s="884" t="s">
        <v>11209</v>
      </c>
    </row>
    <row r="784" customFormat="false" ht="23.25" hidden="false" customHeight="false" outlineLevel="0" collapsed="false">
      <c r="A784" s="884" t="s">
        <v>8464</v>
      </c>
      <c r="B784" s="884" t="s">
        <v>11210</v>
      </c>
      <c r="C784" s="885" t="s">
        <v>11211</v>
      </c>
      <c r="D784" s="884" t="s">
        <v>10649</v>
      </c>
      <c r="E784" s="884" t="s">
        <v>11212</v>
      </c>
      <c r="F784" s="884" t="s">
        <v>11212</v>
      </c>
    </row>
    <row r="785" customFormat="false" ht="23.25" hidden="false" customHeight="false" outlineLevel="0" collapsed="false">
      <c r="A785" s="884" t="s">
        <v>8464</v>
      </c>
      <c r="B785" s="884" t="s">
        <v>11213</v>
      </c>
      <c r="C785" s="885" t="s">
        <v>11214</v>
      </c>
      <c r="D785" s="884" t="s">
        <v>10649</v>
      </c>
      <c r="E785" s="884" t="s">
        <v>11215</v>
      </c>
      <c r="F785" s="884" t="s">
        <v>11215</v>
      </c>
    </row>
    <row r="786" customFormat="false" ht="23.25" hidden="false" customHeight="false" outlineLevel="0" collapsed="false">
      <c r="A786" s="884" t="s">
        <v>8464</v>
      </c>
      <c r="B786" s="884" t="s">
        <v>11216</v>
      </c>
      <c r="C786" s="885" t="s">
        <v>11217</v>
      </c>
      <c r="D786" s="884" t="s">
        <v>10649</v>
      </c>
      <c r="E786" s="884" t="s">
        <v>11218</v>
      </c>
      <c r="F786" s="884" t="s">
        <v>11218</v>
      </c>
    </row>
    <row r="787" customFormat="false" ht="23.25" hidden="false" customHeight="false" outlineLevel="0" collapsed="false">
      <c r="A787" s="884" t="s">
        <v>8464</v>
      </c>
      <c r="B787" s="884" t="s">
        <v>11219</v>
      </c>
      <c r="C787" s="885" t="s">
        <v>11220</v>
      </c>
      <c r="D787" s="884" t="s">
        <v>10649</v>
      </c>
      <c r="E787" s="884" t="s">
        <v>11221</v>
      </c>
      <c r="F787" s="884" t="s">
        <v>11221</v>
      </c>
    </row>
    <row r="788" customFormat="false" ht="23.25" hidden="false" customHeight="false" outlineLevel="0" collapsed="false">
      <c r="A788" s="884" t="s">
        <v>8464</v>
      </c>
      <c r="B788" s="884" t="s">
        <v>11222</v>
      </c>
      <c r="C788" s="885" t="s">
        <v>11223</v>
      </c>
      <c r="D788" s="884" t="s">
        <v>10649</v>
      </c>
      <c r="E788" s="884" t="s">
        <v>11224</v>
      </c>
      <c r="F788" s="884" t="s">
        <v>11224</v>
      </c>
    </row>
    <row r="789" customFormat="false" ht="23.25" hidden="false" customHeight="false" outlineLevel="0" collapsed="false">
      <c r="A789" s="884" t="s">
        <v>8464</v>
      </c>
      <c r="B789" s="884" t="s">
        <v>11225</v>
      </c>
      <c r="C789" s="885" t="s">
        <v>11226</v>
      </c>
      <c r="D789" s="884" t="s">
        <v>10649</v>
      </c>
      <c r="E789" s="884" t="s">
        <v>11227</v>
      </c>
      <c r="F789" s="884" t="s">
        <v>11227</v>
      </c>
    </row>
    <row r="790" customFormat="false" ht="23.25" hidden="false" customHeight="false" outlineLevel="0" collapsed="false">
      <c r="A790" s="884" t="s">
        <v>8464</v>
      </c>
      <c r="B790" s="884" t="s">
        <v>11228</v>
      </c>
      <c r="C790" s="885" t="s">
        <v>11229</v>
      </c>
      <c r="D790" s="884" t="s">
        <v>10649</v>
      </c>
      <c r="E790" s="884" t="s">
        <v>11230</v>
      </c>
      <c r="F790" s="884" t="s">
        <v>11230</v>
      </c>
    </row>
    <row r="791" customFormat="false" ht="23.25" hidden="false" customHeight="false" outlineLevel="0" collapsed="false">
      <c r="A791" s="884" t="s">
        <v>8464</v>
      </c>
      <c r="B791" s="884" t="s">
        <v>11231</v>
      </c>
      <c r="C791" s="885" t="s">
        <v>11232</v>
      </c>
      <c r="D791" s="884" t="s">
        <v>10649</v>
      </c>
      <c r="E791" s="884" t="s">
        <v>10264</v>
      </c>
      <c r="F791" s="884" t="s">
        <v>10264</v>
      </c>
    </row>
    <row r="792" customFormat="false" ht="34.5" hidden="false" customHeight="false" outlineLevel="0" collapsed="false">
      <c r="A792" s="884" t="s">
        <v>8464</v>
      </c>
      <c r="B792" s="884" t="s">
        <v>11233</v>
      </c>
      <c r="C792" s="885" t="s">
        <v>11234</v>
      </c>
      <c r="D792" s="884" t="s">
        <v>10649</v>
      </c>
      <c r="E792" s="884" t="s">
        <v>11235</v>
      </c>
      <c r="F792" s="884" t="s">
        <v>11235</v>
      </c>
    </row>
    <row r="793" customFormat="false" ht="34.5" hidden="false" customHeight="false" outlineLevel="0" collapsed="false">
      <c r="A793" s="884" t="s">
        <v>8464</v>
      </c>
      <c r="B793" s="884" t="s">
        <v>11236</v>
      </c>
      <c r="C793" s="885" t="s">
        <v>11237</v>
      </c>
      <c r="D793" s="884" t="s">
        <v>10649</v>
      </c>
      <c r="E793" s="884" t="s">
        <v>11238</v>
      </c>
      <c r="F793" s="884" t="s">
        <v>11238</v>
      </c>
    </row>
    <row r="794" customFormat="false" ht="34.5" hidden="false" customHeight="false" outlineLevel="0" collapsed="false">
      <c r="A794" s="884" t="s">
        <v>8464</v>
      </c>
      <c r="B794" s="884" t="s">
        <v>11239</v>
      </c>
      <c r="C794" s="885" t="s">
        <v>11240</v>
      </c>
      <c r="D794" s="884" t="s">
        <v>10649</v>
      </c>
      <c r="E794" s="884" t="s">
        <v>8940</v>
      </c>
      <c r="F794" s="884" t="s">
        <v>8940</v>
      </c>
    </row>
    <row r="795" customFormat="false" ht="34.5" hidden="false" customHeight="false" outlineLevel="0" collapsed="false">
      <c r="A795" s="884" t="s">
        <v>8464</v>
      </c>
      <c r="B795" s="884" t="s">
        <v>11241</v>
      </c>
      <c r="C795" s="885" t="s">
        <v>11242</v>
      </c>
      <c r="D795" s="884" t="s">
        <v>10649</v>
      </c>
      <c r="E795" s="884" t="s">
        <v>9067</v>
      </c>
      <c r="F795" s="884" t="s">
        <v>9067</v>
      </c>
    </row>
    <row r="796" customFormat="false" ht="34.5" hidden="false" customHeight="false" outlineLevel="0" collapsed="false">
      <c r="A796" s="884" t="s">
        <v>8464</v>
      </c>
      <c r="B796" s="884" t="s">
        <v>11243</v>
      </c>
      <c r="C796" s="885" t="s">
        <v>11244</v>
      </c>
      <c r="D796" s="884" t="s">
        <v>10649</v>
      </c>
      <c r="E796" s="884" t="s">
        <v>10397</v>
      </c>
      <c r="F796" s="884" t="s">
        <v>10397</v>
      </c>
    </row>
    <row r="797" customFormat="false" ht="34.5" hidden="false" customHeight="false" outlineLevel="0" collapsed="false">
      <c r="A797" s="884" t="s">
        <v>8464</v>
      </c>
      <c r="B797" s="884" t="s">
        <v>11245</v>
      </c>
      <c r="C797" s="885" t="s">
        <v>11246</v>
      </c>
      <c r="D797" s="884" t="s">
        <v>10649</v>
      </c>
      <c r="E797" s="884" t="s">
        <v>10307</v>
      </c>
      <c r="F797" s="884" t="s">
        <v>10307</v>
      </c>
    </row>
    <row r="798" customFormat="false" ht="23.25" hidden="false" customHeight="false" outlineLevel="0" collapsed="false">
      <c r="A798" s="884" t="s">
        <v>8464</v>
      </c>
      <c r="B798" s="884" t="s">
        <v>11247</v>
      </c>
      <c r="C798" s="885" t="s">
        <v>11248</v>
      </c>
      <c r="D798" s="884" t="s">
        <v>10649</v>
      </c>
      <c r="E798" s="884" t="s">
        <v>11249</v>
      </c>
      <c r="F798" s="884" t="s">
        <v>11249</v>
      </c>
    </row>
    <row r="799" customFormat="false" ht="23.25" hidden="false" customHeight="false" outlineLevel="0" collapsed="false">
      <c r="A799" s="884" t="s">
        <v>8464</v>
      </c>
      <c r="B799" s="884" t="s">
        <v>11250</v>
      </c>
      <c r="C799" s="885" t="s">
        <v>11251</v>
      </c>
      <c r="D799" s="884" t="s">
        <v>10649</v>
      </c>
      <c r="E799" s="884" t="s">
        <v>11252</v>
      </c>
      <c r="F799" s="884" t="s">
        <v>11252</v>
      </c>
    </row>
    <row r="800" customFormat="false" ht="23.25" hidden="false" customHeight="false" outlineLevel="0" collapsed="false">
      <c r="A800" s="884" t="s">
        <v>8464</v>
      </c>
      <c r="B800" s="884" t="s">
        <v>11253</v>
      </c>
      <c r="C800" s="885" t="s">
        <v>11254</v>
      </c>
      <c r="D800" s="884" t="s">
        <v>10649</v>
      </c>
      <c r="E800" s="884" t="s">
        <v>11255</v>
      </c>
      <c r="F800" s="884" t="s">
        <v>11255</v>
      </c>
    </row>
    <row r="801" customFormat="false" ht="23.25" hidden="false" customHeight="false" outlineLevel="0" collapsed="false">
      <c r="A801" s="884" t="s">
        <v>8464</v>
      </c>
      <c r="B801" s="884" t="s">
        <v>11256</v>
      </c>
      <c r="C801" s="885" t="s">
        <v>11257</v>
      </c>
      <c r="D801" s="884" t="s">
        <v>10649</v>
      </c>
      <c r="E801" s="884" t="s">
        <v>11258</v>
      </c>
      <c r="F801" s="884" t="s">
        <v>11258</v>
      </c>
    </row>
    <row r="802" customFormat="false" ht="23.25" hidden="false" customHeight="false" outlineLevel="0" collapsed="false">
      <c r="A802" s="884" t="s">
        <v>8464</v>
      </c>
      <c r="B802" s="884" t="s">
        <v>11259</v>
      </c>
      <c r="C802" s="885" t="s">
        <v>11260</v>
      </c>
      <c r="D802" s="884" t="s">
        <v>10649</v>
      </c>
      <c r="E802" s="884" t="s">
        <v>11261</v>
      </c>
      <c r="F802" s="884" t="s">
        <v>11261</v>
      </c>
    </row>
    <row r="803" customFormat="false" ht="23.25" hidden="false" customHeight="false" outlineLevel="0" collapsed="false">
      <c r="A803" s="884" t="s">
        <v>8464</v>
      </c>
      <c r="B803" s="884" t="s">
        <v>11262</v>
      </c>
      <c r="C803" s="885" t="s">
        <v>11263</v>
      </c>
      <c r="D803" s="884" t="s">
        <v>10649</v>
      </c>
      <c r="E803" s="884" t="s">
        <v>9390</v>
      </c>
      <c r="F803" s="884" t="s">
        <v>9390</v>
      </c>
    </row>
    <row r="804" customFormat="false" ht="23.25" hidden="false" customHeight="false" outlineLevel="0" collapsed="false">
      <c r="A804" s="884" t="s">
        <v>8464</v>
      </c>
      <c r="B804" s="884" t="s">
        <v>11264</v>
      </c>
      <c r="C804" s="885" t="s">
        <v>11265</v>
      </c>
      <c r="D804" s="884" t="s">
        <v>10649</v>
      </c>
      <c r="E804" s="884" t="s">
        <v>11266</v>
      </c>
      <c r="F804" s="884" t="s">
        <v>11266</v>
      </c>
    </row>
    <row r="805" customFormat="false" ht="23.25" hidden="false" customHeight="false" outlineLevel="0" collapsed="false">
      <c r="A805" s="884" t="s">
        <v>8464</v>
      </c>
      <c r="B805" s="884" t="s">
        <v>11267</v>
      </c>
      <c r="C805" s="885" t="s">
        <v>11268</v>
      </c>
      <c r="D805" s="884" t="s">
        <v>10649</v>
      </c>
      <c r="E805" s="884" t="s">
        <v>8947</v>
      </c>
      <c r="F805" s="884" t="s">
        <v>8947</v>
      </c>
    </row>
    <row r="806" customFormat="false" ht="23.25" hidden="false" customHeight="false" outlineLevel="0" collapsed="false">
      <c r="A806" s="884" t="s">
        <v>8464</v>
      </c>
      <c r="B806" s="884" t="s">
        <v>11269</v>
      </c>
      <c r="C806" s="885" t="s">
        <v>11270</v>
      </c>
      <c r="D806" s="884" t="s">
        <v>10649</v>
      </c>
      <c r="E806" s="884" t="s">
        <v>11271</v>
      </c>
      <c r="F806" s="884" t="s">
        <v>11271</v>
      </c>
    </row>
    <row r="807" customFormat="false" ht="23.25" hidden="false" customHeight="false" outlineLevel="0" collapsed="false">
      <c r="A807" s="884" t="s">
        <v>8464</v>
      </c>
      <c r="B807" s="884" t="s">
        <v>11272</v>
      </c>
      <c r="C807" s="885" t="s">
        <v>11273</v>
      </c>
      <c r="D807" s="884" t="s">
        <v>10649</v>
      </c>
      <c r="E807" s="884" t="s">
        <v>11274</v>
      </c>
      <c r="F807" s="884" t="s">
        <v>11274</v>
      </c>
    </row>
    <row r="808" customFormat="false" ht="23.25" hidden="false" customHeight="false" outlineLevel="0" collapsed="false">
      <c r="A808" s="884" t="s">
        <v>8464</v>
      </c>
      <c r="B808" s="884" t="s">
        <v>11275</v>
      </c>
      <c r="C808" s="885" t="s">
        <v>11276</v>
      </c>
      <c r="D808" s="884" t="s">
        <v>10649</v>
      </c>
      <c r="E808" s="884" t="s">
        <v>11277</v>
      </c>
      <c r="F808" s="884" t="s">
        <v>11277</v>
      </c>
    </row>
    <row r="809" customFormat="false" ht="23.25" hidden="false" customHeight="false" outlineLevel="0" collapsed="false">
      <c r="A809" s="884" t="s">
        <v>8464</v>
      </c>
      <c r="B809" s="884" t="s">
        <v>11278</v>
      </c>
      <c r="C809" s="885" t="s">
        <v>11279</v>
      </c>
      <c r="D809" s="884" t="s">
        <v>10649</v>
      </c>
      <c r="E809" s="884" t="s">
        <v>11280</v>
      </c>
      <c r="F809" s="884" t="s">
        <v>11280</v>
      </c>
    </row>
    <row r="810" customFormat="false" ht="23.25" hidden="false" customHeight="false" outlineLevel="0" collapsed="false">
      <c r="A810" s="884" t="s">
        <v>8464</v>
      </c>
      <c r="B810" s="884" t="s">
        <v>11281</v>
      </c>
      <c r="C810" s="885" t="s">
        <v>11282</v>
      </c>
      <c r="D810" s="884" t="s">
        <v>10649</v>
      </c>
      <c r="E810" s="884" t="s">
        <v>11283</v>
      </c>
      <c r="F810" s="884" t="s">
        <v>11283</v>
      </c>
    </row>
    <row r="811" customFormat="false" ht="34.5" hidden="false" customHeight="false" outlineLevel="0" collapsed="false">
      <c r="A811" s="884" t="s">
        <v>8464</v>
      </c>
      <c r="B811" s="884" t="s">
        <v>11284</v>
      </c>
      <c r="C811" s="885" t="s">
        <v>11285</v>
      </c>
      <c r="D811" s="884" t="s">
        <v>10649</v>
      </c>
      <c r="E811" s="884" t="s">
        <v>11286</v>
      </c>
      <c r="F811" s="884" t="s">
        <v>11286</v>
      </c>
    </row>
    <row r="812" customFormat="false" ht="23.25" hidden="false" customHeight="false" outlineLevel="0" collapsed="false">
      <c r="A812" s="884" t="s">
        <v>8464</v>
      </c>
      <c r="B812" s="884" t="s">
        <v>11287</v>
      </c>
      <c r="C812" s="885" t="s">
        <v>11288</v>
      </c>
      <c r="D812" s="884" t="s">
        <v>10649</v>
      </c>
      <c r="E812" s="884" t="s">
        <v>11289</v>
      </c>
      <c r="F812" s="884" t="s">
        <v>11289</v>
      </c>
    </row>
    <row r="813" customFormat="false" ht="34.5" hidden="false" customHeight="false" outlineLevel="0" collapsed="false">
      <c r="A813" s="884" t="s">
        <v>8464</v>
      </c>
      <c r="B813" s="884" t="s">
        <v>11290</v>
      </c>
      <c r="C813" s="885" t="s">
        <v>11291</v>
      </c>
      <c r="D813" s="884" t="s">
        <v>10649</v>
      </c>
      <c r="E813" s="884" t="s">
        <v>11292</v>
      </c>
      <c r="F813" s="884" t="s">
        <v>11292</v>
      </c>
    </row>
    <row r="814" customFormat="false" ht="23.25" hidden="false" customHeight="false" outlineLevel="0" collapsed="false">
      <c r="A814" s="884" t="s">
        <v>8464</v>
      </c>
      <c r="B814" s="884" t="s">
        <v>11293</v>
      </c>
      <c r="C814" s="885" t="s">
        <v>11294</v>
      </c>
      <c r="D814" s="884" t="s">
        <v>10649</v>
      </c>
      <c r="E814" s="884" t="s">
        <v>11295</v>
      </c>
      <c r="F814" s="884" t="s">
        <v>11295</v>
      </c>
    </row>
    <row r="815" customFormat="false" ht="23.25" hidden="false" customHeight="false" outlineLevel="0" collapsed="false">
      <c r="A815" s="884" t="s">
        <v>8464</v>
      </c>
      <c r="B815" s="884" t="s">
        <v>11296</v>
      </c>
      <c r="C815" s="885" t="s">
        <v>11297</v>
      </c>
      <c r="D815" s="884" t="s">
        <v>10649</v>
      </c>
      <c r="E815" s="884" t="s">
        <v>11298</v>
      </c>
      <c r="F815" s="884" t="s">
        <v>11298</v>
      </c>
    </row>
    <row r="816" customFormat="false" ht="34.5" hidden="false" customHeight="false" outlineLevel="0" collapsed="false">
      <c r="A816" s="884" t="s">
        <v>8464</v>
      </c>
      <c r="B816" s="884" t="s">
        <v>11299</v>
      </c>
      <c r="C816" s="885" t="s">
        <v>11300</v>
      </c>
      <c r="D816" s="884" t="s">
        <v>10649</v>
      </c>
      <c r="E816" s="884" t="s">
        <v>11301</v>
      </c>
      <c r="F816" s="884" t="s">
        <v>11301</v>
      </c>
    </row>
    <row r="817" customFormat="false" ht="23.25" hidden="false" customHeight="false" outlineLevel="0" collapsed="false">
      <c r="A817" s="884" t="s">
        <v>8464</v>
      </c>
      <c r="B817" s="884" t="s">
        <v>11302</v>
      </c>
      <c r="C817" s="885" t="s">
        <v>11303</v>
      </c>
      <c r="D817" s="884" t="s">
        <v>10649</v>
      </c>
      <c r="E817" s="884" t="s">
        <v>11304</v>
      </c>
      <c r="F817" s="884" t="s">
        <v>11304</v>
      </c>
    </row>
    <row r="818" customFormat="false" ht="34.5" hidden="false" customHeight="false" outlineLevel="0" collapsed="false">
      <c r="A818" s="884" t="s">
        <v>8464</v>
      </c>
      <c r="B818" s="884" t="s">
        <v>11305</v>
      </c>
      <c r="C818" s="885" t="s">
        <v>11306</v>
      </c>
      <c r="D818" s="884" t="s">
        <v>10649</v>
      </c>
      <c r="E818" s="884" t="s">
        <v>11307</v>
      </c>
      <c r="F818" s="884" t="s">
        <v>11307</v>
      </c>
    </row>
    <row r="819" customFormat="false" ht="23.25" hidden="false" customHeight="false" outlineLevel="0" collapsed="false">
      <c r="A819" s="884" t="s">
        <v>8464</v>
      </c>
      <c r="B819" s="884" t="s">
        <v>11308</v>
      </c>
      <c r="C819" s="885" t="s">
        <v>11309</v>
      </c>
      <c r="D819" s="884" t="s">
        <v>10649</v>
      </c>
      <c r="E819" s="884" t="s">
        <v>11310</v>
      </c>
      <c r="F819" s="884" t="s">
        <v>11310</v>
      </c>
    </row>
    <row r="820" customFormat="false" ht="23.25" hidden="false" customHeight="false" outlineLevel="0" collapsed="false">
      <c r="A820" s="884" t="s">
        <v>8464</v>
      </c>
      <c r="B820" s="884" t="s">
        <v>11311</v>
      </c>
      <c r="C820" s="885" t="s">
        <v>11312</v>
      </c>
      <c r="D820" s="884" t="s">
        <v>10649</v>
      </c>
      <c r="E820" s="884" t="s">
        <v>10944</v>
      </c>
      <c r="F820" s="884" t="s">
        <v>10944</v>
      </c>
    </row>
    <row r="821" customFormat="false" ht="23.25" hidden="false" customHeight="false" outlineLevel="0" collapsed="false">
      <c r="A821" s="884" t="s">
        <v>8464</v>
      </c>
      <c r="B821" s="884" t="s">
        <v>11313</v>
      </c>
      <c r="C821" s="885" t="s">
        <v>11314</v>
      </c>
      <c r="D821" s="884" t="s">
        <v>10649</v>
      </c>
      <c r="E821" s="884" t="s">
        <v>10278</v>
      </c>
      <c r="F821" s="884" t="s">
        <v>10278</v>
      </c>
    </row>
    <row r="822" customFormat="false" ht="23.25" hidden="false" customHeight="false" outlineLevel="0" collapsed="false">
      <c r="A822" s="884" t="s">
        <v>8464</v>
      </c>
      <c r="B822" s="884" t="s">
        <v>11315</v>
      </c>
      <c r="C822" s="885" t="s">
        <v>11316</v>
      </c>
      <c r="D822" s="884" t="s">
        <v>10649</v>
      </c>
      <c r="E822" s="884" t="s">
        <v>11015</v>
      </c>
      <c r="F822" s="884" t="s">
        <v>11015</v>
      </c>
    </row>
    <row r="823" customFormat="false" ht="23.25" hidden="false" customHeight="false" outlineLevel="0" collapsed="false">
      <c r="A823" s="884" t="s">
        <v>8464</v>
      </c>
      <c r="B823" s="884" t="s">
        <v>11317</v>
      </c>
      <c r="C823" s="885" t="s">
        <v>11318</v>
      </c>
      <c r="D823" s="884" t="s">
        <v>10649</v>
      </c>
      <c r="E823" s="884" t="s">
        <v>11319</v>
      </c>
      <c r="F823" s="884" t="s">
        <v>11319</v>
      </c>
    </row>
    <row r="824" customFormat="false" ht="15" hidden="false" customHeight="false" outlineLevel="0" collapsed="false">
      <c r="A824" s="884" t="s">
        <v>8464</v>
      </c>
      <c r="B824" s="884" t="s">
        <v>11320</v>
      </c>
      <c r="C824" s="885" t="s">
        <v>11321</v>
      </c>
      <c r="D824" s="884" t="s">
        <v>10649</v>
      </c>
      <c r="E824" s="884" t="s">
        <v>11109</v>
      </c>
      <c r="F824" s="884" t="s">
        <v>11109</v>
      </c>
    </row>
    <row r="825" customFormat="false" ht="23.25" hidden="false" customHeight="false" outlineLevel="0" collapsed="false">
      <c r="A825" s="884" t="s">
        <v>8464</v>
      </c>
      <c r="B825" s="884" t="s">
        <v>11322</v>
      </c>
      <c r="C825" s="885" t="s">
        <v>11323</v>
      </c>
      <c r="D825" s="884" t="s">
        <v>10649</v>
      </c>
      <c r="E825" s="884" t="s">
        <v>11324</v>
      </c>
      <c r="F825" s="884" t="s">
        <v>11324</v>
      </c>
    </row>
    <row r="826" customFormat="false" ht="23.25" hidden="false" customHeight="false" outlineLevel="0" collapsed="false">
      <c r="A826" s="884" t="s">
        <v>8464</v>
      </c>
      <c r="B826" s="884" t="s">
        <v>11325</v>
      </c>
      <c r="C826" s="885" t="s">
        <v>11326</v>
      </c>
      <c r="D826" s="884" t="s">
        <v>10649</v>
      </c>
      <c r="E826" s="884" t="s">
        <v>10960</v>
      </c>
      <c r="F826" s="884" t="s">
        <v>10960</v>
      </c>
    </row>
    <row r="827" customFormat="false" ht="23.25" hidden="false" customHeight="false" outlineLevel="0" collapsed="false">
      <c r="A827" s="884" t="s">
        <v>8464</v>
      </c>
      <c r="B827" s="884" t="s">
        <v>11327</v>
      </c>
      <c r="C827" s="885" t="s">
        <v>11328</v>
      </c>
      <c r="D827" s="884" t="s">
        <v>10649</v>
      </c>
      <c r="E827" s="884" t="s">
        <v>11329</v>
      </c>
      <c r="F827" s="884" t="s">
        <v>11329</v>
      </c>
    </row>
    <row r="828" customFormat="false" ht="23.25" hidden="false" customHeight="false" outlineLevel="0" collapsed="false">
      <c r="A828" s="884" t="s">
        <v>8464</v>
      </c>
      <c r="B828" s="884" t="s">
        <v>11330</v>
      </c>
      <c r="C828" s="885" t="s">
        <v>11331</v>
      </c>
      <c r="D828" s="884" t="s">
        <v>10649</v>
      </c>
      <c r="E828" s="884" t="s">
        <v>11332</v>
      </c>
      <c r="F828" s="884" t="s">
        <v>11332</v>
      </c>
    </row>
    <row r="829" customFormat="false" ht="23.25" hidden="false" customHeight="false" outlineLevel="0" collapsed="false">
      <c r="A829" s="884" t="s">
        <v>8464</v>
      </c>
      <c r="B829" s="884" t="s">
        <v>11333</v>
      </c>
      <c r="C829" s="885" t="s">
        <v>11334</v>
      </c>
      <c r="D829" s="884" t="s">
        <v>10649</v>
      </c>
      <c r="E829" s="884" t="s">
        <v>11335</v>
      </c>
      <c r="F829" s="884" t="s">
        <v>11335</v>
      </c>
    </row>
    <row r="830" customFormat="false" ht="23.25" hidden="false" customHeight="false" outlineLevel="0" collapsed="false">
      <c r="A830" s="884" t="s">
        <v>8464</v>
      </c>
      <c r="B830" s="884" t="s">
        <v>11336</v>
      </c>
      <c r="C830" s="885" t="s">
        <v>11337</v>
      </c>
      <c r="D830" s="884" t="s">
        <v>10649</v>
      </c>
      <c r="E830" s="884" t="s">
        <v>11338</v>
      </c>
      <c r="F830" s="884" t="s">
        <v>11338</v>
      </c>
    </row>
    <row r="831" customFormat="false" ht="23.25" hidden="false" customHeight="false" outlineLevel="0" collapsed="false">
      <c r="A831" s="884" t="s">
        <v>8464</v>
      </c>
      <c r="B831" s="884" t="s">
        <v>11339</v>
      </c>
      <c r="C831" s="885" t="s">
        <v>11340</v>
      </c>
      <c r="D831" s="884" t="s">
        <v>10649</v>
      </c>
      <c r="E831" s="884" t="s">
        <v>10766</v>
      </c>
      <c r="F831" s="884" t="s">
        <v>10766</v>
      </c>
    </row>
    <row r="832" customFormat="false" ht="23.25" hidden="false" customHeight="false" outlineLevel="0" collapsed="false">
      <c r="A832" s="884" t="s">
        <v>8464</v>
      </c>
      <c r="B832" s="884" t="s">
        <v>11341</v>
      </c>
      <c r="C832" s="885" t="s">
        <v>11342</v>
      </c>
      <c r="D832" s="884" t="s">
        <v>10649</v>
      </c>
      <c r="E832" s="884" t="s">
        <v>10435</v>
      </c>
      <c r="F832" s="884" t="s">
        <v>10435</v>
      </c>
    </row>
    <row r="833" customFormat="false" ht="23.25" hidden="false" customHeight="false" outlineLevel="0" collapsed="false">
      <c r="A833" s="884" t="s">
        <v>8464</v>
      </c>
      <c r="B833" s="884" t="s">
        <v>11343</v>
      </c>
      <c r="C833" s="885" t="s">
        <v>11344</v>
      </c>
      <c r="D833" s="884" t="s">
        <v>10649</v>
      </c>
      <c r="E833" s="884" t="s">
        <v>10533</v>
      </c>
      <c r="F833" s="884" t="s">
        <v>10533</v>
      </c>
    </row>
    <row r="834" customFormat="false" ht="23.25" hidden="false" customHeight="false" outlineLevel="0" collapsed="false">
      <c r="A834" s="884" t="s">
        <v>8464</v>
      </c>
      <c r="B834" s="884" t="s">
        <v>11345</v>
      </c>
      <c r="C834" s="885" t="s">
        <v>11346</v>
      </c>
      <c r="D834" s="884" t="s">
        <v>10649</v>
      </c>
      <c r="E834" s="884" t="s">
        <v>11347</v>
      </c>
      <c r="F834" s="884" t="s">
        <v>11347</v>
      </c>
    </row>
    <row r="835" customFormat="false" ht="23.25" hidden="false" customHeight="false" outlineLevel="0" collapsed="false">
      <c r="A835" s="884" t="s">
        <v>8464</v>
      </c>
      <c r="B835" s="884" t="s">
        <v>11348</v>
      </c>
      <c r="C835" s="885" t="s">
        <v>11349</v>
      </c>
      <c r="D835" s="884" t="s">
        <v>10649</v>
      </c>
      <c r="E835" s="884" t="s">
        <v>11350</v>
      </c>
      <c r="F835" s="884" t="s">
        <v>11350</v>
      </c>
    </row>
    <row r="836" customFormat="false" ht="23.25" hidden="false" customHeight="false" outlineLevel="0" collapsed="false">
      <c r="A836" s="884" t="s">
        <v>8464</v>
      </c>
      <c r="B836" s="884" t="s">
        <v>11351</v>
      </c>
      <c r="C836" s="885" t="s">
        <v>11352</v>
      </c>
      <c r="D836" s="884" t="s">
        <v>10649</v>
      </c>
      <c r="E836" s="884" t="s">
        <v>10141</v>
      </c>
      <c r="F836" s="884" t="s">
        <v>10141</v>
      </c>
    </row>
    <row r="837" customFormat="false" ht="23.25" hidden="false" customHeight="false" outlineLevel="0" collapsed="false">
      <c r="A837" s="884" t="s">
        <v>8464</v>
      </c>
      <c r="B837" s="884" t="s">
        <v>11353</v>
      </c>
      <c r="C837" s="885" t="s">
        <v>11354</v>
      </c>
      <c r="D837" s="884" t="s">
        <v>10649</v>
      </c>
      <c r="E837" s="884" t="s">
        <v>9878</v>
      </c>
      <c r="F837" s="884" t="s">
        <v>9878</v>
      </c>
    </row>
    <row r="838" customFormat="false" ht="23.25" hidden="false" customHeight="false" outlineLevel="0" collapsed="false">
      <c r="A838" s="884" t="s">
        <v>8464</v>
      </c>
      <c r="B838" s="884" t="s">
        <v>11355</v>
      </c>
      <c r="C838" s="885" t="s">
        <v>11356</v>
      </c>
      <c r="D838" s="884" t="s">
        <v>10649</v>
      </c>
      <c r="E838" s="884" t="s">
        <v>11357</v>
      </c>
      <c r="F838" s="884" t="s">
        <v>11357</v>
      </c>
    </row>
    <row r="839" customFormat="false" ht="23.25" hidden="false" customHeight="false" outlineLevel="0" collapsed="false">
      <c r="A839" s="884" t="s">
        <v>8464</v>
      </c>
      <c r="B839" s="884" t="s">
        <v>11358</v>
      </c>
      <c r="C839" s="885" t="s">
        <v>11359</v>
      </c>
      <c r="D839" s="884" t="s">
        <v>10649</v>
      </c>
      <c r="E839" s="884" t="s">
        <v>11360</v>
      </c>
      <c r="F839" s="884" t="s">
        <v>11360</v>
      </c>
    </row>
    <row r="840" customFormat="false" ht="23.25" hidden="false" customHeight="false" outlineLevel="0" collapsed="false">
      <c r="A840" s="884" t="s">
        <v>8464</v>
      </c>
      <c r="B840" s="884" t="s">
        <v>11361</v>
      </c>
      <c r="C840" s="885" t="s">
        <v>11362</v>
      </c>
      <c r="D840" s="884" t="s">
        <v>10649</v>
      </c>
      <c r="E840" s="884" t="s">
        <v>10978</v>
      </c>
      <c r="F840" s="884" t="s">
        <v>10978</v>
      </c>
    </row>
    <row r="841" customFormat="false" ht="23.25" hidden="false" customHeight="false" outlineLevel="0" collapsed="false">
      <c r="A841" s="884" t="s">
        <v>8464</v>
      </c>
      <c r="B841" s="884" t="s">
        <v>11363</v>
      </c>
      <c r="C841" s="885" t="s">
        <v>11364</v>
      </c>
      <c r="D841" s="884" t="s">
        <v>10649</v>
      </c>
      <c r="E841" s="884" t="s">
        <v>10572</v>
      </c>
      <c r="F841" s="884" t="s">
        <v>10572</v>
      </c>
    </row>
    <row r="842" customFormat="false" ht="23.25" hidden="false" customHeight="false" outlineLevel="0" collapsed="false">
      <c r="A842" s="884" t="s">
        <v>8464</v>
      </c>
      <c r="B842" s="884" t="s">
        <v>11365</v>
      </c>
      <c r="C842" s="885" t="s">
        <v>11366</v>
      </c>
      <c r="D842" s="884" t="s">
        <v>10649</v>
      </c>
      <c r="E842" s="884" t="s">
        <v>11367</v>
      </c>
      <c r="F842" s="884" t="s">
        <v>11367</v>
      </c>
    </row>
    <row r="843" customFormat="false" ht="15" hidden="false" customHeight="false" outlineLevel="0" collapsed="false">
      <c r="A843" s="884" t="s">
        <v>8464</v>
      </c>
      <c r="B843" s="884" t="s">
        <v>11368</v>
      </c>
      <c r="C843" s="885" t="s">
        <v>11369</v>
      </c>
      <c r="D843" s="884" t="s">
        <v>10649</v>
      </c>
      <c r="E843" s="884" t="s">
        <v>11370</v>
      </c>
      <c r="F843" s="884" t="s">
        <v>11370</v>
      </c>
    </row>
    <row r="844" customFormat="false" ht="15" hidden="false" customHeight="false" outlineLevel="0" collapsed="false">
      <c r="A844" s="884" t="s">
        <v>8464</v>
      </c>
      <c r="B844" s="884" t="s">
        <v>11371</v>
      </c>
      <c r="C844" s="885" t="s">
        <v>11372</v>
      </c>
      <c r="D844" s="884" t="s">
        <v>10649</v>
      </c>
      <c r="E844" s="884" t="s">
        <v>11373</v>
      </c>
      <c r="F844" s="884" t="s">
        <v>11373</v>
      </c>
    </row>
    <row r="845" customFormat="false" ht="15" hidden="false" customHeight="false" outlineLevel="0" collapsed="false">
      <c r="A845" s="884" t="s">
        <v>8464</v>
      </c>
      <c r="B845" s="884" t="s">
        <v>11374</v>
      </c>
      <c r="C845" s="885" t="s">
        <v>11375</v>
      </c>
      <c r="D845" s="884" t="s">
        <v>10649</v>
      </c>
      <c r="E845" s="884" t="s">
        <v>11376</v>
      </c>
      <c r="F845" s="884" t="s">
        <v>11376</v>
      </c>
    </row>
    <row r="846" customFormat="false" ht="15" hidden="false" customHeight="false" outlineLevel="0" collapsed="false">
      <c r="A846" s="884" t="s">
        <v>8464</v>
      </c>
      <c r="B846" s="884" t="s">
        <v>11377</v>
      </c>
      <c r="C846" s="885" t="s">
        <v>11378</v>
      </c>
      <c r="D846" s="884" t="s">
        <v>10649</v>
      </c>
      <c r="E846" s="884" t="s">
        <v>10389</v>
      </c>
      <c r="F846" s="884" t="s">
        <v>10389</v>
      </c>
    </row>
    <row r="847" customFormat="false" ht="15" hidden="false" customHeight="false" outlineLevel="0" collapsed="false">
      <c r="A847" s="884" t="s">
        <v>8464</v>
      </c>
      <c r="B847" s="884" t="s">
        <v>11379</v>
      </c>
      <c r="C847" s="885" t="s">
        <v>11380</v>
      </c>
      <c r="D847" s="884" t="s">
        <v>10649</v>
      </c>
      <c r="E847" s="884" t="s">
        <v>11381</v>
      </c>
      <c r="F847" s="884" t="s">
        <v>11381</v>
      </c>
    </row>
    <row r="848" customFormat="false" ht="15" hidden="false" customHeight="false" outlineLevel="0" collapsed="false">
      <c r="A848" s="884" t="s">
        <v>8464</v>
      </c>
      <c r="B848" s="884" t="s">
        <v>11382</v>
      </c>
      <c r="C848" s="885" t="s">
        <v>11383</v>
      </c>
      <c r="D848" s="884" t="s">
        <v>10649</v>
      </c>
      <c r="E848" s="884" t="s">
        <v>11384</v>
      </c>
      <c r="F848" s="884" t="s">
        <v>11384</v>
      </c>
    </row>
    <row r="849" customFormat="false" ht="15" hidden="false" customHeight="false" outlineLevel="0" collapsed="false">
      <c r="A849" s="884" t="s">
        <v>8464</v>
      </c>
      <c r="B849" s="884" t="s">
        <v>11385</v>
      </c>
      <c r="C849" s="885" t="s">
        <v>11386</v>
      </c>
      <c r="D849" s="884" t="s">
        <v>10649</v>
      </c>
      <c r="E849" s="884" t="s">
        <v>9794</v>
      </c>
      <c r="F849" s="884" t="s">
        <v>9794</v>
      </c>
    </row>
    <row r="850" customFormat="false" ht="15" hidden="false" customHeight="false" outlineLevel="0" collapsed="false">
      <c r="A850" s="884" t="s">
        <v>8464</v>
      </c>
      <c r="B850" s="884" t="s">
        <v>11387</v>
      </c>
      <c r="C850" s="885" t="s">
        <v>11388</v>
      </c>
      <c r="D850" s="884" t="s">
        <v>10649</v>
      </c>
      <c r="E850" s="884" t="s">
        <v>10389</v>
      </c>
      <c r="F850" s="884" t="s">
        <v>10389</v>
      </c>
    </row>
    <row r="851" customFormat="false" ht="23.25" hidden="false" customHeight="false" outlineLevel="0" collapsed="false">
      <c r="A851" s="884" t="s">
        <v>8464</v>
      </c>
      <c r="B851" s="884" t="s">
        <v>11389</v>
      </c>
      <c r="C851" s="885" t="s">
        <v>11390</v>
      </c>
      <c r="D851" s="884" t="s">
        <v>10649</v>
      </c>
      <c r="E851" s="884" t="s">
        <v>10071</v>
      </c>
      <c r="F851" s="884" t="s">
        <v>10071</v>
      </c>
    </row>
    <row r="852" customFormat="false" ht="23.25" hidden="false" customHeight="false" outlineLevel="0" collapsed="false">
      <c r="A852" s="884" t="s">
        <v>8464</v>
      </c>
      <c r="B852" s="884" t="s">
        <v>11391</v>
      </c>
      <c r="C852" s="885" t="s">
        <v>11392</v>
      </c>
      <c r="D852" s="884" t="s">
        <v>10649</v>
      </c>
      <c r="E852" s="884" t="s">
        <v>11393</v>
      </c>
      <c r="F852" s="884" t="s">
        <v>11393</v>
      </c>
    </row>
    <row r="853" customFormat="false" ht="23.25" hidden="false" customHeight="false" outlineLevel="0" collapsed="false">
      <c r="A853" s="884" t="s">
        <v>8464</v>
      </c>
      <c r="B853" s="884" t="s">
        <v>11394</v>
      </c>
      <c r="C853" s="885" t="s">
        <v>11395</v>
      </c>
      <c r="D853" s="884" t="s">
        <v>10649</v>
      </c>
      <c r="E853" s="884" t="s">
        <v>11396</v>
      </c>
      <c r="F853" s="884" t="s">
        <v>11396</v>
      </c>
    </row>
    <row r="854" customFormat="false" ht="34.5" hidden="false" customHeight="false" outlineLevel="0" collapsed="false">
      <c r="A854" s="884" t="s">
        <v>8464</v>
      </c>
      <c r="B854" s="884" t="s">
        <v>11397</v>
      </c>
      <c r="C854" s="885" t="s">
        <v>11398</v>
      </c>
      <c r="D854" s="884" t="s">
        <v>10649</v>
      </c>
      <c r="E854" s="884" t="s">
        <v>8865</v>
      </c>
      <c r="F854" s="884" t="s">
        <v>8865</v>
      </c>
    </row>
    <row r="855" customFormat="false" ht="34.5" hidden="false" customHeight="false" outlineLevel="0" collapsed="false">
      <c r="A855" s="884" t="s">
        <v>8464</v>
      </c>
      <c r="B855" s="884" t="s">
        <v>11399</v>
      </c>
      <c r="C855" s="885" t="s">
        <v>11400</v>
      </c>
      <c r="D855" s="884" t="s">
        <v>10649</v>
      </c>
      <c r="E855" s="884" t="s">
        <v>11401</v>
      </c>
      <c r="F855" s="884" t="s">
        <v>11401</v>
      </c>
    </row>
    <row r="856" customFormat="false" ht="34.5" hidden="false" customHeight="false" outlineLevel="0" collapsed="false">
      <c r="A856" s="884" t="s">
        <v>8464</v>
      </c>
      <c r="B856" s="884" t="s">
        <v>11402</v>
      </c>
      <c r="C856" s="885" t="s">
        <v>11403</v>
      </c>
      <c r="D856" s="884" t="s">
        <v>10649</v>
      </c>
      <c r="E856" s="884" t="s">
        <v>11404</v>
      </c>
      <c r="F856" s="884" t="s">
        <v>11404</v>
      </c>
    </row>
    <row r="857" customFormat="false" ht="34.5" hidden="false" customHeight="false" outlineLevel="0" collapsed="false">
      <c r="A857" s="884" t="s">
        <v>8464</v>
      </c>
      <c r="B857" s="884" t="s">
        <v>11405</v>
      </c>
      <c r="C857" s="885" t="s">
        <v>11406</v>
      </c>
      <c r="D857" s="884" t="s">
        <v>10649</v>
      </c>
      <c r="E857" s="884" t="s">
        <v>11407</v>
      </c>
      <c r="F857" s="884" t="s">
        <v>11407</v>
      </c>
    </row>
    <row r="858" customFormat="false" ht="34.5" hidden="false" customHeight="false" outlineLevel="0" collapsed="false">
      <c r="A858" s="884" t="s">
        <v>8464</v>
      </c>
      <c r="B858" s="884" t="s">
        <v>11408</v>
      </c>
      <c r="C858" s="885" t="s">
        <v>11409</v>
      </c>
      <c r="D858" s="884" t="s">
        <v>10649</v>
      </c>
      <c r="E858" s="884" t="s">
        <v>11410</v>
      </c>
      <c r="F858" s="884" t="s">
        <v>11410</v>
      </c>
    </row>
    <row r="859" customFormat="false" ht="34.5" hidden="false" customHeight="false" outlineLevel="0" collapsed="false">
      <c r="A859" s="884" t="s">
        <v>8464</v>
      </c>
      <c r="B859" s="884" t="s">
        <v>11411</v>
      </c>
      <c r="C859" s="885" t="s">
        <v>11412</v>
      </c>
      <c r="D859" s="884" t="s">
        <v>10649</v>
      </c>
      <c r="E859" s="884" t="s">
        <v>8612</v>
      </c>
      <c r="F859" s="884" t="s">
        <v>8612</v>
      </c>
    </row>
    <row r="860" customFormat="false" ht="34.5" hidden="false" customHeight="false" outlineLevel="0" collapsed="false">
      <c r="A860" s="884" t="s">
        <v>8464</v>
      </c>
      <c r="B860" s="884" t="s">
        <v>11413</v>
      </c>
      <c r="C860" s="885" t="s">
        <v>11414</v>
      </c>
      <c r="D860" s="884" t="s">
        <v>10649</v>
      </c>
      <c r="E860" s="884" t="s">
        <v>11415</v>
      </c>
      <c r="F860" s="884" t="s">
        <v>11415</v>
      </c>
    </row>
    <row r="861" customFormat="false" ht="34.5" hidden="false" customHeight="false" outlineLevel="0" collapsed="false">
      <c r="A861" s="884" t="s">
        <v>8464</v>
      </c>
      <c r="B861" s="884" t="s">
        <v>11416</v>
      </c>
      <c r="C861" s="885" t="s">
        <v>11417</v>
      </c>
      <c r="D861" s="884" t="s">
        <v>10649</v>
      </c>
      <c r="E861" s="884" t="s">
        <v>10696</v>
      </c>
      <c r="F861" s="884" t="s">
        <v>10696</v>
      </c>
    </row>
    <row r="862" customFormat="false" ht="34.5" hidden="false" customHeight="false" outlineLevel="0" collapsed="false">
      <c r="A862" s="884" t="s">
        <v>8464</v>
      </c>
      <c r="B862" s="884" t="s">
        <v>11418</v>
      </c>
      <c r="C862" s="885" t="s">
        <v>11419</v>
      </c>
      <c r="D862" s="884" t="s">
        <v>10649</v>
      </c>
      <c r="E862" s="884" t="s">
        <v>11420</v>
      </c>
      <c r="F862" s="884" t="s">
        <v>11420</v>
      </c>
    </row>
    <row r="863" customFormat="false" ht="23.25" hidden="false" customHeight="false" outlineLevel="0" collapsed="false">
      <c r="A863" s="884" t="s">
        <v>8464</v>
      </c>
      <c r="B863" s="884" t="s">
        <v>11421</v>
      </c>
      <c r="C863" s="885" t="s">
        <v>11422</v>
      </c>
      <c r="D863" s="884" t="s">
        <v>10649</v>
      </c>
      <c r="E863" s="884" t="s">
        <v>8577</v>
      </c>
      <c r="F863" s="884" t="s">
        <v>8577</v>
      </c>
    </row>
    <row r="864" customFormat="false" ht="23.25" hidden="false" customHeight="false" outlineLevel="0" collapsed="false">
      <c r="A864" s="884" t="s">
        <v>8464</v>
      </c>
      <c r="B864" s="884" t="s">
        <v>11423</v>
      </c>
      <c r="C864" s="885" t="s">
        <v>11424</v>
      </c>
      <c r="D864" s="884" t="s">
        <v>10649</v>
      </c>
      <c r="E864" s="884" t="s">
        <v>9891</v>
      </c>
      <c r="F864" s="884" t="s">
        <v>9891</v>
      </c>
    </row>
    <row r="865" customFormat="false" ht="23.25" hidden="false" customHeight="false" outlineLevel="0" collapsed="false">
      <c r="A865" s="884" t="s">
        <v>8464</v>
      </c>
      <c r="B865" s="884" t="s">
        <v>11425</v>
      </c>
      <c r="C865" s="885" t="s">
        <v>11426</v>
      </c>
      <c r="D865" s="884" t="s">
        <v>10649</v>
      </c>
      <c r="E865" s="884" t="s">
        <v>9961</v>
      </c>
      <c r="F865" s="884" t="s">
        <v>9961</v>
      </c>
    </row>
    <row r="866" customFormat="false" ht="23.25" hidden="false" customHeight="false" outlineLevel="0" collapsed="false">
      <c r="A866" s="884" t="s">
        <v>8464</v>
      </c>
      <c r="B866" s="884" t="s">
        <v>11427</v>
      </c>
      <c r="C866" s="885" t="s">
        <v>11428</v>
      </c>
      <c r="D866" s="884" t="s">
        <v>10649</v>
      </c>
      <c r="E866" s="884" t="s">
        <v>10674</v>
      </c>
      <c r="F866" s="884" t="s">
        <v>10674</v>
      </c>
    </row>
    <row r="867" customFormat="false" ht="23.25" hidden="false" customHeight="false" outlineLevel="0" collapsed="false">
      <c r="A867" s="884" t="s">
        <v>8464</v>
      </c>
      <c r="B867" s="884" t="s">
        <v>11429</v>
      </c>
      <c r="C867" s="885" t="s">
        <v>11430</v>
      </c>
      <c r="D867" s="884" t="s">
        <v>10649</v>
      </c>
      <c r="E867" s="884" t="s">
        <v>11431</v>
      </c>
      <c r="F867" s="884" t="s">
        <v>11431</v>
      </c>
    </row>
    <row r="868" customFormat="false" ht="23.25" hidden="false" customHeight="false" outlineLevel="0" collapsed="false">
      <c r="A868" s="884" t="s">
        <v>8464</v>
      </c>
      <c r="B868" s="884" t="s">
        <v>11432</v>
      </c>
      <c r="C868" s="885" t="s">
        <v>11433</v>
      </c>
      <c r="D868" s="884" t="s">
        <v>10649</v>
      </c>
      <c r="E868" s="884" t="s">
        <v>11434</v>
      </c>
      <c r="F868" s="884" t="s">
        <v>11434</v>
      </c>
    </row>
    <row r="869" customFormat="false" ht="23.25" hidden="false" customHeight="false" outlineLevel="0" collapsed="false">
      <c r="A869" s="884" t="s">
        <v>8464</v>
      </c>
      <c r="B869" s="884" t="s">
        <v>11435</v>
      </c>
      <c r="C869" s="885" t="s">
        <v>11436</v>
      </c>
      <c r="D869" s="884" t="s">
        <v>10649</v>
      </c>
      <c r="E869" s="884" t="s">
        <v>11437</v>
      </c>
      <c r="F869" s="884" t="s">
        <v>11437</v>
      </c>
    </row>
    <row r="870" customFormat="false" ht="23.25" hidden="false" customHeight="false" outlineLevel="0" collapsed="false">
      <c r="A870" s="884" t="s">
        <v>8464</v>
      </c>
      <c r="B870" s="884" t="s">
        <v>11438</v>
      </c>
      <c r="C870" s="885" t="s">
        <v>11439</v>
      </c>
      <c r="D870" s="884" t="s">
        <v>10649</v>
      </c>
      <c r="E870" s="884" t="s">
        <v>11440</v>
      </c>
      <c r="F870" s="884" t="s">
        <v>11440</v>
      </c>
    </row>
    <row r="871" customFormat="false" ht="23.25" hidden="false" customHeight="false" outlineLevel="0" collapsed="false">
      <c r="A871" s="884" t="s">
        <v>8464</v>
      </c>
      <c r="B871" s="884" t="s">
        <v>11441</v>
      </c>
      <c r="C871" s="885" t="s">
        <v>11442</v>
      </c>
      <c r="D871" s="884" t="s">
        <v>10649</v>
      </c>
      <c r="E871" s="884" t="s">
        <v>11443</v>
      </c>
      <c r="F871" s="884" t="s">
        <v>11443</v>
      </c>
    </row>
    <row r="872" customFormat="false" ht="23.25" hidden="false" customHeight="false" outlineLevel="0" collapsed="false">
      <c r="A872" s="884" t="s">
        <v>8464</v>
      </c>
      <c r="B872" s="884" t="s">
        <v>11444</v>
      </c>
      <c r="C872" s="885" t="s">
        <v>11445</v>
      </c>
      <c r="D872" s="884" t="s">
        <v>10649</v>
      </c>
      <c r="E872" s="884" t="s">
        <v>10952</v>
      </c>
      <c r="F872" s="884" t="s">
        <v>10952</v>
      </c>
    </row>
    <row r="873" customFormat="false" ht="23.25" hidden="false" customHeight="false" outlineLevel="0" collapsed="false">
      <c r="A873" s="884" t="s">
        <v>8464</v>
      </c>
      <c r="B873" s="884" t="s">
        <v>11446</v>
      </c>
      <c r="C873" s="885" t="s">
        <v>11447</v>
      </c>
      <c r="D873" s="884" t="s">
        <v>10649</v>
      </c>
      <c r="E873" s="884" t="s">
        <v>11448</v>
      </c>
      <c r="F873" s="884" t="s">
        <v>11448</v>
      </c>
    </row>
    <row r="874" customFormat="false" ht="23.25" hidden="false" customHeight="false" outlineLevel="0" collapsed="false">
      <c r="A874" s="884" t="s">
        <v>8464</v>
      </c>
      <c r="B874" s="884" t="s">
        <v>11449</v>
      </c>
      <c r="C874" s="885" t="s">
        <v>11450</v>
      </c>
      <c r="D874" s="884" t="s">
        <v>10649</v>
      </c>
      <c r="E874" s="884" t="s">
        <v>11451</v>
      </c>
      <c r="F874" s="884" t="s">
        <v>11451</v>
      </c>
    </row>
    <row r="875" customFormat="false" ht="23.25" hidden="false" customHeight="false" outlineLevel="0" collapsed="false">
      <c r="A875" s="884" t="s">
        <v>8464</v>
      </c>
      <c r="B875" s="884" t="s">
        <v>11452</v>
      </c>
      <c r="C875" s="885" t="s">
        <v>11453</v>
      </c>
      <c r="D875" s="884" t="s">
        <v>10649</v>
      </c>
      <c r="E875" s="884" t="s">
        <v>11454</v>
      </c>
      <c r="F875" s="884" t="s">
        <v>11454</v>
      </c>
    </row>
    <row r="876" customFormat="false" ht="23.25" hidden="false" customHeight="false" outlineLevel="0" collapsed="false">
      <c r="A876" s="884" t="s">
        <v>8464</v>
      </c>
      <c r="B876" s="884" t="s">
        <v>11455</v>
      </c>
      <c r="C876" s="885" t="s">
        <v>11456</v>
      </c>
      <c r="D876" s="884" t="s">
        <v>10649</v>
      </c>
      <c r="E876" s="884" t="s">
        <v>8865</v>
      </c>
      <c r="F876" s="884" t="s">
        <v>8865</v>
      </c>
    </row>
    <row r="877" customFormat="false" ht="23.25" hidden="false" customHeight="false" outlineLevel="0" collapsed="false">
      <c r="A877" s="884" t="s">
        <v>8464</v>
      </c>
      <c r="B877" s="884" t="s">
        <v>11457</v>
      </c>
      <c r="C877" s="885" t="s">
        <v>11458</v>
      </c>
      <c r="D877" s="884" t="s">
        <v>10649</v>
      </c>
      <c r="E877" s="884" t="s">
        <v>11459</v>
      </c>
      <c r="F877" s="884" t="s">
        <v>11459</v>
      </c>
    </row>
    <row r="878" customFormat="false" ht="23.25" hidden="false" customHeight="false" outlineLevel="0" collapsed="false">
      <c r="A878" s="884" t="s">
        <v>8464</v>
      </c>
      <c r="B878" s="884" t="s">
        <v>11460</v>
      </c>
      <c r="C878" s="885" t="s">
        <v>11461</v>
      </c>
      <c r="D878" s="884" t="s">
        <v>10649</v>
      </c>
      <c r="E878" s="884" t="s">
        <v>11451</v>
      </c>
      <c r="F878" s="884" t="s">
        <v>11451</v>
      </c>
    </row>
    <row r="879" customFormat="false" ht="23.25" hidden="false" customHeight="false" outlineLevel="0" collapsed="false">
      <c r="A879" s="884" t="s">
        <v>8464</v>
      </c>
      <c r="B879" s="884" t="s">
        <v>11462</v>
      </c>
      <c r="C879" s="885" t="s">
        <v>11463</v>
      </c>
      <c r="D879" s="884" t="s">
        <v>10649</v>
      </c>
      <c r="E879" s="884" t="s">
        <v>11464</v>
      </c>
      <c r="F879" s="884" t="s">
        <v>11464</v>
      </c>
    </row>
    <row r="880" customFormat="false" ht="23.25" hidden="false" customHeight="false" outlineLevel="0" collapsed="false">
      <c r="A880" s="884" t="s">
        <v>8464</v>
      </c>
      <c r="B880" s="884" t="s">
        <v>11465</v>
      </c>
      <c r="C880" s="885" t="s">
        <v>11466</v>
      </c>
      <c r="D880" s="884" t="s">
        <v>10649</v>
      </c>
      <c r="E880" s="884" t="s">
        <v>11467</v>
      </c>
      <c r="F880" s="884" t="s">
        <v>11467</v>
      </c>
    </row>
    <row r="881" customFormat="false" ht="23.25" hidden="false" customHeight="false" outlineLevel="0" collapsed="false">
      <c r="A881" s="884" t="s">
        <v>8464</v>
      </c>
      <c r="B881" s="884" t="s">
        <v>11468</v>
      </c>
      <c r="C881" s="885" t="s">
        <v>11469</v>
      </c>
      <c r="D881" s="884" t="s">
        <v>10649</v>
      </c>
      <c r="E881" s="884" t="s">
        <v>8856</v>
      </c>
      <c r="F881" s="884" t="s">
        <v>8856</v>
      </c>
    </row>
    <row r="882" customFormat="false" ht="23.25" hidden="false" customHeight="false" outlineLevel="0" collapsed="false">
      <c r="A882" s="884" t="s">
        <v>8464</v>
      </c>
      <c r="B882" s="884" t="s">
        <v>11470</v>
      </c>
      <c r="C882" s="885" t="s">
        <v>11471</v>
      </c>
      <c r="D882" s="884" t="s">
        <v>10649</v>
      </c>
      <c r="E882" s="884" t="s">
        <v>11472</v>
      </c>
      <c r="F882" s="884" t="s">
        <v>11472</v>
      </c>
    </row>
    <row r="883" customFormat="false" ht="23.25" hidden="false" customHeight="false" outlineLevel="0" collapsed="false">
      <c r="A883" s="884" t="s">
        <v>8464</v>
      </c>
      <c r="B883" s="884" t="s">
        <v>11473</v>
      </c>
      <c r="C883" s="885" t="s">
        <v>11474</v>
      </c>
      <c r="D883" s="884" t="s">
        <v>10649</v>
      </c>
      <c r="E883" s="884" t="s">
        <v>11475</v>
      </c>
      <c r="F883" s="884" t="s">
        <v>11475</v>
      </c>
    </row>
    <row r="884" customFormat="false" ht="23.25" hidden="false" customHeight="false" outlineLevel="0" collapsed="false">
      <c r="A884" s="884" t="s">
        <v>8464</v>
      </c>
      <c r="B884" s="884" t="s">
        <v>11476</v>
      </c>
      <c r="C884" s="885" t="s">
        <v>11477</v>
      </c>
      <c r="D884" s="884" t="s">
        <v>10649</v>
      </c>
      <c r="E884" s="884" t="s">
        <v>10008</v>
      </c>
      <c r="F884" s="884" t="s">
        <v>10008</v>
      </c>
    </row>
    <row r="885" customFormat="false" ht="23.25" hidden="false" customHeight="false" outlineLevel="0" collapsed="false">
      <c r="A885" s="884" t="s">
        <v>8464</v>
      </c>
      <c r="B885" s="884" t="s">
        <v>11478</v>
      </c>
      <c r="C885" s="885" t="s">
        <v>11479</v>
      </c>
      <c r="D885" s="884" t="s">
        <v>10649</v>
      </c>
      <c r="E885" s="884" t="s">
        <v>11480</v>
      </c>
      <c r="F885" s="884" t="s">
        <v>11480</v>
      </c>
    </row>
    <row r="886" customFormat="false" ht="23.25" hidden="false" customHeight="false" outlineLevel="0" collapsed="false">
      <c r="A886" s="884" t="s">
        <v>8464</v>
      </c>
      <c r="B886" s="884" t="s">
        <v>11481</v>
      </c>
      <c r="C886" s="885" t="s">
        <v>11482</v>
      </c>
      <c r="D886" s="884" t="s">
        <v>10649</v>
      </c>
      <c r="E886" s="884" t="s">
        <v>10141</v>
      </c>
      <c r="F886" s="884" t="s">
        <v>10141</v>
      </c>
    </row>
    <row r="887" customFormat="false" ht="23.25" hidden="false" customHeight="false" outlineLevel="0" collapsed="false">
      <c r="A887" s="884" t="s">
        <v>8464</v>
      </c>
      <c r="B887" s="884" t="s">
        <v>11483</v>
      </c>
      <c r="C887" s="885" t="s">
        <v>11484</v>
      </c>
      <c r="D887" s="884" t="s">
        <v>10649</v>
      </c>
      <c r="E887" s="884" t="s">
        <v>11485</v>
      </c>
      <c r="F887" s="884" t="s">
        <v>11485</v>
      </c>
    </row>
    <row r="888" customFormat="false" ht="23.25" hidden="false" customHeight="false" outlineLevel="0" collapsed="false">
      <c r="A888" s="884" t="s">
        <v>8464</v>
      </c>
      <c r="B888" s="884" t="s">
        <v>11486</v>
      </c>
      <c r="C888" s="885" t="s">
        <v>11487</v>
      </c>
      <c r="D888" s="884" t="s">
        <v>10649</v>
      </c>
      <c r="E888" s="884" t="s">
        <v>11488</v>
      </c>
      <c r="F888" s="884" t="s">
        <v>11488</v>
      </c>
    </row>
    <row r="889" customFormat="false" ht="34.5" hidden="false" customHeight="false" outlineLevel="0" collapsed="false">
      <c r="A889" s="884" t="s">
        <v>8464</v>
      </c>
      <c r="B889" s="884" t="s">
        <v>11489</v>
      </c>
      <c r="C889" s="885" t="s">
        <v>11490</v>
      </c>
      <c r="D889" s="884" t="s">
        <v>10649</v>
      </c>
      <c r="E889" s="884" t="s">
        <v>11491</v>
      </c>
      <c r="F889" s="884" t="s">
        <v>11491</v>
      </c>
    </row>
    <row r="890" customFormat="false" ht="23.25" hidden="false" customHeight="false" outlineLevel="0" collapsed="false">
      <c r="A890" s="884" t="s">
        <v>8464</v>
      </c>
      <c r="B890" s="884" t="s">
        <v>11492</v>
      </c>
      <c r="C890" s="885" t="s">
        <v>11493</v>
      </c>
      <c r="D890" s="884" t="s">
        <v>10649</v>
      </c>
      <c r="E890" s="884" t="s">
        <v>11494</v>
      </c>
      <c r="F890" s="884" t="s">
        <v>11494</v>
      </c>
    </row>
    <row r="891" customFormat="false" ht="23.25" hidden="false" customHeight="false" outlineLevel="0" collapsed="false">
      <c r="A891" s="884" t="s">
        <v>8464</v>
      </c>
      <c r="B891" s="884" t="s">
        <v>11495</v>
      </c>
      <c r="C891" s="885" t="s">
        <v>11496</v>
      </c>
      <c r="D891" s="884" t="s">
        <v>10649</v>
      </c>
      <c r="E891" s="884" t="s">
        <v>11497</v>
      </c>
      <c r="F891" s="884" t="s">
        <v>11497</v>
      </c>
    </row>
    <row r="892" customFormat="false" ht="23.25" hidden="false" customHeight="false" outlineLevel="0" collapsed="false">
      <c r="A892" s="884" t="s">
        <v>8464</v>
      </c>
      <c r="B892" s="884" t="s">
        <v>11498</v>
      </c>
      <c r="C892" s="885" t="s">
        <v>11499</v>
      </c>
      <c r="D892" s="884" t="s">
        <v>10649</v>
      </c>
      <c r="E892" s="884" t="s">
        <v>11500</v>
      </c>
      <c r="F892" s="884" t="s">
        <v>11500</v>
      </c>
    </row>
    <row r="893" customFormat="false" ht="23.25" hidden="false" customHeight="false" outlineLevel="0" collapsed="false">
      <c r="A893" s="884" t="s">
        <v>8464</v>
      </c>
      <c r="B893" s="884" t="s">
        <v>11501</v>
      </c>
      <c r="C893" s="885" t="s">
        <v>11502</v>
      </c>
      <c r="D893" s="884" t="s">
        <v>10649</v>
      </c>
      <c r="E893" s="884" t="s">
        <v>11503</v>
      </c>
      <c r="F893" s="884" t="s">
        <v>11503</v>
      </c>
    </row>
    <row r="894" customFormat="false" ht="23.25" hidden="false" customHeight="false" outlineLevel="0" collapsed="false">
      <c r="A894" s="884" t="s">
        <v>8464</v>
      </c>
      <c r="B894" s="884" t="s">
        <v>11504</v>
      </c>
      <c r="C894" s="885" t="s">
        <v>11505</v>
      </c>
      <c r="D894" s="884" t="s">
        <v>10649</v>
      </c>
      <c r="E894" s="884" t="s">
        <v>11506</v>
      </c>
      <c r="F894" s="884" t="s">
        <v>11506</v>
      </c>
    </row>
    <row r="895" customFormat="false" ht="23.25" hidden="false" customHeight="false" outlineLevel="0" collapsed="false">
      <c r="A895" s="884" t="s">
        <v>8464</v>
      </c>
      <c r="B895" s="884" t="s">
        <v>11507</v>
      </c>
      <c r="C895" s="885" t="s">
        <v>11508</v>
      </c>
      <c r="D895" s="884" t="s">
        <v>10649</v>
      </c>
      <c r="E895" s="884" t="s">
        <v>11509</v>
      </c>
      <c r="F895" s="884" t="s">
        <v>11509</v>
      </c>
    </row>
    <row r="896" customFormat="false" ht="23.25" hidden="false" customHeight="false" outlineLevel="0" collapsed="false">
      <c r="A896" s="884" t="s">
        <v>8464</v>
      </c>
      <c r="B896" s="884" t="s">
        <v>11510</v>
      </c>
      <c r="C896" s="885" t="s">
        <v>11511</v>
      </c>
      <c r="D896" s="884" t="s">
        <v>10649</v>
      </c>
      <c r="E896" s="884" t="s">
        <v>10642</v>
      </c>
      <c r="F896" s="884" t="s">
        <v>10642</v>
      </c>
    </row>
    <row r="897" customFormat="false" ht="23.25" hidden="false" customHeight="false" outlineLevel="0" collapsed="false">
      <c r="A897" s="884" t="s">
        <v>8464</v>
      </c>
      <c r="B897" s="884" t="s">
        <v>11512</v>
      </c>
      <c r="C897" s="885" t="s">
        <v>11513</v>
      </c>
      <c r="D897" s="884" t="s">
        <v>10649</v>
      </c>
      <c r="E897" s="884" t="s">
        <v>10435</v>
      </c>
      <c r="F897" s="884" t="s">
        <v>10435</v>
      </c>
    </row>
    <row r="898" customFormat="false" ht="23.25" hidden="false" customHeight="false" outlineLevel="0" collapsed="false">
      <c r="A898" s="884" t="s">
        <v>8464</v>
      </c>
      <c r="B898" s="884" t="s">
        <v>11514</v>
      </c>
      <c r="C898" s="885" t="s">
        <v>11515</v>
      </c>
      <c r="D898" s="884" t="s">
        <v>10649</v>
      </c>
      <c r="E898" s="884" t="s">
        <v>10422</v>
      </c>
      <c r="F898" s="884" t="s">
        <v>10422</v>
      </c>
    </row>
    <row r="899" customFormat="false" ht="23.25" hidden="false" customHeight="false" outlineLevel="0" collapsed="false">
      <c r="A899" s="884" t="s">
        <v>8464</v>
      </c>
      <c r="B899" s="884" t="s">
        <v>11516</v>
      </c>
      <c r="C899" s="885" t="s">
        <v>11517</v>
      </c>
      <c r="D899" s="884" t="s">
        <v>10649</v>
      </c>
      <c r="E899" s="884" t="s">
        <v>11518</v>
      </c>
      <c r="F899" s="884" t="s">
        <v>11518</v>
      </c>
    </row>
    <row r="900" customFormat="false" ht="23.25" hidden="false" customHeight="false" outlineLevel="0" collapsed="false">
      <c r="A900" s="884" t="s">
        <v>8464</v>
      </c>
      <c r="B900" s="884" t="s">
        <v>11519</v>
      </c>
      <c r="C900" s="885" t="s">
        <v>11520</v>
      </c>
      <c r="D900" s="884" t="s">
        <v>10649</v>
      </c>
      <c r="E900" s="884" t="s">
        <v>10978</v>
      </c>
      <c r="F900" s="884" t="s">
        <v>10978</v>
      </c>
    </row>
    <row r="901" customFormat="false" ht="23.25" hidden="false" customHeight="false" outlineLevel="0" collapsed="false">
      <c r="A901" s="884" t="s">
        <v>8464</v>
      </c>
      <c r="B901" s="884" t="s">
        <v>11521</v>
      </c>
      <c r="C901" s="885" t="s">
        <v>11522</v>
      </c>
      <c r="D901" s="884" t="s">
        <v>10649</v>
      </c>
      <c r="E901" s="884" t="s">
        <v>11523</v>
      </c>
      <c r="F901" s="884" t="s">
        <v>11523</v>
      </c>
    </row>
    <row r="902" customFormat="false" ht="23.25" hidden="false" customHeight="false" outlineLevel="0" collapsed="false">
      <c r="A902" s="884" t="s">
        <v>8464</v>
      </c>
      <c r="B902" s="884" t="s">
        <v>11524</v>
      </c>
      <c r="C902" s="885" t="s">
        <v>11525</v>
      </c>
      <c r="D902" s="884" t="s">
        <v>10649</v>
      </c>
      <c r="E902" s="884" t="s">
        <v>11526</v>
      </c>
      <c r="F902" s="884" t="s">
        <v>11526</v>
      </c>
    </row>
    <row r="903" customFormat="false" ht="23.25" hidden="false" customHeight="false" outlineLevel="0" collapsed="false">
      <c r="A903" s="884" t="s">
        <v>8464</v>
      </c>
      <c r="B903" s="884" t="s">
        <v>11527</v>
      </c>
      <c r="C903" s="885" t="s">
        <v>11528</v>
      </c>
      <c r="D903" s="884" t="s">
        <v>10649</v>
      </c>
      <c r="E903" s="884" t="s">
        <v>11529</v>
      </c>
      <c r="F903" s="884" t="s">
        <v>11529</v>
      </c>
    </row>
    <row r="904" customFormat="false" ht="23.25" hidden="false" customHeight="false" outlineLevel="0" collapsed="false">
      <c r="A904" s="884" t="s">
        <v>8464</v>
      </c>
      <c r="B904" s="884" t="s">
        <v>11530</v>
      </c>
      <c r="C904" s="885" t="s">
        <v>11531</v>
      </c>
      <c r="D904" s="884" t="s">
        <v>10649</v>
      </c>
      <c r="E904" s="884" t="s">
        <v>11532</v>
      </c>
      <c r="F904" s="884" t="s">
        <v>11532</v>
      </c>
    </row>
    <row r="905" customFormat="false" ht="23.25" hidden="false" customHeight="false" outlineLevel="0" collapsed="false">
      <c r="A905" s="884" t="s">
        <v>8464</v>
      </c>
      <c r="B905" s="884" t="s">
        <v>11533</v>
      </c>
      <c r="C905" s="885" t="s">
        <v>11534</v>
      </c>
      <c r="D905" s="884" t="s">
        <v>10649</v>
      </c>
      <c r="E905" s="884" t="s">
        <v>11523</v>
      </c>
      <c r="F905" s="884" t="s">
        <v>11523</v>
      </c>
    </row>
    <row r="906" customFormat="false" ht="23.25" hidden="false" customHeight="false" outlineLevel="0" collapsed="false">
      <c r="A906" s="884" t="s">
        <v>8464</v>
      </c>
      <c r="B906" s="884" t="s">
        <v>11535</v>
      </c>
      <c r="C906" s="885" t="s">
        <v>11536</v>
      </c>
      <c r="D906" s="884" t="s">
        <v>10649</v>
      </c>
      <c r="E906" s="884" t="s">
        <v>11537</v>
      </c>
      <c r="F906" s="884" t="s">
        <v>11537</v>
      </c>
    </row>
    <row r="907" customFormat="false" ht="23.25" hidden="false" customHeight="false" outlineLevel="0" collapsed="false">
      <c r="A907" s="884" t="s">
        <v>8464</v>
      </c>
      <c r="B907" s="884" t="s">
        <v>11538</v>
      </c>
      <c r="C907" s="885" t="s">
        <v>11539</v>
      </c>
      <c r="D907" s="884" t="s">
        <v>10649</v>
      </c>
      <c r="E907" s="884" t="s">
        <v>11540</v>
      </c>
      <c r="F907" s="884" t="s">
        <v>11540</v>
      </c>
    </row>
    <row r="908" customFormat="false" ht="23.25" hidden="false" customHeight="false" outlineLevel="0" collapsed="false">
      <c r="A908" s="884" t="s">
        <v>8464</v>
      </c>
      <c r="B908" s="884" t="s">
        <v>11541</v>
      </c>
      <c r="C908" s="885" t="s">
        <v>11542</v>
      </c>
      <c r="D908" s="884" t="s">
        <v>10649</v>
      </c>
      <c r="E908" s="884" t="s">
        <v>11543</v>
      </c>
      <c r="F908" s="884" t="s">
        <v>11543</v>
      </c>
    </row>
    <row r="909" customFormat="false" ht="23.25" hidden="false" customHeight="false" outlineLevel="0" collapsed="false">
      <c r="A909" s="884" t="s">
        <v>8464</v>
      </c>
      <c r="B909" s="884" t="s">
        <v>11544</v>
      </c>
      <c r="C909" s="885" t="s">
        <v>11545</v>
      </c>
      <c r="D909" s="884" t="s">
        <v>10649</v>
      </c>
      <c r="E909" s="884" t="s">
        <v>8556</v>
      </c>
      <c r="F909" s="884" t="s">
        <v>8556</v>
      </c>
    </row>
    <row r="910" customFormat="false" ht="23.25" hidden="false" customHeight="false" outlineLevel="0" collapsed="false">
      <c r="A910" s="884" t="s">
        <v>8464</v>
      </c>
      <c r="B910" s="884" t="s">
        <v>11546</v>
      </c>
      <c r="C910" s="885" t="s">
        <v>11547</v>
      </c>
      <c r="D910" s="884" t="s">
        <v>10649</v>
      </c>
      <c r="E910" s="884" t="s">
        <v>11548</v>
      </c>
      <c r="F910" s="884" t="s">
        <v>11548</v>
      </c>
    </row>
    <row r="911" customFormat="false" ht="23.25" hidden="false" customHeight="false" outlineLevel="0" collapsed="false">
      <c r="A911" s="884" t="s">
        <v>8464</v>
      </c>
      <c r="B911" s="884" t="s">
        <v>11549</v>
      </c>
      <c r="C911" s="885" t="s">
        <v>11550</v>
      </c>
      <c r="D911" s="884" t="s">
        <v>10649</v>
      </c>
      <c r="E911" s="884" t="s">
        <v>11500</v>
      </c>
      <c r="F911" s="884" t="s">
        <v>11500</v>
      </c>
    </row>
    <row r="912" customFormat="false" ht="23.25" hidden="false" customHeight="false" outlineLevel="0" collapsed="false">
      <c r="A912" s="884" t="s">
        <v>8464</v>
      </c>
      <c r="B912" s="884" t="s">
        <v>11551</v>
      </c>
      <c r="C912" s="885" t="s">
        <v>11552</v>
      </c>
      <c r="D912" s="884" t="s">
        <v>10649</v>
      </c>
      <c r="E912" s="884" t="s">
        <v>11553</v>
      </c>
      <c r="F912" s="884" t="s">
        <v>11553</v>
      </c>
    </row>
    <row r="913" customFormat="false" ht="23.25" hidden="false" customHeight="false" outlineLevel="0" collapsed="false">
      <c r="A913" s="884" t="s">
        <v>8464</v>
      </c>
      <c r="B913" s="884" t="s">
        <v>11554</v>
      </c>
      <c r="C913" s="885" t="s">
        <v>11555</v>
      </c>
      <c r="D913" s="884" t="s">
        <v>10649</v>
      </c>
      <c r="E913" s="884" t="s">
        <v>9797</v>
      </c>
      <c r="F913" s="884" t="s">
        <v>9797</v>
      </c>
    </row>
    <row r="914" customFormat="false" ht="23.25" hidden="false" customHeight="false" outlineLevel="0" collapsed="false">
      <c r="A914" s="884" t="s">
        <v>8464</v>
      </c>
      <c r="B914" s="884" t="s">
        <v>11556</v>
      </c>
      <c r="C914" s="885" t="s">
        <v>11557</v>
      </c>
      <c r="D914" s="884" t="s">
        <v>10649</v>
      </c>
      <c r="E914" s="884" t="s">
        <v>10435</v>
      </c>
      <c r="F914" s="884" t="s">
        <v>10435</v>
      </c>
    </row>
    <row r="915" customFormat="false" ht="34.5" hidden="false" customHeight="false" outlineLevel="0" collapsed="false">
      <c r="A915" s="884" t="s">
        <v>8464</v>
      </c>
      <c r="B915" s="884" t="s">
        <v>11558</v>
      </c>
      <c r="C915" s="885" t="s">
        <v>11559</v>
      </c>
      <c r="D915" s="884" t="s">
        <v>10649</v>
      </c>
      <c r="E915" s="884" t="s">
        <v>11560</v>
      </c>
      <c r="F915" s="884" t="s">
        <v>11560</v>
      </c>
    </row>
    <row r="916" customFormat="false" ht="23.25" hidden="false" customHeight="false" outlineLevel="0" collapsed="false">
      <c r="A916" s="884" t="s">
        <v>8464</v>
      </c>
      <c r="B916" s="884" t="s">
        <v>11561</v>
      </c>
      <c r="C916" s="885" t="s">
        <v>11562</v>
      </c>
      <c r="D916" s="884" t="s">
        <v>10649</v>
      </c>
      <c r="E916" s="884" t="s">
        <v>11563</v>
      </c>
      <c r="F916" s="884" t="s">
        <v>11563</v>
      </c>
    </row>
    <row r="917" customFormat="false" ht="34.5" hidden="false" customHeight="false" outlineLevel="0" collapsed="false">
      <c r="A917" s="884" t="s">
        <v>8464</v>
      </c>
      <c r="B917" s="884" t="s">
        <v>11564</v>
      </c>
      <c r="C917" s="885" t="s">
        <v>11565</v>
      </c>
      <c r="D917" s="884" t="s">
        <v>10649</v>
      </c>
      <c r="E917" s="884" t="s">
        <v>9052</v>
      </c>
      <c r="F917" s="884" t="s">
        <v>9052</v>
      </c>
    </row>
    <row r="918" customFormat="false" ht="34.5" hidden="false" customHeight="false" outlineLevel="0" collapsed="false">
      <c r="A918" s="884" t="s">
        <v>8464</v>
      </c>
      <c r="B918" s="884" t="s">
        <v>11566</v>
      </c>
      <c r="C918" s="885" t="s">
        <v>11567</v>
      </c>
      <c r="D918" s="884" t="s">
        <v>10649</v>
      </c>
      <c r="E918" s="884" t="s">
        <v>10084</v>
      </c>
      <c r="F918" s="884" t="s">
        <v>10084</v>
      </c>
    </row>
    <row r="919" customFormat="false" ht="34.5" hidden="false" customHeight="false" outlineLevel="0" collapsed="false">
      <c r="A919" s="884" t="s">
        <v>8464</v>
      </c>
      <c r="B919" s="884" t="s">
        <v>11568</v>
      </c>
      <c r="C919" s="885" t="s">
        <v>11569</v>
      </c>
      <c r="D919" s="884" t="s">
        <v>10649</v>
      </c>
      <c r="E919" s="884" t="s">
        <v>10844</v>
      </c>
      <c r="F919" s="884" t="s">
        <v>10844</v>
      </c>
    </row>
    <row r="920" customFormat="false" ht="34.5" hidden="false" customHeight="false" outlineLevel="0" collapsed="false">
      <c r="A920" s="884" t="s">
        <v>8464</v>
      </c>
      <c r="B920" s="884" t="s">
        <v>11570</v>
      </c>
      <c r="C920" s="885" t="s">
        <v>11571</v>
      </c>
      <c r="D920" s="884" t="s">
        <v>10649</v>
      </c>
      <c r="E920" s="884" t="s">
        <v>11572</v>
      </c>
      <c r="F920" s="884" t="s">
        <v>11572</v>
      </c>
    </row>
    <row r="921" customFormat="false" ht="34.5" hidden="false" customHeight="false" outlineLevel="0" collapsed="false">
      <c r="A921" s="884" t="s">
        <v>8464</v>
      </c>
      <c r="B921" s="884" t="s">
        <v>11573</v>
      </c>
      <c r="C921" s="885" t="s">
        <v>11574</v>
      </c>
      <c r="D921" s="884" t="s">
        <v>10649</v>
      </c>
      <c r="E921" s="884" t="s">
        <v>11575</v>
      </c>
      <c r="F921" s="884" t="s">
        <v>11575</v>
      </c>
    </row>
    <row r="922" customFormat="false" ht="34.5" hidden="false" customHeight="false" outlineLevel="0" collapsed="false">
      <c r="A922" s="884" t="s">
        <v>8464</v>
      </c>
      <c r="B922" s="884" t="s">
        <v>11576</v>
      </c>
      <c r="C922" s="885" t="s">
        <v>11577</v>
      </c>
      <c r="D922" s="884" t="s">
        <v>10649</v>
      </c>
      <c r="E922" s="884" t="s">
        <v>11393</v>
      </c>
      <c r="F922" s="884" t="s">
        <v>11393</v>
      </c>
    </row>
    <row r="923" customFormat="false" ht="34.5" hidden="false" customHeight="false" outlineLevel="0" collapsed="false">
      <c r="A923" s="884" t="s">
        <v>8464</v>
      </c>
      <c r="B923" s="884" t="s">
        <v>11578</v>
      </c>
      <c r="C923" s="885" t="s">
        <v>11579</v>
      </c>
      <c r="D923" s="884" t="s">
        <v>10649</v>
      </c>
      <c r="E923" s="884" t="s">
        <v>11580</v>
      </c>
      <c r="F923" s="884" t="s">
        <v>11580</v>
      </c>
    </row>
    <row r="924" customFormat="false" ht="23.25" hidden="false" customHeight="false" outlineLevel="0" collapsed="false">
      <c r="A924" s="884" t="s">
        <v>8464</v>
      </c>
      <c r="B924" s="884" t="s">
        <v>11581</v>
      </c>
      <c r="C924" s="885" t="s">
        <v>11582</v>
      </c>
      <c r="D924" s="884" t="s">
        <v>10649</v>
      </c>
      <c r="E924" s="884" t="s">
        <v>11583</v>
      </c>
      <c r="F924" s="884" t="s">
        <v>11583</v>
      </c>
    </row>
    <row r="925" customFormat="false" ht="34.5" hidden="false" customHeight="false" outlineLevel="0" collapsed="false">
      <c r="A925" s="884" t="s">
        <v>8464</v>
      </c>
      <c r="B925" s="884" t="s">
        <v>11584</v>
      </c>
      <c r="C925" s="885" t="s">
        <v>11585</v>
      </c>
      <c r="D925" s="884" t="s">
        <v>10649</v>
      </c>
      <c r="E925" s="884" t="s">
        <v>11586</v>
      </c>
      <c r="F925" s="884" t="s">
        <v>11586</v>
      </c>
    </row>
    <row r="926" customFormat="false" ht="23.25" hidden="false" customHeight="false" outlineLevel="0" collapsed="false">
      <c r="A926" s="884" t="s">
        <v>8464</v>
      </c>
      <c r="B926" s="884" t="s">
        <v>11587</v>
      </c>
      <c r="C926" s="885" t="s">
        <v>11588</v>
      </c>
      <c r="D926" s="884" t="s">
        <v>10649</v>
      </c>
      <c r="E926" s="884" t="s">
        <v>11167</v>
      </c>
      <c r="F926" s="884" t="s">
        <v>11167</v>
      </c>
    </row>
    <row r="927" customFormat="false" ht="34.5" hidden="false" customHeight="false" outlineLevel="0" collapsed="false">
      <c r="A927" s="884" t="s">
        <v>8464</v>
      </c>
      <c r="B927" s="884" t="s">
        <v>11589</v>
      </c>
      <c r="C927" s="885" t="s">
        <v>11590</v>
      </c>
      <c r="D927" s="884" t="s">
        <v>10649</v>
      </c>
      <c r="E927" s="884" t="s">
        <v>11543</v>
      </c>
      <c r="F927" s="884" t="s">
        <v>11543</v>
      </c>
    </row>
    <row r="928" customFormat="false" ht="34.5" hidden="false" customHeight="false" outlineLevel="0" collapsed="false">
      <c r="A928" s="884" t="s">
        <v>8464</v>
      </c>
      <c r="B928" s="884" t="s">
        <v>11591</v>
      </c>
      <c r="C928" s="885" t="s">
        <v>11592</v>
      </c>
      <c r="D928" s="884" t="s">
        <v>10649</v>
      </c>
      <c r="E928" s="884" t="s">
        <v>10744</v>
      </c>
      <c r="F928" s="884" t="s">
        <v>10744</v>
      </c>
    </row>
    <row r="929" customFormat="false" ht="34.5" hidden="false" customHeight="false" outlineLevel="0" collapsed="false">
      <c r="A929" s="884" t="s">
        <v>8464</v>
      </c>
      <c r="B929" s="884" t="s">
        <v>11593</v>
      </c>
      <c r="C929" s="885" t="s">
        <v>11594</v>
      </c>
      <c r="D929" s="884" t="s">
        <v>10649</v>
      </c>
      <c r="E929" s="884" t="s">
        <v>11595</v>
      </c>
      <c r="F929" s="884" t="s">
        <v>11595</v>
      </c>
    </row>
    <row r="930" customFormat="false" ht="34.5" hidden="false" customHeight="false" outlineLevel="0" collapsed="false">
      <c r="A930" s="884" t="s">
        <v>8464</v>
      </c>
      <c r="B930" s="884" t="s">
        <v>11596</v>
      </c>
      <c r="C930" s="885" t="s">
        <v>11597</v>
      </c>
      <c r="D930" s="884" t="s">
        <v>10649</v>
      </c>
      <c r="E930" s="884" t="s">
        <v>10074</v>
      </c>
      <c r="F930" s="884" t="s">
        <v>10074</v>
      </c>
    </row>
    <row r="931" customFormat="false" ht="34.5" hidden="false" customHeight="false" outlineLevel="0" collapsed="false">
      <c r="A931" s="884" t="s">
        <v>8464</v>
      </c>
      <c r="B931" s="884" t="s">
        <v>11598</v>
      </c>
      <c r="C931" s="885" t="s">
        <v>11599</v>
      </c>
      <c r="D931" s="884" t="s">
        <v>10649</v>
      </c>
      <c r="E931" s="884" t="s">
        <v>9051</v>
      </c>
      <c r="F931" s="884" t="s">
        <v>9051</v>
      </c>
    </row>
    <row r="932" customFormat="false" ht="34.5" hidden="false" customHeight="false" outlineLevel="0" collapsed="false">
      <c r="A932" s="884" t="s">
        <v>8464</v>
      </c>
      <c r="B932" s="884" t="s">
        <v>11600</v>
      </c>
      <c r="C932" s="885" t="s">
        <v>11601</v>
      </c>
      <c r="D932" s="884" t="s">
        <v>10649</v>
      </c>
      <c r="E932" s="884" t="s">
        <v>11602</v>
      </c>
      <c r="F932" s="884" t="s">
        <v>11602</v>
      </c>
    </row>
    <row r="933" customFormat="false" ht="23.25" hidden="false" customHeight="false" outlineLevel="0" collapsed="false">
      <c r="A933" s="884" t="s">
        <v>8464</v>
      </c>
      <c r="B933" s="884" t="s">
        <v>11603</v>
      </c>
      <c r="C933" s="885" t="s">
        <v>11604</v>
      </c>
      <c r="D933" s="884" t="s">
        <v>10649</v>
      </c>
      <c r="E933" s="884" t="s">
        <v>10957</v>
      </c>
      <c r="F933" s="884" t="s">
        <v>10957</v>
      </c>
    </row>
    <row r="934" customFormat="false" ht="23.25" hidden="false" customHeight="false" outlineLevel="0" collapsed="false">
      <c r="A934" s="884" t="s">
        <v>8464</v>
      </c>
      <c r="B934" s="884" t="s">
        <v>11605</v>
      </c>
      <c r="C934" s="885" t="s">
        <v>11606</v>
      </c>
      <c r="D934" s="884" t="s">
        <v>10649</v>
      </c>
      <c r="E934" s="884" t="s">
        <v>10793</v>
      </c>
      <c r="F934" s="884" t="s">
        <v>10793</v>
      </c>
    </row>
    <row r="935" customFormat="false" ht="23.25" hidden="false" customHeight="false" outlineLevel="0" collapsed="false">
      <c r="A935" s="884" t="s">
        <v>8464</v>
      </c>
      <c r="B935" s="884" t="s">
        <v>11607</v>
      </c>
      <c r="C935" s="885" t="s">
        <v>11608</v>
      </c>
      <c r="D935" s="884" t="s">
        <v>10649</v>
      </c>
      <c r="E935" s="884" t="s">
        <v>11609</v>
      </c>
      <c r="F935" s="884" t="s">
        <v>11609</v>
      </c>
    </row>
    <row r="936" customFormat="false" ht="23.25" hidden="false" customHeight="false" outlineLevel="0" collapsed="false">
      <c r="A936" s="884" t="s">
        <v>8464</v>
      </c>
      <c r="B936" s="884" t="s">
        <v>11610</v>
      </c>
      <c r="C936" s="885" t="s">
        <v>11611</v>
      </c>
      <c r="D936" s="884" t="s">
        <v>10649</v>
      </c>
      <c r="E936" s="884" t="s">
        <v>11612</v>
      </c>
      <c r="F936" s="884" t="s">
        <v>11612</v>
      </c>
    </row>
    <row r="937" customFormat="false" ht="34.5" hidden="false" customHeight="false" outlineLevel="0" collapsed="false">
      <c r="A937" s="884" t="s">
        <v>8464</v>
      </c>
      <c r="B937" s="884" t="s">
        <v>11613</v>
      </c>
      <c r="C937" s="885" t="s">
        <v>11614</v>
      </c>
      <c r="D937" s="884" t="s">
        <v>10649</v>
      </c>
      <c r="E937" s="884" t="s">
        <v>8545</v>
      </c>
      <c r="F937" s="884" t="s">
        <v>8545</v>
      </c>
    </row>
    <row r="938" customFormat="false" ht="34.5" hidden="false" customHeight="false" outlineLevel="0" collapsed="false">
      <c r="A938" s="884" t="s">
        <v>8464</v>
      </c>
      <c r="B938" s="884" t="s">
        <v>11615</v>
      </c>
      <c r="C938" s="885" t="s">
        <v>11616</v>
      </c>
      <c r="D938" s="884" t="s">
        <v>10649</v>
      </c>
      <c r="E938" s="884" t="s">
        <v>11617</v>
      </c>
      <c r="F938" s="884" t="s">
        <v>11617</v>
      </c>
    </row>
    <row r="939" customFormat="false" ht="34.5" hidden="false" customHeight="false" outlineLevel="0" collapsed="false">
      <c r="A939" s="884" t="s">
        <v>8464</v>
      </c>
      <c r="B939" s="884" t="s">
        <v>11618</v>
      </c>
      <c r="C939" s="885" t="s">
        <v>11619</v>
      </c>
      <c r="D939" s="884" t="s">
        <v>10649</v>
      </c>
      <c r="E939" s="884" t="s">
        <v>11620</v>
      </c>
      <c r="F939" s="884" t="s">
        <v>11620</v>
      </c>
    </row>
    <row r="940" customFormat="false" ht="34.5" hidden="false" customHeight="false" outlineLevel="0" collapsed="false">
      <c r="A940" s="884" t="s">
        <v>8464</v>
      </c>
      <c r="B940" s="884" t="s">
        <v>11621</v>
      </c>
      <c r="C940" s="885" t="s">
        <v>11622</v>
      </c>
      <c r="D940" s="884" t="s">
        <v>10649</v>
      </c>
      <c r="E940" s="884" t="s">
        <v>11623</v>
      </c>
      <c r="F940" s="884" t="s">
        <v>11623</v>
      </c>
    </row>
    <row r="941" customFormat="false" ht="34.5" hidden="false" customHeight="false" outlineLevel="0" collapsed="false">
      <c r="A941" s="884" t="s">
        <v>8464</v>
      </c>
      <c r="B941" s="884" t="s">
        <v>11624</v>
      </c>
      <c r="C941" s="885" t="s">
        <v>11625</v>
      </c>
      <c r="D941" s="884" t="s">
        <v>10649</v>
      </c>
      <c r="E941" s="884" t="s">
        <v>11626</v>
      </c>
      <c r="F941" s="884" t="s">
        <v>11626</v>
      </c>
    </row>
    <row r="942" customFormat="false" ht="34.5" hidden="false" customHeight="false" outlineLevel="0" collapsed="false">
      <c r="A942" s="884" t="s">
        <v>8464</v>
      </c>
      <c r="B942" s="884" t="s">
        <v>11627</v>
      </c>
      <c r="C942" s="885" t="s">
        <v>11628</v>
      </c>
      <c r="D942" s="884" t="s">
        <v>10649</v>
      </c>
      <c r="E942" s="884" t="s">
        <v>11629</v>
      </c>
      <c r="F942" s="884" t="s">
        <v>11629</v>
      </c>
    </row>
    <row r="943" customFormat="false" ht="34.5" hidden="false" customHeight="false" outlineLevel="0" collapsed="false">
      <c r="A943" s="884" t="s">
        <v>8464</v>
      </c>
      <c r="B943" s="884" t="s">
        <v>11630</v>
      </c>
      <c r="C943" s="885" t="s">
        <v>11631</v>
      </c>
      <c r="D943" s="884" t="s">
        <v>10649</v>
      </c>
      <c r="E943" s="884" t="s">
        <v>11632</v>
      </c>
      <c r="F943" s="884" t="s">
        <v>11632</v>
      </c>
    </row>
    <row r="944" customFormat="false" ht="34.5" hidden="false" customHeight="false" outlineLevel="0" collapsed="false">
      <c r="A944" s="884" t="s">
        <v>8464</v>
      </c>
      <c r="B944" s="884" t="s">
        <v>11633</v>
      </c>
      <c r="C944" s="885" t="s">
        <v>11634</v>
      </c>
      <c r="D944" s="884" t="s">
        <v>10649</v>
      </c>
      <c r="E944" s="884" t="s">
        <v>11635</v>
      </c>
      <c r="F944" s="884" t="s">
        <v>11635</v>
      </c>
    </row>
    <row r="945" customFormat="false" ht="34.5" hidden="false" customHeight="false" outlineLevel="0" collapsed="false">
      <c r="A945" s="884" t="s">
        <v>8464</v>
      </c>
      <c r="B945" s="884" t="s">
        <v>11636</v>
      </c>
      <c r="C945" s="885" t="s">
        <v>11637</v>
      </c>
      <c r="D945" s="884" t="s">
        <v>10649</v>
      </c>
      <c r="E945" s="884" t="s">
        <v>11638</v>
      </c>
      <c r="F945" s="884" t="s">
        <v>11638</v>
      </c>
    </row>
    <row r="946" customFormat="false" ht="34.5" hidden="false" customHeight="false" outlineLevel="0" collapsed="false">
      <c r="A946" s="884" t="s">
        <v>8464</v>
      </c>
      <c r="B946" s="884" t="s">
        <v>11639</v>
      </c>
      <c r="C946" s="885" t="s">
        <v>11640</v>
      </c>
      <c r="D946" s="884" t="s">
        <v>10649</v>
      </c>
      <c r="E946" s="884" t="s">
        <v>11641</v>
      </c>
      <c r="F946" s="884" t="s">
        <v>11641</v>
      </c>
    </row>
    <row r="947" customFormat="false" ht="23.25" hidden="false" customHeight="false" outlineLevel="0" collapsed="false">
      <c r="A947" s="884" t="s">
        <v>8464</v>
      </c>
      <c r="B947" s="884" t="s">
        <v>11642</v>
      </c>
      <c r="C947" s="885" t="s">
        <v>11643</v>
      </c>
      <c r="D947" s="884" t="s">
        <v>10649</v>
      </c>
      <c r="E947" s="884" t="s">
        <v>10944</v>
      </c>
      <c r="F947" s="884" t="s">
        <v>10944</v>
      </c>
    </row>
    <row r="948" customFormat="false" ht="23.25" hidden="false" customHeight="false" outlineLevel="0" collapsed="false">
      <c r="A948" s="884" t="s">
        <v>8464</v>
      </c>
      <c r="B948" s="884" t="s">
        <v>11644</v>
      </c>
      <c r="C948" s="885" t="s">
        <v>11645</v>
      </c>
      <c r="D948" s="884" t="s">
        <v>10649</v>
      </c>
      <c r="E948" s="884" t="s">
        <v>11646</v>
      </c>
      <c r="F948" s="884" t="s">
        <v>11646</v>
      </c>
    </row>
    <row r="949" customFormat="false" ht="23.25" hidden="false" customHeight="false" outlineLevel="0" collapsed="false">
      <c r="A949" s="884" t="s">
        <v>8464</v>
      </c>
      <c r="B949" s="884" t="s">
        <v>11647</v>
      </c>
      <c r="C949" s="885" t="s">
        <v>11648</v>
      </c>
      <c r="D949" s="884" t="s">
        <v>10649</v>
      </c>
      <c r="E949" s="884" t="s">
        <v>10555</v>
      </c>
      <c r="F949" s="884" t="s">
        <v>10555</v>
      </c>
    </row>
    <row r="950" customFormat="false" ht="23.25" hidden="false" customHeight="false" outlineLevel="0" collapsed="false">
      <c r="A950" s="884" t="s">
        <v>8464</v>
      </c>
      <c r="B950" s="884" t="s">
        <v>11649</v>
      </c>
      <c r="C950" s="885" t="s">
        <v>11650</v>
      </c>
      <c r="D950" s="884" t="s">
        <v>10649</v>
      </c>
      <c r="E950" s="884" t="s">
        <v>11651</v>
      </c>
      <c r="F950" s="884" t="s">
        <v>11651</v>
      </c>
    </row>
    <row r="951" customFormat="false" ht="23.25" hidden="false" customHeight="false" outlineLevel="0" collapsed="false">
      <c r="A951" s="884" t="s">
        <v>8464</v>
      </c>
      <c r="B951" s="884" t="s">
        <v>11652</v>
      </c>
      <c r="C951" s="885" t="s">
        <v>11653</v>
      </c>
      <c r="D951" s="884" t="s">
        <v>10649</v>
      </c>
      <c r="E951" s="884" t="s">
        <v>9800</v>
      </c>
      <c r="F951" s="884" t="s">
        <v>9800</v>
      </c>
    </row>
    <row r="952" customFormat="false" ht="23.25" hidden="false" customHeight="false" outlineLevel="0" collapsed="false">
      <c r="A952" s="884" t="s">
        <v>8464</v>
      </c>
      <c r="B952" s="884" t="s">
        <v>11654</v>
      </c>
      <c r="C952" s="885" t="s">
        <v>11655</v>
      </c>
      <c r="D952" s="884" t="s">
        <v>10649</v>
      </c>
      <c r="E952" s="884" t="s">
        <v>11656</v>
      </c>
      <c r="F952" s="884" t="s">
        <v>11656</v>
      </c>
    </row>
    <row r="953" customFormat="false" ht="23.25" hidden="false" customHeight="false" outlineLevel="0" collapsed="false">
      <c r="A953" s="884" t="s">
        <v>8464</v>
      </c>
      <c r="B953" s="884" t="s">
        <v>11657</v>
      </c>
      <c r="C953" s="885" t="s">
        <v>11658</v>
      </c>
      <c r="D953" s="884" t="s">
        <v>10649</v>
      </c>
      <c r="E953" s="884" t="s">
        <v>11659</v>
      </c>
      <c r="F953" s="884" t="s">
        <v>11659</v>
      </c>
    </row>
    <row r="954" customFormat="false" ht="34.5" hidden="false" customHeight="false" outlineLevel="0" collapsed="false">
      <c r="A954" s="884" t="s">
        <v>8464</v>
      </c>
      <c r="B954" s="884" t="s">
        <v>11660</v>
      </c>
      <c r="C954" s="885" t="s">
        <v>11661</v>
      </c>
      <c r="D954" s="884" t="s">
        <v>10649</v>
      </c>
      <c r="E954" s="884" t="s">
        <v>11662</v>
      </c>
      <c r="F954" s="884" t="s">
        <v>11662</v>
      </c>
    </row>
    <row r="955" customFormat="false" ht="34.5" hidden="false" customHeight="false" outlineLevel="0" collapsed="false">
      <c r="A955" s="884" t="s">
        <v>8464</v>
      </c>
      <c r="B955" s="884" t="s">
        <v>11663</v>
      </c>
      <c r="C955" s="885" t="s">
        <v>11664</v>
      </c>
      <c r="D955" s="884" t="s">
        <v>10649</v>
      </c>
      <c r="E955" s="884" t="s">
        <v>11665</v>
      </c>
      <c r="F955" s="884" t="s">
        <v>11665</v>
      </c>
    </row>
    <row r="956" customFormat="false" ht="34.5" hidden="false" customHeight="false" outlineLevel="0" collapsed="false">
      <c r="A956" s="884" t="s">
        <v>8464</v>
      </c>
      <c r="B956" s="884" t="s">
        <v>11666</v>
      </c>
      <c r="C956" s="885" t="s">
        <v>11667</v>
      </c>
      <c r="D956" s="884" t="s">
        <v>10649</v>
      </c>
      <c r="E956" s="884" t="s">
        <v>8948</v>
      </c>
      <c r="F956" s="884" t="s">
        <v>8948</v>
      </c>
    </row>
    <row r="957" customFormat="false" ht="34.5" hidden="false" customHeight="false" outlineLevel="0" collapsed="false">
      <c r="A957" s="884" t="s">
        <v>8464</v>
      </c>
      <c r="B957" s="884" t="s">
        <v>11668</v>
      </c>
      <c r="C957" s="885" t="s">
        <v>11669</v>
      </c>
      <c r="D957" s="884" t="s">
        <v>10649</v>
      </c>
      <c r="E957" s="884" t="s">
        <v>10653</v>
      </c>
      <c r="F957" s="884" t="s">
        <v>10653</v>
      </c>
    </row>
    <row r="958" customFormat="false" ht="34.5" hidden="false" customHeight="false" outlineLevel="0" collapsed="false">
      <c r="A958" s="884" t="s">
        <v>8464</v>
      </c>
      <c r="B958" s="884" t="s">
        <v>11670</v>
      </c>
      <c r="C958" s="885" t="s">
        <v>11671</v>
      </c>
      <c r="D958" s="884" t="s">
        <v>10649</v>
      </c>
      <c r="E958" s="884" t="s">
        <v>10844</v>
      </c>
      <c r="F958" s="884" t="s">
        <v>10844</v>
      </c>
    </row>
    <row r="959" customFormat="false" ht="23.25" hidden="false" customHeight="false" outlineLevel="0" collapsed="false">
      <c r="A959" s="884" t="s">
        <v>8464</v>
      </c>
      <c r="B959" s="884" t="s">
        <v>11672</v>
      </c>
      <c r="C959" s="885" t="s">
        <v>11673</v>
      </c>
      <c r="D959" s="884" t="s">
        <v>10649</v>
      </c>
      <c r="E959" s="884" t="s">
        <v>11384</v>
      </c>
      <c r="F959" s="884" t="s">
        <v>11384</v>
      </c>
    </row>
    <row r="960" customFormat="false" ht="23.25" hidden="false" customHeight="false" outlineLevel="0" collapsed="false">
      <c r="A960" s="884" t="s">
        <v>8464</v>
      </c>
      <c r="B960" s="884" t="s">
        <v>11674</v>
      </c>
      <c r="C960" s="885" t="s">
        <v>11675</v>
      </c>
      <c r="D960" s="884" t="s">
        <v>10649</v>
      </c>
      <c r="E960" s="884" t="s">
        <v>11676</v>
      </c>
      <c r="F960" s="884" t="s">
        <v>11676</v>
      </c>
    </row>
    <row r="961" customFormat="false" ht="23.25" hidden="false" customHeight="false" outlineLevel="0" collapsed="false">
      <c r="A961" s="884" t="s">
        <v>8464</v>
      </c>
      <c r="B961" s="884" t="s">
        <v>11677</v>
      </c>
      <c r="C961" s="885" t="s">
        <v>11678</v>
      </c>
      <c r="D961" s="884" t="s">
        <v>10649</v>
      </c>
      <c r="E961" s="884" t="s">
        <v>11100</v>
      </c>
      <c r="F961" s="884" t="s">
        <v>11100</v>
      </c>
    </row>
    <row r="962" customFormat="false" ht="23.25" hidden="false" customHeight="false" outlineLevel="0" collapsed="false">
      <c r="A962" s="884" t="s">
        <v>8464</v>
      </c>
      <c r="B962" s="884" t="s">
        <v>11679</v>
      </c>
      <c r="C962" s="885" t="s">
        <v>11680</v>
      </c>
      <c r="D962" s="884" t="s">
        <v>10649</v>
      </c>
      <c r="E962" s="884" t="s">
        <v>11015</v>
      </c>
      <c r="F962" s="884" t="s">
        <v>11015</v>
      </c>
    </row>
    <row r="963" customFormat="false" ht="15" hidden="false" customHeight="false" outlineLevel="0" collapsed="false">
      <c r="A963" s="884" t="s">
        <v>8464</v>
      </c>
      <c r="B963" s="884" t="s">
        <v>11681</v>
      </c>
      <c r="C963" s="885" t="s">
        <v>11682</v>
      </c>
      <c r="D963" s="884" t="s">
        <v>10649</v>
      </c>
      <c r="E963" s="884" t="s">
        <v>10056</v>
      </c>
      <c r="F963" s="884" t="s">
        <v>10056</v>
      </c>
    </row>
    <row r="964" customFormat="false" ht="15" hidden="false" customHeight="false" outlineLevel="0" collapsed="false">
      <c r="A964" s="884" t="s">
        <v>8464</v>
      </c>
      <c r="B964" s="884" t="s">
        <v>11683</v>
      </c>
      <c r="C964" s="885" t="s">
        <v>11684</v>
      </c>
      <c r="D964" s="884" t="s">
        <v>10649</v>
      </c>
      <c r="E964" s="884" t="s">
        <v>11646</v>
      </c>
      <c r="F964" s="884" t="s">
        <v>11646</v>
      </c>
    </row>
    <row r="965" customFormat="false" ht="15" hidden="false" customHeight="false" outlineLevel="0" collapsed="false">
      <c r="A965" s="884" t="s">
        <v>8464</v>
      </c>
      <c r="B965" s="884" t="s">
        <v>11685</v>
      </c>
      <c r="C965" s="885" t="s">
        <v>11686</v>
      </c>
      <c r="D965" s="884" t="s">
        <v>10649</v>
      </c>
      <c r="E965" s="884" t="s">
        <v>10478</v>
      </c>
      <c r="F965" s="884" t="s">
        <v>10478</v>
      </c>
    </row>
    <row r="966" customFormat="false" ht="15" hidden="false" customHeight="false" outlineLevel="0" collapsed="false">
      <c r="A966" s="884" t="s">
        <v>8464</v>
      </c>
      <c r="B966" s="884" t="s">
        <v>11687</v>
      </c>
      <c r="C966" s="885" t="s">
        <v>11688</v>
      </c>
      <c r="D966" s="884" t="s">
        <v>10649</v>
      </c>
      <c r="E966" s="884" t="s">
        <v>11032</v>
      </c>
      <c r="F966" s="884" t="s">
        <v>11032</v>
      </c>
    </row>
    <row r="967" customFormat="false" ht="15" hidden="false" customHeight="false" outlineLevel="0" collapsed="false">
      <c r="A967" s="884" t="s">
        <v>8464</v>
      </c>
      <c r="B967" s="884" t="s">
        <v>11689</v>
      </c>
      <c r="C967" s="885" t="s">
        <v>11690</v>
      </c>
      <c r="D967" s="884" t="s">
        <v>10649</v>
      </c>
      <c r="E967" s="884" t="s">
        <v>9040</v>
      </c>
      <c r="F967" s="884" t="s">
        <v>9040</v>
      </c>
    </row>
    <row r="968" customFormat="false" ht="15" hidden="false" customHeight="false" outlineLevel="0" collapsed="false">
      <c r="A968" s="884" t="s">
        <v>8464</v>
      </c>
      <c r="B968" s="884" t="s">
        <v>11691</v>
      </c>
      <c r="C968" s="885" t="s">
        <v>11692</v>
      </c>
      <c r="D968" s="884" t="s">
        <v>10649</v>
      </c>
      <c r="E968" s="884" t="s">
        <v>11360</v>
      </c>
      <c r="F968" s="884" t="s">
        <v>11360</v>
      </c>
    </row>
    <row r="969" customFormat="false" ht="15" hidden="false" customHeight="false" outlineLevel="0" collapsed="false">
      <c r="A969" s="884" t="s">
        <v>8464</v>
      </c>
      <c r="B969" s="884" t="s">
        <v>11693</v>
      </c>
      <c r="C969" s="885" t="s">
        <v>11694</v>
      </c>
      <c r="D969" s="884" t="s">
        <v>10649</v>
      </c>
      <c r="E969" s="884" t="s">
        <v>11695</v>
      </c>
      <c r="F969" s="884" t="s">
        <v>11695</v>
      </c>
    </row>
    <row r="970" customFormat="false" ht="15" hidden="false" customHeight="false" outlineLevel="0" collapsed="false">
      <c r="A970" s="884" t="s">
        <v>8464</v>
      </c>
      <c r="B970" s="884" t="s">
        <v>11696</v>
      </c>
      <c r="C970" s="885" t="s">
        <v>11697</v>
      </c>
      <c r="D970" s="884" t="s">
        <v>10649</v>
      </c>
      <c r="E970" s="884" t="s">
        <v>11698</v>
      </c>
      <c r="F970" s="884" t="s">
        <v>11698</v>
      </c>
    </row>
    <row r="971" customFormat="false" ht="23.25" hidden="false" customHeight="false" outlineLevel="0" collapsed="false">
      <c r="A971" s="884" t="s">
        <v>8464</v>
      </c>
      <c r="B971" s="884" t="s">
        <v>11699</v>
      </c>
      <c r="C971" s="885" t="s">
        <v>11700</v>
      </c>
      <c r="D971" s="884" t="s">
        <v>10649</v>
      </c>
      <c r="E971" s="884" t="s">
        <v>11701</v>
      </c>
      <c r="F971" s="884" t="s">
        <v>11701</v>
      </c>
    </row>
    <row r="972" customFormat="false" ht="23.25" hidden="false" customHeight="false" outlineLevel="0" collapsed="false">
      <c r="A972" s="884" t="s">
        <v>8464</v>
      </c>
      <c r="B972" s="884" t="s">
        <v>11702</v>
      </c>
      <c r="C972" s="885" t="s">
        <v>11703</v>
      </c>
      <c r="D972" s="884" t="s">
        <v>10649</v>
      </c>
      <c r="E972" s="884" t="s">
        <v>11620</v>
      </c>
      <c r="F972" s="884" t="s">
        <v>11620</v>
      </c>
    </row>
    <row r="973" customFormat="false" ht="23.25" hidden="false" customHeight="false" outlineLevel="0" collapsed="false">
      <c r="A973" s="884" t="s">
        <v>8464</v>
      </c>
      <c r="B973" s="884" t="s">
        <v>11704</v>
      </c>
      <c r="C973" s="885" t="s">
        <v>11705</v>
      </c>
      <c r="D973" s="884" t="s">
        <v>10649</v>
      </c>
      <c r="E973" s="884" t="s">
        <v>10966</v>
      </c>
      <c r="F973" s="884" t="s">
        <v>10966</v>
      </c>
    </row>
    <row r="974" customFormat="false" ht="23.25" hidden="false" customHeight="false" outlineLevel="0" collapsed="false">
      <c r="A974" s="884" t="s">
        <v>8464</v>
      </c>
      <c r="B974" s="884" t="s">
        <v>11706</v>
      </c>
      <c r="C974" s="885" t="s">
        <v>11707</v>
      </c>
      <c r="D974" s="884" t="s">
        <v>10649</v>
      </c>
      <c r="E974" s="884" t="s">
        <v>11708</v>
      </c>
      <c r="F974" s="884" t="s">
        <v>11708</v>
      </c>
    </row>
    <row r="975" customFormat="false" ht="23.25" hidden="false" customHeight="false" outlineLevel="0" collapsed="false">
      <c r="A975" s="884" t="s">
        <v>8464</v>
      </c>
      <c r="B975" s="884" t="s">
        <v>11709</v>
      </c>
      <c r="C975" s="885" t="s">
        <v>11710</v>
      </c>
      <c r="D975" s="884" t="s">
        <v>10649</v>
      </c>
      <c r="E975" s="884" t="s">
        <v>11711</v>
      </c>
      <c r="F975" s="884" t="s">
        <v>11711</v>
      </c>
    </row>
    <row r="976" customFormat="false" ht="34.5" hidden="false" customHeight="false" outlineLevel="0" collapsed="false">
      <c r="A976" s="884" t="s">
        <v>8464</v>
      </c>
      <c r="B976" s="884" t="s">
        <v>11712</v>
      </c>
      <c r="C976" s="885" t="s">
        <v>11713</v>
      </c>
      <c r="D976" s="884" t="s">
        <v>10649</v>
      </c>
      <c r="E976" s="884" t="s">
        <v>11714</v>
      </c>
      <c r="F976" s="884" t="s">
        <v>11714</v>
      </c>
    </row>
    <row r="977" customFormat="false" ht="34.5" hidden="false" customHeight="false" outlineLevel="0" collapsed="false">
      <c r="A977" s="884" t="s">
        <v>8464</v>
      </c>
      <c r="B977" s="884" t="s">
        <v>11715</v>
      </c>
      <c r="C977" s="885" t="s">
        <v>11716</v>
      </c>
      <c r="D977" s="884" t="s">
        <v>10649</v>
      </c>
      <c r="E977" s="884" t="s">
        <v>11717</v>
      </c>
      <c r="F977" s="884" t="s">
        <v>11717</v>
      </c>
    </row>
    <row r="978" customFormat="false" ht="34.5" hidden="false" customHeight="false" outlineLevel="0" collapsed="false">
      <c r="A978" s="884" t="s">
        <v>8464</v>
      </c>
      <c r="B978" s="884" t="s">
        <v>11718</v>
      </c>
      <c r="C978" s="885" t="s">
        <v>11719</v>
      </c>
      <c r="D978" s="884" t="s">
        <v>10649</v>
      </c>
      <c r="E978" s="884" t="s">
        <v>11720</v>
      </c>
      <c r="F978" s="884" t="s">
        <v>11720</v>
      </c>
    </row>
    <row r="979" customFormat="false" ht="34.5" hidden="false" customHeight="false" outlineLevel="0" collapsed="false">
      <c r="A979" s="884" t="s">
        <v>8464</v>
      </c>
      <c r="B979" s="884" t="s">
        <v>11721</v>
      </c>
      <c r="C979" s="885" t="s">
        <v>11722</v>
      </c>
      <c r="D979" s="884" t="s">
        <v>10649</v>
      </c>
      <c r="E979" s="884" t="s">
        <v>11723</v>
      </c>
      <c r="F979" s="884" t="s">
        <v>11723</v>
      </c>
    </row>
    <row r="980" customFormat="false" ht="34.5" hidden="false" customHeight="false" outlineLevel="0" collapsed="false">
      <c r="A980" s="884" t="s">
        <v>8464</v>
      </c>
      <c r="B980" s="884" t="s">
        <v>11724</v>
      </c>
      <c r="C980" s="885" t="s">
        <v>11725</v>
      </c>
      <c r="D980" s="884" t="s">
        <v>10649</v>
      </c>
      <c r="E980" s="884" t="s">
        <v>11307</v>
      </c>
      <c r="F980" s="884" t="s">
        <v>11307</v>
      </c>
    </row>
    <row r="981" customFormat="false" ht="23.25" hidden="false" customHeight="false" outlineLevel="0" collapsed="false">
      <c r="A981" s="884" t="s">
        <v>8464</v>
      </c>
      <c r="B981" s="884" t="s">
        <v>11726</v>
      </c>
      <c r="C981" s="885" t="s">
        <v>11727</v>
      </c>
      <c r="D981" s="884" t="s">
        <v>10649</v>
      </c>
      <c r="E981" s="884" t="s">
        <v>10168</v>
      </c>
      <c r="F981" s="884" t="s">
        <v>10168</v>
      </c>
    </row>
    <row r="982" customFormat="false" ht="23.25" hidden="false" customHeight="false" outlineLevel="0" collapsed="false">
      <c r="A982" s="884" t="s">
        <v>8464</v>
      </c>
      <c r="B982" s="884" t="s">
        <v>11728</v>
      </c>
      <c r="C982" s="885" t="s">
        <v>11729</v>
      </c>
      <c r="D982" s="884" t="s">
        <v>10649</v>
      </c>
      <c r="E982" s="884" t="s">
        <v>10796</v>
      </c>
      <c r="F982" s="884" t="s">
        <v>10796</v>
      </c>
    </row>
    <row r="983" customFormat="false" ht="23.25" hidden="false" customHeight="false" outlineLevel="0" collapsed="false">
      <c r="A983" s="884" t="s">
        <v>8464</v>
      </c>
      <c r="B983" s="884" t="s">
        <v>11730</v>
      </c>
      <c r="C983" s="885" t="s">
        <v>11731</v>
      </c>
      <c r="D983" s="884" t="s">
        <v>10649</v>
      </c>
      <c r="E983" s="884" t="s">
        <v>10493</v>
      </c>
      <c r="F983" s="884" t="s">
        <v>10493</v>
      </c>
    </row>
    <row r="984" customFormat="false" ht="23.25" hidden="false" customHeight="false" outlineLevel="0" collapsed="false">
      <c r="A984" s="884" t="s">
        <v>8464</v>
      </c>
      <c r="B984" s="884" t="s">
        <v>11732</v>
      </c>
      <c r="C984" s="885" t="s">
        <v>11733</v>
      </c>
      <c r="D984" s="884" t="s">
        <v>10649</v>
      </c>
      <c r="E984" s="884" t="s">
        <v>11734</v>
      </c>
      <c r="F984" s="884" t="s">
        <v>11734</v>
      </c>
    </row>
    <row r="985" customFormat="false" ht="23.25" hidden="false" customHeight="false" outlineLevel="0" collapsed="false">
      <c r="A985" s="884" t="s">
        <v>8464</v>
      </c>
      <c r="B985" s="884" t="s">
        <v>11735</v>
      </c>
      <c r="C985" s="885" t="s">
        <v>11736</v>
      </c>
      <c r="D985" s="884" t="s">
        <v>10649</v>
      </c>
      <c r="E985" s="884" t="s">
        <v>11350</v>
      </c>
      <c r="F985" s="884" t="s">
        <v>11350</v>
      </c>
    </row>
    <row r="986" customFormat="false" ht="15" hidden="false" customHeight="false" outlineLevel="0" collapsed="false">
      <c r="A986" s="884" t="s">
        <v>8464</v>
      </c>
      <c r="B986" s="884" t="s">
        <v>11737</v>
      </c>
      <c r="C986" s="885" t="s">
        <v>11738</v>
      </c>
      <c r="D986" s="884" t="s">
        <v>10649</v>
      </c>
      <c r="E986" s="884" t="s">
        <v>10141</v>
      </c>
      <c r="F986" s="884" t="s">
        <v>10141</v>
      </c>
    </row>
    <row r="987" customFormat="false" ht="23.25" hidden="false" customHeight="false" outlineLevel="0" collapsed="false">
      <c r="A987" s="884" t="s">
        <v>8464</v>
      </c>
      <c r="B987" s="884" t="s">
        <v>11739</v>
      </c>
      <c r="C987" s="885" t="s">
        <v>11740</v>
      </c>
      <c r="D987" s="884" t="s">
        <v>10649</v>
      </c>
      <c r="E987" s="884" t="s">
        <v>9878</v>
      </c>
      <c r="F987" s="884" t="s">
        <v>9878</v>
      </c>
    </row>
    <row r="988" customFormat="false" ht="23.25" hidden="false" customHeight="false" outlineLevel="0" collapsed="false">
      <c r="A988" s="884" t="s">
        <v>8464</v>
      </c>
      <c r="B988" s="884" t="s">
        <v>11741</v>
      </c>
      <c r="C988" s="885" t="s">
        <v>11742</v>
      </c>
      <c r="D988" s="884" t="s">
        <v>10649</v>
      </c>
      <c r="E988" s="884" t="s">
        <v>11743</v>
      </c>
      <c r="F988" s="884" t="s">
        <v>11743</v>
      </c>
    </row>
    <row r="989" customFormat="false" ht="15" hidden="false" customHeight="false" outlineLevel="0" collapsed="false">
      <c r="A989" s="884" t="s">
        <v>8464</v>
      </c>
      <c r="B989" s="884" t="s">
        <v>11744</v>
      </c>
      <c r="C989" s="885" t="s">
        <v>11745</v>
      </c>
      <c r="D989" s="884" t="s">
        <v>10649</v>
      </c>
      <c r="E989" s="884" t="s">
        <v>11167</v>
      </c>
      <c r="F989" s="884" t="s">
        <v>11167</v>
      </c>
    </row>
    <row r="990" customFormat="false" ht="15" hidden="false" customHeight="false" outlineLevel="0" collapsed="false">
      <c r="A990" s="884" t="s">
        <v>8464</v>
      </c>
      <c r="B990" s="884" t="s">
        <v>11746</v>
      </c>
      <c r="C990" s="885" t="s">
        <v>11747</v>
      </c>
      <c r="D990" s="884" t="s">
        <v>10649</v>
      </c>
      <c r="E990" s="884" t="s">
        <v>10799</v>
      </c>
      <c r="F990" s="884" t="s">
        <v>10799</v>
      </c>
    </row>
    <row r="991" customFormat="false" ht="15" hidden="false" customHeight="false" outlineLevel="0" collapsed="false">
      <c r="A991" s="884" t="s">
        <v>8464</v>
      </c>
      <c r="B991" s="884" t="s">
        <v>11748</v>
      </c>
      <c r="C991" s="885" t="s">
        <v>11749</v>
      </c>
      <c r="D991" s="884" t="s">
        <v>10649</v>
      </c>
      <c r="E991" s="884" t="s">
        <v>9812</v>
      </c>
      <c r="F991" s="884" t="s">
        <v>9812</v>
      </c>
    </row>
    <row r="992" customFormat="false" ht="34.5" hidden="false" customHeight="false" outlineLevel="0" collapsed="false">
      <c r="A992" s="884" t="s">
        <v>8464</v>
      </c>
      <c r="B992" s="884" t="s">
        <v>11750</v>
      </c>
      <c r="C992" s="885" t="s">
        <v>11751</v>
      </c>
      <c r="D992" s="884" t="s">
        <v>10649</v>
      </c>
      <c r="E992" s="884" t="s">
        <v>11752</v>
      </c>
      <c r="F992" s="884" t="s">
        <v>11752</v>
      </c>
    </row>
    <row r="993" customFormat="false" ht="34.5" hidden="false" customHeight="false" outlineLevel="0" collapsed="false">
      <c r="A993" s="884" t="s">
        <v>8464</v>
      </c>
      <c r="B993" s="884" t="s">
        <v>11753</v>
      </c>
      <c r="C993" s="885" t="s">
        <v>11754</v>
      </c>
      <c r="D993" s="884" t="s">
        <v>10649</v>
      </c>
      <c r="E993" s="884" t="s">
        <v>11755</v>
      </c>
      <c r="F993" s="884" t="s">
        <v>11755</v>
      </c>
    </row>
    <row r="994" customFormat="false" ht="34.5" hidden="false" customHeight="false" outlineLevel="0" collapsed="false">
      <c r="A994" s="884" t="s">
        <v>8464</v>
      </c>
      <c r="B994" s="884" t="s">
        <v>11756</v>
      </c>
      <c r="C994" s="885" t="s">
        <v>11757</v>
      </c>
      <c r="D994" s="884" t="s">
        <v>10649</v>
      </c>
      <c r="E994" s="884" t="s">
        <v>11758</v>
      </c>
      <c r="F994" s="884" t="s">
        <v>11758</v>
      </c>
    </row>
    <row r="995" customFormat="false" ht="34.5" hidden="false" customHeight="false" outlineLevel="0" collapsed="false">
      <c r="A995" s="884" t="s">
        <v>8464</v>
      </c>
      <c r="B995" s="884" t="s">
        <v>11759</v>
      </c>
      <c r="C995" s="885" t="s">
        <v>11760</v>
      </c>
      <c r="D995" s="884" t="s">
        <v>10649</v>
      </c>
      <c r="E995" s="884" t="s">
        <v>11761</v>
      </c>
      <c r="F995" s="884" t="s">
        <v>11761</v>
      </c>
    </row>
    <row r="996" customFormat="false" ht="23.25" hidden="false" customHeight="false" outlineLevel="0" collapsed="false">
      <c r="A996" s="884" t="s">
        <v>8464</v>
      </c>
      <c r="B996" s="884" t="s">
        <v>11762</v>
      </c>
      <c r="C996" s="885" t="s">
        <v>11763</v>
      </c>
      <c r="D996" s="884" t="s">
        <v>10649</v>
      </c>
      <c r="E996" s="884" t="s">
        <v>10769</v>
      </c>
      <c r="F996" s="884" t="s">
        <v>10769</v>
      </c>
    </row>
    <row r="997" customFormat="false" ht="23.25" hidden="false" customHeight="false" outlineLevel="0" collapsed="false">
      <c r="A997" s="884" t="s">
        <v>8464</v>
      </c>
      <c r="B997" s="884" t="s">
        <v>11764</v>
      </c>
      <c r="C997" s="885" t="s">
        <v>11765</v>
      </c>
      <c r="D997" s="884" t="s">
        <v>10649</v>
      </c>
      <c r="E997" s="884" t="s">
        <v>10944</v>
      </c>
      <c r="F997" s="884" t="s">
        <v>10944</v>
      </c>
    </row>
    <row r="998" customFormat="false" ht="23.25" hidden="false" customHeight="false" outlineLevel="0" collapsed="false">
      <c r="A998" s="884" t="s">
        <v>8464</v>
      </c>
      <c r="B998" s="884" t="s">
        <v>11766</v>
      </c>
      <c r="C998" s="885" t="s">
        <v>11767</v>
      </c>
      <c r="D998" s="884" t="s">
        <v>10649</v>
      </c>
      <c r="E998" s="884" t="s">
        <v>11109</v>
      </c>
      <c r="F998" s="884" t="s">
        <v>11109</v>
      </c>
    </row>
    <row r="999" customFormat="false" ht="23.25" hidden="false" customHeight="false" outlineLevel="0" collapsed="false">
      <c r="A999" s="884" t="s">
        <v>8464</v>
      </c>
      <c r="B999" s="884" t="s">
        <v>11768</v>
      </c>
      <c r="C999" s="885" t="s">
        <v>11769</v>
      </c>
      <c r="D999" s="884" t="s">
        <v>10649</v>
      </c>
      <c r="E999" s="884" t="s">
        <v>11770</v>
      </c>
      <c r="F999" s="884" t="s">
        <v>11770</v>
      </c>
    </row>
    <row r="1000" customFormat="false" ht="15" hidden="false" customHeight="false" outlineLevel="0" collapsed="false">
      <c r="A1000" s="884" t="s">
        <v>8464</v>
      </c>
      <c r="B1000" s="884" t="s">
        <v>11771</v>
      </c>
      <c r="C1000" s="885" t="s">
        <v>11772</v>
      </c>
      <c r="D1000" s="884" t="s">
        <v>10649</v>
      </c>
      <c r="E1000" s="884" t="s">
        <v>11773</v>
      </c>
      <c r="F1000" s="884" t="s">
        <v>11773</v>
      </c>
    </row>
    <row r="1001" customFormat="false" ht="23.25" hidden="false" customHeight="false" outlineLevel="0" collapsed="false">
      <c r="A1001" s="884" t="s">
        <v>8464</v>
      </c>
      <c r="B1001" s="884" t="s">
        <v>11774</v>
      </c>
      <c r="C1001" s="885" t="s">
        <v>11775</v>
      </c>
      <c r="D1001" s="884" t="s">
        <v>10649</v>
      </c>
      <c r="E1001" s="884" t="s">
        <v>11776</v>
      </c>
      <c r="F1001" s="884" t="s">
        <v>11776</v>
      </c>
    </row>
    <row r="1002" customFormat="false" ht="23.25" hidden="false" customHeight="false" outlineLevel="0" collapsed="false">
      <c r="A1002" s="884" t="s">
        <v>8464</v>
      </c>
      <c r="B1002" s="884" t="s">
        <v>11777</v>
      </c>
      <c r="C1002" s="885" t="s">
        <v>11778</v>
      </c>
      <c r="D1002" s="884" t="s">
        <v>10649</v>
      </c>
      <c r="E1002" s="884" t="s">
        <v>11779</v>
      </c>
      <c r="F1002" s="884" t="s">
        <v>11779</v>
      </c>
    </row>
    <row r="1003" customFormat="false" ht="23.25" hidden="false" customHeight="false" outlineLevel="0" collapsed="false">
      <c r="A1003" s="884" t="s">
        <v>8464</v>
      </c>
      <c r="B1003" s="884" t="s">
        <v>11780</v>
      </c>
      <c r="C1003" s="885" t="s">
        <v>11781</v>
      </c>
      <c r="D1003" s="884" t="s">
        <v>10649</v>
      </c>
      <c r="E1003" s="884" t="s">
        <v>11782</v>
      </c>
      <c r="F1003" s="884" t="s">
        <v>11782</v>
      </c>
    </row>
    <row r="1004" customFormat="false" ht="15" hidden="false" customHeight="false" outlineLevel="0" collapsed="false">
      <c r="A1004" s="884" t="s">
        <v>8464</v>
      </c>
      <c r="B1004" s="884" t="s">
        <v>11783</v>
      </c>
      <c r="C1004" s="885" t="s">
        <v>11784</v>
      </c>
      <c r="D1004" s="884" t="s">
        <v>10649</v>
      </c>
      <c r="E1004" s="884" t="s">
        <v>11785</v>
      </c>
      <c r="F1004" s="884" t="s">
        <v>11785</v>
      </c>
    </row>
    <row r="1005" customFormat="false" ht="15" hidden="false" customHeight="false" outlineLevel="0" collapsed="false">
      <c r="A1005" s="884" t="s">
        <v>8464</v>
      </c>
      <c r="B1005" s="884" t="s">
        <v>11786</v>
      </c>
      <c r="C1005" s="885" t="s">
        <v>11787</v>
      </c>
      <c r="D1005" s="884" t="s">
        <v>10649</v>
      </c>
      <c r="E1005" s="884" t="s">
        <v>11788</v>
      </c>
      <c r="F1005" s="884" t="s">
        <v>11788</v>
      </c>
    </row>
    <row r="1006" customFormat="false" ht="15" hidden="false" customHeight="false" outlineLevel="0" collapsed="false">
      <c r="A1006" s="884" t="s">
        <v>8464</v>
      </c>
      <c r="B1006" s="884" t="s">
        <v>11789</v>
      </c>
      <c r="C1006" s="885" t="s">
        <v>11790</v>
      </c>
      <c r="D1006" s="884" t="s">
        <v>10649</v>
      </c>
      <c r="E1006" s="884" t="s">
        <v>11791</v>
      </c>
      <c r="F1006" s="884" t="s">
        <v>11791</v>
      </c>
    </row>
    <row r="1007" customFormat="false" ht="23.25" hidden="false" customHeight="false" outlineLevel="0" collapsed="false">
      <c r="A1007" s="884" t="s">
        <v>8464</v>
      </c>
      <c r="B1007" s="884" t="s">
        <v>11792</v>
      </c>
      <c r="C1007" s="885" t="s">
        <v>11793</v>
      </c>
      <c r="D1007" s="884" t="s">
        <v>10649</v>
      </c>
      <c r="E1007" s="884" t="s">
        <v>11794</v>
      </c>
      <c r="F1007" s="884" t="s">
        <v>11794</v>
      </c>
    </row>
    <row r="1008" customFormat="false" ht="23.25" hidden="false" customHeight="false" outlineLevel="0" collapsed="false">
      <c r="A1008" s="884" t="s">
        <v>8464</v>
      </c>
      <c r="B1008" s="884" t="s">
        <v>11795</v>
      </c>
      <c r="C1008" s="885" t="s">
        <v>11796</v>
      </c>
      <c r="D1008" s="884" t="s">
        <v>10649</v>
      </c>
      <c r="E1008" s="884" t="s">
        <v>10327</v>
      </c>
      <c r="F1008" s="884" t="s">
        <v>10327</v>
      </c>
    </row>
    <row r="1009" customFormat="false" ht="23.25" hidden="false" customHeight="false" outlineLevel="0" collapsed="false">
      <c r="A1009" s="884" t="s">
        <v>8464</v>
      </c>
      <c r="B1009" s="884" t="s">
        <v>11797</v>
      </c>
      <c r="C1009" s="885" t="s">
        <v>11798</v>
      </c>
      <c r="D1009" s="884" t="s">
        <v>10649</v>
      </c>
      <c r="E1009" s="884" t="s">
        <v>10056</v>
      </c>
      <c r="F1009" s="884" t="s">
        <v>10056</v>
      </c>
    </row>
    <row r="1010" customFormat="false" ht="23.25" hidden="false" customHeight="false" outlineLevel="0" collapsed="false">
      <c r="A1010" s="884" t="s">
        <v>8464</v>
      </c>
      <c r="B1010" s="884" t="s">
        <v>11799</v>
      </c>
      <c r="C1010" s="885" t="s">
        <v>11800</v>
      </c>
      <c r="D1010" s="884" t="s">
        <v>10649</v>
      </c>
      <c r="E1010" s="884" t="s">
        <v>11310</v>
      </c>
      <c r="F1010" s="884" t="s">
        <v>11310</v>
      </c>
    </row>
    <row r="1011" customFormat="false" ht="23.25" hidden="false" customHeight="false" outlineLevel="0" collapsed="false">
      <c r="A1011" s="884" t="s">
        <v>8464</v>
      </c>
      <c r="B1011" s="884" t="s">
        <v>11801</v>
      </c>
      <c r="C1011" s="885" t="s">
        <v>11802</v>
      </c>
      <c r="D1011" s="884" t="s">
        <v>10649</v>
      </c>
      <c r="E1011" s="884" t="s">
        <v>11803</v>
      </c>
      <c r="F1011" s="884" t="s">
        <v>11803</v>
      </c>
    </row>
    <row r="1012" customFormat="false" ht="23.25" hidden="false" customHeight="false" outlineLevel="0" collapsed="false">
      <c r="A1012" s="884" t="s">
        <v>8464</v>
      </c>
      <c r="B1012" s="884" t="s">
        <v>11804</v>
      </c>
      <c r="C1012" s="885" t="s">
        <v>11805</v>
      </c>
      <c r="D1012" s="884" t="s">
        <v>10649</v>
      </c>
      <c r="E1012" s="884" t="s">
        <v>11806</v>
      </c>
      <c r="F1012" s="884" t="s">
        <v>11806</v>
      </c>
    </row>
    <row r="1013" customFormat="false" ht="23.25" hidden="false" customHeight="false" outlineLevel="0" collapsed="false">
      <c r="A1013" s="884" t="s">
        <v>8464</v>
      </c>
      <c r="B1013" s="884" t="s">
        <v>11807</v>
      </c>
      <c r="C1013" s="885" t="s">
        <v>11808</v>
      </c>
      <c r="D1013" s="884" t="s">
        <v>10649</v>
      </c>
      <c r="E1013" s="884" t="s">
        <v>11809</v>
      </c>
      <c r="F1013" s="884" t="s">
        <v>11809</v>
      </c>
    </row>
    <row r="1014" customFormat="false" ht="23.25" hidden="false" customHeight="false" outlineLevel="0" collapsed="false">
      <c r="A1014" s="884" t="s">
        <v>8464</v>
      </c>
      <c r="B1014" s="884" t="s">
        <v>11810</v>
      </c>
      <c r="C1014" s="885" t="s">
        <v>11811</v>
      </c>
      <c r="D1014" s="884" t="s">
        <v>10649</v>
      </c>
      <c r="E1014" s="884" t="s">
        <v>11812</v>
      </c>
      <c r="F1014" s="884" t="s">
        <v>11812</v>
      </c>
    </row>
    <row r="1015" customFormat="false" ht="23.25" hidden="false" customHeight="false" outlineLevel="0" collapsed="false">
      <c r="A1015" s="884" t="s">
        <v>8464</v>
      </c>
      <c r="B1015" s="884" t="s">
        <v>11813</v>
      </c>
      <c r="C1015" s="885" t="s">
        <v>11814</v>
      </c>
      <c r="D1015" s="884" t="s">
        <v>10649</v>
      </c>
      <c r="E1015" s="884" t="s">
        <v>11815</v>
      </c>
      <c r="F1015" s="884" t="s">
        <v>11815</v>
      </c>
    </row>
    <row r="1016" customFormat="false" ht="23.25" hidden="false" customHeight="false" outlineLevel="0" collapsed="false">
      <c r="A1016" s="884" t="s">
        <v>8464</v>
      </c>
      <c r="B1016" s="884" t="s">
        <v>11816</v>
      </c>
      <c r="C1016" s="885" t="s">
        <v>11817</v>
      </c>
      <c r="D1016" s="884" t="s">
        <v>10649</v>
      </c>
      <c r="E1016" s="884" t="s">
        <v>10071</v>
      </c>
      <c r="F1016" s="884" t="s">
        <v>10071</v>
      </c>
    </row>
    <row r="1017" customFormat="false" ht="34.5" hidden="false" customHeight="false" outlineLevel="0" collapsed="false">
      <c r="A1017" s="884" t="s">
        <v>8464</v>
      </c>
      <c r="B1017" s="884" t="s">
        <v>11818</v>
      </c>
      <c r="C1017" s="885" t="s">
        <v>11819</v>
      </c>
      <c r="D1017" s="884" t="s">
        <v>10649</v>
      </c>
      <c r="E1017" s="884" t="s">
        <v>8545</v>
      </c>
      <c r="F1017" s="884" t="s">
        <v>8545</v>
      </c>
    </row>
    <row r="1018" customFormat="false" ht="34.5" hidden="false" customHeight="false" outlineLevel="0" collapsed="false">
      <c r="A1018" s="884" t="s">
        <v>8464</v>
      </c>
      <c r="B1018" s="884" t="s">
        <v>11820</v>
      </c>
      <c r="C1018" s="885" t="s">
        <v>11821</v>
      </c>
      <c r="D1018" s="884" t="s">
        <v>10649</v>
      </c>
      <c r="E1018" s="884" t="s">
        <v>11617</v>
      </c>
      <c r="F1018" s="884" t="s">
        <v>11617</v>
      </c>
    </row>
    <row r="1019" customFormat="false" ht="34.5" hidden="false" customHeight="false" outlineLevel="0" collapsed="false">
      <c r="A1019" s="884" t="s">
        <v>8464</v>
      </c>
      <c r="B1019" s="884" t="s">
        <v>11822</v>
      </c>
      <c r="C1019" s="885" t="s">
        <v>11823</v>
      </c>
      <c r="D1019" s="884" t="s">
        <v>10649</v>
      </c>
      <c r="E1019" s="884" t="s">
        <v>11620</v>
      </c>
      <c r="F1019" s="884" t="s">
        <v>11620</v>
      </c>
    </row>
    <row r="1020" customFormat="false" ht="34.5" hidden="false" customHeight="false" outlineLevel="0" collapsed="false">
      <c r="A1020" s="884" t="s">
        <v>8464</v>
      </c>
      <c r="B1020" s="884" t="s">
        <v>11824</v>
      </c>
      <c r="C1020" s="885" t="s">
        <v>11825</v>
      </c>
      <c r="D1020" s="884" t="s">
        <v>10649</v>
      </c>
      <c r="E1020" s="884" t="s">
        <v>11623</v>
      </c>
      <c r="F1020" s="884" t="s">
        <v>11623</v>
      </c>
    </row>
    <row r="1021" customFormat="false" ht="34.5" hidden="false" customHeight="false" outlineLevel="0" collapsed="false">
      <c r="A1021" s="884" t="s">
        <v>8464</v>
      </c>
      <c r="B1021" s="884" t="s">
        <v>11826</v>
      </c>
      <c r="C1021" s="885" t="s">
        <v>11827</v>
      </c>
      <c r="D1021" s="884" t="s">
        <v>10649</v>
      </c>
      <c r="E1021" s="884" t="s">
        <v>10744</v>
      </c>
      <c r="F1021" s="884" t="s">
        <v>10744</v>
      </c>
    </row>
    <row r="1022" customFormat="false" ht="34.5" hidden="false" customHeight="false" outlineLevel="0" collapsed="false">
      <c r="A1022" s="884" t="s">
        <v>8464</v>
      </c>
      <c r="B1022" s="884" t="s">
        <v>11828</v>
      </c>
      <c r="C1022" s="885" t="s">
        <v>11829</v>
      </c>
      <c r="D1022" s="884" t="s">
        <v>10649</v>
      </c>
      <c r="E1022" s="884" t="s">
        <v>11830</v>
      </c>
      <c r="F1022" s="884" t="s">
        <v>11830</v>
      </c>
    </row>
    <row r="1023" customFormat="false" ht="34.5" hidden="false" customHeight="false" outlineLevel="0" collapsed="false">
      <c r="A1023" s="884" t="s">
        <v>8464</v>
      </c>
      <c r="B1023" s="884" t="s">
        <v>11831</v>
      </c>
      <c r="C1023" s="885" t="s">
        <v>11832</v>
      </c>
      <c r="D1023" s="884" t="s">
        <v>10649</v>
      </c>
      <c r="E1023" s="884" t="s">
        <v>11543</v>
      </c>
      <c r="F1023" s="884" t="s">
        <v>11543</v>
      </c>
    </row>
    <row r="1024" customFormat="false" ht="34.5" hidden="false" customHeight="false" outlineLevel="0" collapsed="false">
      <c r="A1024" s="884" t="s">
        <v>8464</v>
      </c>
      <c r="B1024" s="884" t="s">
        <v>11833</v>
      </c>
      <c r="C1024" s="885" t="s">
        <v>11834</v>
      </c>
      <c r="D1024" s="884" t="s">
        <v>10649</v>
      </c>
      <c r="E1024" s="884" t="s">
        <v>11835</v>
      </c>
      <c r="F1024" s="884" t="s">
        <v>11835</v>
      </c>
    </row>
    <row r="1025" customFormat="false" ht="34.5" hidden="false" customHeight="false" outlineLevel="0" collapsed="false">
      <c r="A1025" s="884" t="s">
        <v>8464</v>
      </c>
      <c r="B1025" s="884" t="s">
        <v>11836</v>
      </c>
      <c r="C1025" s="885" t="s">
        <v>11837</v>
      </c>
      <c r="D1025" s="884" t="s">
        <v>10649</v>
      </c>
      <c r="E1025" s="884" t="s">
        <v>10893</v>
      </c>
      <c r="F1025" s="884" t="s">
        <v>10893</v>
      </c>
    </row>
    <row r="1026" customFormat="false" ht="23.25" hidden="false" customHeight="false" outlineLevel="0" collapsed="false">
      <c r="A1026" s="884" t="s">
        <v>8464</v>
      </c>
      <c r="B1026" s="884" t="s">
        <v>11838</v>
      </c>
      <c r="C1026" s="885" t="s">
        <v>11839</v>
      </c>
      <c r="D1026" s="884" t="s">
        <v>10649</v>
      </c>
      <c r="E1026" s="884" t="s">
        <v>10168</v>
      </c>
      <c r="F1026" s="884" t="s">
        <v>10168</v>
      </c>
    </row>
    <row r="1027" customFormat="false" ht="23.25" hidden="false" customHeight="false" outlineLevel="0" collapsed="false">
      <c r="A1027" s="884" t="s">
        <v>8464</v>
      </c>
      <c r="B1027" s="884" t="s">
        <v>11840</v>
      </c>
      <c r="C1027" s="885" t="s">
        <v>11841</v>
      </c>
      <c r="D1027" s="884" t="s">
        <v>10649</v>
      </c>
      <c r="E1027" s="884" t="s">
        <v>10944</v>
      </c>
      <c r="F1027" s="884" t="s">
        <v>10944</v>
      </c>
    </row>
    <row r="1028" customFormat="false" ht="23.25" hidden="false" customHeight="false" outlineLevel="0" collapsed="false">
      <c r="A1028" s="884" t="s">
        <v>8464</v>
      </c>
      <c r="B1028" s="884" t="s">
        <v>11842</v>
      </c>
      <c r="C1028" s="885" t="s">
        <v>11843</v>
      </c>
      <c r="D1028" s="884" t="s">
        <v>10649</v>
      </c>
      <c r="E1028" s="884" t="s">
        <v>10966</v>
      </c>
      <c r="F1028" s="884" t="s">
        <v>10966</v>
      </c>
    </row>
    <row r="1029" customFormat="false" ht="23.25" hidden="false" customHeight="false" outlineLevel="0" collapsed="false">
      <c r="A1029" s="884" t="s">
        <v>8464</v>
      </c>
      <c r="B1029" s="884" t="s">
        <v>11844</v>
      </c>
      <c r="C1029" s="885" t="s">
        <v>11845</v>
      </c>
      <c r="D1029" s="884" t="s">
        <v>10649</v>
      </c>
      <c r="E1029" s="884" t="s">
        <v>11846</v>
      </c>
      <c r="F1029" s="884" t="s">
        <v>11846</v>
      </c>
    </row>
    <row r="1030" customFormat="false" ht="15" hidden="false" customHeight="false" outlineLevel="0" collapsed="false">
      <c r="A1030" s="884" t="s">
        <v>8464</v>
      </c>
      <c r="B1030" s="884" t="s">
        <v>11847</v>
      </c>
      <c r="C1030" s="885" t="s">
        <v>11848</v>
      </c>
      <c r="D1030" s="884" t="s">
        <v>10649</v>
      </c>
      <c r="E1030" s="884" t="s">
        <v>10077</v>
      </c>
      <c r="F1030" s="884" t="s">
        <v>10077</v>
      </c>
    </row>
    <row r="1031" customFormat="false" ht="15" hidden="false" customHeight="false" outlineLevel="0" collapsed="false">
      <c r="A1031" s="884" t="s">
        <v>8464</v>
      </c>
      <c r="B1031" s="884" t="s">
        <v>11849</v>
      </c>
      <c r="C1031" s="885" t="s">
        <v>11850</v>
      </c>
      <c r="D1031" s="884" t="s">
        <v>10649</v>
      </c>
      <c r="E1031" s="884" t="s">
        <v>11451</v>
      </c>
      <c r="F1031" s="884" t="s">
        <v>11451</v>
      </c>
    </row>
    <row r="1032" customFormat="false" ht="15" hidden="false" customHeight="false" outlineLevel="0" collapsed="false">
      <c r="A1032" s="884" t="s">
        <v>8464</v>
      </c>
      <c r="B1032" s="884" t="s">
        <v>11851</v>
      </c>
      <c r="C1032" s="885" t="s">
        <v>11852</v>
      </c>
      <c r="D1032" s="884" t="s">
        <v>10649</v>
      </c>
      <c r="E1032" s="884" t="s">
        <v>11853</v>
      </c>
      <c r="F1032" s="884" t="s">
        <v>11853</v>
      </c>
    </row>
    <row r="1033" customFormat="false" ht="15" hidden="false" customHeight="false" outlineLevel="0" collapsed="false">
      <c r="A1033" s="884" t="s">
        <v>8464</v>
      </c>
      <c r="B1033" s="884" t="s">
        <v>11854</v>
      </c>
      <c r="C1033" s="885" t="s">
        <v>11855</v>
      </c>
      <c r="D1033" s="884" t="s">
        <v>10649</v>
      </c>
      <c r="E1033" s="884" t="s">
        <v>10761</v>
      </c>
      <c r="F1033" s="884" t="s">
        <v>10761</v>
      </c>
    </row>
    <row r="1034" customFormat="false" ht="15" hidden="false" customHeight="false" outlineLevel="0" collapsed="false">
      <c r="A1034" s="884" t="s">
        <v>8464</v>
      </c>
      <c r="B1034" s="884" t="s">
        <v>11856</v>
      </c>
      <c r="C1034" s="885" t="s">
        <v>11857</v>
      </c>
      <c r="D1034" s="884" t="s">
        <v>10649</v>
      </c>
      <c r="E1034" s="884" t="s">
        <v>11858</v>
      </c>
      <c r="F1034" s="884" t="s">
        <v>11858</v>
      </c>
    </row>
    <row r="1035" customFormat="false" ht="15" hidden="false" customHeight="false" outlineLevel="0" collapsed="false">
      <c r="A1035" s="884" t="s">
        <v>8464</v>
      </c>
      <c r="B1035" s="884" t="s">
        <v>11859</v>
      </c>
      <c r="C1035" s="885" t="s">
        <v>11860</v>
      </c>
      <c r="D1035" s="884" t="s">
        <v>10649</v>
      </c>
      <c r="E1035" s="884" t="s">
        <v>10345</v>
      </c>
      <c r="F1035" s="884" t="s">
        <v>10345</v>
      </c>
    </row>
    <row r="1036" customFormat="false" ht="15" hidden="false" customHeight="false" outlineLevel="0" collapsed="false">
      <c r="A1036" s="884" t="s">
        <v>8464</v>
      </c>
      <c r="B1036" s="884" t="s">
        <v>11861</v>
      </c>
      <c r="C1036" s="885" t="s">
        <v>11862</v>
      </c>
      <c r="D1036" s="884" t="s">
        <v>10649</v>
      </c>
      <c r="E1036" s="884" t="s">
        <v>11863</v>
      </c>
      <c r="F1036" s="884" t="s">
        <v>11863</v>
      </c>
    </row>
    <row r="1037" customFormat="false" ht="15" hidden="false" customHeight="false" outlineLevel="0" collapsed="false">
      <c r="A1037" s="884" t="s">
        <v>8464</v>
      </c>
      <c r="B1037" s="884" t="s">
        <v>11864</v>
      </c>
      <c r="C1037" s="885" t="s">
        <v>11865</v>
      </c>
      <c r="D1037" s="884" t="s">
        <v>10649</v>
      </c>
      <c r="E1037" s="884" t="s">
        <v>11866</v>
      </c>
      <c r="F1037" s="884" t="s">
        <v>11866</v>
      </c>
    </row>
    <row r="1038" customFormat="false" ht="15" hidden="false" customHeight="false" outlineLevel="0" collapsed="false">
      <c r="A1038" s="884" t="s">
        <v>8464</v>
      </c>
      <c r="B1038" s="884" t="s">
        <v>11867</v>
      </c>
      <c r="C1038" s="885" t="s">
        <v>11868</v>
      </c>
      <c r="D1038" s="884" t="s">
        <v>10649</v>
      </c>
      <c r="E1038" s="884" t="s">
        <v>11869</v>
      </c>
      <c r="F1038" s="884" t="s">
        <v>11869</v>
      </c>
    </row>
    <row r="1039" customFormat="false" ht="15" hidden="false" customHeight="false" outlineLevel="0" collapsed="false">
      <c r="A1039" s="884" t="s">
        <v>8464</v>
      </c>
      <c r="B1039" s="884" t="s">
        <v>11870</v>
      </c>
      <c r="C1039" s="885" t="s">
        <v>11871</v>
      </c>
      <c r="D1039" s="884" t="s">
        <v>10649</v>
      </c>
      <c r="E1039" s="884" t="s">
        <v>11872</v>
      </c>
      <c r="F1039" s="884" t="s">
        <v>11872</v>
      </c>
    </row>
    <row r="1040" customFormat="false" ht="23.25" hidden="false" customHeight="false" outlineLevel="0" collapsed="false">
      <c r="A1040" s="884" t="s">
        <v>8464</v>
      </c>
      <c r="B1040" s="884" t="s">
        <v>11873</v>
      </c>
      <c r="C1040" s="885" t="s">
        <v>11874</v>
      </c>
      <c r="D1040" s="884" t="s">
        <v>10649</v>
      </c>
      <c r="E1040" s="884" t="s">
        <v>11875</v>
      </c>
      <c r="F1040" s="884" t="s">
        <v>11875</v>
      </c>
    </row>
    <row r="1041" customFormat="false" ht="23.25" hidden="false" customHeight="false" outlineLevel="0" collapsed="false">
      <c r="A1041" s="884" t="s">
        <v>8464</v>
      </c>
      <c r="B1041" s="884" t="s">
        <v>11876</v>
      </c>
      <c r="C1041" s="885" t="s">
        <v>11877</v>
      </c>
      <c r="D1041" s="884" t="s">
        <v>10649</v>
      </c>
      <c r="E1041" s="884" t="s">
        <v>11878</v>
      </c>
      <c r="F1041" s="884" t="s">
        <v>11878</v>
      </c>
    </row>
    <row r="1042" customFormat="false" ht="23.25" hidden="false" customHeight="false" outlineLevel="0" collapsed="false">
      <c r="A1042" s="884" t="s">
        <v>8464</v>
      </c>
      <c r="B1042" s="884" t="s">
        <v>11879</v>
      </c>
      <c r="C1042" s="885" t="s">
        <v>11880</v>
      </c>
      <c r="D1042" s="884" t="s">
        <v>10649</v>
      </c>
      <c r="E1042" s="884" t="s">
        <v>11881</v>
      </c>
      <c r="F1042" s="884" t="s">
        <v>11881</v>
      </c>
    </row>
    <row r="1043" customFormat="false" ht="15" hidden="false" customHeight="false" outlineLevel="0" collapsed="false">
      <c r="A1043" s="884" t="s">
        <v>8464</v>
      </c>
      <c r="B1043" s="884" t="s">
        <v>11882</v>
      </c>
      <c r="C1043" s="885" t="s">
        <v>11883</v>
      </c>
      <c r="D1043" s="884" t="s">
        <v>10649</v>
      </c>
      <c r="E1043" s="884" t="s">
        <v>11884</v>
      </c>
      <c r="F1043" s="884" t="s">
        <v>11884</v>
      </c>
    </row>
    <row r="1044" customFormat="false" ht="23.25" hidden="false" customHeight="false" outlineLevel="0" collapsed="false">
      <c r="A1044" s="884" t="s">
        <v>8464</v>
      </c>
      <c r="B1044" s="884" t="s">
        <v>11885</v>
      </c>
      <c r="C1044" s="885" t="s">
        <v>11886</v>
      </c>
      <c r="D1044" s="884" t="s">
        <v>10649</v>
      </c>
      <c r="E1044" s="884" t="s">
        <v>11887</v>
      </c>
      <c r="F1044" s="884" t="s">
        <v>11887</v>
      </c>
    </row>
    <row r="1045" customFormat="false" ht="23.25" hidden="false" customHeight="false" outlineLevel="0" collapsed="false">
      <c r="A1045" s="884" t="s">
        <v>8464</v>
      </c>
      <c r="B1045" s="884" t="s">
        <v>11888</v>
      </c>
      <c r="C1045" s="885" t="s">
        <v>11889</v>
      </c>
      <c r="D1045" s="884" t="s">
        <v>10649</v>
      </c>
      <c r="E1045" s="884" t="s">
        <v>11890</v>
      </c>
      <c r="F1045" s="884" t="s">
        <v>11890</v>
      </c>
    </row>
    <row r="1046" customFormat="false" ht="15" hidden="false" customHeight="false" outlineLevel="0" collapsed="false">
      <c r="A1046" s="884" t="s">
        <v>8464</v>
      </c>
      <c r="B1046" s="884" t="s">
        <v>11891</v>
      </c>
      <c r="C1046" s="885" t="s">
        <v>11892</v>
      </c>
      <c r="D1046" s="884" t="s">
        <v>10649</v>
      </c>
      <c r="E1046" s="884" t="s">
        <v>11893</v>
      </c>
      <c r="F1046" s="884" t="s">
        <v>11893</v>
      </c>
    </row>
    <row r="1047" customFormat="false" ht="15" hidden="false" customHeight="false" outlineLevel="0" collapsed="false">
      <c r="A1047" s="884" t="s">
        <v>8464</v>
      </c>
      <c r="B1047" s="884" t="s">
        <v>11894</v>
      </c>
      <c r="C1047" s="885" t="s">
        <v>11895</v>
      </c>
      <c r="D1047" s="884" t="s">
        <v>10649</v>
      </c>
      <c r="E1047" s="884" t="s">
        <v>10799</v>
      </c>
      <c r="F1047" s="884" t="s">
        <v>10799</v>
      </c>
    </row>
    <row r="1048" customFormat="false" ht="15" hidden="false" customHeight="false" outlineLevel="0" collapsed="false">
      <c r="A1048" s="884" t="s">
        <v>8464</v>
      </c>
      <c r="B1048" s="884" t="s">
        <v>11896</v>
      </c>
      <c r="C1048" s="885" t="s">
        <v>11897</v>
      </c>
      <c r="D1048" s="884" t="s">
        <v>10649</v>
      </c>
      <c r="E1048" s="884" t="s">
        <v>11898</v>
      </c>
      <c r="F1048" s="884" t="s">
        <v>11898</v>
      </c>
    </row>
    <row r="1049" customFormat="false" ht="15" hidden="false" customHeight="false" outlineLevel="0" collapsed="false">
      <c r="A1049" s="884" t="s">
        <v>8464</v>
      </c>
      <c r="B1049" s="884" t="s">
        <v>11899</v>
      </c>
      <c r="C1049" s="885" t="s">
        <v>11900</v>
      </c>
      <c r="D1049" s="884" t="s">
        <v>10649</v>
      </c>
      <c r="E1049" s="884" t="s">
        <v>11901</v>
      </c>
      <c r="F1049" s="884" t="s">
        <v>11901</v>
      </c>
    </row>
    <row r="1050" customFormat="false" ht="15" hidden="false" customHeight="false" outlineLevel="0" collapsed="false">
      <c r="A1050" s="884" t="s">
        <v>8464</v>
      </c>
      <c r="B1050" s="884" t="s">
        <v>11902</v>
      </c>
      <c r="C1050" s="885" t="s">
        <v>11903</v>
      </c>
      <c r="D1050" s="884" t="s">
        <v>10649</v>
      </c>
      <c r="E1050" s="884" t="s">
        <v>11904</v>
      </c>
      <c r="F1050" s="884" t="s">
        <v>11904</v>
      </c>
    </row>
    <row r="1051" customFormat="false" ht="15" hidden="false" customHeight="false" outlineLevel="0" collapsed="false">
      <c r="A1051" s="884" t="s">
        <v>8464</v>
      </c>
      <c r="B1051" s="884" t="s">
        <v>11905</v>
      </c>
      <c r="C1051" s="885" t="s">
        <v>11906</v>
      </c>
      <c r="D1051" s="884" t="s">
        <v>10649</v>
      </c>
      <c r="E1051" s="884" t="s">
        <v>11907</v>
      </c>
      <c r="F1051" s="884" t="s">
        <v>11907</v>
      </c>
    </row>
    <row r="1052" customFormat="false" ht="23.25" hidden="false" customHeight="false" outlineLevel="0" collapsed="false">
      <c r="A1052" s="884" t="s">
        <v>8464</v>
      </c>
      <c r="B1052" s="884" t="s">
        <v>11908</v>
      </c>
      <c r="C1052" s="885" t="s">
        <v>11909</v>
      </c>
      <c r="D1052" s="884" t="s">
        <v>10649</v>
      </c>
      <c r="E1052" s="884" t="s">
        <v>11910</v>
      </c>
      <c r="F1052" s="884" t="s">
        <v>11910</v>
      </c>
    </row>
    <row r="1053" customFormat="false" ht="15" hidden="false" customHeight="false" outlineLevel="0" collapsed="false">
      <c r="A1053" s="884" t="s">
        <v>8464</v>
      </c>
      <c r="B1053" s="884" t="s">
        <v>11911</v>
      </c>
      <c r="C1053" s="885" t="s">
        <v>11912</v>
      </c>
      <c r="D1053" s="884" t="s">
        <v>10649</v>
      </c>
      <c r="E1053" s="884" t="s">
        <v>11913</v>
      </c>
      <c r="F1053" s="884" t="s">
        <v>11913</v>
      </c>
    </row>
    <row r="1054" customFormat="false" ht="15" hidden="false" customHeight="false" outlineLevel="0" collapsed="false">
      <c r="A1054" s="884" t="s">
        <v>8464</v>
      </c>
      <c r="B1054" s="884" t="s">
        <v>11914</v>
      </c>
      <c r="C1054" s="885" t="s">
        <v>11915</v>
      </c>
      <c r="D1054" s="884" t="s">
        <v>10649</v>
      </c>
      <c r="E1054" s="884" t="s">
        <v>11916</v>
      </c>
      <c r="F1054" s="884" t="s">
        <v>11916</v>
      </c>
    </row>
    <row r="1055" customFormat="false" ht="15" hidden="false" customHeight="false" outlineLevel="0" collapsed="false">
      <c r="A1055" s="884" t="s">
        <v>8464</v>
      </c>
      <c r="B1055" s="884" t="s">
        <v>11917</v>
      </c>
      <c r="C1055" s="885" t="s">
        <v>11918</v>
      </c>
      <c r="D1055" s="884" t="s">
        <v>10649</v>
      </c>
      <c r="E1055" s="884" t="s">
        <v>11919</v>
      </c>
      <c r="F1055" s="884" t="s">
        <v>11919</v>
      </c>
    </row>
    <row r="1056" customFormat="false" ht="23.25" hidden="false" customHeight="false" outlineLevel="0" collapsed="false">
      <c r="A1056" s="884" t="s">
        <v>8464</v>
      </c>
      <c r="B1056" s="884" t="s">
        <v>11920</v>
      </c>
      <c r="C1056" s="885" t="s">
        <v>11921</v>
      </c>
      <c r="D1056" s="884" t="s">
        <v>10649</v>
      </c>
      <c r="E1056" s="884" t="s">
        <v>11922</v>
      </c>
      <c r="F1056" s="884" t="s">
        <v>11922</v>
      </c>
    </row>
    <row r="1057" customFormat="false" ht="23.25" hidden="false" customHeight="false" outlineLevel="0" collapsed="false">
      <c r="A1057" s="884" t="s">
        <v>8464</v>
      </c>
      <c r="B1057" s="884" t="s">
        <v>11923</v>
      </c>
      <c r="C1057" s="885" t="s">
        <v>11924</v>
      </c>
      <c r="D1057" s="884" t="s">
        <v>10649</v>
      </c>
      <c r="E1057" s="884" t="s">
        <v>11925</v>
      </c>
      <c r="F1057" s="884" t="s">
        <v>11925</v>
      </c>
    </row>
    <row r="1058" customFormat="false" ht="15" hidden="false" customHeight="false" outlineLevel="0" collapsed="false">
      <c r="A1058" s="884" t="s">
        <v>8464</v>
      </c>
      <c r="B1058" s="884" t="s">
        <v>11926</v>
      </c>
      <c r="C1058" s="885" t="s">
        <v>11927</v>
      </c>
      <c r="D1058" s="884" t="s">
        <v>10649</v>
      </c>
      <c r="E1058" s="884" t="s">
        <v>11928</v>
      </c>
      <c r="F1058" s="884" t="s">
        <v>11928</v>
      </c>
    </row>
    <row r="1059" customFormat="false" ht="23.25" hidden="false" customHeight="false" outlineLevel="0" collapsed="false">
      <c r="A1059" s="884" t="s">
        <v>8464</v>
      </c>
      <c r="B1059" s="884" t="s">
        <v>11929</v>
      </c>
      <c r="C1059" s="885" t="s">
        <v>11930</v>
      </c>
      <c r="D1059" s="884" t="s">
        <v>10649</v>
      </c>
      <c r="E1059" s="884" t="s">
        <v>11931</v>
      </c>
      <c r="F1059" s="884" t="s">
        <v>11931</v>
      </c>
    </row>
    <row r="1060" customFormat="false" ht="23.25" hidden="false" customHeight="false" outlineLevel="0" collapsed="false">
      <c r="A1060" s="884" t="s">
        <v>8464</v>
      </c>
      <c r="B1060" s="884" t="s">
        <v>11932</v>
      </c>
      <c r="C1060" s="885" t="s">
        <v>11933</v>
      </c>
      <c r="D1060" s="884" t="s">
        <v>10649</v>
      </c>
      <c r="E1060" s="884" t="s">
        <v>11934</v>
      </c>
      <c r="F1060" s="884" t="s">
        <v>11934</v>
      </c>
    </row>
    <row r="1061" customFormat="false" ht="15" hidden="false" customHeight="false" outlineLevel="0" collapsed="false">
      <c r="A1061" s="884" t="s">
        <v>8464</v>
      </c>
      <c r="B1061" s="884" t="s">
        <v>11935</v>
      </c>
      <c r="C1061" s="885" t="s">
        <v>11936</v>
      </c>
      <c r="D1061" s="884" t="s">
        <v>10649</v>
      </c>
      <c r="E1061" s="884" t="s">
        <v>10796</v>
      </c>
      <c r="F1061" s="884" t="s">
        <v>10796</v>
      </c>
    </row>
    <row r="1062" customFormat="false" ht="15" hidden="false" customHeight="false" outlineLevel="0" collapsed="false">
      <c r="A1062" s="884" t="s">
        <v>8464</v>
      </c>
      <c r="B1062" s="884" t="s">
        <v>11937</v>
      </c>
      <c r="C1062" s="885" t="s">
        <v>11938</v>
      </c>
      <c r="D1062" s="884" t="s">
        <v>10649</v>
      </c>
      <c r="E1062" s="884" t="s">
        <v>11646</v>
      </c>
      <c r="F1062" s="884" t="s">
        <v>11646</v>
      </c>
    </row>
    <row r="1063" customFormat="false" ht="15" hidden="false" customHeight="false" outlineLevel="0" collapsed="false">
      <c r="A1063" s="884" t="s">
        <v>8464</v>
      </c>
      <c r="B1063" s="884" t="s">
        <v>11939</v>
      </c>
      <c r="C1063" s="885" t="s">
        <v>11940</v>
      </c>
      <c r="D1063" s="884" t="s">
        <v>10649</v>
      </c>
      <c r="E1063" s="884" t="s">
        <v>11048</v>
      </c>
      <c r="F1063" s="884" t="s">
        <v>11048</v>
      </c>
    </row>
    <row r="1064" customFormat="false" ht="15" hidden="false" customHeight="false" outlineLevel="0" collapsed="false">
      <c r="A1064" s="884" t="s">
        <v>8464</v>
      </c>
      <c r="B1064" s="884" t="s">
        <v>11941</v>
      </c>
      <c r="C1064" s="885" t="s">
        <v>11942</v>
      </c>
      <c r="D1064" s="884" t="s">
        <v>10649</v>
      </c>
      <c r="E1064" s="884" t="s">
        <v>9418</v>
      </c>
      <c r="F1064" s="884" t="s">
        <v>9418</v>
      </c>
    </row>
    <row r="1065" customFormat="false" ht="15" hidden="false" customHeight="false" outlineLevel="0" collapsed="false">
      <c r="A1065" s="884" t="s">
        <v>8464</v>
      </c>
      <c r="B1065" s="884" t="s">
        <v>11943</v>
      </c>
      <c r="C1065" s="885" t="s">
        <v>11944</v>
      </c>
      <c r="D1065" s="884" t="s">
        <v>10649</v>
      </c>
      <c r="E1065" s="884" t="s">
        <v>11945</v>
      </c>
      <c r="F1065" s="884" t="s">
        <v>11945</v>
      </c>
    </row>
    <row r="1066" customFormat="false" ht="15" hidden="false" customHeight="false" outlineLevel="0" collapsed="false">
      <c r="A1066" s="884" t="s">
        <v>8464</v>
      </c>
      <c r="B1066" s="884" t="s">
        <v>11946</v>
      </c>
      <c r="C1066" s="885" t="s">
        <v>11947</v>
      </c>
      <c r="D1066" s="884" t="s">
        <v>10649</v>
      </c>
      <c r="E1066" s="884" t="s">
        <v>11948</v>
      </c>
      <c r="F1066" s="884" t="s">
        <v>11948</v>
      </c>
    </row>
    <row r="1067" customFormat="false" ht="23.25" hidden="false" customHeight="false" outlineLevel="0" collapsed="false">
      <c r="A1067" s="884" t="s">
        <v>8464</v>
      </c>
      <c r="B1067" s="884" t="s">
        <v>11949</v>
      </c>
      <c r="C1067" s="885" t="s">
        <v>11950</v>
      </c>
      <c r="D1067" s="884" t="s">
        <v>10649</v>
      </c>
      <c r="E1067" s="884" t="s">
        <v>11794</v>
      </c>
      <c r="F1067" s="884" t="s">
        <v>11794</v>
      </c>
    </row>
    <row r="1068" customFormat="false" ht="15" hidden="false" customHeight="false" outlineLevel="0" collapsed="false">
      <c r="A1068" s="884" t="s">
        <v>8464</v>
      </c>
      <c r="B1068" s="884" t="s">
        <v>11951</v>
      </c>
      <c r="C1068" s="885" t="s">
        <v>11952</v>
      </c>
      <c r="D1068" s="884" t="s">
        <v>10649</v>
      </c>
      <c r="E1068" s="884" t="s">
        <v>11656</v>
      </c>
      <c r="F1068" s="884" t="s">
        <v>11656</v>
      </c>
    </row>
    <row r="1069" customFormat="false" ht="15" hidden="false" customHeight="false" outlineLevel="0" collapsed="false">
      <c r="A1069" s="884" t="s">
        <v>8464</v>
      </c>
      <c r="B1069" s="884" t="s">
        <v>11953</v>
      </c>
      <c r="C1069" s="885" t="s">
        <v>11954</v>
      </c>
      <c r="D1069" s="884" t="s">
        <v>10649</v>
      </c>
      <c r="E1069" s="884" t="s">
        <v>9975</v>
      </c>
      <c r="F1069" s="884" t="s">
        <v>9975</v>
      </c>
    </row>
    <row r="1070" customFormat="false" ht="15" hidden="false" customHeight="false" outlineLevel="0" collapsed="false">
      <c r="A1070" s="884" t="s">
        <v>8464</v>
      </c>
      <c r="B1070" s="884" t="s">
        <v>11955</v>
      </c>
      <c r="C1070" s="885" t="s">
        <v>11956</v>
      </c>
      <c r="D1070" s="884" t="s">
        <v>10649</v>
      </c>
      <c r="E1070" s="884" t="s">
        <v>10952</v>
      </c>
      <c r="F1070" s="884" t="s">
        <v>10952</v>
      </c>
    </row>
    <row r="1071" customFormat="false" ht="23.25" hidden="false" customHeight="false" outlineLevel="0" collapsed="false">
      <c r="A1071" s="884" t="s">
        <v>8464</v>
      </c>
      <c r="B1071" s="884" t="s">
        <v>11957</v>
      </c>
      <c r="C1071" s="885" t="s">
        <v>11958</v>
      </c>
      <c r="D1071" s="884" t="s">
        <v>10649</v>
      </c>
      <c r="E1071" s="884" t="s">
        <v>11959</v>
      </c>
      <c r="F1071" s="884" t="s">
        <v>11959</v>
      </c>
    </row>
    <row r="1072" customFormat="false" ht="15" hidden="false" customHeight="false" outlineLevel="0" collapsed="false">
      <c r="A1072" s="884" t="s">
        <v>8464</v>
      </c>
      <c r="B1072" s="884" t="s">
        <v>11960</v>
      </c>
      <c r="C1072" s="885" t="s">
        <v>11961</v>
      </c>
      <c r="D1072" s="884" t="s">
        <v>10649</v>
      </c>
      <c r="E1072" s="884" t="s">
        <v>11451</v>
      </c>
      <c r="F1072" s="884" t="s">
        <v>11451</v>
      </c>
    </row>
    <row r="1073" customFormat="false" ht="15" hidden="false" customHeight="false" outlineLevel="0" collapsed="false">
      <c r="A1073" s="884" t="s">
        <v>8464</v>
      </c>
      <c r="B1073" s="884" t="s">
        <v>11962</v>
      </c>
      <c r="C1073" s="885" t="s">
        <v>11963</v>
      </c>
      <c r="D1073" s="884" t="s">
        <v>10649</v>
      </c>
      <c r="E1073" s="884" t="s">
        <v>10168</v>
      </c>
      <c r="F1073" s="884" t="s">
        <v>10168</v>
      </c>
    </row>
    <row r="1074" customFormat="false" ht="15" hidden="false" customHeight="false" outlineLevel="0" collapsed="false">
      <c r="A1074" s="884" t="s">
        <v>8464</v>
      </c>
      <c r="B1074" s="884" t="s">
        <v>11964</v>
      </c>
      <c r="C1074" s="885" t="s">
        <v>11965</v>
      </c>
      <c r="D1074" s="884" t="s">
        <v>10649</v>
      </c>
      <c r="E1074" s="884" t="s">
        <v>9051</v>
      </c>
      <c r="F1074" s="884" t="s">
        <v>9051</v>
      </c>
    </row>
    <row r="1075" customFormat="false" ht="23.25" hidden="false" customHeight="false" outlineLevel="0" collapsed="false">
      <c r="A1075" s="884" t="s">
        <v>8464</v>
      </c>
      <c r="B1075" s="884" t="s">
        <v>11966</v>
      </c>
      <c r="C1075" s="885" t="s">
        <v>11967</v>
      </c>
      <c r="D1075" s="884" t="s">
        <v>10649</v>
      </c>
      <c r="E1075" s="884" t="s">
        <v>11518</v>
      </c>
      <c r="F1075" s="884" t="s">
        <v>11518</v>
      </c>
    </row>
    <row r="1076" customFormat="false" ht="15" hidden="false" customHeight="false" outlineLevel="0" collapsed="false">
      <c r="A1076" s="884" t="s">
        <v>8464</v>
      </c>
      <c r="B1076" s="884" t="s">
        <v>11968</v>
      </c>
      <c r="C1076" s="885" t="s">
        <v>11969</v>
      </c>
      <c r="D1076" s="884" t="s">
        <v>10649</v>
      </c>
      <c r="E1076" s="884" t="s">
        <v>9975</v>
      </c>
      <c r="F1076" s="884" t="s">
        <v>9975</v>
      </c>
    </row>
    <row r="1077" customFormat="false" ht="23.25" hidden="false" customHeight="false" outlineLevel="0" collapsed="false">
      <c r="A1077" s="884" t="s">
        <v>8464</v>
      </c>
      <c r="B1077" s="884" t="s">
        <v>11970</v>
      </c>
      <c r="C1077" s="885" t="s">
        <v>11971</v>
      </c>
      <c r="D1077" s="884" t="s">
        <v>10649</v>
      </c>
      <c r="E1077" s="884" t="s">
        <v>10989</v>
      </c>
      <c r="F1077" s="884" t="s">
        <v>10989</v>
      </c>
    </row>
    <row r="1078" customFormat="false" ht="23.25" hidden="false" customHeight="false" outlineLevel="0" collapsed="false">
      <c r="A1078" s="884" t="s">
        <v>8464</v>
      </c>
      <c r="B1078" s="884" t="s">
        <v>11972</v>
      </c>
      <c r="C1078" s="885" t="s">
        <v>11973</v>
      </c>
      <c r="D1078" s="884" t="s">
        <v>10649</v>
      </c>
      <c r="E1078" s="884" t="s">
        <v>11853</v>
      </c>
      <c r="F1078" s="884" t="s">
        <v>11853</v>
      </c>
    </row>
    <row r="1079" customFormat="false" ht="23.25" hidden="false" customHeight="false" outlineLevel="0" collapsed="false">
      <c r="A1079" s="884" t="s">
        <v>8464</v>
      </c>
      <c r="B1079" s="884" t="s">
        <v>11974</v>
      </c>
      <c r="C1079" s="885" t="s">
        <v>11975</v>
      </c>
      <c r="D1079" s="884" t="s">
        <v>10649</v>
      </c>
      <c r="E1079" s="884" t="s">
        <v>11976</v>
      </c>
      <c r="F1079" s="884" t="s">
        <v>11976</v>
      </c>
    </row>
    <row r="1080" customFormat="false" ht="23.25" hidden="false" customHeight="false" outlineLevel="0" collapsed="false">
      <c r="A1080" s="884" t="s">
        <v>8464</v>
      </c>
      <c r="B1080" s="884" t="s">
        <v>11977</v>
      </c>
      <c r="C1080" s="885" t="s">
        <v>11978</v>
      </c>
      <c r="D1080" s="884" t="s">
        <v>10649</v>
      </c>
      <c r="E1080" s="884" t="s">
        <v>11979</v>
      </c>
      <c r="F1080" s="884" t="s">
        <v>11979</v>
      </c>
    </row>
    <row r="1081" customFormat="false" ht="23.25" hidden="false" customHeight="false" outlineLevel="0" collapsed="false">
      <c r="A1081" s="884" t="s">
        <v>8464</v>
      </c>
      <c r="B1081" s="884" t="s">
        <v>11980</v>
      </c>
      <c r="C1081" s="885" t="s">
        <v>11981</v>
      </c>
      <c r="D1081" s="884" t="s">
        <v>10649</v>
      </c>
      <c r="E1081" s="884" t="s">
        <v>11982</v>
      </c>
      <c r="F1081" s="884" t="s">
        <v>11982</v>
      </c>
    </row>
    <row r="1082" customFormat="false" ht="23.25" hidden="false" customHeight="false" outlineLevel="0" collapsed="false">
      <c r="A1082" s="884" t="s">
        <v>8464</v>
      </c>
      <c r="B1082" s="884" t="s">
        <v>11983</v>
      </c>
      <c r="C1082" s="885" t="s">
        <v>11984</v>
      </c>
      <c r="D1082" s="884" t="s">
        <v>10649</v>
      </c>
      <c r="E1082" s="884" t="s">
        <v>11770</v>
      </c>
      <c r="F1082" s="884" t="s">
        <v>11770</v>
      </c>
    </row>
    <row r="1083" customFormat="false" ht="23.25" hidden="false" customHeight="false" outlineLevel="0" collapsed="false">
      <c r="A1083" s="884" t="s">
        <v>8464</v>
      </c>
      <c r="B1083" s="884" t="s">
        <v>11985</v>
      </c>
      <c r="C1083" s="885" t="s">
        <v>11986</v>
      </c>
      <c r="D1083" s="884" t="s">
        <v>10649</v>
      </c>
      <c r="E1083" s="884" t="s">
        <v>11982</v>
      </c>
      <c r="F1083" s="884" t="s">
        <v>11982</v>
      </c>
    </row>
    <row r="1084" customFormat="false" ht="23.25" hidden="false" customHeight="false" outlineLevel="0" collapsed="false">
      <c r="A1084" s="884" t="s">
        <v>8464</v>
      </c>
      <c r="B1084" s="884" t="s">
        <v>11987</v>
      </c>
      <c r="C1084" s="885" t="s">
        <v>11988</v>
      </c>
      <c r="D1084" s="884" t="s">
        <v>10649</v>
      </c>
      <c r="E1084" s="884" t="s">
        <v>11989</v>
      </c>
      <c r="F1084" s="884" t="s">
        <v>11989</v>
      </c>
    </row>
    <row r="1085" customFormat="false" ht="23.25" hidden="false" customHeight="false" outlineLevel="0" collapsed="false">
      <c r="A1085" s="884" t="s">
        <v>8464</v>
      </c>
      <c r="B1085" s="884" t="s">
        <v>11990</v>
      </c>
      <c r="C1085" s="885" t="s">
        <v>11991</v>
      </c>
      <c r="D1085" s="884" t="s">
        <v>10649</v>
      </c>
      <c r="E1085" s="884" t="s">
        <v>10298</v>
      </c>
      <c r="F1085" s="884" t="s">
        <v>10298</v>
      </c>
    </row>
    <row r="1086" customFormat="false" ht="23.25" hidden="false" customHeight="false" outlineLevel="0" collapsed="false">
      <c r="A1086" s="884" t="s">
        <v>8464</v>
      </c>
      <c r="B1086" s="884" t="s">
        <v>11992</v>
      </c>
      <c r="C1086" s="885" t="s">
        <v>11993</v>
      </c>
      <c r="D1086" s="884" t="s">
        <v>10649</v>
      </c>
      <c r="E1086" s="884" t="s">
        <v>11994</v>
      </c>
      <c r="F1086" s="884" t="s">
        <v>11994</v>
      </c>
    </row>
    <row r="1087" customFormat="false" ht="23.25" hidden="false" customHeight="false" outlineLevel="0" collapsed="false">
      <c r="A1087" s="884" t="s">
        <v>8464</v>
      </c>
      <c r="B1087" s="884" t="s">
        <v>11995</v>
      </c>
      <c r="C1087" s="885" t="s">
        <v>11996</v>
      </c>
      <c r="D1087" s="884" t="s">
        <v>10649</v>
      </c>
      <c r="E1087" s="884" t="s">
        <v>11100</v>
      </c>
      <c r="F1087" s="884" t="s">
        <v>11100</v>
      </c>
    </row>
    <row r="1088" customFormat="false" ht="15" hidden="false" customHeight="false" outlineLevel="0" collapsed="false">
      <c r="A1088" s="884" t="s">
        <v>8464</v>
      </c>
      <c r="B1088" s="884" t="s">
        <v>11997</v>
      </c>
      <c r="C1088" s="885" t="s">
        <v>11998</v>
      </c>
      <c r="D1088" s="884" t="s">
        <v>10649</v>
      </c>
      <c r="E1088" s="884" t="s">
        <v>11989</v>
      </c>
      <c r="F1088" s="884" t="s">
        <v>11989</v>
      </c>
    </row>
    <row r="1089" customFormat="false" ht="23.25" hidden="false" customHeight="false" outlineLevel="0" collapsed="false">
      <c r="A1089" s="884" t="s">
        <v>8464</v>
      </c>
      <c r="B1089" s="884" t="s">
        <v>11999</v>
      </c>
      <c r="C1089" s="885" t="s">
        <v>12000</v>
      </c>
      <c r="D1089" s="884" t="s">
        <v>10649</v>
      </c>
      <c r="E1089" s="884" t="s">
        <v>12001</v>
      </c>
      <c r="F1089" s="884" t="s">
        <v>12001</v>
      </c>
    </row>
    <row r="1090" customFormat="false" ht="23.25" hidden="false" customHeight="false" outlineLevel="0" collapsed="false">
      <c r="A1090" s="884" t="s">
        <v>8464</v>
      </c>
      <c r="B1090" s="884" t="s">
        <v>12002</v>
      </c>
      <c r="C1090" s="885" t="s">
        <v>12003</v>
      </c>
      <c r="D1090" s="884" t="s">
        <v>10649</v>
      </c>
      <c r="E1090" s="884" t="s">
        <v>11770</v>
      </c>
      <c r="F1090" s="884" t="s">
        <v>11770</v>
      </c>
    </row>
    <row r="1091" customFormat="false" ht="23.25" hidden="false" customHeight="false" outlineLevel="0" collapsed="false">
      <c r="A1091" s="884" t="s">
        <v>8464</v>
      </c>
      <c r="B1091" s="884" t="s">
        <v>12004</v>
      </c>
      <c r="C1091" s="885" t="s">
        <v>12005</v>
      </c>
      <c r="D1091" s="884" t="s">
        <v>10649</v>
      </c>
      <c r="E1091" s="884" t="s">
        <v>10394</v>
      </c>
      <c r="F1091" s="884" t="s">
        <v>10394</v>
      </c>
    </row>
    <row r="1092" customFormat="false" ht="23.25" hidden="false" customHeight="false" outlineLevel="0" collapsed="false">
      <c r="A1092" s="884" t="s">
        <v>8464</v>
      </c>
      <c r="B1092" s="884" t="s">
        <v>12006</v>
      </c>
      <c r="C1092" s="885" t="s">
        <v>12007</v>
      </c>
      <c r="D1092" s="884" t="s">
        <v>10649</v>
      </c>
      <c r="E1092" s="884" t="s">
        <v>11676</v>
      </c>
      <c r="F1092" s="884" t="s">
        <v>11676</v>
      </c>
    </row>
    <row r="1093" customFormat="false" ht="23.25" hidden="false" customHeight="false" outlineLevel="0" collapsed="false">
      <c r="A1093" s="884" t="s">
        <v>8464</v>
      </c>
      <c r="B1093" s="884" t="s">
        <v>12008</v>
      </c>
      <c r="C1093" s="885" t="s">
        <v>12009</v>
      </c>
      <c r="D1093" s="884" t="s">
        <v>10649</v>
      </c>
      <c r="E1093" s="884" t="s">
        <v>11393</v>
      </c>
      <c r="F1093" s="884" t="s">
        <v>11393</v>
      </c>
    </row>
    <row r="1094" customFormat="false" ht="23.25" hidden="false" customHeight="false" outlineLevel="0" collapsed="false">
      <c r="A1094" s="884" t="s">
        <v>8464</v>
      </c>
      <c r="B1094" s="884" t="s">
        <v>12010</v>
      </c>
      <c r="C1094" s="885" t="s">
        <v>12011</v>
      </c>
      <c r="D1094" s="884" t="s">
        <v>10649</v>
      </c>
      <c r="E1094" s="884" t="s">
        <v>12012</v>
      </c>
      <c r="F1094" s="884" t="s">
        <v>12012</v>
      </c>
    </row>
    <row r="1095" customFormat="false" ht="23.25" hidden="false" customHeight="false" outlineLevel="0" collapsed="false">
      <c r="A1095" s="884" t="s">
        <v>8464</v>
      </c>
      <c r="B1095" s="884" t="s">
        <v>12013</v>
      </c>
      <c r="C1095" s="885" t="s">
        <v>12014</v>
      </c>
      <c r="D1095" s="884" t="s">
        <v>10649</v>
      </c>
      <c r="E1095" s="884" t="s">
        <v>12015</v>
      </c>
      <c r="F1095" s="884" t="s">
        <v>12015</v>
      </c>
    </row>
    <row r="1096" customFormat="false" ht="23.25" hidden="false" customHeight="false" outlineLevel="0" collapsed="false">
      <c r="A1096" s="884" t="s">
        <v>8464</v>
      </c>
      <c r="B1096" s="884" t="s">
        <v>12016</v>
      </c>
      <c r="C1096" s="885" t="s">
        <v>12017</v>
      </c>
      <c r="D1096" s="884" t="s">
        <v>10649</v>
      </c>
      <c r="E1096" s="884" t="s">
        <v>12018</v>
      </c>
      <c r="F1096" s="884" t="s">
        <v>12018</v>
      </c>
    </row>
    <row r="1097" customFormat="false" ht="23.25" hidden="false" customHeight="false" outlineLevel="0" collapsed="false">
      <c r="A1097" s="884" t="s">
        <v>8464</v>
      </c>
      <c r="B1097" s="884" t="s">
        <v>12019</v>
      </c>
      <c r="C1097" s="885" t="s">
        <v>12020</v>
      </c>
      <c r="D1097" s="884" t="s">
        <v>10649</v>
      </c>
      <c r="E1097" s="884" t="s">
        <v>10812</v>
      </c>
      <c r="F1097" s="884" t="s">
        <v>10812</v>
      </c>
    </row>
    <row r="1098" customFormat="false" ht="23.25" hidden="false" customHeight="false" outlineLevel="0" collapsed="false">
      <c r="A1098" s="884" t="s">
        <v>8464</v>
      </c>
      <c r="B1098" s="884" t="s">
        <v>12021</v>
      </c>
      <c r="C1098" s="885" t="s">
        <v>12022</v>
      </c>
      <c r="D1098" s="884" t="s">
        <v>10649</v>
      </c>
      <c r="E1098" s="884" t="s">
        <v>12023</v>
      </c>
      <c r="F1098" s="884" t="s">
        <v>12023</v>
      </c>
    </row>
    <row r="1099" customFormat="false" ht="23.25" hidden="false" customHeight="false" outlineLevel="0" collapsed="false">
      <c r="A1099" s="884" t="s">
        <v>8464</v>
      </c>
      <c r="B1099" s="884" t="s">
        <v>12024</v>
      </c>
      <c r="C1099" s="885" t="s">
        <v>12025</v>
      </c>
      <c r="D1099" s="884" t="s">
        <v>10649</v>
      </c>
      <c r="E1099" s="884" t="s">
        <v>10952</v>
      </c>
      <c r="F1099" s="884" t="s">
        <v>10952</v>
      </c>
    </row>
    <row r="1100" customFormat="false" ht="23.25" hidden="false" customHeight="false" outlineLevel="0" collapsed="false">
      <c r="A1100" s="884" t="s">
        <v>8464</v>
      </c>
      <c r="B1100" s="884" t="s">
        <v>12026</v>
      </c>
      <c r="C1100" s="885" t="s">
        <v>12027</v>
      </c>
      <c r="D1100" s="884" t="s">
        <v>10649</v>
      </c>
      <c r="E1100" s="884" t="s">
        <v>12028</v>
      </c>
      <c r="F1100" s="884" t="s">
        <v>12028</v>
      </c>
    </row>
    <row r="1101" customFormat="false" ht="23.25" hidden="false" customHeight="false" outlineLevel="0" collapsed="false">
      <c r="A1101" s="884" t="s">
        <v>8464</v>
      </c>
      <c r="B1101" s="884" t="s">
        <v>12029</v>
      </c>
      <c r="C1101" s="885" t="s">
        <v>12030</v>
      </c>
      <c r="D1101" s="884" t="s">
        <v>10649</v>
      </c>
      <c r="E1101" s="884" t="s">
        <v>10960</v>
      </c>
      <c r="F1101" s="884" t="s">
        <v>10960</v>
      </c>
    </row>
    <row r="1102" customFormat="false" ht="23.25" hidden="false" customHeight="false" outlineLevel="0" collapsed="false">
      <c r="A1102" s="884" t="s">
        <v>8464</v>
      </c>
      <c r="B1102" s="884" t="s">
        <v>12031</v>
      </c>
      <c r="C1102" s="885" t="s">
        <v>12032</v>
      </c>
      <c r="D1102" s="884" t="s">
        <v>10649</v>
      </c>
      <c r="E1102" s="884" t="s">
        <v>12033</v>
      </c>
      <c r="F1102" s="884" t="s">
        <v>12033</v>
      </c>
    </row>
    <row r="1103" customFormat="false" ht="23.25" hidden="false" customHeight="false" outlineLevel="0" collapsed="false">
      <c r="A1103" s="884" t="s">
        <v>8464</v>
      </c>
      <c r="B1103" s="884" t="s">
        <v>12034</v>
      </c>
      <c r="C1103" s="885" t="s">
        <v>12035</v>
      </c>
      <c r="D1103" s="884" t="s">
        <v>10649</v>
      </c>
      <c r="E1103" s="884" t="s">
        <v>12036</v>
      </c>
      <c r="F1103" s="884" t="s">
        <v>12036</v>
      </c>
    </row>
    <row r="1104" customFormat="false" ht="23.25" hidden="false" customHeight="false" outlineLevel="0" collapsed="false">
      <c r="A1104" s="884" t="s">
        <v>8464</v>
      </c>
      <c r="B1104" s="884" t="s">
        <v>12037</v>
      </c>
      <c r="C1104" s="885" t="s">
        <v>12038</v>
      </c>
      <c r="D1104" s="884" t="s">
        <v>10649</v>
      </c>
      <c r="E1104" s="884" t="s">
        <v>12039</v>
      </c>
      <c r="F1104" s="884" t="s">
        <v>12039</v>
      </c>
    </row>
    <row r="1105" customFormat="false" ht="23.25" hidden="false" customHeight="false" outlineLevel="0" collapsed="false">
      <c r="A1105" s="884" t="s">
        <v>8464</v>
      </c>
      <c r="B1105" s="884" t="s">
        <v>12040</v>
      </c>
      <c r="C1105" s="885" t="s">
        <v>12041</v>
      </c>
      <c r="D1105" s="884" t="s">
        <v>10649</v>
      </c>
      <c r="E1105" s="884" t="s">
        <v>12042</v>
      </c>
      <c r="F1105" s="884" t="s">
        <v>12042</v>
      </c>
    </row>
    <row r="1106" customFormat="false" ht="23.25" hidden="false" customHeight="false" outlineLevel="0" collapsed="false">
      <c r="A1106" s="884" t="s">
        <v>8464</v>
      </c>
      <c r="B1106" s="884" t="s">
        <v>12043</v>
      </c>
      <c r="C1106" s="885" t="s">
        <v>12044</v>
      </c>
      <c r="D1106" s="884" t="s">
        <v>10649</v>
      </c>
      <c r="E1106" s="884" t="s">
        <v>12045</v>
      </c>
      <c r="F1106" s="884" t="s">
        <v>12045</v>
      </c>
    </row>
    <row r="1107" customFormat="false" ht="23.25" hidden="false" customHeight="false" outlineLevel="0" collapsed="false">
      <c r="A1107" s="884" t="s">
        <v>8464</v>
      </c>
      <c r="B1107" s="884" t="s">
        <v>12046</v>
      </c>
      <c r="C1107" s="885" t="s">
        <v>12047</v>
      </c>
      <c r="D1107" s="884" t="s">
        <v>10649</v>
      </c>
      <c r="E1107" s="884" t="s">
        <v>12048</v>
      </c>
      <c r="F1107" s="884" t="s">
        <v>12048</v>
      </c>
    </row>
    <row r="1108" customFormat="false" ht="23.25" hidden="false" customHeight="false" outlineLevel="0" collapsed="false">
      <c r="A1108" s="884" t="s">
        <v>8464</v>
      </c>
      <c r="B1108" s="884" t="s">
        <v>12049</v>
      </c>
      <c r="C1108" s="885" t="s">
        <v>12050</v>
      </c>
      <c r="D1108" s="884" t="s">
        <v>10649</v>
      </c>
      <c r="E1108" s="884" t="s">
        <v>12051</v>
      </c>
      <c r="F1108" s="884" t="s">
        <v>12051</v>
      </c>
    </row>
    <row r="1109" customFormat="false" ht="23.25" hidden="false" customHeight="false" outlineLevel="0" collapsed="false">
      <c r="A1109" s="884" t="s">
        <v>8464</v>
      </c>
      <c r="B1109" s="884" t="s">
        <v>12052</v>
      </c>
      <c r="C1109" s="885" t="s">
        <v>12053</v>
      </c>
      <c r="D1109" s="884" t="s">
        <v>10649</v>
      </c>
      <c r="E1109" s="884" t="s">
        <v>11077</v>
      </c>
      <c r="F1109" s="884" t="s">
        <v>11077</v>
      </c>
    </row>
    <row r="1110" customFormat="false" ht="34.5" hidden="false" customHeight="false" outlineLevel="0" collapsed="false">
      <c r="A1110" s="884" t="s">
        <v>8464</v>
      </c>
      <c r="B1110" s="884" t="s">
        <v>12054</v>
      </c>
      <c r="C1110" s="885" t="s">
        <v>12055</v>
      </c>
      <c r="D1110" s="884" t="s">
        <v>10649</v>
      </c>
      <c r="E1110" s="884" t="s">
        <v>12056</v>
      </c>
      <c r="F1110" s="884" t="s">
        <v>12056</v>
      </c>
    </row>
    <row r="1111" customFormat="false" ht="23.25" hidden="false" customHeight="false" outlineLevel="0" collapsed="false">
      <c r="A1111" s="884" t="s">
        <v>8464</v>
      </c>
      <c r="B1111" s="884" t="s">
        <v>12057</v>
      </c>
      <c r="C1111" s="885" t="s">
        <v>12058</v>
      </c>
      <c r="D1111" s="884" t="s">
        <v>10649</v>
      </c>
      <c r="E1111" s="884" t="s">
        <v>8893</v>
      </c>
      <c r="F1111" s="884" t="s">
        <v>8893</v>
      </c>
    </row>
    <row r="1112" customFormat="false" ht="34.5" hidden="false" customHeight="false" outlineLevel="0" collapsed="false">
      <c r="A1112" s="884" t="s">
        <v>8464</v>
      </c>
      <c r="B1112" s="884" t="s">
        <v>12059</v>
      </c>
      <c r="C1112" s="885" t="s">
        <v>12060</v>
      </c>
      <c r="D1112" s="884" t="s">
        <v>10649</v>
      </c>
      <c r="E1112" s="884" t="s">
        <v>12061</v>
      </c>
      <c r="F1112" s="884" t="s">
        <v>12061</v>
      </c>
    </row>
    <row r="1113" customFormat="false" ht="34.5" hidden="false" customHeight="false" outlineLevel="0" collapsed="false">
      <c r="A1113" s="884" t="s">
        <v>8464</v>
      </c>
      <c r="B1113" s="884" t="s">
        <v>12062</v>
      </c>
      <c r="C1113" s="885" t="s">
        <v>12063</v>
      </c>
      <c r="D1113" s="884" t="s">
        <v>10649</v>
      </c>
      <c r="E1113" s="884" t="s">
        <v>11077</v>
      </c>
      <c r="F1113" s="884" t="s">
        <v>11077</v>
      </c>
    </row>
    <row r="1114" customFormat="false" ht="15" hidden="false" customHeight="false" outlineLevel="0" collapsed="false">
      <c r="A1114" s="884" t="s">
        <v>8464</v>
      </c>
      <c r="B1114" s="884" t="s">
        <v>12064</v>
      </c>
      <c r="C1114" s="885" t="s">
        <v>12065</v>
      </c>
      <c r="D1114" s="884" t="s">
        <v>10649</v>
      </c>
      <c r="E1114" s="884" t="s">
        <v>12066</v>
      </c>
      <c r="F1114" s="884" t="s">
        <v>12066</v>
      </c>
    </row>
    <row r="1115" customFormat="false" ht="23.25" hidden="false" customHeight="false" outlineLevel="0" collapsed="false">
      <c r="A1115" s="884" t="s">
        <v>8464</v>
      </c>
      <c r="B1115" s="884" t="s">
        <v>12067</v>
      </c>
      <c r="C1115" s="885" t="s">
        <v>12068</v>
      </c>
      <c r="D1115" s="884" t="s">
        <v>10649</v>
      </c>
      <c r="E1115" s="884" t="s">
        <v>11158</v>
      </c>
      <c r="F1115" s="884" t="s">
        <v>11158</v>
      </c>
    </row>
    <row r="1116" customFormat="false" ht="23.25" hidden="false" customHeight="false" outlineLevel="0" collapsed="false">
      <c r="A1116" s="884" t="s">
        <v>8464</v>
      </c>
      <c r="B1116" s="884" t="s">
        <v>12069</v>
      </c>
      <c r="C1116" s="885" t="s">
        <v>12070</v>
      </c>
      <c r="D1116" s="884" t="s">
        <v>10649</v>
      </c>
      <c r="E1116" s="884" t="s">
        <v>12071</v>
      </c>
      <c r="F1116" s="884" t="s">
        <v>12071</v>
      </c>
    </row>
    <row r="1117" customFormat="false" ht="23.25" hidden="false" customHeight="false" outlineLevel="0" collapsed="false">
      <c r="A1117" s="884" t="s">
        <v>8464</v>
      </c>
      <c r="B1117" s="884" t="s">
        <v>12072</v>
      </c>
      <c r="C1117" s="885" t="s">
        <v>12073</v>
      </c>
      <c r="D1117" s="884" t="s">
        <v>10649</v>
      </c>
      <c r="E1117" s="884" t="s">
        <v>8836</v>
      </c>
      <c r="F1117" s="884" t="s">
        <v>8836</v>
      </c>
    </row>
    <row r="1118" customFormat="false" ht="23.25" hidden="false" customHeight="false" outlineLevel="0" collapsed="false">
      <c r="A1118" s="884" t="s">
        <v>8464</v>
      </c>
      <c r="B1118" s="884" t="s">
        <v>12074</v>
      </c>
      <c r="C1118" s="885" t="s">
        <v>12075</v>
      </c>
      <c r="D1118" s="884" t="s">
        <v>10649</v>
      </c>
      <c r="E1118" s="884" t="s">
        <v>8920</v>
      </c>
      <c r="F1118" s="884" t="s">
        <v>8920</v>
      </c>
    </row>
    <row r="1119" customFormat="false" ht="23.25" hidden="false" customHeight="false" outlineLevel="0" collapsed="false">
      <c r="A1119" s="884" t="s">
        <v>8464</v>
      </c>
      <c r="B1119" s="884" t="s">
        <v>12076</v>
      </c>
      <c r="C1119" s="885" t="s">
        <v>12077</v>
      </c>
      <c r="D1119" s="884" t="s">
        <v>10649</v>
      </c>
      <c r="E1119" s="884" t="s">
        <v>12078</v>
      </c>
      <c r="F1119" s="884" t="s">
        <v>12078</v>
      </c>
    </row>
    <row r="1120" customFormat="false" ht="23.25" hidden="false" customHeight="false" outlineLevel="0" collapsed="false">
      <c r="A1120" s="884" t="s">
        <v>8464</v>
      </c>
      <c r="B1120" s="884" t="s">
        <v>12079</v>
      </c>
      <c r="C1120" s="885" t="s">
        <v>12080</v>
      </c>
      <c r="D1120" s="884" t="s">
        <v>10649</v>
      </c>
      <c r="E1120" s="884" t="s">
        <v>12081</v>
      </c>
      <c r="F1120" s="884" t="s">
        <v>12081</v>
      </c>
    </row>
    <row r="1121" customFormat="false" ht="23.25" hidden="false" customHeight="false" outlineLevel="0" collapsed="false">
      <c r="A1121" s="884" t="s">
        <v>8464</v>
      </c>
      <c r="B1121" s="884" t="s">
        <v>12082</v>
      </c>
      <c r="C1121" s="885" t="s">
        <v>12083</v>
      </c>
      <c r="D1121" s="884" t="s">
        <v>10649</v>
      </c>
      <c r="E1121" s="884" t="s">
        <v>10835</v>
      </c>
      <c r="F1121" s="884" t="s">
        <v>10835</v>
      </c>
    </row>
    <row r="1122" customFormat="false" ht="23.25" hidden="false" customHeight="false" outlineLevel="0" collapsed="false">
      <c r="A1122" s="884" t="s">
        <v>8464</v>
      </c>
      <c r="B1122" s="884" t="s">
        <v>12084</v>
      </c>
      <c r="C1122" s="885" t="s">
        <v>12085</v>
      </c>
      <c r="D1122" s="884" t="s">
        <v>10649</v>
      </c>
      <c r="E1122" s="884" t="s">
        <v>12086</v>
      </c>
      <c r="F1122" s="884" t="s">
        <v>12086</v>
      </c>
    </row>
    <row r="1123" customFormat="false" ht="15" hidden="false" customHeight="false" outlineLevel="0" collapsed="false">
      <c r="A1123" s="884" t="s">
        <v>8464</v>
      </c>
      <c r="B1123" s="884" t="s">
        <v>12087</v>
      </c>
      <c r="C1123" s="885" t="s">
        <v>12088</v>
      </c>
      <c r="D1123" s="884" t="s">
        <v>10649</v>
      </c>
      <c r="E1123" s="884" t="s">
        <v>9043</v>
      </c>
      <c r="F1123" s="884" t="s">
        <v>9043</v>
      </c>
    </row>
    <row r="1124" customFormat="false" ht="23.25" hidden="false" customHeight="false" outlineLevel="0" collapsed="false">
      <c r="A1124" s="884" t="s">
        <v>8464</v>
      </c>
      <c r="B1124" s="884" t="s">
        <v>12089</v>
      </c>
      <c r="C1124" s="885" t="s">
        <v>12090</v>
      </c>
      <c r="D1124" s="884" t="s">
        <v>10649</v>
      </c>
      <c r="E1124" s="884" t="s">
        <v>12091</v>
      </c>
      <c r="F1124" s="884" t="s">
        <v>12091</v>
      </c>
    </row>
    <row r="1125" customFormat="false" ht="23.25" hidden="false" customHeight="false" outlineLevel="0" collapsed="false">
      <c r="A1125" s="884" t="s">
        <v>8464</v>
      </c>
      <c r="B1125" s="884" t="s">
        <v>12092</v>
      </c>
      <c r="C1125" s="885" t="s">
        <v>12093</v>
      </c>
      <c r="D1125" s="884" t="s">
        <v>10649</v>
      </c>
      <c r="E1125" s="884" t="s">
        <v>10835</v>
      </c>
      <c r="F1125" s="884" t="s">
        <v>10835</v>
      </c>
    </row>
    <row r="1126" customFormat="false" ht="23.25" hidden="false" customHeight="false" outlineLevel="0" collapsed="false">
      <c r="A1126" s="884" t="s">
        <v>8464</v>
      </c>
      <c r="B1126" s="884" t="s">
        <v>12094</v>
      </c>
      <c r="C1126" s="885" t="s">
        <v>12095</v>
      </c>
      <c r="D1126" s="884" t="s">
        <v>10649</v>
      </c>
      <c r="E1126" s="884" t="s">
        <v>11529</v>
      </c>
      <c r="F1126" s="884" t="s">
        <v>11529</v>
      </c>
    </row>
    <row r="1127" customFormat="false" ht="15" hidden="false" customHeight="false" outlineLevel="0" collapsed="false">
      <c r="A1127" s="884" t="s">
        <v>8464</v>
      </c>
      <c r="B1127" s="884" t="s">
        <v>12096</v>
      </c>
      <c r="C1127" s="885" t="s">
        <v>12097</v>
      </c>
      <c r="D1127" s="884" t="s">
        <v>10649</v>
      </c>
      <c r="E1127" s="884" t="s">
        <v>9382</v>
      </c>
      <c r="F1127" s="884" t="s">
        <v>9382</v>
      </c>
    </row>
    <row r="1128" customFormat="false" ht="23.25" hidden="false" customHeight="false" outlineLevel="0" collapsed="false">
      <c r="A1128" s="884" t="s">
        <v>8464</v>
      </c>
      <c r="B1128" s="884" t="s">
        <v>12098</v>
      </c>
      <c r="C1128" s="885" t="s">
        <v>12099</v>
      </c>
      <c r="D1128" s="884" t="s">
        <v>10649</v>
      </c>
      <c r="E1128" s="884" t="s">
        <v>8904</v>
      </c>
      <c r="F1128" s="884" t="s">
        <v>8904</v>
      </c>
    </row>
    <row r="1129" customFormat="false" ht="23.25" hidden="false" customHeight="false" outlineLevel="0" collapsed="false">
      <c r="A1129" s="884" t="s">
        <v>8464</v>
      </c>
      <c r="B1129" s="884" t="s">
        <v>12100</v>
      </c>
      <c r="C1129" s="885" t="s">
        <v>12101</v>
      </c>
      <c r="D1129" s="884" t="s">
        <v>10649</v>
      </c>
      <c r="E1129" s="884" t="s">
        <v>10705</v>
      </c>
      <c r="F1129" s="884" t="s">
        <v>10705</v>
      </c>
    </row>
    <row r="1130" customFormat="false" ht="23.25" hidden="false" customHeight="false" outlineLevel="0" collapsed="false">
      <c r="A1130" s="884" t="s">
        <v>8464</v>
      </c>
      <c r="B1130" s="884" t="s">
        <v>12102</v>
      </c>
      <c r="C1130" s="885" t="s">
        <v>12103</v>
      </c>
      <c r="D1130" s="884" t="s">
        <v>10649</v>
      </c>
      <c r="E1130" s="884" t="s">
        <v>12104</v>
      </c>
      <c r="F1130" s="884" t="s">
        <v>12104</v>
      </c>
    </row>
    <row r="1131" customFormat="false" ht="23.25" hidden="false" customHeight="false" outlineLevel="0" collapsed="false">
      <c r="A1131" s="884" t="s">
        <v>8464</v>
      </c>
      <c r="B1131" s="884" t="s">
        <v>12105</v>
      </c>
      <c r="C1131" s="885" t="s">
        <v>12106</v>
      </c>
      <c r="D1131" s="884" t="s">
        <v>10649</v>
      </c>
      <c r="E1131" s="884" t="s">
        <v>12107</v>
      </c>
      <c r="F1131" s="884" t="s">
        <v>12107</v>
      </c>
    </row>
    <row r="1132" customFormat="false" ht="23.25" hidden="false" customHeight="false" outlineLevel="0" collapsed="false">
      <c r="A1132" s="884" t="s">
        <v>8464</v>
      </c>
      <c r="B1132" s="884" t="s">
        <v>12108</v>
      </c>
      <c r="C1132" s="885" t="s">
        <v>12109</v>
      </c>
      <c r="D1132" s="884" t="s">
        <v>10649</v>
      </c>
      <c r="E1132" s="884" t="s">
        <v>11773</v>
      </c>
      <c r="F1132" s="884" t="s">
        <v>11773</v>
      </c>
    </row>
    <row r="1133" customFormat="false" ht="23.25" hidden="false" customHeight="false" outlineLevel="0" collapsed="false">
      <c r="A1133" s="884" t="s">
        <v>8464</v>
      </c>
      <c r="B1133" s="884" t="s">
        <v>12110</v>
      </c>
      <c r="C1133" s="885" t="s">
        <v>12111</v>
      </c>
      <c r="D1133" s="884" t="s">
        <v>10649</v>
      </c>
      <c r="E1133" s="884" t="s">
        <v>12112</v>
      </c>
      <c r="F1133" s="884" t="s">
        <v>12112</v>
      </c>
    </row>
    <row r="1134" customFormat="false" ht="23.25" hidden="false" customHeight="false" outlineLevel="0" collapsed="false">
      <c r="A1134" s="884" t="s">
        <v>8464</v>
      </c>
      <c r="B1134" s="884" t="s">
        <v>12113</v>
      </c>
      <c r="C1134" s="885" t="s">
        <v>12114</v>
      </c>
      <c r="D1134" s="884" t="s">
        <v>10649</v>
      </c>
      <c r="E1134" s="884" t="s">
        <v>10844</v>
      </c>
      <c r="F1134" s="884" t="s">
        <v>10844</v>
      </c>
    </row>
    <row r="1135" customFormat="false" ht="23.25" hidden="false" customHeight="false" outlineLevel="0" collapsed="false">
      <c r="A1135" s="884" t="s">
        <v>8464</v>
      </c>
      <c r="B1135" s="884" t="s">
        <v>12115</v>
      </c>
      <c r="C1135" s="885" t="s">
        <v>12116</v>
      </c>
      <c r="D1135" s="884" t="s">
        <v>10649</v>
      </c>
      <c r="E1135" s="884" t="s">
        <v>12117</v>
      </c>
      <c r="F1135" s="884" t="s">
        <v>12117</v>
      </c>
    </row>
    <row r="1136" customFormat="false" ht="23.25" hidden="false" customHeight="false" outlineLevel="0" collapsed="false">
      <c r="A1136" s="884" t="s">
        <v>8464</v>
      </c>
      <c r="B1136" s="884" t="s">
        <v>12118</v>
      </c>
      <c r="C1136" s="885" t="s">
        <v>12119</v>
      </c>
      <c r="D1136" s="884" t="s">
        <v>10649</v>
      </c>
      <c r="E1136" s="884" t="s">
        <v>12120</v>
      </c>
      <c r="F1136" s="884" t="s">
        <v>12120</v>
      </c>
    </row>
    <row r="1137" customFormat="false" ht="23.25" hidden="false" customHeight="false" outlineLevel="0" collapsed="false">
      <c r="A1137" s="884" t="s">
        <v>8464</v>
      </c>
      <c r="B1137" s="884" t="s">
        <v>12121</v>
      </c>
      <c r="C1137" s="885" t="s">
        <v>12122</v>
      </c>
      <c r="D1137" s="884" t="s">
        <v>10649</v>
      </c>
      <c r="E1137" s="884" t="s">
        <v>12123</v>
      </c>
      <c r="F1137" s="884" t="s">
        <v>12123</v>
      </c>
    </row>
    <row r="1138" customFormat="false" ht="23.25" hidden="false" customHeight="false" outlineLevel="0" collapsed="false">
      <c r="A1138" s="884" t="s">
        <v>8464</v>
      </c>
      <c r="B1138" s="884" t="s">
        <v>12124</v>
      </c>
      <c r="C1138" s="885" t="s">
        <v>12125</v>
      </c>
      <c r="D1138" s="884" t="s">
        <v>10649</v>
      </c>
      <c r="E1138" s="884" t="s">
        <v>12126</v>
      </c>
      <c r="F1138" s="884" t="s">
        <v>12126</v>
      </c>
    </row>
    <row r="1139" customFormat="false" ht="23.25" hidden="false" customHeight="false" outlineLevel="0" collapsed="false">
      <c r="A1139" s="884" t="s">
        <v>8464</v>
      </c>
      <c r="B1139" s="884" t="s">
        <v>12127</v>
      </c>
      <c r="C1139" s="885" t="s">
        <v>12128</v>
      </c>
      <c r="D1139" s="884" t="s">
        <v>10649</v>
      </c>
      <c r="E1139" s="884" t="s">
        <v>10705</v>
      </c>
      <c r="F1139" s="884" t="s">
        <v>10705</v>
      </c>
    </row>
    <row r="1140" customFormat="false" ht="23.25" hidden="false" customHeight="false" outlineLevel="0" collapsed="false">
      <c r="A1140" s="884" t="s">
        <v>8464</v>
      </c>
      <c r="B1140" s="884" t="s">
        <v>12129</v>
      </c>
      <c r="C1140" s="885" t="s">
        <v>12130</v>
      </c>
      <c r="D1140" s="884" t="s">
        <v>10649</v>
      </c>
      <c r="E1140" s="884" t="s">
        <v>12131</v>
      </c>
      <c r="F1140" s="884" t="s">
        <v>12131</v>
      </c>
    </row>
    <row r="1141" customFormat="false" ht="23.25" hidden="false" customHeight="false" outlineLevel="0" collapsed="false">
      <c r="A1141" s="884" t="s">
        <v>8464</v>
      </c>
      <c r="B1141" s="884" t="s">
        <v>12132</v>
      </c>
      <c r="C1141" s="885" t="s">
        <v>12133</v>
      </c>
      <c r="D1141" s="884" t="s">
        <v>10649</v>
      </c>
      <c r="E1141" s="884" t="s">
        <v>12134</v>
      </c>
      <c r="F1141" s="884" t="s">
        <v>12134</v>
      </c>
    </row>
    <row r="1142" customFormat="false" ht="23.25" hidden="false" customHeight="false" outlineLevel="0" collapsed="false">
      <c r="A1142" s="884" t="s">
        <v>8464</v>
      </c>
      <c r="B1142" s="884" t="s">
        <v>12135</v>
      </c>
      <c r="C1142" s="885" t="s">
        <v>12136</v>
      </c>
      <c r="D1142" s="884" t="s">
        <v>10649</v>
      </c>
      <c r="E1142" s="884" t="s">
        <v>11440</v>
      </c>
      <c r="F1142" s="884" t="s">
        <v>11440</v>
      </c>
    </row>
    <row r="1143" customFormat="false" ht="23.25" hidden="false" customHeight="false" outlineLevel="0" collapsed="false">
      <c r="A1143" s="884" t="s">
        <v>8464</v>
      </c>
      <c r="B1143" s="884" t="s">
        <v>12137</v>
      </c>
      <c r="C1143" s="885" t="s">
        <v>12138</v>
      </c>
      <c r="D1143" s="884" t="s">
        <v>10649</v>
      </c>
      <c r="E1143" s="884" t="s">
        <v>12139</v>
      </c>
      <c r="F1143" s="884" t="s">
        <v>12139</v>
      </c>
    </row>
    <row r="1144" customFormat="false" ht="23.25" hidden="false" customHeight="false" outlineLevel="0" collapsed="false">
      <c r="A1144" s="884" t="s">
        <v>8464</v>
      </c>
      <c r="B1144" s="884" t="s">
        <v>12140</v>
      </c>
      <c r="C1144" s="885" t="s">
        <v>12141</v>
      </c>
      <c r="D1144" s="884" t="s">
        <v>10649</v>
      </c>
      <c r="E1144" s="884" t="s">
        <v>12142</v>
      </c>
      <c r="F1144" s="884" t="s">
        <v>12142</v>
      </c>
    </row>
    <row r="1145" customFormat="false" ht="23.25" hidden="false" customHeight="false" outlineLevel="0" collapsed="false">
      <c r="A1145" s="884" t="s">
        <v>8464</v>
      </c>
      <c r="B1145" s="884" t="s">
        <v>12143</v>
      </c>
      <c r="C1145" s="885" t="s">
        <v>12144</v>
      </c>
      <c r="D1145" s="884" t="s">
        <v>10649</v>
      </c>
      <c r="E1145" s="884" t="s">
        <v>12145</v>
      </c>
      <c r="F1145" s="884" t="s">
        <v>12145</v>
      </c>
    </row>
    <row r="1146" customFormat="false" ht="23.25" hidden="false" customHeight="false" outlineLevel="0" collapsed="false">
      <c r="A1146" s="884" t="s">
        <v>8464</v>
      </c>
      <c r="B1146" s="884" t="s">
        <v>12146</v>
      </c>
      <c r="C1146" s="885" t="s">
        <v>12147</v>
      </c>
      <c r="D1146" s="884" t="s">
        <v>10649</v>
      </c>
      <c r="E1146" s="884" t="s">
        <v>12148</v>
      </c>
      <c r="F1146" s="884" t="s">
        <v>12148</v>
      </c>
    </row>
    <row r="1147" customFormat="false" ht="23.25" hidden="false" customHeight="false" outlineLevel="0" collapsed="false">
      <c r="A1147" s="884" t="s">
        <v>8464</v>
      </c>
      <c r="B1147" s="884" t="s">
        <v>12149</v>
      </c>
      <c r="C1147" s="885" t="s">
        <v>12150</v>
      </c>
      <c r="D1147" s="884" t="s">
        <v>10649</v>
      </c>
      <c r="E1147" s="884" t="s">
        <v>12151</v>
      </c>
      <c r="F1147" s="884" t="s">
        <v>12151</v>
      </c>
    </row>
    <row r="1148" customFormat="false" ht="23.25" hidden="false" customHeight="false" outlineLevel="0" collapsed="false">
      <c r="A1148" s="884" t="s">
        <v>8464</v>
      </c>
      <c r="B1148" s="884" t="s">
        <v>12152</v>
      </c>
      <c r="C1148" s="885" t="s">
        <v>12153</v>
      </c>
      <c r="D1148" s="884" t="s">
        <v>10649</v>
      </c>
      <c r="E1148" s="884" t="s">
        <v>12154</v>
      </c>
      <c r="F1148" s="884" t="s">
        <v>12154</v>
      </c>
    </row>
    <row r="1149" customFormat="false" ht="23.25" hidden="false" customHeight="false" outlineLevel="0" collapsed="false">
      <c r="A1149" s="884" t="s">
        <v>8464</v>
      </c>
      <c r="B1149" s="884" t="s">
        <v>12155</v>
      </c>
      <c r="C1149" s="885" t="s">
        <v>12156</v>
      </c>
      <c r="D1149" s="884" t="s">
        <v>10649</v>
      </c>
      <c r="E1149" s="884" t="s">
        <v>12157</v>
      </c>
      <c r="F1149" s="884" t="s">
        <v>12157</v>
      </c>
    </row>
    <row r="1150" customFormat="false" ht="23.25" hidden="false" customHeight="false" outlineLevel="0" collapsed="false">
      <c r="A1150" s="884" t="s">
        <v>8464</v>
      </c>
      <c r="B1150" s="884" t="s">
        <v>12158</v>
      </c>
      <c r="C1150" s="885" t="s">
        <v>12159</v>
      </c>
      <c r="D1150" s="884" t="s">
        <v>10649</v>
      </c>
      <c r="E1150" s="884" t="s">
        <v>11026</v>
      </c>
      <c r="F1150" s="884" t="s">
        <v>11026</v>
      </c>
    </row>
    <row r="1151" customFormat="false" ht="23.25" hidden="false" customHeight="false" outlineLevel="0" collapsed="false">
      <c r="A1151" s="884" t="s">
        <v>8464</v>
      </c>
      <c r="B1151" s="884" t="s">
        <v>12160</v>
      </c>
      <c r="C1151" s="885" t="s">
        <v>12161</v>
      </c>
      <c r="D1151" s="884" t="s">
        <v>10649</v>
      </c>
      <c r="E1151" s="884" t="s">
        <v>11989</v>
      </c>
      <c r="F1151" s="884" t="s">
        <v>11989</v>
      </c>
    </row>
    <row r="1152" customFormat="false" ht="23.25" hidden="false" customHeight="false" outlineLevel="0" collapsed="false">
      <c r="A1152" s="884" t="s">
        <v>8464</v>
      </c>
      <c r="B1152" s="884" t="s">
        <v>12162</v>
      </c>
      <c r="C1152" s="885" t="s">
        <v>12163</v>
      </c>
      <c r="D1152" s="884" t="s">
        <v>10649</v>
      </c>
      <c r="E1152" s="884" t="s">
        <v>11048</v>
      </c>
      <c r="F1152" s="884" t="s">
        <v>11048</v>
      </c>
    </row>
    <row r="1153" customFormat="false" ht="23.25" hidden="false" customHeight="false" outlineLevel="0" collapsed="false">
      <c r="A1153" s="884" t="s">
        <v>8464</v>
      </c>
      <c r="B1153" s="884" t="s">
        <v>12164</v>
      </c>
      <c r="C1153" s="885" t="s">
        <v>12165</v>
      </c>
      <c r="D1153" s="884" t="s">
        <v>10649</v>
      </c>
      <c r="E1153" s="884" t="s">
        <v>10642</v>
      </c>
      <c r="F1153" s="884" t="s">
        <v>10642</v>
      </c>
    </row>
    <row r="1154" customFormat="false" ht="23.25" hidden="false" customHeight="false" outlineLevel="0" collapsed="false">
      <c r="A1154" s="884" t="s">
        <v>8464</v>
      </c>
      <c r="B1154" s="884" t="s">
        <v>12166</v>
      </c>
      <c r="C1154" s="885" t="s">
        <v>12167</v>
      </c>
      <c r="D1154" s="884" t="s">
        <v>10649</v>
      </c>
      <c r="E1154" s="884" t="s">
        <v>10307</v>
      </c>
      <c r="F1154" s="884" t="s">
        <v>10307</v>
      </c>
    </row>
    <row r="1155" customFormat="false" ht="23.25" hidden="false" customHeight="false" outlineLevel="0" collapsed="false">
      <c r="A1155" s="884" t="s">
        <v>8464</v>
      </c>
      <c r="B1155" s="884" t="s">
        <v>12168</v>
      </c>
      <c r="C1155" s="885" t="s">
        <v>12169</v>
      </c>
      <c r="D1155" s="884" t="s">
        <v>10649</v>
      </c>
      <c r="E1155" s="884" t="s">
        <v>11026</v>
      </c>
      <c r="F1155" s="884" t="s">
        <v>11026</v>
      </c>
    </row>
    <row r="1156" customFormat="false" ht="23.25" hidden="false" customHeight="false" outlineLevel="0" collapsed="false">
      <c r="A1156" s="884" t="s">
        <v>8464</v>
      </c>
      <c r="B1156" s="884" t="s">
        <v>12170</v>
      </c>
      <c r="C1156" s="885" t="s">
        <v>12171</v>
      </c>
      <c r="D1156" s="884" t="s">
        <v>10649</v>
      </c>
      <c r="E1156" s="884" t="s">
        <v>12172</v>
      </c>
      <c r="F1156" s="884" t="s">
        <v>12172</v>
      </c>
    </row>
    <row r="1157" customFormat="false" ht="23.25" hidden="false" customHeight="false" outlineLevel="0" collapsed="false">
      <c r="A1157" s="884" t="s">
        <v>8464</v>
      </c>
      <c r="B1157" s="884" t="s">
        <v>12173</v>
      </c>
      <c r="C1157" s="885" t="s">
        <v>12174</v>
      </c>
      <c r="D1157" s="884" t="s">
        <v>10649</v>
      </c>
      <c r="E1157" s="884" t="s">
        <v>12175</v>
      </c>
      <c r="F1157" s="884" t="s">
        <v>12175</v>
      </c>
    </row>
    <row r="1158" customFormat="false" ht="23.25" hidden="false" customHeight="false" outlineLevel="0" collapsed="false">
      <c r="A1158" s="884" t="s">
        <v>8464</v>
      </c>
      <c r="B1158" s="884" t="s">
        <v>12176</v>
      </c>
      <c r="C1158" s="885" t="s">
        <v>12177</v>
      </c>
      <c r="D1158" s="884" t="s">
        <v>10649</v>
      </c>
      <c r="E1158" s="884" t="s">
        <v>12178</v>
      </c>
      <c r="F1158" s="884" t="s">
        <v>12178</v>
      </c>
    </row>
    <row r="1159" customFormat="false" ht="15" hidden="false" customHeight="false" outlineLevel="0" collapsed="false">
      <c r="A1159" s="884" t="s">
        <v>8464</v>
      </c>
      <c r="B1159" s="884" t="s">
        <v>12179</v>
      </c>
      <c r="C1159" s="885" t="s">
        <v>12180</v>
      </c>
      <c r="D1159" s="884" t="s">
        <v>9569</v>
      </c>
      <c r="E1159" s="884" t="s">
        <v>12181</v>
      </c>
      <c r="F1159" s="884" t="s">
        <v>12182</v>
      </c>
    </row>
    <row r="1160" customFormat="false" ht="15" hidden="false" customHeight="false" outlineLevel="0" collapsed="false">
      <c r="A1160" s="884" t="s">
        <v>8464</v>
      </c>
      <c r="B1160" s="884" t="s">
        <v>12183</v>
      </c>
      <c r="C1160" s="885" t="s">
        <v>12184</v>
      </c>
      <c r="D1160" s="884" t="s">
        <v>8467</v>
      </c>
      <c r="E1160" s="884" t="s">
        <v>12185</v>
      </c>
      <c r="F1160" s="884" t="s">
        <v>12186</v>
      </c>
    </row>
    <row r="1161" customFormat="false" ht="15" hidden="false" customHeight="false" outlineLevel="0" collapsed="false">
      <c r="A1161" s="884" t="s">
        <v>8464</v>
      </c>
      <c r="B1161" s="884" t="s">
        <v>12187</v>
      </c>
      <c r="C1161" s="885" t="s">
        <v>12188</v>
      </c>
      <c r="D1161" s="884" t="s">
        <v>8467</v>
      </c>
      <c r="E1161" s="884" t="s">
        <v>12189</v>
      </c>
      <c r="F1161" s="884" t="s">
        <v>11743</v>
      </c>
    </row>
    <row r="1162" customFormat="false" ht="23.25" hidden="false" customHeight="false" outlineLevel="0" collapsed="false">
      <c r="A1162" s="884" t="s">
        <v>8464</v>
      </c>
      <c r="B1162" s="884" t="s">
        <v>12190</v>
      </c>
      <c r="C1162" s="885" t="s">
        <v>12191</v>
      </c>
      <c r="D1162" s="884" t="s">
        <v>8787</v>
      </c>
      <c r="E1162" s="884" t="s">
        <v>12192</v>
      </c>
      <c r="F1162" s="884" t="s">
        <v>12193</v>
      </c>
    </row>
    <row r="1163" customFormat="false" ht="23.25" hidden="false" customHeight="false" outlineLevel="0" collapsed="false">
      <c r="A1163" s="884" t="s">
        <v>8464</v>
      </c>
      <c r="B1163" s="884" t="s">
        <v>12194</v>
      </c>
      <c r="C1163" s="885" t="s">
        <v>12195</v>
      </c>
      <c r="D1163" s="884" t="s">
        <v>8787</v>
      </c>
      <c r="E1163" s="884" t="s">
        <v>12196</v>
      </c>
      <c r="F1163" s="884" t="s">
        <v>12197</v>
      </c>
    </row>
    <row r="1164" customFormat="false" ht="23.25" hidden="false" customHeight="false" outlineLevel="0" collapsed="false">
      <c r="A1164" s="884" t="s">
        <v>8464</v>
      </c>
      <c r="B1164" s="884" t="s">
        <v>12198</v>
      </c>
      <c r="C1164" s="885" t="s">
        <v>12199</v>
      </c>
      <c r="D1164" s="884" t="s">
        <v>8787</v>
      </c>
      <c r="E1164" s="884" t="s">
        <v>12200</v>
      </c>
      <c r="F1164" s="884" t="s">
        <v>12201</v>
      </c>
    </row>
    <row r="1165" customFormat="false" ht="23.25" hidden="false" customHeight="false" outlineLevel="0" collapsed="false">
      <c r="A1165" s="884" t="s">
        <v>8464</v>
      </c>
      <c r="B1165" s="884" t="s">
        <v>12202</v>
      </c>
      <c r="C1165" s="885" t="s">
        <v>12203</v>
      </c>
      <c r="D1165" s="884" t="s">
        <v>8787</v>
      </c>
      <c r="E1165" s="884" t="s">
        <v>12204</v>
      </c>
      <c r="F1165" s="884" t="s">
        <v>12205</v>
      </c>
    </row>
    <row r="1166" customFormat="false" ht="23.25" hidden="false" customHeight="false" outlineLevel="0" collapsed="false">
      <c r="A1166" s="884" t="s">
        <v>8464</v>
      </c>
      <c r="B1166" s="884" t="s">
        <v>12206</v>
      </c>
      <c r="C1166" s="885" t="s">
        <v>12207</v>
      </c>
      <c r="D1166" s="884" t="s">
        <v>9569</v>
      </c>
      <c r="E1166" s="884" t="s">
        <v>12208</v>
      </c>
      <c r="F1166" s="884" t="s">
        <v>10432</v>
      </c>
    </row>
    <row r="1167" customFormat="false" ht="23.25" hidden="false" customHeight="false" outlineLevel="0" collapsed="false">
      <c r="A1167" s="884" t="s">
        <v>8464</v>
      </c>
      <c r="B1167" s="884" t="s">
        <v>12209</v>
      </c>
      <c r="C1167" s="885" t="s">
        <v>12210</v>
      </c>
      <c r="D1167" s="884" t="s">
        <v>9569</v>
      </c>
      <c r="E1167" s="884" t="s">
        <v>12211</v>
      </c>
      <c r="F1167" s="884" t="s">
        <v>12212</v>
      </c>
    </row>
    <row r="1168" customFormat="false" ht="23.25" hidden="false" customHeight="false" outlineLevel="0" collapsed="false">
      <c r="A1168" s="884" t="s">
        <v>8464</v>
      </c>
      <c r="B1168" s="884" t="s">
        <v>12213</v>
      </c>
      <c r="C1168" s="885" t="s">
        <v>12214</v>
      </c>
      <c r="D1168" s="884" t="s">
        <v>9569</v>
      </c>
      <c r="E1168" s="884" t="s">
        <v>11806</v>
      </c>
      <c r="F1168" s="884" t="s">
        <v>8608</v>
      </c>
    </row>
    <row r="1169" customFormat="false" ht="23.25" hidden="false" customHeight="false" outlineLevel="0" collapsed="false">
      <c r="A1169" s="884" t="s">
        <v>8464</v>
      </c>
      <c r="B1169" s="884" t="s">
        <v>12215</v>
      </c>
      <c r="C1169" s="885" t="s">
        <v>12216</v>
      </c>
      <c r="D1169" s="884" t="s">
        <v>9569</v>
      </c>
      <c r="E1169" s="884" t="s">
        <v>12217</v>
      </c>
      <c r="F1169" s="884" t="s">
        <v>12218</v>
      </c>
    </row>
    <row r="1170" customFormat="false" ht="23.25" hidden="false" customHeight="false" outlineLevel="0" collapsed="false">
      <c r="A1170" s="884" t="s">
        <v>8464</v>
      </c>
      <c r="B1170" s="884" t="s">
        <v>12219</v>
      </c>
      <c r="C1170" s="885" t="s">
        <v>12220</v>
      </c>
      <c r="D1170" s="884" t="s">
        <v>9569</v>
      </c>
      <c r="E1170" s="884" t="s">
        <v>12221</v>
      </c>
      <c r="F1170" s="884" t="s">
        <v>12222</v>
      </c>
    </row>
    <row r="1171" customFormat="false" ht="23.25" hidden="false" customHeight="false" outlineLevel="0" collapsed="false">
      <c r="A1171" s="884" t="s">
        <v>8464</v>
      </c>
      <c r="B1171" s="884" t="s">
        <v>12223</v>
      </c>
      <c r="C1171" s="885" t="s">
        <v>12224</v>
      </c>
      <c r="D1171" s="884" t="s">
        <v>9569</v>
      </c>
      <c r="E1171" s="884" t="s">
        <v>12225</v>
      </c>
      <c r="F1171" s="884" t="s">
        <v>12226</v>
      </c>
    </row>
    <row r="1172" customFormat="false" ht="23.25" hidden="false" customHeight="false" outlineLevel="0" collapsed="false">
      <c r="A1172" s="884" t="s">
        <v>8464</v>
      </c>
      <c r="B1172" s="884" t="s">
        <v>12227</v>
      </c>
      <c r="C1172" s="885" t="s">
        <v>12228</v>
      </c>
      <c r="D1172" s="884" t="s">
        <v>8787</v>
      </c>
      <c r="E1172" s="884" t="s">
        <v>12229</v>
      </c>
      <c r="F1172" s="884" t="s">
        <v>12230</v>
      </c>
    </row>
    <row r="1173" customFormat="false" ht="23.25" hidden="false" customHeight="false" outlineLevel="0" collapsed="false">
      <c r="A1173" s="884" t="s">
        <v>8464</v>
      </c>
      <c r="B1173" s="884" t="s">
        <v>12231</v>
      </c>
      <c r="C1173" s="885" t="s">
        <v>12232</v>
      </c>
      <c r="D1173" s="884" t="s">
        <v>8787</v>
      </c>
      <c r="E1173" s="884" t="s">
        <v>12233</v>
      </c>
      <c r="F1173" s="884" t="s">
        <v>12234</v>
      </c>
    </row>
    <row r="1174" customFormat="false" ht="23.25" hidden="false" customHeight="false" outlineLevel="0" collapsed="false">
      <c r="A1174" s="884" t="s">
        <v>8464</v>
      </c>
      <c r="B1174" s="884" t="s">
        <v>12235</v>
      </c>
      <c r="C1174" s="885" t="s">
        <v>12236</v>
      </c>
      <c r="D1174" s="884" t="s">
        <v>8787</v>
      </c>
      <c r="E1174" s="884" t="s">
        <v>12237</v>
      </c>
      <c r="F1174" s="884" t="s">
        <v>12238</v>
      </c>
    </row>
    <row r="1175" customFormat="false" ht="23.25" hidden="false" customHeight="false" outlineLevel="0" collapsed="false">
      <c r="A1175" s="884" t="s">
        <v>8464</v>
      </c>
      <c r="B1175" s="884" t="s">
        <v>12239</v>
      </c>
      <c r="C1175" s="885" t="s">
        <v>12240</v>
      </c>
      <c r="D1175" s="884" t="s">
        <v>8787</v>
      </c>
      <c r="E1175" s="884" t="s">
        <v>12241</v>
      </c>
      <c r="F1175" s="884" t="s">
        <v>12242</v>
      </c>
    </row>
    <row r="1176" customFormat="false" ht="23.25" hidden="false" customHeight="false" outlineLevel="0" collapsed="false">
      <c r="A1176" s="884" t="s">
        <v>8464</v>
      </c>
      <c r="B1176" s="884" t="s">
        <v>12243</v>
      </c>
      <c r="C1176" s="885" t="s">
        <v>12244</v>
      </c>
      <c r="D1176" s="884" t="s">
        <v>8787</v>
      </c>
      <c r="E1176" s="884" t="s">
        <v>12245</v>
      </c>
      <c r="F1176" s="884" t="s">
        <v>12246</v>
      </c>
    </row>
    <row r="1177" customFormat="false" ht="23.25" hidden="false" customHeight="false" outlineLevel="0" collapsed="false">
      <c r="A1177" s="884" t="s">
        <v>8464</v>
      </c>
      <c r="B1177" s="884" t="s">
        <v>12247</v>
      </c>
      <c r="C1177" s="885" t="s">
        <v>12248</v>
      </c>
      <c r="D1177" s="884" t="s">
        <v>8787</v>
      </c>
      <c r="E1177" s="884" t="s">
        <v>12249</v>
      </c>
      <c r="F1177" s="884" t="s">
        <v>12250</v>
      </c>
    </row>
    <row r="1178" customFormat="false" ht="23.25" hidden="false" customHeight="false" outlineLevel="0" collapsed="false">
      <c r="A1178" s="884" t="s">
        <v>8464</v>
      </c>
      <c r="B1178" s="884" t="s">
        <v>12251</v>
      </c>
      <c r="C1178" s="885" t="s">
        <v>12252</v>
      </c>
      <c r="D1178" s="884" t="s">
        <v>8787</v>
      </c>
      <c r="E1178" s="884" t="s">
        <v>12253</v>
      </c>
      <c r="F1178" s="884" t="s">
        <v>12254</v>
      </c>
    </row>
    <row r="1179" customFormat="false" ht="23.25" hidden="false" customHeight="false" outlineLevel="0" collapsed="false">
      <c r="A1179" s="884" t="s">
        <v>8464</v>
      </c>
      <c r="B1179" s="884" t="s">
        <v>12255</v>
      </c>
      <c r="C1179" s="885" t="s">
        <v>12256</v>
      </c>
      <c r="D1179" s="884" t="s">
        <v>8787</v>
      </c>
      <c r="E1179" s="884" t="s">
        <v>12257</v>
      </c>
      <c r="F1179" s="884" t="s">
        <v>12258</v>
      </c>
    </row>
    <row r="1180" customFormat="false" ht="23.25" hidden="false" customHeight="false" outlineLevel="0" collapsed="false">
      <c r="A1180" s="884" t="s">
        <v>8464</v>
      </c>
      <c r="B1180" s="884" t="s">
        <v>12259</v>
      </c>
      <c r="C1180" s="885" t="s">
        <v>12260</v>
      </c>
      <c r="D1180" s="884" t="s">
        <v>8787</v>
      </c>
      <c r="E1180" s="884" t="s">
        <v>12261</v>
      </c>
      <c r="F1180" s="884" t="s">
        <v>12262</v>
      </c>
    </row>
    <row r="1181" customFormat="false" ht="23.25" hidden="false" customHeight="false" outlineLevel="0" collapsed="false">
      <c r="A1181" s="884" t="s">
        <v>8464</v>
      </c>
      <c r="B1181" s="884" t="s">
        <v>12263</v>
      </c>
      <c r="C1181" s="885" t="s">
        <v>12264</v>
      </c>
      <c r="D1181" s="884" t="s">
        <v>8787</v>
      </c>
      <c r="E1181" s="884" t="s">
        <v>12265</v>
      </c>
      <c r="F1181" s="884" t="s">
        <v>12266</v>
      </c>
    </row>
    <row r="1182" customFormat="false" ht="23.25" hidden="false" customHeight="false" outlineLevel="0" collapsed="false">
      <c r="A1182" s="884" t="s">
        <v>8464</v>
      </c>
      <c r="B1182" s="884" t="s">
        <v>12267</v>
      </c>
      <c r="C1182" s="885" t="s">
        <v>12268</v>
      </c>
      <c r="D1182" s="884" t="s">
        <v>8787</v>
      </c>
      <c r="E1182" s="884" t="s">
        <v>12269</v>
      </c>
      <c r="F1182" s="884" t="s">
        <v>12270</v>
      </c>
    </row>
    <row r="1183" customFormat="false" ht="23.25" hidden="false" customHeight="false" outlineLevel="0" collapsed="false">
      <c r="A1183" s="884" t="s">
        <v>8464</v>
      </c>
      <c r="B1183" s="884" t="s">
        <v>12271</v>
      </c>
      <c r="C1183" s="885" t="s">
        <v>12272</v>
      </c>
      <c r="D1183" s="884" t="s">
        <v>8787</v>
      </c>
      <c r="E1183" s="884" t="s">
        <v>12273</v>
      </c>
      <c r="F1183" s="884" t="s">
        <v>12274</v>
      </c>
    </row>
    <row r="1184" customFormat="false" ht="23.25" hidden="false" customHeight="false" outlineLevel="0" collapsed="false">
      <c r="A1184" s="884" t="s">
        <v>8464</v>
      </c>
      <c r="B1184" s="884" t="s">
        <v>12275</v>
      </c>
      <c r="C1184" s="885" t="s">
        <v>12276</v>
      </c>
      <c r="D1184" s="884" t="s">
        <v>8787</v>
      </c>
      <c r="E1184" s="884" t="s">
        <v>12277</v>
      </c>
      <c r="F1184" s="884" t="s">
        <v>12278</v>
      </c>
    </row>
    <row r="1185" customFormat="false" ht="23.25" hidden="false" customHeight="false" outlineLevel="0" collapsed="false">
      <c r="A1185" s="884" t="s">
        <v>8464</v>
      </c>
      <c r="B1185" s="884" t="s">
        <v>12279</v>
      </c>
      <c r="C1185" s="885" t="s">
        <v>12280</v>
      </c>
      <c r="D1185" s="884" t="s">
        <v>8787</v>
      </c>
      <c r="E1185" s="884" t="s">
        <v>12281</v>
      </c>
      <c r="F1185" s="884" t="s">
        <v>12282</v>
      </c>
    </row>
    <row r="1186" customFormat="false" ht="23.25" hidden="false" customHeight="false" outlineLevel="0" collapsed="false">
      <c r="A1186" s="884" t="s">
        <v>8464</v>
      </c>
      <c r="B1186" s="884" t="s">
        <v>12283</v>
      </c>
      <c r="C1186" s="885" t="s">
        <v>12284</v>
      </c>
      <c r="D1186" s="884" t="s">
        <v>8787</v>
      </c>
      <c r="E1186" s="884" t="s">
        <v>12285</v>
      </c>
      <c r="F1186" s="884" t="s">
        <v>12286</v>
      </c>
    </row>
    <row r="1187" customFormat="false" ht="23.25" hidden="false" customHeight="false" outlineLevel="0" collapsed="false">
      <c r="A1187" s="884" t="s">
        <v>8464</v>
      </c>
      <c r="B1187" s="884" t="s">
        <v>12287</v>
      </c>
      <c r="C1187" s="885" t="s">
        <v>12288</v>
      </c>
      <c r="D1187" s="884" t="s">
        <v>8787</v>
      </c>
      <c r="E1187" s="884" t="s">
        <v>12289</v>
      </c>
      <c r="F1187" s="884" t="s">
        <v>12290</v>
      </c>
    </row>
    <row r="1188" customFormat="false" ht="23.25" hidden="false" customHeight="false" outlineLevel="0" collapsed="false">
      <c r="A1188" s="884" t="s">
        <v>8464</v>
      </c>
      <c r="B1188" s="884" t="s">
        <v>12291</v>
      </c>
      <c r="C1188" s="885" t="s">
        <v>12292</v>
      </c>
      <c r="D1188" s="884" t="s">
        <v>8787</v>
      </c>
      <c r="E1188" s="884" t="s">
        <v>12293</v>
      </c>
      <c r="F1188" s="884" t="s">
        <v>12294</v>
      </c>
    </row>
    <row r="1189" customFormat="false" ht="23.25" hidden="false" customHeight="false" outlineLevel="0" collapsed="false">
      <c r="A1189" s="884" t="s">
        <v>8464</v>
      </c>
      <c r="B1189" s="884" t="s">
        <v>12295</v>
      </c>
      <c r="C1189" s="885" t="s">
        <v>12296</v>
      </c>
      <c r="D1189" s="884" t="s">
        <v>8787</v>
      </c>
      <c r="E1189" s="884" t="s">
        <v>12297</v>
      </c>
      <c r="F1189" s="884" t="s">
        <v>12298</v>
      </c>
    </row>
    <row r="1190" customFormat="false" ht="23.25" hidden="false" customHeight="false" outlineLevel="0" collapsed="false">
      <c r="A1190" s="884" t="s">
        <v>8464</v>
      </c>
      <c r="B1190" s="884" t="s">
        <v>12299</v>
      </c>
      <c r="C1190" s="885" t="s">
        <v>12300</v>
      </c>
      <c r="D1190" s="884" t="s">
        <v>8787</v>
      </c>
      <c r="E1190" s="884" t="s">
        <v>12301</v>
      </c>
      <c r="F1190" s="884" t="s">
        <v>12302</v>
      </c>
    </row>
    <row r="1191" customFormat="false" ht="23.25" hidden="false" customHeight="false" outlineLevel="0" collapsed="false">
      <c r="A1191" s="884" t="s">
        <v>8464</v>
      </c>
      <c r="B1191" s="884" t="s">
        <v>12303</v>
      </c>
      <c r="C1191" s="885" t="s">
        <v>12304</v>
      </c>
      <c r="D1191" s="884" t="s">
        <v>8787</v>
      </c>
      <c r="E1191" s="884" t="s">
        <v>12305</v>
      </c>
      <c r="F1191" s="884" t="s">
        <v>12306</v>
      </c>
    </row>
    <row r="1192" customFormat="false" ht="23.25" hidden="false" customHeight="false" outlineLevel="0" collapsed="false">
      <c r="A1192" s="884" t="s">
        <v>8464</v>
      </c>
      <c r="B1192" s="884" t="s">
        <v>12307</v>
      </c>
      <c r="C1192" s="885" t="s">
        <v>12308</v>
      </c>
      <c r="D1192" s="884" t="s">
        <v>9569</v>
      </c>
      <c r="E1192" s="884" t="s">
        <v>12309</v>
      </c>
      <c r="F1192" s="884" t="s">
        <v>12310</v>
      </c>
    </row>
    <row r="1193" customFormat="false" ht="34.5" hidden="false" customHeight="false" outlineLevel="0" collapsed="false">
      <c r="A1193" s="884" t="s">
        <v>8464</v>
      </c>
      <c r="B1193" s="884" t="s">
        <v>12311</v>
      </c>
      <c r="C1193" s="885" t="s">
        <v>12312</v>
      </c>
      <c r="D1193" s="884" t="s">
        <v>9569</v>
      </c>
      <c r="E1193" s="884" t="s">
        <v>12313</v>
      </c>
      <c r="F1193" s="884" t="s">
        <v>12314</v>
      </c>
    </row>
    <row r="1194" customFormat="false" ht="23.25" hidden="false" customHeight="false" outlineLevel="0" collapsed="false">
      <c r="A1194" s="884" t="s">
        <v>8464</v>
      </c>
      <c r="B1194" s="884" t="s">
        <v>12315</v>
      </c>
      <c r="C1194" s="885" t="s">
        <v>12316</v>
      </c>
      <c r="D1194" s="884" t="s">
        <v>9569</v>
      </c>
      <c r="E1194" s="884" t="s">
        <v>12317</v>
      </c>
      <c r="F1194" s="884" t="s">
        <v>12318</v>
      </c>
    </row>
    <row r="1195" customFormat="false" ht="15" hidden="false" customHeight="false" outlineLevel="0" collapsed="false">
      <c r="A1195" s="884" t="s">
        <v>8464</v>
      </c>
      <c r="B1195" s="884" t="s">
        <v>12319</v>
      </c>
      <c r="C1195" s="885" t="s">
        <v>12320</v>
      </c>
      <c r="D1195" s="884" t="s">
        <v>9569</v>
      </c>
      <c r="E1195" s="884" t="s">
        <v>12321</v>
      </c>
      <c r="F1195" s="884" t="s">
        <v>12322</v>
      </c>
    </row>
    <row r="1196" customFormat="false" ht="15" hidden="false" customHeight="false" outlineLevel="0" collapsed="false">
      <c r="A1196" s="884" t="s">
        <v>8464</v>
      </c>
      <c r="B1196" s="884" t="s">
        <v>12323</v>
      </c>
      <c r="C1196" s="885" t="s">
        <v>12324</v>
      </c>
      <c r="D1196" s="884" t="s">
        <v>9569</v>
      </c>
      <c r="E1196" s="884" t="s">
        <v>12325</v>
      </c>
      <c r="F1196" s="884" t="s">
        <v>12326</v>
      </c>
    </row>
    <row r="1197" customFormat="false" ht="23.25" hidden="false" customHeight="false" outlineLevel="0" collapsed="false">
      <c r="A1197" s="884" t="s">
        <v>8464</v>
      </c>
      <c r="B1197" s="884" t="s">
        <v>12327</v>
      </c>
      <c r="C1197" s="885" t="s">
        <v>12328</v>
      </c>
      <c r="D1197" s="884" t="s">
        <v>9569</v>
      </c>
      <c r="E1197" s="884" t="s">
        <v>12329</v>
      </c>
      <c r="F1197" s="884" t="s">
        <v>12330</v>
      </c>
    </row>
    <row r="1198" customFormat="false" ht="23.25" hidden="false" customHeight="false" outlineLevel="0" collapsed="false">
      <c r="A1198" s="884" t="s">
        <v>8464</v>
      </c>
      <c r="B1198" s="884" t="s">
        <v>12331</v>
      </c>
      <c r="C1198" s="885" t="s">
        <v>12332</v>
      </c>
      <c r="D1198" s="884" t="s">
        <v>9569</v>
      </c>
      <c r="E1198" s="884" t="s">
        <v>12333</v>
      </c>
      <c r="F1198" s="884" t="s">
        <v>12334</v>
      </c>
    </row>
    <row r="1199" customFormat="false" ht="23.25" hidden="false" customHeight="false" outlineLevel="0" collapsed="false">
      <c r="A1199" s="884" t="s">
        <v>8464</v>
      </c>
      <c r="B1199" s="884" t="s">
        <v>12335</v>
      </c>
      <c r="C1199" s="885" t="s">
        <v>12336</v>
      </c>
      <c r="D1199" s="884" t="s">
        <v>9569</v>
      </c>
      <c r="E1199" s="884" t="s">
        <v>12337</v>
      </c>
      <c r="F1199" s="884" t="s">
        <v>12338</v>
      </c>
    </row>
    <row r="1200" customFormat="false" ht="23.25" hidden="false" customHeight="false" outlineLevel="0" collapsed="false">
      <c r="A1200" s="884" t="s">
        <v>8464</v>
      </c>
      <c r="B1200" s="884" t="s">
        <v>12339</v>
      </c>
      <c r="C1200" s="885" t="s">
        <v>12340</v>
      </c>
      <c r="D1200" s="884" t="s">
        <v>9569</v>
      </c>
      <c r="E1200" s="884" t="s">
        <v>12341</v>
      </c>
      <c r="F1200" s="884" t="s">
        <v>12342</v>
      </c>
    </row>
    <row r="1201" customFormat="false" ht="23.25" hidden="false" customHeight="false" outlineLevel="0" collapsed="false">
      <c r="A1201" s="884" t="s">
        <v>8464</v>
      </c>
      <c r="B1201" s="884" t="s">
        <v>12343</v>
      </c>
      <c r="C1201" s="885" t="s">
        <v>12344</v>
      </c>
      <c r="D1201" s="884" t="s">
        <v>9569</v>
      </c>
      <c r="E1201" s="884" t="s">
        <v>12345</v>
      </c>
      <c r="F1201" s="884" t="s">
        <v>10157</v>
      </c>
    </row>
    <row r="1202" customFormat="false" ht="23.25" hidden="false" customHeight="false" outlineLevel="0" collapsed="false">
      <c r="A1202" s="884" t="s">
        <v>8464</v>
      </c>
      <c r="B1202" s="884" t="s">
        <v>12346</v>
      </c>
      <c r="C1202" s="885" t="s">
        <v>12347</v>
      </c>
      <c r="D1202" s="884" t="s">
        <v>9569</v>
      </c>
      <c r="E1202" s="884" t="s">
        <v>12348</v>
      </c>
      <c r="F1202" s="884" t="s">
        <v>12349</v>
      </c>
    </row>
    <row r="1203" customFormat="false" ht="15" hidden="false" customHeight="false" outlineLevel="0" collapsed="false">
      <c r="A1203" s="884" t="s">
        <v>8464</v>
      </c>
      <c r="B1203" s="884" t="s">
        <v>12350</v>
      </c>
      <c r="C1203" s="885" t="s">
        <v>12351</v>
      </c>
      <c r="D1203" s="884" t="s">
        <v>8467</v>
      </c>
      <c r="E1203" s="884" t="s">
        <v>12352</v>
      </c>
      <c r="F1203" s="884" t="s">
        <v>12353</v>
      </c>
    </row>
    <row r="1204" customFormat="false" ht="15" hidden="false" customHeight="false" outlineLevel="0" collapsed="false">
      <c r="A1204" s="884" t="s">
        <v>8464</v>
      </c>
      <c r="B1204" s="884" t="s">
        <v>12354</v>
      </c>
      <c r="C1204" s="885" t="s">
        <v>12355</v>
      </c>
      <c r="D1204" s="884" t="s">
        <v>9569</v>
      </c>
      <c r="E1204" s="884" t="s">
        <v>12356</v>
      </c>
      <c r="F1204" s="884" t="s">
        <v>12357</v>
      </c>
    </row>
    <row r="1205" customFormat="false" ht="23.25" hidden="false" customHeight="false" outlineLevel="0" collapsed="false">
      <c r="A1205" s="884" t="s">
        <v>8464</v>
      </c>
      <c r="B1205" s="884" t="s">
        <v>12358</v>
      </c>
      <c r="C1205" s="885" t="s">
        <v>12359</v>
      </c>
      <c r="D1205" s="884" t="s">
        <v>9569</v>
      </c>
      <c r="E1205" s="884" t="s">
        <v>11129</v>
      </c>
      <c r="F1205" s="884" t="s">
        <v>12360</v>
      </c>
    </row>
    <row r="1206" customFormat="false" ht="15" hidden="false" customHeight="false" outlineLevel="0" collapsed="false">
      <c r="A1206" s="884" t="s">
        <v>8464</v>
      </c>
      <c r="B1206" s="884" t="s">
        <v>12361</v>
      </c>
      <c r="C1206" s="885" t="s">
        <v>12362</v>
      </c>
      <c r="D1206" s="884" t="s">
        <v>8787</v>
      </c>
      <c r="E1206" s="884" t="s">
        <v>11114</v>
      </c>
      <c r="F1206" s="884" t="s">
        <v>12363</v>
      </c>
    </row>
    <row r="1207" customFormat="false" ht="23.25" hidden="false" customHeight="false" outlineLevel="0" collapsed="false">
      <c r="A1207" s="884" t="s">
        <v>8464</v>
      </c>
      <c r="B1207" s="884" t="s">
        <v>12364</v>
      </c>
      <c r="C1207" s="885" t="s">
        <v>12365</v>
      </c>
      <c r="D1207" s="884" t="s">
        <v>9569</v>
      </c>
      <c r="E1207" s="884" t="s">
        <v>9032</v>
      </c>
      <c r="F1207" s="884" t="s">
        <v>12366</v>
      </c>
    </row>
    <row r="1208" customFormat="false" ht="23.25" hidden="false" customHeight="false" outlineLevel="0" collapsed="false">
      <c r="A1208" s="884" t="s">
        <v>8464</v>
      </c>
      <c r="B1208" s="884" t="s">
        <v>12367</v>
      </c>
      <c r="C1208" s="885" t="s">
        <v>12368</v>
      </c>
      <c r="D1208" s="884" t="s">
        <v>9569</v>
      </c>
      <c r="E1208" s="884" t="s">
        <v>12369</v>
      </c>
      <c r="F1208" s="884" t="s">
        <v>12370</v>
      </c>
    </row>
    <row r="1209" customFormat="false" ht="23.25" hidden="false" customHeight="false" outlineLevel="0" collapsed="false">
      <c r="A1209" s="884" t="s">
        <v>8464</v>
      </c>
      <c r="B1209" s="884" t="s">
        <v>12371</v>
      </c>
      <c r="C1209" s="885" t="s">
        <v>12372</v>
      </c>
      <c r="D1209" s="884" t="s">
        <v>9569</v>
      </c>
      <c r="E1209" s="884" t="s">
        <v>12373</v>
      </c>
      <c r="F1209" s="884" t="s">
        <v>12374</v>
      </c>
    </row>
    <row r="1210" customFormat="false" ht="23.25" hidden="false" customHeight="false" outlineLevel="0" collapsed="false">
      <c r="A1210" s="884" t="s">
        <v>8464</v>
      </c>
      <c r="B1210" s="884" t="s">
        <v>12375</v>
      </c>
      <c r="C1210" s="885" t="s">
        <v>12376</v>
      </c>
      <c r="D1210" s="884" t="s">
        <v>9569</v>
      </c>
      <c r="E1210" s="884" t="s">
        <v>12377</v>
      </c>
      <c r="F1210" s="884" t="s">
        <v>12378</v>
      </c>
    </row>
    <row r="1211" customFormat="false" ht="23.25" hidden="false" customHeight="false" outlineLevel="0" collapsed="false">
      <c r="A1211" s="884" t="s">
        <v>8464</v>
      </c>
      <c r="B1211" s="884" t="s">
        <v>12379</v>
      </c>
      <c r="C1211" s="885" t="s">
        <v>12380</v>
      </c>
      <c r="D1211" s="884" t="s">
        <v>9569</v>
      </c>
      <c r="E1211" s="884" t="s">
        <v>12381</v>
      </c>
      <c r="F1211" s="884" t="s">
        <v>12382</v>
      </c>
    </row>
    <row r="1212" customFormat="false" ht="23.25" hidden="false" customHeight="false" outlineLevel="0" collapsed="false">
      <c r="A1212" s="884" t="s">
        <v>8464</v>
      </c>
      <c r="B1212" s="884" t="s">
        <v>12383</v>
      </c>
      <c r="C1212" s="885" t="s">
        <v>12384</v>
      </c>
      <c r="D1212" s="884" t="s">
        <v>9569</v>
      </c>
      <c r="E1212" s="884" t="s">
        <v>12385</v>
      </c>
      <c r="F1212" s="884" t="s">
        <v>8608</v>
      </c>
    </row>
    <row r="1213" customFormat="false" ht="23.25" hidden="false" customHeight="false" outlineLevel="0" collapsed="false">
      <c r="A1213" s="884" t="s">
        <v>8464</v>
      </c>
      <c r="B1213" s="884" t="s">
        <v>12386</v>
      </c>
      <c r="C1213" s="885" t="s">
        <v>12387</v>
      </c>
      <c r="D1213" s="884" t="s">
        <v>9569</v>
      </c>
      <c r="E1213" s="884" t="s">
        <v>12388</v>
      </c>
      <c r="F1213" s="884" t="s">
        <v>12389</v>
      </c>
    </row>
    <row r="1214" customFormat="false" ht="23.25" hidden="false" customHeight="false" outlineLevel="0" collapsed="false">
      <c r="A1214" s="884" t="s">
        <v>8464</v>
      </c>
      <c r="B1214" s="884" t="s">
        <v>12390</v>
      </c>
      <c r="C1214" s="885" t="s">
        <v>12391</v>
      </c>
      <c r="D1214" s="884" t="s">
        <v>9569</v>
      </c>
      <c r="E1214" s="884" t="s">
        <v>10699</v>
      </c>
      <c r="F1214" s="884" t="s">
        <v>12392</v>
      </c>
    </row>
    <row r="1215" customFormat="false" ht="23.25" hidden="false" customHeight="false" outlineLevel="0" collapsed="false">
      <c r="A1215" s="884" t="s">
        <v>8464</v>
      </c>
      <c r="B1215" s="884" t="s">
        <v>12393</v>
      </c>
      <c r="C1215" s="885" t="s">
        <v>12394</v>
      </c>
      <c r="D1215" s="884" t="s">
        <v>9569</v>
      </c>
      <c r="E1215" s="884" t="s">
        <v>12395</v>
      </c>
      <c r="F1215" s="884" t="s">
        <v>12396</v>
      </c>
    </row>
    <row r="1216" customFormat="false" ht="23.25" hidden="false" customHeight="false" outlineLevel="0" collapsed="false">
      <c r="A1216" s="884" t="s">
        <v>8464</v>
      </c>
      <c r="B1216" s="884" t="s">
        <v>12397</v>
      </c>
      <c r="C1216" s="885" t="s">
        <v>12398</v>
      </c>
      <c r="D1216" s="884" t="s">
        <v>9569</v>
      </c>
      <c r="E1216" s="884" t="s">
        <v>12399</v>
      </c>
      <c r="F1216" s="884" t="s">
        <v>12400</v>
      </c>
    </row>
    <row r="1217" customFormat="false" ht="23.25" hidden="false" customHeight="false" outlineLevel="0" collapsed="false">
      <c r="A1217" s="884" t="s">
        <v>8464</v>
      </c>
      <c r="B1217" s="884" t="s">
        <v>12401</v>
      </c>
      <c r="C1217" s="885" t="s">
        <v>12402</v>
      </c>
      <c r="D1217" s="884" t="s">
        <v>9569</v>
      </c>
      <c r="E1217" s="884" t="s">
        <v>12403</v>
      </c>
      <c r="F1217" s="884" t="s">
        <v>12404</v>
      </c>
    </row>
    <row r="1218" customFormat="false" ht="15" hidden="false" customHeight="false" outlineLevel="0" collapsed="false">
      <c r="A1218" s="884" t="s">
        <v>8464</v>
      </c>
      <c r="B1218" s="884" t="s">
        <v>12405</v>
      </c>
      <c r="C1218" s="885" t="s">
        <v>12406</v>
      </c>
      <c r="D1218" s="884" t="s">
        <v>9569</v>
      </c>
      <c r="E1218" s="884" t="s">
        <v>12407</v>
      </c>
      <c r="F1218" s="884" t="s">
        <v>12408</v>
      </c>
    </row>
    <row r="1219" customFormat="false" ht="15" hidden="false" customHeight="false" outlineLevel="0" collapsed="false">
      <c r="A1219" s="884" t="s">
        <v>8464</v>
      </c>
      <c r="B1219" s="884" t="s">
        <v>12409</v>
      </c>
      <c r="C1219" s="885" t="s">
        <v>12410</v>
      </c>
      <c r="D1219" s="884" t="s">
        <v>9569</v>
      </c>
      <c r="E1219" s="884" t="s">
        <v>12411</v>
      </c>
      <c r="F1219" s="884" t="s">
        <v>12412</v>
      </c>
    </row>
    <row r="1220" customFormat="false" ht="15" hidden="false" customHeight="false" outlineLevel="0" collapsed="false">
      <c r="A1220" s="884" t="s">
        <v>8464</v>
      </c>
      <c r="B1220" s="884" t="s">
        <v>12413</v>
      </c>
      <c r="C1220" s="885" t="s">
        <v>12414</v>
      </c>
      <c r="D1220" s="884" t="s">
        <v>9569</v>
      </c>
      <c r="E1220" s="884" t="s">
        <v>12415</v>
      </c>
      <c r="F1220" s="884" t="s">
        <v>12416</v>
      </c>
    </row>
    <row r="1221" customFormat="false" ht="23.25" hidden="false" customHeight="false" outlineLevel="0" collapsed="false">
      <c r="A1221" s="884" t="s">
        <v>8464</v>
      </c>
      <c r="B1221" s="884" t="s">
        <v>12417</v>
      </c>
      <c r="C1221" s="885" t="s">
        <v>12418</v>
      </c>
      <c r="D1221" s="884" t="s">
        <v>9569</v>
      </c>
      <c r="E1221" s="884" t="s">
        <v>12419</v>
      </c>
      <c r="F1221" s="884" t="s">
        <v>12420</v>
      </c>
    </row>
    <row r="1222" customFormat="false" ht="23.25" hidden="false" customHeight="false" outlineLevel="0" collapsed="false">
      <c r="A1222" s="884" t="s">
        <v>8464</v>
      </c>
      <c r="B1222" s="884" t="s">
        <v>12421</v>
      </c>
      <c r="C1222" s="885" t="s">
        <v>12422</v>
      </c>
      <c r="D1222" s="884" t="s">
        <v>9569</v>
      </c>
      <c r="E1222" s="884" t="s">
        <v>12423</v>
      </c>
      <c r="F1222" s="884" t="s">
        <v>12424</v>
      </c>
    </row>
    <row r="1223" customFormat="false" ht="23.25" hidden="false" customHeight="false" outlineLevel="0" collapsed="false">
      <c r="A1223" s="884" t="s">
        <v>8464</v>
      </c>
      <c r="B1223" s="884" t="s">
        <v>12425</v>
      </c>
      <c r="C1223" s="885" t="s">
        <v>12426</v>
      </c>
      <c r="D1223" s="884" t="s">
        <v>9569</v>
      </c>
      <c r="E1223" s="884" t="s">
        <v>12427</v>
      </c>
      <c r="F1223" s="884" t="s">
        <v>12428</v>
      </c>
    </row>
    <row r="1224" customFormat="false" ht="15" hidden="false" customHeight="false" outlineLevel="0" collapsed="false">
      <c r="A1224" s="884" t="s">
        <v>8464</v>
      </c>
      <c r="B1224" s="884" t="s">
        <v>12429</v>
      </c>
      <c r="C1224" s="885" t="s">
        <v>12430</v>
      </c>
      <c r="D1224" s="884" t="s">
        <v>9569</v>
      </c>
      <c r="E1224" s="884" t="s">
        <v>12431</v>
      </c>
      <c r="F1224" s="884" t="s">
        <v>12432</v>
      </c>
    </row>
    <row r="1225" customFormat="false" ht="15" hidden="false" customHeight="false" outlineLevel="0" collapsed="false">
      <c r="A1225" s="884" t="s">
        <v>8464</v>
      </c>
      <c r="B1225" s="884" t="s">
        <v>12433</v>
      </c>
      <c r="C1225" s="885" t="s">
        <v>12434</v>
      </c>
      <c r="D1225" s="884" t="s">
        <v>9569</v>
      </c>
      <c r="E1225" s="884" t="s">
        <v>12435</v>
      </c>
      <c r="F1225" s="884" t="s">
        <v>12436</v>
      </c>
    </row>
    <row r="1226" customFormat="false" ht="15" hidden="false" customHeight="false" outlineLevel="0" collapsed="false">
      <c r="A1226" s="884" t="s">
        <v>8464</v>
      </c>
      <c r="B1226" s="884" t="s">
        <v>12437</v>
      </c>
      <c r="C1226" s="885" t="s">
        <v>12438</v>
      </c>
      <c r="D1226" s="884" t="s">
        <v>9569</v>
      </c>
      <c r="E1226" s="884" t="s">
        <v>12439</v>
      </c>
      <c r="F1226" s="884" t="s">
        <v>12440</v>
      </c>
    </row>
    <row r="1227" customFormat="false" ht="15" hidden="false" customHeight="false" outlineLevel="0" collapsed="false">
      <c r="A1227" s="884" t="s">
        <v>8464</v>
      </c>
      <c r="B1227" s="884" t="s">
        <v>12441</v>
      </c>
      <c r="C1227" s="885" t="s">
        <v>12442</v>
      </c>
      <c r="D1227" s="884" t="s">
        <v>9569</v>
      </c>
      <c r="E1227" s="884" t="s">
        <v>9150</v>
      </c>
      <c r="F1227" s="884" t="s">
        <v>12443</v>
      </c>
    </row>
    <row r="1228" customFormat="false" ht="15" hidden="false" customHeight="false" outlineLevel="0" collapsed="false">
      <c r="A1228" s="884" t="s">
        <v>8464</v>
      </c>
      <c r="B1228" s="884" t="s">
        <v>12444</v>
      </c>
      <c r="C1228" s="885" t="s">
        <v>12445</v>
      </c>
      <c r="D1228" s="884" t="s">
        <v>8467</v>
      </c>
      <c r="E1228" s="884" t="s">
        <v>12446</v>
      </c>
      <c r="F1228" s="884" t="s">
        <v>8589</v>
      </c>
    </row>
    <row r="1229" customFormat="false" ht="15" hidden="false" customHeight="false" outlineLevel="0" collapsed="false">
      <c r="A1229" s="884" t="s">
        <v>8464</v>
      </c>
      <c r="B1229" s="884" t="s">
        <v>12447</v>
      </c>
      <c r="C1229" s="885" t="s">
        <v>12448</v>
      </c>
      <c r="D1229" s="884" t="s">
        <v>9569</v>
      </c>
      <c r="E1229" s="884" t="s">
        <v>12449</v>
      </c>
      <c r="F1229" s="884" t="s">
        <v>12450</v>
      </c>
    </row>
    <row r="1230" customFormat="false" ht="23.25" hidden="false" customHeight="false" outlineLevel="0" collapsed="false">
      <c r="A1230" s="884" t="s">
        <v>8464</v>
      </c>
      <c r="B1230" s="884" t="s">
        <v>12451</v>
      </c>
      <c r="C1230" s="885" t="s">
        <v>12452</v>
      </c>
      <c r="D1230" s="884" t="s">
        <v>9569</v>
      </c>
      <c r="E1230" s="884" t="s">
        <v>12453</v>
      </c>
      <c r="F1230" s="884" t="s">
        <v>12454</v>
      </c>
    </row>
    <row r="1231" customFormat="false" ht="23.25" hidden="false" customHeight="false" outlineLevel="0" collapsed="false">
      <c r="A1231" s="884" t="s">
        <v>8464</v>
      </c>
      <c r="B1231" s="884" t="s">
        <v>12455</v>
      </c>
      <c r="C1231" s="885" t="s">
        <v>12456</v>
      </c>
      <c r="D1231" s="884" t="s">
        <v>8467</v>
      </c>
      <c r="E1231" s="884" t="s">
        <v>12457</v>
      </c>
      <c r="F1231" s="884" t="s">
        <v>12458</v>
      </c>
    </row>
    <row r="1232" customFormat="false" ht="23.25" hidden="false" customHeight="false" outlineLevel="0" collapsed="false">
      <c r="A1232" s="884" t="s">
        <v>8464</v>
      </c>
      <c r="B1232" s="884" t="s">
        <v>12459</v>
      </c>
      <c r="C1232" s="885" t="s">
        <v>12460</v>
      </c>
      <c r="D1232" s="884" t="s">
        <v>8467</v>
      </c>
      <c r="E1232" s="884" t="s">
        <v>12461</v>
      </c>
      <c r="F1232" s="884" t="s">
        <v>12462</v>
      </c>
    </row>
    <row r="1233" customFormat="false" ht="23.25" hidden="false" customHeight="false" outlineLevel="0" collapsed="false">
      <c r="A1233" s="884" t="s">
        <v>8464</v>
      </c>
      <c r="B1233" s="884" t="s">
        <v>12463</v>
      </c>
      <c r="C1233" s="885" t="s">
        <v>12464</v>
      </c>
      <c r="D1233" s="884" t="s">
        <v>8467</v>
      </c>
      <c r="E1233" s="884" t="s">
        <v>12465</v>
      </c>
      <c r="F1233" s="884" t="s">
        <v>12466</v>
      </c>
    </row>
    <row r="1234" customFormat="false" ht="23.25" hidden="false" customHeight="false" outlineLevel="0" collapsed="false">
      <c r="A1234" s="884" t="s">
        <v>8464</v>
      </c>
      <c r="B1234" s="884" t="s">
        <v>12467</v>
      </c>
      <c r="C1234" s="885" t="s">
        <v>12468</v>
      </c>
      <c r="D1234" s="884" t="s">
        <v>8467</v>
      </c>
      <c r="E1234" s="884" t="s">
        <v>12469</v>
      </c>
      <c r="F1234" s="884" t="s">
        <v>12470</v>
      </c>
    </row>
    <row r="1235" customFormat="false" ht="23.25" hidden="false" customHeight="false" outlineLevel="0" collapsed="false">
      <c r="A1235" s="884" t="s">
        <v>8464</v>
      </c>
      <c r="B1235" s="884" t="s">
        <v>12471</v>
      </c>
      <c r="C1235" s="885" t="s">
        <v>12472</v>
      </c>
      <c r="D1235" s="884" t="s">
        <v>8467</v>
      </c>
      <c r="E1235" s="884" t="s">
        <v>12473</v>
      </c>
      <c r="F1235" s="884" t="s">
        <v>12474</v>
      </c>
    </row>
    <row r="1236" customFormat="false" ht="23.25" hidden="false" customHeight="false" outlineLevel="0" collapsed="false">
      <c r="A1236" s="884" t="s">
        <v>8464</v>
      </c>
      <c r="B1236" s="884" t="s">
        <v>12475</v>
      </c>
      <c r="C1236" s="885" t="s">
        <v>12476</v>
      </c>
      <c r="D1236" s="884" t="s">
        <v>8467</v>
      </c>
      <c r="E1236" s="884" t="s">
        <v>12477</v>
      </c>
      <c r="F1236" s="884" t="s">
        <v>12478</v>
      </c>
    </row>
    <row r="1237" customFormat="false" ht="23.25" hidden="false" customHeight="false" outlineLevel="0" collapsed="false">
      <c r="A1237" s="884" t="s">
        <v>8464</v>
      </c>
      <c r="B1237" s="884" t="s">
        <v>12479</v>
      </c>
      <c r="C1237" s="885" t="s">
        <v>12480</v>
      </c>
      <c r="D1237" s="884" t="s">
        <v>8467</v>
      </c>
      <c r="E1237" s="884" t="s">
        <v>12481</v>
      </c>
      <c r="F1237" s="884" t="s">
        <v>12482</v>
      </c>
    </row>
    <row r="1238" customFormat="false" ht="23.25" hidden="false" customHeight="false" outlineLevel="0" collapsed="false">
      <c r="A1238" s="884" t="s">
        <v>8464</v>
      </c>
      <c r="B1238" s="884" t="s">
        <v>12483</v>
      </c>
      <c r="C1238" s="885" t="s">
        <v>12484</v>
      </c>
      <c r="D1238" s="884" t="s">
        <v>8467</v>
      </c>
      <c r="E1238" s="884" t="s">
        <v>12485</v>
      </c>
      <c r="F1238" s="884" t="s">
        <v>12486</v>
      </c>
    </row>
    <row r="1239" customFormat="false" ht="23.25" hidden="false" customHeight="false" outlineLevel="0" collapsed="false">
      <c r="A1239" s="884" t="s">
        <v>8464</v>
      </c>
      <c r="B1239" s="884" t="s">
        <v>12487</v>
      </c>
      <c r="C1239" s="885" t="s">
        <v>12488</v>
      </c>
      <c r="D1239" s="884" t="s">
        <v>8467</v>
      </c>
      <c r="E1239" s="884" t="s">
        <v>12489</v>
      </c>
      <c r="F1239" s="884" t="s">
        <v>12490</v>
      </c>
    </row>
    <row r="1240" customFormat="false" ht="23.25" hidden="false" customHeight="false" outlineLevel="0" collapsed="false">
      <c r="A1240" s="884" t="s">
        <v>8464</v>
      </c>
      <c r="B1240" s="884" t="s">
        <v>12491</v>
      </c>
      <c r="C1240" s="885" t="s">
        <v>12492</v>
      </c>
      <c r="D1240" s="884" t="s">
        <v>8467</v>
      </c>
      <c r="E1240" s="884" t="s">
        <v>12493</v>
      </c>
      <c r="F1240" s="884" t="s">
        <v>12494</v>
      </c>
    </row>
    <row r="1241" customFormat="false" ht="23.25" hidden="false" customHeight="false" outlineLevel="0" collapsed="false">
      <c r="A1241" s="884" t="s">
        <v>8464</v>
      </c>
      <c r="B1241" s="884" t="s">
        <v>12495</v>
      </c>
      <c r="C1241" s="885" t="s">
        <v>12496</v>
      </c>
      <c r="D1241" s="884" t="s">
        <v>8467</v>
      </c>
      <c r="E1241" s="884" t="s">
        <v>12497</v>
      </c>
      <c r="F1241" s="884" t="s">
        <v>12498</v>
      </c>
    </row>
    <row r="1242" customFormat="false" ht="15" hidden="false" customHeight="false" outlineLevel="0" collapsed="false">
      <c r="A1242" s="884" t="s">
        <v>8464</v>
      </c>
      <c r="B1242" s="884" t="s">
        <v>12499</v>
      </c>
      <c r="C1242" s="885" t="s">
        <v>12500</v>
      </c>
      <c r="D1242" s="884" t="s">
        <v>8467</v>
      </c>
      <c r="E1242" s="884" t="s">
        <v>12501</v>
      </c>
      <c r="F1242" s="884" t="s">
        <v>12502</v>
      </c>
    </row>
    <row r="1243" customFormat="false" ht="23.25" hidden="false" customHeight="false" outlineLevel="0" collapsed="false">
      <c r="A1243" s="884" t="s">
        <v>8464</v>
      </c>
      <c r="B1243" s="884" t="s">
        <v>12503</v>
      </c>
      <c r="C1243" s="885" t="s">
        <v>12504</v>
      </c>
      <c r="D1243" s="884" t="s">
        <v>8467</v>
      </c>
      <c r="E1243" s="884" t="s">
        <v>12505</v>
      </c>
      <c r="F1243" s="884" t="s">
        <v>12506</v>
      </c>
    </row>
    <row r="1244" customFormat="false" ht="23.25" hidden="false" customHeight="false" outlineLevel="0" collapsed="false">
      <c r="A1244" s="884" t="s">
        <v>8464</v>
      </c>
      <c r="B1244" s="884" t="s">
        <v>12507</v>
      </c>
      <c r="C1244" s="885" t="s">
        <v>12508</v>
      </c>
      <c r="D1244" s="884" t="s">
        <v>9569</v>
      </c>
      <c r="E1244" s="884" t="s">
        <v>9170</v>
      </c>
      <c r="F1244" s="884" t="s">
        <v>12509</v>
      </c>
    </row>
    <row r="1245" customFormat="false" ht="34.5" hidden="false" customHeight="false" outlineLevel="0" collapsed="false">
      <c r="A1245" s="884" t="s">
        <v>8464</v>
      </c>
      <c r="B1245" s="884" t="s">
        <v>12510</v>
      </c>
      <c r="C1245" s="885" t="s">
        <v>12511</v>
      </c>
      <c r="D1245" s="884" t="s">
        <v>9569</v>
      </c>
      <c r="E1245" s="884" t="s">
        <v>12512</v>
      </c>
      <c r="F1245" s="884" t="s">
        <v>12513</v>
      </c>
    </row>
    <row r="1246" customFormat="false" ht="34.5" hidden="false" customHeight="false" outlineLevel="0" collapsed="false">
      <c r="A1246" s="884" t="s">
        <v>8464</v>
      </c>
      <c r="B1246" s="884" t="s">
        <v>12514</v>
      </c>
      <c r="C1246" s="885" t="s">
        <v>12515</v>
      </c>
      <c r="D1246" s="884" t="s">
        <v>9569</v>
      </c>
      <c r="E1246" s="884" t="s">
        <v>12516</v>
      </c>
      <c r="F1246" s="884" t="s">
        <v>9292</v>
      </c>
    </row>
    <row r="1247" customFormat="false" ht="34.5" hidden="false" customHeight="false" outlineLevel="0" collapsed="false">
      <c r="A1247" s="884" t="s">
        <v>8464</v>
      </c>
      <c r="B1247" s="884" t="s">
        <v>12517</v>
      </c>
      <c r="C1247" s="885" t="s">
        <v>12518</v>
      </c>
      <c r="D1247" s="884" t="s">
        <v>9569</v>
      </c>
      <c r="E1247" s="884" t="s">
        <v>12519</v>
      </c>
      <c r="F1247" s="884" t="s">
        <v>12520</v>
      </c>
    </row>
    <row r="1248" customFormat="false" ht="34.5" hidden="false" customHeight="false" outlineLevel="0" collapsed="false">
      <c r="A1248" s="884" t="s">
        <v>8464</v>
      </c>
      <c r="B1248" s="884" t="s">
        <v>12521</v>
      </c>
      <c r="C1248" s="885" t="s">
        <v>12522</v>
      </c>
      <c r="D1248" s="884" t="s">
        <v>9569</v>
      </c>
      <c r="E1248" s="884" t="s">
        <v>12523</v>
      </c>
      <c r="F1248" s="884" t="s">
        <v>12524</v>
      </c>
    </row>
    <row r="1249" customFormat="false" ht="34.5" hidden="false" customHeight="false" outlineLevel="0" collapsed="false">
      <c r="A1249" s="884" t="s">
        <v>8464</v>
      </c>
      <c r="B1249" s="884" t="s">
        <v>12525</v>
      </c>
      <c r="C1249" s="885" t="s">
        <v>12526</v>
      </c>
      <c r="D1249" s="884" t="s">
        <v>9569</v>
      </c>
      <c r="E1249" s="884" t="s">
        <v>12527</v>
      </c>
      <c r="F1249" s="884" t="s">
        <v>12528</v>
      </c>
    </row>
    <row r="1250" customFormat="false" ht="15" hidden="false" customHeight="false" outlineLevel="0" collapsed="false">
      <c r="A1250" s="884" t="s">
        <v>8464</v>
      </c>
      <c r="B1250" s="884" t="s">
        <v>12529</v>
      </c>
      <c r="C1250" s="885" t="s">
        <v>12530</v>
      </c>
      <c r="D1250" s="884" t="s">
        <v>9380</v>
      </c>
      <c r="E1250" s="884" t="s">
        <v>12531</v>
      </c>
      <c r="F1250" s="884" t="s">
        <v>12532</v>
      </c>
    </row>
    <row r="1251" customFormat="false" ht="15" hidden="false" customHeight="false" outlineLevel="0" collapsed="false">
      <c r="A1251" s="884" t="s">
        <v>8464</v>
      </c>
      <c r="B1251" s="884" t="s">
        <v>12533</v>
      </c>
      <c r="C1251" s="885" t="s">
        <v>12534</v>
      </c>
      <c r="D1251" s="884" t="s">
        <v>9380</v>
      </c>
      <c r="E1251" s="884" t="s">
        <v>12535</v>
      </c>
      <c r="F1251" s="884" t="s">
        <v>12536</v>
      </c>
    </row>
    <row r="1252" customFormat="false" ht="23.25" hidden="false" customHeight="false" outlineLevel="0" collapsed="false">
      <c r="A1252" s="884" t="s">
        <v>8464</v>
      </c>
      <c r="B1252" s="884" t="s">
        <v>12537</v>
      </c>
      <c r="C1252" s="885" t="s">
        <v>12538</v>
      </c>
      <c r="D1252" s="884" t="s">
        <v>8787</v>
      </c>
      <c r="E1252" s="884" t="s">
        <v>12539</v>
      </c>
      <c r="F1252" s="884" t="s">
        <v>12540</v>
      </c>
    </row>
    <row r="1253" customFormat="false" ht="23.25" hidden="false" customHeight="false" outlineLevel="0" collapsed="false">
      <c r="A1253" s="884" t="s">
        <v>8464</v>
      </c>
      <c r="B1253" s="884" t="s">
        <v>12541</v>
      </c>
      <c r="C1253" s="885" t="s">
        <v>12542</v>
      </c>
      <c r="D1253" s="884" t="s">
        <v>8787</v>
      </c>
      <c r="E1253" s="884" t="s">
        <v>12543</v>
      </c>
      <c r="F1253" s="884" t="s">
        <v>12544</v>
      </c>
    </row>
    <row r="1254" customFormat="false" ht="23.25" hidden="false" customHeight="false" outlineLevel="0" collapsed="false">
      <c r="A1254" s="884" t="s">
        <v>8464</v>
      </c>
      <c r="B1254" s="884" t="s">
        <v>12545</v>
      </c>
      <c r="C1254" s="885" t="s">
        <v>12546</v>
      </c>
      <c r="D1254" s="884" t="s">
        <v>8787</v>
      </c>
      <c r="E1254" s="884" t="s">
        <v>12547</v>
      </c>
      <c r="F1254" s="884" t="s">
        <v>12548</v>
      </c>
    </row>
    <row r="1255" customFormat="false" ht="23.25" hidden="false" customHeight="false" outlineLevel="0" collapsed="false">
      <c r="A1255" s="884" t="s">
        <v>8464</v>
      </c>
      <c r="B1255" s="884" t="s">
        <v>12549</v>
      </c>
      <c r="C1255" s="885" t="s">
        <v>12550</v>
      </c>
      <c r="D1255" s="884" t="s">
        <v>8787</v>
      </c>
      <c r="E1255" s="884" t="s">
        <v>12551</v>
      </c>
      <c r="F1255" s="884" t="s">
        <v>12552</v>
      </c>
    </row>
    <row r="1256" customFormat="false" ht="23.25" hidden="false" customHeight="false" outlineLevel="0" collapsed="false">
      <c r="A1256" s="884" t="s">
        <v>8464</v>
      </c>
      <c r="B1256" s="884" t="s">
        <v>12553</v>
      </c>
      <c r="C1256" s="885" t="s">
        <v>12554</v>
      </c>
      <c r="D1256" s="884" t="s">
        <v>9569</v>
      </c>
      <c r="E1256" s="884" t="s">
        <v>12555</v>
      </c>
      <c r="F1256" s="884" t="s">
        <v>12556</v>
      </c>
    </row>
    <row r="1257" customFormat="false" ht="23.25" hidden="false" customHeight="false" outlineLevel="0" collapsed="false">
      <c r="A1257" s="884" t="s">
        <v>8464</v>
      </c>
      <c r="B1257" s="884" t="s">
        <v>12557</v>
      </c>
      <c r="C1257" s="885" t="s">
        <v>12558</v>
      </c>
      <c r="D1257" s="884" t="s">
        <v>9569</v>
      </c>
      <c r="E1257" s="884" t="s">
        <v>9146</v>
      </c>
      <c r="F1257" s="884" t="s">
        <v>12559</v>
      </c>
    </row>
    <row r="1258" customFormat="false" ht="23.25" hidden="false" customHeight="false" outlineLevel="0" collapsed="false">
      <c r="A1258" s="884" t="s">
        <v>8464</v>
      </c>
      <c r="B1258" s="884" t="s">
        <v>12560</v>
      </c>
      <c r="C1258" s="885" t="s">
        <v>12561</v>
      </c>
      <c r="D1258" s="884" t="s">
        <v>9569</v>
      </c>
      <c r="E1258" s="884" t="s">
        <v>12562</v>
      </c>
      <c r="F1258" s="884" t="s">
        <v>12563</v>
      </c>
    </row>
    <row r="1259" customFormat="false" ht="23.25" hidden="false" customHeight="false" outlineLevel="0" collapsed="false">
      <c r="A1259" s="884" t="s">
        <v>8464</v>
      </c>
      <c r="B1259" s="884" t="s">
        <v>12564</v>
      </c>
      <c r="C1259" s="885" t="s">
        <v>12565</v>
      </c>
      <c r="D1259" s="884" t="s">
        <v>9569</v>
      </c>
      <c r="E1259" s="884" t="s">
        <v>12566</v>
      </c>
      <c r="F1259" s="884" t="s">
        <v>12567</v>
      </c>
    </row>
    <row r="1260" customFormat="false" ht="23.25" hidden="false" customHeight="false" outlineLevel="0" collapsed="false">
      <c r="A1260" s="884" t="s">
        <v>8464</v>
      </c>
      <c r="B1260" s="884" t="s">
        <v>12568</v>
      </c>
      <c r="C1260" s="885" t="s">
        <v>12569</v>
      </c>
      <c r="D1260" s="884" t="s">
        <v>9569</v>
      </c>
      <c r="E1260" s="884" t="s">
        <v>12570</v>
      </c>
      <c r="F1260" s="884" t="s">
        <v>12571</v>
      </c>
    </row>
    <row r="1261" customFormat="false" ht="23.25" hidden="false" customHeight="false" outlineLevel="0" collapsed="false">
      <c r="A1261" s="884" t="s">
        <v>8464</v>
      </c>
      <c r="B1261" s="884" t="s">
        <v>12572</v>
      </c>
      <c r="C1261" s="885" t="s">
        <v>12573</v>
      </c>
      <c r="D1261" s="884" t="s">
        <v>9569</v>
      </c>
      <c r="E1261" s="884" t="s">
        <v>12574</v>
      </c>
      <c r="F1261" s="884" t="s">
        <v>12575</v>
      </c>
    </row>
    <row r="1262" customFormat="false" ht="23.25" hidden="false" customHeight="false" outlineLevel="0" collapsed="false">
      <c r="A1262" s="884" t="s">
        <v>8464</v>
      </c>
      <c r="B1262" s="884" t="s">
        <v>12576</v>
      </c>
      <c r="C1262" s="885" t="s">
        <v>12577</v>
      </c>
      <c r="D1262" s="884" t="s">
        <v>9569</v>
      </c>
      <c r="E1262" s="884" t="s">
        <v>12578</v>
      </c>
      <c r="F1262" s="884" t="s">
        <v>12579</v>
      </c>
    </row>
    <row r="1263" customFormat="false" ht="23.25" hidden="false" customHeight="false" outlineLevel="0" collapsed="false">
      <c r="A1263" s="884" t="s">
        <v>8464</v>
      </c>
      <c r="B1263" s="884" t="s">
        <v>12580</v>
      </c>
      <c r="C1263" s="885" t="s">
        <v>12581</v>
      </c>
      <c r="D1263" s="884" t="s">
        <v>9569</v>
      </c>
      <c r="E1263" s="884" t="s">
        <v>12582</v>
      </c>
      <c r="F1263" s="884" t="s">
        <v>12583</v>
      </c>
    </row>
    <row r="1264" customFormat="false" ht="23.25" hidden="false" customHeight="false" outlineLevel="0" collapsed="false">
      <c r="A1264" s="884" t="s">
        <v>8464</v>
      </c>
      <c r="B1264" s="884" t="s">
        <v>12584</v>
      </c>
      <c r="C1264" s="885" t="s">
        <v>12585</v>
      </c>
      <c r="D1264" s="884" t="s">
        <v>9569</v>
      </c>
      <c r="E1264" s="884" t="s">
        <v>12586</v>
      </c>
      <c r="F1264" s="884" t="s">
        <v>12587</v>
      </c>
    </row>
    <row r="1265" customFormat="false" ht="23.25" hidden="false" customHeight="false" outlineLevel="0" collapsed="false">
      <c r="A1265" s="884" t="s">
        <v>8464</v>
      </c>
      <c r="B1265" s="884" t="s">
        <v>12588</v>
      </c>
      <c r="C1265" s="885" t="s">
        <v>12589</v>
      </c>
      <c r="D1265" s="884" t="s">
        <v>9569</v>
      </c>
      <c r="E1265" s="884" t="s">
        <v>8617</v>
      </c>
      <c r="F1265" s="884" t="s">
        <v>12590</v>
      </c>
    </row>
    <row r="1266" customFormat="false" ht="23.25" hidden="false" customHeight="false" outlineLevel="0" collapsed="false">
      <c r="A1266" s="884" t="s">
        <v>8464</v>
      </c>
      <c r="B1266" s="884" t="s">
        <v>12591</v>
      </c>
      <c r="C1266" s="885" t="s">
        <v>12592</v>
      </c>
      <c r="D1266" s="884" t="s">
        <v>9569</v>
      </c>
      <c r="E1266" s="884" t="s">
        <v>12501</v>
      </c>
      <c r="F1266" s="884" t="s">
        <v>12593</v>
      </c>
    </row>
    <row r="1267" customFormat="false" ht="23.25" hidden="false" customHeight="false" outlineLevel="0" collapsed="false">
      <c r="A1267" s="884" t="s">
        <v>8464</v>
      </c>
      <c r="B1267" s="884" t="s">
        <v>12594</v>
      </c>
      <c r="C1267" s="885" t="s">
        <v>12595</v>
      </c>
      <c r="D1267" s="884" t="s">
        <v>9569</v>
      </c>
      <c r="E1267" s="884" t="s">
        <v>12596</v>
      </c>
      <c r="F1267" s="884" t="s">
        <v>12597</v>
      </c>
    </row>
    <row r="1268" customFormat="false" ht="23.25" hidden="false" customHeight="false" outlineLevel="0" collapsed="false">
      <c r="A1268" s="884" t="s">
        <v>8464</v>
      </c>
      <c r="B1268" s="884" t="s">
        <v>12598</v>
      </c>
      <c r="C1268" s="885" t="s">
        <v>12599</v>
      </c>
      <c r="D1268" s="884" t="s">
        <v>9569</v>
      </c>
      <c r="E1268" s="884" t="s">
        <v>12600</v>
      </c>
      <c r="F1268" s="884" t="s">
        <v>11095</v>
      </c>
    </row>
    <row r="1269" customFormat="false" ht="23.25" hidden="false" customHeight="false" outlineLevel="0" collapsed="false">
      <c r="A1269" s="884" t="s">
        <v>8464</v>
      </c>
      <c r="B1269" s="884" t="s">
        <v>12601</v>
      </c>
      <c r="C1269" s="885" t="s">
        <v>12602</v>
      </c>
      <c r="D1269" s="884" t="s">
        <v>9569</v>
      </c>
      <c r="E1269" s="884" t="s">
        <v>12603</v>
      </c>
      <c r="F1269" s="884" t="s">
        <v>12604</v>
      </c>
    </row>
    <row r="1270" customFormat="false" ht="23.25" hidden="false" customHeight="false" outlineLevel="0" collapsed="false">
      <c r="A1270" s="884" t="s">
        <v>8464</v>
      </c>
      <c r="B1270" s="884" t="s">
        <v>12605</v>
      </c>
      <c r="C1270" s="885" t="s">
        <v>12606</v>
      </c>
      <c r="D1270" s="884" t="s">
        <v>8787</v>
      </c>
      <c r="E1270" s="884" t="s">
        <v>12607</v>
      </c>
      <c r="F1270" s="884" t="s">
        <v>12608</v>
      </c>
    </row>
    <row r="1271" customFormat="false" ht="23.25" hidden="false" customHeight="false" outlineLevel="0" collapsed="false">
      <c r="A1271" s="884" t="s">
        <v>8464</v>
      </c>
      <c r="B1271" s="884" t="s">
        <v>12609</v>
      </c>
      <c r="C1271" s="885" t="s">
        <v>12610</v>
      </c>
      <c r="D1271" s="884" t="s">
        <v>8787</v>
      </c>
      <c r="E1271" s="884" t="s">
        <v>12611</v>
      </c>
      <c r="F1271" s="884" t="s">
        <v>12612</v>
      </c>
    </row>
    <row r="1272" customFormat="false" ht="23.25" hidden="false" customHeight="false" outlineLevel="0" collapsed="false">
      <c r="A1272" s="884" t="s">
        <v>8464</v>
      </c>
      <c r="B1272" s="884" t="s">
        <v>12613</v>
      </c>
      <c r="C1272" s="885" t="s">
        <v>12614</v>
      </c>
      <c r="D1272" s="884" t="s">
        <v>8787</v>
      </c>
      <c r="E1272" s="884" t="s">
        <v>12615</v>
      </c>
      <c r="F1272" s="884" t="s">
        <v>12616</v>
      </c>
    </row>
    <row r="1273" customFormat="false" ht="23.25" hidden="false" customHeight="false" outlineLevel="0" collapsed="false">
      <c r="A1273" s="884" t="s">
        <v>8464</v>
      </c>
      <c r="B1273" s="884" t="s">
        <v>12617</v>
      </c>
      <c r="C1273" s="885" t="s">
        <v>12618</v>
      </c>
      <c r="D1273" s="884" t="s">
        <v>8787</v>
      </c>
      <c r="E1273" s="884" t="s">
        <v>12619</v>
      </c>
      <c r="F1273" s="884" t="s">
        <v>12620</v>
      </c>
    </row>
    <row r="1274" customFormat="false" ht="23.25" hidden="false" customHeight="false" outlineLevel="0" collapsed="false">
      <c r="A1274" s="884" t="s">
        <v>8464</v>
      </c>
      <c r="B1274" s="884" t="s">
        <v>12621</v>
      </c>
      <c r="C1274" s="885" t="s">
        <v>12622</v>
      </c>
      <c r="D1274" s="884" t="s">
        <v>8787</v>
      </c>
      <c r="E1274" s="884" t="s">
        <v>12623</v>
      </c>
      <c r="F1274" s="884" t="s">
        <v>12624</v>
      </c>
    </row>
    <row r="1275" customFormat="false" ht="23.25" hidden="false" customHeight="false" outlineLevel="0" collapsed="false">
      <c r="A1275" s="884" t="s">
        <v>8464</v>
      </c>
      <c r="B1275" s="884" t="s">
        <v>12625</v>
      </c>
      <c r="C1275" s="885" t="s">
        <v>12626</v>
      </c>
      <c r="D1275" s="884" t="s">
        <v>8787</v>
      </c>
      <c r="E1275" s="884" t="s">
        <v>12627</v>
      </c>
      <c r="F1275" s="884" t="s">
        <v>12628</v>
      </c>
    </row>
    <row r="1276" customFormat="false" ht="23.25" hidden="false" customHeight="false" outlineLevel="0" collapsed="false">
      <c r="A1276" s="884" t="s">
        <v>8464</v>
      </c>
      <c r="B1276" s="884" t="s">
        <v>12629</v>
      </c>
      <c r="C1276" s="885" t="s">
        <v>12630</v>
      </c>
      <c r="D1276" s="884" t="s">
        <v>9380</v>
      </c>
      <c r="E1276" s="884" t="s">
        <v>12631</v>
      </c>
      <c r="F1276" s="884" t="s">
        <v>12632</v>
      </c>
    </row>
    <row r="1277" customFormat="false" ht="23.25" hidden="false" customHeight="false" outlineLevel="0" collapsed="false">
      <c r="A1277" s="884" t="s">
        <v>8464</v>
      </c>
      <c r="B1277" s="884" t="s">
        <v>12633</v>
      </c>
      <c r="C1277" s="885" t="s">
        <v>12634</v>
      </c>
      <c r="D1277" s="884" t="s">
        <v>8787</v>
      </c>
      <c r="E1277" s="884" t="s">
        <v>12635</v>
      </c>
      <c r="F1277" s="884" t="s">
        <v>12636</v>
      </c>
    </row>
    <row r="1278" customFormat="false" ht="23.25" hidden="false" customHeight="false" outlineLevel="0" collapsed="false">
      <c r="A1278" s="884" t="s">
        <v>8464</v>
      </c>
      <c r="B1278" s="884" t="s">
        <v>12637</v>
      </c>
      <c r="C1278" s="885" t="s">
        <v>12638</v>
      </c>
      <c r="D1278" s="884" t="s">
        <v>8787</v>
      </c>
      <c r="E1278" s="884" t="s">
        <v>12639</v>
      </c>
      <c r="F1278" s="884" t="s">
        <v>12640</v>
      </c>
    </row>
    <row r="1279" customFormat="false" ht="23.25" hidden="false" customHeight="false" outlineLevel="0" collapsed="false">
      <c r="A1279" s="884" t="s">
        <v>8464</v>
      </c>
      <c r="B1279" s="884" t="s">
        <v>12641</v>
      </c>
      <c r="C1279" s="885" t="s">
        <v>12642</v>
      </c>
      <c r="D1279" s="884" t="s">
        <v>8787</v>
      </c>
      <c r="E1279" s="884" t="s">
        <v>12643</v>
      </c>
      <c r="F1279" s="884" t="s">
        <v>12644</v>
      </c>
    </row>
    <row r="1280" customFormat="false" ht="23.25" hidden="false" customHeight="false" outlineLevel="0" collapsed="false">
      <c r="A1280" s="884" t="s">
        <v>8464</v>
      </c>
      <c r="B1280" s="884" t="s">
        <v>12645</v>
      </c>
      <c r="C1280" s="885" t="s">
        <v>12646</v>
      </c>
      <c r="D1280" s="884" t="s">
        <v>8787</v>
      </c>
      <c r="E1280" s="884" t="s">
        <v>12647</v>
      </c>
      <c r="F1280" s="884" t="s">
        <v>12648</v>
      </c>
    </row>
    <row r="1281" customFormat="false" ht="23.25" hidden="false" customHeight="false" outlineLevel="0" collapsed="false">
      <c r="A1281" s="884" t="s">
        <v>8464</v>
      </c>
      <c r="B1281" s="884" t="s">
        <v>12649</v>
      </c>
      <c r="C1281" s="885" t="s">
        <v>12650</v>
      </c>
      <c r="D1281" s="884" t="s">
        <v>8787</v>
      </c>
      <c r="E1281" s="884" t="s">
        <v>12607</v>
      </c>
      <c r="F1281" s="884" t="s">
        <v>12608</v>
      </c>
    </row>
    <row r="1282" customFormat="false" ht="23.25" hidden="false" customHeight="false" outlineLevel="0" collapsed="false">
      <c r="A1282" s="884" t="s">
        <v>8464</v>
      </c>
      <c r="B1282" s="884" t="s">
        <v>12651</v>
      </c>
      <c r="C1282" s="885" t="s">
        <v>12652</v>
      </c>
      <c r="D1282" s="884" t="s">
        <v>8787</v>
      </c>
      <c r="E1282" s="884" t="s">
        <v>12653</v>
      </c>
      <c r="F1282" s="884" t="s">
        <v>12654</v>
      </c>
    </row>
    <row r="1283" customFormat="false" ht="23.25" hidden="false" customHeight="false" outlineLevel="0" collapsed="false">
      <c r="A1283" s="884" t="s">
        <v>8464</v>
      </c>
      <c r="B1283" s="884" t="s">
        <v>12655</v>
      </c>
      <c r="C1283" s="885" t="s">
        <v>12656</v>
      </c>
      <c r="D1283" s="884" t="s">
        <v>8787</v>
      </c>
      <c r="E1283" s="884" t="s">
        <v>12657</v>
      </c>
      <c r="F1283" s="884" t="s">
        <v>12658</v>
      </c>
    </row>
    <row r="1284" customFormat="false" ht="23.25" hidden="false" customHeight="false" outlineLevel="0" collapsed="false">
      <c r="A1284" s="884" t="s">
        <v>8464</v>
      </c>
      <c r="B1284" s="884" t="s">
        <v>12659</v>
      </c>
      <c r="C1284" s="885" t="s">
        <v>12660</v>
      </c>
      <c r="D1284" s="884" t="s">
        <v>8787</v>
      </c>
      <c r="E1284" s="884" t="s">
        <v>12661</v>
      </c>
      <c r="F1284" s="884" t="s">
        <v>12662</v>
      </c>
    </row>
    <row r="1285" customFormat="false" ht="23.25" hidden="false" customHeight="false" outlineLevel="0" collapsed="false">
      <c r="A1285" s="884" t="s">
        <v>8464</v>
      </c>
      <c r="B1285" s="884" t="s">
        <v>12663</v>
      </c>
      <c r="C1285" s="885" t="s">
        <v>12664</v>
      </c>
      <c r="D1285" s="884" t="s">
        <v>8787</v>
      </c>
      <c r="E1285" s="884" t="s">
        <v>12665</v>
      </c>
      <c r="F1285" s="884" t="s">
        <v>12666</v>
      </c>
    </row>
    <row r="1286" customFormat="false" ht="23.25" hidden="false" customHeight="false" outlineLevel="0" collapsed="false">
      <c r="A1286" s="884" t="s">
        <v>8464</v>
      </c>
      <c r="B1286" s="884" t="s">
        <v>12667</v>
      </c>
      <c r="C1286" s="885" t="s">
        <v>12668</v>
      </c>
      <c r="D1286" s="884" t="s">
        <v>8787</v>
      </c>
      <c r="E1286" s="884" t="s">
        <v>12669</v>
      </c>
      <c r="F1286" s="884" t="s">
        <v>12670</v>
      </c>
    </row>
    <row r="1287" customFormat="false" ht="23.25" hidden="false" customHeight="false" outlineLevel="0" collapsed="false">
      <c r="A1287" s="884" t="s">
        <v>8464</v>
      </c>
      <c r="B1287" s="884" t="s">
        <v>12671</v>
      </c>
      <c r="C1287" s="885" t="s">
        <v>12672</v>
      </c>
      <c r="D1287" s="884" t="s">
        <v>8787</v>
      </c>
      <c r="E1287" s="884" t="s">
        <v>12673</v>
      </c>
      <c r="F1287" s="884" t="s">
        <v>12674</v>
      </c>
    </row>
    <row r="1288" customFormat="false" ht="23.25" hidden="false" customHeight="false" outlineLevel="0" collapsed="false">
      <c r="A1288" s="884" t="s">
        <v>8464</v>
      </c>
      <c r="B1288" s="884" t="s">
        <v>12675</v>
      </c>
      <c r="C1288" s="885" t="s">
        <v>12676</v>
      </c>
      <c r="D1288" s="884" t="s">
        <v>8787</v>
      </c>
      <c r="E1288" s="884" t="s">
        <v>12677</v>
      </c>
      <c r="F1288" s="884" t="s">
        <v>12678</v>
      </c>
    </row>
    <row r="1289" customFormat="false" ht="23.25" hidden="false" customHeight="false" outlineLevel="0" collapsed="false">
      <c r="A1289" s="884" t="s">
        <v>8464</v>
      </c>
      <c r="B1289" s="884" t="s">
        <v>12679</v>
      </c>
      <c r="C1289" s="885" t="s">
        <v>12680</v>
      </c>
      <c r="D1289" s="884" t="s">
        <v>8787</v>
      </c>
      <c r="E1289" s="884" t="s">
        <v>12681</v>
      </c>
      <c r="F1289" s="884" t="s">
        <v>12682</v>
      </c>
    </row>
    <row r="1290" customFormat="false" ht="23.25" hidden="false" customHeight="false" outlineLevel="0" collapsed="false">
      <c r="A1290" s="884" t="s">
        <v>8464</v>
      </c>
      <c r="B1290" s="884" t="s">
        <v>12683</v>
      </c>
      <c r="C1290" s="885" t="s">
        <v>12684</v>
      </c>
      <c r="D1290" s="884" t="s">
        <v>8787</v>
      </c>
      <c r="E1290" s="884" t="s">
        <v>12685</v>
      </c>
      <c r="F1290" s="884" t="s">
        <v>12686</v>
      </c>
    </row>
    <row r="1291" customFormat="false" ht="23.25" hidden="false" customHeight="false" outlineLevel="0" collapsed="false">
      <c r="A1291" s="884" t="s">
        <v>8464</v>
      </c>
      <c r="B1291" s="884" t="s">
        <v>12687</v>
      </c>
      <c r="C1291" s="885" t="s">
        <v>12688</v>
      </c>
      <c r="D1291" s="884" t="s">
        <v>9569</v>
      </c>
      <c r="E1291" s="884" t="s">
        <v>12689</v>
      </c>
      <c r="F1291" s="884" t="s">
        <v>12690</v>
      </c>
    </row>
    <row r="1292" customFormat="false" ht="15" hidden="false" customHeight="false" outlineLevel="0" collapsed="false">
      <c r="A1292" s="884" t="s">
        <v>8464</v>
      </c>
      <c r="B1292" s="884" t="s">
        <v>12691</v>
      </c>
      <c r="C1292" s="885" t="s">
        <v>12692</v>
      </c>
      <c r="D1292" s="884" t="s">
        <v>10649</v>
      </c>
      <c r="E1292" s="884" t="s">
        <v>12693</v>
      </c>
      <c r="F1292" s="884" t="s">
        <v>12015</v>
      </c>
    </row>
    <row r="1293" customFormat="false" ht="15" hidden="false" customHeight="false" outlineLevel="0" collapsed="false">
      <c r="A1293" s="884" t="s">
        <v>8464</v>
      </c>
      <c r="B1293" s="884" t="s">
        <v>12694</v>
      </c>
      <c r="C1293" s="885" t="s">
        <v>12695</v>
      </c>
      <c r="D1293" s="884" t="s">
        <v>8467</v>
      </c>
      <c r="E1293" s="884" t="s">
        <v>12696</v>
      </c>
      <c r="F1293" s="884" t="s">
        <v>12697</v>
      </c>
    </row>
    <row r="1294" customFormat="false" ht="15" hidden="false" customHeight="false" outlineLevel="0" collapsed="false">
      <c r="A1294" s="884" t="s">
        <v>8464</v>
      </c>
      <c r="B1294" s="884" t="s">
        <v>12698</v>
      </c>
      <c r="C1294" s="885" t="s">
        <v>12699</v>
      </c>
      <c r="D1294" s="884" t="s">
        <v>8467</v>
      </c>
      <c r="E1294" s="884" t="s">
        <v>12700</v>
      </c>
      <c r="F1294" s="884" t="s">
        <v>12701</v>
      </c>
    </row>
    <row r="1295" customFormat="false" ht="15" hidden="false" customHeight="false" outlineLevel="0" collapsed="false">
      <c r="A1295" s="884" t="s">
        <v>8464</v>
      </c>
      <c r="B1295" s="884" t="s">
        <v>12702</v>
      </c>
      <c r="C1295" s="885" t="s">
        <v>12703</v>
      </c>
      <c r="D1295" s="884" t="s">
        <v>8467</v>
      </c>
      <c r="E1295" s="884" t="s">
        <v>12704</v>
      </c>
      <c r="F1295" s="884" t="s">
        <v>12705</v>
      </c>
    </row>
    <row r="1296" customFormat="false" ht="15" hidden="false" customHeight="false" outlineLevel="0" collapsed="false">
      <c r="A1296" s="884" t="s">
        <v>8464</v>
      </c>
      <c r="B1296" s="884" t="s">
        <v>12706</v>
      </c>
      <c r="C1296" s="885" t="s">
        <v>12707</v>
      </c>
      <c r="D1296" s="884" t="s">
        <v>8467</v>
      </c>
      <c r="E1296" s="884" t="s">
        <v>12708</v>
      </c>
      <c r="F1296" s="884" t="s">
        <v>12709</v>
      </c>
    </row>
    <row r="1297" customFormat="false" ht="15" hidden="false" customHeight="false" outlineLevel="0" collapsed="false">
      <c r="A1297" s="884" t="s">
        <v>8464</v>
      </c>
      <c r="B1297" s="884" t="s">
        <v>12710</v>
      </c>
      <c r="C1297" s="885" t="s">
        <v>12711</v>
      </c>
      <c r="D1297" s="884" t="s">
        <v>9569</v>
      </c>
      <c r="E1297" s="884" t="s">
        <v>12712</v>
      </c>
      <c r="F1297" s="884" t="s">
        <v>12036</v>
      </c>
    </row>
    <row r="1298" customFormat="false" ht="15" hidden="false" customHeight="false" outlineLevel="0" collapsed="false">
      <c r="A1298" s="884" t="s">
        <v>8464</v>
      </c>
      <c r="B1298" s="884" t="s">
        <v>12713</v>
      </c>
      <c r="C1298" s="885" t="s">
        <v>12714</v>
      </c>
      <c r="D1298" s="884" t="s">
        <v>9569</v>
      </c>
      <c r="E1298" s="884" t="s">
        <v>12715</v>
      </c>
      <c r="F1298" s="884" t="s">
        <v>12716</v>
      </c>
    </row>
    <row r="1299" customFormat="false" ht="15" hidden="false" customHeight="false" outlineLevel="0" collapsed="false">
      <c r="A1299" s="884" t="s">
        <v>8464</v>
      </c>
      <c r="B1299" s="884" t="s">
        <v>12717</v>
      </c>
      <c r="C1299" s="885" t="s">
        <v>12718</v>
      </c>
      <c r="D1299" s="884" t="s">
        <v>12719</v>
      </c>
      <c r="E1299" s="884" t="s">
        <v>12720</v>
      </c>
      <c r="F1299" s="884" t="s">
        <v>12721</v>
      </c>
    </row>
    <row r="1300" customFormat="false" ht="15" hidden="false" customHeight="false" outlineLevel="0" collapsed="false">
      <c r="A1300" s="884" t="s">
        <v>8464</v>
      </c>
      <c r="B1300" s="884" t="s">
        <v>12722</v>
      </c>
      <c r="C1300" s="885" t="s">
        <v>12723</v>
      </c>
      <c r="D1300" s="884" t="s">
        <v>12719</v>
      </c>
      <c r="E1300" s="884" t="s">
        <v>12724</v>
      </c>
      <c r="F1300" s="884" t="s">
        <v>12725</v>
      </c>
    </row>
    <row r="1301" customFormat="false" ht="15" hidden="false" customHeight="false" outlineLevel="0" collapsed="false">
      <c r="A1301" s="884" t="s">
        <v>8464</v>
      </c>
      <c r="B1301" s="884" t="s">
        <v>12726</v>
      </c>
      <c r="C1301" s="885" t="s">
        <v>12727</v>
      </c>
      <c r="D1301" s="884" t="s">
        <v>12719</v>
      </c>
      <c r="E1301" s="884" t="s">
        <v>12728</v>
      </c>
      <c r="F1301" s="884" t="s">
        <v>12494</v>
      </c>
    </row>
    <row r="1302" customFormat="false" ht="15" hidden="false" customHeight="false" outlineLevel="0" collapsed="false">
      <c r="A1302" s="884" t="s">
        <v>8464</v>
      </c>
      <c r="B1302" s="884" t="s">
        <v>12729</v>
      </c>
      <c r="C1302" s="885" t="s">
        <v>12730</v>
      </c>
      <c r="D1302" s="884" t="s">
        <v>12719</v>
      </c>
      <c r="E1302" s="884" t="s">
        <v>12523</v>
      </c>
      <c r="F1302" s="884" t="s">
        <v>12731</v>
      </c>
    </row>
    <row r="1303" customFormat="false" ht="15" hidden="false" customHeight="false" outlineLevel="0" collapsed="false">
      <c r="A1303" s="884" t="s">
        <v>8464</v>
      </c>
      <c r="B1303" s="884" t="s">
        <v>12732</v>
      </c>
      <c r="C1303" s="885" t="s">
        <v>12733</v>
      </c>
      <c r="D1303" s="884" t="s">
        <v>9569</v>
      </c>
      <c r="E1303" s="884" t="s">
        <v>12734</v>
      </c>
      <c r="F1303" s="884" t="s">
        <v>10162</v>
      </c>
    </row>
    <row r="1304" customFormat="false" ht="23.25" hidden="false" customHeight="false" outlineLevel="0" collapsed="false">
      <c r="A1304" s="884" t="s">
        <v>8464</v>
      </c>
      <c r="B1304" s="884" t="s">
        <v>12735</v>
      </c>
      <c r="C1304" s="885" t="s">
        <v>12736</v>
      </c>
      <c r="D1304" s="884" t="s">
        <v>8467</v>
      </c>
      <c r="E1304" s="884" t="s">
        <v>12737</v>
      </c>
      <c r="F1304" s="884" t="s">
        <v>12738</v>
      </c>
    </row>
    <row r="1305" customFormat="false" ht="15" hidden="false" customHeight="false" outlineLevel="0" collapsed="false">
      <c r="A1305" s="884" t="s">
        <v>8464</v>
      </c>
      <c r="B1305" s="884" t="s">
        <v>12739</v>
      </c>
      <c r="C1305" s="885" t="s">
        <v>12740</v>
      </c>
      <c r="D1305" s="884" t="s">
        <v>8467</v>
      </c>
      <c r="E1305" s="884" t="s">
        <v>12741</v>
      </c>
      <c r="F1305" s="884" t="s">
        <v>12742</v>
      </c>
    </row>
    <row r="1306" customFormat="false" ht="15" hidden="false" customHeight="false" outlineLevel="0" collapsed="false">
      <c r="A1306" s="884" t="s">
        <v>8464</v>
      </c>
      <c r="B1306" s="884" t="s">
        <v>12743</v>
      </c>
      <c r="C1306" s="885" t="s">
        <v>12744</v>
      </c>
      <c r="D1306" s="884" t="s">
        <v>8467</v>
      </c>
      <c r="E1306" s="884" t="s">
        <v>12745</v>
      </c>
      <c r="F1306" s="884" t="s">
        <v>12746</v>
      </c>
    </row>
    <row r="1307" customFormat="false" ht="15" hidden="false" customHeight="false" outlineLevel="0" collapsed="false">
      <c r="A1307" s="884" t="s">
        <v>8464</v>
      </c>
      <c r="B1307" s="884" t="s">
        <v>12747</v>
      </c>
      <c r="C1307" s="885" t="s">
        <v>12748</v>
      </c>
      <c r="D1307" s="884" t="s">
        <v>8467</v>
      </c>
      <c r="E1307" s="884" t="s">
        <v>12749</v>
      </c>
      <c r="F1307" s="884" t="s">
        <v>12750</v>
      </c>
    </row>
    <row r="1308" customFormat="false" ht="15" hidden="false" customHeight="false" outlineLevel="0" collapsed="false">
      <c r="A1308" s="884" t="s">
        <v>8464</v>
      </c>
      <c r="B1308" s="884" t="s">
        <v>12751</v>
      </c>
      <c r="C1308" s="885" t="s">
        <v>12752</v>
      </c>
      <c r="D1308" s="884" t="s">
        <v>8467</v>
      </c>
      <c r="E1308" s="884" t="s">
        <v>12753</v>
      </c>
      <c r="F1308" s="884" t="s">
        <v>12754</v>
      </c>
    </row>
    <row r="1309" customFormat="false" ht="23.25" hidden="false" customHeight="false" outlineLevel="0" collapsed="false">
      <c r="A1309" s="884" t="s">
        <v>8464</v>
      </c>
      <c r="B1309" s="884" t="s">
        <v>12755</v>
      </c>
      <c r="C1309" s="885" t="s">
        <v>12756</v>
      </c>
      <c r="D1309" s="884" t="s">
        <v>9569</v>
      </c>
      <c r="E1309" s="884" t="s">
        <v>12757</v>
      </c>
      <c r="F1309" s="884" t="s">
        <v>10225</v>
      </c>
    </row>
    <row r="1310" customFormat="false" ht="23.25" hidden="false" customHeight="false" outlineLevel="0" collapsed="false">
      <c r="A1310" s="884" t="s">
        <v>8464</v>
      </c>
      <c r="B1310" s="884" t="s">
        <v>12758</v>
      </c>
      <c r="C1310" s="885" t="s">
        <v>12759</v>
      </c>
      <c r="D1310" s="884" t="s">
        <v>8467</v>
      </c>
      <c r="E1310" s="884" t="s">
        <v>12760</v>
      </c>
      <c r="F1310" s="884" t="s">
        <v>12761</v>
      </c>
    </row>
    <row r="1311" customFormat="false" ht="15" hidden="false" customHeight="false" outlineLevel="0" collapsed="false">
      <c r="A1311" s="884" t="s">
        <v>8464</v>
      </c>
      <c r="B1311" s="884" t="s">
        <v>12762</v>
      </c>
      <c r="C1311" s="885" t="s">
        <v>12763</v>
      </c>
      <c r="D1311" s="884" t="s">
        <v>8467</v>
      </c>
      <c r="E1311" s="884" t="s">
        <v>12764</v>
      </c>
      <c r="F1311" s="884" t="s">
        <v>12765</v>
      </c>
    </row>
    <row r="1312" customFormat="false" ht="15" hidden="false" customHeight="false" outlineLevel="0" collapsed="false">
      <c r="A1312" s="884" t="s">
        <v>8464</v>
      </c>
      <c r="B1312" s="884" t="s">
        <v>12766</v>
      </c>
      <c r="C1312" s="885" t="s">
        <v>12767</v>
      </c>
      <c r="D1312" s="884" t="s">
        <v>12719</v>
      </c>
      <c r="E1312" s="884" t="s">
        <v>12768</v>
      </c>
      <c r="F1312" s="884" t="s">
        <v>12769</v>
      </c>
    </row>
    <row r="1313" customFormat="false" ht="23.25" hidden="false" customHeight="false" outlineLevel="0" collapsed="false">
      <c r="A1313" s="884" t="s">
        <v>8464</v>
      </c>
      <c r="B1313" s="884" t="s">
        <v>12770</v>
      </c>
      <c r="C1313" s="885" t="s">
        <v>12771</v>
      </c>
      <c r="D1313" s="884" t="s">
        <v>8467</v>
      </c>
      <c r="E1313" s="884" t="s">
        <v>12772</v>
      </c>
      <c r="F1313" s="884" t="s">
        <v>9333</v>
      </c>
    </row>
    <row r="1314" customFormat="false" ht="15" hidden="false" customHeight="false" outlineLevel="0" collapsed="false">
      <c r="A1314" s="884" t="s">
        <v>8464</v>
      </c>
      <c r="B1314" s="884" t="s">
        <v>12773</v>
      </c>
      <c r="C1314" s="885" t="s">
        <v>12774</v>
      </c>
      <c r="D1314" s="884" t="s">
        <v>9569</v>
      </c>
      <c r="E1314" s="884" t="s">
        <v>12775</v>
      </c>
      <c r="F1314" s="884" t="s">
        <v>12776</v>
      </c>
    </row>
    <row r="1315" customFormat="false" ht="15" hidden="false" customHeight="false" outlineLevel="0" collapsed="false">
      <c r="A1315" s="884" t="s">
        <v>8464</v>
      </c>
      <c r="B1315" s="884" t="s">
        <v>12777</v>
      </c>
      <c r="C1315" s="885" t="s">
        <v>12778</v>
      </c>
      <c r="D1315" s="884" t="s">
        <v>12719</v>
      </c>
      <c r="E1315" s="884" t="s">
        <v>12779</v>
      </c>
      <c r="F1315" s="884" t="s">
        <v>9177</v>
      </c>
    </row>
    <row r="1316" customFormat="false" ht="15" hidden="false" customHeight="false" outlineLevel="0" collapsed="false">
      <c r="A1316" s="884" t="s">
        <v>8464</v>
      </c>
      <c r="B1316" s="884" t="s">
        <v>12780</v>
      </c>
      <c r="C1316" s="885" t="s">
        <v>12781</v>
      </c>
      <c r="D1316" s="884" t="s">
        <v>12719</v>
      </c>
      <c r="E1316" s="884" t="s">
        <v>12782</v>
      </c>
      <c r="F1316" s="884" t="s">
        <v>12783</v>
      </c>
    </row>
    <row r="1317" customFormat="false" ht="15" hidden="false" customHeight="false" outlineLevel="0" collapsed="false">
      <c r="A1317" s="884" t="s">
        <v>8464</v>
      </c>
      <c r="B1317" s="884" t="s">
        <v>12784</v>
      </c>
      <c r="C1317" s="885" t="s">
        <v>12785</v>
      </c>
      <c r="D1317" s="884" t="s">
        <v>9569</v>
      </c>
      <c r="E1317" s="884" t="s">
        <v>9942</v>
      </c>
      <c r="F1317" s="884" t="s">
        <v>12786</v>
      </c>
    </row>
    <row r="1318" customFormat="false" ht="15" hidden="false" customHeight="false" outlineLevel="0" collapsed="false">
      <c r="A1318" s="884" t="s">
        <v>8464</v>
      </c>
      <c r="B1318" s="884" t="s">
        <v>12787</v>
      </c>
      <c r="C1318" s="885" t="s">
        <v>12788</v>
      </c>
      <c r="D1318" s="884" t="s">
        <v>8467</v>
      </c>
      <c r="E1318" s="884" t="s">
        <v>12789</v>
      </c>
      <c r="F1318" s="884" t="s">
        <v>12790</v>
      </c>
    </row>
    <row r="1319" customFormat="false" ht="15" hidden="false" customHeight="false" outlineLevel="0" collapsed="false">
      <c r="A1319" s="884" t="s">
        <v>8464</v>
      </c>
      <c r="B1319" s="884" t="s">
        <v>12791</v>
      </c>
      <c r="C1319" s="885" t="s">
        <v>12792</v>
      </c>
      <c r="D1319" s="884" t="s">
        <v>8467</v>
      </c>
      <c r="E1319" s="884" t="s">
        <v>12793</v>
      </c>
      <c r="F1319" s="884" t="s">
        <v>12794</v>
      </c>
    </row>
    <row r="1320" customFormat="false" ht="23.25" hidden="false" customHeight="false" outlineLevel="0" collapsed="false">
      <c r="A1320" s="884" t="s">
        <v>8464</v>
      </c>
      <c r="B1320" s="884" t="s">
        <v>12795</v>
      </c>
      <c r="C1320" s="885" t="s">
        <v>12796</v>
      </c>
      <c r="D1320" s="884" t="s">
        <v>8467</v>
      </c>
      <c r="E1320" s="884" t="s">
        <v>12797</v>
      </c>
      <c r="F1320" s="884" t="s">
        <v>12798</v>
      </c>
    </row>
    <row r="1321" customFormat="false" ht="23.25" hidden="false" customHeight="false" outlineLevel="0" collapsed="false">
      <c r="A1321" s="884" t="s">
        <v>8464</v>
      </c>
      <c r="B1321" s="884" t="s">
        <v>12799</v>
      </c>
      <c r="C1321" s="885" t="s">
        <v>12800</v>
      </c>
      <c r="D1321" s="884" t="s">
        <v>8467</v>
      </c>
      <c r="E1321" s="884" t="s">
        <v>12801</v>
      </c>
      <c r="F1321" s="884" t="s">
        <v>12802</v>
      </c>
    </row>
    <row r="1322" customFormat="false" ht="23.25" hidden="false" customHeight="false" outlineLevel="0" collapsed="false">
      <c r="A1322" s="884" t="s">
        <v>8464</v>
      </c>
      <c r="B1322" s="884" t="s">
        <v>12803</v>
      </c>
      <c r="C1322" s="885" t="s">
        <v>12804</v>
      </c>
      <c r="D1322" s="884" t="s">
        <v>8467</v>
      </c>
      <c r="E1322" s="884" t="s">
        <v>12805</v>
      </c>
      <c r="F1322" s="884" t="s">
        <v>12806</v>
      </c>
    </row>
    <row r="1323" customFormat="false" ht="23.25" hidden="false" customHeight="false" outlineLevel="0" collapsed="false">
      <c r="A1323" s="884" t="s">
        <v>8464</v>
      </c>
      <c r="B1323" s="884" t="s">
        <v>12807</v>
      </c>
      <c r="C1323" s="885" t="s">
        <v>12808</v>
      </c>
      <c r="D1323" s="884" t="s">
        <v>8467</v>
      </c>
      <c r="E1323" s="884" t="s">
        <v>12809</v>
      </c>
      <c r="F1323" s="884" t="s">
        <v>12810</v>
      </c>
    </row>
    <row r="1324" customFormat="false" ht="15" hidden="false" customHeight="false" outlineLevel="0" collapsed="false">
      <c r="A1324" s="884" t="s">
        <v>8464</v>
      </c>
      <c r="B1324" s="884" t="s">
        <v>12811</v>
      </c>
      <c r="C1324" s="885" t="s">
        <v>12812</v>
      </c>
      <c r="D1324" s="884" t="s">
        <v>8467</v>
      </c>
      <c r="E1324" s="884" t="s">
        <v>12813</v>
      </c>
      <c r="F1324" s="884" t="s">
        <v>12814</v>
      </c>
    </row>
    <row r="1325" customFormat="false" ht="15" hidden="false" customHeight="false" outlineLevel="0" collapsed="false">
      <c r="A1325" s="884" t="s">
        <v>8464</v>
      </c>
      <c r="B1325" s="884" t="s">
        <v>12815</v>
      </c>
      <c r="C1325" s="885" t="s">
        <v>12816</v>
      </c>
      <c r="D1325" s="884" t="s">
        <v>8467</v>
      </c>
      <c r="E1325" s="884" t="s">
        <v>12352</v>
      </c>
      <c r="F1325" s="884" t="s">
        <v>12817</v>
      </c>
    </row>
    <row r="1326" customFormat="false" ht="15" hidden="false" customHeight="false" outlineLevel="0" collapsed="false">
      <c r="A1326" s="884" t="s">
        <v>8464</v>
      </c>
      <c r="B1326" s="884" t="s">
        <v>12818</v>
      </c>
      <c r="C1326" s="885" t="s">
        <v>12819</v>
      </c>
      <c r="D1326" s="884" t="s">
        <v>8467</v>
      </c>
      <c r="E1326" s="884" t="s">
        <v>12465</v>
      </c>
      <c r="F1326" s="884" t="s">
        <v>12820</v>
      </c>
    </row>
    <row r="1327" customFormat="false" ht="15" hidden="false" customHeight="false" outlineLevel="0" collapsed="false">
      <c r="A1327" s="884" t="s">
        <v>8464</v>
      </c>
      <c r="B1327" s="884" t="s">
        <v>12821</v>
      </c>
      <c r="C1327" s="885" t="s">
        <v>12822</v>
      </c>
      <c r="D1327" s="884" t="s">
        <v>12719</v>
      </c>
      <c r="E1327" s="884" t="s">
        <v>12523</v>
      </c>
      <c r="F1327" s="884" t="s">
        <v>12731</v>
      </c>
    </row>
    <row r="1328" customFormat="false" ht="15" hidden="false" customHeight="false" outlineLevel="0" collapsed="false">
      <c r="A1328" s="884" t="s">
        <v>8464</v>
      </c>
      <c r="B1328" s="884" t="s">
        <v>12823</v>
      </c>
      <c r="C1328" s="885" t="s">
        <v>12824</v>
      </c>
      <c r="D1328" s="884" t="s">
        <v>12719</v>
      </c>
      <c r="E1328" s="884" t="s">
        <v>12825</v>
      </c>
      <c r="F1328" s="884" t="s">
        <v>12826</v>
      </c>
    </row>
    <row r="1329" customFormat="false" ht="15" hidden="false" customHeight="false" outlineLevel="0" collapsed="false">
      <c r="A1329" s="884" t="s">
        <v>8464</v>
      </c>
      <c r="B1329" s="884" t="s">
        <v>12827</v>
      </c>
      <c r="C1329" s="885" t="s">
        <v>12828</v>
      </c>
      <c r="D1329" s="884" t="s">
        <v>9569</v>
      </c>
      <c r="E1329" s="884" t="s">
        <v>12829</v>
      </c>
      <c r="F1329" s="884" t="s">
        <v>12830</v>
      </c>
    </row>
    <row r="1330" customFormat="false" ht="15" hidden="false" customHeight="false" outlineLevel="0" collapsed="false">
      <c r="A1330" s="884" t="s">
        <v>8464</v>
      </c>
      <c r="B1330" s="884" t="s">
        <v>12831</v>
      </c>
      <c r="C1330" s="885" t="s">
        <v>12832</v>
      </c>
      <c r="D1330" s="884" t="s">
        <v>9569</v>
      </c>
      <c r="E1330" s="884" t="s">
        <v>12833</v>
      </c>
      <c r="F1330" s="884" t="s">
        <v>8540</v>
      </c>
    </row>
    <row r="1331" customFormat="false" ht="15" hidden="false" customHeight="false" outlineLevel="0" collapsed="false">
      <c r="A1331" s="884" t="s">
        <v>8464</v>
      </c>
      <c r="B1331" s="884" t="s">
        <v>12834</v>
      </c>
      <c r="C1331" s="885" t="s">
        <v>12835</v>
      </c>
      <c r="D1331" s="884" t="s">
        <v>12719</v>
      </c>
      <c r="E1331" s="884" t="s">
        <v>12836</v>
      </c>
      <c r="F1331" s="884" t="s">
        <v>12837</v>
      </c>
    </row>
    <row r="1332" customFormat="false" ht="15" hidden="false" customHeight="false" outlineLevel="0" collapsed="false">
      <c r="A1332" s="884" t="s">
        <v>8464</v>
      </c>
      <c r="B1332" s="884" t="s">
        <v>12838</v>
      </c>
      <c r="C1332" s="885" t="s">
        <v>12839</v>
      </c>
      <c r="D1332" s="884" t="s">
        <v>12719</v>
      </c>
      <c r="E1332" s="884" t="s">
        <v>12840</v>
      </c>
      <c r="F1332" s="884" t="s">
        <v>12841</v>
      </c>
    </row>
    <row r="1333" customFormat="false" ht="15" hidden="false" customHeight="false" outlineLevel="0" collapsed="false">
      <c r="A1333" s="884" t="s">
        <v>8464</v>
      </c>
      <c r="B1333" s="884" t="s">
        <v>12842</v>
      </c>
      <c r="C1333" s="885" t="s">
        <v>12843</v>
      </c>
      <c r="D1333" s="884" t="s">
        <v>12719</v>
      </c>
      <c r="E1333" s="884" t="s">
        <v>12844</v>
      </c>
      <c r="F1333" s="884" t="s">
        <v>12845</v>
      </c>
    </row>
    <row r="1334" customFormat="false" ht="15" hidden="false" customHeight="false" outlineLevel="0" collapsed="false">
      <c r="A1334" s="884" t="s">
        <v>8464</v>
      </c>
      <c r="B1334" s="884" t="s">
        <v>12846</v>
      </c>
      <c r="C1334" s="885" t="s">
        <v>12847</v>
      </c>
      <c r="D1334" s="884" t="s">
        <v>12719</v>
      </c>
      <c r="E1334" s="884" t="s">
        <v>12848</v>
      </c>
      <c r="F1334" s="884" t="s">
        <v>12849</v>
      </c>
    </row>
    <row r="1335" customFormat="false" ht="15" hidden="false" customHeight="false" outlineLevel="0" collapsed="false">
      <c r="A1335" s="884" t="s">
        <v>8464</v>
      </c>
      <c r="B1335" s="884" t="s">
        <v>12850</v>
      </c>
      <c r="C1335" s="885" t="s">
        <v>12851</v>
      </c>
      <c r="D1335" s="884" t="s">
        <v>9569</v>
      </c>
      <c r="E1335" s="884" t="s">
        <v>12852</v>
      </c>
      <c r="F1335" s="884" t="s">
        <v>12853</v>
      </c>
    </row>
    <row r="1336" customFormat="false" ht="15" hidden="false" customHeight="false" outlineLevel="0" collapsed="false">
      <c r="A1336" s="884" t="s">
        <v>8464</v>
      </c>
      <c r="B1336" s="884" t="s">
        <v>12854</v>
      </c>
      <c r="C1336" s="885" t="s">
        <v>12855</v>
      </c>
      <c r="D1336" s="884" t="s">
        <v>9569</v>
      </c>
      <c r="E1336" s="884" t="s">
        <v>12856</v>
      </c>
      <c r="F1336" s="884" t="s">
        <v>12857</v>
      </c>
    </row>
    <row r="1337" customFormat="false" ht="23.25" hidden="false" customHeight="false" outlineLevel="0" collapsed="false">
      <c r="A1337" s="884" t="s">
        <v>8464</v>
      </c>
      <c r="B1337" s="884" t="s">
        <v>12858</v>
      </c>
      <c r="C1337" s="885" t="s">
        <v>12859</v>
      </c>
      <c r="D1337" s="884" t="s">
        <v>12719</v>
      </c>
      <c r="E1337" s="884" t="s">
        <v>12860</v>
      </c>
      <c r="F1337" s="884" t="s">
        <v>12861</v>
      </c>
    </row>
    <row r="1338" customFormat="false" ht="23.25" hidden="false" customHeight="false" outlineLevel="0" collapsed="false">
      <c r="A1338" s="884" t="s">
        <v>8464</v>
      </c>
      <c r="B1338" s="884" t="s">
        <v>12862</v>
      </c>
      <c r="C1338" s="885" t="s">
        <v>12863</v>
      </c>
      <c r="D1338" s="884" t="s">
        <v>12719</v>
      </c>
      <c r="E1338" s="884" t="s">
        <v>12864</v>
      </c>
      <c r="F1338" s="884" t="s">
        <v>12865</v>
      </c>
    </row>
    <row r="1339" customFormat="false" ht="34.5" hidden="false" customHeight="false" outlineLevel="0" collapsed="false">
      <c r="A1339" s="884" t="s">
        <v>8464</v>
      </c>
      <c r="B1339" s="884" t="s">
        <v>12866</v>
      </c>
      <c r="C1339" s="885" t="s">
        <v>12867</v>
      </c>
      <c r="D1339" s="884" t="s">
        <v>12719</v>
      </c>
      <c r="E1339" s="884" t="s">
        <v>12868</v>
      </c>
      <c r="F1339" s="884" t="s">
        <v>12869</v>
      </c>
    </row>
    <row r="1340" customFormat="false" ht="34.5" hidden="false" customHeight="false" outlineLevel="0" collapsed="false">
      <c r="A1340" s="884" t="s">
        <v>8464</v>
      </c>
      <c r="B1340" s="884" t="s">
        <v>12870</v>
      </c>
      <c r="C1340" s="885" t="s">
        <v>12871</v>
      </c>
      <c r="D1340" s="884" t="s">
        <v>12719</v>
      </c>
      <c r="E1340" s="884" t="s">
        <v>12872</v>
      </c>
      <c r="F1340" s="884" t="s">
        <v>12873</v>
      </c>
    </row>
    <row r="1341" customFormat="false" ht="34.5" hidden="false" customHeight="false" outlineLevel="0" collapsed="false">
      <c r="A1341" s="884" t="s">
        <v>8464</v>
      </c>
      <c r="B1341" s="884" t="s">
        <v>12874</v>
      </c>
      <c r="C1341" s="885" t="s">
        <v>12875</v>
      </c>
      <c r="D1341" s="884" t="s">
        <v>12719</v>
      </c>
      <c r="E1341" s="884" t="s">
        <v>12876</v>
      </c>
      <c r="F1341" s="884" t="s">
        <v>12877</v>
      </c>
    </row>
    <row r="1342" customFormat="false" ht="34.5" hidden="false" customHeight="false" outlineLevel="0" collapsed="false">
      <c r="A1342" s="884" t="s">
        <v>8464</v>
      </c>
      <c r="B1342" s="884" t="s">
        <v>12878</v>
      </c>
      <c r="C1342" s="885" t="s">
        <v>12879</v>
      </c>
      <c r="D1342" s="884" t="s">
        <v>12719</v>
      </c>
      <c r="E1342" s="884" t="s">
        <v>12880</v>
      </c>
      <c r="F1342" s="884" t="s">
        <v>12881</v>
      </c>
    </row>
    <row r="1343" customFormat="false" ht="23.25" hidden="false" customHeight="false" outlineLevel="0" collapsed="false">
      <c r="A1343" s="884" t="s">
        <v>8464</v>
      </c>
      <c r="B1343" s="884" t="s">
        <v>12882</v>
      </c>
      <c r="C1343" s="885" t="s">
        <v>12883</v>
      </c>
      <c r="D1343" s="884" t="s">
        <v>12719</v>
      </c>
      <c r="E1343" s="884" t="s">
        <v>12884</v>
      </c>
      <c r="F1343" s="884" t="s">
        <v>12885</v>
      </c>
    </row>
    <row r="1344" customFormat="false" ht="23.25" hidden="false" customHeight="false" outlineLevel="0" collapsed="false">
      <c r="A1344" s="884" t="s">
        <v>8464</v>
      </c>
      <c r="B1344" s="884" t="s">
        <v>12886</v>
      </c>
      <c r="C1344" s="885" t="s">
        <v>12887</v>
      </c>
      <c r="D1344" s="884" t="s">
        <v>12719</v>
      </c>
      <c r="E1344" s="884" t="s">
        <v>12888</v>
      </c>
      <c r="F1344" s="884" t="s">
        <v>12889</v>
      </c>
    </row>
    <row r="1345" customFormat="false" ht="23.25" hidden="false" customHeight="false" outlineLevel="0" collapsed="false">
      <c r="A1345" s="884" t="s">
        <v>8464</v>
      </c>
      <c r="B1345" s="884" t="s">
        <v>12890</v>
      </c>
      <c r="C1345" s="885" t="s">
        <v>12891</v>
      </c>
      <c r="D1345" s="884" t="s">
        <v>12719</v>
      </c>
      <c r="E1345" s="884" t="s">
        <v>12892</v>
      </c>
      <c r="F1345" s="884" t="s">
        <v>12893</v>
      </c>
    </row>
    <row r="1346" customFormat="false" ht="23.25" hidden="false" customHeight="false" outlineLevel="0" collapsed="false">
      <c r="A1346" s="884" t="s">
        <v>8464</v>
      </c>
      <c r="B1346" s="884" t="s">
        <v>12894</v>
      </c>
      <c r="C1346" s="885" t="s">
        <v>12895</v>
      </c>
      <c r="D1346" s="884" t="s">
        <v>12719</v>
      </c>
      <c r="E1346" s="884" t="s">
        <v>12896</v>
      </c>
      <c r="F1346" s="884" t="s">
        <v>12897</v>
      </c>
    </row>
    <row r="1347" customFormat="false" ht="34.5" hidden="false" customHeight="false" outlineLevel="0" collapsed="false">
      <c r="A1347" s="884" t="s">
        <v>8464</v>
      </c>
      <c r="B1347" s="884" t="s">
        <v>12898</v>
      </c>
      <c r="C1347" s="885" t="s">
        <v>12899</v>
      </c>
      <c r="D1347" s="884" t="s">
        <v>12719</v>
      </c>
      <c r="E1347" s="884" t="s">
        <v>12900</v>
      </c>
      <c r="F1347" s="884" t="s">
        <v>12901</v>
      </c>
    </row>
    <row r="1348" customFormat="false" ht="34.5" hidden="false" customHeight="false" outlineLevel="0" collapsed="false">
      <c r="A1348" s="884" t="s">
        <v>8464</v>
      </c>
      <c r="B1348" s="884" t="s">
        <v>12902</v>
      </c>
      <c r="C1348" s="885" t="s">
        <v>12903</v>
      </c>
      <c r="D1348" s="884" t="s">
        <v>12719</v>
      </c>
      <c r="E1348" s="884" t="s">
        <v>12904</v>
      </c>
      <c r="F1348" s="884" t="s">
        <v>12905</v>
      </c>
    </row>
    <row r="1349" customFormat="false" ht="23.25" hidden="false" customHeight="false" outlineLevel="0" collapsed="false">
      <c r="A1349" s="884" t="s">
        <v>8464</v>
      </c>
      <c r="B1349" s="884" t="s">
        <v>12906</v>
      </c>
      <c r="C1349" s="885" t="s">
        <v>12907</v>
      </c>
      <c r="D1349" s="884" t="s">
        <v>9569</v>
      </c>
      <c r="E1349" s="884" t="s">
        <v>12908</v>
      </c>
      <c r="F1349" s="884" t="s">
        <v>12909</v>
      </c>
    </row>
    <row r="1350" customFormat="false" ht="23.25" hidden="false" customHeight="false" outlineLevel="0" collapsed="false">
      <c r="A1350" s="884" t="s">
        <v>8464</v>
      </c>
      <c r="B1350" s="884" t="s">
        <v>12910</v>
      </c>
      <c r="C1350" s="885" t="s">
        <v>12911</v>
      </c>
      <c r="D1350" s="884" t="s">
        <v>9569</v>
      </c>
      <c r="E1350" s="884" t="s">
        <v>12912</v>
      </c>
      <c r="F1350" s="884" t="s">
        <v>12913</v>
      </c>
    </row>
    <row r="1351" customFormat="false" ht="23.25" hidden="false" customHeight="false" outlineLevel="0" collapsed="false">
      <c r="A1351" s="884" t="s">
        <v>8464</v>
      </c>
      <c r="B1351" s="884" t="s">
        <v>12914</v>
      </c>
      <c r="C1351" s="885" t="s">
        <v>12915</v>
      </c>
      <c r="D1351" s="884" t="s">
        <v>9569</v>
      </c>
      <c r="E1351" s="884" t="s">
        <v>12916</v>
      </c>
      <c r="F1351" s="884" t="s">
        <v>12917</v>
      </c>
    </row>
    <row r="1352" customFormat="false" ht="23.25" hidden="false" customHeight="false" outlineLevel="0" collapsed="false">
      <c r="A1352" s="884" t="s">
        <v>8464</v>
      </c>
      <c r="B1352" s="884" t="s">
        <v>12918</v>
      </c>
      <c r="C1352" s="885" t="s">
        <v>12919</v>
      </c>
      <c r="D1352" s="884" t="s">
        <v>12719</v>
      </c>
      <c r="E1352" s="884" t="s">
        <v>12920</v>
      </c>
      <c r="F1352" s="884" t="s">
        <v>12921</v>
      </c>
    </row>
    <row r="1353" customFormat="false" ht="15" hidden="false" customHeight="false" outlineLevel="0" collapsed="false">
      <c r="A1353" s="884" t="s">
        <v>8464</v>
      </c>
      <c r="B1353" s="884" t="s">
        <v>12922</v>
      </c>
      <c r="C1353" s="885" t="s">
        <v>12923</v>
      </c>
      <c r="D1353" s="884" t="s">
        <v>12719</v>
      </c>
      <c r="E1353" s="884" t="s">
        <v>12924</v>
      </c>
      <c r="F1353" s="884" t="s">
        <v>12925</v>
      </c>
    </row>
    <row r="1354" customFormat="false" ht="15" hidden="false" customHeight="false" outlineLevel="0" collapsed="false">
      <c r="A1354" s="884" t="s">
        <v>8464</v>
      </c>
      <c r="B1354" s="884" t="s">
        <v>12926</v>
      </c>
      <c r="C1354" s="885" t="s">
        <v>12927</v>
      </c>
      <c r="D1354" s="884" t="s">
        <v>12719</v>
      </c>
      <c r="E1354" s="884" t="s">
        <v>12928</v>
      </c>
      <c r="F1354" s="884" t="s">
        <v>12929</v>
      </c>
    </row>
    <row r="1355" customFormat="false" ht="15" hidden="false" customHeight="false" outlineLevel="0" collapsed="false">
      <c r="A1355" s="884" t="s">
        <v>8464</v>
      </c>
      <c r="B1355" s="884" t="s">
        <v>12930</v>
      </c>
      <c r="C1355" s="885" t="s">
        <v>12931</v>
      </c>
      <c r="D1355" s="884" t="s">
        <v>12719</v>
      </c>
      <c r="E1355" s="884" t="s">
        <v>12932</v>
      </c>
      <c r="F1355" s="884" t="s">
        <v>12933</v>
      </c>
    </row>
    <row r="1356" customFormat="false" ht="23.25" hidden="false" customHeight="false" outlineLevel="0" collapsed="false">
      <c r="A1356" s="884" t="s">
        <v>8464</v>
      </c>
      <c r="B1356" s="884" t="s">
        <v>12934</v>
      </c>
      <c r="C1356" s="885" t="s">
        <v>12935</v>
      </c>
      <c r="D1356" s="884" t="s">
        <v>12719</v>
      </c>
      <c r="E1356" s="884" t="s">
        <v>12936</v>
      </c>
      <c r="F1356" s="884" t="s">
        <v>12937</v>
      </c>
    </row>
    <row r="1357" customFormat="false" ht="23.25" hidden="false" customHeight="false" outlineLevel="0" collapsed="false">
      <c r="A1357" s="884" t="s">
        <v>8464</v>
      </c>
      <c r="B1357" s="884" t="s">
        <v>12938</v>
      </c>
      <c r="C1357" s="885" t="s">
        <v>12939</v>
      </c>
      <c r="D1357" s="884" t="s">
        <v>12719</v>
      </c>
      <c r="E1357" s="884" t="s">
        <v>12940</v>
      </c>
      <c r="F1357" s="884" t="s">
        <v>12941</v>
      </c>
    </row>
    <row r="1358" customFormat="false" ht="34.5" hidden="false" customHeight="false" outlineLevel="0" collapsed="false">
      <c r="A1358" s="884" t="s">
        <v>8464</v>
      </c>
      <c r="B1358" s="884" t="s">
        <v>12942</v>
      </c>
      <c r="C1358" s="885" t="s">
        <v>12943</v>
      </c>
      <c r="D1358" s="884" t="s">
        <v>9569</v>
      </c>
      <c r="E1358" s="884" t="s">
        <v>12944</v>
      </c>
      <c r="F1358" s="884" t="s">
        <v>12945</v>
      </c>
    </row>
    <row r="1359" customFormat="false" ht="34.5" hidden="false" customHeight="false" outlineLevel="0" collapsed="false">
      <c r="A1359" s="884" t="s">
        <v>8464</v>
      </c>
      <c r="B1359" s="884" t="s">
        <v>12946</v>
      </c>
      <c r="C1359" s="885" t="s">
        <v>12947</v>
      </c>
      <c r="D1359" s="884" t="s">
        <v>9569</v>
      </c>
      <c r="E1359" s="884" t="s">
        <v>12948</v>
      </c>
      <c r="F1359" s="884" t="s">
        <v>12949</v>
      </c>
    </row>
    <row r="1360" customFormat="false" ht="23.25" hidden="false" customHeight="false" outlineLevel="0" collapsed="false">
      <c r="A1360" s="884" t="s">
        <v>8464</v>
      </c>
      <c r="B1360" s="884" t="s">
        <v>12950</v>
      </c>
      <c r="C1360" s="885" t="s">
        <v>12951</v>
      </c>
      <c r="D1360" s="884" t="s">
        <v>9569</v>
      </c>
      <c r="E1360" s="884" t="s">
        <v>12952</v>
      </c>
      <c r="F1360" s="884" t="s">
        <v>12953</v>
      </c>
    </row>
    <row r="1361" customFormat="false" ht="23.25" hidden="false" customHeight="false" outlineLevel="0" collapsed="false">
      <c r="A1361" s="884" t="s">
        <v>8464</v>
      </c>
      <c r="B1361" s="884" t="s">
        <v>12954</v>
      </c>
      <c r="C1361" s="885" t="s">
        <v>12955</v>
      </c>
      <c r="D1361" s="884" t="s">
        <v>9569</v>
      </c>
      <c r="E1361" s="884" t="s">
        <v>12956</v>
      </c>
      <c r="F1361" s="884" t="s">
        <v>12957</v>
      </c>
    </row>
    <row r="1362" customFormat="false" ht="34.5" hidden="false" customHeight="false" outlineLevel="0" collapsed="false">
      <c r="A1362" s="884" t="s">
        <v>8464</v>
      </c>
      <c r="B1362" s="884" t="s">
        <v>12958</v>
      </c>
      <c r="C1362" s="885" t="s">
        <v>12959</v>
      </c>
      <c r="D1362" s="884" t="s">
        <v>9569</v>
      </c>
      <c r="E1362" s="884" t="s">
        <v>12960</v>
      </c>
      <c r="F1362" s="884" t="s">
        <v>12961</v>
      </c>
    </row>
    <row r="1363" customFormat="false" ht="34.5" hidden="false" customHeight="false" outlineLevel="0" collapsed="false">
      <c r="A1363" s="884" t="s">
        <v>8464</v>
      </c>
      <c r="B1363" s="884" t="s">
        <v>12962</v>
      </c>
      <c r="C1363" s="885" t="s">
        <v>12963</v>
      </c>
      <c r="D1363" s="884" t="s">
        <v>9569</v>
      </c>
      <c r="E1363" s="884" t="s">
        <v>12523</v>
      </c>
      <c r="F1363" s="884" t="s">
        <v>12964</v>
      </c>
    </row>
    <row r="1364" customFormat="false" ht="23.25" hidden="false" customHeight="false" outlineLevel="0" collapsed="false">
      <c r="A1364" s="884" t="s">
        <v>8464</v>
      </c>
      <c r="B1364" s="884" t="s">
        <v>12965</v>
      </c>
      <c r="C1364" s="885" t="s">
        <v>12966</v>
      </c>
      <c r="D1364" s="884" t="s">
        <v>9569</v>
      </c>
      <c r="E1364" s="884" t="s">
        <v>12967</v>
      </c>
      <c r="F1364" s="884" t="s">
        <v>12968</v>
      </c>
    </row>
    <row r="1365" customFormat="false" ht="23.25" hidden="false" customHeight="false" outlineLevel="0" collapsed="false">
      <c r="A1365" s="884" t="s">
        <v>8464</v>
      </c>
      <c r="B1365" s="884" t="s">
        <v>12969</v>
      </c>
      <c r="C1365" s="885" t="s">
        <v>12970</v>
      </c>
      <c r="D1365" s="884" t="s">
        <v>9569</v>
      </c>
      <c r="E1365" s="884" t="s">
        <v>12971</v>
      </c>
      <c r="F1365" s="884" t="s">
        <v>12972</v>
      </c>
    </row>
    <row r="1366" customFormat="false" ht="34.5" hidden="false" customHeight="false" outlineLevel="0" collapsed="false">
      <c r="A1366" s="884" t="s">
        <v>8464</v>
      </c>
      <c r="B1366" s="884" t="s">
        <v>12973</v>
      </c>
      <c r="C1366" s="885" t="s">
        <v>12974</v>
      </c>
      <c r="D1366" s="884" t="s">
        <v>9569</v>
      </c>
      <c r="E1366" s="884" t="s">
        <v>12975</v>
      </c>
      <c r="F1366" s="884" t="s">
        <v>12976</v>
      </c>
    </row>
    <row r="1367" customFormat="false" ht="34.5" hidden="false" customHeight="false" outlineLevel="0" collapsed="false">
      <c r="A1367" s="884" t="s">
        <v>8464</v>
      </c>
      <c r="B1367" s="884" t="s">
        <v>12977</v>
      </c>
      <c r="C1367" s="885" t="s">
        <v>12978</v>
      </c>
      <c r="D1367" s="884" t="s">
        <v>9569</v>
      </c>
      <c r="E1367" s="884" t="s">
        <v>12979</v>
      </c>
      <c r="F1367" s="884" t="s">
        <v>12980</v>
      </c>
    </row>
    <row r="1368" customFormat="false" ht="34.5" hidden="false" customHeight="false" outlineLevel="0" collapsed="false">
      <c r="A1368" s="884" t="s">
        <v>8464</v>
      </c>
      <c r="B1368" s="884" t="s">
        <v>12981</v>
      </c>
      <c r="C1368" s="885" t="s">
        <v>12982</v>
      </c>
      <c r="D1368" s="884" t="s">
        <v>9569</v>
      </c>
      <c r="E1368" s="884" t="s">
        <v>12983</v>
      </c>
      <c r="F1368" s="884" t="s">
        <v>12984</v>
      </c>
    </row>
    <row r="1369" customFormat="false" ht="34.5" hidden="false" customHeight="false" outlineLevel="0" collapsed="false">
      <c r="A1369" s="884" t="s">
        <v>8464</v>
      </c>
      <c r="B1369" s="884" t="s">
        <v>12985</v>
      </c>
      <c r="C1369" s="885" t="s">
        <v>12986</v>
      </c>
      <c r="D1369" s="884" t="s">
        <v>9569</v>
      </c>
      <c r="E1369" s="884" t="s">
        <v>12987</v>
      </c>
      <c r="F1369" s="884" t="s">
        <v>12988</v>
      </c>
    </row>
    <row r="1370" customFormat="false" ht="34.5" hidden="false" customHeight="false" outlineLevel="0" collapsed="false">
      <c r="A1370" s="884" t="s">
        <v>8464</v>
      </c>
      <c r="B1370" s="884" t="s">
        <v>12989</v>
      </c>
      <c r="C1370" s="885" t="s">
        <v>12990</v>
      </c>
      <c r="D1370" s="884" t="s">
        <v>9569</v>
      </c>
      <c r="E1370" s="884" t="s">
        <v>12991</v>
      </c>
      <c r="F1370" s="884" t="s">
        <v>12992</v>
      </c>
    </row>
    <row r="1371" customFormat="false" ht="34.5" hidden="false" customHeight="false" outlineLevel="0" collapsed="false">
      <c r="A1371" s="884" t="s">
        <v>8464</v>
      </c>
      <c r="B1371" s="884" t="s">
        <v>12993</v>
      </c>
      <c r="C1371" s="885" t="s">
        <v>12994</v>
      </c>
      <c r="D1371" s="884" t="s">
        <v>9569</v>
      </c>
      <c r="E1371" s="884" t="s">
        <v>12995</v>
      </c>
      <c r="F1371" s="884" t="s">
        <v>12996</v>
      </c>
    </row>
    <row r="1372" customFormat="false" ht="34.5" hidden="false" customHeight="false" outlineLevel="0" collapsed="false">
      <c r="A1372" s="884" t="s">
        <v>8464</v>
      </c>
      <c r="B1372" s="884" t="s">
        <v>12997</v>
      </c>
      <c r="C1372" s="885" t="s">
        <v>12998</v>
      </c>
      <c r="D1372" s="884" t="s">
        <v>9569</v>
      </c>
      <c r="E1372" s="884" t="s">
        <v>12999</v>
      </c>
      <c r="F1372" s="884" t="s">
        <v>13000</v>
      </c>
    </row>
    <row r="1373" customFormat="false" ht="34.5" hidden="false" customHeight="false" outlineLevel="0" collapsed="false">
      <c r="A1373" s="884" t="s">
        <v>8464</v>
      </c>
      <c r="B1373" s="884" t="s">
        <v>13001</v>
      </c>
      <c r="C1373" s="885" t="s">
        <v>13002</v>
      </c>
      <c r="D1373" s="884" t="s">
        <v>9569</v>
      </c>
      <c r="E1373" s="884" t="s">
        <v>13003</v>
      </c>
      <c r="F1373" s="884" t="s">
        <v>13004</v>
      </c>
    </row>
    <row r="1374" customFormat="false" ht="34.5" hidden="false" customHeight="false" outlineLevel="0" collapsed="false">
      <c r="A1374" s="884" t="s">
        <v>8464</v>
      </c>
      <c r="B1374" s="884" t="s">
        <v>13005</v>
      </c>
      <c r="C1374" s="885" t="s">
        <v>13006</v>
      </c>
      <c r="D1374" s="884" t="s">
        <v>9569</v>
      </c>
      <c r="E1374" s="884" t="s">
        <v>13007</v>
      </c>
      <c r="F1374" s="884" t="s">
        <v>13008</v>
      </c>
    </row>
    <row r="1375" customFormat="false" ht="34.5" hidden="false" customHeight="false" outlineLevel="0" collapsed="false">
      <c r="A1375" s="884" t="s">
        <v>8464</v>
      </c>
      <c r="B1375" s="884" t="s">
        <v>13009</v>
      </c>
      <c r="C1375" s="885" t="s">
        <v>13010</v>
      </c>
      <c r="D1375" s="884" t="s">
        <v>9569</v>
      </c>
      <c r="E1375" s="884" t="s">
        <v>13011</v>
      </c>
      <c r="F1375" s="884" t="s">
        <v>13012</v>
      </c>
    </row>
    <row r="1376" customFormat="false" ht="34.5" hidden="false" customHeight="false" outlineLevel="0" collapsed="false">
      <c r="A1376" s="884" t="s">
        <v>8464</v>
      </c>
      <c r="B1376" s="884" t="s">
        <v>13013</v>
      </c>
      <c r="C1376" s="885" t="s">
        <v>13014</v>
      </c>
      <c r="D1376" s="884" t="s">
        <v>9569</v>
      </c>
      <c r="E1376" s="884" t="s">
        <v>13015</v>
      </c>
      <c r="F1376" s="884" t="s">
        <v>13016</v>
      </c>
    </row>
    <row r="1377" customFormat="false" ht="34.5" hidden="false" customHeight="false" outlineLevel="0" collapsed="false">
      <c r="A1377" s="884" t="s">
        <v>8464</v>
      </c>
      <c r="B1377" s="884" t="s">
        <v>13017</v>
      </c>
      <c r="C1377" s="885" t="s">
        <v>13018</v>
      </c>
      <c r="D1377" s="884" t="s">
        <v>9569</v>
      </c>
      <c r="E1377" s="884" t="s">
        <v>13019</v>
      </c>
      <c r="F1377" s="884" t="s">
        <v>13020</v>
      </c>
    </row>
    <row r="1378" customFormat="false" ht="34.5" hidden="false" customHeight="false" outlineLevel="0" collapsed="false">
      <c r="A1378" s="884" t="s">
        <v>8464</v>
      </c>
      <c r="B1378" s="884" t="s">
        <v>13021</v>
      </c>
      <c r="C1378" s="885" t="s">
        <v>13022</v>
      </c>
      <c r="D1378" s="884" t="s">
        <v>9569</v>
      </c>
      <c r="E1378" s="884" t="s">
        <v>13023</v>
      </c>
      <c r="F1378" s="884" t="s">
        <v>13024</v>
      </c>
    </row>
    <row r="1379" customFormat="false" ht="34.5" hidden="false" customHeight="false" outlineLevel="0" collapsed="false">
      <c r="A1379" s="884" t="s">
        <v>8464</v>
      </c>
      <c r="B1379" s="884" t="s">
        <v>13025</v>
      </c>
      <c r="C1379" s="885" t="s">
        <v>13026</v>
      </c>
      <c r="D1379" s="884" t="s">
        <v>9569</v>
      </c>
      <c r="E1379" s="884" t="s">
        <v>13027</v>
      </c>
      <c r="F1379" s="884" t="s">
        <v>13028</v>
      </c>
    </row>
    <row r="1380" customFormat="false" ht="34.5" hidden="false" customHeight="false" outlineLevel="0" collapsed="false">
      <c r="A1380" s="884" t="s">
        <v>8464</v>
      </c>
      <c r="B1380" s="884" t="s">
        <v>13029</v>
      </c>
      <c r="C1380" s="885" t="s">
        <v>13030</v>
      </c>
      <c r="D1380" s="884" t="s">
        <v>9569</v>
      </c>
      <c r="E1380" s="884" t="s">
        <v>13031</v>
      </c>
      <c r="F1380" s="884" t="s">
        <v>13032</v>
      </c>
    </row>
    <row r="1381" customFormat="false" ht="34.5" hidden="false" customHeight="false" outlineLevel="0" collapsed="false">
      <c r="A1381" s="884" t="s">
        <v>8464</v>
      </c>
      <c r="B1381" s="884" t="s">
        <v>13033</v>
      </c>
      <c r="C1381" s="885" t="s">
        <v>13034</v>
      </c>
      <c r="D1381" s="884" t="s">
        <v>9569</v>
      </c>
      <c r="E1381" s="884" t="s">
        <v>13035</v>
      </c>
      <c r="F1381" s="884" t="s">
        <v>13036</v>
      </c>
    </row>
    <row r="1382" customFormat="false" ht="34.5" hidden="false" customHeight="false" outlineLevel="0" collapsed="false">
      <c r="A1382" s="884" t="s">
        <v>8464</v>
      </c>
      <c r="B1382" s="884" t="s">
        <v>13037</v>
      </c>
      <c r="C1382" s="885" t="s">
        <v>13038</v>
      </c>
      <c r="D1382" s="884" t="s">
        <v>9569</v>
      </c>
      <c r="E1382" s="884" t="s">
        <v>13039</v>
      </c>
      <c r="F1382" s="884" t="s">
        <v>13040</v>
      </c>
    </row>
    <row r="1383" customFormat="false" ht="34.5" hidden="false" customHeight="false" outlineLevel="0" collapsed="false">
      <c r="A1383" s="884" t="s">
        <v>8464</v>
      </c>
      <c r="B1383" s="884" t="s">
        <v>13041</v>
      </c>
      <c r="C1383" s="885" t="s">
        <v>13042</v>
      </c>
      <c r="D1383" s="884" t="s">
        <v>9569</v>
      </c>
      <c r="E1383" s="884" t="s">
        <v>13043</v>
      </c>
      <c r="F1383" s="884" t="s">
        <v>13044</v>
      </c>
    </row>
    <row r="1384" customFormat="false" ht="34.5" hidden="false" customHeight="false" outlineLevel="0" collapsed="false">
      <c r="A1384" s="884" t="s">
        <v>8464</v>
      </c>
      <c r="B1384" s="884" t="s">
        <v>13045</v>
      </c>
      <c r="C1384" s="885" t="s">
        <v>13046</v>
      </c>
      <c r="D1384" s="884" t="s">
        <v>9569</v>
      </c>
      <c r="E1384" s="884" t="s">
        <v>13047</v>
      </c>
      <c r="F1384" s="884" t="s">
        <v>13048</v>
      </c>
    </row>
    <row r="1385" customFormat="false" ht="34.5" hidden="false" customHeight="false" outlineLevel="0" collapsed="false">
      <c r="A1385" s="884" t="s">
        <v>8464</v>
      </c>
      <c r="B1385" s="884" t="s">
        <v>13049</v>
      </c>
      <c r="C1385" s="885" t="s">
        <v>13050</v>
      </c>
      <c r="D1385" s="884" t="s">
        <v>9569</v>
      </c>
      <c r="E1385" s="884" t="s">
        <v>13051</v>
      </c>
      <c r="F1385" s="884" t="s">
        <v>13052</v>
      </c>
    </row>
    <row r="1386" customFormat="false" ht="34.5" hidden="false" customHeight="false" outlineLevel="0" collapsed="false">
      <c r="A1386" s="884" t="s">
        <v>8464</v>
      </c>
      <c r="B1386" s="884" t="s">
        <v>13053</v>
      </c>
      <c r="C1386" s="885" t="s">
        <v>13054</v>
      </c>
      <c r="D1386" s="884" t="s">
        <v>9569</v>
      </c>
      <c r="E1386" s="884" t="s">
        <v>13055</v>
      </c>
      <c r="F1386" s="884" t="s">
        <v>13056</v>
      </c>
    </row>
    <row r="1387" customFormat="false" ht="34.5" hidden="false" customHeight="false" outlineLevel="0" collapsed="false">
      <c r="A1387" s="884" t="s">
        <v>8464</v>
      </c>
      <c r="B1387" s="884" t="s">
        <v>13057</v>
      </c>
      <c r="C1387" s="885" t="s">
        <v>13058</v>
      </c>
      <c r="D1387" s="884" t="s">
        <v>9569</v>
      </c>
      <c r="E1387" s="884" t="s">
        <v>13059</v>
      </c>
      <c r="F1387" s="884" t="s">
        <v>13060</v>
      </c>
    </row>
    <row r="1388" customFormat="false" ht="34.5" hidden="false" customHeight="false" outlineLevel="0" collapsed="false">
      <c r="A1388" s="884" t="s">
        <v>8464</v>
      </c>
      <c r="B1388" s="884" t="s">
        <v>13061</v>
      </c>
      <c r="C1388" s="885" t="s">
        <v>13062</v>
      </c>
      <c r="D1388" s="884" t="s">
        <v>9569</v>
      </c>
      <c r="E1388" s="884" t="s">
        <v>13063</v>
      </c>
      <c r="F1388" s="884" t="s">
        <v>13064</v>
      </c>
    </row>
    <row r="1389" customFormat="false" ht="34.5" hidden="false" customHeight="false" outlineLevel="0" collapsed="false">
      <c r="A1389" s="884" t="s">
        <v>8464</v>
      </c>
      <c r="B1389" s="884" t="s">
        <v>13065</v>
      </c>
      <c r="C1389" s="885" t="s">
        <v>13066</v>
      </c>
      <c r="D1389" s="884" t="s">
        <v>9569</v>
      </c>
      <c r="E1389" s="884" t="s">
        <v>13067</v>
      </c>
      <c r="F1389" s="884" t="s">
        <v>13068</v>
      </c>
    </row>
    <row r="1390" customFormat="false" ht="23.25" hidden="false" customHeight="false" outlineLevel="0" collapsed="false">
      <c r="A1390" s="884" t="s">
        <v>8464</v>
      </c>
      <c r="B1390" s="884" t="s">
        <v>13069</v>
      </c>
      <c r="C1390" s="885" t="s">
        <v>13070</v>
      </c>
      <c r="D1390" s="884" t="s">
        <v>8467</v>
      </c>
      <c r="E1390" s="884" t="s">
        <v>13071</v>
      </c>
      <c r="F1390" s="884" t="s">
        <v>13072</v>
      </c>
    </row>
    <row r="1391" customFormat="false" ht="34.5" hidden="false" customHeight="false" outlineLevel="0" collapsed="false">
      <c r="A1391" s="884" t="s">
        <v>8464</v>
      </c>
      <c r="B1391" s="884" t="s">
        <v>13073</v>
      </c>
      <c r="C1391" s="885" t="s">
        <v>13074</v>
      </c>
      <c r="D1391" s="884" t="s">
        <v>8467</v>
      </c>
      <c r="E1391" s="884" t="s">
        <v>13075</v>
      </c>
      <c r="F1391" s="884" t="s">
        <v>13076</v>
      </c>
    </row>
    <row r="1392" customFormat="false" ht="34.5" hidden="false" customHeight="false" outlineLevel="0" collapsed="false">
      <c r="A1392" s="884" t="s">
        <v>8464</v>
      </c>
      <c r="B1392" s="884" t="s">
        <v>13077</v>
      </c>
      <c r="C1392" s="885" t="s">
        <v>13078</v>
      </c>
      <c r="D1392" s="884" t="s">
        <v>8467</v>
      </c>
      <c r="E1392" s="884" t="s">
        <v>13079</v>
      </c>
      <c r="F1392" s="884" t="s">
        <v>13035</v>
      </c>
    </row>
    <row r="1393" customFormat="false" ht="34.5" hidden="false" customHeight="false" outlineLevel="0" collapsed="false">
      <c r="A1393" s="884" t="s">
        <v>8464</v>
      </c>
      <c r="B1393" s="884" t="s">
        <v>13080</v>
      </c>
      <c r="C1393" s="885" t="s">
        <v>13081</v>
      </c>
      <c r="D1393" s="884" t="s">
        <v>8467</v>
      </c>
      <c r="E1393" s="884" t="s">
        <v>13082</v>
      </c>
      <c r="F1393" s="884" t="s">
        <v>13083</v>
      </c>
    </row>
    <row r="1394" customFormat="false" ht="23.25" hidden="false" customHeight="false" outlineLevel="0" collapsed="false">
      <c r="A1394" s="884" t="s">
        <v>8464</v>
      </c>
      <c r="B1394" s="884" t="s">
        <v>13084</v>
      </c>
      <c r="C1394" s="885" t="s">
        <v>13085</v>
      </c>
      <c r="D1394" s="884" t="s">
        <v>8467</v>
      </c>
      <c r="E1394" s="884" t="s">
        <v>13086</v>
      </c>
      <c r="F1394" s="884" t="s">
        <v>13087</v>
      </c>
    </row>
    <row r="1395" customFormat="false" ht="23.25" hidden="false" customHeight="false" outlineLevel="0" collapsed="false">
      <c r="A1395" s="884" t="s">
        <v>8464</v>
      </c>
      <c r="B1395" s="884" t="s">
        <v>13088</v>
      </c>
      <c r="C1395" s="885" t="s">
        <v>13089</v>
      </c>
      <c r="D1395" s="884" t="s">
        <v>8467</v>
      </c>
      <c r="E1395" s="884" t="s">
        <v>13090</v>
      </c>
      <c r="F1395" s="884" t="s">
        <v>13091</v>
      </c>
    </row>
    <row r="1396" customFormat="false" ht="34.5" hidden="false" customHeight="false" outlineLevel="0" collapsed="false">
      <c r="A1396" s="884" t="s">
        <v>8464</v>
      </c>
      <c r="B1396" s="884" t="s">
        <v>13092</v>
      </c>
      <c r="C1396" s="885" t="s">
        <v>13093</v>
      </c>
      <c r="D1396" s="884" t="s">
        <v>8467</v>
      </c>
      <c r="E1396" s="884" t="s">
        <v>13094</v>
      </c>
      <c r="F1396" s="884" t="s">
        <v>13095</v>
      </c>
    </row>
    <row r="1397" customFormat="false" ht="34.5" hidden="false" customHeight="false" outlineLevel="0" collapsed="false">
      <c r="A1397" s="884" t="s">
        <v>8464</v>
      </c>
      <c r="B1397" s="884" t="s">
        <v>13096</v>
      </c>
      <c r="C1397" s="885" t="s">
        <v>13097</v>
      </c>
      <c r="D1397" s="884" t="s">
        <v>8467</v>
      </c>
      <c r="E1397" s="884" t="s">
        <v>13098</v>
      </c>
      <c r="F1397" s="884" t="s">
        <v>13099</v>
      </c>
    </row>
    <row r="1398" customFormat="false" ht="34.5" hidden="false" customHeight="false" outlineLevel="0" collapsed="false">
      <c r="A1398" s="884" t="s">
        <v>8464</v>
      </c>
      <c r="B1398" s="884" t="s">
        <v>13100</v>
      </c>
      <c r="C1398" s="885" t="s">
        <v>13101</v>
      </c>
      <c r="D1398" s="884" t="s">
        <v>8467</v>
      </c>
      <c r="E1398" s="884" t="s">
        <v>13102</v>
      </c>
      <c r="F1398" s="884" t="s">
        <v>13103</v>
      </c>
    </row>
    <row r="1399" customFormat="false" ht="23.25" hidden="false" customHeight="false" outlineLevel="0" collapsed="false">
      <c r="A1399" s="884" t="s">
        <v>8464</v>
      </c>
      <c r="B1399" s="884" t="s">
        <v>13104</v>
      </c>
      <c r="C1399" s="885" t="s">
        <v>13105</v>
      </c>
      <c r="D1399" s="884" t="s">
        <v>8467</v>
      </c>
      <c r="E1399" s="884" t="s">
        <v>13106</v>
      </c>
      <c r="F1399" s="884" t="s">
        <v>13107</v>
      </c>
    </row>
    <row r="1400" customFormat="false" ht="23.25" hidden="false" customHeight="false" outlineLevel="0" collapsed="false">
      <c r="A1400" s="884" t="s">
        <v>8464</v>
      </c>
      <c r="B1400" s="884" t="s">
        <v>13108</v>
      </c>
      <c r="C1400" s="885" t="s">
        <v>13109</v>
      </c>
      <c r="D1400" s="884" t="s">
        <v>8467</v>
      </c>
      <c r="E1400" s="884" t="s">
        <v>13110</v>
      </c>
      <c r="F1400" s="884" t="s">
        <v>13111</v>
      </c>
    </row>
    <row r="1401" customFormat="false" ht="34.5" hidden="false" customHeight="false" outlineLevel="0" collapsed="false">
      <c r="A1401" s="884" t="s">
        <v>8464</v>
      </c>
      <c r="B1401" s="884" t="s">
        <v>13112</v>
      </c>
      <c r="C1401" s="885" t="s">
        <v>13113</v>
      </c>
      <c r="D1401" s="884" t="s">
        <v>8467</v>
      </c>
      <c r="E1401" s="884" t="s">
        <v>13114</v>
      </c>
      <c r="F1401" s="884" t="s">
        <v>13115</v>
      </c>
    </row>
    <row r="1402" customFormat="false" ht="34.5" hidden="false" customHeight="false" outlineLevel="0" collapsed="false">
      <c r="A1402" s="884" t="s">
        <v>8464</v>
      </c>
      <c r="B1402" s="884" t="s">
        <v>13116</v>
      </c>
      <c r="C1402" s="885" t="s">
        <v>13117</v>
      </c>
      <c r="D1402" s="884" t="s">
        <v>8467</v>
      </c>
      <c r="E1402" s="884" t="s">
        <v>13118</v>
      </c>
      <c r="F1402" s="884" t="s">
        <v>13119</v>
      </c>
    </row>
    <row r="1403" customFormat="false" ht="34.5" hidden="false" customHeight="false" outlineLevel="0" collapsed="false">
      <c r="A1403" s="884" t="s">
        <v>8464</v>
      </c>
      <c r="B1403" s="884" t="s">
        <v>13120</v>
      </c>
      <c r="C1403" s="885" t="s">
        <v>13121</v>
      </c>
      <c r="D1403" s="884" t="s">
        <v>8467</v>
      </c>
      <c r="E1403" s="884" t="s">
        <v>13122</v>
      </c>
      <c r="F1403" s="884" t="s">
        <v>13123</v>
      </c>
    </row>
    <row r="1404" customFormat="false" ht="23.25" hidden="false" customHeight="false" outlineLevel="0" collapsed="false">
      <c r="A1404" s="884" t="s">
        <v>8464</v>
      </c>
      <c r="B1404" s="884" t="s">
        <v>13124</v>
      </c>
      <c r="C1404" s="885" t="s">
        <v>13125</v>
      </c>
      <c r="D1404" s="884" t="s">
        <v>8467</v>
      </c>
      <c r="E1404" s="884" t="s">
        <v>13126</v>
      </c>
      <c r="F1404" s="884" t="s">
        <v>13127</v>
      </c>
    </row>
    <row r="1405" customFormat="false" ht="23.25" hidden="false" customHeight="false" outlineLevel="0" collapsed="false">
      <c r="A1405" s="884" t="s">
        <v>8464</v>
      </c>
      <c r="B1405" s="884" t="s">
        <v>13128</v>
      </c>
      <c r="C1405" s="885" t="s">
        <v>13129</v>
      </c>
      <c r="D1405" s="884" t="s">
        <v>8467</v>
      </c>
      <c r="E1405" s="884" t="s">
        <v>13130</v>
      </c>
      <c r="F1405" s="884" t="s">
        <v>13131</v>
      </c>
    </row>
    <row r="1406" customFormat="false" ht="34.5" hidden="false" customHeight="false" outlineLevel="0" collapsed="false">
      <c r="A1406" s="884" t="s">
        <v>8464</v>
      </c>
      <c r="B1406" s="884" t="s">
        <v>13132</v>
      </c>
      <c r="C1406" s="885" t="s">
        <v>13133</v>
      </c>
      <c r="D1406" s="884" t="s">
        <v>8467</v>
      </c>
      <c r="E1406" s="884" t="s">
        <v>13134</v>
      </c>
      <c r="F1406" s="884" t="s">
        <v>13135</v>
      </c>
    </row>
    <row r="1407" customFormat="false" ht="34.5" hidden="false" customHeight="false" outlineLevel="0" collapsed="false">
      <c r="A1407" s="884" t="s">
        <v>8464</v>
      </c>
      <c r="B1407" s="884" t="s">
        <v>13136</v>
      </c>
      <c r="C1407" s="885" t="s">
        <v>13137</v>
      </c>
      <c r="D1407" s="884" t="s">
        <v>8467</v>
      </c>
      <c r="E1407" s="884" t="s">
        <v>13138</v>
      </c>
      <c r="F1407" s="884" t="s">
        <v>13139</v>
      </c>
    </row>
    <row r="1408" customFormat="false" ht="34.5" hidden="false" customHeight="false" outlineLevel="0" collapsed="false">
      <c r="A1408" s="884" t="s">
        <v>8464</v>
      </c>
      <c r="B1408" s="884" t="s">
        <v>13140</v>
      </c>
      <c r="C1408" s="885" t="s">
        <v>13141</v>
      </c>
      <c r="D1408" s="884" t="s">
        <v>8467</v>
      </c>
      <c r="E1408" s="884" t="s">
        <v>13142</v>
      </c>
      <c r="F1408" s="884" t="s">
        <v>13143</v>
      </c>
    </row>
    <row r="1409" customFormat="false" ht="23.25" hidden="false" customHeight="false" outlineLevel="0" collapsed="false">
      <c r="A1409" s="884" t="s">
        <v>8464</v>
      </c>
      <c r="B1409" s="884" t="s">
        <v>13144</v>
      </c>
      <c r="C1409" s="885" t="s">
        <v>13145</v>
      </c>
      <c r="D1409" s="884" t="s">
        <v>8467</v>
      </c>
      <c r="E1409" s="884" t="s">
        <v>13146</v>
      </c>
      <c r="F1409" s="884" t="s">
        <v>13147</v>
      </c>
    </row>
    <row r="1410" customFormat="false" ht="23.25" hidden="false" customHeight="false" outlineLevel="0" collapsed="false">
      <c r="A1410" s="884" t="s">
        <v>8464</v>
      </c>
      <c r="B1410" s="884" t="s">
        <v>13148</v>
      </c>
      <c r="C1410" s="885" t="s">
        <v>13149</v>
      </c>
      <c r="D1410" s="884" t="s">
        <v>8787</v>
      </c>
      <c r="E1410" s="884" t="s">
        <v>8967</v>
      </c>
      <c r="F1410" s="884" t="s">
        <v>13150</v>
      </c>
    </row>
    <row r="1411" customFormat="false" ht="23.25" hidden="false" customHeight="false" outlineLevel="0" collapsed="false">
      <c r="A1411" s="884" t="s">
        <v>8464</v>
      </c>
      <c r="B1411" s="884" t="s">
        <v>13151</v>
      </c>
      <c r="C1411" s="885" t="s">
        <v>13152</v>
      </c>
      <c r="D1411" s="884" t="s">
        <v>12719</v>
      </c>
      <c r="E1411" s="884" t="s">
        <v>13153</v>
      </c>
      <c r="F1411" s="884" t="s">
        <v>13154</v>
      </c>
    </row>
    <row r="1412" customFormat="false" ht="23.25" hidden="false" customHeight="false" outlineLevel="0" collapsed="false">
      <c r="A1412" s="884" t="s">
        <v>8464</v>
      </c>
      <c r="B1412" s="884" t="s">
        <v>13155</v>
      </c>
      <c r="C1412" s="885" t="s">
        <v>13156</v>
      </c>
      <c r="D1412" s="884" t="s">
        <v>8787</v>
      </c>
      <c r="E1412" s="884" t="s">
        <v>13157</v>
      </c>
      <c r="F1412" s="884" t="s">
        <v>13158</v>
      </c>
    </row>
    <row r="1413" customFormat="false" ht="23.25" hidden="false" customHeight="false" outlineLevel="0" collapsed="false">
      <c r="A1413" s="884" t="s">
        <v>8464</v>
      </c>
      <c r="B1413" s="884" t="s">
        <v>13159</v>
      </c>
      <c r="C1413" s="885" t="s">
        <v>13160</v>
      </c>
      <c r="D1413" s="884" t="s">
        <v>8787</v>
      </c>
      <c r="E1413" s="884" t="s">
        <v>13161</v>
      </c>
      <c r="F1413" s="884" t="s">
        <v>13162</v>
      </c>
    </row>
    <row r="1414" customFormat="false" ht="23.25" hidden="false" customHeight="false" outlineLevel="0" collapsed="false">
      <c r="A1414" s="884" t="s">
        <v>8464</v>
      </c>
      <c r="B1414" s="884" t="s">
        <v>13163</v>
      </c>
      <c r="C1414" s="885" t="s">
        <v>13164</v>
      </c>
      <c r="D1414" s="884" t="s">
        <v>8787</v>
      </c>
      <c r="E1414" s="884" t="s">
        <v>13165</v>
      </c>
      <c r="F1414" s="884" t="s">
        <v>13166</v>
      </c>
    </row>
    <row r="1415" customFormat="false" ht="23.25" hidden="false" customHeight="false" outlineLevel="0" collapsed="false">
      <c r="A1415" s="884" t="s">
        <v>8464</v>
      </c>
      <c r="B1415" s="884" t="s">
        <v>13167</v>
      </c>
      <c r="C1415" s="885" t="s">
        <v>13168</v>
      </c>
      <c r="D1415" s="884" t="s">
        <v>8787</v>
      </c>
      <c r="E1415" s="884" t="s">
        <v>13169</v>
      </c>
      <c r="F1415" s="884" t="s">
        <v>13170</v>
      </c>
    </row>
    <row r="1416" customFormat="false" ht="23.25" hidden="false" customHeight="false" outlineLevel="0" collapsed="false">
      <c r="A1416" s="884" t="s">
        <v>8464</v>
      </c>
      <c r="B1416" s="884" t="s">
        <v>13171</v>
      </c>
      <c r="C1416" s="885" t="s">
        <v>13172</v>
      </c>
      <c r="D1416" s="884" t="s">
        <v>8787</v>
      </c>
      <c r="E1416" s="884" t="s">
        <v>13173</v>
      </c>
      <c r="F1416" s="884" t="s">
        <v>13174</v>
      </c>
    </row>
    <row r="1417" customFormat="false" ht="23.25" hidden="false" customHeight="false" outlineLevel="0" collapsed="false">
      <c r="A1417" s="884" t="s">
        <v>8464</v>
      </c>
      <c r="B1417" s="884" t="s">
        <v>13175</v>
      </c>
      <c r="C1417" s="885" t="s">
        <v>13176</v>
      </c>
      <c r="D1417" s="884" t="s">
        <v>8787</v>
      </c>
      <c r="E1417" s="884" t="s">
        <v>13177</v>
      </c>
      <c r="F1417" s="884" t="s">
        <v>13178</v>
      </c>
    </row>
    <row r="1418" customFormat="false" ht="23.25" hidden="false" customHeight="false" outlineLevel="0" collapsed="false">
      <c r="A1418" s="884" t="s">
        <v>8464</v>
      </c>
      <c r="B1418" s="884" t="s">
        <v>13179</v>
      </c>
      <c r="C1418" s="885" t="s">
        <v>13180</v>
      </c>
      <c r="D1418" s="884" t="s">
        <v>8787</v>
      </c>
      <c r="E1418" s="884" t="s">
        <v>13181</v>
      </c>
      <c r="F1418" s="884" t="s">
        <v>13182</v>
      </c>
    </row>
    <row r="1419" customFormat="false" ht="23.25" hidden="false" customHeight="false" outlineLevel="0" collapsed="false">
      <c r="A1419" s="884" t="s">
        <v>8464</v>
      </c>
      <c r="B1419" s="884" t="s">
        <v>13183</v>
      </c>
      <c r="C1419" s="885" t="s">
        <v>13184</v>
      </c>
      <c r="D1419" s="884" t="s">
        <v>8787</v>
      </c>
      <c r="E1419" s="884" t="s">
        <v>13185</v>
      </c>
      <c r="F1419" s="884" t="s">
        <v>13186</v>
      </c>
    </row>
    <row r="1420" customFormat="false" ht="23.25" hidden="false" customHeight="false" outlineLevel="0" collapsed="false">
      <c r="A1420" s="884" t="s">
        <v>8464</v>
      </c>
      <c r="B1420" s="884" t="s">
        <v>13187</v>
      </c>
      <c r="C1420" s="885" t="s">
        <v>13188</v>
      </c>
      <c r="D1420" s="884" t="s">
        <v>8787</v>
      </c>
      <c r="E1420" s="884" t="s">
        <v>13189</v>
      </c>
      <c r="F1420" s="884" t="s">
        <v>13190</v>
      </c>
    </row>
    <row r="1421" customFormat="false" ht="23.25" hidden="false" customHeight="false" outlineLevel="0" collapsed="false">
      <c r="A1421" s="884" t="s">
        <v>8464</v>
      </c>
      <c r="B1421" s="884" t="s">
        <v>13191</v>
      </c>
      <c r="C1421" s="885" t="s">
        <v>13192</v>
      </c>
      <c r="D1421" s="884" t="s">
        <v>8787</v>
      </c>
      <c r="E1421" s="884" t="s">
        <v>13193</v>
      </c>
      <c r="F1421" s="884" t="s">
        <v>13194</v>
      </c>
    </row>
    <row r="1422" customFormat="false" ht="23.25" hidden="false" customHeight="false" outlineLevel="0" collapsed="false">
      <c r="A1422" s="884" t="s">
        <v>8464</v>
      </c>
      <c r="B1422" s="884" t="s">
        <v>13195</v>
      </c>
      <c r="C1422" s="885" t="s">
        <v>13196</v>
      </c>
      <c r="D1422" s="884" t="s">
        <v>8787</v>
      </c>
      <c r="E1422" s="884" t="s">
        <v>13197</v>
      </c>
      <c r="F1422" s="884" t="s">
        <v>13198</v>
      </c>
    </row>
    <row r="1423" customFormat="false" ht="23.25" hidden="false" customHeight="false" outlineLevel="0" collapsed="false">
      <c r="A1423" s="884" t="s">
        <v>8464</v>
      </c>
      <c r="B1423" s="884" t="s">
        <v>13199</v>
      </c>
      <c r="C1423" s="885" t="s">
        <v>13200</v>
      </c>
      <c r="D1423" s="884" t="s">
        <v>8787</v>
      </c>
      <c r="E1423" s="884" t="s">
        <v>13201</v>
      </c>
      <c r="F1423" s="884" t="s">
        <v>13202</v>
      </c>
    </row>
    <row r="1424" customFormat="false" ht="23.25" hidden="false" customHeight="false" outlineLevel="0" collapsed="false">
      <c r="A1424" s="884" t="s">
        <v>8464</v>
      </c>
      <c r="B1424" s="884" t="s">
        <v>13203</v>
      </c>
      <c r="C1424" s="885" t="s">
        <v>13204</v>
      </c>
      <c r="D1424" s="884" t="s">
        <v>8787</v>
      </c>
      <c r="E1424" s="884" t="s">
        <v>13205</v>
      </c>
      <c r="F1424" s="884" t="s">
        <v>13206</v>
      </c>
    </row>
    <row r="1425" customFormat="false" ht="23.25" hidden="false" customHeight="false" outlineLevel="0" collapsed="false">
      <c r="A1425" s="884" t="s">
        <v>8464</v>
      </c>
      <c r="B1425" s="884" t="s">
        <v>13207</v>
      </c>
      <c r="C1425" s="885" t="s">
        <v>13208</v>
      </c>
      <c r="D1425" s="884" t="s">
        <v>8787</v>
      </c>
      <c r="E1425" s="884" t="s">
        <v>13209</v>
      </c>
      <c r="F1425" s="884" t="s">
        <v>13210</v>
      </c>
    </row>
    <row r="1426" customFormat="false" ht="23.25" hidden="false" customHeight="false" outlineLevel="0" collapsed="false">
      <c r="A1426" s="884" t="s">
        <v>8464</v>
      </c>
      <c r="B1426" s="884" t="s">
        <v>13211</v>
      </c>
      <c r="C1426" s="885" t="s">
        <v>13212</v>
      </c>
      <c r="D1426" s="884" t="s">
        <v>8787</v>
      </c>
      <c r="E1426" s="884" t="s">
        <v>13213</v>
      </c>
      <c r="F1426" s="884" t="s">
        <v>13214</v>
      </c>
    </row>
    <row r="1427" customFormat="false" ht="23.25" hidden="false" customHeight="false" outlineLevel="0" collapsed="false">
      <c r="A1427" s="884" t="s">
        <v>8464</v>
      </c>
      <c r="B1427" s="884" t="s">
        <v>13215</v>
      </c>
      <c r="C1427" s="885" t="s">
        <v>13216</v>
      </c>
      <c r="D1427" s="884" t="s">
        <v>8787</v>
      </c>
      <c r="E1427" s="884" t="s">
        <v>13217</v>
      </c>
      <c r="F1427" s="884" t="s">
        <v>13218</v>
      </c>
    </row>
    <row r="1428" customFormat="false" ht="23.25" hidden="false" customHeight="false" outlineLevel="0" collapsed="false">
      <c r="A1428" s="884" t="s">
        <v>8464</v>
      </c>
      <c r="B1428" s="884" t="s">
        <v>13219</v>
      </c>
      <c r="C1428" s="885" t="s">
        <v>13220</v>
      </c>
      <c r="D1428" s="884" t="s">
        <v>8787</v>
      </c>
      <c r="E1428" s="884" t="s">
        <v>13221</v>
      </c>
      <c r="F1428" s="884" t="s">
        <v>13222</v>
      </c>
    </row>
    <row r="1429" customFormat="false" ht="23.25" hidden="false" customHeight="false" outlineLevel="0" collapsed="false">
      <c r="A1429" s="884" t="s">
        <v>8464</v>
      </c>
      <c r="B1429" s="884" t="s">
        <v>13223</v>
      </c>
      <c r="C1429" s="885" t="s">
        <v>13224</v>
      </c>
      <c r="D1429" s="884" t="s">
        <v>8787</v>
      </c>
      <c r="E1429" s="884" t="s">
        <v>13225</v>
      </c>
      <c r="F1429" s="884" t="s">
        <v>13226</v>
      </c>
    </row>
    <row r="1430" customFormat="false" ht="23.25" hidden="false" customHeight="false" outlineLevel="0" collapsed="false">
      <c r="A1430" s="884" t="s">
        <v>8464</v>
      </c>
      <c r="B1430" s="884" t="s">
        <v>13227</v>
      </c>
      <c r="C1430" s="885" t="s">
        <v>13228</v>
      </c>
      <c r="D1430" s="884" t="s">
        <v>8787</v>
      </c>
      <c r="E1430" s="884" t="s">
        <v>13229</v>
      </c>
      <c r="F1430" s="884" t="s">
        <v>13230</v>
      </c>
    </row>
    <row r="1431" customFormat="false" ht="23.25" hidden="false" customHeight="false" outlineLevel="0" collapsed="false">
      <c r="A1431" s="884" t="s">
        <v>8464</v>
      </c>
      <c r="B1431" s="884" t="s">
        <v>13231</v>
      </c>
      <c r="C1431" s="885" t="s">
        <v>13232</v>
      </c>
      <c r="D1431" s="884" t="s">
        <v>8787</v>
      </c>
      <c r="E1431" s="884" t="s">
        <v>13233</v>
      </c>
      <c r="F1431" s="884" t="s">
        <v>13234</v>
      </c>
    </row>
    <row r="1432" customFormat="false" ht="23.25" hidden="false" customHeight="false" outlineLevel="0" collapsed="false">
      <c r="A1432" s="884" t="s">
        <v>8464</v>
      </c>
      <c r="B1432" s="884" t="s">
        <v>13235</v>
      </c>
      <c r="C1432" s="885" t="s">
        <v>13236</v>
      </c>
      <c r="D1432" s="884" t="s">
        <v>8787</v>
      </c>
      <c r="E1432" s="884" t="s">
        <v>13237</v>
      </c>
      <c r="F1432" s="884" t="s">
        <v>13238</v>
      </c>
    </row>
    <row r="1433" customFormat="false" ht="23.25" hidden="false" customHeight="false" outlineLevel="0" collapsed="false">
      <c r="A1433" s="884" t="s">
        <v>8464</v>
      </c>
      <c r="B1433" s="884" t="s">
        <v>13239</v>
      </c>
      <c r="C1433" s="885" t="s">
        <v>13240</v>
      </c>
      <c r="D1433" s="884" t="s">
        <v>8787</v>
      </c>
      <c r="E1433" s="884" t="s">
        <v>13241</v>
      </c>
      <c r="F1433" s="884" t="s">
        <v>13242</v>
      </c>
    </row>
    <row r="1434" customFormat="false" ht="23.25" hidden="false" customHeight="false" outlineLevel="0" collapsed="false">
      <c r="A1434" s="884" t="s">
        <v>8464</v>
      </c>
      <c r="B1434" s="884" t="s">
        <v>13243</v>
      </c>
      <c r="C1434" s="885" t="s">
        <v>13244</v>
      </c>
      <c r="D1434" s="884" t="s">
        <v>8787</v>
      </c>
      <c r="E1434" s="884" t="s">
        <v>13245</v>
      </c>
      <c r="F1434" s="884" t="s">
        <v>13246</v>
      </c>
    </row>
    <row r="1435" customFormat="false" ht="23.25" hidden="false" customHeight="false" outlineLevel="0" collapsed="false">
      <c r="A1435" s="884" t="s">
        <v>8464</v>
      </c>
      <c r="B1435" s="884" t="s">
        <v>13247</v>
      </c>
      <c r="C1435" s="885" t="s">
        <v>13248</v>
      </c>
      <c r="D1435" s="884" t="s">
        <v>8787</v>
      </c>
      <c r="E1435" s="884" t="s">
        <v>13249</v>
      </c>
      <c r="F1435" s="884" t="s">
        <v>13250</v>
      </c>
    </row>
    <row r="1436" customFormat="false" ht="23.25" hidden="false" customHeight="false" outlineLevel="0" collapsed="false">
      <c r="A1436" s="884" t="s">
        <v>8464</v>
      </c>
      <c r="B1436" s="884" t="s">
        <v>13251</v>
      </c>
      <c r="C1436" s="885" t="s">
        <v>13252</v>
      </c>
      <c r="D1436" s="884" t="s">
        <v>8787</v>
      </c>
      <c r="E1436" s="884" t="s">
        <v>13253</v>
      </c>
      <c r="F1436" s="884" t="s">
        <v>13254</v>
      </c>
    </row>
    <row r="1437" customFormat="false" ht="23.25" hidden="false" customHeight="false" outlineLevel="0" collapsed="false">
      <c r="A1437" s="884" t="s">
        <v>8464</v>
      </c>
      <c r="B1437" s="884" t="s">
        <v>13255</v>
      </c>
      <c r="C1437" s="885" t="s">
        <v>13256</v>
      </c>
      <c r="D1437" s="884" t="s">
        <v>8787</v>
      </c>
      <c r="E1437" s="884" t="s">
        <v>13257</v>
      </c>
      <c r="F1437" s="884" t="s">
        <v>13258</v>
      </c>
    </row>
    <row r="1438" customFormat="false" ht="23.25" hidden="false" customHeight="false" outlineLevel="0" collapsed="false">
      <c r="A1438" s="884" t="s">
        <v>8464</v>
      </c>
      <c r="B1438" s="884" t="s">
        <v>13259</v>
      </c>
      <c r="C1438" s="885" t="s">
        <v>13260</v>
      </c>
      <c r="D1438" s="884" t="s">
        <v>8787</v>
      </c>
      <c r="E1438" s="884" t="s">
        <v>13261</v>
      </c>
      <c r="F1438" s="884" t="s">
        <v>13262</v>
      </c>
    </row>
    <row r="1439" customFormat="false" ht="23.25" hidden="false" customHeight="false" outlineLevel="0" collapsed="false">
      <c r="A1439" s="884" t="s">
        <v>8464</v>
      </c>
      <c r="B1439" s="884" t="s">
        <v>13263</v>
      </c>
      <c r="C1439" s="885" t="s">
        <v>13264</v>
      </c>
      <c r="D1439" s="884" t="s">
        <v>8787</v>
      </c>
      <c r="E1439" s="884" t="s">
        <v>13265</v>
      </c>
      <c r="F1439" s="884" t="s">
        <v>13266</v>
      </c>
    </row>
    <row r="1440" customFormat="false" ht="23.25" hidden="false" customHeight="false" outlineLevel="0" collapsed="false">
      <c r="A1440" s="884" t="s">
        <v>8464</v>
      </c>
      <c r="B1440" s="884" t="s">
        <v>13267</v>
      </c>
      <c r="C1440" s="885" t="s">
        <v>13268</v>
      </c>
      <c r="D1440" s="884" t="s">
        <v>8787</v>
      </c>
      <c r="E1440" s="884" t="s">
        <v>13269</v>
      </c>
      <c r="F1440" s="884" t="s">
        <v>13270</v>
      </c>
    </row>
    <row r="1441" customFormat="false" ht="23.25" hidden="false" customHeight="false" outlineLevel="0" collapsed="false">
      <c r="A1441" s="884" t="s">
        <v>8464</v>
      </c>
      <c r="B1441" s="884" t="s">
        <v>13271</v>
      </c>
      <c r="C1441" s="885" t="s">
        <v>13272</v>
      </c>
      <c r="D1441" s="884" t="s">
        <v>8787</v>
      </c>
      <c r="E1441" s="884" t="s">
        <v>13273</v>
      </c>
      <c r="F1441" s="884" t="s">
        <v>13274</v>
      </c>
    </row>
    <row r="1442" customFormat="false" ht="23.25" hidden="false" customHeight="false" outlineLevel="0" collapsed="false">
      <c r="A1442" s="884" t="s">
        <v>8464</v>
      </c>
      <c r="B1442" s="884" t="s">
        <v>13275</v>
      </c>
      <c r="C1442" s="885" t="s">
        <v>13276</v>
      </c>
      <c r="D1442" s="884" t="s">
        <v>8787</v>
      </c>
      <c r="E1442" s="884" t="s">
        <v>13277</v>
      </c>
      <c r="F1442" s="884" t="s">
        <v>13278</v>
      </c>
    </row>
    <row r="1443" customFormat="false" ht="23.25" hidden="false" customHeight="false" outlineLevel="0" collapsed="false">
      <c r="A1443" s="884" t="s">
        <v>8464</v>
      </c>
      <c r="B1443" s="884" t="s">
        <v>13279</v>
      </c>
      <c r="C1443" s="885" t="s">
        <v>13280</v>
      </c>
      <c r="D1443" s="884" t="s">
        <v>8787</v>
      </c>
      <c r="E1443" s="884" t="s">
        <v>13281</v>
      </c>
      <c r="F1443" s="884" t="s">
        <v>13282</v>
      </c>
    </row>
    <row r="1444" customFormat="false" ht="23.25" hidden="false" customHeight="false" outlineLevel="0" collapsed="false">
      <c r="A1444" s="884" t="s">
        <v>8464</v>
      </c>
      <c r="B1444" s="884" t="s">
        <v>13283</v>
      </c>
      <c r="C1444" s="885" t="s">
        <v>13284</v>
      </c>
      <c r="D1444" s="884" t="s">
        <v>8787</v>
      </c>
      <c r="E1444" s="884" t="s">
        <v>13285</v>
      </c>
      <c r="F1444" s="884" t="s">
        <v>13286</v>
      </c>
    </row>
    <row r="1445" customFormat="false" ht="23.25" hidden="false" customHeight="false" outlineLevel="0" collapsed="false">
      <c r="A1445" s="884" t="s">
        <v>8464</v>
      </c>
      <c r="B1445" s="884" t="s">
        <v>13287</v>
      </c>
      <c r="C1445" s="885" t="s">
        <v>13288</v>
      </c>
      <c r="D1445" s="884" t="s">
        <v>8787</v>
      </c>
      <c r="E1445" s="884" t="s">
        <v>13289</v>
      </c>
      <c r="F1445" s="884" t="s">
        <v>13290</v>
      </c>
    </row>
    <row r="1446" customFormat="false" ht="23.25" hidden="false" customHeight="false" outlineLevel="0" collapsed="false">
      <c r="A1446" s="884" t="s">
        <v>8464</v>
      </c>
      <c r="B1446" s="884" t="s">
        <v>13291</v>
      </c>
      <c r="C1446" s="885" t="s">
        <v>13292</v>
      </c>
      <c r="D1446" s="884" t="s">
        <v>8787</v>
      </c>
      <c r="E1446" s="884" t="s">
        <v>13293</v>
      </c>
      <c r="F1446" s="884" t="s">
        <v>13294</v>
      </c>
    </row>
    <row r="1447" customFormat="false" ht="23.25" hidden="false" customHeight="false" outlineLevel="0" collapsed="false">
      <c r="A1447" s="884" t="s">
        <v>8464</v>
      </c>
      <c r="B1447" s="884" t="s">
        <v>13295</v>
      </c>
      <c r="C1447" s="885" t="s">
        <v>13296</v>
      </c>
      <c r="D1447" s="884" t="s">
        <v>8787</v>
      </c>
      <c r="E1447" s="884" t="s">
        <v>13297</v>
      </c>
      <c r="F1447" s="884" t="s">
        <v>13298</v>
      </c>
    </row>
    <row r="1448" customFormat="false" ht="23.25" hidden="false" customHeight="false" outlineLevel="0" collapsed="false">
      <c r="A1448" s="884" t="s">
        <v>8464</v>
      </c>
      <c r="B1448" s="884" t="s">
        <v>13299</v>
      </c>
      <c r="C1448" s="885" t="s">
        <v>13300</v>
      </c>
      <c r="D1448" s="884" t="s">
        <v>8787</v>
      </c>
      <c r="E1448" s="884" t="s">
        <v>13301</v>
      </c>
      <c r="F1448" s="884" t="s">
        <v>13302</v>
      </c>
    </row>
    <row r="1449" customFormat="false" ht="23.25" hidden="false" customHeight="false" outlineLevel="0" collapsed="false">
      <c r="A1449" s="884" t="s">
        <v>8464</v>
      </c>
      <c r="B1449" s="884" t="s">
        <v>13303</v>
      </c>
      <c r="C1449" s="885" t="s">
        <v>13304</v>
      </c>
      <c r="D1449" s="884" t="s">
        <v>8787</v>
      </c>
      <c r="E1449" s="884" t="s">
        <v>13305</v>
      </c>
      <c r="F1449" s="884" t="s">
        <v>13306</v>
      </c>
    </row>
    <row r="1450" customFormat="false" ht="23.25" hidden="false" customHeight="false" outlineLevel="0" collapsed="false">
      <c r="A1450" s="884" t="s">
        <v>8464</v>
      </c>
      <c r="B1450" s="884" t="s">
        <v>13307</v>
      </c>
      <c r="C1450" s="885" t="s">
        <v>13308</v>
      </c>
      <c r="D1450" s="884" t="s">
        <v>8787</v>
      </c>
      <c r="E1450" s="884" t="s">
        <v>13309</v>
      </c>
      <c r="F1450" s="884" t="s">
        <v>13310</v>
      </c>
    </row>
    <row r="1451" customFormat="false" ht="23.25" hidden="false" customHeight="false" outlineLevel="0" collapsed="false">
      <c r="A1451" s="884" t="s">
        <v>8464</v>
      </c>
      <c r="B1451" s="884" t="s">
        <v>13311</v>
      </c>
      <c r="C1451" s="885" t="s">
        <v>13312</v>
      </c>
      <c r="D1451" s="884" t="s">
        <v>8787</v>
      </c>
      <c r="E1451" s="884" t="s">
        <v>13313</v>
      </c>
      <c r="F1451" s="884" t="s">
        <v>13314</v>
      </c>
    </row>
    <row r="1452" customFormat="false" ht="23.25" hidden="false" customHeight="false" outlineLevel="0" collapsed="false">
      <c r="A1452" s="884" t="s">
        <v>8464</v>
      </c>
      <c r="B1452" s="884" t="s">
        <v>13315</v>
      </c>
      <c r="C1452" s="885" t="s">
        <v>13316</v>
      </c>
      <c r="D1452" s="884" t="s">
        <v>8787</v>
      </c>
      <c r="E1452" s="884" t="s">
        <v>13317</v>
      </c>
      <c r="F1452" s="884" t="s">
        <v>13318</v>
      </c>
    </row>
    <row r="1453" customFormat="false" ht="23.25" hidden="false" customHeight="false" outlineLevel="0" collapsed="false">
      <c r="A1453" s="884" t="s">
        <v>8464</v>
      </c>
      <c r="B1453" s="884" t="s">
        <v>13319</v>
      </c>
      <c r="C1453" s="885" t="s">
        <v>13320</v>
      </c>
      <c r="D1453" s="884" t="s">
        <v>8787</v>
      </c>
      <c r="E1453" s="884" t="s">
        <v>13321</v>
      </c>
      <c r="F1453" s="884" t="s">
        <v>13322</v>
      </c>
    </row>
    <row r="1454" customFormat="false" ht="34.5" hidden="false" customHeight="false" outlineLevel="0" collapsed="false">
      <c r="A1454" s="884" t="s">
        <v>8464</v>
      </c>
      <c r="B1454" s="884" t="s">
        <v>13323</v>
      </c>
      <c r="C1454" s="885" t="s">
        <v>13324</v>
      </c>
      <c r="D1454" s="884" t="s">
        <v>8787</v>
      </c>
      <c r="E1454" s="884" t="s">
        <v>13325</v>
      </c>
      <c r="F1454" s="884" t="s">
        <v>13326</v>
      </c>
    </row>
    <row r="1455" customFormat="false" ht="34.5" hidden="false" customHeight="false" outlineLevel="0" collapsed="false">
      <c r="A1455" s="884" t="s">
        <v>8464</v>
      </c>
      <c r="B1455" s="884" t="s">
        <v>13327</v>
      </c>
      <c r="C1455" s="885" t="s">
        <v>13328</v>
      </c>
      <c r="D1455" s="884" t="s">
        <v>8787</v>
      </c>
      <c r="E1455" s="884" t="s">
        <v>13329</v>
      </c>
      <c r="F1455" s="884" t="s">
        <v>13330</v>
      </c>
    </row>
    <row r="1456" customFormat="false" ht="34.5" hidden="false" customHeight="false" outlineLevel="0" collapsed="false">
      <c r="A1456" s="884" t="s">
        <v>8464</v>
      </c>
      <c r="B1456" s="884" t="s">
        <v>13331</v>
      </c>
      <c r="C1456" s="885" t="s">
        <v>13332</v>
      </c>
      <c r="D1456" s="884" t="s">
        <v>8787</v>
      </c>
      <c r="E1456" s="884" t="s">
        <v>13333</v>
      </c>
      <c r="F1456" s="884" t="s">
        <v>13334</v>
      </c>
    </row>
    <row r="1457" customFormat="false" ht="34.5" hidden="false" customHeight="false" outlineLevel="0" collapsed="false">
      <c r="A1457" s="884" t="s">
        <v>8464</v>
      </c>
      <c r="B1457" s="884" t="s">
        <v>13335</v>
      </c>
      <c r="C1457" s="885" t="s">
        <v>13336</v>
      </c>
      <c r="D1457" s="884" t="s">
        <v>8787</v>
      </c>
      <c r="E1457" s="884" t="s">
        <v>13337</v>
      </c>
      <c r="F1457" s="884" t="s">
        <v>13338</v>
      </c>
    </row>
    <row r="1458" customFormat="false" ht="34.5" hidden="false" customHeight="false" outlineLevel="0" collapsed="false">
      <c r="A1458" s="884" t="s">
        <v>8464</v>
      </c>
      <c r="B1458" s="884" t="s">
        <v>13339</v>
      </c>
      <c r="C1458" s="885" t="s">
        <v>13340</v>
      </c>
      <c r="D1458" s="884" t="s">
        <v>8787</v>
      </c>
      <c r="E1458" s="884" t="s">
        <v>13341</v>
      </c>
      <c r="F1458" s="884" t="s">
        <v>13342</v>
      </c>
    </row>
    <row r="1459" customFormat="false" ht="34.5" hidden="false" customHeight="false" outlineLevel="0" collapsed="false">
      <c r="A1459" s="884" t="s">
        <v>8464</v>
      </c>
      <c r="B1459" s="884" t="s">
        <v>13343</v>
      </c>
      <c r="C1459" s="885" t="s">
        <v>13344</v>
      </c>
      <c r="D1459" s="884" t="s">
        <v>8787</v>
      </c>
      <c r="E1459" s="884" t="s">
        <v>13345</v>
      </c>
      <c r="F1459" s="884" t="s">
        <v>13346</v>
      </c>
    </row>
    <row r="1460" customFormat="false" ht="34.5" hidden="false" customHeight="false" outlineLevel="0" collapsed="false">
      <c r="A1460" s="884" t="s">
        <v>8464</v>
      </c>
      <c r="B1460" s="884" t="s">
        <v>13347</v>
      </c>
      <c r="C1460" s="885" t="s">
        <v>13348</v>
      </c>
      <c r="D1460" s="884" t="s">
        <v>8787</v>
      </c>
      <c r="E1460" s="884" t="s">
        <v>13349</v>
      </c>
      <c r="F1460" s="884" t="s">
        <v>13350</v>
      </c>
    </row>
    <row r="1461" customFormat="false" ht="34.5" hidden="false" customHeight="false" outlineLevel="0" collapsed="false">
      <c r="A1461" s="884" t="s">
        <v>8464</v>
      </c>
      <c r="B1461" s="884" t="s">
        <v>13351</v>
      </c>
      <c r="C1461" s="885" t="s">
        <v>13352</v>
      </c>
      <c r="D1461" s="884" t="s">
        <v>8787</v>
      </c>
      <c r="E1461" s="884" t="s">
        <v>13353</v>
      </c>
      <c r="F1461" s="884" t="s">
        <v>13354</v>
      </c>
    </row>
    <row r="1462" customFormat="false" ht="34.5" hidden="false" customHeight="false" outlineLevel="0" collapsed="false">
      <c r="A1462" s="884" t="s">
        <v>8464</v>
      </c>
      <c r="B1462" s="884" t="s">
        <v>13355</v>
      </c>
      <c r="C1462" s="885" t="s">
        <v>13356</v>
      </c>
      <c r="D1462" s="884" t="s">
        <v>8787</v>
      </c>
      <c r="E1462" s="884" t="s">
        <v>13357</v>
      </c>
      <c r="F1462" s="884" t="s">
        <v>13358</v>
      </c>
    </row>
    <row r="1463" customFormat="false" ht="34.5" hidden="false" customHeight="false" outlineLevel="0" collapsed="false">
      <c r="A1463" s="884" t="s">
        <v>8464</v>
      </c>
      <c r="B1463" s="884" t="s">
        <v>13359</v>
      </c>
      <c r="C1463" s="885" t="s">
        <v>13360</v>
      </c>
      <c r="D1463" s="884" t="s">
        <v>8787</v>
      </c>
      <c r="E1463" s="884" t="s">
        <v>13361</v>
      </c>
      <c r="F1463" s="884" t="s">
        <v>13362</v>
      </c>
    </row>
    <row r="1464" customFormat="false" ht="34.5" hidden="false" customHeight="false" outlineLevel="0" collapsed="false">
      <c r="A1464" s="884" t="s">
        <v>8464</v>
      </c>
      <c r="B1464" s="884" t="s">
        <v>13363</v>
      </c>
      <c r="C1464" s="885" t="s">
        <v>13364</v>
      </c>
      <c r="D1464" s="884" t="s">
        <v>8787</v>
      </c>
      <c r="E1464" s="884" t="s">
        <v>13365</v>
      </c>
      <c r="F1464" s="884" t="s">
        <v>13366</v>
      </c>
    </row>
    <row r="1465" customFormat="false" ht="34.5" hidden="false" customHeight="false" outlineLevel="0" collapsed="false">
      <c r="A1465" s="884" t="s">
        <v>8464</v>
      </c>
      <c r="B1465" s="884" t="s">
        <v>13367</v>
      </c>
      <c r="C1465" s="885" t="s">
        <v>13368</v>
      </c>
      <c r="D1465" s="884" t="s">
        <v>8787</v>
      </c>
      <c r="E1465" s="884" t="s">
        <v>13369</v>
      </c>
      <c r="F1465" s="884" t="s">
        <v>13370</v>
      </c>
    </row>
    <row r="1466" customFormat="false" ht="34.5" hidden="false" customHeight="false" outlineLevel="0" collapsed="false">
      <c r="A1466" s="884" t="s">
        <v>8464</v>
      </c>
      <c r="B1466" s="884" t="s">
        <v>13371</v>
      </c>
      <c r="C1466" s="885" t="s">
        <v>13372</v>
      </c>
      <c r="D1466" s="884" t="s">
        <v>8787</v>
      </c>
      <c r="E1466" s="884" t="s">
        <v>13373</v>
      </c>
      <c r="F1466" s="884" t="s">
        <v>13374</v>
      </c>
    </row>
    <row r="1467" customFormat="false" ht="34.5" hidden="false" customHeight="false" outlineLevel="0" collapsed="false">
      <c r="A1467" s="884" t="s">
        <v>8464</v>
      </c>
      <c r="B1467" s="884" t="s">
        <v>13375</v>
      </c>
      <c r="C1467" s="885" t="s">
        <v>13376</v>
      </c>
      <c r="D1467" s="884" t="s">
        <v>8787</v>
      </c>
      <c r="E1467" s="884" t="s">
        <v>13377</v>
      </c>
      <c r="F1467" s="884" t="s">
        <v>13378</v>
      </c>
    </row>
    <row r="1468" customFormat="false" ht="34.5" hidden="false" customHeight="false" outlineLevel="0" collapsed="false">
      <c r="A1468" s="884" t="s">
        <v>8464</v>
      </c>
      <c r="B1468" s="884" t="s">
        <v>13379</v>
      </c>
      <c r="C1468" s="885" t="s">
        <v>13380</v>
      </c>
      <c r="D1468" s="884" t="s">
        <v>8787</v>
      </c>
      <c r="E1468" s="884" t="s">
        <v>13381</v>
      </c>
      <c r="F1468" s="884" t="s">
        <v>13382</v>
      </c>
    </row>
    <row r="1469" customFormat="false" ht="34.5" hidden="false" customHeight="false" outlineLevel="0" collapsed="false">
      <c r="A1469" s="884" t="s">
        <v>8464</v>
      </c>
      <c r="B1469" s="884" t="s">
        <v>13383</v>
      </c>
      <c r="C1469" s="885" t="s">
        <v>13384</v>
      </c>
      <c r="D1469" s="884" t="s">
        <v>8787</v>
      </c>
      <c r="E1469" s="884" t="s">
        <v>13385</v>
      </c>
      <c r="F1469" s="884" t="s">
        <v>13386</v>
      </c>
    </row>
    <row r="1470" customFormat="false" ht="34.5" hidden="false" customHeight="false" outlineLevel="0" collapsed="false">
      <c r="A1470" s="884" t="s">
        <v>8464</v>
      </c>
      <c r="B1470" s="884" t="s">
        <v>13387</v>
      </c>
      <c r="C1470" s="885" t="s">
        <v>13388</v>
      </c>
      <c r="D1470" s="884" t="s">
        <v>8787</v>
      </c>
      <c r="E1470" s="884" t="s">
        <v>13389</v>
      </c>
      <c r="F1470" s="884" t="s">
        <v>13390</v>
      </c>
    </row>
    <row r="1471" customFormat="false" ht="23.25" hidden="false" customHeight="false" outlineLevel="0" collapsed="false">
      <c r="A1471" s="884" t="s">
        <v>8464</v>
      </c>
      <c r="B1471" s="884" t="s">
        <v>13391</v>
      </c>
      <c r="C1471" s="885" t="s">
        <v>13392</v>
      </c>
      <c r="D1471" s="884" t="s">
        <v>8787</v>
      </c>
      <c r="E1471" s="884" t="s">
        <v>13393</v>
      </c>
      <c r="F1471" s="884" t="s">
        <v>13394</v>
      </c>
    </row>
    <row r="1472" customFormat="false" ht="23.25" hidden="false" customHeight="false" outlineLevel="0" collapsed="false">
      <c r="A1472" s="884" t="s">
        <v>8464</v>
      </c>
      <c r="B1472" s="884" t="s">
        <v>13395</v>
      </c>
      <c r="C1472" s="885" t="s">
        <v>13396</v>
      </c>
      <c r="D1472" s="884" t="s">
        <v>8787</v>
      </c>
      <c r="E1472" s="884" t="s">
        <v>13397</v>
      </c>
      <c r="F1472" s="884" t="s">
        <v>13398</v>
      </c>
    </row>
    <row r="1473" customFormat="false" ht="23.25" hidden="false" customHeight="false" outlineLevel="0" collapsed="false">
      <c r="A1473" s="884" t="s">
        <v>8464</v>
      </c>
      <c r="B1473" s="884" t="s">
        <v>13399</v>
      </c>
      <c r="C1473" s="885" t="s">
        <v>13400</v>
      </c>
      <c r="D1473" s="884" t="s">
        <v>8787</v>
      </c>
      <c r="E1473" s="884" t="s">
        <v>13401</v>
      </c>
      <c r="F1473" s="884" t="s">
        <v>13402</v>
      </c>
    </row>
    <row r="1474" customFormat="false" ht="23.25" hidden="false" customHeight="false" outlineLevel="0" collapsed="false">
      <c r="A1474" s="884" t="s">
        <v>8464</v>
      </c>
      <c r="B1474" s="884" t="s">
        <v>13403</v>
      </c>
      <c r="C1474" s="885" t="s">
        <v>13404</v>
      </c>
      <c r="D1474" s="884" t="s">
        <v>8787</v>
      </c>
      <c r="E1474" s="884" t="s">
        <v>13405</v>
      </c>
      <c r="F1474" s="884" t="s">
        <v>13406</v>
      </c>
    </row>
    <row r="1475" customFormat="false" ht="23.25" hidden="false" customHeight="false" outlineLevel="0" collapsed="false">
      <c r="A1475" s="884" t="s">
        <v>8464</v>
      </c>
      <c r="B1475" s="884" t="s">
        <v>13407</v>
      </c>
      <c r="C1475" s="885" t="s">
        <v>13408</v>
      </c>
      <c r="D1475" s="884" t="s">
        <v>8787</v>
      </c>
      <c r="E1475" s="884" t="s">
        <v>13409</v>
      </c>
      <c r="F1475" s="884" t="s">
        <v>13410</v>
      </c>
    </row>
    <row r="1476" customFormat="false" ht="23.25" hidden="false" customHeight="false" outlineLevel="0" collapsed="false">
      <c r="A1476" s="884" t="s">
        <v>8464</v>
      </c>
      <c r="B1476" s="884" t="s">
        <v>13411</v>
      </c>
      <c r="C1476" s="885" t="s">
        <v>13412</v>
      </c>
      <c r="D1476" s="884" t="s">
        <v>8787</v>
      </c>
      <c r="E1476" s="884" t="s">
        <v>13413</v>
      </c>
      <c r="F1476" s="884" t="s">
        <v>13414</v>
      </c>
    </row>
    <row r="1477" customFormat="false" ht="23.25" hidden="false" customHeight="false" outlineLevel="0" collapsed="false">
      <c r="A1477" s="884" t="s">
        <v>8464</v>
      </c>
      <c r="B1477" s="884" t="s">
        <v>13415</v>
      </c>
      <c r="C1477" s="885" t="s">
        <v>13416</v>
      </c>
      <c r="D1477" s="884" t="s">
        <v>8787</v>
      </c>
      <c r="E1477" s="884" t="s">
        <v>13417</v>
      </c>
      <c r="F1477" s="884" t="s">
        <v>13418</v>
      </c>
    </row>
    <row r="1478" customFormat="false" ht="23.25" hidden="false" customHeight="false" outlineLevel="0" collapsed="false">
      <c r="A1478" s="884" t="s">
        <v>8464</v>
      </c>
      <c r="B1478" s="884" t="s">
        <v>13419</v>
      </c>
      <c r="C1478" s="885" t="s">
        <v>13420</v>
      </c>
      <c r="D1478" s="884" t="s">
        <v>8787</v>
      </c>
      <c r="E1478" s="884" t="s">
        <v>13421</v>
      </c>
      <c r="F1478" s="884" t="s">
        <v>13422</v>
      </c>
    </row>
    <row r="1479" customFormat="false" ht="23.25" hidden="false" customHeight="false" outlineLevel="0" collapsed="false">
      <c r="A1479" s="884" t="s">
        <v>8464</v>
      </c>
      <c r="B1479" s="884" t="s">
        <v>13423</v>
      </c>
      <c r="C1479" s="885" t="s">
        <v>13424</v>
      </c>
      <c r="D1479" s="884" t="s">
        <v>8787</v>
      </c>
      <c r="E1479" s="884" t="s">
        <v>13425</v>
      </c>
      <c r="F1479" s="884" t="s">
        <v>13426</v>
      </c>
    </row>
    <row r="1480" customFormat="false" ht="23.25" hidden="false" customHeight="false" outlineLevel="0" collapsed="false">
      <c r="A1480" s="884" t="s">
        <v>8464</v>
      </c>
      <c r="B1480" s="884" t="s">
        <v>13427</v>
      </c>
      <c r="C1480" s="885" t="s">
        <v>13428</v>
      </c>
      <c r="D1480" s="884" t="s">
        <v>8787</v>
      </c>
      <c r="E1480" s="884" t="s">
        <v>13429</v>
      </c>
      <c r="F1480" s="884" t="s">
        <v>13430</v>
      </c>
    </row>
    <row r="1481" customFormat="false" ht="23.25" hidden="false" customHeight="false" outlineLevel="0" collapsed="false">
      <c r="A1481" s="884" t="s">
        <v>8464</v>
      </c>
      <c r="B1481" s="884" t="s">
        <v>13431</v>
      </c>
      <c r="C1481" s="885" t="s">
        <v>13432</v>
      </c>
      <c r="D1481" s="884" t="s">
        <v>8787</v>
      </c>
      <c r="E1481" s="884" t="s">
        <v>13433</v>
      </c>
      <c r="F1481" s="884" t="s">
        <v>13434</v>
      </c>
    </row>
    <row r="1482" customFormat="false" ht="23.25" hidden="false" customHeight="false" outlineLevel="0" collapsed="false">
      <c r="A1482" s="884" t="s">
        <v>8464</v>
      </c>
      <c r="B1482" s="884" t="s">
        <v>13435</v>
      </c>
      <c r="C1482" s="885" t="s">
        <v>13436</v>
      </c>
      <c r="D1482" s="884" t="s">
        <v>8787</v>
      </c>
      <c r="E1482" s="884" t="s">
        <v>13437</v>
      </c>
      <c r="F1482" s="884" t="s">
        <v>13438</v>
      </c>
    </row>
    <row r="1483" customFormat="false" ht="15" hidden="false" customHeight="false" outlineLevel="0" collapsed="false">
      <c r="A1483" s="884" t="s">
        <v>8464</v>
      </c>
      <c r="B1483" s="884" t="s">
        <v>13439</v>
      </c>
      <c r="C1483" s="885" t="s">
        <v>13440</v>
      </c>
      <c r="D1483" s="884" t="s">
        <v>8787</v>
      </c>
      <c r="E1483" s="884" t="s">
        <v>13441</v>
      </c>
      <c r="F1483" s="884" t="s">
        <v>13442</v>
      </c>
    </row>
    <row r="1484" customFormat="false" ht="15" hidden="false" customHeight="false" outlineLevel="0" collapsed="false">
      <c r="A1484" s="884" t="s">
        <v>8464</v>
      </c>
      <c r="B1484" s="884" t="s">
        <v>13443</v>
      </c>
      <c r="C1484" s="885" t="s">
        <v>13444</v>
      </c>
      <c r="D1484" s="884" t="s">
        <v>8787</v>
      </c>
      <c r="E1484" s="884" t="s">
        <v>13445</v>
      </c>
      <c r="F1484" s="884" t="s">
        <v>13446</v>
      </c>
    </row>
    <row r="1485" customFormat="false" ht="15" hidden="false" customHeight="false" outlineLevel="0" collapsed="false">
      <c r="A1485" s="884" t="s">
        <v>8464</v>
      </c>
      <c r="B1485" s="884" t="s">
        <v>13447</v>
      </c>
      <c r="C1485" s="885" t="s">
        <v>13448</v>
      </c>
      <c r="D1485" s="884" t="s">
        <v>8787</v>
      </c>
      <c r="E1485" s="884" t="s">
        <v>13449</v>
      </c>
      <c r="F1485" s="884" t="s">
        <v>13450</v>
      </c>
    </row>
    <row r="1486" customFormat="false" ht="23.25" hidden="false" customHeight="false" outlineLevel="0" collapsed="false">
      <c r="A1486" s="884" t="s">
        <v>8464</v>
      </c>
      <c r="B1486" s="884" t="s">
        <v>13451</v>
      </c>
      <c r="C1486" s="885" t="s">
        <v>13452</v>
      </c>
      <c r="D1486" s="884" t="s">
        <v>8787</v>
      </c>
      <c r="E1486" s="884" t="s">
        <v>13453</v>
      </c>
      <c r="F1486" s="884" t="s">
        <v>13454</v>
      </c>
    </row>
    <row r="1487" customFormat="false" ht="23.25" hidden="false" customHeight="false" outlineLevel="0" collapsed="false">
      <c r="A1487" s="884" t="s">
        <v>8464</v>
      </c>
      <c r="B1487" s="884" t="s">
        <v>13455</v>
      </c>
      <c r="C1487" s="885" t="s">
        <v>13456</v>
      </c>
      <c r="D1487" s="884" t="s">
        <v>8787</v>
      </c>
      <c r="E1487" s="884" t="s">
        <v>13457</v>
      </c>
      <c r="F1487" s="884" t="s">
        <v>13458</v>
      </c>
    </row>
    <row r="1488" customFormat="false" ht="23.25" hidden="false" customHeight="false" outlineLevel="0" collapsed="false">
      <c r="A1488" s="884" t="s">
        <v>8464</v>
      </c>
      <c r="B1488" s="884" t="s">
        <v>13459</v>
      </c>
      <c r="C1488" s="885" t="s">
        <v>13460</v>
      </c>
      <c r="D1488" s="884" t="s">
        <v>8787</v>
      </c>
      <c r="E1488" s="884" t="s">
        <v>13461</v>
      </c>
      <c r="F1488" s="884" t="s">
        <v>13462</v>
      </c>
    </row>
    <row r="1489" customFormat="false" ht="23.25" hidden="false" customHeight="false" outlineLevel="0" collapsed="false">
      <c r="A1489" s="884" t="s">
        <v>8464</v>
      </c>
      <c r="B1489" s="884" t="s">
        <v>13463</v>
      </c>
      <c r="C1489" s="885" t="s">
        <v>13464</v>
      </c>
      <c r="D1489" s="884" t="s">
        <v>8787</v>
      </c>
      <c r="E1489" s="884" t="s">
        <v>13465</v>
      </c>
      <c r="F1489" s="884" t="s">
        <v>13466</v>
      </c>
    </row>
    <row r="1490" customFormat="false" ht="23.25" hidden="false" customHeight="false" outlineLevel="0" collapsed="false">
      <c r="A1490" s="884" t="s">
        <v>8464</v>
      </c>
      <c r="B1490" s="884" t="s">
        <v>13467</v>
      </c>
      <c r="C1490" s="885" t="s">
        <v>13468</v>
      </c>
      <c r="D1490" s="884" t="s">
        <v>8787</v>
      </c>
      <c r="E1490" s="884" t="s">
        <v>13469</v>
      </c>
      <c r="F1490" s="884" t="s">
        <v>13470</v>
      </c>
    </row>
    <row r="1491" customFormat="false" ht="23.25" hidden="false" customHeight="false" outlineLevel="0" collapsed="false">
      <c r="A1491" s="884" t="s">
        <v>8464</v>
      </c>
      <c r="B1491" s="884" t="s">
        <v>13471</v>
      </c>
      <c r="C1491" s="885" t="s">
        <v>13472</v>
      </c>
      <c r="D1491" s="884" t="s">
        <v>8787</v>
      </c>
      <c r="E1491" s="884" t="s">
        <v>13473</v>
      </c>
      <c r="F1491" s="884" t="s">
        <v>13474</v>
      </c>
    </row>
    <row r="1492" customFormat="false" ht="15" hidden="false" customHeight="false" outlineLevel="0" collapsed="false">
      <c r="A1492" s="884" t="s">
        <v>8464</v>
      </c>
      <c r="B1492" s="884" t="s">
        <v>13475</v>
      </c>
      <c r="C1492" s="885" t="s">
        <v>13476</v>
      </c>
      <c r="D1492" s="884" t="s">
        <v>8787</v>
      </c>
      <c r="E1492" s="884" t="s">
        <v>13477</v>
      </c>
      <c r="F1492" s="884" t="s">
        <v>13478</v>
      </c>
    </row>
    <row r="1493" customFormat="false" ht="15" hidden="false" customHeight="false" outlineLevel="0" collapsed="false">
      <c r="A1493" s="884" t="s">
        <v>8464</v>
      </c>
      <c r="B1493" s="884" t="s">
        <v>13479</v>
      </c>
      <c r="C1493" s="885" t="s">
        <v>13480</v>
      </c>
      <c r="D1493" s="884" t="s">
        <v>8787</v>
      </c>
      <c r="E1493" s="884" t="s">
        <v>13481</v>
      </c>
      <c r="F1493" s="884" t="s">
        <v>13482</v>
      </c>
    </row>
    <row r="1494" customFormat="false" ht="15" hidden="false" customHeight="false" outlineLevel="0" collapsed="false">
      <c r="A1494" s="884" t="s">
        <v>8464</v>
      </c>
      <c r="B1494" s="884" t="s">
        <v>13483</v>
      </c>
      <c r="C1494" s="885" t="s">
        <v>13484</v>
      </c>
      <c r="D1494" s="884" t="s">
        <v>8787</v>
      </c>
      <c r="E1494" s="884" t="s">
        <v>13485</v>
      </c>
      <c r="F1494" s="884" t="s">
        <v>13486</v>
      </c>
    </row>
    <row r="1495" customFormat="false" ht="15" hidden="false" customHeight="false" outlineLevel="0" collapsed="false">
      <c r="A1495" s="884" t="s">
        <v>8464</v>
      </c>
      <c r="B1495" s="884" t="s">
        <v>13487</v>
      </c>
      <c r="C1495" s="885" t="s">
        <v>13488</v>
      </c>
      <c r="D1495" s="884" t="s">
        <v>8787</v>
      </c>
      <c r="E1495" s="884" t="s">
        <v>13489</v>
      </c>
      <c r="F1495" s="884" t="s">
        <v>13490</v>
      </c>
    </row>
    <row r="1496" customFormat="false" ht="23.25" hidden="false" customHeight="false" outlineLevel="0" collapsed="false">
      <c r="A1496" s="884" t="s">
        <v>8464</v>
      </c>
      <c r="B1496" s="884" t="s">
        <v>13491</v>
      </c>
      <c r="C1496" s="885" t="s">
        <v>13492</v>
      </c>
      <c r="D1496" s="884" t="s">
        <v>8787</v>
      </c>
      <c r="E1496" s="884" t="s">
        <v>13493</v>
      </c>
      <c r="F1496" s="884" t="s">
        <v>13494</v>
      </c>
    </row>
    <row r="1497" customFormat="false" ht="23.25" hidden="false" customHeight="false" outlineLevel="0" collapsed="false">
      <c r="A1497" s="884" t="s">
        <v>8464</v>
      </c>
      <c r="B1497" s="884" t="s">
        <v>13495</v>
      </c>
      <c r="C1497" s="885" t="s">
        <v>13496</v>
      </c>
      <c r="D1497" s="884" t="s">
        <v>8787</v>
      </c>
      <c r="E1497" s="884" t="s">
        <v>13497</v>
      </c>
      <c r="F1497" s="884" t="s">
        <v>13498</v>
      </c>
    </row>
    <row r="1498" customFormat="false" ht="15" hidden="false" customHeight="false" outlineLevel="0" collapsed="false">
      <c r="A1498" s="884" t="s">
        <v>8464</v>
      </c>
      <c r="B1498" s="884" t="s">
        <v>13499</v>
      </c>
      <c r="C1498" s="885" t="s">
        <v>13500</v>
      </c>
      <c r="D1498" s="884" t="s">
        <v>8467</v>
      </c>
      <c r="E1498" s="884" t="s">
        <v>13501</v>
      </c>
      <c r="F1498" s="884" t="s">
        <v>13502</v>
      </c>
    </row>
    <row r="1499" customFormat="false" ht="15" hidden="false" customHeight="false" outlineLevel="0" collapsed="false">
      <c r="A1499" s="884" t="s">
        <v>8464</v>
      </c>
      <c r="B1499" s="884" t="s">
        <v>13503</v>
      </c>
      <c r="C1499" s="885" t="s">
        <v>13504</v>
      </c>
      <c r="D1499" s="884" t="s">
        <v>8467</v>
      </c>
      <c r="E1499" s="884" t="s">
        <v>13505</v>
      </c>
      <c r="F1499" s="884" t="s">
        <v>13506</v>
      </c>
    </row>
    <row r="1500" customFormat="false" ht="23.25" hidden="false" customHeight="false" outlineLevel="0" collapsed="false">
      <c r="A1500" s="884" t="s">
        <v>8464</v>
      </c>
      <c r="B1500" s="884" t="s">
        <v>13507</v>
      </c>
      <c r="C1500" s="885" t="s">
        <v>13508</v>
      </c>
      <c r="D1500" s="884" t="s">
        <v>8787</v>
      </c>
      <c r="E1500" s="884" t="s">
        <v>13509</v>
      </c>
      <c r="F1500" s="884" t="s">
        <v>13510</v>
      </c>
    </row>
    <row r="1501" customFormat="false" ht="23.25" hidden="false" customHeight="false" outlineLevel="0" collapsed="false">
      <c r="A1501" s="884" t="s">
        <v>8464</v>
      </c>
      <c r="B1501" s="884" t="s">
        <v>13511</v>
      </c>
      <c r="C1501" s="885" t="s">
        <v>13512</v>
      </c>
      <c r="D1501" s="884" t="s">
        <v>8467</v>
      </c>
      <c r="E1501" s="884" t="s">
        <v>13513</v>
      </c>
      <c r="F1501" s="884" t="s">
        <v>13514</v>
      </c>
    </row>
    <row r="1502" customFormat="false" ht="23.25" hidden="false" customHeight="false" outlineLevel="0" collapsed="false">
      <c r="A1502" s="884" t="s">
        <v>8464</v>
      </c>
      <c r="B1502" s="884" t="s">
        <v>13515</v>
      </c>
      <c r="C1502" s="885" t="s">
        <v>13516</v>
      </c>
      <c r="D1502" s="884" t="s">
        <v>8467</v>
      </c>
      <c r="E1502" s="884" t="s">
        <v>13517</v>
      </c>
      <c r="F1502" s="884" t="s">
        <v>13518</v>
      </c>
    </row>
    <row r="1503" customFormat="false" ht="23.25" hidden="false" customHeight="false" outlineLevel="0" collapsed="false">
      <c r="A1503" s="884" t="s">
        <v>8464</v>
      </c>
      <c r="B1503" s="884" t="s">
        <v>13519</v>
      </c>
      <c r="C1503" s="885" t="s">
        <v>13520</v>
      </c>
      <c r="D1503" s="884" t="s">
        <v>8467</v>
      </c>
      <c r="E1503" s="884" t="s">
        <v>13521</v>
      </c>
      <c r="F1503" s="884" t="s">
        <v>13522</v>
      </c>
    </row>
    <row r="1504" customFormat="false" ht="23.25" hidden="false" customHeight="false" outlineLevel="0" collapsed="false">
      <c r="A1504" s="884" t="s">
        <v>8464</v>
      </c>
      <c r="B1504" s="884" t="s">
        <v>13523</v>
      </c>
      <c r="C1504" s="885" t="s">
        <v>13524</v>
      </c>
      <c r="D1504" s="884" t="s">
        <v>8467</v>
      </c>
      <c r="E1504" s="884" t="s">
        <v>8588</v>
      </c>
      <c r="F1504" s="884" t="s">
        <v>8641</v>
      </c>
    </row>
    <row r="1505" customFormat="false" ht="23.25" hidden="false" customHeight="false" outlineLevel="0" collapsed="false">
      <c r="A1505" s="884" t="s">
        <v>8464</v>
      </c>
      <c r="B1505" s="884" t="s">
        <v>13525</v>
      </c>
      <c r="C1505" s="885" t="s">
        <v>13526</v>
      </c>
      <c r="D1505" s="884" t="s">
        <v>8467</v>
      </c>
      <c r="E1505" s="884" t="s">
        <v>13527</v>
      </c>
      <c r="F1505" s="884" t="s">
        <v>13528</v>
      </c>
    </row>
    <row r="1506" customFormat="false" ht="23.25" hidden="false" customHeight="false" outlineLevel="0" collapsed="false">
      <c r="A1506" s="884" t="s">
        <v>8464</v>
      </c>
      <c r="B1506" s="884" t="s">
        <v>13529</v>
      </c>
      <c r="C1506" s="885" t="s">
        <v>13530</v>
      </c>
      <c r="D1506" s="884" t="s">
        <v>8467</v>
      </c>
      <c r="E1506" s="884" t="s">
        <v>13531</v>
      </c>
      <c r="F1506" s="884" t="s">
        <v>13532</v>
      </c>
    </row>
    <row r="1507" customFormat="false" ht="23.25" hidden="false" customHeight="false" outlineLevel="0" collapsed="false">
      <c r="A1507" s="884" t="s">
        <v>8464</v>
      </c>
      <c r="B1507" s="884" t="s">
        <v>13533</v>
      </c>
      <c r="C1507" s="885" t="s">
        <v>13534</v>
      </c>
      <c r="D1507" s="884" t="s">
        <v>8467</v>
      </c>
      <c r="E1507" s="884" t="s">
        <v>10264</v>
      </c>
      <c r="F1507" s="884" t="s">
        <v>13535</v>
      </c>
    </row>
    <row r="1508" customFormat="false" ht="23.25" hidden="false" customHeight="false" outlineLevel="0" collapsed="false">
      <c r="A1508" s="884" t="s">
        <v>8464</v>
      </c>
      <c r="B1508" s="884" t="s">
        <v>13536</v>
      </c>
      <c r="C1508" s="885" t="s">
        <v>13537</v>
      </c>
      <c r="D1508" s="884" t="s">
        <v>8467</v>
      </c>
      <c r="E1508" s="884" t="s">
        <v>13538</v>
      </c>
      <c r="F1508" s="884" t="s">
        <v>13539</v>
      </c>
    </row>
    <row r="1509" customFormat="false" ht="23.25" hidden="false" customHeight="false" outlineLevel="0" collapsed="false">
      <c r="A1509" s="884" t="s">
        <v>8464</v>
      </c>
      <c r="B1509" s="884" t="s">
        <v>13540</v>
      </c>
      <c r="C1509" s="885" t="s">
        <v>13541</v>
      </c>
      <c r="D1509" s="884" t="s">
        <v>8467</v>
      </c>
      <c r="E1509" s="884" t="s">
        <v>13542</v>
      </c>
      <c r="F1509" s="884" t="s">
        <v>13543</v>
      </c>
    </row>
    <row r="1510" customFormat="false" ht="23.25" hidden="false" customHeight="false" outlineLevel="0" collapsed="false">
      <c r="A1510" s="884" t="s">
        <v>8464</v>
      </c>
      <c r="B1510" s="884" t="s">
        <v>13544</v>
      </c>
      <c r="C1510" s="885" t="s">
        <v>13545</v>
      </c>
      <c r="D1510" s="884" t="s">
        <v>8467</v>
      </c>
      <c r="E1510" s="884" t="s">
        <v>13546</v>
      </c>
      <c r="F1510" s="884" t="s">
        <v>13547</v>
      </c>
    </row>
    <row r="1511" customFormat="false" ht="34.5" hidden="false" customHeight="false" outlineLevel="0" collapsed="false">
      <c r="A1511" s="884" t="s">
        <v>8464</v>
      </c>
      <c r="B1511" s="884" t="s">
        <v>13548</v>
      </c>
      <c r="C1511" s="885" t="s">
        <v>13549</v>
      </c>
      <c r="D1511" s="884" t="s">
        <v>8467</v>
      </c>
      <c r="E1511" s="884" t="s">
        <v>13550</v>
      </c>
      <c r="F1511" s="884" t="s">
        <v>13551</v>
      </c>
    </row>
    <row r="1512" customFormat="false" ht="34.5" hidden="false" customHeight="false" outlineLevel="0" collapsed="false">
      <c r="A1512" s="884" t="s">
        <v>8464</v>
      </c>
      <c r="B1512" s="884" t="s">
        <v>13552</v>
      </c>
      <c r="C1512" s="885" t="s">
        <v>13553</v>
      </c>
      <c r="D1512" s="884" t="s">
        <v>8467</v>
      </c>
      <c r="E1512" s="884" t="s">
        <v>13554</v>
      </c>
      <c r="F1512" s="884" t="s">
        <v>13555</v>
      </c>
    </row>
    <row r="1513" customFormat="false" ht="34.5" hidden="false" customHeight="false" outlineLevel="0" collapsed="false">
      <c r="A1513" s="884" t="s">
        <v>8464</v>
      </c>
      <c r="B1513" s="884" t="s">
        <v>13556</v>
      </c>
      <c r="C1513" s="885" t="s">
        <v>13557</v>
      </c>
      <c r="D1513" s="884" t="s">
        <v>8467</v>
      </c>
      <c r="E1513" s="884" t="s">
        <v>13558</v>
      </c>
      <c r="F1513" s="884" t="s">
        <v>13559</v>
      </c>
    </row>
    <row r="1514" customFormat="false" ht="34.5" hidden="false" customHeight="false" outlineLevel="0" collapsed="false">
      <c r="A1514" s="884" t="s">
        <v>8464</v>
      </c>
      <c r="B1514" s="884" t="s">
        <v>13560</v>
      </c>
      <c r="C1514" s="885" t="s">
        <v>13561</v>
      </c>
      <c r="D1514" s="884" t="s">
        <v>8467</v>
      </c>
      <c r="E1514" s="884" t="s">
        <v>13562</v>
      </c>
      <c r="F1514" s="884" t="s">
        <v>13563</v>
      </c>
    </row>
    <row r="1515" customFormat="false" ht="23.25" hidden="false" customHeight="false" outlineLevel="0" collapsed="false">
      <c r="A1515" s="884" t="s">
        <v>8464</v>
      </c>
      <c r="B1515" s="884" t="s">
        <v>13564</v>
      </c>
      <c r="C1515" s="885" t="s">
        <v>13565</v>
      </c>
      <c r="D1515" s="884" t="s">
        <v>8467</v>
      </c>
      <c r="E1515" s="884" t="s">
        <v>13566</v>
      </c>
      <c r="F1515" s="884" t="s">
        <v>13567</v>
      </c>
    </row>
    <row r="1516" customFormat="false" ht="23.25" hidden="false" customHeight="false" outlineLevel="0" collapsed="false">
      <c r="A1516" s="884" t="s">
        <v>8464</v>
      </c>
      <c r="B1516" s="884" t="s">
        <v>13568</v>
      </c>
      <c r="C1516" s="885" t="s">
        <v>13569</v>
      </c>
      <c r="D1516" s="884" t="s">
        <v>8467</v>
      </c>
      <c r="E1516" s="884" t="s">
        <v>13570</v>
      </c>
      <c r="F1516" s="884" t="s">
        <v>13571</v>
      </c>
    </row>
    <row r="1517" customFormat="false" ht="23.25" hidden="false" customHeight="false" outlineLevel="0" collapsed="false">
      <c r="A1517" s="884" t="s">
        <v>8464</v>
      </c>
      <c r="B1517" s="884" t="s">
        <v>13572</v>
      </c>
      <c r="C1517" s="885" t="s">
        <v>13573</v>
      </c>
      <c r="D1517" s="884" t="s">
        <v>8467</v>
      </c>
      <c r="E1517" s="884" t="s">
        <v>13574</v>
      </c>
      <c r="F1517" s="884" t="s">
        <v>13575</v>
      </c>
    </row>
    <row r="1518" customFormat="false" ht="23.25" hidden="false" customHeight="false" outlineLevel="0" collapsed="false">
      <c r="A1518" s="884" t="s">
        <v>8464</v>
      </c>
      <c r="B1518" s="884" t="s">
        <v>13576</v>
      </c>
      <c r="C1518" s="885" t="s">
        <v>13577</v>
      </c>
      <c r="D1518" s="884" t="s">
        <v>8467</v>
      </c>
      <c r="E1518" s="884" t="s">
        <v>13578</v>
      </c>
      <c r="F1518" s="884" t="s">
        <v>13579</v>
      </c>
    </row>
    <row r="1519" customFormat="false" ht="23.25" hidden="false" customHeight="false" outlineLevel="0" collapsed="false">
      <c r="A1519" s="884" t="s">
        <v>8464</v>
      </c>
      <c r="B1519" s="884" t="s">
        <v>13580</v>
      </c>
      <c r="C1519" s="885" t="s">
        <v>13581</v>
      </c>
      <c r="D1519" s="884" t="s">
        <v>8467</v>
      </c>
      <c r="E1519" s="884" t="s">
        <v>13582</v>
      </c>
      <c r="F1519" s="884" t="s">
        <v>13583</v>
      </c>
    </row>
    <row r="1520" customFormat="false" ht="23.25" hidden="false" customHeight="false" outlineLevel="0" collapsed="false">
      <c r="A1520" s="884" t="s">
        <v>8464</v>
      </c>
      <c r="B1520" s="884" t="s">
        <v>13584</v>
      </c>
      <c r="C1520" s="885" t="s">
        <v>13585</v>
      </c>
      <c r="D1520" s="884" t="s">
        <v>8467</v>
      </c>
      <c r="E1520" s="884" t="s">
        <v>13586</v>
      </c>
      <c r="F1520" s="884" t="s">
        <v>13587</v>
      </c>
    </row>
    <row r="1521" customFormat="false" ht="23.25" hidden="false" customHeight="false" outlineLevel="0" collapsed="false">
      <c r="A1521" s="884" t="s">
        <v>8464</v>
      </c>
      <c r="B1521" s="884" t="s">
        <v>13588</v>
      </c>
      <c r="C1521" s="885" t="s">
        <v>13589</v>
      </c>
      <c r="D1521" s="884" t="s">
        <v>8467</v>
      </c>
      <c r="E1521" s="884" t="s">
        <v>13590</v>
      </c>
      <c r="F1521" s="884" t="s">
        <v>13591</v>
      </c>
    </row>
    <row r="1522" customFormat="false" ht="23.25" hidden="false" customHeight="false" outlineLevel="0" collapsed="false">
      <c r="A1522" s="884" t="s">
        <v>8464</v>
      </c>
      <c r="B1522" s="884" t="s">
        <v>13592</v>
      </c>
      <c r="C1522" s="885" t="s">
        <v>13593</v>
      </c>
      <c r="D1522" s="884" t="s">
        <v>8467</v>
      </c>
      <c r="E1522" s="884" t="s">
        <v>13594</v>
      </c>
      <c r="F1522" s="884" t="s">
        <v>13595</v>
      </c>
    </row>
    <row r="1523" customFormat="false" ht="23.25" hidden="false" customHeight="false" outlineLevel="0" collapsed="false">
      <c r="A1523" s="884" t="s">
        <v>8464</v>
      </c>
      <c r="B1523" s="884" t="s">
        <v>13596</v>
      </c>
      <c r="C1523" s="885" t="s">
        <v>13597</v>
      </c>
      <c r="D1523" s="884" t="s">
        <v>8467</v>
      </c>
      <c r="E1523" s="884" t="s">
        <v>13598</v>
      </c>
      <c r="F1523" s="884" t="s">
        <v>13599</v>
      </c>
    </row>
    <row r="1524" customFormat="false" ht="23.25" hidden="false" customHeight="false" outlineLevel="0" collapsed="false">
      <c r="A1524" s="884" t="s">
        <v>8464</v>
      </c>
      <c r="B1524" s="884" t="s">
        <v>13600</v>
      </c>
      <c r="C1524" s="885" t="s">
        <v>13601</v>
      </c>
      <c r="D1524" s="884" t="s">
        <v>8467</v>
      </c>
      <c r="E1524" s="884" t="s">
        <v>12388</v>
      </c>
      <c r="F1524" s="884" t="s">
        <v>13602</v>
      </c>
    </row>
    <row r="1525" customFormat="false" ht="23.25" hidden="false" customHeight="false" outlineLevel="0" collapsed="false">
      <c r="A1525" s="884" t="s">
        <v>8464</v>
      </c>
      <c r="B1525" s="884" t="s">
        <v>13603</v>
      </c>
      <c r="C1525" s="885" t="s">
        <v>13604</v>
      </c>
      <c r="D1525" s="884" t="s">
        <v>8467</v>
      </c>
      <c r="E1525" s="884" t="s">
        <v>10172</v>
      </c>
      <c r="F1525" s="884" t="s">
        <v>13605</v>
      </c>
    </row>
    <row r="1526" customFormat="false" ht="23.25" hidden="false" customHeight="false" outlineLevel="0" collapsed="false">
      <c r="A1526" s="884" t="s">
        <v>8464</v>
      </c>
      <c r="B1526" s="884" t="s">
        <v>13606</v>
      </c>
      <c r="C1526" s="885" t="s">
        <v>13607</v>
      </c>
      <c r="D1526" s="884" t="s">
        <v>8467</v>
      </c>
      <c r="E1526" s="884" t="s">
        <v>13608</v>
      </c>
      <c r="F1526" s="884" t="s">
        <v>13609</v>
      </c>
    </row>
    <row r="1527" customFormat="false" ht="23.25" hidden="false" customHeight="false" outlineLevel="0" collapsed="false">
      <c r="A1527" s="884" t="s">
        <v>8464</v>
      </c>
      <c r="B1527" s="884" t="s">
        <v>13610</v>
      </c>
      <c r="C1527" s="885" t="s">
        <v>13611</v>
      </c>
      <c r="D1527" s="884" t="s">
        <v>8467</v>
      </c>
      <c r="E1527" s="884" t="s">
        <v>13612</v>
      </c>
      <c r="F1527" s="884" t="s">
        <v>9064</v>
      </c>
    </row>
    <row r="1528" customFormat="false" ht="15" hidden="false" customHeight="false" outlineLevel="0" collapsed="false">
      <c r="A1528" s="884" t="s">
        <v>8464</v>
      </c>
      <c r="B1528" s="884" t="s">
        <v>13613</v>
      </c>
      <c r="C1528" s="885" t="s">
        <v>13614</v>
      </c>
      <c r="D1528" s="884" t="s">
        <v>8467</v>
      </c>
      <c r="E1528" s="884" t="s">
        <v>13615</v>
      </c>
      <c r="F1528" s="884" t="s">
        <v>13616</v>
      </c>
    </row>
    <row r="1529" customFormat="false" ht="23.25" hidden="false" customHeight="false" outlineLevel="0" collapsed="false">
      <c r="A1529" s="884" t="s">
        <v>8464</v>
      </c>
      <c r="B1529" s="884" t="s">
        <v>13617</v>
      </c>
      <c r="C1529" s="885" t="s">
        <v>13618</v>
      </c>
      <c r="D1529" s="884" t="s">
        <v>9569</v>
      </c>
      <c r="E1529" s="884" t="s">
        <v>13619</v>
      </c>
      <c r="F1529" s="884" t="s">
        <v>13620</v>
      </c>
    </row>
    <row r="1530" customFormat="false" ht="23.25" hidden="false" customHeight="false" outlineLevel="0" collapsed="false">
      <c r="A1530" s="884" t="s">
        <v>8464</v>
      </c>
      <c r="B1530" s="884" t="s">
        <v>13621</v>
      </c>
      <c r="C1530" s="885" t="s">
        <v>13622</v>
      </c>
      <c r="D1530" s="884" t="s">
        <v>9569</v>
      </c>
      <c r="E1530" s="884" t="s">
        <v>13623</v>
      </c>
      <c r="F1530" s="884" t="s">
        <v>13624</v>
      </c>
    </row>
    <row r="1531" customFormat="false" ht="23.25" hidden="false" customHeight="false" outlineLevel="0" collapsed="false">
      <c r="A1531" s="884" t="s">
        <v>8464</v>
      </c>
      <c r="B1531" s="884" t="s">
        <v>13625</v>
      </c>
      <c r="C1531" s="885" t="s">
        <v>13626</v>
      </c>
      <c r="D1531" s="884" t="s">
        <v>9569</v>
      </c>
      <c r="E1531" s="884" t="s">
        <v>8848</v>
      </c>
      <c r="F1531" s="884" t="s">
        <v>13627</v>
      </c>
    </row>
    <row r="1532" customFormat="false" ht="23.25" hidden="false" customHeight="false" outlineLevel="0" collapsed="false">
      <c r="A1532" s="884" t="s">
        <v>8464</v>
      </c>
      <c r="B1532" s="884" t="s">
        <v>13628</v>
      </c>
      <c r="C1532" s="885" t="s">
        <v>13629</v>
      </c>
      <c r="D1532" s="884" t="s">
        <v>9569</v>
      </c>
      <c r="E1532" s="884" t="s">
        <v>13630</v>
      </c>
      <c r="F1532" s="884" t="s">
        <v>13631</v>
      </c>
    </row>
    <row r="1533" customFormat="false" ht="23.25" hidden="false" customHeight="false" outlineLevel="0" collapsed="false">
      <c r="A1533" s="884" t="s">
        <v>8464</v>
      </c>
      <c r="B1533" s="884" t="s">
        <v>13632</v>
      </c>
      <c r="C1533" s="885" t="s">
        <v>13633</v>
      </c>
      <c r="D1533" s="884" t="s">
        <v>9569</v>
      </c>
      <c r="E1533" s="884" t="s">
        <v>13634</v>
      </c>
      <c r="F1533" s="884" t="s">
        <v>13635</v>
      </c>
    </row>
    <row r="1534" customFormat="false" ht="23.25" hidden="false" customHeight="false" outlineLevel="0" collapsed="false">
      <c r="A1534" s="884" t="s">
        <v>8464</v>
      </c>
      <c r="B1534" s="884" t="s">
        <v>13636</v>
      </c>
      <c r="C1534" s="885" t="s">
        <v>13637</v>
      </c>
      <c r="D1534" s="884" t="s">
        <v>9569</v>
      </c>
      <c r="E1534" s="884" t="s">
        <v>13638</v>
      </c>
      <c r="F1534" s="884" t="s">
        <v>13639</v>
      </c>
    </row>
    <row r="1535" customFormat="false" ht="23.25" hidden="false" customHeight="false" outlineLevel="0" collapsed="false">
      <c r="A1535" s="884" t="s">
        <v>8464</v>
      </c>
      <c r="B1535" s="884" t="s">
        <v>13640</v>
      </c>
      <c r="C1535" s="885" t="s">
        <v>13641</v>
      </c>
      <c r="D1535" s="884" t="s">
        <v>9569</v>
      </c>
      <c r="E1535" s="884" t="s">
        <v>13642</v>
      </c>
      <c r="F1535" s="884" t="s">
        <v>13643</v>
      </c>
    </row>
    <row r="1536" customFormat="false" ht="23.25" hidden="false" customHeight="false" outlineLevel="0" collapsed="false">
      <c r="A1536" s="884" t="s">
        <v>8464</v>
      </c>
      <c r="B1536" s="884" t="s">
        <v>13644</v>
      </c>
      <c r="C1536" s="885" t="s">
        <v>13645</v>
      </c>
      <c r="D1536" s="884" t="s">
        <v>9569</v>
      </c>
      <c r="E1536" s="884" t="s">
        <v>10580</v>
      </c>
      <c r="F1536" s="884" t="s">
        <v>13646</v>
      </c>
    </row>
    <row r="1537" customFormat="false" ht="23.25" hidden="false" customHeight="false" outlineLevel="0" collapsed="false">
      <c r="A1537" s="884" t="s">
        <v>8464</v>
      </c>
      <c r="B1537" s="884" t="s">
        <v>13647</v>
      </c>
      <c r="C1537" s="885" t="s">
        <v>13648</v>
      </c>
      <c r="D1537" s="884" t="s">
        <v>9569</v>
      </c>
      <c r="E1537" s="884" t="s">
        <v>13649</v>
      </c>
      <c r="F1537" s="884" t="s">
        <v>13650</v>
      </c>
    </row>
    <row r="1538" customFormat="false" ht="23.25" hidden="false" customHeight="false" outlineLevel="0" collapsed="false">
      <c r="A1538" s="884" t="s">
        <v>8464</v>
      </c>
      <c r="B1538" s="884" t="s">
        <v>13651</v>
      </c>
      <c r="C1538" s="885" t="s">
        <v>13652</v>
      </c>
      <c r="D1538" s="884" t="s">
        <v>9569</v>
      </c>
      <c r="E1538" s="884" t="s">
        <v>13653</v>
      </c>
      <c r="F1538" s="884" t="s">
        <v>13654</v>
      </c>
    </row>
    <row r="1539" customFormat="false" ht="23.25" hidden="false" customHeight="false" outlineLevel="0" collapsed="false">
      <c r="A1539" s="884" t="s">
        <v>8464</v>
      </c>
      <c r="B1539" s="884" t="s">
        <v>13655</v>
      </c>
      <c r="C1539" s="885" t="s">
        <v>13656</v>
      </c>
      <c r="D1539" s="884" t="s">
        <v>9569</v>
      </c>
      <c r="E1539" s="884" t="s">
        <v>13657</v>
      </c>
      <c r="F1539" s="884" t="s">
        <v>13658</v>
      </c>
    </row>
    <row r="1540" customFormat="false" ht="23.25" hidden="false" customHeight="false" outlineLevel="0" collapsed="false">
      <c r="A1540" s="884" t="s">
        <v>8464</v>
      </c>
      <c r="B1540" s="884" t="s">
        <v>13659</v>
      </c>
      <c r="C1540" s="885" t="s">
        <v>13660</v>
      </c>
      <c r="D1540" s="884" t="s">
        <v>9569</v>
      </c>
      <c r="E1540" s="884" t="s">
        <v>13661</v>
      </c>
      <c r="F1540" s="884" t="s">
        <v>13662</v>
      </c>
    </row>
    <row r="1541" customFormat="false" ht="23.25" hidden="false" customHeight="false" outlineLevel="0" collapsed="false">
      <c r="A1541" s="884" t="s">
        <v>8464</v>
      </c>
      <c r="B1541" s="884" t="s">
        <v>13663</v>
      </c>
      <c r="C1541" s="885" t="s">
        <v>13664</v>
      </c>
      <c r="D1541" s="884" t="s">
        <v>9569</v>
      </c>
      <c r="E1541" s="884" t="s">
        <v>13665</v>
      </c>
      <c r="F1541" s="884" t="s">
        <v>13666</v>
      </c>
    </row>
    <row r="1542" customFormat="false" ht="23.25" hidden="false" customHeight="false" outlineLevel="0" collapsed="false">
      <c r="A1542" s="884" t="s">
        <v>8464</v>
      </c>
      <c r="B1542" s="884" t="s">
        <v>13667</v>
      </c>
      <c r="C1542" s="885" t="s">
        <v>13668</v>
      </c>
      <c r="D1542" s="884" t="s">
        <v>9569</v>
      </c>
      <c r="E1542" s="884" t="s">
        <v>13669</v>
      </c>
      <c r="F1542" s="884" t="s">
        <v>13670</v>
      </c>
    </row>
    <row r="1543" customFormat="false" ht="23.25" hidden="false" customHeight="false" outlineLevel="0" collapsed="false">
      <c r="A1543" s="884" t="s">
        <v>8464</v>
      </c>
      <c r="B1543" s="884" t="s">
        <v>13671</v>
      </c>
      <c r="C1543" s="885" t="s">
        <v>13672</v>
      </c>
      <c r="D1543" s="884" t="s">
        <v>9569</v>
      </c>
      <c r="E1543" s="884" t="s">
        <v>13673</v>
      </c>
      <c r="F1543" s="884" t="s">
        <v>13674</v>
      </c>
    </row>
    <row r="1544" customFormat="false" ht="23.25" hidden="false" customHeight="false" outlineLevel="0" collapsed="false">
      <c r="A1544" s="884" t="s">
        <v>8464</v>
      </c>
      <c r="B1544" s="884" t="s">
        <v>13675</v>
      </c>
      <c r="C1544" s="885" t="s">
        <v>13676</v>
      </c>
      <c r="D1544" s="884" t="s">
        <v>9569</v>
      </c>
      <c r="E1544" s="884" t="s">
        <v>13677</v>
      </c>
      <c r="F1544" s="884" t="s">
        <v>13678</v>
      </c>
    </row>
    <row r="1545" customFormat="false" ht="23.25" hidden="false" customHeight="false" outlineLevel="0" collapsed="false">
      <c r="A1545" s="884" t="s">
        <v>8464</v>
      </c>
      <c r="B1545" s="884" t="s">
        <v>13679</v>
      </c>
      <c r="C1545" s="885" t="s">
        <v>13680</v>
      </c>
      <c r="D1545" s="884" t="s">
        <v>9569</v>
      </c>
      <c r="E1545" s="884" t="s">
        <v>13681</v>
      </c>
      <c r="F1545" s="884" t="s">
        <v>13682</v>
      </c>
    </row>
    <row r="1546" customFormat="false" ht="23.25" hidden="false" customHeight="false" outlineLevel="0" collapsed="false">
      <c r="A1546" s="884" t="s">
        <v>8464</v>
      </c>
      <c r="B1546" s="884" t="s">
        <v>13683</v>
      </c>
      <c r="C1546" s="885" t="s">
        <v>13684</v>
      </c>
      <c r="D1546" s="884" t="s">
        <v>9569</v>
      </c>
      <c r="E1546" s="884" t="s">
        <v>13685</v>
      </c>
      <c r="F1546" s="884" t="s">
        <v>13686</v>
      </c>
    </row>
    <row r="1547" customFormat="false" ht="23.25" hidden="false" customHeight="false" outlineLevel="0" collapsed="false">
      <c r="A1547" s="884" t="s">
        <v>8464</v>
      </c>
      <c r="B1547" s="884" t="s">
        <v>13687</v>
      </c>
      <c r="C1547" s="885" t="s">
        <v>13688</v>
      </c>
      <c r="D1547" s="884" t="s">
        <v>9569</v>
      </c>
      <c r="E1547" s="884" t="s">
        <v>13689</v>
      </c>
      <c r="F1547" s="884" t="s">
        <v>13690</v>
      </c>
    </row>
    <row r="1548" customFormat="false" ht="23.25" hidden="false" customHeight="false" outlineLevel="0" collapsed="false">
      <c r="A1548" s="884" t="s">
        <v>8464</v>
      </c>
      <c r="B1548" s="884" t="s">
        <v>13691</v>
      </c>
      <c r="C1548" s="885" t="s">
        <v>13692</v>
      </c>
      <c r="D1548" s="884" t="s">
        <v>9569</v>
      </c>
      <c r="E1548" s="884" t="s">
        <v>8596</v>
      </c>
      <c r="F1548" s="884" t="s">
        <v>13693</v>
      </c>
    </row>
    <row r="1549" customFormat="false" ht="23.25" hidden="false" customHeight="false" outlineLevel="0" collapsed="false">
      <c r="A1549" s="884" t="s">
        <v>8464</v>
      </c>
      <c r="B1549" s="884" t="s">
        <v>13694</v>
      </c>
      <c r="C1549" s="885" t="s">
        <v>13695</v>
      </c>
      <c r="D1549" s="884" t="s">
        <v>9569</v>
      </c>
      <c r="E1549" s="884" t="s">
        <v>13696</v>
      </c>
      <c r="F1549" s="884" t="s">
        <v>13697</v>
      </c>
    </row>
    <row r="1550" customFormat="false" ht="23.25" hidden="false" customHeight="false" outlineLevel="0" collapsed="false">
      <c r="A1550" s="884" t="s">
        <v>8464</v>
      </c>
      <c r="B1550" s="884" t="s">
        <v>13698</v>
      </c>
      <c r="C1550" s="885" t="s">
        <v>13699</v>
      </c>
      <c r="D1550" s="884" t="s">
        <v>9569</v>
      </c>
      <c r="E1550" s="884" t="s">
        <v>13700</v>
      </c>
      <c r="F1550" s="884" t="s">
        <v>13701</v>
      </c>
    </row>
    <row r="1551" customFormat="false" ht="23.25" hidden="false" customHeight="false" outlineLevel="0" collapsed="false">
      <c r="A1551" s="884" t="s">
        <v>8464</v>
      </c>
      <c r="B1551" s="884" t="s">
        <v>13702</v>
      </c>
      <c r="C1551" s="885" t="s">
        <v>13703</v>
      </c>
      <c r="D1551" s="884" t="s">
        <v>9569</v>
      </c>
      <c r="E1551" s="884" t="s">
        <v>13704</v>
      </c>
      <c r="F1551" s="884" t="s">
        <v>13705</v>
      </c>
    </row>
    <row r="1552" customFormat="false" ht="23.25" hidden="false" customHeight="false" outlineLevel="0" collapsed="false">
      <c r="A1552" s="884" t="s">
        <v>8464</v>
      </c>
      <c r="B1552" s="884" t="s">
        <v>13706</v>
      </c>
      <c r="C1552" s="885" t="s">
        <v>13707</v>
      </c>
      <c r="D1552" s="884" t="s">
        <v>9569</v>
      </c>
      <c r="E1552" s="884" t="s">
        <v>13708</v>
      </c>
      <c r="F1552" s="884" t="s">
        <v>13709</v>
      </c>
    </row>
    <row r="1553" customFormat="false" ht="15" hidden="false" customHeight="false" outlineLevel="0" collapsed="false">
      <c r="A1553" s="884" t="s">
        <v>8464</v>
      </c>
      <c r="B1553" s="884" t="s">
        <v>13710</v>
      </c>
      <c r="C1553" s="885" t="s">
        <v>13711</v>
      </c>
      <c r="D1553" s="884" t="s">
        <v>9569</v>
      </c>
      <c r="E1553" s="884" t="s">
        <v>13712</v>
      </c>
      <c r="F1553" s="884" t="s">
        <v>13713</v>
      </c>
    </row>
    <row r="1554" customFormat="false" ht="15" hidden="false" customHeight="false" outlineLevel="0" collapsed="false">
      <c r="A1554" s="884" t="s">
        <v>8464</v>
      </c>
      <c r="B1554" s="884" t="s">
        <v>13714</v>
      </c>
      <c r="C1554" s="885" t="s">
        <v>13715</v>
      </c>
      <c r="D1554" s="884" t="s">
        <v>9569</v>
      </c>
      <c r="E1554" s="884" t="s">
        <v>13716</v>
      </c>
      <c r="F1554" s="884" t="s">
        <v>13717</v>
      </c>
    </row>
    <row r="1555" customFormat="false" ht="15" hidden="false" customHeight="false" outlineLevel="0" collapsed="false">
      <c r="A1555" s="884" t="s">
        <v>8464</v>
      </c>
      <c r="B1555" s="884" t="s">
        <v>13718</v>
      </c>
      <c r="C1555" s="885" t="s">
        <v>13719</v>
      </c>
      <c r="D1555" s="884" t="s">
        <v>9569</v>
      </c>
      <c r="E1555" s="884" t="s">
        <v>13720</v>
      </c>
      <c r="F1555" s="884" t="s">
        <v>13721</v>
      </c>
    </row>
    <row r="1556" customFormat="false" ht="23.25" hidden="false" customHeight="false" outlineLevel="0" collapsed="false">
      <c r="A1556" s="884" t="s">
        <v>8464</v>
      </c>
      <c r="B1556" s="884" t="s">
        <v>13722</v>
      </c>
      <c r="C1556" s="885" t="s">
        <v>13723</v>
      </c>
      <c r="D1556" s="884" t="s">
        <v>12719</v>
      </c>
      <c r="E1556" s="884" t="s">
        <v>13724</v>
      </c>
      <c r="F1556" s="884" t="s">
        <v>12091</v>
      </c>
    </row>
    <row r="1557" customFormat="false" ht="23.25" hidden="false" customHeight="false" outlineLevel="0" collapsed="false">
      <c r="A1557" s="884" t="s">
        <v>8464</v>
      </c>
      <c r="B1557" s="884" t="s">
        <v>13725</v>
      </c>
      <c r="C1557" s="885" t="s">
        <v>13726</v>
      </c>
      <c r="D1557" s="884" t="s">
        <v>12719</v>
      </c>
      <c r="E1557" s="884" t="s">
        <v>13727</v>
      </c>
      <c r="F1557" s="884" t="s">
        <v>13728</v>
      </c>
    </row>
    <row r="1558" customFormat="false" ht="23.25" hidden="false" customHeight="false" outlineLevel="0" collapsed="false">
      <c r="A1558" s="884" t="s">
        <v>8464</v>
      </c>
      <c r="B1558" s="884" t="s">
        <v>13729</v>
      </c>
      <c r="C1558" s="885" t="s">
        <v>13730</v>
      </c>
      <c r="D1558" s="884" t="s">
        <v>12719</v>
      </c>
      <c r="E1558" s="884" t="s">
        <v>13642</v>
      </c>
      <c r="F1558" s="884" t="s">
        <v>13731</v>
      </c>
    </row>
    <row r="1559" customFormat="false" ht="15" hidden="false" customHeight="false" outlineLevel="0" collapsed="false">
      <c r="A1559" s="884" t="s">
        <v>8464</v>
      </c>
      <c r="B1559" s="884" t="s">
        <v>13732</v>
      </c>
      <c r="C1559" s="885" t="s">
        <v>13733</v>
      </c>
      <c r="D1559" s="884" t="s">
        <v>8787</v>
      </c>
      <c r="E1559" s="884" t="s">
        <v>13734</v>
      </c>
      <c r="F1559" s="884" t="s">
        <v>13735</v>
      </c>
    </row>
    <row r="1560" customFormat="false" ht="23.25" hidden="false" customHeight="false" outlineLevel="0" collapsed="false">
      <c r="A1560" s="884" t="s">
        <v>8464</v>
      </c>
      <c r="B1560" s="884" t="s">
        <v>13736</v>
      </c>
      <c r="C1560" s="885" t="s">
        <v>13737</v>
      </c>
      <c r="D1560" s="884" t="s">
        <v>8787</v>
      </c>
      <c r="E1560" s="884" t="s">
        <v>13738</v>
      </c>
      <c r="F1560" s="884" t="s">
        <v>13739</v>
      </c>
    </row>
    <row r="1561" customFormat="false" ht="23.25" hidden="false" customHeight="false" outlineLevel="0" collapsed="false">
      <c r="A1561" s="884" t="s">
        <v>8464</v>
      </c>
      <c r="B1561" s="884" t="s">
        <v>13740</v>
      </c>
      <c r="C1561" s="885" t="s">
        <v>13741</v>
      </c>
      <c r="D1561" s="884" t="s">
        <v>8787</v>
      </c>
      <c r="E1561" s="884" t="s">
        <v>13742</v>
      </c>
      <c r="F1561" s="884" t="s">
        <v>13743</v>
      </c>
    </row>
    <row r="1562" customFormat="false" ht="23.25" hidden="false" customHeight="false" outlineLevel="0" collapsed="false">
      <c r="A1562" s="884" t="s">
        <v>8464</v>
      </c>
      <c r="B1562" s="884" t="s">
        <v>13744</v>
      </c>
      <c r="C1562" s="885" t="s">
        <v>13745</v>
      </c>
      <c r="D1562" s="884" t="s">
        <v>8787</v>
      </c>
      <c r="E1562" s="884" t="s">
        <v>13746</v>
      </c>
      <c r="F1562" s="884" t="s">
        <v>13747</v>
      </c>
    </row>
    <row r="1563" customFormat="false" ht="15" hidden="false" customHeight="false" outlineLevel="0" collapsed="false">
      <c r="A1563" s="884" t="s">
        <v>8464</v>
      </c>
      <c r="B1563" s="884" t="s">
        <v>13748</v>
      </c>
      <c r="C1563" s="885" t="s">
        <v>13749</v>
      </c>
      <c r="D1563" s="884" t="s">
        <v>9569</v>
      </c>
      <c r="E1563" s="884" t="s">
        <v>13750</v>
      </c>
      <c r="F1563" s="884" t="s">
        <v>13751</v>
      </c>
    </row>
    <row r="1564" customFormat="false" ht="23.25" hidden="false" customHeight="false" outlineLevel="0" collapsed="false">
      <c r="A1564" s="884" t="s">
        <v>8464</v>
      </c>
      <c r="B1564" s="884" t="s">
        <v>13752</v>
      </c>
      <c r="C1564" s="885" t="s">
        <v>13753</v>
      </c>
      <c r="D1564" s="884" t="s">
        <v>8787</v>
      </c>
      <c r="E1564" s="884" t="s">
        <v>13754</v>
      </c>
      <c r="F1564" s="884" t="s">
        <v>13755</v>
      </c>
    </row>
    <row r="1565" customFormat="false" ht="23.25" hidden="false" customHeight="false" outlineLevel="0" collapsed="false">
      <c r="A1565" s="884" t="s">
        <v>8464</v>
      </c>
      <c r="B1565" s="884" t="s">
        <v>13756</v>
      </c>
      <c r="C1565" s="885" t="s">
        <v>13757</v>
      </c>
      <c r="D1565" s="884" t="s">
        <v>8787</v>
      </c>
      <c r="E1565" s="884" t="s">
        <v>13758</v>
      </c>
      <c r="F1565" s="884" t="s">
        <v>13759</v>
      </c>
    </row>
    <row r="1566" customFormat="false" ht="23.25" hidden="false" customHeight="false" outlineLevel="0" collapsed="false">
      <c r="A1566" s="884" t="s">
        <v>8464</v>
      </c>
      <c r="B1566" s="884" t="s">
        <v>13760</v>
      </c>
      <c r="C1566" s="885" t="s">
        <v>13761</v>
      </c>
      <c r="D1566" s="884" t="s">
        <v>8787</v>
      </c>
      <c r="E1566" s="884" t="s">
        <v>13762</v>
      </c>
      <c r="F1566" s="884" t="s">
        <v>13763</v>
      </c>
    </row>
    <row r="1567" customFormat="false" ht="23.25" hidden="false" customHeight="false" outlineLevel="0" collapsed="false">
      <c r="A1567" s="884" t="s">
        <v>8464</v>
      </c>
      <c r="B1567" s="884" t="s">
        <v>13764</v>
      </c>
      <c r="C1567" s="885" t="s">
        <v>13765</v>
      </c>
      <c r="D1567" s="884" t="s">
        <v>8787</v>
      </c>
      <c r="E1567" s="884" t="s">
        <v>13766</v>
      </c>
      <c r="F1567" s="884" t="s">
        <v>13767</v>
      </c>
    </row>
    <row r="1568" customFormat="false" ht="23.25" hidden="false" customHeight="false" outlineLevel="0" collapsed="false">
      <c r="A1568" s="884" t="s">
        <v>8464</v>
      </c>
      <c r="B1568" s="884" t="s">
        <v>13768</v>
      </c>
      <c r="C1568" s="885" t="s">
        <v>13769</v>
      </c>
      <c r="D1568" s="884" t="s">
        <v>8787</v>
      </c>
      <c r="E1568" s="884" t="s">
        <v>13770</v>
      </c>
      <c r="F1568" s="884" t="s">
        <v>13771</v>
      </c>
    </row>
    <row r="1569" customFormat="false" ht="23.25" hidden="false" customHeight="false" outlineLevel="0" collapsed="false">
      <c r="A1569" s="884" t="s">
        <v>8464</v>
      </c>
      <c r="B1569" s="884" t="s">
        <v>13772</v>
      </c>
      <c r="C1569" s="885" t="s">
        <v>13773</v>
      </c>
      <c r="D1569" s="884" t="s">
        <v>8787</v>
      </c>
      <c r="E1569" s="884" t="s">
        <v>13774</v>
      </c>
      <c r="F1569" s="884" t="s">
        <v>13775</v>
      </c>
    </row>
    <row r="1570" customFormat="false" ht="23.25" hidden="false" customHeight="false" outlineLevel="0" collapsed="false">
      <c r="A1570" s="884" t="s">
        <v>8464</v>
      </c>
      <c r="B1570" s="884" t="s">
        <v>13776</v>
      </c>
      <c r="C1570" s="885" t="s">
        <v>13777</v>
      </c>
      <c r="D1570" s="884" t="s">
        <v>8787</v>
      </c>
      <c r="E1570" s="884" t="s">
        <v>13778</v>
      </c>
      <c r="F1570" s="884" t="s">
        <v>13779</v>
      </c>
    </row>
    <row r="1571" customFormat="false" ht="23.25" hidden="false" customHeight="false" outlineLevel="0" collapsed="false">
      <c r="A1571" s="884" t="s">
        <v>8464</v>
      </c>
      <c r="B1571" s="884" t="s">
        <v>13780</v>
      </c>
      <c r="C1571" s="885" t="s">
        <v>13781</v>
      </c>
      <c r="D1571" s="884" t="s">
        <v>8787</v>
      </c>
      <c r="E1571" s="884" t="s">
        <v>13782</v>
      </c>
      <c r="F1571" s="884" t="s">
        <v>13783</v>
      </c>
    </row>
    <row r="1572" customFormat="false" ht="23.25" hidden="false" customHeight="false" outlineLevel="0" collapsed="false">
      <c r="A1572" s="884" t="s">
        <v>8464</v>
      </c>
      <c r="B1572" s="884" t="s">
        <v>13784</v>
      </c>
      <c r="C1572" s="885" t="s">
        <v>13785</v>
      </c>
      <c r="D1572" s="884" t="s">
        <v>8787</v>
      </c>
      <c r="E1572" s="884" t="s">
        <v>13786</v>
      </c>
      <c r="F1572" s="884" t="s">
        <v>13787</v>
      </c>
    </row>
    <row r="1573" customFormat="false" ht="23.25" hidden="false" customHeight="false" outlineLevel="0" collapsed="false">
      <c r="A1573" s="884" t="s">
        <v>8464</v>
      </c>
      <c r="B1573" s="884" t="s">
        <v>13788</v>
      </c>
      <c r="C1573" s="885" t="s">
        <v>13789</v>
      </c>
      <c r="D1573" s="884" t="s">
        <v>8787</v>
      </c>
      <c r="E1573" s="884" t="s">
        <v>13790</v>
      </c>
      <c r="F1573" s="884" t="s">
        <v>13791</v>
      </c>
    </row>
    <row r="1574" customFormat="false" ht="23.25" hidden="false" customHeight="false" outlineLevel="0" collapsed="false">
      <c r="A1574" s="884" t="s">
        <v>8464</v>
      </c>
      <c r="B1574" s="884" t="s">
        <v>13792</v>
      </c>
      <c r="C1574" s="885" t="s">
        <v>13793</v>
      </c>
      <c r="D1574" s="884" t="s">
        <v>8787</v>
      </c>
      <c r="E1574" s="884" t="s">
        <v>13794</v>
      </c>
      <c r="F1574" s="884" t="s">
        <v>13795</v>
      </c>
    </row>
    <row r="1575" customFormat="false" ht="23.25" hidden="false" customHeight="false" outlineLevel="0" collapsed="false">
      <c r="A1575" s="884" t="s">
        <v>8464</v>
      </c>
      <c r="B1575" s="884" t="s">
        <v>13796</v>
      </c>
      <c r="C1575" s="885" t="s">
        <v>13797</v>
      </c>
      <c r="D1575" s="884" t="s">
        <v>8787</v>
      </c>
      <c r="E1575" s="884" t="s">
        <v>13798</v>
      </c>
      <c r="F1575" s="884" t="s">
        <v>13799</v>
      </c>
    </row>
    <row r="1576" customFormat="false" ht="23.25" hidden="false" customHeight="false" outlineLevel="0" collapsed="false">
      <c r="A1576" s="884" t="s">
        <v>8464</v>
      </c>
      <c r="B1576" s="884" t="s">
        <v>13800</v>
      </c>
      <c r="C1576" s="885" t="s">
        <v>13801</v>
      </c>
      <c r="D1576" s="884" t="s">
        <v>8787</v>
      </c>
      <c r="E1576" s="884" t="s">
        <v>13802</v>
      </c>
      <c r="F1576" s="884" t="s">
        <v>13803</v>
      </c>
    </row>
    <row r="1577" customFormat="false" ht="23.25" hidden="false" customHeight="false" outlineLevel="0" collapsed="false">
      <c r="A1577" s="884" t="s">
        <v>8464</v>
      </c>
      <c r="B1577" s="884" t="s">
        <v>13804</v>
      </c>
      <c r="C1577" s="885" t="s">
        <v>13805</v>
      </c>
      <c r="D1577" s="884" t="s">
        <v>8787</v>
      </c>
      <c r="E1577" s="884" t="s">
        <v>13806</v>
      </c>
      <c r="F1577" s="884" t="s">
        <v>13807</v>
      </c>
    </row>
    <row r="1578" customFormat="false" ht="23.25" hidden="false" customHeight="false" outlineLevel="0" collapsed="false">
      <c r="A1578" s="884" t="s">
        <v>8464</v>
      </c>
      <c r="B1578" s="884" t="s">
        <v>13808</v>
      </c>
      <c r="C1578" s="885" t="s">
        <v>13809</v>
      </c>
      <c r="D1578" s="884" t="s">
        <v>8787</v>
      </c>
      <c r="E1578" s="884" t="s">
        <v>13810</v>
      </c>
      <c r="F1578" s="884" t="s">
        <v>13811</v>
      </c>
    </row>
    <row r="1579" customFormat="false" ht="23.25" hidden="false" customHeight="false" outlineLevel="0" collapsed="false">
      <c r="A1579" s="884" t="s">
        <v>8464</v>
      </c>
      <c r="B1579" s="884" t="s">
        <v>13812</v>
      </c>
      <c r="C1579" s="885" t="s">
        <v>13813</v>
      </c>
      <c r="D1579" s="884" t="s">
        <v>8787</v>
      </c>
      <c r="E1579" s="884" t="s">
        <v>13814</v>
      </c>
      <c r="F1579" s="884" t="s">
        <v>13815</v>
      </c>
    </row>
    <row r="1580" customFormat="false" ht="23.25" hidden="false" customHeight="false" outlineLevel="0" collapsed="false">
      <c r="A1580" s="884" t="s">
        <v>8464</v>
      </c>
      <c r="B1580" s="884" t="s">
        <v>13816</v>
      </c>
      <c r="C1580" s="885" t="s">
        <v>13817</v>
      </c>
      <c r="D1580" s="884" t="s">
        <v>8787</v>
      </c>
      <c r="E1580" s="884" t="s">
        <v>13818</v>
      </c>
      <c r="F1580" s="884" t="s">
        <v>13819</v>
      </c>
    </row>
    <row r="1581" customFormat="false" ht="23.25" hidden="false" customHeight="false" outlineLevel="0" collapsed="false">
      <c r="A1581" s="884" t="s">
        <v>8464</v>
      </c>
      <c r="B1581" s="884" t="s">
        <v>13820</v>
      </c>
      <c r="C1581" s="885" t="s">
        <v>13821</v>
      </c>
      <c r="D1581" s="884" t="s">
        <v>8787</v>
      </c>
      <c r="E1581" s="884" t="s">
        <v>13822</v>
      </c>
      <c r="F1581" s="884" t="s">
        <v>13823</v>
      </c>
    </row>
    <row r="1582" customFormat="false" ht="23.25" hidden="false" customHeight="false" outlineLevel="0" collapsed="false">
      <c r="A1582" s="884" t="s">
        <v>8464</v>
      </c>
      <c r="B1582" s="884" t="s">
        <v>13824</v>
      </c>
      <c r="C1582" s="885" t="s">
        <v>13825</v>
      </c>
      <c r="D1582" s="884" t="s">
        <v>8787</v>
      </c>
      <c r="E1582" s="884" t="s">
        <v>13826</v>
      </c>
      <c r="F1582" s="884" t="s">
        <v>13827</v>
      </c>
    </row>
    <row r="1583" customFormat="false" ht="23.25" hidden="false" customHeight="false" outlineLevel="0" collapsed="false">
      <c r="A1583" s="884" t="s">
        <v>8464</v>
      </c>
      <c r="B1583" s="884" t="s">
        <v>13828</v>
      </c>
      <c r="C1583" s="885" t="s">
        <v>13829</v>
      </c>
      <c r="D1583" s="884" t="s">
        <v>8787</v>
      </c>
      <c r="E1583" s="884" t="s">
        <v>13830</v>
      </c>
      <c r="F1583" s="884" t="s">
        <v>13831</v>
      </c>
    </row>
    <row r="1584" customFormat="false" ht="23.25" hidden="false" customHeight="false" outlineLevel="0" collapsed="false">
      <c r="A1584" s="884" t="s">
        <v>8464</v>
      </c>
      <c r="B1584" s="884" t="s">
        <v>13832</v>
      </c>
      <c r="C1584" s="885" t="s">
        <v>13833</v>
      </c>
      <c r="D1584" s="884" t="s">
        <v>8787</v>
      </c>
      <c r="E1584" s="884" t="s">
        <v>13834</v>
      </c>
      <c r="F1584" s="884" t="s">
        <v>13835</v>
      </c>
    </row>
    <row r="1585" customFormat="false" ht="23.25" hidden="false" customHeight="false" outlineLevel="0" collapsed="false">
      <c r="A1585" s="884" t="s">
        <v>8464</v>
      </c>
      <c r="B1585" s="884" t="s">
        <v>13836</v>
      </c>
      <c r="C1585" s="885" t="s">
        <v>13837</v>
      </c>
      <c r="D1585" s="884" t="s">
        <v>8787</v>
      </c>
      <c r="E1585" s="884" t="s">
        <v>13838</v>
      </c>
      <c r="F1585" s="884" t="s">
        <v>13839</v>
      </c>
    </row>
    <row r="1586" customFormat="false" ht="34.5" hidden="false" customHeight="false" outlineLevel="0" collapsed="false">
      <c r="A1586" s="884" t="s">
        <v>8464</v>
      </c>
      <c r="B1586" s="884" t="s">
        <v>13840</v>
      </c>
      <c r="C1586" s="885" t="s">
        <v>13841</v>
      </c>
      <c r="D1586" s="884" t="s">
        <v>8787</v>
      </c>
      <c r="E1586" s="884" t="s">
        <v>13842</v>
      </c>
      <c r="F1586" s="884" t="s">
        <v>13843</v>
      </c>
    </row>
    <row r="1587" customFormat="false" ht="34.5" hidden="false" customHeight="false" outlineLevel="0" collapsed="false">
      <c r="A1587" s="884" t="s">
        <v>8464</v>
      </c>
      <c r="B1587" s="884" t="s">
        <v>13844</v>
      </c>
      <c r="C1587" s="885" t="s">
        <v>13845</v>
      </c>
      <c r="D1587" s="884" t="s">
        <v>8787</v>
      </c>
      <c r="E1587" s="884" t="s">
        <v>13846</v>
      </c>
      <c r="F1587" s="884" t="s">
        <v>13847</v>
      </c>
    </row>
    <row r="1588" customFormat="false" ht="34.5" hidden="false" customHeight="false" outlineLevel="0" collapsed="false">
      <c r="A1588" s="884" t="s">
        <v>8464</v>
      </c>
      <c r="B1588" s="884" t="s">
        <v>13848</v>
      </c>
      <c r="C1588" s="885" t="s">
        <v>13849</v>
      </c>
      <c r="D1588" s="884" t="s">
        <v>8787</v>
      </c>
      <c r="E1588" s="884" t="s">
        <v>13850</v>
      </c>
      <c r="F1588" s="884" t="s">
        <v>13851</v>
      </c>
    </row>
    <row r="1589" customFormat="false" ht="34.5" hidden="false" customHeight="false" outlineLevel="0" collapsed="false">
      <c r="A1589" s="884" t="s">
        <v>8464</v>
      </c>
      <c r="B1589" s="884" t="s">
        <v>13852</v>
      </c>
      <c r="C1589" s="885" t="s">
        <v>13853</v>
      </c>
      <c r="D1589" s="884" t="s">
        <v>8787</v>
      </c>
      <c r="E1589" s="884" t="s">
        <v>13854</v>
      </c>
      <c r="F1589" s="884" t="s">
        <v>13855</v>
      </c>
    </row>
    <row r="1590" customFormat="false" ht="34.5" hidden="false" customHeight="false" outlineLevel="0" collapsed="false">
      <c r="A1590" s="884" t="s">
        <v>8464</v>
      </c>
      <c r="B1590" s="884" t="s">
        <v>13856</v>
      </c>
      <c r="C1590" s="885" t="s">
        <v>13857</v>
      </c>
      <c r="D1590" s="884" t="s">
        <v>8787</v>
      </c>
      <c r="E1590" s="884" t="s">
        <v>13858</v>
      </c>
      <c r="F1590" s="884" t="s">
        <v>13859</v>
      </c>
    </row>
    <row r="1591" customFormat="false" ht="34.5" hidden="false" customHeight="false" outlineLevel="0" collapsed="false">
      <c r="A1591" s="884" t="s">
        <v>8464</v>
      </c>
      <c r="B1591" s="884" t="s">
        <v>13860</v>
      </c>
      <c r="C1591" s="885" t="s">
        <v>13861</v>
      </c>
      <c r="D1591" s="884" t="s">
        <v>8787</v>
      </c>
      <c r="E1591" s="884" t="s">
        <v>13862</v>
      </c>
      <c r="F1591" s="884" t="s">
        <v>13863</v>
      </c>
    </row>
    <row r="1592" customFormat="false" ht="34.5" hidden="false" customHeight="false" outlineLevel="0" collapsed="false">
      <c r="A1592" s="884" t="s">
        <v>8464</v>
      </c>
      <c r="B1592" s="884" t="s">
        <v>13864</v>
      </c>
      <c r="C1592" s="885" t="s">
        <v>13865</v>
      </c>
      <c r="D1592" s="884" t="s">
        <v>8787</v>
      </c>
      <c r="E1592" s="884" t="s">
        <v>13866</v>
      </c>
      <c r="F1592" s="884" t="s">
        <v>13867</v>
      </c>
    </row>
    <row r="1593" customFormat="false" ht="34.5" hidden="false" customHeight="false" outlineLevel="0" collapsed="false">
      <c r="A1593" s="884" t="s">
        <v>8464</v>
      </c>
      <c r="B1593" s="884" t="s">
        <v>13868</v>
      </c>
      <c r="C1593" s="885" t="s">
        <v>13869</v>
      </c>
      <c r="D1593" s="884" t="s">
        <v>8787</v>
      </c>
      <c r="E1593" s="884" t="s">
        <v>13870</v>
      </c>
      <c r="F1593" s="884" t="s">
        <v>13871</v>
      </c>
    </row>
    <row r="1594" customFormat="false" ht="23.25" hidden="false" customHeight="false" outlineLevel="0" collapsed="false">
      <c r="A1594" s="884" t="s">
        <v>8464</v>
      </c>
      <c r="B1594" s="884" t="s">
        <v>13872</v>
      </c>
      <c r="C1594" s="885" t="s">
        <v>13873</v>
      </c>
      <c r="D1594" s="884" t="s">
        <v>8787</v>
      </c>
      <c r="E1594" s="884" t="s">
        <v>13874</v>
      </c>
      <c r="F1594" s="884" t="s">
        <v>13875</v>
      </c>
    </row>
    <row r="1595" customFormat="false" ht="23.25" hidden="false" customHeight="false" outlineLevel="0" collapsed="false">
      <c r="A1595" s="884" t="s">
        <v>8464</v>
      </c>
      <c r="B1595" s="884" t="s">
        <v>13876</v>
      </c>
      <c r="C1595" s="885" t="s">
        <v>13877</v>
      </c>
      <c r="D1595" s="884" t="s">
        <v>8787</v>
      </c>
      <c r="E1595" s="884" t="s">
        <v>13878</v>
      </c>
      <c r="F1595" s="884" t="s">
        <v>13879</v>
      </c>
    </row>
    <row r="1596" customFormat="false" ht="23.25" hidden="false" customHeight="false" outlineLevel="0" collapsed="false">
      <c r="A1596" s="884" t="s">
        <v>8464</v>
      </c>
      <c r="B1596" s="884" t="s">
        <v>13880</v>
      </c>
      <c r="C1596" s="885" t="s">
        <v>13881</v>
      </c>
      <c r="D1596" s="884" t="s">
        <v>8787</v>
      </c>
      <c r="E1596" s="884" t="s">
        <v>13882</v>
      </c>
      <c r="F1596" s="884" t="s">
        <v>13883</v>
      </c>
    </row>
    <row r="1597" customFormat="false" ht="23.25" hidden="false" customHeight="false" outlineLevel="0" collapsed="false">
      <c r="A1597" s="884" t="s">
        <v>8464</v>
      </c>
      <c r="B1597" s="884" t="s">
        <v>13884</v>
      </c>
      <c r="C1597" s="885" t="s">
        <v>13885</v>
      </c>
      <c r="D1597" s="884" t="s">
        <v>8787</v>
      </c>
      <c r="E1597" s="884" t="s">
        <v>13886</v>
      </c>
      <c r="F1597" s="884" t="s">
        <v>13887</v>
      </c>
    </row>
    <row r="1598" customFormat="false" ht="34.5" hidden="false" customHeight="false" outlineLevel="0" collapsed="false">
      <c r="A1598" s="884" t="s">
        <v>8464</v>
      </c>
      <c r="B1598" s="884" t="s">
        <v>13888</v>
      </c>
      <c r="C1598" s="885" t="s">
        <v>13889</v>
      </c>
      <c r="D1598" s="884" t="s">
        <v>8787</v>
      </c>
      <c r="E1598" s="884" t="s">
        <v>13890</v>
      </c>
      <c r="F1598" s="884" t="s">
        <v>13891</v>
      </c>
    </row>
    <row r="1599" customFormat="false" ht="34.5" hidden="false" customHeight="false" outlineLevel="0" collapsed="false">
      <c r="A1599" s="884" t="s">
        <v>8464</v>
      </c>
      <c r="B1599" s="884" t="s">
        <v>13892</v>
      </c>
      <c r="C1599" s="885" t="s">
        <v>13893</v>
      </c>
      <c r="D1599" s="884" t="s">
        <v>8787</v>
      </c>
      <c r="E1599" s="884" t="s">
        <v>13894</v>
      </c>
      <c r="F1599" s="884" t="s">
        <v>13895</v>
      </c>
    </row>
    <row r="1600" customFormat="false" ht="34.5" hidden="false" customHeight="false" outlineLevel="0" collapsed="false">
      <c r="A1600" s="884" t="s">
        <v>8464</v>
      </c>
      <c r="B1600" s="884" t="s">
        <v>13896</v>
      </c>
      <c r="C1600" s="885" t="s">
        <v>13897</v>
      </c>
      <c r="D1600" s="884" t="s">
        <v>8787</v>
      </c>
      <c r="E1600" s="884" t="s">
        <v>13898</v>
      </c>
      <c r="F1600" s="884" t="s">
        <v>13899</v>
      </c>
    </row>
    <row r="1601" customFormat="false" ht="34.5" hidden="false" customHeight="false" outlineLevel="0" collapsed="false">
      <c r="A1601" s="884" t="s">
        <v>8464</v>
      </c>
      <c r="B1601" s="884" t="s">
        <v>13900</v>
      </c>
      <c r="C1601" s="885" t="s">
        <v>13901</v>
      </c>
      <c r="D1601" s="884" t="s">
        <v>8787</v>
      </c>
      <c r="E1601" s="884" t="s">
        <v>13902</v>
      </c>
      <c r="F1601" s="884" t="s">
        <v>13903</v>
      </c>
    </row>
    <row r="1602" customFormat="false" ht="23.25" hidden="false" customHeight="false" outlineLevel="0" collapsed="false">
      <c r="A1602" s="884" t="s">
        <v>8464</v>
      </c>
      <c r="B1602" s="884" t="s">
        <v>13904</v>
      </c>
      <c r="C1602" s="885" t="s">
        <v>13905</v>
      </c>
      <c r="D1602" s="884" t="s">
        <v>8787</v>
      </c>
      <c r="E1602" s="884" t="s">
        <v>13906</v>
      </c>
      <c r="F1602" s="884" t="s">
        <v>13907</v>
      </c>
    </row>
    <row r="1603" customFormat="false" ht="23.25" hidden="false" customHeight="false" outlineLevel="0" collapsed="false">
      <c r="A1603" s="884" t="s">
        <v>8464</v>
      </c>
      <c r="B1603" s="884" t="s">
        <v>13908</v>
      </c>
      <c r="C1603" s="885" t="s">
        <v>13909</v>
      </c>
      <c r="D1603" s="884" t="s">
        <v>8787</v>
      </c>
      <c r="E1603" s="884" t="s">
        <v>13910</v>
      </c>
      <c r="F1603" s="884" t="s">
        <v>13911</v>
      </c>
    </row>
    <row r="1604" customFormat="false" ht="23.25" hidden="false" customHeight="false" outlineLevel="0" collapsed="false">
      <c r="A1604" s="884" t="s">
        <v>8464</v>
      </c>
      <c r="B1604" s="884" t="s">
        <v>13912</v>
      </c>
      <c r="C1604" s="885" t="s">
        <v>13913</v>
      </c>
      <c r="D1604" s="884" t="s">
        <v>8787</v>
      </c>
      <c r="E1604" s="884" t="s">
        <v>13914</v>
      </c>
      <c r="F1604" s="884" t="s">
        <v>13915</v>
      </c>
    </row>
    <row r="1605" customFormat="false" ht="23.25" hidden="false" customHeight="false" outlineLevel="0" collapsed="false">
      <c r="A1605" s="884" t="s">
        <v>8464</v>
      </c>
      <c r="B1605" s="884" t="s">
        <v>13916</v>
      </c>
      <c r="C1605" s="885" t="s">
        <v>13917</v>
      </c>
      <c r="D1605" s="884" t="s">
        <v>8787</v>
      </c>
      <c r="E1605" s="884" t="s">
        <v>13918</v>
      </c>
      <c r="F1605" s="884" t="s">
        <v>8692</v>
      </c>
    </row>
    <row r="1606" customFormat="false" ht="23.25" hidden="false" customHeight="false" outlineLevel="0" collapsed="false">
      <c r="A1606" s="884" t="s">
        <v>8464</v>
      </c>
      <c r="B1606" s="884" t="s">
        <v>13919</v>
      </c>
      <c r="C1606" s="885" t="s">
        <v>13920</v>
      </c>
      <c r="D1606" s="884" t="s">
        <v>8787</v>
      </c>
      <c r="E1606" s="884" t="s">
        <v>13921</v>
      </c>
      <c r="F1606" s="884" t="s">
        <v>13922</v>
      </c>
    </row>
    <row r="1607" customFormat="false" ht="23.25" hidden="false" customHeight="false" outlineLevel="0" collapsed="false">
      <c r="A1607" s="884" t="s">
        <v>8464</v>
      </c>
      <c r="B1607" s="884" t="s">
        <v>13923</v>
      </c>
      <c r="C1607" s="885" t="s">
        <v>13924</v>
      </c>
      <c r="D1607" s="884" t="s">
        <v>8787</v>
      </c>
      <c r="E1607" s="884" t="s">
        <v>13925</v>
      </c>
      <c r="F1607" s="884" t="s">
        <v>13926</v>
      </c>
    </row>
    <row r="1608" customFormat="false" ht="23.25" hidden="false" customHeight="false" outlineLevel="0" collapsed="false">
      <c r="A1608" s="884" t="s">
        <v>8464</v>
      </c>
      <c r="B1608" s="884" t="s">
        <v>13927</v>
      </c>
      <c r="C1608" s="885" t="s">
        <v>13928</v>
      </c>
      <c r="D1608" s="884" t="s">
        <v>8787</v>
      </c>
      <c r="E1608" s="884" t="s">
        <v>13929</v>
      </c>
      <c r="F1608" s="884" t="s">
        <v>13930</v>
      </c>
    </row>
    <row r="1609" customFormat="false" ht="23.25" hidden="false" customHeight="false" outlineLevel="0" collapsed="false">
      <c r="A1609" s="884" t="s">
        <v>8464</v>
      </c>
      <c r="B1609" s="884" t="s">
        <v>13931</v>
      </c>
      <c r="C1609" s="885" t="s">
        <v>13932</v>
      </c>
      <c r="D1609" s="884" t="s">
        <v>8787</v>
      </c>
      <c r="E1609" s="884" t="s">
        <v>13933</v>
      </c>
      <c r="F1609" s="884" t="s">
        <v>13934</v>
      </c>
    </row>
    <row r="1610" customFormat="false" ht="23.25" hidden="false" customHeight="false" outlineLevel="0" collapsed="false">
      <c r="A1610" s="884" t="s">
        <v>8464</v>
      </c>
      <c r="B1610" s="884" t="s">
        <v>13935</v>
      </c>
      <c r="C1610" s="885" t="s">
        <v>13936</v>
      </c>
      <c r="D1610" s="884" t="s">
        <v>8787</v>
      </c>
      <c r="E1610" s="884" t="s">
        <v>13937</v>
      </c>
      <c r="F1610" s="884" t="s">
        <v>13938</v>
      </c>
    </row>
    <row r="1611" customFormat="false" ht="23.25" hidden="false" customHeight="false" outlineLevel="0" collapsed="false">
      <c r="A1611" s="884" t="s">
        <v>8464</v>
      </c>
      <c r="B1611" s="884" t="s">
        <v>13939</v>
      </c>
      <c r="C1611" s="885" t="s">
        <v>13940</v>
      </c>
      <c r="D1611" s="884" t="s">
        <v>8787</v>
      </c>
      <c r="E1611" s="884" t="s">
        <v>13941</v>
      </c>
      <c r="F1611" s="884" t="s">
        <v>13942</v>
      </c>
    </row>
    <row r="1612" customFormat="false" ht="23.25" hidden="false" customHeight="false" outlineLevel="0" collapsed="false">
      <c r="A1612" s="884" t="s">
        <v>8464</v>
      </c>
      <c r="B1612" s="884" t="s">
        <v>13943</v>
      </c>
      <c r="C1612" s="885" t="s">
        <v>13944</v>
      </c>
      <c r="D1612" s="884" t="s">
        <v>8787</v>
      </c>
      <c r="E1612" s="884" t="s">
        <v>13945</v>
      </c>
      <c r="F1612" s="884" t="s">
        <v>13946</v>
      </c>
    </row>
    <row r="1613" customFormat="false" ht="23.25" hidden="false" customHeight="false" outlineLevel="0" collapsed="false">
      <c r="A1613" s="884" t="s">
        <v>8464</v>
      </c>
      <c r="B1613" s="884" t="s">
        <v>13947</v>
      </c>
      <c r="C1613" s="885" t="s">
        <v>13948</v>
      </c>
      <c r="D1613" s="884" t="s">
        <v>8787</v>
      </c>
      <c r="E1613" s="884" t="s">
        <v>13949</v>
      </c>
      <c r="F1613" s="884" t="s">
        <v>13950</v>
      </c>
    </row>
    <row r="1614" customFormat="false" ht="23.25" hidden="false" customHeight="false" outlineLevel="0" collapsed="false">
      <c r="A1614" s="884" t="s">
        <v>8464</v>
      </c>
      <c r="B1614" s="884" t="s">
        <v>13951</v>
      </c>
      <c r="C1614" s="885" t="s">
        <v>13952</v>
      </c>
      <c r="D1614" s="884" t="s">
        <v>8787</v>
      </c>
      <c r="E1614" s="884" t="s">
        <v>13953</v>
      </c>
      <c r="F1614" s="884" t="s">
        <v>13954</v>
      </c>
    </row>
    <row r="1615" customFormat="false" ht="23.25" hidden="false" customHeight="false" outlineLevel="0" collapsed="false">
      <c r="A1615" s="884" t="s">
        <v>8464</v>
      </c>
      <c r="B1615" s="884" t="s">
        <v>13955</v>
      </c>
      <c r="C1615" s="885" t="s">
        <v>13956</v>
      </c>
      <c r="D1615" s="884" t="s">
        <v>8787</v>
      </c>
      <c r="E1615" s="884" t="s">
        <v>11785</v>
      </c>
      <c r="F1615" s="884" t="s">
        <v>13513</v>
      </c>
    </row>
    <row r="1616" customFormat="false" ht="23.25" hidden="false" customHeight="false" outlineLevel="0" collapsed="false">
      <c r="A1616" s="884" t="s">
        <v>8464</v>
      </c>
      <c r="B1616" s="884" t="s">
        <v>13957</v>
      </c>
      <c r="C1616" s="885" t="s">
        <v>13958</v>
      </c>
      <c r="D1616" s="884" t="s">
        <v>8787</v>
      </c>
      <c r="E1616" s="884" t="s">
        <v>9996</v>
      </c>
      <c r="F1616" s="884" t="s">
        <v>13708</v>
      </c>
    </row>
    <row r="1617" customFormat="false" ht="23.25" hidden="false" customHeight="false" outlineLevel="0" collapsed="false">
      <c r="A1617" s="884" t="s">
        <v>8464</v>
      </c>
      <c r="B1617" s="884" t="s">
        <v>13959</v>
      </c>
      <c r="C1617" s="885" t="s">
        <v>13960</v>
      </c>
      <c r="D1617" s="884" t="s">
        <v>8787</v>
      </c>
      <c r="E1617" s="884" t="s">
        <v>13961</v>
      </c>
      <c r="F1617" s="884" t="s">
        <v>13962</v>
      </c>
    </row>
    <row r="1618" customFormat="false" ht="23.25" hidden="false" customHeight="false" outlineLevel="0" collapsed="false">
      <c r="A1618" s="884" t="s">
        <v>8464</v>
      </c>
      <c r="B1618" s="884" t="s">
        <v>13963</v>
      </c>
      <c r="C1618" s="885" t="s">
        <v>13964</v>
      </c>
      <c r="D1618" s="884" t="s">
        <v>8787</v>
      </c>
      <c r="E1618" s="884" t="s">
        <v>13690</v>
      </c>
      <c r="F1618" s="884" t="s">
        <v>13965</v>
      </c>
    </row>
    <row r="1619" customFormat="false" ht="23.25" hidden="false" customHeight="false" outlineLevel="0" collapsed="false">
      <c r="A1619" s="884" t="s">
        <v>8464</v>
      </c>
      <c r="B1619" s="884" t="s">
        <v>13966</v>
      </c>
      <c r="C1619" s="885" t="s">
        <v>13967</v>
      </c>
      <c r="D1619" s="884" t="s">
        <v>8787</v>
      </c>
      <c r="E1619" s="884" t="s">
        <v>13968</v>
      </c>
      <c r="F1619" s="884" t="s">
        <v>13969</v>
      </c>
    </row>
    <row r="1620" customFormat="false" ht="23.25" hidden="false" customHeight="false" outlineLevel="0" collapsed="false">
      <c r="A1620" s="884" t="s">
        <v>8464</v>
      </c>
      <c r="B1620" s="884" t="s">
        <v>13970</v>
      </c>
      <c r="C1620" s="885" t="s">
        <v>13971</v>
      </c>
      <c r="D1620" s="884" t="s">
        <v>8787</v>
      </c>
      <c r="E1620" s="884" t="s">
        <v>13972</v>
      </c>
      <c r="F1620" s="884" t="s">
        <v>13973</v>
      </c>
    </row>
    <row r="1621" customFormat="false" ht="23.25" hidden="false" customHeight="false" outlineLevel="0" collapsed="false">
      <c r="A1621" s="884" t="s">
        <v>8464</v>
      </c>
      <c r="B1621" s="884" t="s">
        <v>13974</v>
      </c>
      <c r="C1621" s="885" t="s">
        <v>13975</v>
      </c>
      <c r="D1621" s="884" t="s">
        <v>8787</v>
      </c>
      <c r="E1621" s="884" t="s">
        <v>13976</v>
      </c>
      <c r="F1621" s="884" t="s">
        <v>13977</v>
      </c>
    </row>
    <row r="1622" customFormat="false" ht="23.25" hidden="false" customHeight="false" outlineLevel="0" collapsed="false">
      <c r="A1622" s="884" t="s">
        <v>8464</v>
      </c>
      <c r="B1622" s="884" t="s">
        <v>13978</v>
      </c>
      <c r="C1622" s="885" t="s">
        <v>13979</v>
      </c>
      <c r="D1622" s="884" t="s">
        <v>8787</v>
      </c>
      <c r="E1622" s="884" t="s">
        <v>13980</v>
      </c>
      <c r="F1622" s="884" t="s">
        <v>13981</v>
      </c>
    </row>
    <row r="1623" customFormat="false" ht="34.5" hidden="false" customHeight="false" outlineLevel="0" collapsed="false">
      <c r="A1623" s="884" t="s">
        <v>8464</v>
      </c>
      <c r="B1623" s="884" t="s">
        <v>13982</v>
      </c>
      <c r="C1623" s="885" t="s">
        <v>13983</v>
      </c>
      <c r="D1623" s="884" t="s">
        <v>8787</v>
      </c>
      <c r="E1623" s="884" t="s">
        <v>13984</v>
      </c>
      <c r="F1623" s="884" t="s">
        <v>13985</v>
      </c>
    </row>
    <row r="1624" customFormat="false" ht="34.5" hidden="false" customHeight="false" outlineLevel="0" collapsed="false">
      <c r="A1624" s="884" t="s">
        <v>8464</v>
      </c>
      <c r="B1624" s="884" t="s">
        <v>13986</v>
      </c>
      <c r="C1624" s="885" t="s">
        <v>13987</v>
      </c>
      <c r="D1624" s="884" t="s">
        <v>8787</v>
      </c>
      <c r="E1624" s="884" t="s">
        <v>13988</v>
      </c>
      <c r="F1624" s="884" t="s">
        <v>13989</v>
      </c>
    </row>
    <row r="1625" customFormat="false" ht="34.5" hidden="false" customHeight="false" outlineLevel="0" collapsed="false">
      <c r="A1625" s="884" t="s">
        <v>8464</v>
      </c>
      <c r="B1625" s="884" t="s">
        <v>13990</v>
      </c>
      <c r="C1625" s="885" t="s">
        <v>13991</v>
      </c>
      <c r="D1625" s="884" t="s">
        <v>8787</v>
      </c>
      <c r="E1625" s="884" t="s">
        <v>13992</v>
      </c>
      <c r="F1625" s="884" t="s">
        <v>13993</v>
      </c>
    </row>
    <row r="1626" customFormat="false" ht="34.5" hidden="false" customHeight="false" outlineLevel="0" collapsed="false">
      <c r="A1626" s="884" t="s">
        <v>8464</v>
      </c>
      <c r="B1626" s="884" t="s">
        <v>13994</v>
      </c>
      <c r="C1626" s="885" t="s">
        <v>13995</v>
      </c>
      <c r="D1626" s="884" t="s">
        <v>8787</v>
      </c>
      <c r="E1626" s="884" t="s">
        <v>13996</v>
      </c>
      <c r="F1626" s="884" t="s">
        <v>13997</v>
      </c>
    </row>
    <row r="1627" customFormat="false" ht="34.5" hidden="false" customHeight="false" outlineLevel="0" collapsed="false">
      <c r="A1627" s="884" t="s">
        <v>8464</v>
      </c>
      <c r="B1627" s="884" t="s">
        <v>13998</v>
      </c>
      <c r="C1627" s="885" t="s">
        <v>13999</v>
      </c>
      <c r="D1627" s="884" t="s">
        <v>8787</v>
      </c>
      <c r="E1627" s="884" t="s">
        <v>14000</v>
      </c>
      <c r="F1627" s="884" t="s">
        <v>14001</v>
      </c>
    </row>
    <row r="1628" customFormat="false" ht="34.5" hidden="false" customHeight="false" outlineLevel="0" collapsed="false">
      <c r="A1628" s="884" t="s">
        <v>8464</v>
      </c>
      <c r="B1628" s="884" t="s">
        <v>14002</v>
      </c>
      <c r="C1628" s="885" t="s">
        <v>14003</v>
      </c>
      <c r="D1628" s="884" t="s">
        <v>8787</v>
      </c>
      <c r="E1628" s="884" t="s">
        <v>14004</v>
      </c>
      <c r="F1628" s="884" t="s">
        <v>14005</v>
      </c>
    </row>
    <row r="1629" customFormat="false" ht="34.5" hidden="false" customHeight="false" outlineLevel="0" collapsed="false">
      <c r="A1629" s="884" t="s">
        <v>8464</v>
      </c>
      <c r="B1629" s="884" t="s">
        <v>14006</v>
      </c>
      <c r="C1629" s="885" t="s">
        <v>14007</v>
      </c>
      <c r="D1629" s="884" t="s">
        <v>8787</v>
      </c>
      <c r="E1629" s="884" t="s">
        <v>14008</v>
      </c>
      <c r="F1629" s="884" t="s">
        <v>14009</v>
      </c>
    </row>
    <row r="1630" customFormat="false" ht="34.5" hidden="false" customHeight="false" outlineLevel="0" collapsed="false">
      <c r="A1630" s="884" t="s">
        <v>8464</v>
      </c>
      <c r="B1630" s="884" t="s">
        <v>14010</v>
      </c>
      <c r="C1630" s="885" t="s">
        <v>14011</v>
      </c>
      <c r="D1630" s="884" t="s">
        <v>8787</v>
      </c>
      <c r="E1630" s="884" t="s">
        <v>14012</v>
      </c>
      <c r="F1630" s="884" t="s">
        <v>14013</v>
      </c>
    </row>
    <row r="1631" customFormat="false" ht="34.5" hidden="false" customHeight="false" outlineLevel="0" collapsed="false">
      <c r="A1631" s="884" t="s">
        <v>8464</v>
      </c>
      <c r="B1631" s="884" t="s">
        <v>14014</v>
      </c>
      <c r="C1631" s="885" t="s">
        <v>14015</v>
      </c>
      <c r="D1631" s="884" t="s">
        <v>8787</v>
      </c>
      <c r="E1631" s="884" t="s">
        <v>14016</v>
      </c>
      <c r="F1631" s="884" t="s">
        <v>14017</v>
      </c>
    </row>
    <row r="1632" customFormat="false" ht="34.5" hidden="false" customHeight="false" outlineLevel="0" collapsed="false">
      <c r="A1632" s="884" t="s">
        <v>8464</v>
      </c>
      <c r="B1632" s="884" t="s">
        <v>14018</v>
      </c>
      <c r="C1632" s="885" t="s">
        <v>14019</v>
      </c>
      <c r="D1632" s="884" t="s">
        <v>8787</v>
      </c>
      <c r="E1632" s="884" t="s">
        <v>14020</v>
      </c>
      <c r="F1632" s="884" t="s">
        <v>14021</v>
      </c>
    </row>
    <row r="1633" customFormat="false" ht="34.5" hidden="false" customHeight="false" outlineLevel="0" collapsed="false">
      <c r="A1633" s="884" t="s">
        <v>8464</v>
      </c>
      <c r="B1633" s="884" t="s">
        <v>14022</v>
      </c>
      <c r="C1633" s="885" t="s">
        <v>14023</v>
      </c>
      <c r="D1633" s="884" t="s">
        <v>8787</v>
      </c>
      <c r="E1633" s="884" t="s">
        <v>14024</v>
      </c>
      <c r="F1633" s="884" t="s">
        <v>14025</v>
      </c>
    </row>
    <row r="1634" customFormat="false" ht="34.5" hidden="false" customHeight="false" outlineLevel="0" collapsed="false">
      <c r="A1634" s="884" t="s">
        <v>8464</v>
      </c>
      <c r="B1634" s="884" t="s">
        <v>14026</v>
      </c>
      <c r="C1634" s="885" t="s">
        <v>14027</v>
      </c>
      <c r="D1634" s="884" t="s">
        <v>8787</v>
      </c>
      <c r="E1634" s="884" t="s">
        <v>14028</v>
      </c>
      <c r="F1634" s="884" t="s">
        <v>14029</v>
      </c>
    </row>
    <row r="1635" customFormat="false" ht="34.5" hidden="false" customHeight="false" outlineLevel="0" collapsed="false">
      <c r="A1635" s="884" t="s">
        <v>8464</v>
      </c>
      <c r="B1635" s="884" t="s">
        <v>14030</v>
      </c>
      <c r="C1635" s="885" t="s">
        <v>14031</v>
      </c>
      <c r="D1635" s="884" t="s">
        <v>8787</v>
      </c>
      <c r="E1635" s="884" t="s">
        <v>14032</v>
      </c>
      <c r="F1635" s="884" t="s">
        <v>14033</v>
      </c>
    </row>
    <row r="1636" customFormat="false" ht="34.5" hidden="false" customHeight="false" outlineLevel="0" collapsed="false">
      <c r="A1636" s="884" t="s">
        <v>8464</v>
      </c>
      <c r="B1636" s="884" t="s">
        <v>14034</v>
      </c>
      <c r="C1636" s="885" t="s">
        <v>14035</v>
      </c>
      <c r="D1636" s="884" t="s">
        <v>8787</v>
      </c>
      <c r="E1636" s="884" t="s">
        <v>14036</v>
      </c>
      <c r="F1636" s="884" t="s">
        <v>14037</v>
      </c>
    </row>
    <row r="1637" customFormat="false" ht="34.5" hidden="false" customHeight="false" outlineLevel="0" collapsed="false">
      <c r="A1637" s="884" t="s">
        <v>8464</v>
      </c>
      <c r="B1637" s="884" t="s">
        <v>14038</v>
      </c>
      <c r="C1637" s="885" t="s">
        <v>14039</v>
      </c>
      <c r="D1637" s="884" t="s">
        <v>8787</v>
      </c>
      <c r="E1637" s="884" t="s">
        <v>14040</v>
      </c>
      <c r="F1637" s="884" t="s">
        <v>14041</v>
      </c>
    </row>
    <row r="1638" customFormat="false" ht="34.5" hidden="false" customHeight="false" outlineLevel="0" collapsed="false">
      <c r="A1638" s="884" t="s">
        <v>8464</v>
      </c>
      <c r="B1638" s="884" t="s">
        <v>14042</v>
      </c>
      <c r="C1638" s="885" t="s">
        <v>14043</v>
      </c>
      <c r="D1638" s="884" t="s">
        <v>8787</v>
      </c>
      <c r="E1638" s="884" t="s">
        <v>14044</v>
      </c>
      <c r="F1638" s="884" t="s">
        <v>14045</v>
      </c>
    </row>
    <row r="1639" customFormat="false" ht="34.5" hidden="false" customHeight="false" outlineLevel="0" collapsed="false">
      <c r="A1639" s="884" t="s">
        <v>8464</v>
      </c>
      <c r="B1639" s="884" t="s">
        <v>14046</v>
      </c>
      <c r="C1639" s="885" t="s">
        <v>14047</v>
      </c>
      <c r="D1639" s="884" t="s">
        <v>8787</v>
      </c>
      <c r="E1639" s="884" t="s">
        <v>14048</v>
      </c>
      <c r="F1639" s="884" t="s">
        <v>14049</v>
      </c>
    </row>
    <row r="1640" customFormat="false" ht="34.5" hidden="false" customHeight="false" outlineLevel="0" collapsed="false">
      <c r="A1640" s="884" t="s">
        <v>8464</v>
      </c>
      <c r="B1640" s="884" t="s">
        <v>14050</v>
      </c>
      <c r="C1640" s="885" t="s">
        <v>14051</v>
      </c>
      <c r="D1640" s="884" t="s">
        <v>8787</v>
      </c>
      <c r="E1640" s="884" t="s">
        <v>14052</v>
      </c>
      <c r="F1640" s="884" t="s">
        <v>14053</v>
      </c>
    </row>
    <row r="1641" customFormat="false" ht="23.25" hidden="false" customHeight="false" outlineLevel="0" collapsed="false">
      <c r="A1641" s="884" t="s">
        <v>8464</v>
      </c>
      <c r="B1641" s="884" t="s">
        <v>14054</v>
      </c>
      <c r="C1641" s="885" t="s">
        <v>14055</v>
      </c>
      <c r="D1641" s="884" t="s">
        <v>8787</v>
      </c>
      <c r="E1641" s="884" t="s">
        <v>14056</v>
      </c>
      <c r="F1641" s="884" t="s">
        <v>14057</v>
      </c>
    </row>
    <row r="1642" customFormat="false" ht="23.25" hidden="false" customHeight="false" outlineLevel="0" collapsed="false">
      <c r="A1642" s="884" t="s">
        <v>8464</v>
      </c>
      <c r="B1642" s="884" t="s">
        <v>14058</v>
      </c>
      <c r="C1642" s="885" t="s">
        <v>14059</v>
      </c>
      <c r="D1642" s="884" t="s">
        <v>8787</v>
      </c>
      <c r="E1642" s="884" t="s">
        <v>14060</v>
      </c>
      <c r="F1642" s="884" t="s">
        <v>14061</v>
      </c>
    </row>
    <row r="1643" customFormat="false" ht="34.5" hidden="false" customHeight="false" outlineLevel="0" collapsed="false">
      <c r="A1643" s="884" t="s">
        <v>8464</v>
      </c>
      <c r="B1643" s="884" t="s">
        <v>14062</v>
      </c>
      <c r="C1643" s="885" t="s">
        <v>14063</v>
      </c>
      <c r="D1643" s="884" t="s">
        <v>8787</v>
      </c>
      <c r="E1643" s="884" t="s">
        <v>14064</v>
      </c>
      <c r="F1643" s="884" t="s">
        <v>14065</v>
      </c>
    </row>
    <row r="1644" customFormat="false" ht="34.5" hidden="false" customHeight="false" outlineLevel="0" collapsed="false">
      <c r="A1644" s="884" t="s">
        <v>8464</v>
      </c>
      <c r="B1644" s="884" t="s">
        <v>14066</v>
      </c>
      <c r="C1644" s="885" t="s">
        <v>14067</v>
      </c>
      <c r="D1644" s="884" t="s">
        <v>8787</v>
      </c>
      <c r="E1644" s="884" t="s">
        <v>14068</v>
      </c>
      <c r="F1644" s="884" t="s">
        <v>14069</v>
      </c>
    </row>
    <row r="1645" customFormat="false" ht="15" hidden="false" customHeight="false" outlineLevel="0" collapsed="false">
      <c r="A1645" s="884" t="s">
        <v>8464</v>
      </c>
      <c r="B1645" s="884" t="s">
        <v>14070</v>
      </c>
      <c r="C1645" s="885" t="s">
        <v>14071</v>
      </c>
      <c r="D1645" s="884" t="s">
        <v>8787</v>
      </c>
      <c r="E1645" s="884" t="s">
        <v>14072</v>
      </c>
      <c r="F1645" s="884" t="s">
        <v>14073</v>
      </c>
    </row>
    <row r="1646" customFormat="false" ht="15" hidden="false" customHeight="false" outlineLevel="0" collapsed="false">
      <c r="A1646" s="884" t="s">
        <v>8464</v>
      </c>
      <c r="B1646" s="884" t="s">
        <v>14074</v>
      </c>
      <c r="C1646" s="885" t="s">
        <v>14075</v>
      </c>
      <c r="D1646" s="884" t="s">
        <v>9569</v>
      </c>
      <c r="E1646" s="884" t="s">
        <v>14076</v>
      </c>
      <c r="F1646" s="884" t="s">
        <v>14077</v>
      </c>
    </row>
    <row r="1647" customFormat="false" ht="15" hidden="false" customHeight="false" outlineLevel="0" collapsed="false">
      <c r="A1647" s="884" t="s">
        <v>8464</v>
      </c>
      <c r="B1647" s="884" t="s">
        <v>14078</v>
      </c>
      <c r="C1647" s="885" t="s">
        <v>14079</v>
      </c>
      <c r="D1647" s="884" t="s">
        <v>9569</v>
      </c>
      <c r="E1647" s="884" t="s">
        <v>14080</v>
      </c>
      <c r="F1647" s="884" t="s">
        <v>14081</v>
      </c>
    </row>
    <row r="1648" customFormat="false" ht="15" hidden="false" customHeight="false" outlineLevel="0" collapsed="false">
      <c r="A1648" s="884" t="s">
        <v>8464</v>
      </c>
      <c r="B1648" s="884" t="s">
        <v>14082</v>
      </c>
      <c r="C1648" s="885" t="s">
        <v>14083</v>
      </c>
      <c r="D1648" s="884" t="s">
        <v>9569</v>
      </c>
      <c r="E1648" s="884" t="s">
        <v>14084</v>
      </c>
      <c r="F1648" s="884" t="s">
        <v>14085</v>
      </c>
    </row>
    <row r="1649" customFormat="false" ht="15" hidden="false" customHeight="false" outlineLevel="0" collapsed="false">
      <c r="A1649" s="884" t="s">
        <v>8464</v>
      </c>
      <c r="B1649" s="884" t="s">
        <v>14086</v>
      </c>
      <c r="C1649" s="885" t="s">
        <v>14087</v>
      </c>
      <c r="D1649" s="884" t="s">
        <v>9569</v>
      </c>
      <c r="E1649" s="884" t="s">
        <v>14084</v>
      </c>
      <c r="F1649" s="884" t="s">
        <v>14085</v>
      </c>
    </row>
    <row r="1650" customFormat="false" ht="15" hidden="false" customHeight="false" outlineLevel="0" collapsed="false">
      <c r="A1650" s="884" t="s">
        <v>8464</v>
      </c>
      <c r="B1650" s="884" t="s">
        <v>14088</v>
      </c>
      <c r="C1650" s="885" t="s">
        <v>14089</v>
      </c>
      <c r="D1650" s="884" t="s">
        <v>9569</v>
      </c>
      <c r="E1650" s="884" t="s">
        <v>14090</v>
      </c>
      <c r="F1650" s="884" t="s">
        <v>14091</v>
      </c>
    </row>
    <row r="1651" customFormat="false" ht="15" hidden="false" customHeight="false" outlineLevel="0" collapsed="false">
      <c r="A1651" s="884" t="s">
        <v>8464</v>
      </c>
      <c r="B1651" s="884" t="s">
        <v>14092</v>
      </c>
      <c r="C1651" s="885" t="s">
        <v>14093</v>
      </c>
      <c r="D1651" s="884" t="s">
        <v>8787</v>
      </c>
      <c r="E1651" s="884" t="s">
        <v>9337</v>
      </c>
      <c r="F1651" s="884" t="s">
        <v>14094</v>
      </c>
    </row>
    <row r="1652" customFormat="false" ht="15" hidden="false" customHeight="false" outlineLevel="0" collapsed="false">
      <c r="A1652" s="884" t="s">
        <v>8464</v>
      </c>
      <c r="B1652" s="884" t="s">
        <v>14095</v>
      </c>
      <c r="C1652" s="885" t="s">
        <v>14096</v>
      </c>
      <c r="D1652" s="884" t="s">
        <v>9569</v>
      </c>
      <c r="E1652" s="884" t="s">
        <v>14097</v>
      </c>
      <c r="F1652" s="884" t="s">
        <v>14098</v>
      </c>
    </row>
    <row r="1653" customFormat="false" ht="15" hidden="false" customHeight="false" outlineLevel="0" collapsed="false">
      <c r="A1653" s="884" t="s">
        <v>8464</v>
      </c>
      <c r="B1653" s="884" t="s">
        <v>14099</v>
      </c>
      <c r="C1653" s="885" t="s">
        <v>14100</v>
      </c>
      <c r="D1653" s="884" t="s">
        <v>9569</v>
      </c>
      <c r="E1653" s="884" t="s">
        <v>14101</v>
      </c>
      <c r="F1653" s="884" t="s">
        <v>14102</v>
      </c>
    </row>
    <row r="1654" customFormat="false" ht="15" hidden="false" customHeight="false" outlineLevel="0" collapsed="false">
      <c r="A1654" s="884" t="s">
        <v>8464</v>
      </c>
      <c r="B1654" s="884" t="s">
        <v>14103</v>
      </c>
      <c r="C1654" s="885" t="s">
        <v>14104</v>
      </c>
      <c r="D1654" s="884" t="s">
        <v>9569</v>
      </c>
      <c r="E1654" s="884" t="s">
        <v>14105</v>
      </c>
      <c r="F1654" s="884" t="s">
        <v>14106</v>
      </c>
    </row>
    <row r="1655" customFormat="false" ht="15" hidden="false" customHeight="false" outlineLevel="0" collapsed="false">
      <c r="A1655" s="884" t="s">
        <v>8464</v>
      </c>
      <c r="B1655" s="884" t="s">
        <v>14107</v>
      </c>
      <c r="C1655" s="885" t="s">
        <v>14108</v>
      </c>
      <c r="D1655" s="884" t="s">
        <v>8787</v>
      </c>
      <c r="E1655" s="884" t="s">
        <v>14109</v>
      </c>
      <c r="F1655" s="884" t="s">
        <v>14110</v>
      </c>
    </row>
    <row r="1656" customFormat="false" ht="15" hidden="false" customHeight="false" outlineLevel="0" collapsed="false">
      <c r="A1656" s="884" t="s">
        <v>8464</v>
      </c>
      <c r="B1656" s="884" t="s">
        <v>14111</v>
      </c>
      <c r="C1656" s="885" t="s">
        <v>14112</v>
      </c>
      <c r="D1656" s="884" t="s">
        <v>8787</v>
      </c>
      <c r="E1656" s="884" t="s">
        <v>14113</v>
      </c>
      <c r="F1656" s="884" t="s">
        <v>14114</v>
      </c>
    </row>
    <row r="1657" customFormat="false" ht="15" hidden="false" customHeight="false" outlineLevel="0" collapsed="false">
      <c r="A1657" s="884" t="s">
        <v>8464</v>
      </c>
      <c r="B1657" s="884" t="s">
        <v>14115</v>
      </c>
      <c r="C1657" s="885" t="s">
        <v>14116</v>
      </c>
      <c r="D1657" s="884" t="s">
        <v>9569</v>
      </c>
      <c r="E1657" s="884" t="s">
        <v>14117</v>
      </c>
      <c r="F1657" s="884" t="s">
        <v>14118</v>
      </c>
    </row>
    <row r="1658" customFormat="false" ht="23.25" hidden="false" customHeight="false" outlineLevel="0" collapsed="false">
      <c r="A1658" s="884" t="s">
        <v>8464</v>
      </c>
      <c r="B1658" s="884" t="s">
        <v>14119</v>
      </c>
      <c r="C1658" s="885" t="s">
        <v>14120</v>
      </c>
      <c r="D1658" s="884" t="s">
        <v>9569</v>
      </c>
      <c r="E1658" s="884" t="s">
        <v>14121</v>
      </c>
      <c r="F1658" s="884" t="s">
        <v>14122</v>
      </c>
    </row>
    <row r="1659" customFormat="false" ht="15" hidden="false" customHeight="false" outlineLevel="0" collapsed="false">
      <c r="A1659" s="884" t="s">
        <v>8464</v>
      </c>
      <c r="B1659" s="884" t="s">
        <v>14123</v>
      </c>
      <c r="C1659" s="885" t="s">
        <v>14124</v>
      </c>
      <c r="D1659" s="884" t="s">
        <v>9569</v>
      </c>
      <c r="E1659" s="884" t="s">
        <v>14125</v>
      </c>
      <c r="F1659" s="884" t="s">
        <v>14126</v>
      </c>
    </row>
    <row r="1660" customFormat="false" ht="15" hidden="false" customHeight="false" outlineLevel="0" collapsed="false">
      <c r="A1660" s="884" t="s">
        <v>8464</v>
      </c>
      <c r="B1660" s="884" t="s">
        <v>14127</v>
      </c>
      <c r="C1660" s="885" t="s">
        <v>14128</v>
      </c>
      <c r="D1660" s="884" t="s">
        <v>8467</v>
      </c>
      <c r="E1660" s="884" t="s">
        <v>12571</v>
      </c>
      <c r="F1660" s="884" t="s">
        <v>10217</v>
      </c>
    </row>
    <row r="1661" customFormat="false" ht="15" hidden="false" customHeight="false" outlineLevel="0" collapsed="false">
      <c r="A1661" s="884" t="s">
        <v>8464</v>
      </c>
      <c r="B1661" s="884" t="s">
        <v>14129</v>
      </c>
      <c r="C1661" s="885" t="s">
        <v>14130</v>
      </c>
      <c r="D1661" s="884" t="s">
        <v>9569</v>
      </c>
      <c r="E1661" s="884" t="s">
        <v>14131</v>
      </c>
      <c r="F1661" s="884" t="s">
        <v>14132</v>
      </c>
    </row>
    <row r="1662" customFormat="false" ht="15" hidden="false" customHeight="false" outlineLevel="0" collapsed="false">
      <c r="A1662" s="884" t="s">
        <v>8464</v>
      </c>
      <c r="B1662" s="884" t="s">
        <v>14133</v>
      </c>
      <c r="C1662" s="885" t="s">
        <v>14134</v>
      </c>
      <c r="D1662" s="884" t="s">
        <v>9569</v>
      </c>
      <c r="E1662" s="884" t="s">
        <v>14135</v>
      </c>
      <c r="F1662" s="884" t="s">
        <v>14136</v>
      </c>
    </row>
    <row r="1663" customFormat="false" ht="15" hidden="false" customHeight="false" outlineLevel="0" collapsed="false">
      <c r="A1663" s="884" t="s">
        <v>8464</v>
      </c>
      <c r="B1663" s="884" t="s">
        <v>14137</v>
      </c>
      <c r="C1663" s="885" t="s">
        <v>14138</v>
      </c>
      <c r="D1663" s="884" t="s">
        <v>9569</v>
      </c>
      <c r="E1663" s="884" t="s">
        <v>14139</v>
      </c>
      <c r="F1663" s="884" t="s">
        <v>14140</v>
      </c>
    </row>
    <row r="1664" customFormat="false" ht="15" hidden="false" customHeight="false" outlineLevel="0" collapsed="false">
      <c r="A1664" s="884" t="s">
        <v>8464</v>
      </c>
      <c r="B1664" s="884" t="s">
        <v>14141</v>
      </c>
      <c r="C1664" s="885" t="s">
        <v>14142</v>
      </c>
      <c r="D1664" s="884" t="s">
        <v>9569</v>
      </c>
      <c r="E1664" s="884" t="s">
        <v>14143</v>
      </c>
      <c r="F1664" s="884" t="s">
        <v>14144</v>
      </c>
    </row>
    <row r="1665" customFormat="false" ht="23.25" hidden="false" customHeight="false" outlineLevel="0" collapsed="false">
      <c r="A1665" s="884" t="s">
        <v>8464</v>
      </c>
      <c r="B1665" s="884" t="s">
        <v>14145</v>
      </c>
      <c r="C1665" s="885" t="s">
        <v>14146</v>
      </c>
      <c r="D1665" s="884" t="s">
        <v>9569</v>
      </c>
      <c r="E1665" s="884" t="s">
        <v>14147</v>
      </c>
      <c r="F1665" s="884" t="s">
        <v>14148</v>
      </c>
    </row>
    <row r="1666" customFormat="false" ht="23.25" hidden="false" customHeight="false" outlineLevel="0" collapsed="false">
      <c r="A1666" s="884" t="s">
        <v>8464</v>
      </c>
      <c r="B1666" s="884" t="s">
        <v>14149</v>
      </c>
      <c r="C1666" s="885" t="s">
        <v>14150</v>
      </c>
      <c r="D1666" s="884" t="s">
        <v>9569</v>
      </c>
      <c r="E1666" s="884" t="s">
        <v>14151</v>
      </c>
      <c r="F1666" s="884" t="s">
        <v>14152</v>
      </c>
    </row>
    <row r="1667" customFormat="false" ht="23.25" hidden="false" customHeight="false" outlineLevel="0" collapsed="false">
      <c r="A1667" s="884" t="s">
        <v>8464</v>
      </c>
      <c r="B1667" s="884" t="s">
        <v>14153</v>
      </c>
      <c r="C1667" s="885" t="s">
        <v>14154</v>
      </c>
      <c r="D1667" s="884" t="s">
        <v>9569</v>
      </c>
      <c r="E1667" s="884" t="s">
        <v>14155</v>
      </c>
      <c r="F1667" s="884" t="s">
        <v>14156</v>
      </c>
    </row>
    <row r="1668" customFormat="false" ht="23.25" hidden="false" customHeight="false" outlineLevel="0" collapsed="false">
      <c r="A1668" s="884" t="s">
        <v>8464</v>
      </c>
      <c r="B1668" s="884" t="s">
        <v>14157</v>
      </c>
      <c r="C1668" s="885" t="s">
        <v>14158</v>
      </c>
      <c r="D1668" s="884" t="s">
        <v>9569</v>
      </c>
      <c r="E1668" s="884" t="s">
        <v>14159</v>
      </c>
      <c r="F1668" s="884" t="s">
        <v>14160</v>
      </c>
    </row>
    <row r="1669" customFormat="false" ht="15" hidden="false" customHeight="false" outlineLevel="0" collapsed="false">
      <c r="A1669" s="884" t="s">
        <v>8464</v>
      </c>
      <c r="B1669" s="884" t="s">
        <v>14161</v>
      </c>
      <c r="C1669" s="885" t="s">
        <v>14162</v>
      </c>
      <c r="D1669" s="884" t="s">
        <v>9569</v>
      </c>
      <c r="E1669" s="884" t="s">
        <v>14163</v>
      </c>
      <c r="F1669" s="884" t="s">
        <v>14164</v>
      </c>
    </row>
    <row r="1670" customFormat="false" ht="15" hidden="false" customHeight="false" outlineLevel="0" collapsed="false">
      <c r="A1670" s="884" t="s">
        <v>8464</v>
      </c>
      <c r="B1670" s="884" t="s">
        <v>14165</v>
      </c>
      <c r="C1670" s="885" t="s">
        <v>14166</v>
      </c>
      <c r="D1670" s="884" t="s">
        <v>9569</v>
      </c>
      <c r="E1670" s="884" t="s">
        <v>14167</v>
      </c>
      <c r="F1670" s="884" t="s">
        <v>14168</v>
      </c>
    </row>
    <row r="1671" customFormat="false" ht="15" hidden="false" customHeight="false" outlineLevel="0" collapsed="false">
      <c r="A1671" s="884" t="s">
        <v>8464</v>
      </c>
      <c r="B1671" s="884" t="s">
        <v>14169</v>
      </c>
      <c r="C1671" s="885" t="s">
        <v>14170</v>
      </c>
      <c r="D1671" s="884" t="s">
        <v>8467</v>
      </c>
      <c r="E1671" s="884" t="s">
        <v>13937</v>
      </c>
      <c r="F1671" s="884" t="s">
        <v>14171</v>
      </c>
    </row>
    <row r="1672" customFormat="false" ht="15" hidden="false" customHeight="false" outlineLevel="0" collapsed="false">
      <c r="A1672" s="884" t="s">
        <v>8464</v>
      </c>
      <c r="B1672" s="884" t="s">
        <v>14172</v>
      </c>
      <c r="C1672" s="885" t="s">
        <v>14173</v>
      </c>
      <c r="D1672" s="884" t="s">
        <v>8467</v>
      </c>
      <c r="E1672" s="884" t="s">
        <v>14174</v>
      </c>
      <c r="F1672" s="884" t="s">
        <v>14175</v>
      </c>
    </row>
    <row r="1673" customFormat="false" ht="15" hidden="false" customHeight="false" outlineLevel="0" collapsed="false">
      <c r="A1673" s="884" t="s">
        <v>8464</v>
      </c>
      <c r="B1673" s="884" t="s">
        <v>14176</v>
      </c>
      <c r="C1673" s="885" t="s">
        <v>14177</v>
      </c>
      <c r="D1673" s="884" t="s">
        <v>8467</v>
      </c>
      <c r="E1673" s="884" t="s">
        <v>14178</v>
      </c>
      <c r="F1673" s="884" t="s">
        <v>14179</v>
      </c>
    </row>
    <row r="1674" customFormat="false" ht="15" hidden="false" customHeight="false" outlineLevel="0" collapsed="false">
      <c r="A1674" s="884" t="s">
        <v>8464</v>
      </c>
      <c r="B1674" s="884" t="s">
        <v>14180</v>
      </c>
      <c r="C1674" s="885" t="s">
        <v>14181</v>
      </c>
      <c r="D1674" s="884" t="s">
        <v>8467</v>
      </c>
      <c r="E1674" s="884" t="s">
        <v>14182</v>
      </c>
      <c r="F1674" s="884" t="s">
        <v>14183</v>
      </c>
    </row>
    <row r="1675" customFormat="false" ht="15" hidden="false" customHeight="false" outlineLevel="0" collapsed="false">
      <c r="A1675" s="884" t="s">
        <v>8464</v>
      </c>
      <c r="B1675" s="884" t="s">
        <v>14184</v>
      </c>
      <c r="C1675" s="885" t="s">
        <v>14185</v>
      </c>
      <c r="D1675" s="884" t="s">
        <v>8467</v>
      </c>
      <c r="E1675" s="884" t="s">
        <v>14186</v>
      </c>
      <c r="F1675" s="884" t="s">
        <v>14187</v>
      </c>
    </row>
    <row r="1676" customFormat="false" ht="15" hidden="false" customHeight="false" outlineLevel="0" collapsed="false">
      <c r="A1676" s="884" t="s">
        <v>8464</v>
      </c>
      <c r="B1676" s="884" t="s">
        <v>14188</v>
      </c>
      <c r="C1676" s="885" t="s">
        <v>14189</v>
      </c>
      <c r="D1676" s="884" t="s">
        <v>8467</v>
      </c>
      <c r="E1676" s="884" t="s">
        <v>14190</v>
      </c>
      <c r="F1676" s="884" t="s">
        <v>14191</v>
      </c>
    </row>
    <row r="1677" customFormat="false" ht="15" hidden="false" customHeight="false" outlineLevel="0" collapsed="false">
      <c r="A1677" s="884" t="s">
        <v>8464</v>
      </c>
      <c r="B1677" s="884" t="s">
        <v>14192</v>
      </c>
      <c r="C1677" s="885" t="s">
        <v>14193</v>
      </c>
      <c r="D1677" s="884" t="s">
        <v>8467</v>
      </c>
      <c r="E1677" s="884" t="s">
        <v>14194</v>
      </c>
      <c r="F1677" s="884" t="s">
        <v>14195</v>
      </c>
    </row>
    <row r="1678" customFormat="false" ht="15" hidden="false" customHeight="false" outlineLevel="0" collapsed="false">
      <c r="A1678" s="884" t="s">
        <v>8464</v>
      </c>
      <c r="B1678" s="884" t="s">
        <v>14196</v>
      </c>
      <c r="C1678" s="885" t="s">
        <v>14197</v>
      </c>
      <c r="D1678" s="884" t="s">
        <v>8467</v>
      </c>
      <c r="E1678" s="884" t="s">
        <v>14198</v>
      </c>
      <c r="F1678" s="884" t="s">
        <v>14199</v>
      </c>
    </row>
    <row r="1679" customFormat="false" ht="15" hidden="false" customHeight="false" outlineLevel="0" collapsed="false">
      <c r="A1679" s="884" t="s">
        <v>8464</v>
      </c>
      <c r="B1679" s="884" t="s">
        <v>14200</v>
      </c>
      <c r="C1679" s="885" t="s">
        <v>14201</v>
      </c>
      <c r="D1679" s="884" t="s">
        <v>8467</v>
      </c>
      <c r="E1679" s="884" t="s">
        <v>14202</v>
      </c>
      <c r="F1679" s="884" t="s">
        <v>14203</v>
      </c>
    </row>
    <row r="1680" customFormat="false" ht="23.25" hidden="false" customHeight="false" outlineLevel="0" collapsed="false">
      <c r="A1680" s="884" t="s">
        <v>8464</v>
      </c>
      <c r="B1680" s="884" t="s">
        <v>14204</v>
      </c>
      <c r="C1680" s="885" t="s">
        <v>14205</v>
      </c>
      <c r="D1680" s="884" t="s">
        <v>9569</v>
      </c>
      <c r="E1680" s="884" t="s">
        <v>14206</v>
      </c>
      <c r="F1680" s="884" t="s">
        <v>14207</v>
      </c>
    </row>
    <row r="1681" customFormat="false" ht="15" hidden="false" customHeight="false" outlineLevel="0" collapsed="false">
      <c r="A1681" s="884" t="s">
        <v>8464</v>
      </c>
      <c r="B1681" s="884" t="s">
        <v>14208</v>
      </c>
      <c r="C1681" s="885" t="s">
        <v>14209</v>
      </c>
      <c r="D1681" s="884" t="s">
        <v>8787</v>
      </c>
      <c r="E1681" s="884" t="s">
        <v>14210</v>
      </c>
      <c r="F1681" s="884" t="s">
        <v>14211</v>
      </c>
    </row>
    <row r="1682" customFormat="false" ht="23.25" hidden="false" customHeight="false" outlineLevel="0" collapsed="false">
      <c r="A1682" s="884" t="s">
        <v>8464</v>
      </c>
      <c r="B1682" s="884" t="s">
        <v>14212</v>
      </c>
      <c r="C1682" s="885" t="s">
        <v>14213</v>
      </c>
      <c r="D1682" s="884" t="s">
        <v>9569</v>
      </c>
      <c r="E1682" s="884" t="s">
        <v>14214</v>
      </c>
      <c r="F1682" s="884" t="s">
        <v>14215</v>
      </c>
    </row>
    <row r="1683" customFormat="false" ht="23.25" hidden="false" customHeight="false" outlineLevel="0" collapsed="false">
      <c r="A1683" s="884" t="s">
        <v>8464</v>
      </c>
      <c r="B1683" s="884" t="s">
        <v>14216</v>
      </c>
      <c r="C1683" s="885" t="s">
        <v>14217</v>
      </c>
      <c r="D1683" s="884" t="s">
        <v>9569</v>
      </c>
      <c r="E1683" s="884" t="s">
        <v>14218</v>
      </c>
      <c r="F1683" s="884" t="s">
        <v>14219</v>
      </c>
    </row>
    <row r="1684" customFormat="false" ht="23.25" hidden="false" customHeight="false" outlineLevel="0" collapsed="false">
      <c r="A1684" s="884" t="s">
        <v>8464</v>
      </c>
      <c r="B1684" s="884" t="s">
        <v>14220</v>
      </c>
      <c r="C1684" s="885" t="s">
        <v>14221</v>
      </c>
      <c r="D1684" s="884" t="s">
        <v>8787</v>
      </c>
      <c r="E1684" s="884" t="s">
        <v>14222</v>
      </c>
      <c r="F1684" s="884" t="s">
        <v>14223</v>
      </c>
    </row>
    <row r="1685" customFormat="false" ht="23.25" hidden="false" customHeight="false" outlineLevel="0" collapsed="false">
      <c r="A1685" s="884" t="s">
        <v>8464</v>
      </c>
      <c r="B1685" s="884" t="s">
        <v>14224</v>
      </c>
      <c r="C1685" s="885" t="s">
        <v>14225</v>
      </c>
      <c r="D1685" s="884" t="s">
        <v>8787</v>
      </c>
      <c r="E1685" s="884" t="s">
        <v>14226</v>
      </c>
      <c r="F1685" s="884" t="s">
        <v>14227</v>
      </c>
    </row>
    <row r="1686" customFormat="false" ht="23.25" hidden="false" customHeight="false" outlineLevel="0" collapsed="false">
      <c r="A1686" s="884" t="s">
        <v>8464</v>
      </c>
      <c r="B1686" s="884" t="s">
        <v>14228</v>
      </c>
      <c r="C1686" s="885" t="s">
        <v>14229</v>
      </c>
      <c r="D1686" s="884" t="s">
        <v>8787</v>
      </c>
      <c r="E1686" s="884" t="s">
        <v>14230</v>
      </c>
      <c r="F1686" s="884" t="s">
        <v>14231</v>
      </c>
    </row>
    <row r="1687" customFormat="false" ht="15" hidden="false" customHeight="false" outlineLevel="0" collapsed="false">
      <c r="A1687" s="884" t="s">
        <v>8464</v>
      </c>
      <c r="B1687" s="884" t="s">
        <v>14232</v>
      </c>
      <c r="C1687" s="885" t="s">
        <v>14233</v>
      </c>
      <c r="D1687" s="884" t="s">
        <v>8467</v>
      </c>
      <c r="E1687" s="884" t="s">
        <v>14234</v>
      </c>
      <c r="F1687" s="884" t="s">
        <v>14235</v>
      </c>
    </row>
    <row r="1688" customFormat="false" ht="15" hidden="false" customHeight="false" outlineLevel="0" collapsed="false">
      <c r="A1688" s="884" t="s">
        <v>8464</v>
      </c>
      <c r="B1688" s="884" t="s">
        <v>14236</v>
      </c>
      <c r="C1688" s="885" t="s">
        <v>14237</v>
      </c>
      <c r="D1688" s="884" t="s">
        <v>8467</v>
      </c>
      <c r="E1688" s="884" t="s">
        <v>14238</v>
      </c>
      <c r="F1688" s="884" t="s">
        <v>14239</v>
      </c>
    </row>
    <row r="1689" customFormat="false" ht="15" hidden="false" customHeight="false" outlineLevel="0" collapsed="false">
      <c r="A1689" s="884" t="s">
        <v>8464</v>
      </c>
      <c r="B1689" s="884" t="s">
        <v>14240</v>
      </c>
      <c r="C1689" s="885" t="s">
        <v>14241</v>
      </c>
      <c r="D1689" s="884" t="s">
        <v>8467</v>
      </c>
      <c r="E1689" s="884" t="s">
        <v>14242</v>
      </c>
      <c r="F1689" s="884" t="s">
        <v>14243</v>
      </c>
    </row>
    <row r="1690" customFormat="false" ht="15" hidden="false" customHeight="false" outlineLevel="0" collapsed="false">
      <c r="A1690" s="884" t="s">
        <v>8464</v>
      </c>
      <c r="B1690" s="884" t="s">
        <v>14244</v>
      </c>
      <c r="C1690" s="885" t="s">
        <v>14245</v>
      </c>
      <c r="D1690" s="884" t="s">
        <v>9569</v>
      </c>
      <c r="E1690" s="884" t="s">
        <v>14246</v>
      </c>
      <c r="F1690" s="884" t="s">
        <v>14247</v>
      </c>
    </row>
    <row r="1691" customFormat="false" ht="15" hidden="false" customHeight="false" outlineLevel="0" collapsed="false">
      <c r="A1691" s="884" t="s">
        <v>8464</v>
      </c>
      <c r="B1691" s="884" t="s">
        <v>14248</v>
      </c>
      <c r="C1691" s="885" t="s">
        <v>14249</v>
      </c>
      <c r="D1691" s="884" t="s">
        <v>8787</v>
      </c>
      <c r="E1691" s="884" t="s">
        <v>14250</v>
      </c>
      <c r="F1691" s="884" t="s">
        <v>14251</v>
      </c>
    </row>
    <row r="1692" customFormat="false" ht="23.25" hidden="false" customHeight="false" outlineLevel="0" collapsed="false">
      <c r="A1692" s="884" t="s">
        <v>8464</v>
      </c>
      <c r="B1692" s="884" t="s">
        <v>14252</v>
      </c>
      <c r="C1692" s="885" t="s">
        <v>14253</v>
      </c>
      <c r="D1692" s="884" t="s">
        <v>8787</v>
      </c>
      <c r="E1692" s="884" t="s">
        <v>14254</v>
      </c>
      <c r="F1692" s="884" t="s">
        <v>14255</v>
      </c>
    </row>
    <row r="1693" customFormat="false" ht="15" hidden="false" customHeight="false" outlineLevel="0" collapsed="false">
      <c r="A1693" s="884" t="s">
        <v>8464</v>
      </c>
      <c r="B1693" s="884" t="s">
        <v>14256</v>
      </c>
      <c r="C1693" s="885" t="s">
        <v>14257</v>
      </c>
      <c r="D1693" s="884" t="s">
        <v>8787</v>
      </c>
      <c r="E1693" s="884" t="s">
        <v>14258</v>
      </c>
      <c r="F1693" s="884" t="s">
        <v>14259</v>
      </c>
    </row>
    <row r="1694" customFormat="false" ht="15" hidden="false" customHeight="false" outlineLevel="0" collapsed="false">
      <c r="A1694" s="884" t="s">
        <v>8464</v>
      </c>
      <c r="B1694" s="884" t="s">
        <v>14260</v>
      </c>
      <c r="C1694" s="885" t="s">
        <v>14261</v>
      </c>
      <c r="D1694" s="884" t="s">
        <v>8787</v>
      </c>
      <c r="E1694" s="884" t="s">
        <v>14262</v>
      </c>
      <c r="F1694" s="884" t="s">
        <v>13653</v>
      </c>
    </row>
    <row r="1695" customFormat="false" ht="15" hidden="false" customHeight="false" outlineLevel="0" collapsed="false">
      <c r="A1695" s="884" t="s">
        <v>8464</v>
      </c>
      <c r="B1695" s="884" t="s">
        <v>14263</v>
      </c>
      <c r="C1695" s="885" t="s">
        <v>14264</v>
      </c>
      <c r="D1695" s="884" t="s">
        <v>8787</v>
      </c>
      <c r="E1695" s="884" t="s">
        <v>14265</v>
      </c>
      <c r="F1695" s="884" t="s">
        <v>14266</v>
      </c>
    </row>
    <row r="1696" customFormat="false" ht="15" hidden="false" customHeight="false" outlineLevel="0" collapsed="false">
      <c r="A1696" s="884" t="s">
        <v>8464</v>
      </c>
      <c r="B1696" s="884" t="s">
        <v>14267</v>
      </c>
      <c r="C1696" s="885" t="s">
        <v>14268</v>
      </c>
      <c r="D1696" s="884" t="s">
        <v>8787</v>
      </c>
      <c r="E1696" s="884" t="s">
        <v>14269</v>
      </c>
      <c r="F1696" s="884" t="s">
        <v>14270</v>
      </c>
    </row>
    <row r="1697" customFormat="false" ht="23.25" hidden="false" customHeight="false" outlineLevel="0" collapsed="false">
      <c r="A1697" s="884" t="s">
        <v>8464</v>
      </c>
      <c r="B1697" s="884" t="s">
        <v>14271</v>
      </c>
      <c r="C1697" s="885" t="s">
        <v>14272</v>
      </c>
      <c r="D1697" s="884" t="s">
        <v>8787</v>
      </c>
      <c r="E1697" s="884" t="s">
        <v>9748</v>
      </c>
      <c r="F1697" s="884" t="s">
        <v>11931</v>
      </c>
    </row>
    <row r="1698" customFormat="false" ht="15" hidden="false" customHeight="false" outlineLevel="0" collapsed="false">
      <c r="A1698" s="884" t="s">
        <v>8464</v>
      </c>
      <c r="B1698" s="884" t="s">
        <v>14273</v>
      </c>
      <c r="C1698" s="885" t="s">
        <v>14274</v>
      </c>
      <c r="D1698" s="884" t="s">
        <v>8787</v>
      </c>
      <c r="E1698" s="884" t="s">
        <v>14275</v>
      </c>
      <c r="F1698" s="884" t="s">
        <v>14276</v>
      </c>
    </row>
    <row r="1699" customFormat="false" ht="15" hidden="false" customHeight="false" outlineLevel="0" collapsed="false">
      <c r="A1699" s="884" t="s">
        <v>8464</v>
      </c>
      <c r="B1699" s="884" t="s">
        <v>14277</v>
      </c>
      <c r="C1699" s="885" t="s">
        <v>14278</v>
      </c>
      <c r="D1699" s="884" t="s">
        <v>8787</v>
      </c>
      <c r="E1699" s="884" t="s">
        <v>14279</v>
      </c>
      <c r="F1699" s="884" t="s">
        <v>9234</v>
      </c>
    </row>
    <row r="1700" customFormat="false" ht="15" hidden="false" customHeight="false" outlineLevel="0" collapsed="false">
      <c r="A1700" s="884" t="s">
        <v>8464</v>
      </c>
      <c r="B1700" s="884" t="s">
        <v>14280</v>
      </c>
      <c r="C1700" s="885" t="s">
        <v>14281</v>
      </c>
      <c r="D1700" s="884" t="s">
        <v>8787</v>
      </c>
      <c r="E1700" s="884" t="s">
        <v>14282</v>
      </c>
      <c r="F1700" s="884" t="s">
        <v>14283</v>
      </c>
    </row>
    <row r="1701" customFormat="false" ht="15" hidden="false" customHeight="false" outlineLevel="0" collapsed="false">
      <c r="A1701" s="884" t="s">
        <v>8464</v>
      </c>
      <c r="B1701" s="884" t="s">
        <v>14284</v>
      </c>
      <c r="C1701" s="885" t="s">
        <v>14285</v>
      </c>
      <c r="D1701" s="884" t="s">
        <v>9569</v>
      </c>
      <c r="E1701" s="884" t="s">
        <v>14286</v>
      </c>
      <c r="F1701" s="884" t="s">
        <v>14287</v>
      </c>
    </row>
    <row r="1702" customFormat="false" ht="15" hidden="false" customHeight="false" outlineLevel="0" collapsed="false">
      <c r="A1702" s="884" t="s">
        <v>8464</v>
      </c>
      <c r="B1702" s="884" t="s">
        <v>14288</v>
      </c>
      <c r="C1702" s="885" t="s">
        <v>14289</v>
      </c>
      <c r="D1702" s="884" t="s">
        <v>9569</v>
      </c>
      <c r="E1702" s="884" t="s">
        <v>14290</v>
      </c>
      <c r="F1702" s="884" t="s">
        <v>12999</v>
      </c>
    </row>
    <row r="1703" customFormat="false" ht="15" hidden="false" customHeight="false" outlineLevel="0" collapsed="false">
      <c r="A1703" s="884" t="s">
        <v>8464</v>
      </c>
      <c r="B1703" s="884" t="s">
        <v>14291</v>
      </c>
      <c r="C1703" s="885" t="s">
        <v>14292</v>
      </c>
      <c r="D1703" s="884" t="s">
        <v>9569</v>
      </c>
      <c r="E1703" s="884" t="s">
        <v>14293</v>
      </c>
      <c r="F1703" s="884" t="s">
        <v>14294</v>
      </c>
    </row>
    <row r="1704" customFormat="false" ht="15" hidden="false" customHeight="false" outlineLevel="0" collapsed="false">
      <c r="A1704" s="884" t="s">
        <v>8464</v>
      </c>
      <c r="B1704" s="884" t="s">
        <v>14295</v>
      </c>
      <c r="C1704" s="885" t="s">
        <v>14296</v>
      </c>
      <c r="D1704" s="884" t="s">
        <v>9569</v>
      </c>
      <c r="E1704" s="884" t="s">
        <v>14297</v>
      </c>
      <c r="F1704" s="884" t="s">
        <v>14298</v>
      </c>
    </row>
    <row r="1705" customFormat="false" ht="15" hidden="false" customHeight="false" outlineLevel="0" collapsed="false">
      <c r="A1705" s="884" t="s">
        <v>8464</v>
      </c>
      <c r="B1705" s="884" t="s">
        <v>14299</v>
      </c>
      <c r="C1705" s="885" t="s">
        <v>14300</v>
      </c>
      <c r="D1705" s="884" t="s">
        <v>9569</v>
      </c>
      <c r="E1705" s="884" t="s">
        <v>14301</v>
      </c>
      <c r="F1705" s="884" t="s">
        <v>14302</v>
      </c>
    </row>
    <row r="1706" customFormat="false" ht="15" hidden="false" customHeight="false" outlineLevel="0" collapsed="false">
      <c r="A1706" s="884" t="s">
        <v>8464</v>
      </c>
      <c r="B1706" s="884" t="s">
        <v>14303</v>
      </c>
      <c r="C1706" s="885" t="s">
        <v>14304</v>
      </c>
      <c r="D1706" s="884" t="s">
        <v>9569</v>
      </c>
      <c r="E1706" s="884" t="s">
        <v>14305</v>
      </c>
      <c r="F1706" s="884" t="s">
        <v>14306</v>
      </c>
    </row>
    <row r="1707" customFormat="false" ht="15" hidden="false" customHeight="false" outlineLevel="0" collapsed="false">
      <c r="A1707" s="884" t="s">
        <v>8464</v>
      </c>
      <c r="B1707" s="884" t="s">
        <v>14307</v>
      </c>
      <c r="C1707" s="885" t="s">
        <v>14308</v>
      </c>
      <c r="D1707" s="884" t="s">
        <v>9569</v>
      </c>
      <c r="E1707" s="884" t="s">
        <v>14309</v>
      </c>
      <c r="F1707" s="884" t="s">
        <v>14310</v>
      </c>
    </row>
    <row r="1708" customFormat="false" ht="15" hidden="false" customHeight="false" outlineLevel="0" collapsed="false">
      <c r="A1708" s="884" t="s">
        <v>8464</v>
      </c>
      <c r="B1708" s="884" t="s">
        <v>14311</v>
      </c>
      <c r="C1708" s="885" t="s">
        <v>14312</v>
      </c>
      <c r="D1708" s="884" t="s">
        <v>8787</v>
      </c>
      <c r="E1708" s="884" t="s">
        <v>14313</v>
      </c>
      <c r="F1708" s="884" t="s">
        <v>14314</v>
      </c>
    </row>
    <row r="1709" customFormat="false" ht="15" hidden="false" customHeight="false" outlineLevel="0" collapsed="false">
      <c r="A1709" s="884" t="s">
        <v>8464</v>
      </c>
      <c r="B1709" s="884" t="s">
        <v>14315</v>
      </c>
      <c r="C1709" s="885" t="s">
        <v>14316</v>
      </c>
      <c r="D1709" s="884" t="s">
        <v>9569</v>
      </c>
      <c r="E1709" s="884" t="s">
        <v>14317</v>
      </c>
      <c r="F1709" s="884" t="s">
        <v>14318</v>
      </c>
    </row>
    <row r="1710" customFormat="false" ht="15" hidden="false" customHeight="false" outlineLevel="0" collapsed="false">
      <c r="A1710" s="884" t="s">
        <v>8464</v>
      </c>
      <c r="B1710" s="884" t="s">
        <v>14319</v>
      </c>
      <c r="C1710" s="885" t="s">
        <v>14320</v>
      </c>
      <c r="D1710" s="884" t="s">
        <v>9569</v>
      </c>
      <c r="E1710" s="884" t="s">
        <v>14321</v>
      </c>
      <c r="F1710" s="884" t="s">
        <v>14322</v>
      </c>
    </row>
    <row r="1711" customFormat="false" ht="15" hidden="false" customHeight="false" outlineLevel="0" collapsed="false">
      <c r="A1711" s="884" t="s">
        <v>8464</v>
      </c>
      <c r="B1711" s="884" t="s">
        <v>14323</v>
      </c>
      <c r="C1711" s="885" t="s">
        <v>14324</v>
      </c>
      <c r="D1711" s="884" t="s">
        <v>9569</v>
      </c>
      <c r="E1711" s="884" t="s">
        <v>14325</v>
      </c>
      <c r="F1711" s="884" t="s">
        <v>13076</v>
      </c>
    </row>
    <row r="1712" customFormat="false" ht="15" hidden="false" customHeight="false" outlineLevel="0" collapsed="false">
      <c r="A1712" s="884" t="s">
        <v>8464</v>
      </c>
      <c r="B1712" s="884" t="s">
        <v>14326</v>
      </c>
      <c r="C1712" s="885" t="s">
        <v>14327</v>
      </c>
      <c r="D1712" s="884" t="s">
        <v>9569</v>
      </c>
      <c r="E1712" s="884" t="s">
        <v>14328</v>
      </c>
      <c r="F1712" s="884" t="s">
        <v>14329</v>
      </c>
    </row>
    <row r="1713" customFormat="false" ht="15" hidden="false" customHeight="false" outlineLevel="0" collapsed="false">
      <c r="A1713" s="884" t="s">
        <v>8464</v>
      </c>
      <c r="B1713" s="884" t="s">
        <v>14330</v>
      </c>
      <c r="C1713" s="885" t="s">
        <v>14331</v>
      </c>
      <c r="D1713" s="884" t="s">
        <v>9569</v>
      </c>
      <c r="E1713" s="884" t="s">
        <v>14332</v>
      </c>
      <c r="F1713" s="884" t="s">
        <v>14333</v>
      </c>
    </row>
    <row r="1714" customFormat="false" ht="15" hidden="false" customHeight="false" outlineLevel="0" collapsed="false">
      <c r="A1714" s="884" t="s">
        <v>8464</v>
      </c>
      <c r="B1714" s="884" t="s">
        <v>14334</v>
      </c>
      <c r="C1714" s="885" t="s">
        <v>14335</v>
      </c>
      <c r="D1714" s="884" t="s">
        <v>9569</v>
      </c>
      <c r="E1714" s="884" t="s">
        <v>14336</v>
      </c>
      <c r="F1714" s="884" t="s">
        <v>14337</v>
      </c>
    </row>
    <row r="1715" customFormat="false" ht="15" hidden="false" customHeight="false" outlineLevel="0" collapsed="false">
      <c r="A1715" s="884" t="s">
        <v>8464</v>
      </c>
      <c r="B1715" s="884" t="s">
        <v>14338</v>
      </c>
      <c r="C1715" s="885" t="s">
        <v>14339</v>
      </c>
      <c r="D1715" s="884" t="s">
        <v>9569</v>
      </c>
      <c r="E1715" s="884" t="s">
        <v>14340</v>
      </c>
      <c r="F1715" s="884" t="s">
        <v>14341</v>
      </c>
    </row>
    <row r="1716" customFormat="false" ht="15" hidden="false" customHeight="false" outlineLevel="0" collapsed="false">
      <c r="A1716" s="884" t="s">
        <v>8464</v>
      </c>
      <c r="B1716" s="884" t="s">
        <v>14342</v>
      </c>
      <c r="C1716" s="885" t="s">
        <v>14343</v>
      </c>
      <c r="D1716" s="884" t="s">
        <v>9569</v>
      </c>
      <c r="E1716" s="884" t="s">
        <v>14344</v>
      </c>
      <c r="F1716" s="884" t="s">
        <v>14345</v>
      </c>
    </row>
    <row r="1717" customFormat="false" ht="15" hidden="false" customHeight="false" outlineLevel="0" collapsed="false">
      <c r="A1717" s="884" t="s">
        <v>8464</v>
      </c>
      <c r="B1717" s="884" t="s">
        <v>14346</v>
      </c>
      <c r="C1717" s="885" t="s">
        <v>14347</v>
      </c>
      <c r="D1717" s="884" t="s">
        <v>9569</v>
      </c>
      <c r="E1717" s="884" t="s">
        <v>14348</v>
      </c>
      <c r="F1717" s="884" t="s">
        <v>14349</v>
      </c>
    </row>
    <row r="1718" customFormat="false" ht="15" hidden="false" customHeight="false" outlineLevel="0" collapsed="false">
      <c r="A1718" s="884" t="s">
        <v>8464</v>
      </c>
      <c r="B1718" s="884" t="s">
        <v>14350</v>
      </c>
      <c r="C1718" s="885" t="s">
        <v>14351</v>
      </c>
      <c r="D1718" s="884" t="s">
        <v>9569</v>
      </c>
      <c r="E1718" s="884" t="s">
        <v>14352</v>
      </c>
      <c r="F1718" s="884" t="s">
        <v>14353</v>
      </c>
    </row>
    <row r="1719" customFormat="false" ht="23.25" hidden="false" customHeight="false" outlineLevel="0" collapsed="false">
      <c r="A1719" s="884" t="s">
        <v>8464</v>
      </c>
      <c r="B1719" s="884" t="s">
        <v>14354</v>
      </c>
      <c r="C1719" s="885" t="s">
        <v>14355</v>
      </c>
      <c r="D1719" s="884" t="s">
        <v>9569</v>
      </c>
      <c r="E1719" s="884" t="s">
        <v>14356</v>
      </c>
      <c r="F1719" s="884" t="s">
        <v>14357</v>
      </c>
    </row>
    <row r="1720" customFormat="false" ht="23.25" hidden="false" customHeight="false" outlineLevel="0" collapsed="false">
      <c r="A1720" s="884" t="s">
        <v>8464</v>
      </c>
      <c r="B1720" s="884" t="s">
        <v>14358</v>
      </c>
      <c r="C1720" s="885" t="s">
        <v>14359</v>
      </c>
      <c r="D1720" s="884" t="s">
        <v>8787</v>
      </c>
      <c r="E1720" s="884" t="s">
        <v>14360</v>
      </c>
      <c r="F1720" s="884" t="s">
        <v>14361</v>
      </c>
    </row>
    <row r="1721" customFormat="false" ht="23.25" hidden="false" customHeight="false" outlineLevel="0" collapsed="false">
      <c r="A1721" s="884" t="s">
        <v>8464</v>
      </c>
      <c r="B1721" s="884" t="s">
        <v>14362</v>
      </c>
      <c r="C1721" s="885" t="s">
        <v>14363</v>
      </c>
      <c r="D1721" s="884" t="s">
        <v>8787</v>
      </c>
      <c r="E1721" s="884" t="s">
        <v>14364</v>
      </c>
      <c r="F1721" s="884" t="s">
        <v>14365</v>
      </c>
    </row>
    <row r="1722" customFormat="false" ht="15" hidden="false" customHeight="false" outlineLevel="0" collapsed="false">
      <c r="A1722" s="884" t="s">
        <v>8464</v>
      </c>
      <c r="B1722" s="884" t="s">
        <v>14366</v>
      </c>
      <c r="C1722" s="885" t="s">
        <v>14367</v>
      </c>
      <c r="D1722" s="884" t="s">
        <v>9569</v>
      </c>
      <c r="E1722" s="884" t="s">
        <v>14368</v>
      </c>
      <c r="F1722" s="884" t="s">
        <v>14369</v>
      </c>
    </row>
    <row r="1723" customFormat="false" ht="15" hidden="false" customHeight="false" outlineLevel="0" collapsed="false">
      <c r="A1723" s="884" t="s">
        <v>8464</v>
      </c>
      <c r="B1723" s="884" t="s">
        <v>14370</v>
      </c>
      <c r="C1723" s="885" t="s">
        <v>14371</v>
      </c>
      <c r="D1723" s="884" t="s">
        <v>9569</v>
      </c>
      <c r="E1723" s="884" t="s">
        <v>14372</v>
      </c>
      <c r="F1723" s="884" t="s">
        <v>14373</v>
      </c>
    </row>
    <row r="1724" customFormat="false" ht="23.25" hidden="false" customHeight="false" outlineLevel="0" collapsed="false">
      <c r="A1724" s="884" t="s">
        <v>8464</v>
      </c>
      <c r="B1724" s="884" t="s">
        <v>14374</v>
      </c>
      <c r="C1724" s="885" t="s">
        <v>14375</v>
      </c>
      <c r="D1724" s="884" t="s">
        <v>9569</v>
      </c>
      <c r="E1724" s="884" t="s">
        <v>14376</v>
      </c>
      <c r="F1724" s="884" t="s">
        <v>14377</v>
      </c>
    </row>
    <row r="1725" customFormat="false" ht="23.25" hidden="false" customHeight="false" outlineLevel="0" collapsed="false">
      <c r="A1725" s="884" t="s">
        <v>8464</v>
      </c>
      <c r="B1725" s="884" t="s">
        <v>14378</v>
      </c>
      <c r="C1725" s="885" t="s">
        <v>14379</v>
      </c>
      <c r="D1725" s="884" t="s">
        <v>9569</v>
      </c>
      <c r="E1725" s="884" t="s">
        <v>14380</v>
      </c>
      <c r="F1725" s="884" t="s">
        <v>14381</v>
      </c>
    </row>
    <row r="1726" customFormat="false" ht="23.25" hidden="false" customHeight="false" outlineLevel="0" collapsed="false">
      <c r="A1726" s="884" t="s">
        <v>8464</v>
      </c>
      <c r="B1726" s="884" t="s">
        <v>14382</v>
      </c>
      <c r="C1726" s="885" t="s">
        <v>14383</v>
      </c>
      <c r="D1726" s="884" t="s">
        <v>9569</v>
      </c>
      <c r="E1726" s="884" t="s">
        <v>14384</v>
      </c>
      <c r="F1726" s="884" t="s">
        <v>14385</v>
      </c>
    </row>
    <row r="1727" customFormat="false" ht="23.25" hidden="false" customHeight="false" outlineLevel="0" collapsed="false">
      <c r="A1727" s="884" t="s">
        <v>8464</v>
      </c>
      <c r="B1727" s="884" t="s">
        <v>14386</v>
      </c>
      <c r="C1727" s="885" t="s">
        <v>14387</v>
      </c>
      <c r="D1727" s="884" t="s">
        <v>9569</v>
      </c>
      <c r="E1727" s="884" t="s">
        <v>14388</v>
      </c>
      <c r="F1727" s="884" t="s">
        <v>14389</v>
      </c>
    </row>
    <row r="1728" customFormat="false" ht="23.25" hidden="false" customHeight="false" outlineLevel="0" collapsed="false">
      <c r="A1728" s="884" t="s">
        <v>8464</v>
      </c>
      <c r="B1728" s="884" t="s">
        <v>14390</v>
      </c>
      <c r="C1728" s="885" t="s">
        <v>14391</v>
      </c>
      <c r="D1728" s="884" t="s">
        <v>9569</v>
      </c>
      <c r="E1728" s="884" t="s">
        <v>14392</v>
      </c>
      <c r="F1728" s="884" t="s">
        <v>14393</v>
      </c>
    </row>
    <row r="1729" customFormat="false" ht="23.25" hidden="false" customHeight="false" outlineLevel="0" collapsed="false">
      <c r="A1729" s="884" t="s">
        <v>8464</v>
      </c>
      <c r="B1729" s="884" t="s">
        <v>14394</v>
      </c>
      <c r="C1729" s="885" t="s">
        <v>14395</v>
      </c>
      <c r="D1729" s="884" t="s">
        <v>9569</v>
      </c>
      <c r="E1729" s="884" t="s">
        <v>14396</v>
      </c>
      <c r="F1729" s="884" t="s">
        <v>14397</v>
      </c>
    </row>
    <row r="1730" customFormat="false" ht="23.25" hidden="false" customHeight="false" outlineLevel="0" collapsed="false">
      <c r="A1730" s="884" t="s">
        <v>8464</v>
      </c>
      <c r="B1730" s="884" t="s">
        <v>14398</v>
      </c>
      <c r="C1730" s="885" t="s">
        <v>14399</v>
      </c>
      <c r="D1730" s="884" t="s">
        <v>9569</v>
      </c>
      <c r="E1730" s="884" t="s">
        <v>14400</v>
      </c>
      <c r="F1730" s="884" t="s">
        <v>14401</v>
      </c>
    </row>
    <row r="1731" customFormat="false" ht="23.25" hidden="false" customHeight="false" outlineLevel="0" collapsed="false">
      <c r="A1731" s="884" t="s">
        <v>8464</v>
      </c>
      <c r="B1731" s="884" t="s">
        <v>14402</v>
      </c>
      <c r="C1731" s="885" t="s">
        <v>14403</v>
      </c>
      <c r="D1731" s="884" t="s">
        <v>9569</v>
      </c>
      <c r="E1731" s="884" t="s">
        <v>14404</v>
      </c>
      <c r="F1731" s="884" t="s">
        <v>14405</v>
      </c>
    </row>
    <row r="1732" customFormat="false" ht="23.25" hidden="false" customHeight="false" outlineLevel="0" collapsed="false">
      <c r="A1732" s="884" t="s">
        <v>8464</v>
      </c>
      <c r="B1732" s="884" t="s">
        <v>14406</v>
      </c>
      <c r="C1732" s="885" t="s">
        <v>14407</v>
      </c>
      <c r="D1732" s="884" t="s">
        <v>9569</v>
      </c>
      <c r="E1732" s="884" t="s">
        <v>14408</v>
      </c>
      <c r="F1732" s="884" t="s">
        <v>14409</v>
      </c>
    </row>
    <row r="1733" customFormat="false" ht="23.25" hidden="false" customHeight="false" outlineLevel="0" collapsed="false">
      <c r="A1733" s="884" t="s">
        <v>8464</v>
      </c>
      <c r="B1733" s="884" t="s">
        <v>14410</v>
      </c>
      <c r="C1733" s="885" t="s">
        <v>14411</v>
      </c>
      <c r="D1733" s="884" t="s">
        <v>9569</v>
      </c>
      <c r="E1733" s="884" t="s">
        <v>14412</v>
      </c>
      <c r="F1733" s="884" t="s">
        <v>14413</v>
      </c>
    </row>
    <row r="1734" customFormat="false" ht="15" hidden="false" customHeight="false" outlineLevel="0" collapsed="false">
      <c r="A1734" s="884" t="s">
        <v>8464</v>
      </c>
      <c r="B1734" s="884" t="s">
        <v>14414</v>
      </c>
      <c r="C1734" s="885" t="s">
        <v>14415</v>
      </c>
      <c r="D1734" s="884" t="s">
        <v>9569</v>
      </c>
      <c r="E1734" s="884" t="s">
        <v>14416</v>
      </c>
      <c r="F1734" s="884" t="s">
        <v>14417</v>
      </c>
    </row>
    <row r="1735" customFormat="false" ht="15" hidden="false" customHeight="false" outlineLevel="0" collapsed="false">
      <c r="A1735" s="884" t="s">
        <v>8464</v>
      </c>
      <c r="B1735" s="884" t="s">
        <v>14418</v>
      </c>
      <c r="C1735" s="885" t="s">
        <v>14419</v>
      </c>
      <c r="D1735" s="884" t="s">
        <v>9569</v>
      </c>
      <c r="E1735" s="884" t="s">
        <v>14420</v>
      </c>
      <c r="F1735" s="884" t="s">
        <v>14421</v>
      </c>
    </row>
    <row r="1736" customFormat="false" ht="15" hidden="false" customHeight="false" outlineLevel="0" collapsed="false">
      <c r="A1736" s="884" t="s">
        <v>8464</v>
      </c>
      <c r="B1736" s="884" t="s">
        <v>14422</v>
      </c>
      <c r="C1736" s="885" t="s">
        <v>14423</v>
      </c>
      <c r="D1736" s="884" t="s">
        <v>9569</v>
      </c>
      <c r="E1736" s="884" t="s">
        <v>14424</v>
      </c>
      <c r="F1736" s="884" t="s">
        <v>14425</v>
      </c>
    </row>
    <row r="1737" customFormat="false" ht="15" hidden="false" customHeight="false" outlineLevel="0" collapsed="false">
      <c r="A1737" s="884" t="s">
        <v>8464</v>
      </c>
      <c r="B1737" s="884" t="s">
        <v>14426</v>
      </c>
      <c r="C1737" s="885" t="s">
        <v>14427</v>
      </c>
      <c r="D1737" s="884" t="s">
        <v>9569</v>
      </c>
      <c r="E1737" s="884" t="s">
        <v>14428</v>
      </c>
      <c r="F1737" s="884" t="s">
        <v>14429</v>
      </c>
    </row>
    <row r="1738" customFormat="false" ht="15" hidden="false" customHeight="false" outlineLevel="0" collapsed="false">
      <c r="A1738" s="884" t="s">
        <v>8464</v>
      </c>
      <c r="B1738" s="884" t="s">
        <v>14430</v>
      </c>
      <c r="C1738" s="885" t="s">
        <v>14431</v>
      </c>
      <c r="D1738" s="884" t="s">
        <v>9569</v>
      </c>
      <c r="E1738" s="884" t="s">
        <v>14432</v>
      </c>
      <c r="F1738" s="884" t="s">
        <v>14433</v>
      </c>
    </row>
    <row r="1739" customFormat="false" ht="15" hidden="false" customHeight="false" outlineLevel="0" collapsed="false">
      <c r="A1739" s="884" t="s">
        <v>8464</v>
      </c>
      <c r="B1739" s="884" t="s">
        <v>14434</v>
      </c>
      <c r="C1739" s="885" t="s">
        <v>14435</v>
      </c>
      <c r="D1739" s="884" t="s">
        <v>8467</v>
      </c>
      <c r="E1739" s="884" t="s">
        <v>14436</v>
      </c>
      <c r="F1739" s="884" t="s">
        <v>14437</v>
      </c>
    </row>
    <row r="1740" customFormat="false" ht="15" hidden="false" customHeight="false" outlineLevel="0" collapsed="false">
      <c r="A1740" s="884" t="s">
        <v>8464</v>
      </c>
      <c r="B1740" s="884" t="s">
        <v>14438</v>
      </c>
      <c r="C1740" s="885" t="s">
        <v>14439</v>
      </c>
      <c r="D1740" s="884" t="s">
        <v>8467</v>
      </c>
      <c r="E1740" s="884" t="s">
        <v>14440</v>
      </c>
      <c r="F1740" s="884" t="s">
        <v>14441</v>
      </c>
    </row>
    <row r="1741" customFormat="false" ht="15" hidden="false" customHeight="false" outlineLevel="0" collapsed="false">
      <c r="A1741" s="884" t="s">
        <v>8464</v>
      </c>
      <c r="B1741" s="884" t="s">
        <v>14442</v>
      </c>
      <c r="C1741" s="885" t="s">
        <v>14443</v>
      </c>
      <c r="D1741" s="884" t="s">
        <v>8467</v>
      </c>
      <c r="E1741" s="884" t="s">
        <v>14444</v>
      </c>
      <c r="F1741" s="884" t="s">
        <v>14445</v>
      </c>
    </row>
    <row r="1742" customFormat="false" ht="15" hidden="false" customHeight="false" outlineLevel="0" collapsed="false">
      <c r="A1742" s="884" t="s">
        <v>8464</v>
      </c>
      <c r="B1742" s="884" t="s">
        <v>14446</v>
      </c>
      <c r="C1742" s="885" t="s">
        <v>14447</v>
      </c>
      <c r="D1742" s="884" t="s">
        <v>8467</v>
      </c>
      <c r="E1742" s="884" t="s">
        <v>14448</v>
      </c>
      <c r="F1742" s="884" t="s">
        <v>14449</v>
      </c>
    </row>
    <row r="1743" customFormat="false" ht="15" hidden="false" customHeight="false" outlineLevel="0" collapsed="false">
      <c r="A1743" s="884" t="s">
        <v>8464</v>
      </c>
      <c r="B1743" s="884" t="s">
        <v>14450</v>
      </c>
      <c r="C1743" s="885" t="s">
        <v>14451</v>
      </c>
      <c r="D1743" s="884" t="s">
        <v>12719</v>
      </c>
      <c r="E1743" s="884" t="s">
        <v>14452</v>
      </c>
      <c r="F1743" s="884" t="s">
        <v>14453</v>
      </c>
    </row>
    <row r="1744" customFormat="false" ht="23.25" hidden="false" customHeight="false" outlineLevel="0" collapsed="false">
      <c r="A1744" s="884" t="s">
        <v>8464</v>
      </c>
      <c r="B1744" s="884" t="s">
        <v>14454</v>
      </c>
      <c r="C1744" s="885" t="s">
        <v>14455</v>
      </c>
      <c r="D1744" s="884" t="s">
        <v>12719</v>
      </c>
      <c r="E1744" s="884" t="s">
        <v>14456</v>
      </c>
      <c r="F1744" s="884" t="s">
        <v>14457</v>
      </c>
    </row>
    <row r="1745" customFormat="false" ht="23.25" hidden="false" customHeight="false" outlineLevel="0" collapsed="false">
      <c r="A1745" s="884" t="s">
        <v>8464</v>
      </c>
      <c r="B1745" s="884" t="s">
        <v>14458</v>
      </c>
      <c r="C1745" s="885" t="s">
        <v>14459</v>
      </c>
      <c r="D1745" s="884" t="s">
        <v>12719</v>
      </c>
      <c r="E1745" s="884" t="s">
        <v>14460</v>
      </c>
      <c r="F1745" s="884" t="s">
        <v>14461</v>
      </c>
    </row>
    <row r="1746" customFormat="false" ht="23.25" hidden="false" customHeight="false" outlineLevel="0" collapsed="false">
      <c r="A1746" s="884" t="s">
        <v>8464</v>
      </c>
      <c r="B1746" s="884" t="s">
        <v>14462</v>
      </c>
      <c r="C1746" s="885" t="s">
        <v>14463</v>
      </c>
      <c r="D1746" s="884" t="s">
        <v>12719</v>
      </c>
      <c r="E1746" s="884" t="s">
        <v>14464</v>
      </c>
      <c r="F1746" s="884" t="s">
        <v>14465</v>
      </c>
    </row>
    <row r="1747" customFormat="false" ht="23.25" hidden="false" customHeight="false" outlineLevel="0" collapsed="false">
      <c r="A1747" s="884" t="s">
        <v>8464</v>
      </c>
      <c r="B1747" s="884" t="s">
        <v>14466</v>
      </c>
      <c r="C1747" s="885" t="s">
        <v>14467</v>
      </c>
      <c r="D1747" s="884" t="s">
        <v>12719</v>
      </c>
      <c r="E1747" s="884" t="s">
        <v>14468</v>
      </c>
      <c r="F1747" s="884" t="s">
        <v>14469</v>
      </c>
    </row>
    <row r="1748" customFormat="false" ht="23.25" hidden="false" customHeight="false" outlineLevel="0" collapsed="false">
      <c r="A1748" s="884" t="s">
        <v>8464</v>
      </c>
      <c r="B1748" s="884" t="s">
        <v>14470</v>
      </c>
      <c r="C1748" s="885" t="s">
        <v>14471</v>
      </c>
      <c r="D1748" s="884" t="s">
        <v>12719</v>
      </c>
      <c r="E1748" s="884" t="s">
        <v>14472</v>
      </c>
      <c r="F1748" s="884" t="s">
        <v>14473</v>
      </c>
    </row>
    <row r="1749" customFormat="false" ht="23.25" hidden="false" customHeight="false" outlineLevel="0" collapsed="false">
      <c r="A1749" s="884" t="s">
        <v>8464</v>
      </c>
      <c r="B1749" s="884" t="s">
        <v>14474</v>
      </c>
      <c r="C1749" s="885" t="s">
        <v>14475</v>
      </c>
      <c r="D1749" s="884" t="s">
        <v>12719</v>
      </c>
      <c r="E1749" s="884" t="s">
        <v>14476</v>
      </c>
      <c r="F1749" s="884" t="s">
        <v>14477</v>
      </c>
    </row>
    <row r="1750" customFormat="false" ht="34.5" hidden="false" customHeight="false" outlineLevel="0" collapsed="false">
      <c r="A1750" s="884" t="s">
        <v>8464</v>
      </c>
      <c r="B1750" s="884" t="s">
        <v>14478</v>
      </c>
      <c r="C1750" s="885" t="s">
        <v>14479</v>
      </c>
      <c r="D1750" s="884" t="s">
        <v>12719</v>
      </c>
      <c r="E1750" s="884" t="s">
        <v>14480</v>
      </c>
      <c r="F1750" s="884" t="s">
        <v>14481</v>
      </c>
    </row>
    <row r="1751" customFormat="false" ht="34.5" hidden="false" customHeight="false" outlineLevel="0" collapsed="false">
      <c r="A1751" s="884" t="s">
        <v>8464</v>
      </c>
      <c r="B1751" s="884" t="s">
        <v>14482</v>
      </c>
      <c r="C1751" s="885" t="s">
        <v>14483</v>
      </c>
      <c r="D1751" s="884" t="s">
        <v>12719</v>
      </c>
      <c r="E1751" s="884" t="s">
        <v>14484</v>
      </c>
      <c r="F1751" s="884" t="s">
        <v>14485</v>
      </c>
    </row>
    <row r="1752" customFormat="false" ht="23.25" hidden="false" customHeight="false" outlineLevel="0" collapsed="false">
      <c r="A1752" s="884" t="s">
        <v>8464</v>
      </c>
      <c r="B1752" s="884" t="s">
        <v>14486</v>
      </c>
      <c r="C1752" s="885" t="s">
        <v>14487</v>
      </c>
      <c r="D1752" s="884" t="s">
        <v>12719</v>
      </c>
      <c r="E1752" s="884" t="s">
        <v>14488</v>
      </c>
      <c r="F1752" s="884" t="s">
        <v>14489</v>
      </c>
    </row>
    <row r="1753" customFormat="false" ht="23.25" hidden="false" customHeight="false" outlineLevel="0" collapsed="false">
      <c r="A1753" s="884" t="s">
        <v>8464</v>
      </c>
      <c r="B1753" s="884" t="s">
        <v>14490</v>
      </c>
      <c r="C1753" s="885" t="s">
        <v>14491</v>
      </c>
      <c r="D1753" s="884" t="s">
        <v>12719</v>
      </c>
      <c r="E1753" s="884" t="s">
        <v>14492</v>
      </c>
      <c r="F1753" s="884" t="s">
        <v>14493</v>
      </c>
    </row>
    <row r="1754" customFormat="false" ht="23.25" hidden="false" customHeight="false" outlineLevel="0" collapsed="false">
      <c r="A1754" s="884" t="s">
        <v>8464</v>
      </c>
      <c r="B1754" s="884" t="s">
        <v>14494</v>
      </c>
      <c r="C1754" s="885" t="s">
        <v>14495</v>
      </c>
      <c r="D1754" s="884" t="s">
        <v>12719</v>
      </c>
      <c r="E1754" s="884" t="s">
        <v>14496</v>
      </c>
      <c r="F1754" s="884" t="s">
        <v>14497</v>
      </c>
    </row>
    <row r="1755" customFormat="false" ht="23.25" hidden="false" customHeight="false" outlineLevel="0" collapsed="false">
      <c r="A1755" s="884" t="s">
        <v>8464</v>
      </c>
      <c r="B1755" s="884" t="s">
        <v>14498</v>
      </c>
      <c r="C1755" s="885" t="s">
        <v>14499</v>
      </c>
      <c r="D1755" s="884" t="s">
        <v>12719</v>
      </c>
      <c r="E1755" s="884" t="s">
        <v>14500</v>
      </c>
      <c r="F1755" s="884" t="s">
        <v>14501</v>
      </c>
    </row>
    <row r="1756" customFormat="false" ht="23.25" hidden="false" customHeight="false" outlineLevel="0" collapsed="false">
      <c r="A1756" s="884" t="s">
        <v>8464</v>
      </c>
      <c r="B1756" s="884" t="s">
        <v>14502</v>
      </c>
      <c r="C1756" s="885" t="s">
        <v>14503</v>
      </c>
      <c r="D1756" s="884" t="s">
        <v>12719</v>
      </c>
      <c r="E1756" s="884" t="s">
        <v>14504</v>
      </c>
      <c r="F1756" s="884" t="s">
        <v>14505</v>
      </c>
    </row>
    <row r="1757" customFormat="false" ht="23.25" hidden="false" customHeight="false" outlineLevel="0" collapsed="false">
      <c r="A1757" s="884" t="s">
        <v>8464</v>
      </c>
      <c r="B1757" s="884" t="s">
        <v>14506</v>
      </c>
      <c r="C1757" s="885" t="s">
        <v>14507</v>
      </c>
      <c r="D1757" s="884" t="s">
        <v>12719</v>
      </c>
      <c r="E1757" s="884" t="s">
        <v>14508</v>
      </c>
      <c r="F1757" s="884" t="s">
        <v>14509</v>
      </c>
    </row>
    <row r="1758" customFormat="false" ht="23.25" hidden="false" customHeight="false" outlineLevel="0" collapsed="false">
      <c r="A1758" s="884" t="s">
        <v>8464</v>
      </c>
      <c r="B1758" s="884" t="s">
        <v>14510</v>
      </c>
      <c r="C1758" s="885" t="s">
        <v>14511</v>
      </c>
      <c r="D1758" s="884" t="s">
        <v>12719</v>
      </c>
      <c r="E1758" s="884" t="s">
        <v>14512</v>
      </c>
      <c r="F1758" s="884" t="s">
        <v>14513</v>
      </c>
    </row>
    <row r="1759" customFormat="false" ht="23.25" hidden="false" customHeight="false" outlineLevel="0" collapsed="false">
      <c r="A1759" s="884" t="s">
        <v>8464</v>
      </c>
      <c r="B1759" s="884" t="s">
        <v>14514</v>
      </c>
      <c r="C1759" s="885" t="s">
        <v>14515</v>
      </c>
      <c r="D1759" s="884" t="s">
        <v>12719</v>
      </c>
      <c r="E1759" s="884" t="s">
        <v>14516</v>
      </c>
      <c r="F1759" s="884" t="s">
        <v>14517</v>
      </c>
    </row>
    <row r="1760" customFormat="false" ht="34.5" hidden="false" customHeight="false" outlineLevel="0" collapsed="false">
      <c r="A1760" s="884" t="s">
        <v>8464</v>
      </c>
      <c r="B1760" s="884" t="s">
        <v>14518</v>
      </c>
      <c r="C1760" s="885" t="s">
        <v>14519</v>
      </c>
      <c r="D1760" s="884" t="s">
        <v>12719</v>
      </c>
      <c r="E1760" s="884" t="s">
        <v>14520</v>
      </c>
      <c r="F1760" s="884" t="s">
        <v>14521</v>
      </c>
    </row>
    <row r="1761" customFormat="false" ht="34.5" hidden="false" customHeight="false" outlineLevel="0" collapsed="false">
      <c r="A1761" s="884" t="s">
        <v>8464</v>
      </c>
      <c r="B1761" s="884" t="s">
        <v>14522</v>
      </c>
      <c r="C1761" s="885" t="s">
        <v>14523</v>
      </c>
      <c r="D1761" s="884" t="s">
        <v>12719</v>
      </c>
      <c r="E1761" s="884" t="s">
        <v>14524</v>
      </c>
      <c r="F1761" s="884" t="s">
        <v>14525</v>
      </c>
    </row>
    <row r="1762" customFormat="false" ht="34.5" hidden="false" customHeight="false" outlineLevel="0" collapsed="false">
      <c r="A1762" s="884" t="s">
        <v>8464</v>
      </c>
      <c r="B1762" s="884" t="s">
        <v>14526</v>
      </c>
      <c r="C1762" s="885" t="s">
        <v>14527</v>
      </c>
      <c r="D1762" s="884" t="s">
        <v>12719</v>
      </c>
      <c r="E1762" s="884" t="s">
        <v>14528</v>
      </c>
      <c r="F1762" s="884" t="s">
        <v>14529</v>
      </c>
    </row>
    <row r="1763" customFormat="false" ht="34.5" hidden="false" customHeight="false" outlineLevel="0" collapsed="false">
      <c r="A1763" s="884" t="s">
        <v>8464</v>
      </c>
      <c r="B1763" s="884" t="s">
        <v>14530</v>
      </c>
      <c r="C1763" s="885" t="s">
        <v>14531</v>
      </c>
      <c r="D1763" s="884" t="s">
        <v>12719</v>
      </c>
      <c r="E1763" s="884" t="s">
        <v>14532</v>
      </c>
      <c r="F1763" s="884" t="s">
        <v>14533</v>
      </c>
    </row>
    <row r="1764" customFormat="false" ht="23.25" hidden="false" customHeight="false" outlineLevel="0" collapsed="false">
      <c r="A1764" s="884" t="s">
        <v>8464</v>
      </c>
      <c r="B1764" s="884" t="s">
        <v>14534</v>
      </c>
      <c r="C1764" s="885" t="s">
        <v>14535</v>
      </c>
      <c r="D1764" s="884" t="s">
        <v>12719</v>
      </c>
      <c r="E1764" s="884" t="s">
        <v>14536</v>
      </c>
      <c r="F1764" s="884" t="s">
        <v>14537</v>
      </c>
    </row>
    <row r="1765" customFormat="false" ht="23.25" hidden="false" customHeight="false" outlineLevel="0" collapsed="false">
      <c r="A1765" s="884" t="s">
        <v>8464</v>
      </c>
      <c r="B1765" s="884" t="s">
        <v>14538</v>
      </c>
      <c r="C1765" s="885" t="s">
        <v>14539</v>
      </c>
      <c r="D1765" s="884" t="s">
        <v>12719</v>
      </c>
      <c r="E1765" s="884" t="s">
        <v>14540</v>
      </c>
      <c r="F1765" s="884" t="s">
        <v>14541</v>
      </c>
    </row>
    <row r="1766" customFormat="false" ht="23.25" hidden="false" customHeight="false" outlineLevel="0" collapsed="false">
      <c r="A1766" s="884" t="s">
        <v>8464</v>
      </c>
      <c r="B1766" s="884" t="s">
        <v>14542</v>
      </c>
      <c r="C1766" s="885" t="s">
        <v>14543</v>
      </c>
      <c r="D1766" s="884" t="s">
        <v>12719</v>
      </c>
      <c r="E1766" s="884" t="s">
        <v>14544</v>
      </c>
      <c r="F1766" s="884" t="s">
        <v>14545</v>
      </c>
    </row>
    <row r="1767" customFormat="false" ht="23.25" hidden="false" customHeight="false" outlineLevel="0" collapsed="false">
      <c r="A1767" s="884" t="s">
        <v>8464</v>
      </c>
      <c r="B1767" s="884" t="s">
        <v>14546</v>
      </c>
      <c r="C1767" s="885" t="s">
        <v>14547</v>
      </c>
      <c r="D1767" s="884" t="s">
        <v>12719</v>
      </c>
      <c r="E1767" s="884" t="s">
        <v>14548</v>
      </c>
      <c r="F1767" s="884" t="s">
        <v>14549</v>
      </c>
    </row>
    <row r="1768" customFormat="false" ht="34.5" hidden="false" customHeight="false" outlineLevel="0" collapsed="false">
      <c r="A1768" s="884" t="s">
        <v>8464</v>
      </c>
      <c r="B1768" s="884" t="s">
        <v>14550</v>
      </c>
      <c r="C1768" s="885" t="s">
        <v>14551</v>
      </c>
      <c r="D1768" s="884" t="s">
        <v>12719</v>
      </c>
      <c r="E1768" s="884" t="s">
        <v>14552</v>
      </c>
      <c r="F1768" s="884" t="s">
        <v>14553</v>
      </c>
    </row>
    <row r="1769" customFormat="false" ht="34.5" hidden="false" customHeight="false" outlineLevel="0" collapsed="false">
      <c r="A1769" s="884" t="s">
        <v>8464</v>
      </c>
      <c r="B1769" s="884" t="s">
        <v>14554</v>
      </c>
      <c r="C1769" s="885" t="s">
        <v>14555</v>
      </c>
      <c r="D1769" s="884" t="s">
        <v>12719</v>
      </c>
      <c r="E1769" s="884" t="s">
        <v>14556</v>
      </c>
      <c r="F1769" s="884" t="s">
        <v>14557</v>
      </c>
    </row>
    <row r="1770" customFormat="false" ht="34.5" hidden="false" customHeight="false" outlineLevel="0" collapsed="false">
      <c r="A1770" s="884" t="s">
        <v>8464</v>
      </c>
      <c r="B1770" s="884" t="s">
        <v>14558</v>
      </c>
      <c r="C1770" s="885" t="s">
        <v>14559</v>
      </c>
      <c r="D1770" s="884" t="s">
        <v>12719</v>
      </c>
      <c r="E1770" s="884" t="s">
        <v>14560</v>
      </c>
      <c r="F1770" s="884" t="s">
        <v>14561</v>
      </c>
    </row>
    <row r="1771" customFormat="false" ht="34.5" hidden="false" customHeight="false" outlineLevel="0" collapsed="false">
      <c r="A1771" s="884" t="s">
        <v>8464</v>
      </c>
      <c r="B1771" s="884" t="s">
        <v>14562</v>
      </c>
      <c r="C1771" s="885" t="s">
        <v>14563</v>
      </c>
      <c r="D1771" s="884" t="s">
        <v>12719</v>
      </c>
      <c r="E1771" s="884" t="s">
        <v>14564</v>
      </c>
      <c r="F1771" s="884" t="s">
        <v>14565</v>
      </c>
    </row>
    <row r="1772" customFormat="false" ht="34.5" hidden="false" customHeight="false" outlineLevel="0" collapsed="false">
      <c r="A1772" s="884" t="s">
        <v>8464</v>
      </c>
      <c r="B1772" s="884" t="s">
        <v>14566</v>
      </c>
      <c r="C1772" s="885" t="s">
        <v>14567</v>
      </c>
      <c r="D1772" s="884" t="s">
        <v>12719</v>
      </c>
      <c r="E1772" s="884" t="s">
        <v>14568</v>
      </c>
      <c r="F1772" s="884" t="s">
        <v>14569</v>
      </c>
    </row>
    <row r="1773" customFormat="false" ht="34.5" hidden="false" customHeight="false" outlineLevel="0" collapsed="false">
      <c r="A1773" s="884" t="s">
        <v>8464</v>
      </c>
      <c r="B1773" s="884" t="s">
        <v>14570</v>
      </c>
      <c r="C1773" s="885" t="s">
        <v>14571</v>
      </c>
      <c r="D1773" s="884" t="s">
        <v>12719</v>
      </c>
      <c r="E1773" s="884" t="s">
        <v>14572</v>
      </c>
      <c r="F1773" s="884" t="s">
        <v>14573</v>
      </c>
    </row>
    <row r="1774" customFormat="false" ht="34.5" hidden="false" customHeight="false" outlineLevel="0" collapsed="false">
      <c r="A1774" s="884" t="s">
        <v>8464</v>
      </c>
      <c r="B1774" s="884" t="s">
        <v>14574</v>
      </c>
      <c r="C1774" s="885" t="s">
        <v>14575</v>
      </c>
      <c r="D1774" s="884" t="s">
        <v>12719</v>
      </c>
      <c r="E1774" s="884" t="s">
        <v>14576</v>
      </c>
      <c r="F1774" s="884" t="s">
        <v>14577</v>
      </c>
    </row>
    <row r="1775" customFormat="false" ht="34.5" hidden="false" customHeight="false" outlineLevel="0" collapsed="false">
      <c r="A1775" s="884" t="s">
        <v>8464</v>
      </c>
      <c r="B1775" s="884" t="s">
        <v>14578</v>
      </c>
      <c r="C1775" s="885" t="s">
        <v>14579</v>
      </c>
      <c r="D1775" s="884" t="s">
        <v>12719</v>
      </c>
      <c r="E1775" s="884" t="s">
        <v>14580</v>
      </c>
      <c r="F1775" s="884" t="s">
        <v>14581</v>
      </c>
    </row>
    <row r="1776" customFormat="false" ht="34.5" hidden="false" customHeight="false" outlineLevel="0" collapsed="false">
      <c r="A1776" s="884" t="s">
        <v>8464</v>
      </c>
      <c r="B1776" s="884" t="s">
        <v>14582</v>
      </c>
      <c r="C1776" s="885" t="s">
        <v>14583</v>
      </c>
      <c r="D1776" s="884" t="s">
        <v>12719</v>
      </c>
      <c r="E1776" s="884" t="s">
        <v>14584</v>
      </c>
      <c r="F1776" s="884" t="s">
        <v>14585</v>
      </c>
    </row>
    <row r="1777" customFormat="false" ht="34.5" hidden="false" customHeight="false" outlineLevel="0" collapsed="false">
      <c r="A1777" s="884" t="s">
        <v>8464</v>
      </c>
      <c r="B1777" s="884" t="s">
        <v>14586</v>
      </c>
      <c r="C1777" s="885" t="s">
        <v>14587</v>
      </c>
      <c r="D1777" s="884" t="s">
        <v>12719</v>
      </c>
      <c r="E1777" s="884" t="s">
        <v>14588</v>
      </c>
      <c r="F1777" s="884" t="s">
        <v>14589</v>
      </c>
    </row>
    <row r="1778" customFormat="false" ht="34.5" hidden="false" customHeight="false" outlineLevel="0" collapsed="false">
      <c r="A1778" s="884" t="s">
        <v>8464</v>
      </c>
      <c r="B1778" s="884" t="s">
        <v>14590</v>
      </c>
      <c r="C1778" s="885" t="s">
        <v>14591</v>
      </c>
      <c r="D1778" s="884" t="s">
        <v>12719</v>
      </c>
      <c r="E1778" s="884" t="s">
        <v>14592</v>
      </c>
      <c r="F1778" s="884" t="s">
        <v>14593</v>
      </c>
    </row>
    <row r="1779" customFormat="false" ht="34.5" hidden="false" customHeight="false" outlineLevel="0" collapsed="false">
      <c r="A1779" s="884" t="s">
        <v>8464</v>
      </c>
      <c r="B1779" s="884" t="s">
        <v>14594</v>
      </c>
      <c r="C1779" s="885" t="s">
        <v>14595</v>
      </c>
      <c r="D1779" s="884" t="s">
        <v>12719</v>
      </c>
      <c r="E1779" s="884" t="s">
        <v>14596</v>
      </c>
      <c r="F1779" s="884" t="s">
        <v>14597</v>
      </c>
    </row>
    <row r="1780" customFormat="false" ht="34.5" hidden="false" customHeight="false" outlineLevel="0" collapsed="false">
      <c r="A1780" s="884" t="s">
        <v>8464</v>
      </c>
      <c r="B1780" s="884" t="s">
        <v>14598</v>
      </c>
      <c r="C1780" s="885" t="s">
        <v>14599</v>
      </c>
      <c r="D1780" s="884" t="s">
        <v>12719</v>
      </c>
      <c r="E1780" s="884" t="s">
        <v>14600</v>
      </c>
      <c r="F1780" s="884" t="s">
        <v>14601</v>
      </c>
    </row>
    <row r="1781" customFormat="false" ht="34.5" hidden="false" customHeight="false" outlineLevel="0" collapsed="false">
      <c r="A1781" s="884" t="s">
        <v>8464</v>
      </c>
      <c r="B1781" s="884" t="s">
        <v>14602</v>
      </c>
      <c r="C1781" s="885" t="s">
        <v>14603</v>
      </c>
      <c r="D1781" s="884" t="s">
        <v>12719</v>
      </c>
      <c r="E1781" s="884" t="s">
        <v>14604</v>
      </c>
      <c r="F1781" s="884" t="s">
        <v>14605</v>
      </c>
    </row>
    <row r="1782" customFormat="false" ht="34.5" hidden="false" customHeight="false" outlineLevel="0" collapsed="false">
      <c r="A1782" s="884" t="s">
        <v>8464</v>
      </c>
      <c r="B1782" s="884" t="s">
        <v>14606</v>
      </c>
      <c r="C1782" s="885" t="s">
        <v>14607</v>
      </c>
      <c r="D1782" s="884" t="s">
        <v>12719</v>
      </c>
      <c r="E1782" s="884" t="s">
        <v>14608</v>
      </c>
      <c r="F1782" s="884" t="s">
        <v>14609</v>
      </c>
    </row>
    <row r="1783" customFormat="false" ht="34.5" hidden="false" customHeight="false" outlineLevel="0" collapsed="false">
      <c r="A1783" s="884" t="s">
        <v>8464</v>
      </c>
      <c r="B1783" s="884" t="s">
        <v>14610</v>
      </c>
      <c r="C1783" s="885" t="s">
        <v>14611</v>
      </c>
      <c r="D1783" s="884" t="s">
        <v>12719</v>
      </c>
      <c r="E1783" s="884" t="s">
        <v>14612</v>
      </c>
      <c r="F1783" s="884" t="s">
        <v>14613</v>
      </c>
    </row>
    <row r="1784" customFormat="false" ht="34.5" hidden="false" customHeight="false" outlineLevel="0" collapsed="false">
      <c r="A1784" s="884" t="s">
        <v>8464</v>
      </c>
      <c r="B1784" s="884" t="s">
        <v>14614</v>
      </c>
      <c r="C1784" s="885" t="s">
        <v>14615</v>
      </c>
      <c r="D1784" s="884" t="s">
        <v>12719</v>
      </c>
      <c r="E1784" s="884" t="s">
        <v>14616</v>
      </c>
      <c r="F1784" s="884" t="s">
        <v>14617</v>
      </c>
    </row>
    <row r="1785" customFormat="false" ht="34.5" hidden="false" customHeight="false" outlineLevel="0" collapsed="false">
      <c r="A1785" s="884" t="s">
        <v>8464</v>
      </c>
      <c r="B1785" s="884" t="s">
        <v>14618</v>
      </c>
      <c r="C1785" s="885" t="s">
        <v>14619</v>
      </c>
      <c r="D1785" s="884" t="s">
        <v>12719</v>
      </c>
      <c r="E1785" s="884" t="s">
        <v>14620</v>
      </c>
      <c r="F1785" s="884" t="s">
        <v>14621</v>
      </c>
    </row>
    <row r="1786" customFormat="false" ht="34.5" hidden="false" customHeight="false" outlineLevel="0" collapsed="false">
      <c r="A1786" s="884" t="s">
        <v>8464</v>
      </c>
      <c r="B1786" s="884" t="s">
        <v>14622</v>
      </c>
      <c r="C1786" s="885" t="s">
        <v>14623</v>
      </c>
      <c r="D1786" s="884" t="s">
        <v>12719</v>
      </c>
      <c r="E1786" s="884" t="s">
        <v>14624</v>
      </c>
      <c r="F1786" s="884" t="s">
        <v>14625</v>
      </c>
    </row>
    <row r="1787" customFormat="false" ht="34.5" hidden="false" customHeight="false" outlineLevel="0" collapsed="false">
      <c r="A1787" s="884" t="s">
        <v>8464</v>
      </c>
      <c r="B1787" s="884" t="s">
        <v>14626</v>
      </c>
      <c r="C1787" s="885" t="s">
        <v>14627</v>
      </c>
      <c r="D1787" s="884" t="s">
        <v>12719</v>
      </c>
      <c r="E1787" s="884" t="s">
        <v>14628</v>
      </c>
      <c r="F1787" s="884" t="s">
        <v>14629</v>
      </c>
    </row>
    <row r="1788" customFormat="false" ht="34.5" hidden="false" customHeight="false" outlineLevel="0" collapsed="false">
      <c r="A1788" s="884" t="s">
        <v>8464</v>
      </c>
      <c r="B1788" s="884" t="s">
        <v>14630</v>
      </c>
      <c r="C1788" s="885" t="s">
        <v>14631</v>
      </c>
      <c r="D1788" s="884" t="s">
        <v>12719</v>
      </c>
      <c r="E1788" s="884" t="s">
        <v>14632</v>
      </c>
      <c r="F1788" s="884" t="s">
        <v>14633</v>
      </c>
    </row>
    <row r="1789" customFormat="false" ht="34.5" hidden="false" customHeight="false" outlineLevel="0" collapsed="false">
      <c r="A1789" s="884" t="s">
        <v>8464</v>
      </c>
      <c r="B1789" s="884" t="s">
        <v>14634</v>
      </c>
      <c r="C1789" s="885" t="s">
        <v>14635</v>
      </c>
      <c r="D1789" s="884" t="s">
        <v>12719</v>
      </c>
      <c r="E1789" s="884" t="s">
        <v>14636</v>
      </c>
      <c r="F1789" s="884" t="s">
        <v>14637</v>
      </c>
    </row>
    <row r="1790" customFormat="false" ht="34.5" hidden="false" customHeight="false" outlineLevel="0" collapsed="false">
      <c r="A1790" s="884" t="s">
        <v>8464</v>
      </c>
      <c r="B1790" s="884" t="s">
        <v>14638</v>
      </c>
      <c r="C1790" s="885" t="s">
        <v>14639</v>
      </c>
      <c r="D1790" s="884" t="s">
        <v>12719</v>
      </c>
      <c r="E1790" s="884" t="s">
        <v>14640</v>
      </c>
      <c r="F1790" s="884" t="s">
        <v>14641</v>
      </c>
    </row>
    <row r="1791" customFormat="false" ht="34.5" hidden="false" customHeight="false" outlineLevel="0" collapsed="false">
      <c r="A1791" s="884" t="s">
        <v>8464</v>
      </c>
      <c r="B1791" s="884" t="s">
        <v>14642</v>
      </c>
      <c r="C1791" s="885" t="s">
        <v>14643</v>
      </c>
      <c r="D1791" s="884" t="s">
        <v>12719</v>
      </c>
      <c r="E1791" s="884" t="s">
        <v>14644</v>
      </c>
      <c r="F1791" s="884" t="s">
        <v>14645</v>
      </c>
    </row>
    <row r="1792" customFormat="false" ht="23.25" hidden="false" customHeight="false" outlineLevel="0" collapsed="false">
      <c r="A1792" s="884" t="s">
        <v>8464</v>
      </c>
      <c r="B1792" s="884" t="s">
        <v>14646</v>
      </c>
      <c r="C1792" s="885" t="s">
        <v>14647</v>
      </c>
      <c r="D1792" s="884" t="s">
        <v>12719</v>
      </c>
      <c r="E1792" s="884" t="s">
        <v>14648</v>
      </c>
      <c r="F1792" s="884" t="s">
        <v>14649</v>
      </c>
    </row>
    <row r="1793" customFormat="false" ht="23.25" hidden="false" customHeight="false" outlineLevel="0" collapsed="false">
      <c r="A1793" s="884" t="s">
        <v>8464</v>
      </c>
      <c r="B1793" s="884" t="s">
        <v>14650</v>
      </c>
      <c r="C1793" s="885" t="s">
        <v>14651</v>
      </c>
      <c r="D1793" s="884" t="s">
        <v>12719</v>
      </c>
      <c r="E1793" s="884" t="s">
        <v>14652</v>
      </c>
      <c r="F1793" s="884" t="s">
        <v>14653</v>
      </c>
    </row>
    <row r="1794" customFormat="false" ht="34.5" hidden="false" customHeight="false" outlineLevel="0" collapsed="false">
      <c r="A1794" s="884" t="s">
        <v>8464</v>
      </c>
      <c r="B1794" s="884" t="s">
        <v>14654</v>
      </c>
      <c r="C1794" s="885" t="s">
        <v>14655</v>
      </c>
      <c r="D1794" s="884" t="s">
        <v>8467</v>
      </c>
      <c r="E1794" s="884" t="s">
        <v>14656</v>
      </c>
      <c r="F1794" s="884" t="s">
        <v>14657</v>
      </c>
    </row>
    <row r="1795" customFormat="false" ht="34.5" hidden="false" customHeight="false" outlineLevel="0" collapsed="false">
      <c r="A1795" s="884" t="s">
        <v>8464</v>
      </c>
      <c r="B1795" s="884" t="s">
        <v>14658</v>
      </c>
      <c r="C1795" s="885" t="s">
        <v>14659</v>
      </c>
      <c r="D1795" s="884" t="s">
        <v>8467</v>
      </c>
      <c r="E1795" s="884" t="s">
        <v>14660</v>
      </c>
      <c r="F1795" s="884" t="s">
        <v>14661</v>
      </c>
    </row>
    <row r="1796" customFormat="false" ht="34.5" hidden="false" customHeight="false" outlineLevel="0" collapsed="false">
      <c r="A1796" s="884" t="s">
        <v>8464</v>
      </c>
      <c r="B1796" s="884" t="s">
        <v>14662</v>
      </c>
      <c r="C1796" s="885" t="s">
        <v>14663</v>
      </c>
      <c r="D1796" s="884" t="s">
        <v>8467</v>
      </c>
      <c r="E1796" s="884" t="s">
        <v>14664</v>
      </c>
      <c r="F1796" s="884" t="s">
        <v>14665</v>
      </c>
    </row>
    <row r="1797" customFormat="false" ht="34.5" hidden="false" customHeight="false" outlineLevel="0" collapsed="false">
      <c r="A1797" s="884" t="s">
        <v>8464</v>
      </c>
      <c r="B1797" s="884" t="s">
        <v>14666</v>
      </c>
      <c r="C1797" s="885" t="s">
        <v>14667</v>
      </c>
      <c r="D1797" s="884" t="s">
        <v>8467</v>
      </c>
      <c r="E1797" s="884" t="s">
        <v>14668</v>
      </c>
      <c r="F1797" s="884" t="s">
        <v>14669</v>
      </c>
    </row>
    <row r="1798" customFormat="false" ht="34.5" hidden="false" customHeight="false" outlineLevel="0" collapsed="false">
      <c r="A1798" s="884" t="s">
        <v>8464</v>
      </c>
      <c r="B1798" s="884" t="s">
        <v>14670</v>
      </c>
      <c r="C1798" s="885" t="s">
        <v>14671</v>
      </c>
      <c r="D1798" s="884" t="s">
        <v>8467</v>
      </c>
      <c r="E1798" s="884" t="s">
        <v>14672</v>
      </c>
      <c r="F1798" s="884" t="s">
        <v>14673</v>
      </c>
    </row>
    <row r="1799" customFormat="false" ht="34.5" hidden="false" customHeight="false" outlineLevel="0" collapsed="false">
      <c r="A1799" s="884" t="s">
        <v>8464</v>
      </c>
      <c r="B1799" s="884" t="s">
        <v>14674</v>
      </c>
      <c r="C1799" s="885" t="s">
        <v>14675</v>
      </c>
      <c r="D1799" s="884" t="s">
        <v>8467</v>
      </c>
      <c r="E1799" s="884" t="s">
        <v>14676</v>
      </c>
      <c r="F1799" s="884" t="s">
        <v>14677</v>
      </c>
    </row>
    <row r="1800" customFormat="false" ht="34.5" hidden="false" customHeight="false" outlineLevel="0" collapsed="false">
      <c r="A1800" s="884" t="s">
        <v>8464</v>
      </c>
      <c r="B1800" s="884" t="s">
        <v>14678</v>
      </c>
      <c r="C1800" s="885" t="s">
        <v>14679</v>
      </c>
      <c r="D1800" s="884" t="s">
        <v>8467</v>
      </c>
      <c r="E1800" s="884" t="s">
        <v>14680</v>
      </c>
      <c r="F1800" s="884" t="s">
        <v>14681</v>
      </c>
    </row>
    <row r="1801" customFormat="false" ht="34.5" hidden="false" customHeight="false" outlineLevel="0" collapsed="false">
      <c r="A1801" s="884" t="s">
        <v>8464</v>
      </c>
      <c r="B1801" s="884" t="s">
        <v>14682</v>
      </c>
      <c r="C1801" s="885" t="s">
        <v>14683</v>
      </c>
      <c r="D1801" s="884" t="s">
        <v>8467</v>
      </c>
      <c r="E1801" s="884" t="s">
        <v>14684</v>
      </c>
      <c r="F1801" s="884" t="s">
        <v>11230</v>
      </c>
    </row>
    <row r="1802" customFormat="false" ht="34.5" hidden="false" customHeight="false" outlineLevel="0" collapsed="false">
      <c r="A1802" s="884" t="s">
        <v>8464</v>
      </c>
      <c r="B1802" s="884" t="s">
        <v>14685</v>
      </c>
      <c r="C1802" s="885" t="s">
        <v>14686</v>
      </c>
      <c r="D1802" s="884" t="s">
        <v>8467</v>
      </c>
      <c r="E1802" s="884" t="s">
        <v>14687</v>
      </c>
      <c r="F1802" s="884" t="s">
        <v>10144</v>
      </c>
    </row>
    <row r="1803" customFormat="false" ht="23.25" hidden="false" customHeight="false" outlineLevel="0" collapsed="false">
      <c r="A1803" s="884" t="s">
        <v>8464</v>
      </c>
      <c r="B1803" s="884" t="s">
        <v>14688</v>
      </c>
      <c r="C1803" s="885" t="s">
        <v>14689</v>
      </c>
      <c r="D1803" s="884" t="s">
        <v>8467</v>
      </c>
      <c r="E1803" s="884" t="s">
        <v>14690</v>
      </c>
      <c r="F1803" s="884" t="s">
        <v>14691</v>
      </c>
    </row>
    <row r="1804" customFormat="false" ht="23.25" hidden="false" customHeight="false" outlineLevel="0" collapsed="false">
      <c r="A1804" s="884" t="s">
        <v>8464</v>
      </c>
      <c r="B1804" s="884" t="s">
        <v>14692</v>
      </c>
      <c r="C1804" s="885" t="s">
        <v>14693</v>
      </c>
      <c r="D1804" s="884" t="s">
        <v>8467</v>
      </c>
      <c r="E1804" s="884" t="s">
        <v>14694</v>
      </c>
      <c r="F1804" s="884" t="s">
        <v>14695</v>
      </c>
    </row>
    <row r="1805" customFormat="false" ht="23.25" hidden="false" customHeight="false" outlineLevel="0" collapsed="false">
      <c r="A1805" s="884" t="s">
        <v>8464</v>
      </c>
      <c r="B1805" s="884" t="s">
        <v>14696</v>
      </c>
      <c r="C1805" s="885" t="s">
        <v>14697</v>
      </c>
      <c r="D1805" s="884" t="s">
        <v>8467</v>
      </c>
      <c r="E1805" s="884" t="s">
        <v>14698</v>
      </c>
      <c r="F1805" s="884" t="s">
        <v>14699</v>
      </c>
    </row>
    <row r="1806" customFormat="false" ht="23.25" hidden="false" customHeight="false" outlineLevel="0" collapsed="false">
      <c r="A1806" s="884" t="s">
        <v>8464</v>
      </c>
      <c r="B1806" s="884" t="s">
        <v>14700</v>
      </c>
      <c r="C1806" s="885" t="s">
        <v>14701</v>
      </c>
      <c r="D1806" s="884" t="s">
        <v>8467</v>
      </c>
      <c r="E1806" s="884" t="s">
        <v>14702</v>
      </c>
      <c r="F1806" s="884" t="s">
        <v>14703</v>
      </c>
    </row>
    <row r="1807" customFormat="false" ht="23.25" hidden="false" customHeight="false" outlineLevel="0" collapsed="false">
      <c r="A1807" s="884" t="s">
        <v>8464</v>
      </c>
      <c r="B1807" s="884" t="s">
        <v>14704</v>
      </c>
      <c r="C1807" s="885" t="s">
        <v>14705</v>
      </c>
      <c r="D1807" s="884" t="s">
        <v>8467</v>
      </c>
      <c r="E1807" s="884" t="s">
        <v>14706</v>
      </c>
      <c r="F1807" s="884" t="s">
        <v>14707</v>
      </c>
    </row>
    <row r="1808" customFormat="false" ht="23.25" hidden="false" customHeight="false" outlineLevel="0" collapsed="false">
      <c r="A1808" s="884" t="s">
        <v>8464</v>
      </c>
      <c r="B1808" s="884" t="s">
        <v>14708</v>
      </c>
      <c r="C1808" s="885" t="s">
        <v>14709</v>
      </c>
      <c r="D1808" s="884" t="s">
        <v>8467</v>
      </c>
      <c r="E1808" s="884" t="s">
        <v>14710</v>
      </c>
      <c r="F1808" s="884" t="s">
        <v>14711</v>
      </c>
    </row>
    <row r="1809" customFormat="false" ht="23.25" hidden="false" customHeight="false" outlineLevel="0" collapsed="false">
      <c r="A1809" s="884" t="s">
        <v>8464</v>
      </c>
      <c r="B1809" s="884" t="s">
        <v>14712</v>
      </c>
      <c r="C1809" s="885" t="s">
        <v>14713</v>
      </c>
      <c r="D1809" s="884" t="s">
        <v>8467</v>
      </c>
      <c r="E1809" s="884" t="s">
        <v>14714</v>
      </c>
      <c r="F1809" s="884" t="s">
        <v>14715</v>
      </c>
    </row>
    <row r="1810" customFormat="false" ht="23.25" hidden="false" customHeight="false" outlineLevel="0" collapsed="false">
      <c r="A1810" s="884" t="s">
        <v>8464</v>
      </c>
      <c r="B1810" s="884" t="s">
        <v>14716</v>
      </c>
      <c r="C1810" s="885" t="s">
        <v>14717</v>
      </c>
      <c r="D1810" s="884" t="s">
        <v>8467</v>
      </c>
      <c r="E1810" s="884" t="s">
        <v>14718</v>
      </c>
      <c r="F1810" s="884" t="s">
        <v>14719</v>
      </c>
    </row>
    <row r="1811" customFormat="false" ht="34.5" hidden="false" customHeight="false" outlineLevel="0" collapsed="false">
      <c r="A1811" s="884" t="s">
        <v>8464</v>
      </c>
      <c r="B1811" s="884" t="s">
        <v>14720</v>
      </c>
      <c r="C1811" s="885" t="s">
        <v>14721</v>
      </c>
      <c r="D1811" s="884" t="s">
        <v>8467</v>
      </c>
      <c r="E1811" s="884" t="s">
        <v>14722</v>
      </c>
      <c r="F1811" s="884" t="s">
        <v>14723</v>
      </c>
    </row>
    <row r="1812" customFormat="false" ht="34.5" hidden="false" customHeight="false" outlineLevel="0" collapsed="false">
      <c r="A1812" s="884" t="s">
        <v>8464</v>
      </c>
      <c r="B1812" s="884" t="s">
        <v>14724</v>
      </c>
      <c r="C1812" s="885" t="s">
        <v>14725</v>
      </c>
      <c r="D1812" s="884" t="s">
        <v>8467</v>
      </c>
      <c r="E1812" s="884" t="s">
        <v>14726</v>
      </c>
      <c r="F1812" s="884" t="s">
        <v>14727</v>
      </c>
    </row>
    <row r="1813" customFormat="false" ht="23.25" hidden="false" customHeight="false" outlineLevel="0" collapsed="false">
      <c r="A1813" s="884" t="s">
        <v>8464</v>
      </c>
      <c r="B1813" s="884" t="s">
        <v>14728</v>
      </c>
      <c r="C1813" s="885" t="s">
        <v>14729</v>
      </c>
      <c r="D1813" s="884" t="s">
        <v>8467</v>
      </c>
      <c r="E1813" s="884" t="s">
        <v>14730</v>
      </c>
      <c r="F1813" s="884" t="s">
        <v>14731</v>
      </c>
    </row>
    <row r="1814" customFormat="false" ht="23.25" hidden="false" customHeight="false" outlineLevel="0" collapsed="false">
      <c r="A1814" s="884" t="s">
        <v>8464</v>
      </c>
      <c r="B1814" s="884" t="s">
        <v>14732</v>
      </c>
      <c r="C1814" s="885" t="s">
        <v>14733</v>
      </c>
      <c r="D1814" s="884" t="s">
        <v>8467</v>
      </c>
      <c r="E1814" s="884" t="s">
        <v>14734</v>
      </c>
      <c r="F1814" s="884" t="s">
        <v>14735</v>
      </c>
    </row>
    <row r="1815" customFormat="false" ht="34.5" hidden="false" customHeight="false" outlineLevel="0" collapsed="false">
      <c r="A1815" s="884" t="s">
        <v>8464</v>
      </c>
      <c r="B1815" s="884" t="s">
        <v>14736</v>
      </c>
      <c r="C1815" s="885" t="s">
        <v>14737</v>
      </c>
      <c r="D1815" s="884" t="s">
        <v>8467</v>
      </c>
      <c r="E1815" s="884" t="s">
        <v>14738</v>
      </c>
      <c r="F1815" s="884" t="s">
        <v>14739</v>
      </c>
    </row>
    <row r="1816" customFormat="false" ht="34.5" hidden="false" customHeight="false" outlineLevel="0" collapsed="false">
      <c r="A1816" s="884" t="s">
        <v>8464</v>
      </c>
      <c r="B1816" s="884" t="s">
        <v>14740</v>
      </c>
      <c r="C1816" s="885" t="s">
        <v>14741</v>
      </c>
      <c r="D1816" s="884" t="s">
        <v>8467</v>
      </c>
      <c r="E1816" s="884" t="s">
        <v>14742</v>
      </c>
      <c r="F1816" s="884" t="s">
        <v>14743</v>
      </c>
    </row>
    <row r="1817" customFormat="false" ht="34.5" hidden="false" customHeight="false" outlineLevel="0" collapsed="false">
      <c r="A1817" s="884" t="s">
        <v>8464</v>
      </c>
      <c r="B1817" s="884" t="s">
        <v>14744</v>
      </c>
      <c r="C1817" s="885" t="s">
        <v>14745</v>
      </c>
      <c r="D1817" s="884" t="s">
        <v>8467</v>
      </c>
      <c r="E1817" s="884" t="s">
        <v>14746</v>
      </c>
      <c r="F1817" s="884" t="s">
        <v>14747</v>
      </c>
    </row>
    <row r="1818" customFormat="false" ht="34.5" hidden="false" customHeight="false" outlineLevel="0" collapsed="false">
      <c r="A1818" s="884" t="s">
        <v>8464</v>
      </c>
      <c r="B1818" s="884" t="s">
        <v>14748</v>
      </c>
      <c r="C1818" s="885" t="s">
        <v>14749</v>
      </c>
      <c r="D1818" s="884" t="s">
        <v>8467</v>
      </c>
      <c r="E1818" s="884" t="s">
        <v>14750</v>
      </c>
      <c r="F1818" s="884" t="s">
        <v>14751</v>
      </c>
    </row>
    <row r="1819" customFormat="false" ht="34.5" hidden="false" customHeight="false" outlineLevel="0" collapsed="false">
      <c r="A1819" s="884" t="s">
        <v>8464</v>
      </c>
      <c r="B1819" s="884" t="s">
        <v>14752</v>
      </c>
      <c r="C1819" s="885" t="s">
        <v>14753</v>
      </c>
      <c r="D1819" s="884" t="s">
        <v>8467</v>
      </c>
      <c r="E1819" s="884" t="s">
        <v>14754</v>
      </c>
      <c r="F1819" s="884" t="s">
        <v>14755</v>
      </c>
    </row>
    <row r="1820" customFormat="false" ht="34.5" hidden="false" customHeight="false" outlineLevel="0" collapsed="false">
      <c r="A1820" s="884" t="s">
        <v>8464</v>
      </c>
      <c r="B1820" s="884" t="s">
        <v>14756</v>
      </c>
      <c r="C1820" s="885" t="s">
        <v>14757</v>
      </c>
      <c r="D1820" s="884" t="s">
        <v>8467</v>
      </c>
      <c r="E1820" s="884" t="s">
        <v>14758</v>
      </c>
      <c r="F1820" s="884" t="s">
        <v>14759</v>
      </c>
    </row>
    <row r="1821" customFormat="false" ht="34.5" hidden="false" customHeight="false" outlineLevel="0" collapsed="false">
      <c r="A1821" s="884" t="s">
        <v>8464</v>
      </c>
      <c r="B1821" s="884" t="s">
        <v>14760</v>
      </c>
      <c r="C1821" s="885" t="s">
        <v>14761</v>
      </c>
      <c r="D1821" s="884" t="s">
        <v>8467</v>
      </c>
      <c r="E1821" s="884" t="s">
        <v>14762</v>
      </c>
      <c r="F1821" s="884" t="s">
        <v>14763</v>
      </c>
    </row>
    <row r="1822" customFormat="false" ht="34.5" hidden="false" customHeight="false" outlineLevel="0" collapsed="false">
      <c r="A1822" s="884" t="s">
        <v>8464</v>
      </c>
      <c r="B1822" s="884" t="s">
        <v>14764</v>
      </c>
      <c r="C1822" s="885" t="s">
        <v>14765</v>
      </c>
      <c r="D1822" s="884" t="s">
        <v>8467</v>
      </c>
      <c r="E1822" s="884" t="s">
        <v>14766</v>
      </c>
      <c r="F1822" s="884" t="s">
        <v>14767</v>
      </c>
    </row>
    <row r="1823" customFormat="false" ht="34.5" hidden="false" customHeight="false" outlineLevel="0" collapsed="false">
      <c r="A1823" s="884" t="s">
        <v>8464</v>
      </c>
      <c r="B1823" s="884" t="s">
        <v>14768</v>
      </c>
      <c r="C1823" s="885" t="s">
        <v>14769</v>
      </c>
      <c r="D1823" s="884" t="s">
        <v>8467</v>
      </c>
      <c r="E1823" s="884" t="s">
        <v>14770</v>
      </c>
      <c r="F1823" s="884" t="s">
        <v>14771</v>
      </c>
    </row>
    <row r="1824" customFormat="false" ht="15" hidden="false" customHeight="false" outlineLevel="0" collapsed="false">
      <c r="A1824" s="884" t="s">
        <v>8464</v>
      </c>
      <c r="B1824" s="884" t="s">
        <v>14772</v>
      </c>
      <c r="C1824" s="885" t="s">
        <v>14773</v>
      </c>
      <c r="D1824" s="884" t="s">
        <v>8787</v>
      </c>
      <c r="E1824" s="884" t="s">
        <v>14774</v>
      </c>
      <c r="F1824" s="884" t="s">
        <v>14775</v>
      </c>
    </row>
    <row r="1825" customFormat="false" ht="15" hidden="false" customHeight="false" outlineLevel="0" collapsed="false">
      <c r="A1825" s="884" t="s">
        <v>8464</v>
      </c>
      <c r="B1825" s="884" t="s">
        <v>14776</v>
      </c>
      <c r="C1825" s="885" t="s">
        <v>14777</v>
      </c>
      <c r="D1825" s="884" t="s">
        <v>8787</v>
      </c>
      <c r="E1825" s="884" t="s">
        <v>14778</v>
      </c>
      <c r="F1825" s="884" t="s">
        <v>8581</v>
      </c>
    </row>
    <row r="1826" customFormat="false" ht="15" hidden="false" customHeight="false" outlineLevel="0" collapsed="false">
      <c r="A1826" s="884" t="s">
        <v>8464</v>
      </c>
      <c r="B1826" s="884" t="s">
        <v>14779</v>
      </c>
      <c r="C1826" s="885" t="s">
        <v>14780</v>
      </c>
      <c r="D1826" s="884" t="s">
        <v>8787</v>
      </c>
      <c r="E1826" s="884" t="s">
        <v>14781</v>
      </c>
      <c r="F1826" s="884" t="s">
        <v>14782</v>
      </c>
    </row>
    <row r="1827" customFormat="false" ht="15" hidden="false" customHeight="false" outlineLevel="0" collapsed="false">
      <c r="A1827" s="884" t="s">
        <v>8464</v>
      </c>
      <c r="B1827" s="884" t="s">
        <v>14783</v>
      </c>
      <c r="C1827" s="885" t="s">
        <v>14784</v>
      </c>
      <c r="D1827" s="884" t="s">
        <v>8787</v>
      </c>
      <c r="E1827" s="884" t="s">
        <v>14785</v>
      </c>
      <c r="F1827" s="884" t="s">
        <v>14786</v>
      </c>
    </row>
    <row r="1828" customFormat="false" ht="15" hidden="false" customHeight="false" outlineLevel="0" collapsed="false">
      <c r="A1828" s="884" t="s">
        <v>8464</v>
      </c>
      <c r="B1828" s="884" t="s">
        <v>14787</v>
      </c>
      <c r="C1828" s="885" t="s">
        <v>14788</v>
      </c>
      <c r="D1828" s="884" t="s">
        <v>8787</v>
      </c>
      <c r="E1828" s="884" t="s">
        <v>14789</v>
      </c>
      <c r="F1828" s="884" t="s">
        <v>14790</v>
      </c>
    </row>
    <row r="1829" customFormat="false" ht="15" hidden="false" customHeight="false" outlineLevel="0" collapsed="false">
      <c r="A1829" s="884" t="s">
        <v>8464</v>
      </c>
      <c r="B1829" s="884" t="s">
        <v>14791</v>
      </c>
      <c r="C1829" s="885" t="s">
        <v>14792</v>
      </c>
      <c r="D1829" s="884" t="s">
        <v>8787</v>
      </c>
      <c r="E1829" s="884" t="s">
        <v>8540</v>
      </c>
      <c r="F1829" s="884" t="s">
        <v>14793</v>
      </c>
    </row>
    <row r="1830" customFormat="false" ht="15" hidden="false" customHeight="false" outlineLevel="0" collapsed="false">
      <c r="A1830" s="884" t="s">
        <v>8464</v>
      </c>
      <c r="B1830" s="884" t="s">
        <v>14794</v>
      </c>
      <c r="C1830" s="885" t="s">
        <v>14795</v>
      </c>
      <c r="D1830" s="884" t="s">
        <v>8787</v>
      </c>
      <c r="E1830" s="884" t="s">
        <v>9067</v>
      </c>
      <c r="F1830" s="884" t="s">
        <v>14796</v>
      </c>
    </row>
    <row r="1831" customFormat="false" ht="15" hidden="false" customHeight="false" outlineLevel="0" collapsed="false">
      <c r="A1831" s="884" t="s">
        <v>8464</v>
      </c>
      <c r="B1831" s="884" t="s">
        <v>14797</v>
      </c>
      <c r="C1831" s="885" t="s">
        <v>14798</v>
      </c>
      <c r="D1831" s="884" t="s">
        <v>8787</v>
      </c>
      <c r="E1831" s="884" t="s">
        <v>14799</v>
      </c>
      <c r="F1831" s="884" t="s">
        <v>14800</v>
      </c>
    </row>
    <row r="1832" customFormat="false" ht="15" hidden="false" customHeight="false" outlineLevel="0" collapsed="false">
      <c r="A1832" s="884" t="s">
        <v>8464</v>
      </c>
      <c r="B1832" s="884" t="s">
        <v>14801</v>
      </c>
      <c r="C1832" s="885" t="s">
        <v>14802</v>
      </c>
      <c r="D1832" s="884" t="s">
        <v>8467</v>
      </c>
      <c r="E1832" s="884" t="s">
        <v>14803</v>
      </c>
      <c r="F1832" s="884" t="s">
        <v>14804</v>
      </c>
    </row>
    <row r="1833" customFormat="false" ht="15" hidden="false" customHeight="false" outlineLevel="0" collapsed="false">
      <c r="A1833" s="884" t="s">
        <v>8464</v>
      </c>
      <c r="B1833" s="884" t="s">
        <v>14805</v>
      </c>
      <c r="C1833" s="885" t="s">
        <v>14806</v>
      </c>
      <c r="D1833" s="884" t="s">
        <v>8467</v>
      </c>
      <c r="E1833" s="884" t="s">
        <v>14807</v>
      </c>
      <c r="F1833" s="884" t="s">
        <v>14808</v>
      </c>
    </row>
    <row r="1834" customFormat="false" ht="15" hidden="false" customHeight="false" outlineLevel="0" collapsed="false">
      <c r="A1834" s="884" t="s">
        <v>8464</v>
      </c>
      <c r="B1834" s="884" t="s">
        <v>14809</v>
      </c>
      <c r="C1834" s="885" t="s">
        <v>14810</v>
      </c>
      <c r="D1834" s="884" t="s">
        <v>8467</v>
      </c>
      <c r="E1834" s="884" t="s">
        <v>14811</v>
      </c>
      <c r="F1834" s="884" t="s">
        <v>14812</v>
      </c>
    </row>
    <row r="1835" customFormat="false" ht="15" hidden="false" customHeight="false" outlineLevel="0" collapsed="false">
      <c r="A1835" s="884" t="s">
        <v>8464</v>
      </c>
      <c r="B1835" s="884" t="s">
        <v>14813</v>
      </c>
      <c r="C1835" s="885" t="s">
        <v>14814</v>
      </c>
      <c r="D1835" s="884" t="s">
        <v>8467</v>
      </c>
      <c r="E1835" s="884" t="s">
        <v>14815</v>
      </c>
      <c r="F1835" s="884" t="s">
        <v>14816</v>
      </c>
    </row>
    <row r="1836" customFormat="false" ht="15" hidden="false" customHeight="false" outlineLevel="0" collapsed="false">
      <c r="A1836" s="884" t="s">
        <v>8464</v>
      </c>
      <c r="B1836" s="884" t="s">
        <v>14817</v>
      </c>
      <c r="C1836" s="885" t="s">
        <v>14818</v>
      </c>
      <c r="D1836" s="884" t="s">
        <v>8467</v>
      </c>
      <c r="E1836" s="884" t="s">
        <v>14819</v>
      </c>
      <c r="F1836" s="884" t="s">
        <v>14820</v>
      </c>
    </row>
    <row r="1837" customFormat="false" ht="15" hidden="false" customHeight="false" outlineLevel="0" collapsed="false">
      <c r="A1837" s="884" t="s">
        <v>8464</v>
      </c>
      <c r="B1837" s="884" t="s">
        <v>14821</v>
      </c>
      <c r="C1837" s="885" t="s">
        <v>14822</v>
      </c>
      <c r="D1837" s="884" t="s">
        <v>8467</v>
      </c>
      <c r="E1837" s="884" t="s">
        <v>14823</v>
      </c>
      <c r="F1837" s="884" t="s">
        <v>14824</v>
      </c>
    </row>
    <row r="1838" customFormat="false" ht="15" hidden="false" customHeight="false" outlineLevel="0" collapsed="false">
      <c r="A1838" s="884" t="s">
        <v>8464</v>
      </c>
      <c r="B1838" s="884" t="s">
        <v>14825</v>
      </c>
      <c r="C1838" s="885" t="s">
        <v>14826</v>
      </c>
      <c r="D1838" s="884" t="s">
        <v>8467</v>
      </c>
      <c r="E1838" s="884" t="s">
        <v>14827</v>
      </c>
      <c r="F1838" s="884" t="s">
        <v>14828</v>
      </c>
    </row>
    <row r="1839" customFormat="false" ht="15" hidden="false" customHeight="false" outlineLevel="0" collapsed="false">
      <c r="A1839" s="884" t="s">
        <v>8464</v>
      </c>
      <c r="B1839" s="884" t="s">
        <v>14829</v>
      </c>
      <c r="C1839" s="885" t="s">
        <v>14830</v>
      </c>
      <c r="D1839" s="884" t="s">
        <v>8467</v>
      </c>
      <c r="E1839" s="884" t="s">
        <v>14831</v>
      </c>
      <c r="F1839" s="884" t="s">
        <v>14832</v>
      </c>
    </row>
    <row r="1840" customFormat="false" ht="15" hidden="false" customHeight="false" outlineLevel="0" collapsed="false">
      <c r="A1840" s="884" t="s">
        <v>8464</v>
      </c>
      <c r="B1840" s="884" t="s">
        <v>14833</v>
      </c>
      <c r="C1840" s="885" t="s">
        <v>14834</v>
      </c>
      <c r="D1840" s="884" t="s">
        <v>8467</v>
      </c>
      <c r="E1840" s="884" t="s">
        <v>14835</v>
      </c>
      <c r="F1840" s="884" t="s">
        <v>14836</v>
      </c>
    </row>
    <row r="1841" customFormat="false" ht="15" hidden="false" customHeight="false" outlineLevel="0" collapsed="false">
      <c r="A1841" s="884" t="s">
        <v>8464</v>
      </c>
      <c r="B1841" s="884" t="s">
        <v>14837</v>
      </c>
      <c r="C1841" s="885" t="s">
        <v>14838</v>
      </c>
      <c r="D1841" s="884" t="s">
        <v>8467</v>
      </c>
      <c r="E1841" s="884" t="s">
        <v>14839</v>
      </c>
      <c r="F1841" s="884" t="s">
        <v>14840</v>
      </c>
    </row>
    <row r="1842" customFormat="false" ht="15" hidden="false" customHeight="false" outlineLevel="0" collapsed="false">
      <c r="A1842" s="884" t="s">
        <v>8464</v>
      </c>
      <c r="B1842" s="884" t="s">
        <v>14841</v>
      </c>
      <c r="C1842" s="885" t="s">
        <v>14842</v>
      </c>
      <c r="D1842" s="884" t="s">
        <v>8467</v>
      </c>
      <c r="E1842" s="884" t="s">
        <v>14843</v>
      </c>
      <c r="F1842" s="884" t="s">
        <v>14844</v>
      </c>
    </row>
    <row r="1843" customFormat="false" ht="15" hidden="false" customHeight="false" outlineLevel="0" collapsed="false">
      <c r="A1843" s="884" t="s">
        <v>8464</v>
      </c>
      <c r="B1843" s="884" t="s">
        <v>14845</v>
      </c>
      <c r="C1843" s="885" t="s">
        <v>14846</v>
      </c>
      <c r="D1843" s="884" t="s">
        <v>8467</v>
      </c>
      <c r="E1843" s="884" t="s">
        <v>14847</v>
      </c>
      <c r="F1843" s="884" t="s">
        <v>14848</v>
      </c>
    </row>
    <row r="1844" customFormat="false" ht="15" hidden="false" customHeight="false" outlineLevel="0" collapsed="false">
      <c r="A1844" s="884" t="s">
        <v>8464</v>
      </c>
      <c r="B1844" s="884" t="s">
        <v>14849</v>
      </c>
      <c r="C1844" s="885" t="s">
        <v>14850</v>
      </c>
      <c r="D1844" s="884" t="s">
        <v>8467</v>
      </c>
      <c r="E1844" s="884" t="s">
        <v>14851</v>
      </c>
      <c r="F1844" s="884" t="s">
        <v>14852</v>
      </c>
    </row>
    <row r="1845" customFormat="false" ht="15" hidden="false" customHeight="false" outlineLevel="0" collapsed="false">
      <c r="A1845" s="884" t="s">
        <v>8464</v>
      </c>
      <c r="B1845" s="884" t="s">
        <v>14853</v>
      </c>
      <c r="C1845" s="885" t="s">
        <v>14854</v>
      </c>
      <c r="D1845" s="884" t="s">
        <v>8467</v>
      </c>
      <c r="E1845" s="884" t="s">
        <v>14855</v>
      </c>
      <c r="F1845" s="884" t="s">
        <v>14856</v>
      </c>
    </row>
    <row r="1846" customFormat="false" ht="15" hidden="false" customHeight="false" outlineLevel="0" collapsed="false">
      <c r="A1846" s="884" t="s">
        <v>8464</v>
      </c>
      <c r="B1846" s="884" t="s">
        <v>14857</v>
      </c>
      <c r="C1846" s="885" t="s">
        <v>14858</v>
      </c>
      <c r="D1846" s="884" t="s">
        <v>8467</v>
      </c>
      <c r="E1846" s="884" t="s">
        <v>14859</v>
      </c>
      <c r="F1846" s="884" t="s">
        <v>14860</v>
      </c>
    </row>
    <row r="1847" customFormat="false" ht="15" hidden="false" customHeight="false" outlineLevel="0" collapsed="false">
      <c r="A1847" s="884" t="s">
        <v>8464</v>
      </c>
      <c r="B1847" s="884" t="s">
        <v>14861</v>
      </c>
      <c r="C1847" s="885" t="s">
        <v>14862</v>
      </c>
      <c r="D1847" s="884" t="s">
        <v>8467</v>
      </c>
      <c r="E1847" s="884" t="s">
        <v>14863</v>
      </c>
      <c r="F1847" s="884" t="s">
        <v>14864</v>
      </c>
    </row>
    <row r="1848" customFormat="false" ht="15" hidden="false" customHeight="false" outlineLevel="0" collapsed="false">
      <c r="A1848" s="884" t="s">
        <v>8464</v>
      </c>
      <c r="B1848" s="884" t="s">
        <v>14865</v>
      </c>
      <c r="C1848" s="885" t="s">
        <v>14866</v>
      </c>
      <c r="D1848" s="884" t="s">
        <v>8467</v>
      </c>
      <c r="E1848" s="884" t="s">
        <v>14867</v>
      </c>
      <c r="F1848" s="884" t="s">
        <v>14868</v>
      </c>
    </row>
    <row r="1849" customFormat="false" ht="15" hidden="false" customHeight="false" outlineLevel="0" collapsed="false">
      <c r="A1849" s="884" t="s">
        <v>8464</v>
      </c>
      <c r="B1849" s="884" t="s">
        <v>14869</v>
      </c>
      <c r="C1849" s="885" t="s">
        <v>14870</v>
      </c>
      <c r="D1849" s="884" t="s">
        <v>8467</v>
      </c>
      <c r="E1849" s="884" t="s">
        <v>14871</v>
      </c>
      <c r="F1849" s="884" t="s">
        <v>14872</v>
      </c>
    </row>
    <row r="1850" customFormat="false" ht="15" hidden="false" customHeight="false" outlineLevel="0" collapsed="false">
      <c r="A1850" s="884" t="s">
        <v>8464</v>
      </c>
      <c r="B1850" s="884" t="s">
        <v>14873</v>
      </c>
      <c r="C1850" s="885" t="s">
        <v>14874</v>
      </c>
      <c r="D1850" s="884" t="s">
        <v>8467</v>
      </c>
      <c r="E1850" s="884" t="s">
        <v>14875</v>
      </c>
      <c r="F1850" s="884" t="s">
        <v>14876</v>
      </c>
    </row>
    <row r="1851" customFormat="false" ht="15" hidden="false" customHeight="false" outlineLevel="0" collapsed="false">
      <c r="A1851" s="884" t="s">
        <v>8464</v>
      </c>
      <c r="B1851" s="884" t="s">
        <v>14877</v>
      </c>
      <c r="C1851" s="885" t="s">
        <v>14878</v>
      </c>
      <c r="D1851" s="884" t="s">
        <v>8467</v>
      </c>
      <c r="E1851" s="884" t="s">
        <v>14879</v>
      </c>
      <c r="F1851" s="884" t="s">
        <v>14880</v>
      </c>
    </row>
    <row r="1852" customFormat="false" ht="15" hidden="false" customHeight="false" outlineLevel="0" collapsed="false">
      <c r="A1852" s="884" t="s">
        <v>8464</v>
      </c>
      <c r="B1852" s="884" t="s">
        <v>14881</v>
      </c>
      <c r="C1852" s="885" t="s">
        <v>14882</v>
      </c>
      <c r="D1852" s="884" t="s">
        <v>8467</v>
      </c>
      <c r="E1852" s="884" t="s">
        <v>14883</v>
      </c>
      <c r="F1852" s="884" t="s">
        <v>14884</v>
      </c>
    </row>
    <row r="1853" customFormat="false" ht="15" hidden="false" customHeight="false" outlineLevel="0" collapsed="false">
      <c r="A1853" s="884" t="s">
        <v>8464</v>
      </c>
      <c r="B1853" s="884" t="s">
        <v>14885</v>
      </c>
      <c r="C1853" s="885" t="s">
        <v>14886</v>
      </c>
      <c r="D1853" s="884" t="s">
        <v>8467</v>
      </c>
      <c r="E1853" s="884" t="s">
        <v>14887</v>
      </c>
      <c r="F1853" s="884" t="s">
        <v>14888</v>
      </c>
    </row>
    <row r="1854" customFormat="false" ht="15" hidden="false" customHeight="false" outlineLevel="0" collapsed="false">
      <c r="A1854" s="884" t="s">
        <v>8464</v>
      </c>
      <c r="B1854" s="884" t="s">
        <v>14889</v>
      </c>
      <c r="C1854" s="885" t="s">
        <v>14890</v>
      </c>
      <c r="D1854" s="884" t="s">
        <v>8467</v>
      </c>
      <c r="E1854" s="884" t="s">
        <v>14891</v>
      </c>
      <c r="F1854" s="884" t="s">
        <v>14892</v>
      </c>
    </row>
    <row r="1855" customFormat="false" ht="15" hidden="false" customHeight="false" outlineLevel="0" collapsed="false">
      <c r="A1855" s="884" t="s">
        <v>8464</v>
      </c>
      <c r="B1855" s="884" t="s">
        <v>14893</v>
      </c>
      <c r="C1855" s="885" t="s">
        <v>14894</v>
      </c>
      <c r="D1855" s="884" t="s">
        <v>8467</v>
      </c>
      <c r="E1855" s="884" t="s">
        <v>14895</v>
      </c>
      <c r="F1855" s="884" t="s">
        <v>14896</v>
      </c>
    </row>
    <row r="1856" customFormat="false" ht="23.25" hidden="false" customHeight="false" outlineLevel="0" collapsed="false">
      <c r="A1856" s="884" t="s">
        <v>8464</v>
      </c>
      <c r="B1856" s="884" t="s">
        <v>14897</v>
      </c>
      <c r="C1856" s="885" t="s">
        <v>14898</v>
      </c>
      <c r="D1856" s="884" t="s">
        <v>8467</v>
      </c>
      <c r="E1856" s="884" t="s">
        <v>14899</v>
      </c>
      <c r="F1856" s="884" t="s">
        <v>14900</v>
      </c>
    </row>
    <row r="1857" customFormat="false" ht="23.25" hidden="false" customHeight="false" outlineLevel="0" collapsed="false">
      <c r="A1857" s="884" t="s">
        <v>8464</v>
      </c>
      <c r="B1857" s="884" t="s">
        <v>14901</v>
      </c>
      <c r="C1857" s="885" t="s">
        <v>14902</v>
      </c>
      <c r="D1857" s="884" t="s">
        <v>8467</v>
      </c>
      <c r="E1857" s="884" t="s">
        <v>14903</v>
      </c>
      <c r="F1857" s="884" t="s">
        <v>14904</v>
      </c>
    </row>
    <row r="1858" customFormat="false" ht="23.25" hidden="false" customHeight="false" outlineLevel="0" collapsed="false">
      <c r="A1858" s="884" t="s">
        <v>8464</v>
      </c>
      <c r="B1858" s="884" t="s">
        <v>14905</v>
      </c>
      <c r="C1858" s="885" t="s">
        <v>14906</v>
      </c>
      <c r="D1858" s="884" t="s">
        <v>8467</v>
      </c>
      <c r="E1858" s="884" t="s">
        <v>14907</v>
      </c>
      <c r="F1858" s="884" t="s">
        <v>8625</v>
      </c>
    </row>
    <row r="1859" customFormat="false" ht="23.25" hidden="false" customHeight="false" outlineLevel="0" collapsed="false">
      <c r="A1859" s="884" t="s">
        <v>8464</v>
      </c>
      <c r="B1859" s="884" t="s">
        <v>14908</v>
      </c>
      <c r="C1859" s="885" t="s">
        <v>14909</v>
      </c>
      <c r="D1859" s="884" t="s">
        <v>12719</v>
      </c>
      <c r="E1859" s="884" t="s">
        <v>14910</v>
      </c>
      <c r="F1859" s="884" t="s">
        <v>14911</v>
      </c>
    </row>
    <row r="1860" customFormat="false" ht="15" hidden="false" customHeight="false" outlineLevel="0" collapsed="false">
      <c r="A1860" s="884" t="s">
        <v>8464</v>
      </c>
      <c r="B1860" s="884" t="s">
        <v>14912</v>
      </c>
      <c r="C1860" s="885" t="s">
        <v>14913</v>
      </c>
      <c r="D1860" s="884" t="s">
        <v>9569</v>
      </c>
      <c r="E1860" s="884" t="s">
        <v>14914</v>
      </c>
      <c r="F1860" s="884" t="s">
        <v>14915</v>
      </c>
    </row>
    <row r="1861" customFormat="false" ht="15" hidden="false" customHeight="false" outlineLevel="0" collapsed="false">
      <c r="A1861" s="884" t="s">
        <v>8464</v>
      </c>
      <c r="B1861" s="884" t="s">
        <v>14916</v>
      </c>
      <c r="C1861" s="885" t="s">
        <v>14917</v>
      </c>
      <c r="D1861" s="884" t="s">
        <v>9569</v>
      </c>
      <c r="E1861" s="884" t="s">
        <v>14918</v>
      </c>
      <c r="F1861" s="884" t="s">
        <v>14919</v>
      </c>
    </row>
    <row r="1862" customFormat="false" ht="15" hidden="false" customHeight="false" outlineLevel="0" collapsed="false">
      <c r="A1862" s="884" t="s">
        <v>8464</v>
      </c>
      <c r="B1862" s="884" t="s">
        <v>14920</v>
      </c>
      <c r="C1862" s="885" t="s">
        <v>14921</v>
      </c>
      <c r="D1862" s="884" t="s">
        <v>12719</v>
      </c>
      <c r="E1862" s="884" t="s">
        <v>14922</v>
      </c>
      <c r="F1862" s="884" t="s">
        <v>14923</v>
      </c>
    </row>
    <row r="1863" customFormat="false" ht="23.25" hidden="false" customHeight="false" outlineLevel="0" collapsed="false">
      <c r="A1863" s="884" t="s">
        <v>8464</v>
      </c>
      <c r="B1863" s="884" t="s">
        <v>14924</v>
      </c>
      <c r="C1863" s="885" t="s">
        <v>14925</v>
      </c>
      <c r="D1863" s="884" t="s">
        <v>9569</v>
      </c>
      <c r="E1863" s="884" t="s">
        <v>14926</v>
      </c>
      <c r="F1863" s="884" t="s">
        <v>14927</v>
      </c>
    </row>
    <row r="1864" customFormat="false" ht="23.25" hidden="false" customHeight="false" outlineLevel="0" collapsed="false">
      <c r="A1864" s="884" t="s">
        <v>8464</v>
      </c>
      <c r="B1864" s="884" t="s">
        <v>14928</v>
      </c>
      <c r="C1864" s="885" t="s">
        <v>14929</v>
      </c>
      <c r="D1864" s="884" t="s">
        <v>9569</v>
      </c>
      <c r="E1864" s="884" t="s">
        <v>13631</v>
      </c>
      <c r="F1864" s="884" t="s">
        <v>14930</v>
      </c>
    </row>
    <row r="1865" customFormat="false" ht="15" hidden="false" customHeight="false" outlineLevel="0" collapsed="false">
      <c r="A1865" s="884" t="s">
        <v>8464</v>
      </c>
      <c r="B1865" s="884" t="s">
        <v>14931</v>
      </c>
      <c r="C1865" s="885" t="s">
        <v>14932</v>
      </c>
      <c r="D1865" s="884" t="s">
        <v>12719</v>
      </c>
      <c r="E1865" s="884" t="s">
        <v>14933</v>
      </c>
      <c r="F1865" s="884" t="s">
        <v>14934</v>
      </c>
    </row>
    <row r="1866" customFormat="false" ht="15" hidden="false" customHeight="false" outlineLevel="0" collapsed="false">
      <c r="A1866" s="884" t="s">
        <v>8464</v>
      </c>
      <c r="B1866" s="884" t="s">
        <v>14935</v>
      </c>
      <c r="C1866" s="885" t="s">
        <v>14936</v>
      </c>
      <c r="D1866" s="884" t="s">
        <v>12719</v>
      </c>
      <c r="E1866" s="884" t="s">
        <v>14937</v>
      </c>
      <c r="F1866" s="884" t="s">
        <v>14938</v>
      </c>
    </row>
    <row r="1867" customFormat="false" ht="15" hidden="false" customHeight="false" outlineLevel="0" collapsed="false">
      <c r="A1867" s="884" t="s">
        <v>8464</v>
      </c>
      <c r="B1867" s="884" t="s">
        <v>14939</v>
      </c>
      <c r="C1867" s="885" t="s">
        <v>14940</v>
      </c>
      <c r="D1867" s="884" t="s">
        <v>12719</v>
      </c>
      <c r="E1867" s="884" t="s">
        <v>14941</v>
      </c>
      <c r="F1867" s="884" t="s">
        <v>14942</v>
      </c>
    </row>
    <row r="1868" customFormat="false" ht="15" hidden="false" customHeight="false" outlineLevel="0" collapsed="false">
      <c r="A1868" s="884" t="s">
        <v>8464</v>
      </c>
      <c r="B1868" s="884" t="s">
        <v>14943</v>
      </c>
      <c r="C1868" s="885" t="s">
        <v>14944</v>
      </c>
      <c r="D1868" s="884" t="s">
        <v>12719</v>
      </c>
      <c r="E1868" s="884" t="s">
        <v>14945</v>
      </c>
      <c r="F1868" s="884" t="s">
        <v>14946</v>
      </c>
    </row>
    <row r="1869" customFormat="false" ht="15" hidden="false" customHeight="false" outlineLevel="0" collapsed="false">
      <c r="A1869" s="884" t="s">
        <v>8464</v>
      </c>
      <c r="B1869" s="884" t="s">
        <v>14947</v>
      </c>
      <c r="C1869" s="885" t="s">
        <v>14948</v>
      </c>
      <c r="D1869" s="884" t="s">
        <v>12719</v>
      </c>
      <c r="E1869" s="884" t="s">
        <v>14949</v>
      </c>
      <c r="F1869" s="884" t="s">
        <v>14950</v>
      </c>
    </row>
    <row r="1870" customFormat="false" ht="15" hidden="false" customHeight="false" outlineLevel="0" collapsed="false">
      <c r="A1870" s="884" t="s">
        <v>8464</v>
      </c>
      <c r="B1870" s="884" t="s">
        <v>14951</v>
      </c>
      <c r="C1870" s="885" t="s">
        <v>14952</v>
      </c>
      <c r="D1870" s="884" t="s">
        <v>12719</v>
      </c>
      <c r="E1870" s="884" t="s">
        <v>14953</v>
      </c>
      <c r="F1870" s="884" t="s">
        <v>14954</v>
      </c>
    </row>
    <row r="1871" customFormat="false" ht="23.25" hidden="false" customHeight="false" outlineLevel="0" collapsed="false">
      <c r="A1871" s="884" t="s">
        <v>8464</v>
      </c>
      <c r="B1871" s="884" t="s">
        <v>14955</v>
      </c>
      <c r="C1871" s="885" t="s">
        <v>14956</v>
      </c>
      <c r="D1871" s="884" t="s">
        <v>9569</v>
      </c>
      <c r="E1871" s="884" t="s">
        <v>11459</v>
      </c>
      <c r="F1871" s="884" t="s">
        <v>10397</v>
      </c>
    </row>
    <row r="1872" customFormat="false" ht="23.25" hidden="false" customHeight="false" outlineLevel="0" collapsed="false">
      <c r="A1872" s="884" t="s">
        <v>8464</v>
      </c>
      <c r="B1872" s="884" t="s">
        <v>14957</v>
      </c>
      <c r="C1872" s="885" t="s">
        <v>14958</v>
      </c>
      <c r="D1872" s="884" t="s">
        <v>9569</v>
      </c>
      <c r="E1872" s="884" t="s">
        <v>10577</v>
      </c>
      <c r="F1872" s="884" t="s">
        <v>14959</v>
      </c>
    </row>
    <row r="1873" customFormat="false" ht="23.25" hidden="false" customHeight="false" outlineLevel="0" collapsed="false">
      <c r="A1873" s="884" t="s">
        <v>8464</v>
      </c>
      <c r="B1873" s="884" t="s">
        <v>14960</v>
      </c>
      <c r="C1873" s="885" t="s">
        <v>14961</v>
      </c>
      <c r="D1873" s="884" t="s">
        <v>9569</v>
      </c>
      <c r="E1873" s="884" t="s">
        <v>14962</v>
      </c>
      <c r="F1873" s="884" t="s">
        <v>14963</v>
      </c>
    </row>
    <row r="1874" customFormat="false" ht="23.25" hidden="false" customHeight="false" outlineLevel="0" collapsed="false">
      <c r="A1874" s="884" t="s">
        <v>8464</v>
      </c>
      <c r="B1874" s="884" t="s">
        <v>14964</v>
      </c>
      <c r="C1874" s="885" t="s">
        <v>14965</v>
      </c>
      <c r="D1874" s="884" t="s">
        <v>12719</v>
      </c>
      <c r="E1874" s="884" t="s">
        <v>14966</v>
      </c>
      <c r="F1874" s="884" t="s">
        <v>14967</v>
      </c>
    </row>
    <row r="1875" customFormat="false" ht="23.25" hidden="false" customHeight="false" outlineLevel="0" collapsed="false">
      <c r="A1875" s="884" t="s">
        <v>8464</v>
      </c>
      <c r="B1875" s="884" t="s">
        <v>14968</v>
      </c>
      <c r="C1875" s="885" t="s">
        <v>14969</v>
      </c>
      <c r="D1875" s="884" t="s">
        <v>12719</v>
      </c>
      <c r="E1875" s="884" t="s">
        <v>14970</v>
      </c>
      <c r="F1875" s="884" t="s">
        <v>14971</v>
      </c>
    </row>
    <row r="1876" customFormat="false" ht="23.25" hidden="false" customHeight="false" outlineLevel="0" collapsed="false">
      <c r="A1876" s="884" t="s">
        <v>8464</v>
      </c>
      <c r="B1876" s="884" t="s">
        <v>14972</v>
      </c>
      <c r="C1876" s="885" t="s">
        <v>14973</v>
      </c>
      <c r="D1876" s="884" t="s">
        <v>12719</v>
      </c>
      <c r="E1876" s="884" t="s">
        <v>14974</v>
      </c>
      <c r="F1876" s="884" t="s">
        <v>14975</v>
      </c>
    </row>
    <row r="1877" customFormat="false" ht="23.25" hidden="false" customHeight="false" outlineLevel="0" collapsed="false">
      <c r="A1877" s="884" t="s">
        <v>8464</v>
      </c>
      <c r="B1877" s="884" t="s">
        <v>14976</v>
      </c>
      <c r="C1877" s="885" t="s">
        <v>14977</v>
      </c>
      <c r="D1877" s="884" t="s">
        <v>9569</v>
      </c>
      <c r="E1877" s="884" t="s">
        <v>14978</v>
      </c>
      <c r="F1877" s="884" t="s">
        <v>14979</v>
      </c>
    </row>
    <row r="1878" customFormat="false" ht="23.25" hidden="false" customHeight="false" outlineLevel="0" collapsed="false">
      <c r="A1878" s="884" t="s">
        <v>8464</v>
      </c>
      <c r="B1878" s="884" t="s">
        <v>14980</v>
      </c>
      <c r="C1878" s="885" t="s">
        <v>14981</v>
      </c>
      <c r="D1878" s="884" t="s">
        <v>9569</v>
      </c>
      <c r="E1878" s="884" t="s">
        <v>14982</v>
      </c>
      <c r="F1878" s="884" t="s">
        <v>14983</v>
      </c>
    </row>
    <row r="1879" customFormat="false" ht="23.25" hidden="false" customHeight="false" outlineLevel="0" collapsed="false">
      <c r="A1879" s="884" t="s">
        <v>8464</v>
      </c>
      <c r="B1879" s="884" t="s">
        <v>14984</v>
      </c>
      <c r="C1879" s="885" t="s">
        <v>14985</v>
      </c>
      <c r="D1879" s="884" t="s">
        <v>9569</v>
      </c>
      <c r="E1879" s="884" t="s">
        <v>14986</v>
      </c>
      <c r="F1879" s="884" t="s">
        <v>14987</v>
      </c>
    </row>
    <row r="1880" customFormat="false" ht="23.25" hidden="false" customHeight="false" outlineLevel="0" collapsed="false">
      <c r="A1880" s="884" t="s">
        <v>8464</v>
      </c>
      <c r="B1880" s="884" t="s">
        <v>14988</v>
      </c>
      <c r="C1880" s="885" t="s">
        <v>14989</v>
      </c>
      <c r="D1880" s="884" t="s">
        <v>9569</v>
      </c>
      <c r="E1880" s="884" t="s">
        <v>14990</v>
      </c>
      <c r="F1880" s="884" t="s">
        <v>14991</v>
      </c>
    </row>
    <row r="1881" customFormat="false" ht="23.25" hidden="false" customHeight="false" outlineLevel="0" collapsed="false">
      <c r="A1881" s="884" t="s">
        <v>8464</v>
      </c>
      <c r="B1881" s="884" t="s">
        <v>14992</v>
      </c>
      <c r="C1881" s="885" t="s">
        <v>14993</v>
      </c>
      <c r="D1881" s="884" t="s">
        <v>9569</v>
      </c>
      <c r="E1881" s="884" t="s">
        <v>11149</v>
      </c>
      <c r="F1881" s="884" t="s">
        <v>14994</v>
      </c>
    </row>
    <row r="1882" customFormat="false" ht="23.25" hidden="false" customHeight="false" outlineLevel="0" collapsed="false">
      <c r="A1882" s="884" t="s">
        <v>8464</v>
      </c>
      <c r="B1882" s="884" t="s">
        <v>14995</v>
      </c>
      <c r="C1882" s="885" t="s">
        <v>14996</v>
      </c>
      <c r="D1882" s="884" t="s">
        <v>9569</v>
      </c>
      <c r="E1882" s="884" t="s">
        <v>14997</v>
      </c>
      <c r="F1882" s="884" t="s">
        <v>14998</v>
      </c>
    </row>
    <row r="1883" customFormat="false" ht="23.25" hidden="false" customHeight="false" outlineLevel="0" collapsed="false">
      <c r="A1883" s="884" t="s">
        <v>8464</v>
      </c>
      <c r="B1883" s="884" t="s">
        <v>14999</v>
      </c>
      <c r="C1883" s="885" t="s">
        <v>15000</v>
      </c>
      <c r="D1883" s="884" t="s">
        <v>9569</v>
      </c>
      <c r="E1883" s="884" t="s">
        <v>15001</v>
      </c>
      <c r="F1883" s="884" t="s">
        <v>15002</v>
      </c>
    </row>
    <row r="1884" customFormat="false" ht="23.25" hidden="false" customHeight="false" outlineLevel="0" collapsed="false">
      <c r="A1884" s="884" t="s">
        <v>8464</v>
      </c>
      <c r="B1884" s="884" t="s">
        <v>15003</v>
      </c>
      <c r="C1884" s="885" t="s">
        <v>15004</v>
      </c>
      <c r="D1884" s="884" t="s">
        <v>9569</v>
      </c>
      <c r="E1884" s="884" t="s">
        <v>15005</v>
      </c>
      <c r="F1884" s="884" t="s">
        <v>15006</v>
      </c>
    </row>
    <row r="1885" customFormat="false" ht="23.25" hidden="false" customHeight="false" outlineLevel="0" collapsed="false">
      <c r="A1885" s="884" t="s">
        <v>8464</v>
      </c>
      <c r="B1885" s="884" t="s">
        <v>15007</v>
      </c>
      <c r="C1885" s="885" t="s">
        <v>15008</v>
      </c>
      <c r="D1885" s="884" t="s">
        <v>9569</v>
      </c>
      <c r="E1885" s="884" t="s">
        <v>15009</v>
      </c>
      <c r="F1885" s="884" t="s">
        <v>13727</v>
      </c>
    </row>
    <row r="1886" customFormat="false" ht="23.25" hidden="false" customHeight="false" outlineLevel="0" collapsed="false">
      <c r="A1886" s="884" t="s">
        <v>8464</v>
      </c>
      <c r="B1886" s="884" t="s">
        <v>15010</v>
      </c>
      <c r="C1886" s="885" t="s">
        <v>15011</v>
      </c>
      <c r="D1886" s="884" t="s">
        <v>9569</v>
      </c>
      <c r="E1886" s="884" t="s">
        <v>8927</v>
      </c>
      <c r="F1886" s="884" t="s">
        <v>13649</v>
      </c>
    </row>
    <row r="1887" customFormat="false" ht="23.25" hidden="false" customHeight="false" outlineLevel="0" collapsed="false">
      <c r="A1887" s="884" t="s">
        <v>8464</v>
      </c>
      <c r="B1887" s="884" t="s">
        <v>15012</v>
      </c>
      <c r="C1887" s="885" t="s">
        <v>15013</v>
      </c>
      <c r="D1887" s="884" t="s">
        <v>9569</v>
      </c>
      <c r="E1887" s="884" t="s">
        <v>15014</v>
      </c>
      <c r="F1887" s="884" t="s">
        <v>15015</v>
      </c>
    </row>
    <row r="1888" customFormat="false" ht="23.25" hidden="false" customHeight="false" outlineLevel="0" collapsed="false">
      <c r="A1888" s="884" t="s">
        <v>8464</v>
      </c>
      <c r="B1888" s="884" t="s">
        <v>15016</v>
      </c>
      <c r="C1888" s="885" t="s">
        <v>15017</v>
      </c>
      <c r="D1888" s="884" t="s">
        <v>9569</v>
      </c>
      <c r="E1888" s="884" t="s">
        <v>15018</v>
      </c>
      <c r="F1888" s="884" t="s">
        <v>15019</v>
      </c>
    </row>
    <row r="1889" customFormat="false" ht="23.25" hidden="false" customHeight="false" outlineLevel="0" collapsed="false">
      <c r="A1889" s="884" t="s">
        <v>8464</v>
      </c>
      <c r="B1889" s="884" t="s">
        <v>15020</v>
      </c>
      <c r="C1889" s="885" t="s">
        <v>15021</v>
      </c>
      <c r="D1889" s="884" t="s">
        <v>9569</v>
      </c>
      <c r="E1889" s="884" t="s">
        <v>15022</v>
      </c>
      <c r="F1889" s="884" t="s">
        <v>15023</v>
      </c>
    </row>
    <row r="1890" customFormat="false" ht="15" hidden="false" customHeight="false" outlineLevel="0" collapsed="false">
      <c r="A1890" s="884" t="s">
        <v>8464</v>
      </c>
      <c r="B1890" s="884" t="s">
        <v>15024</v>
      </c>
      <c r="C1890" s="885" t="s">
        <v>15025</v>
      </c>
      <c r="D1890" s="884" t="s">
        <v>9569</v>
      </c>
      <c r="E1890" s="884" t="s">
        <v>15026</v>
      </c>
      <c r="F1890" s="884" t="s">
        <v>15027</v>
      </c>
    </row>
    <row r="1891" customFormat="false" ht="15" hidden="false" customHeight="false" outlineLevel="0" collapsed="false">
      <c r="A1891" s="884" t="s">
        <v>8464</v>
      </c>
      <c r="B1891" s="884" t="s">
        <v>15028</v>
      </c>
      <c r="C1891" s="885" t="s">
        <v>15029</v>
      </c>
      <c r="D1891" s="884" t="s">
        <v>9569</v>
      </c>
      <c r="E1891" s="884" t="s">
        <v>15030</v>
      </c>
      <c r="F1891" s="884" t="s">
        <v>15031</v>
      </c>
    </row>
    <row r="1892" customFormat="false" ht="15" hidden="false" customHeight="false" outlineLevel="0" collapsed="false">
      <c r="A1892" s="884" t="s">
        <v>8464</v>
      </c>
      <c r="B1892" s="884" t="s">
        <v>15032</v>
      </c>
      <c r="C1892" s="885" t="s">
        <v>15033</v>
      </c>
      <c r="D1892" s="884" t="s">
        <v>9569</v>
      </c>
      <c r="E1892" s="884" t="s">
        <v>10565</v>
      </c>
      <c r="F1892" s="884" t="s">
        <v>15034</v>
      </c>
    </row>
    <row r="1893" customFormat="false" ht="15" hidden="false" customHeight="false" outlineLevel="0" collapsed="false">
      <c r="A1893" s="884" t="s">
        <v>8464</v>
      </c>
      <c r="B1893" s="884" t="s">
        <v>15035</v>
      </c>
      <c r="C1893" s="885" t="s">
        <v>15036</v>
      </c>
      <c r="D1893" s="884" t="s">
        <v>9569</v>
      </c>
      <c r="E1893" s="884" t="s">
        <v>15037</v>
      </c>
      <c r="F1893" s="884" t="s">
        <v>15038</v>
      </c>
    </row>
    <row r="1894" customFormat="false" ht="15" hidden="false" customHeight="false" outlineLevel="0" collapsed="false">
      <c r="A1894" s="884" t="s">
        <v>8464</v>
      </c>
      <c r="B1894" s="884" t="s">
        <v>15039</v>
      </c>
      <c r="C1894" s="885" t="s">
        <v>15040</v>
      </c>
      <c r="D1894" s="884" t="s">
        <v>9569</v>
      </c>
      <c r="E1894" s="884" t="s">
        <v>15041</v>
      </c>
      <c r="F1894" s="884" t="s">
        <v>15042</v>
      </c>
    </row>
    <row r="1895" customFormat="false" ht="15" hidden="false" customHeight="false" outlineLevel="0" collapsed="false">
      <c r="A1895" s="884" t="s">
        <v>8464</v>
      </c>
      <c r="B1895" s="884" t="s">
        <v>15043</v>
      </c>
      <c r="C1895" s="885" t="s">
        <v>15044</v>
      </c>
      <c r="D1895" s="884" t="s">
        <v>9569</v>
      </c>
      <c r="E1895" s="884" t="s">
        <v>15045</v>
      </c>
      <c r="F1895" s="884" t="s">
        <v>15046</v>
      </c>
    </row>
    <row r="1896" customFormat="false" ht="15" hidden="false" customHeight="false" outlineLevel="0" collapsed="false">
      <c r="A1896" s="884" t="s">
        <v>8464</v>
      </c>
      <c r="B1896" s="884" t="s">
        <v>15047</v>
      </c>
      <c r="C1896" s="885" t="s">
        <v>15048</v>
      </c>
      <c r="D1896" s="884" t="s">
        <v>9569</v>
      </c>
      <c r="E1896" s="884" t="s">
        <v>15049</v>
      </c>
      <c r="F1896" s="884" t="s">
        <v>15050</v>
      </c>
    </row>
    <row r="1897" customFormat="false" ht="15" hidden="false" customHeight="false" outlineLevel="0" collapsed="false">
      <c r="A1897" s="884" t="s">
        <v>8464</v>
      </c>
      <c r="B1897" s="884" t="s">
        <v>15051</v>
      </c>
      <c r="C1897" s="885" t="s">
        <v>15052</v>
      </c>
      <c r="D1897" s="884" t="s">
        <v>8467</v>
      </c>
      <c r="E1897" s="884" t="s">
        <v>15053</v>
      </c>
      <c r="F1897" s="884" t="s">
        <v>15054</v>
      </c>
    </row>
    <row r="1898" customFormat="false" ht="15" hidden="false" customHeight="false" outlineLevel="0" collapsed="false">
      <c r="A1898" s="884" t="s">
        <v>8464</v>
      </c>
      <c r="B1898" s="884" t="s">
        <v>15055</v>
      </c>
      <c r="C1898" s="885" t="s">
        <v>15056</v>
      </c>
      <c r="D1898" s="884" t="s">
        <v>8467</v>
      </c>
      <c r="E1898" s="884" t="s">
        <v>15057</v>
      </c>
      <c r="F1898" s="884" t="s">
        <v>15058</v>
      </c>
    </row>
    <row r="1899" customFormat="false" ht="23.25" hidden="false" customHeight="false" outlineLevel="0" collapsed="false">
      <c r="A1899" s="884" t="s">
        <v>8464</v>
      </c>
      <c r="B1899" s="884" t="s">
        <v>15059</v>
      </c>
      <c r="C1899" s="885" t="s">
        <v>15060</v>
      </c>
      <c r="D1899" s="884" t="s">
        <v>9569</v>
      </c>
      <c r="E1899" s="884" t="s">
        <v>15061</v>
      </c>
      <c r="F1899" s="884" t="s">
        <v>15062</v>
      </c>
    </row>
    <row r="1900" customFormat="false" ht="23.25" hidden="false" customHeight="false" outlineLevel="0" collapsed="false">
      <c r="A1900" s="884" t="s">
        <v>8464</v>
      </c>
      <c r="B1900" s="884" t="s">
        <v>15063</v>
      </c>
      <c r="C1900" s="885" t="s">
        <v>15064</v>
      </c>
      <c r="D1900" s="884" t="s">
        <v>9569</v>
      </c>
      <c r="E1900" s="884" t="s">
        <v>15065</v>
      </c>
      <c r="F1900" s="884" t="s">
        <v>15066</v>
      </c>
    </row>
    <row r="1901" customFormat="false" ht="23.25" hidden="false" customHeight="false" outlineLevel="0" collapsed="false">
      <c r="A1901" s="884" t="s">
        <v>8464</v>
      </c>
      <c r="B1901" s="884" t="s">
        <v>15067</v>
      </c>
      <c r="C1901" s="885" t="s">
        <v>15068</v>
      </c>
      <c r="D1901" s="884" t="s">
        <v>9569</v>
      </c>
      <c r="E1901" s="884" t="s">
        <v>15069</v>
      </c>
      <c r="F1901" s="884" t="s">
        <v>15070</v>
      </c>
    </row>
    <row r="1902" customFormat="false" ht="23.25" hidden="false" customHeight="false" outlineLevel="0" collapsed="false">
      <c r="A1902" s="884" t="s">
        <v>8464</v>
      </c>
      <c r="B1902" s="884" t="s">
        <v>15071</v>
      </c>
      <c r="C1902" s="885" t="s">
        <v>15072</v>
      </c>
      <c r="D1902" s="884" t="s">
        <v>9569</v>
      </c>
      <c r="E1902" s="884" t="s">
        <v>15073</v>
      </c>
      <c r="F1902" s="884" t="s">
        <v>15074</v>
      </c>
    </row>
    <row r="1903" customFormat="false" ht="23.25" hidden="false" customHeight="false" outlineLevel="0" collapsed="false">
      <c r="A1903" s="884" t="s">
        <v>8464</v>
      </c>
      <c r="B1903" s="884" t="s">
        <v>15075</v>
      </c>
      <c r="C1903" s="885" t="s">
        <v>15076</v>
      </c>
      <c r="D1903" s="884" t="s">
        <v>9569</v>
      </c>
      <c r="E1903" s="884" t="s">
        <v>15077</v>
      </c>
      <c r="F1903" s="884" t="s">
        <v>15078</v>
      </c>
    </row>
    <row r="1904" customFormat="false" ht="23.25" hidden="false" customHeight="false" outlineLevel="0" collapsed="false">
      <c r="A1904" s="884" t="s">
        <v>8464</v>
      </c>
      <c r="B1904" s="884" t="s">
        <v>15079</v>
      </c>
      <c r="C1904" s="885" t="s">
        <v>15080</v>
      </c>
      <c r="D1904" s="884" t="s">
        <v>9569</v>
      </c>
      <c r="E1904" s="884" t="s">
        <v>15081</v>
      </c>
      <c r="F1904" s="884" t="s">
        <v>15082</v>
      </c>
    </row>
    <row r="1905" customFormat="false" ht="34.5" hidden="false" customHeight="false" outlineLevel="0" collapsed="false">
      <c r="A1905" s="884" t="s">
        <v>8464</v>
      </c>
      <c r="B1905" s="884" t="s">
        <v>15083</v>
      </c>
      <c r="C1905" s="885" t="s">
        <v>15084</v>
      </c>
      <c r="D1905" s="884" t="s">
        <v>9569</v>
      </c>
      <c r="E1905" s="884" t="s">
        <v>15085</v>
      </c>
      <c r="F1905" s="884" t="s">
        <v>15086</v>
      </c>
    </row>
    <row r="1906" customFormat="false" ht="34.5" hidden="false" customHeight="false" outlineLevel="0" collapsed="false">
      <c r="A1906" s="884" t="s">
        <v>8464</v>
      </c>
      <c r="B1906" s="884" t="s">
        <v>15087</v>
      </c>
      <c r="C1906" s="885" t="s">
        <v>15088</v>
      </c>
      <c r="D1906" s="884" t="s">
        <v>9569</v>
      </c>
      <c r="E1906" s="884" t="s">
        <v>15089</v>
      </c>
      <c r="F1906" s="884" t="s">
        <v>15090</v>
      </c>
    </row>
    <row r="1907" customFormat="false" ht="34.5" hidden="false" customHeight="false" outlineLevel="0" collapsed="false">
      <c r="A1907" s="884" t="s">
        <v>8464</v>
      </c>
      <c r="B1907" s="884" t="s">
        <v>15091</v>
      </c>
      <c r="C1907" s="885" t="s">
        <v>15092</v>
      </c>
      <c r="D1907" s="884" t="s">
        <v>9569</v>
      </c>
      <c r="E1907" s="884" t="s">
        <v>8632</v>
      </c>
      <c r="F1907" s="884" t="s">
        <v>15093</v>
      </c>
    </row>
    <row r="1908" customFormat="false" ht="34.5" hidden="false" customHeight="false" outlineLevel="0" collapsed="false">
      <c r="A1908" s="884" t="s">
        <v>8464</v>
      </c>
      <c r="B1908" s="884" t="s">
        <v>15094</v>
      </c>
      <c r="C1908" s="885" t="s">
        <v>15095</v>
      </c>
      <c r="D1908" s="884" t="s">
        <v>9569</v>
      </c>
      <c r="E1908" s="884" t="s">
        <v>15096</v>
      </c>
      <c r="F1908" s="884" t="s">
        <v>15097</v>
      </c>
    </row>
    <row r="1909" customFormat="false" ht="34.5" hidden="false" customHeight="false" outlineLevel="0" collapsed="false">
      <c r="A1909" s="884" t="s">
        <v>8464</v>
      </c>
      <c r="B1909" s="884" t="s">
        <v>15098</v>
      </c>
      <c r="C1909" s="885" t="s">
        <v>15099</v>
      </c>
      <c r="D1909" s="884" t="s">
        <v>9569</v>
      </c>
      <c r="E1909" s="884" t="s">
        <v>15100</v>
      </c>
      <c r="F1909" s="884" t="s">
        <v>15101</v>
      </c>
    </row>
    <row r="1910" customFormat="false" ht="34.5" hidden="false" customHeight="false" outlineLevel="0" collapsed="false">
      <c r="A1910" s="884" t="s">
        <v>8464</v>
      </c>
      <c r="B1910" s="884" t="s">
        <v>15102</v>
      </c>
      <c r="C1910" s="885" t="s">
        <v>15103</v>
      </c>
      <c r="D1910" s="884" t="s">
        <v>9569</v>
      </c>
      <c r="E1910" s="884" t="s">
        <v>15104</v>
      </c>
      <c r="F1910" s="884" t="s">
        <v>15105</v>
      </c>
    </row>
    <row r="1911" customFormat="false" ht="34.5" hidden="false" customHeight="false" outlineLevel="0" collapsed="false">
      <c r="A1911" s="884" t="s">
        <v>8464</v>
      </c>
      <c r="B1911" s="884" t="s">
        <v>15106</v>
      </c>
      <c r="C1911" s="885" t="s">
        <v>15107</v>
      </c>
      <c r="D1911" s="884" t="s">
        <v>9569</v>
      </c>
      <c r="E1911" s="884" t="s">
        <v>15108</v>
      </c>
      <c r="F1911" s="884" t="s">
        <v>15109</v>
      </c>
    </row>
    <row r="1912" customFormat="false" ht="34.5" hidden="false" customHeight="false" outlineLevel="0" collapsed="false">
      <c r="A1912" s="884" t="s">
        <v>8464</v>
      </c>
      <c r="B1912" s="884" t="s">
        <v>15110</v>
      </c>
      <c r="C1912" s="885" t="s">
        <v>15111</v>
      </c>
      <c r="D1912" s="884" t="s">
        <v>9569</v>
      </c>
      <c r="E1912" s="884" t="s">
        <v>15112</v>
      </c>
      <c r="F1912" s="884" t="s">
        <v>15113</v>
      </c>
    </row>
    <row r="1913" customFormat="false" ht="34.5" hidden="false" customHeight="false" outlineLevel="0" collapsed="false">
      <c r="A1913" s="884" t="s">
        <v>8464</v>
      </c>
      <c r="B1913" s="884" t="s">
        <v>15114</v>
      </c>
      <c r="C1913" s="885" t="s">
        <v>15115</v>
      </c>
      <c r="D1913" s="884" t="s">
        <v>9569</v>
      </c>
      <c r="E1913" s="884" t="s">
        <v>15116</v>
      </c>
      <c r="F1913" s="884" t="s">
        <v>15117</v>
      </c>
    </row>
    <row r="1914" customFormat="false" ht="34.5" hidden="false" customHeight="false" outlineLevel="0" collapsed="false">
      <c r="A1914" s="884" t="s">
        <v>8464</v>
      </c>
      <c r="B1914" s="884" t="s">
        <v>15118</v>
      </c>
      <c r="C1914" s="885" t="s">
        <v>15119</v>
      </c>
      <c r="D1914" s="884" t="s">
        <v>9569</v>
      </c>
      <c r="E1914" s="884" t="s">
        <v>15120</v>
      </c>
      <c r="F1914" s="884" t="s">
        <v>15121</v>
      </c>
    </row>
    <row r="1915" customFormat="false" ht="34.5" hidden="false" customHeight="false" outlineLevel="0" collapsed="false">
      <c r="A1915" s="884" t="s">
        <v>8464</v>
      </c>
      <c r="B1915" s="884" t="s">
        <v>15122</v>
      </c>
      <c r="C1915" s="885" t="s">
        <v>15123</v>
      </c>
      <c r="D1915" s="884" t="s">
        <v>9569</v>
      </c>
      <c r="E1915" s="884" t="s">
        <v>15124</v>
      </c>
      <c r="F1915" s="884" t="s">
        <v>15125</v>
      </c>
    </row>
    <row r="1916" customFormat="false" ht="34.5" hidden="false" customHeight="false" outlineLevel="0" collapsed="false">
      <c r="A1916" s="884" t="s">
        <v>8464</v>
      </c>
      <c r="B1916" s="884" t="s">
        <v>15126</v>
      </c>
      <c r="C1916" s="885" t="s">
        <v>15127</v>
      </c>
      <c r="D1916" s="884" t="s">
        <v>9569</v>
      </c>
      <c r="E1916" s="884" t="s">
        <v>15128</v>
      </c>
      <c r="F1916" s="884" t="s">
        <v>15129</v>
      </c>
    </row>
    <row r="1917" customFormat="false" ht="34.5" hidden="false" customHeight="false" outlineLevel="0" collapsed="false">
      <c r="A1917" s="884" t="s">
        <v>8464</v>
      </c>
      <c r="B1917" s="884" t="s">
        <v>15130</v>
      </c>
      <c r="C1917" s="885" t="s">
        <v>15131</v>
      </c>
      <c r="D1917" s="884" t="s">
        <v>9569</v>
      </c>
      <c r="E1917" s="884" t="s">
        <v>15132</v>
      </c>
      <c r="F1917" s="884" t="s">
        <v>15133</v>
      </c>
    </row>
    <row r="1918" customFormat="false" ht="34.5" hidden="false" customHeight="false" outlineLevel="0" collapsed="false">
      <c r="A1918" s="884" t="s">
        <v>8464</v>
      </c>
      <c r="B1918" s="884" t="s">
        <v>15134</v>
      </c>
      <c r="C1918" s="885" t="s">
        <v>15135</v>
      </c>
      <c r="D1918" s="884" t="s">
        <v>9569</v>
      </c>
      <c r="E1918" s="884" t="s">
        <v>15136</v>
      </c>
      <c r="F1918" s="884" t="s">
        <v>15137</v>
      </c>
    </row>
    <row r="1919" customFormat="false" ht="34.5" hidden="false" customHeight="false" outlineLevel="0" collapsed="false">
      <c r="A1919" s="884" t="s">
        <v>8464</v>
      </c>
      <c r="B1919" s="884" t="s">
        <v>15138</v>
      </c>
      <c r="C1919" s="885" t="s">
        <v>15139</v>
      </c>
      <c r="D1919" s="884" t="s">
        <v>9569</v>
      </c>
      <c r="E1919" s="884" t="s">
        <v>15140</v>
      </c>
      <c r="F1919" s="884" t="s">
        <v>15141</v>
      </c>
    </row>
    <row r="1920" customFormat="false" ht="34.5" hidden="false" customHeight="false" outlineLevel="0" collapsed="false">
      <c r="A1920" s="884" t="s">
        <v>8464</v>
      </c>
      <c r="B1920" s="884" t="s">
        <v>15142</v>
      </c>
      <c r="C1920" s="885" t="s">
        <v>15143</v>
      </c>
      <c r="D1920" s="884" t="s">
        <v>9569</v>
      </c>
      <c r="E1920" s="884" t="s">
        <v>15144</v>
      </c>
      <c r="F1920" s="884" t="s">
        <v>15145</v>
      </c>
    </row>
    <row r="1921" customFormat="false" ht="34.5" hidden="false" customHeight="false" outlineLevel="0" collapsed="false">
      <c r="A1921" s="884" t="s">
        <v>8464</v>
      </c>
      <c r="B1921" s="884" t="s">
        <v>15146</v>
      </c>
      <c r="C1921" s="885" t="s">
        <v>15147</v>
      </c>
      <c r="D1921" s="884" t="s">
        <v>9569</v>
      </c>
      <c r="E1921" s="884" t="s">
        <v>15148</v>
      </c>
      <c r="F1921" s="884" t="s">
        <v>10230</v>
      </c>
    </row>
    <row r="1922" customFormat="false" ht="34.5" hidden="false" customHeight="false" outlineLevel="0" collapsed="false">
      <c r="A1922" s="884" t="s">
        <v>8464</v>
      </c>
      <c r="B1922" s="884" t="s">
        <v>15149</v>
      </c>
      <c r="C1922" s="885" t="s">
        <v>15150</v>
      </c>
      <c r="D1922" s="884" t="s">
        <v>9569</v>
      </c>
      <c r="E1922" s="884" t="s">
        <v>8592</v>
      </c>
      <c r="F1922" s="884" t="s">
        <v>15151</v>
      </c>
    </row>
    <row r="1923" customFormat="false" ht="34.5" hidden="false" customHeight="false" outlineLevel="0" collapsed="false">
      <c r="A1923" s="884" t="s">
        <v>8464</v>
      </c>
      <c r="B1923" s="884" t="s">
        <v>15152</v>
      </c>
      <c r="C1923" s="885" t="s">
        <v>15153</v>
      </c>
      <c r="D1923" s="884" t="s">
        <v>9569</v>
      </c>
      <c r="E1923" s="884" t="s">
        <v>15154</v>
      </c>
      <c r="F1923" s="884" t="s">
        <v>15155</v>
      </c>
    </row>
    <row r="1924" customFormat="false" ht="34.5" hidden="false" customHeight="false" outlineLevel="0" collapsed="false">
      <c r="A1924" s="884" t="s">
        <v>8464</v>
      </c>
      <c r="B1924" s="884" t="s">
        <v>15156</v>
      </c>
      <c r="C1924" s="885" t="s">
        <v>15157</v>
      </c>
      <c r="D1924" s="884" t="s">
        <v>9569</v>
      </c>
      <c r="E1924" s="884" t="s">
        <v>10153</v>
      </c>
      <c r="F1924" s="884" t="s">
        <v>15158</v>
      </c>
    </row>
    <row r="1925" customFormat="false" ht="34.5" hidden="false" customHeight="false" outlineLevel="0" collapsed="false">
      <c r="A1925" s="884" t="s">
        <v>8464</v>
      </c>
      <c r="B1925" s="884" t="s">
        <v>15159</v>
      </c>
      <c r="C1925" s="885" t="s">
        <v>15160</v>
      </c>
      <c r="D1925" s="884" t="s">
        <v>9569</v>
      </c>
      <c r="E1925" s="884" t="s">
        <v>15161</v>
      </c>
      <c r="F1925" s="884" t="s">
        <v>15162</v>
      </c>
    </row>
    <row r="1926" customFormat="false" ht="34.5" hidden="false" customHeight="false" outlineLevel="0" collapsed="false">
      <c r="A1926" s="884" t="s">
        <v>8464</v>
      </c>
      <c r="B1926" s="884" t="s">
        <v>15163</v>
      </c>
      <c r="C1926" s="885" t="s">
        <v>15164</v>
      </c>
      <c r="D1926" s="884" t="s">
        <v>9569</v>
      </c>
      <c r="E1926" s="884" t="s">
        <v>15165</v>
      </c>
      <c r="F1926" s="884" t="s">
        <v>15166</v>
      </c>
    </row>
    <row r="1927" customFormat="false" ht="34.5" hidden="false" customHeight="false" outlineLevel="0" collapsed="false">
      <c r="A1927" s="884" t="s">
        <v>8464</v>
      </c>
      <c r="B1927" s="884" t="s">
        <v>15167</v>
      </c>
      <c r="C1927" s="885" t="s">
        <v>15168</v>
      </c>
      <c r="D1927" s="884" t="s">
        <v>9569</v>
      </c>
      <c r="E1927" s="884" t="s">
        <v>15169</v>
      </c>
      <c r="F1927" s="884" t="s">
        <v>15170</v>
      </c>
    </row>
    <row r="1928" customFormat="false" ht="34.5" hidden="false" customHeight="false" outlineLevel="0" collapsed="false">
      <c r="A1928" s="884" t="s">
        <v>8464</v>
      </c>
      <c r="B1928" s="884" t="s">
        <v>15171</v>
      </c>
      <c r="C1928" s="885" t="s">
        <v>15172</v>
      </c>
      <c r="D1928" s="884" t="s">
        <v>9569</v>
      </c>
      <c r="E1928" s="884" t="s">
        <v>15173</v>
      </c>
      <c r="F1928" s="884" t="s">
        <v>15174</v>
      </c>
    </row>
    <row r="1929" customFormat="false" ht="34.5" hidden="false" customHeight="false" outlineLevel="0" collapsed="false">
      <c r="A1929" s="884" t="s">
        <v>8464</v>
      </c>
      <c r="B1929" s="884" t="s">
        <v>15175</v>
      </c>
      <c r="C1929" s="885" t="s">
        <v>15176</v>
      </c>
      <c r="D1929" s="884" t="s">
        <v>9569</v>
      </c>
      <c r="E1929" s="884" t="s">
        <v>10338</v>
      </c>
      <c r="F1929" s="884" t="s">
        <v>15177</v>
      </c>
    </row>
    <row r="1930" customFormat="false" ht="34.5" hidden="false" customHeight="false" outlineLevel="0" collapsed="false">
      <c r="A1930" s="884" t="s">
        <v>8464</v>
      </c>
      <c r="B1930" s="884" t="s">
        <v>15178</v>
      </c>
      <c r="C1930" s="885" t="s">
        <v>15179</v>
      </c>
      <c r="D1930" s="884" t="s">
        <v>9569</v>
      </c>
      <c r="E1930" s="884" t="s">
        <v>15180</v>
      </c>
      <c r="F1930" s="884" t="s">
        <v>15181</v>
      </c>
    </row>
    <row r="1931" customFormat="false" ht="34.5" hidden="false" customHeight="false" outlineLevel="0" collapsed="false">
      <c r="A1931" s="884" t="s">
        <v>8464</v>
      </c>
      <c r="B1931" s="884" t="s">
        <v>15182</v>
      </c>
      <c r="C1931" s="885" t="s">
        <v>15183</v>
      </c>
      <c r="D1931" s="884" t="s">
        <v>9569</v>
      </c>
      <c r="E1931" s="884" t="s">
        <v>15184</v>
      </c>
      <c r="F1931" s="884" t="s">
        <v>15185</v>
      </c>
    </row>
    <row r="1932" customFormat="false" ht="34.5" hidden="false" customHeight="false" outlineLevel="0" collapsed="false">
      <c r="A1932" s="884" t="s">
        <v>8464</v>
      </c>
      <c r="B1932" s="884" t="s">
        <v>15186</v>
      </c>
      <c r="C1932" s="885" t="s">
        <v>15187</v>
      </c>
      <c r="D1932" s="884" t="s">
        <v>9569</v>
      </c>
      <c r="E1932" s="884" t="s">
        <v>15188</v>
      </c>
      <c r="F1932" s="884" t="s">
        <v>15189</v>
      </c>
    </row>
    <row r="1933" customFormat="false" ht="34.5" hidden="false" customHeight="false" outlineLevel="0" collapsed="false">
      <c r="A1933" s="884" t="s">
        <v>8464</v>
      </c>
      <c r="B1933" s="884" t="s">
        <v>15190</v>
      </c>
      <c r="C1933" s="885" t="s">
        <v>15191</v>
      </c>
      <c r="D1933" s="884" t="s">
        <v>9569</v>
      </c>
      <c r="E1933" s="884" t="s">
        <v>15192</v>
      </c>
      <c r="F1933" s="884" t="s">
        <v>15193</v>
      </c>
    </row>
    <row r="1934" customFormat="false" ht="34.5" hidden="false" customHeight="false" outlineLevel="0" collapsed="false">
      <c r="A1934" s="884" t="s">
        <v>8464</v>
      </c>
      <c r="B1934" s="884" t="s">
        <v>15194</v>
      </c>
      <c r="C1934" s="885" t="s">
        <v>15195</v>
      </c>
      <c r="D1934" s="884" t="s">
        <v>9569</v>
      </c>
      <c r="E1934" s="884" t="s">
        <v>15196</v>
      </c>
      <c r="F1934" s="884" t="s">
        <v>15197</v>
      </c>
    </row>
    <row r="1935" customFormat="false" ht="34.5" hidden="false" customHeight="false" outlineLevel="0" collapsed="false">
      <c r="A1935" s="884" t="s">
        <v>8464</v>
      </c>
      <c r="B1935" s="884" t="s">
        <v>15198</v>
      </c>
      <c r="C1935" s="885" t="s">
        <v>15199</v>
      </c>
      <c r="D1935" s="884" t="s">
        <v>9569</v>
      </c>
      <c r="E1935" s="884" t="s">
        <v>15200</v>
      </c>
      <c r="F1935" s="884" t="s">
        <v>15201</v>
      </c>
    </row>
    <row r="1936" customFormat="false" ht="34.5" hidden="false" customHeight="false" outlineLevel="0" collapsed="false">
      <c r="A1936" s="884" t="s">
        <v>8464</v>
      </c>
      <c r="B1936" s="884" t="s">
        <v>15202</v>
      </c>
      <c r="C1936" s="885" t="s">
        <v>15203</v>
      </c>
      <c r="D1936" s="884" t="s">
        <v>9569</v>
      </c>
      <c r="E1936" s="884" t="s">
        <v>15204</v>
      </c>
      <c r="F1936" s="884" t="s">
        <v>15205</v>
      </c>
    </row>
    <row r="1937" customFormat="false" ht="23.25" hidden="false" customHeight="false" outlineLevel="0" collapsed="false">
      <c r="A1937" s="884" t="s">
        <v>8464</v>
      </c>
      <c r="B1937" s="884" t="s">
        <v>15206</v>
      </c>
      <c r="C1937" s="885" t="s">
        <v>15207</v>
      </c>
      <c r="D1937" s="884" t="s">
        <v>9569</v>
      </c>
      <c r="E1937" s="884" t="s">
        <v>15208</v>
      </c>
      <c r="F1937" s="884" t="s">
        <v>15209</v>
      </c>
    </row>
    <row r="1938" customFormat="false" ht="23.25" hidden="false" customHeight="false" outlineLevel="0" collapsed="false">
      <c r="A1938" s="884" t="s">
        <v>8464</v>
      </c>
      <c r="B1938" s="884" t="s">
        <v>15210</v>
      </c>
      <c r="C1938" s="885" t="s">
        <v>15211</v>
      </c>
      <c r="D1938" s="884" t="s">
        <v>9569</v>
      </c>
      <c r="E1938" s="884" t="s">
        <v>15212</v>
      </c>
      <c r="F1938" s="884" t="s">
        <v>15213</v>
      </c>
    </row>
    <row r="1939" customFormat="false" ht="23.25" hidden="false" customHeight="false" outlineLevel="0" collapsed="false">
      <c r="A1939" s="884" t="s">
        <v>8464</v>
      </c>
      <c r="B1939" s="884" t="s">
        <v>15214</v>
      </c>
      <c r="C1939" s="885" t="s">
        <v>15215</v>
      </c>
      <c r="D1939" s="884" t="s">
        <v>9569</v>
      </c>
      <c r="E1939" s="884" t="s">
        <v>15216</v>
      </c>
      <c r="F1939" s="884" t="s">
        <v>15217</v>
      </c>
    </row>
    <row r="1940" customFormat="false" ht="23.25" hidden="false" customHeight="false" outlineLevel="0" collapsed="false">
      <c r="A1940" s="884" t="s">
        <v>8464</v>
      </c>
      <c r="B1940" s="884" t="s">
        <v>15218</v>
      </c>
      <c r="C1940" s="885" t="s">
        <v>15219</v>
      </c>
      <c r="D1940" s="884" t="s">
        <v>9569</v>
      </c>
      <c r="E1940" s="884" t="s">
        <v>15220</v>
      </c>
      <c r="F1940" s="884" t="s">
        <v>15221</v>
      </c>
    </row>
    <row r="1941" customFormat="false" ht="23.25" hidden="false" customHeight="false" outlineLevel="0" collapsed="false">
      <c r="A1941" s="884" t="s">
        <v>8464</v>
      </c>
      <c r="B1941" s="884" t="s">
        <v>15222</v>
      </c>
      <c r="C1941" s="885" t="s">
        <v>15223</v>
      </c>
      <c r="D1941" s="884" t="s">
        <v>9569</v>
      </c>
      <c r="E1941" s="884" t="s">
        <v>15224</v>
      </c>
      <c r="F1941" s="884" t="s">
        <v>15225</v>
      </c>
    </row>
    <row r="1942" customFormat="false" ht="23.25" hidden="false" customHeight="false" outlineLevel="0" collapsed="false">
      <c r="A1942" s="884" t="s">
        <v>8464</v>
      </c>
      <c r="B1942" s="884" t="s">
        <v>15226</v>
      </c>
      <c r="C1942" s="885" t="s">
        <v>15227</v>
      </c>
      <c r="D1942" s="884" t="s">
        <v>9569</v>
      </c>
      <c r="E1942" s="884" t="s">
        <v>15228</v>
      </c>
      <c r="F1942" s="884" t="s">
        <v>15229</v>
      </c>
    </row>
    <row r="1943" customFormat="false" ht="23.25" hidden="false" customHeight="false" outlineLevel="0" collapsed="false">
      <c r="A1943" s="884" t="s">
        <v>8464</v>
      </c>
      <c r="B1943" s="884" t="s">
        <v>15230</v>
      </c>
      <c r="C1943" s="885" t="s">
        <v>15231</v>
      </c>
      <c r="D1943" s="884" t="s">
        <v>9569</v>
      </c>
      <c r="E1943" s="884" t="s">
        <v>15232</v>
      </c>
      <c r="F1943" s="884" t="s">
        <v>15233</v>
      </c>
    </row>
    <row r="1944" customFormat="false" ht="23.25" hidden="false" customHeight="false" outlineLevel="0" collapsed="false">
      <c r="A1944" s="884" t="s">
        <v>8464</v>
      </c>
      <c r="B1944" s="884" t="s">
        <v>15234</v>
      </c>
      <c r="C1944" s="885" t="s">
        <v>15235</v>
      </c>
      <c r="D1944" s="884" t="s">
        <v>9569</v>
      </c>
      <c r="E1944" s="884" t="s">
        <v>15236</v>
      </c>
      <c r="F1944" s="884" t="s">
        <v>15237</v>
      </c>
    </row>
    <row r="1945" customFormat="false" ht="23.25" hidden="false" customHeight="false" outlineLevel="0" collapsed="false">
      <c r="A1945" s="884" t="s">
        <v>8464</v>
      </c>
      <c r="B1945" s="884" t="s">
        <v>15238</v>
      </c>
      <c r="C1945" s="885" t="s">
        <v>15239</v>
      </c>
      <c r="D1945" s="884" t="s">
        <v>9569</v>
      </c>
      <c r="E1945" s="884" t="s">
        <v>15240</v>
      </c>
      <c r="F1945" s="884" t="s">
        <v>15241</v>
      </c>
    </row>
    <row r="1946" customFormat="false" ht="23.25" hidden="false" customHeight="false" outlineLevel="0" collapsed="false">
      <c r="A1946" s="884" t="s">
        <v>8464</v>
      </c>
      <c r="B1946" s="884" t="s">
        <v>15242</v>
      </c>
      <c r="C1946" s="885" t="s">
        <v>15243</v>
      </c>
      <c r="D1946" s="884" t="s">
        <v>9569</v>
      </c>
      <c r="E1946" s="884" t="s">
        <v>15244</v>
      </c>
      <c r="F1946" s="884" t="s">
        <v>15245</v>
      </c>
    </row>
    <row r="1947" customFormat="false" ht="23.25" hidden="false" customHeight="false" outlineLevel="0" collapsed="false">
      <c r="A1947" s="884" t="s">
        <v>8464</v>
      </c>
      <c r="B1947" s="884" t="s">
        <v>15246</v>
      </c>
      <c r="C1947" s="885" t="s">
        <v>15247</v>
      </c>
      <c r="D1947" s="884" t="s">
        <v>9569</v>
      </c>
      <c r="E1947" s="884" t="s">
        <v>15248</v>
      </c>
      <c r="F1947" s="884" t="s">
        <v>9174</v>
      </c>
    </row>
    <row r="1948" customFormat="false" ht="23.25" hidden="false" customHeight="false" outlineLevel="0" collapsed="false">
      <c r="A1948" s="884" t="s">
        <v>8464</v>
      </c>
      <c r="B1948" s="884" t="s">
        <v>15249</v>
      </c>
      <c r="C1948" s="885" t="s">
        <v>15250</v>
      </c>
      <c r="D1948" s="884" t="s">
        <v>9569</v>
      </c>
      <c r="E1948" s="884" t="s">
        <v>15251</v>
      </c>
      <c r="F1948" s="884" t="s">
        <v>15252</v>
      </c>
    </row>
    <row r="1949" customFormat="false" ht="23.25" hidden="false" customHeight="false" outlineLevel="0" collapsed="false">
      <c r="A1949" s="884" t="s">
        <v>8464</v>
      </c>
      <c r="B1949" s="884" t="s">
        <v>15253</v>
      </c>
      <c r="C1949" s="885" t="s">
        <v>15254</v>
      </c>
      <c r="D1949" s="884" t="s">
        <v>9569</v>
      </c>
      <c r="E1949" s="884" t="s">
        <v>15255</v>
      </c>
      <c r="F1949" s="884" t="s">
        <v>9086</v>
      </c>
    </row>
    <row r="1950" customFormat="false" ht="23.25" hidden="false" customHeight="false" outlineLevel="0" collapsed="false">
      <c r="A1950" s="884" t="s">
        <v>8464</v>
      </c>
      <c r="B1950" s="884" t="s">
        <v>15256</v>
      </c>
      <c r="C1950" s="885" t="s">
        <v>15257</v>
      </c>
      <c r="D1950" s="884" t="s">
        <v>9569</v>
      </c>
      <c r="E1950" s="884" t="s">
        <v>15258</v>
      </c>
      <c r="F1950" s="884" t="s">
        <v>15259</v>
      </c>
    </row>
    <row r="1951" customFormat="false" ht="23.25" hidden="false" customHeight="false" outlineLevel="0" collapsed="false">
      <c r="A1951" s="884" t="s">
        <v>8464</v>
      </c>
      <c r="B1951" s="884" t="s">
        <v>15260</v>
      </c>
      <c r="C1951" s="885" t="s">
        <v>15261</v>
      </c>
      <c r="D1951" s="884" t="s">
        <v>9569</v>
      </c>
      <c r="E1951" s="884" t="s">
        <v>15262</v>
      </c>
      <c r="F1951" s="884" t="s">
        <v>15263</v>
      </c>
    </row>
    <row r="1952" customFormat="false" ht="23.25" hidden="false" customHeight="false" outlineLevel="0" collapsed="false">
      <c r="A1952" s="884" t="s">
        <v>8464</v>
      </c>
      <c r="B1952" s="884" t="s">
        <v>15264</v>
      </c>
      <c r="C1952" s="885" t="s">
        <v>15265</v>
      </c>
      <c r="D1952" s="884" t="s">
        <v>9569</v>
      </c>
      <c r="E1952" s="884" t="s">
        <v>15266</v>
      </c>
      <c r="F1952" s="884" t="s">
        <v>15267</v>
      </c>
    </row>
    <row r="1953" customFormat="false" ht="23.25" hidden="false" customHeight="false" outlineLevel="0" collapsed="false">
      <c r="A1953" s="884" t="s">
        <v>8464</v>
      </c>
      <c r="B1953" s="884" t="s">
        <v>15268</v>
      </c>
      <c r="C1953" s="885" t="s">
        <v>15269</v>
      </c>
      <c r="D1953" s="884" t="s">
        <v>9569</v>
      </c>
      <c r="E1953" s="884" t="s">
        <v>15270</v>
      </c>
      <c r="F1953" s="884" t="s">
        <v>15271</v>
      </c>
    </row>
    <row r="1954" customFormat="false" ht="23.25" hidden="false" customHeight="false" outlineLevel="0" collapsed="false">
      <c r="A1954" s="884" t="s">
        <v>8464</v>
      </c>
      <c r="B1954" s="884" t="s">
        <v>15272</v>
      </c>
      <c r="C1954" s="885" t="s">
        <v>15273</v>
      </c>
      <c r="D1954" s="884" t="s">
        <v>9569</v>
      </c>
      <c r="E1954" s="884" t="s">
        <v>15274</v>
      </c>
      <c r="F1954" s="884" t="s">
        <v>15275</v>
      </c>
    </row>
    <row r="1955" customFormat="false" ht="23.25" hidden="false" customHeight="false" outlineLevel="0" collapsed="false">
      <c r="A1955" s="884" t="s">
        <v>8464</v>
      </c>
      <c r="B1955" s="884" t="s">
        <v>15276</v>
      </c>
      <c r="C1955" s="885" t="s">
        <v>15277</v>
      </c>
      <c r="D1955" s="884" t="s">
        <v>9569</v>
      </c>
      <c r="E1955" s="884" t="s">
        <v>9245</v>
      </c>
      <c r="F1955" s="884" t="s">
        <v>15278</v>
      </c>
    </row>
    <row r="1956" customFormat="false" ht="23.25" hidden="false" customHeight="false" outlineLevel="0" collapsed="false">
      <c r="A1956" s="884" t="s">
        <v>8464</v>
      </c>
      <c r="B1956" s="884" t="s">
        <v>15279</v>
      </c>
      <c r="C1956" s="885" t="s">
        <v>15280</v>
      </c>
      <c r="D1956" s="884" t="s">
        <v>9569</v>
      </c>
      <c r="E1956" s="884" t="s">
        <v>15281</v>
      </c>
      <c r="F1956" s="884" t="s">
        <v>15282</v>
      </c>
    </row>
    <row r="1957" customFormat="false" ht="23.25" hidden="false" customHeight="false" outlineLevel="0" collapsed="false">
      <c r="A1957" s="884" t="s">
        <v>8464</v>
      </c>
      <c r="B1957" s="884" t="s">
        <v>15283</v>
      </c>
      <c r="C1957" s="885" t="s">
        <v>15284</v>
      </c>
      <c r="D1957" s="884" t="s">
        <v>9569</v>
      </c>
      <c r="E1957" s="884" t="s">
        <v>15285</v>
      </c>
      <c r="F1957" s="884" t="s">
        <v>15286</v>
      </c>
    </row>
    <row r="1958" customFormat="false" ht="23.25" hidden="false" customHeight="false" outlineLevel="0" collapsed="false">
      <c r="A1958" s="884" t="s">
        <v>8464</v>
      </c>
      <c r="B1958" s="884" t="s">
        <v>15287</v>
      </c>
      <c r="C1958" s="885" t="s">
        <v>15288</v>
      </c>
      <c r="D1958" s="884" t="s">
        <v>9569</v>
      </c>
      <c r="E1958" s="884" t="s">
        <v>15289</v>
      </c>
      <c r="F1958" s="884" t="s">
        <v>15290</v>
      </c>
    </row>
    <row r="1959" customFormat="false" ht="23.25" hidden="false" customHeight="false" outlineLevel="0" collapsed="false">
      <c r="A1959" s="884" t="s">
        <v>8464</v>
      </c>
      <c r="B1959" s="884" t="s">
        <v>15291</v>
      </c>
      <c r="C1959" s="885" t="s">
        <v>15292</v>
      </c>
      <c r="D1959" s="884" t="s">
        <v>9569</v>
      </c>
      <c r="E1959" s="884" t="s">
        <v>15081</v>
      </c>
      <c r="F1959" s="884" t="s">
        <v>15293</v>
      </c>
    </row>
    <row r="1960" customFormat="false" ht="23.25" hidden="false" customHeight="false" outlineLevel="0" collapsed="false">
      <c r="A1960" s="884" t="s">
        <v>8464</v>
      </c>
      <c r="B1960" s="884" t="s">
        <v>15294</v>
      </c>
      <c r="C1960" s="885" t="s">
        <v>15295</v>
      </c>
      <c r="D1960" s="884" t="s">
        <v>9569</v>
      </c>
      <c r="E1960" s="884" t="s">
        <v>15296</v>
      </c>
      <c r="F1960" s="884" t="s">
        <v>15297</v>
      </c>
    </row>
    <row r="1961" customFormat="false" ht="23.25" hidden="false" customHeight="false" outlineLevel="0" collapsed="false">
      <c r="A1961" s="884" t="s">
        <v>8464</v>
      </c>
      <c r="B1961" s="884" t="s">
        <v>15298</v>
      </c>
      <c r="C1961" s="885" t="s">
        <v>15299</v>
      </c>
      <c r="D1961" s="884" t="s">
        <v>9569</v>
      </c>
      <c r="E1961" s="884" t="s">
        <v>15300</v>
      </c>
      <c r="F1961" s="884" t="s">
        <v>15301</v>
      </c>
    </row>
    <row r="1962" customFormat="false" ht="23.25" hidden="false" customHeight="false" outlineLevel="0" collapsed="false">
      <c r="A1962" s="884" t="s">
        <v>8464</v>
      </c>
      <c r="B1962" s="884" t="s">
        <v>15302</v>
      </c>
      <c r="C1962" s="885" t="s">
        <v>15303</v>
      </c>
      <c r="D1962" s="884" t="s">
        <v>9569</v>
      </c>
      <c r="E1962" s="884" t="s">
        <v>15304</v>
      </c>
      <c r="F1962" s="884" t="s">
        <v>14731</v>
      </c>
    </row>
    <row r="1963" customFormat="false" ht="23.25" hidden="false" customHeight="false" outlineLevel="0" collapsed="false">
      <c r="A1963" s="884" t="s">
        <v>8464</v>
      </c>
      <c r="B1963" s="884" t="s">
        <v>15305</v>
      </c>
      <c r="C1963" s="885" t="s">
        <v>15306</v>
      </c>
      <c r="D1963" s="884" t="s">
        <v>9569</v>
      </c>
      <c r="E1963" s="884" t="s">
        <v>15307</v>
      </c>
      <c r="F1963" s="884" t="s">
        <v>15308</v>
      </c>
    </row>
    <row r="1964" customFormat="false" ht="23.25" hidden="false" customHeight="false" outlineLevel="0" collapsed="false">
      <c r="A1964" s="884" t="s">
        <v>8464</v>
      </c>
      <c r="B1964" s="884" t="s">
        <v>15309</v>
      </c>
      <c r="C1964" s="885" t="s">
        <v>15310</v>
      </c>
      <c r="D1964" s="884" t="s">
        <v>9569</v>
      </c>
      <c r="E1964" s="884" t="s">
        <v>15030</v>
      </c>
      <c r="F1964" s="884" t="s">
        <v>15311</v>
      </c>
    </row>
    <row r="1965" customFormat="false" ht="23.25" hidden="false" customHeight="false" outlineLevel="0" collapsed="false">
      <c r="A1965" s="884" t="s">
        <v>8464</v>
      </c>
      <c r="B1965" s="884" t="s">
        <v>15312</v>
      </c>
      <c r="C1965" s="885" t="s">
        <v>15313</v>
      </c>
      <c r="D1965" s="884" t="s">
        <v>9569</v>
      </c>
      <c r="E1965" s="884" t="s">
        <v>15314</v>
      </c>
      <c r="F1965" s="884" t="s">
        <v>15315</v>
      </c>
    </row>
    <row r="1966" customFormat="false" ht="23.25" hidden="false" customHeight="false" outlineLevel="0" collapsed="false">
      <c r="A1966" s="884" t="s">
        <v>8464</v>
      </c>
      <c r="B1966" s="884" t="s">
        <v>15316</v>
      </c>
      <c r="C1966" s="885" t="s">
        <v>15317</v>
      </c>
      <c r="D1966" s="884" t="s">
        <v>9569</v>
      </c>
      <c r="E1966" s="884" t="s">
        <v>15318</v>
      </c>
      <c r="F1966" s="884" t="s">
        <v>15319</v>
      </c>
    </row>
    <row r="1967" customFormat="false" ht="23.25" hidden="false" customHeight="false" outlineLevel="0" collapsed="false">
      <c r="A1967" s="884" t="s">
        <v>8464</v>
      </c>
      <c r="B1967" s="884" t="s">
        <v>15320</v>
      </c>
      <c r="C1967" s="885" t="s">
        <v>15321</v>
      </c>
      <c r="D1967" s="884" t="s">
        <v>9569</v>
      </c>
      <c r="E1967" s="884" t="s">
        <v>15322</v>
      </c>
      <c r="F1967" s="884" t="s">
        <v>15323</v>
      </c>
    </row>
    <row r="1968" customFormat="false" ht="23.25" hidden="false" customHeight="false" outlineLevel="0" collapsed="false">
      <c r="A1968" s="884" t="s">
        <v>8464</v>
      </c>
      <c r="B1968" s="884" t="s">
        <v>15324</v>
      </c>
      <c r="C1968" s="885" t="s">
        <v>15325</v>
      </c>
      <c r="D1968" s="884" t="s">
        <v>9569</v>
      </c>
      <c r="E1968" s="884" t="s">
        <v>15326</v>
      </c>
      <c r="F1968" s="884" t="s">
        <v>15327</v>
      </c>
    </row>
    <row r="1969" customFormat="false" ht="23.25" hidden="false" customHeight="false" outlineLevel="0" collapsed="false">
      <c r="A1969" s="884" t="s">
        <v>8464</v>
      </c>
      <c r="B1969" s="884" t="s">
        <v>15328</v>
      </c>
      <c r="C1969" s="885" t="s">
        <v>15329</v>
      </c>
      <c r="D1969" s="884" t="s">
        <v>9569</v>
      </c>
      <c r="E1969" s="884" t="s">
        <v>15330</v>
      </c>
      <c r="F1969" s="884" t="s">
        <v>15331</v>
      </c>
    </row>
    <row r="1970" customFormat="false" ht="23.25" hidden="false" customHeight="false" outlineLevel="0" collapsed="false">
      <c r="A1970" s="884" t="s">
        <v>8464</v>
      </c>
      <c r="B1970" s="884" t="s">
        <v>15332</v>
      </c>
      <c r="C1970" s="885" t="s">
        <v>15333</v>
      </c>
      <c r="D1970" s="884" t="s">
        <v>9569</v>
      </c>
      <c r="E1970" s="884" t="s">
        <v>15334</v>
      </c>
      <c r="F1970" s="884" t="s">
        <v>8604</v>
      </c>
    </row>
    <row r="1971" customFormat="false" ht="23.25" hidden="false" customHeight="false" outlineLevel="0" collapsed="false">
      <c r="A1971" s="884" t="s">
        <v>8464</v>
      </c>
      <c r="B1971" s="884" t="s">
        <v>15335</v>
      </c>
      <c r="C1971" s="885" t="s">
        <v>15336</v>
      </c>
      <c r="D1971" s="884" t="s">
        <v>9569</v>
      </c>
      <c r="E1971" s="884" t="s">
        <v>15337</v>
      </c>
      <c r="F1971" s="884" t="s">
        <v>15338</v>
      </c>
    </row>
    <row r="1972" customFormat="false" ht="23.25" hidden="false" customHeight="false" outlineLevel="0" collapsed="false">
      <c r="A1972" s="884" t="s">
        <v>8464</v>
      </c>
      <c r="B1972" s="884" t="s">
        <v>15339</v>
      </c>
      <c r="C1972" s="885" t="s">
        <v>15340</v>
      </c>
      <c r="D1972" s="884" t="s">
        <v>9569</v>
      </c>
      <c r="E1972" s="884" t="s">
        <v>15341</v>
      </c>
      <c r="F1972" s="884" t="s">
        <v>15342</v>
      </c>
    </row>
    <row r="1973" customFormat="false" ht="23.25" hidden="false" customHeight="false" outlineLevel="0" collapsed="false">
      <c r="A1973" s="884" t="s">
        <v>8464</v>
      </c>
      <c r="B1973" s="884" t="s">
        <v>15343</v>
      </c>
      <c r="C1973" s="885" t="s">
        <v>15344</v>
      </c>
      <c r="D1973" s="884" t="s">
        <v>9569</v>
      </c>
      <c r="E1973" s="884" t="s">
        <v>15345</v>
      </c>
      <c r="F1973" s="884" t="s">
        <v>15346</v>
      </c>
    </row>
    <row r="1974" customFormat="false" ht="23.25" hidden="false" customHeight="false" outlineLevel="0" collapsed="false">
      <c r="A1974" s="884" t="s">
        <v>8464</v>
      </c>
      <c r="B1974" s="884" t="s">
        <v>15347</v>
      </c>
      <c r="C1974" s="885" t="s">
        <v>15348</v>
      </c>
      <c r="D1974" s="884" t="s">
        <v>9569</v>
      </c>
      <c r="E1974" s="884" t="s">
        <v>15349</v>
      </c>
      <c r="F1974" s="884" t="s">
        <v>15350</v>
      </c>
    </row>
    <row r="1975" customFormat="false" ht="23.25" hidden="false" customHeight="false" outlineLevel="0" collapsed="false">
      <c r="A1975" s="884" t="s">
        <v>8464</v>
      </c>
      <c r="B1975" s="884" t="s">
        <v>15351</v>
      </c>
      <c r="C1975" s="885" t="s">
        <v>15352</v>
      </c>
      <c r="D1975" s="884" t="s">
        <v>9569</v>
      </c>
      <c r="E1975" s="884" t="s">
        <v>15353</v>
      </c>
      <c r="F1975" s="884" t="s">
        <v>15354</v>
      </c>
    </row>
    <row r="1976" customFormat="false" ht="23.25" hidden="false" customHeight="false" outlineLevel="0" collapsed="false">
      <c r="A1976" s="884" t="s">
        <v>8464</v>
      </c>
      <c r="B1976" s="884" t="s">
        <v>15355</v>
      </c>
      <c r="C1976" s="885" t="s">
        <v>15356</v>
      </c>
      <c r="D1976" s="884" t="s">
        <v>9569</v>
      </c>
      <c r="E1976" s="884" t="s">
        <v>15357</v>
      </c>
      <c r="F1976" s="884" t="s">
        <v>15358</v>
      </c>
    </row>
    <row r="1977" customFormat="false" ht="23.25" hidden="false" customHeight="false" outlineLevel="0" collapsed="false">
      <c r="A1977" s="884" t="s">
        <v>8464</v>
      </c>
      <c r="B1977" s="884" t="s">
        <v>15359</v>
      </c>
      <c r="C1977" s="885" t="s">
        <v>15360</v>
      </c>
      <c r="D1977" s="884" t="s">
        <v>9569</v>
      </c>
      <c r="E1977" s="884" t="s">
        <v>15361</v>
      </c>
      <c r="F1977" s="884" t="s">
        <v>15362</v>
      </c>
    </row>
    <row r="1978" customFormat="false" ht="23.25" hidden="false" customHeight="false" outlineLevel="0" collapsed="false">
      <c r="A1978" s="884" t="s">
        <v>8464</v>
      </c>
      <c r="B1978" s="884" t="s">
        <v>15363</v>
      </c>
      <c r="C1978" s="885" t="s">
        <v>15364</v>
      </c>
      <c r="D1978" s="884" t="s">
        <v>9569</v>
      </c>
      <c r="E1978" s="884" t="s">
        <v>15365</v>
      </c>
      <c r="F1978" s="884" t="s">
        <v>15366</v>
      </c>
    </row>
    <row r="1979" customFormat="false" ht="23.25" hidden="false" customHeight="false" outlineLevel="0" collapsed="false">
      <c r="A1979" s="884" t="s">
        <v>8464</v>
      </c>
      <c r="B1979" s="884" t="s">
        <v>15367</v>
      </c>
      <c r="C1979" s="885" t="s">
        <v>15368</v>
      </c>
      <c r="D1979" s="884" t="s">
        <v>9569</v>
      </c>
      <c r="E1979" s="884" t="s">
        <v>15369</v>
      </c>
      <c r="F1979" s="884" t="s">
        <v>15370</v>
      </c>
    </row>
    <row r="1980" customFormat="false" ht="34.5" hidden="false" customHeight="false" outlineLevel="0" collapsed="false">
      <c r="A1980" s="884" t="s">
        <v>8464</v>
      </c>
      <c r="B1980" s="884" t="s">
        <v>15371</v>
      </c>
      <c r="C1980" s="885" t="s">
        <v>15372</v>
      </c>
      <c r="D1980" s="884" t="s">
        <v>9569</v>
      </c>
      <c r="E1980" s="884" t="s">
        <v>15373</v>
      </c>
      <c r="F1980" s="884" t="s">
        <v>15374</v>
      </c>
    </row>
    <row r="1981" customFormat="false" ht="23.25" hidden="false" customHeight="false" outlineLevel="0" collapsed="false">
      <c r="A1981" s="884" t="s">
        <v>8464</v>
      </c>
      <c r="B1981" s="884" t="s">
        <v>15375</v>
      </c>
      <c r="C1981" s="885" t="s">
        <v>15376</v>
      </c>
      <c r="D1981" s="884" t="s">
        <v>9569</v>
      </c>
      <c r="E1981" s="884" t="s">
        <v>15377</v>
      </c>
      <c r="F1981" s="884" t="s">
        <v>15378</v>
      </c>
    </row>
    <row r="1982" customFormat="false" ht="34.5" hidden="false" customHeight="false" outlineLevel="0" collapsed="false">
      <c r="A1982" s="884" t="s">
        <v>8464</v>
      </c>
      <c r="B1982" s="884" t="s">
        <v>15379</v>
      </c>
      <c r="C1982" s="885" t="s">
        <v>15380</v>
      </c>
      <c r="D1982" s="884" t="s">
        <v>9569</v>
      </c>
      <c r="E1982" s="884" t="s">
        <v>15381</v>
      </c>
      <c r="F1982" s="884" t="s">
        <v>15382</v>
      </c>
    </row>
    <row r="1983" customFormat="false" ht="23.25" hidden="false" customHeight="false" outlineLevel="0" collapsed="false">
      <c r="A1983" s="884" t="s">
        <v>8464</v>
      </c>
      <c r="B1983" s="884" t="s">
        <v>15383</v>
      </c>
      <c r="C1983" s="885" t="s">
        <v>15384</v>
      </c>
      <c r="D1983" s="884" t="s">
        <v>9569</v>
      </c>
      <c r="E1983" s="884" t="s">
        <v>15385</v>
      </c>
      <c r="F1983" s="884" t="s">
        <v>15386</v>
      </c>
    </row>
    <row r="1984" customFormat="false" ht="34.5" hidden="false" customHeight="false" outlineLevel="0" collapsed="false">
      <c r="A1984" s="884" t="s">
        <v>8464</v>
      </c>
      <c r="B1984" s="884" t="s">
        <v>15387</v>
      </c>
      <c r="C1984" s="885" t="s">
        <v>15388</v>
      </c>
      <c r="D1984" s="884" t="s">
        <v>9569</v>
      </c>
      <c r="E1984" s="884" t="s">
        <v>15389</v>
      </c>
      <c r="F1984" s="884" t="s">
        <v>15390</v>
      </c>
    </row>
    <row r="1985" customFormat="false" ht="23.25" hidden="false" customHeight="false" outlineLevel="0" collapsed="false">
      <c r="A1985" s="884" t="s">
        <v>8464</v>
      </c>
      <c r="B1985" s="884" t="s">
        <v>15391</v>
      </c>
      <c r="C1985" s="885" t="s">
        <v>15392</v>
      </c>
      <c r="D1985" s="884" t="s">
        <v>9569</v>
      </c>
      <c r="E1985" s="884" t="s">
        <v>15393</v>
      </c>
      <c r="F1985" s="884" t="s">
        <v>15394</v>
      </c>
    </row>
    <row r="1986" customFormat="false" ht="34.5" hidden="false" customHeight="false" outlineLevel="0" collapsed="false">
      <c r="A1986" s="884" t="s">
        <v>8464</v>
      </c>
      <c r="B1986" s="884" t="s">
        <v>15395</v>
      </c>
      <c r="C1986" s="885" t="s">
        <v>15396</v>
      </c>
      <c r="D1986" s="884" t="s">
        <v>9569</v>
      </c>
      <c r="E1986" s="884" t="s">
        <v>15397</v>
      </c>
      <c r="F1986" s="884" t="s">
        <v>15398</v>
      </c>
    </row>
    <row r="1987" customFormat="false" ht="23.25" hidden="false" customHeight="false" outlineLevel="0" collapsed="false">
      <c r="A1987" s="884" t="s">
        <v>8464</v>
      </c>
      <c r="B1987" s="884" t="s">
        <v>15399</v>
      </c>
      <c r="C1987" s="885" t="s">
        <v>15400</v>
      </c>
      <c r="D1987" s="884" t="s">
        <v>9569</v>
      </c>
      <c r="E1987" s="884" t="s">
        <v>15401</v>
      </c>
      <c r="F1987" s="884" t="s">
        <v>15402</v>
      </c>
    </row>
    <row r="1988" customFormat="false" ht="34.5" hidden="false" customHeight="false" outlineLevel="0" collapsed="false">
      <c r="A1988" s="884" t="s">
        <v>8464</v>
      </c>
      <c r="B1988" s="884" t="s">
        <v>15403</v>
      </c>
      <c r="C1988" s="885" t="s">
        <v>15404</v>
      </c>
      <c r="D1988" s="884" t="s">
        <v>9569</v>
      </c>
      <c r="E1988" s="884" t="s">
        <v>8512</v>
      </c>
      <c r="F1988" s="884" t="s">
        <v>15405</v>
      </c>
    </row>
    <row r="1989" customFormat="false" ht="23.25" hidden="false" customHeight="false" outlineLevel="0" collapsed="false">
      <c r="A1989" s="884" t="s">
        <v>8464</v>
      </c>
      <c r="B1989" s="884" t="s">
        <v>15406</v>
      </c>
      <c r="C1989" s="885" t="s">
        <v>15407</v>
      </c>
      <c r="D1989" s="884" t="s">
        <v>9569</v>
      </c>
      <c r="E1989" s="884" t="s">
        <v>15408</v>
      </c>
      <c r="F1989" s="884" t="s">
        <v>15409</v>
      </c>
    </row>
    <row r="1990" customFormat="false" ht="34.5" hidden="false" customHeight="false" outlineLevel="0" collapsed="false">
      <c r="A1990" s="884" t="s">
        <v>8464</v>
      </c>
      <c r="B1990" s="884" t="s">
        <v>15410</v>
      </c>
      <c r="C1990" s="885" t="s">
        <v>15411</v>
      </c>
      <c r="D1990" s="884" t="s">
        <v>9569</v>
      </c>
      <c r="E1990" s="884" t="s">
        <v>15412</v>
      </c>
      <c r="F1990" s="884" t="s">
        <v>15413</v>
      </c>
    </row>
    <row r="1991" customFormat="false" ht="23.25" hidden="false" customHeight="false" outlineLevel="0" collapsed="false">
      <c r="A1991" s="884" t="s">
        <v>8464</v>
      </c>
      <c r="B1991" s="884" t="s">
        <v>15414</v>
      </c>
      <c r="C1991" s="885" t="s">
        <v>15415</v>
      </c>
      <c r="D1991" s="884" t="s">
        <v>9569</v>
      </c>
      <c r="E1991" s="884" t="s">
        <v>13980</v>
      </c>
      <c r="F1991" s="884" t="s">
        <v>15416</v>
      </c>
    </row>
    <row r="1992" customFormat="false" ht="34.5" hidden="false" customHeight="false" outlineLevel="0" collapsed="false">
      <c r="A1992" s="884" t="s">
        <v>8464</v>
      </c>
      <c r="B1992" s="884" t="s">
        <v>15417</v>
      </c>
      <c r="C1992" s="885" t="s">
        <v>15418</v>
      </c>
      <c r="D1992" s="884" t="s">
        <v>9569</v>
      </c>
      <c r="E1992" s="884" t="s">
        <v>15419</v>
      </c>
      <c r="F1992" s="884" t="s">
        <v>15420</v>
      </c>
    </row>
    <row r="1993" customFormat="false" ht="23.25" hidden="false" customHeight="false" outlineLevel="0" collapsed="false">
      <c r="A1993" s="884" t="s">
        <v>8464</v>
      </c>
      <c r="B1993" s="884" t="s">
        <v>15421</v>
      </c>
      <c r="C1993" s="885" t="s">
        <v>15422</v>
      </c>
      <c r="D1993" s="884" t="s">
        <v>9569</v>
      </c>
      <c r="E1993" s="884" t="s">
        <v>15423</v>
      </c>
      <c r="F1993" s="884" t="s">
        <v>15424</v>
      </c>
    </row>
    <row r="1994" customFormat="false" ht="34.5" hidden="false" customHeight="false" outlineLevel="0" collapsed="false">
      <c r="A1994" s="884" t="s">
        <v>8464</v>
      </c>
      <c r="B1994" s="884" t="s">
        <v>15425</v>
      </c>
      <c r="C1994" s="885" t="s">
        <v>15426</v>
      </c>
      <c r="D1994" s="884" t="s">
        <v>9569</v>
      </c>
      <c r="E1994" s="884" t="s">
        <v>9333</v>
      </c>
      <c r="F1994" s="884" t="s">
        <v>15427</v>
      </c>
    </row>
    <row r="1995" customFormat="false" ht="23.25" hidden="false" customHeight="false" outlineLevel="0" collapsed="false">
      <c r="A1995" s="884" t="s">
        <v>8464</v>
      </c>
      <c r="B1995" s="884" t="s">
        <v>15428</v>
      </c>
      <c r="C1995" s="885" t="s">
        <v>15429</v>
      </c>
      <c r="D1995" s="884" t="s">
        <v>9569</v>
      </c>
      <c r="E1995" s="884" t="s">
        <v>15430</v>
      </c>
      <c r="F1995" s="884" t="s">
        <v>15431</v>
      </c>
    </row>
    <row r="1996" customFormat="false" ht="34.5" hidden="false" customHeight="false" outlineLevel="0" collapsed="false">
      <c r="A1996" s="884" t="s">
        <v>8464</v>
      </c>
      <c r="B1996" s="884" t="s">
        <v>15432</v>
      </c>
      <c r="C1996" s="885" t="s">
        <v>15433</v>
      </c>
      <c r="D1996" s="884" t="s">
        <v>9569</v>
      </c>
      <c r="E1996" s="884" t="s">
        <v>15434</v>
      </c>
      <c r="F1996" s="884" t="s">
        <v>15166</v>
      </c>
    </row>
    <row r="1997" customFormat="false" ht="23.25" hidden="false" customHeight="false" outlineLevel="0" collapsed="false">
      <c r="A1997" s="884" t="s">
        <v>8464</v>
      </c>
      <c r="B1997" s="884" t="s">
        <v>15435</v>
      </c>
      <c r="C1997" s="885" t="s">
        <v>15436</v>
      </c>
      <c r="D1997" s="884" t="s">
        <v>9569</v>
      </c>
      <c r="E1997" s="884" t="s">
        <v>15437</v>
      </c>
      <c r="F1997" s="884" t="s">
        <v>15438</v>
      </c>
    </row>
    <row r="1998" customFormat="false" ht="23.25" hidden="false" customHeight="false" outlineLevel="0" collapsed="false">
      <c r="A1998" s="884" t="s">
        <v>8464</v>
      </c>
      <c r="B1998" s="884" t="s">
        <v>15439</v>
      </c>
      <c r="C1998" s="885" t="s">
        <v>15440</v>
      </c>
      <c r="D1998" s="884" t="s">
        <v>9569</v>
      </c>
      <c r="E1998" s="884" t="s">
        <v>12556</v>
      </c>
      <c r="F1998" s="884" t="s">
        <v>15441</v>
      </c>
    </row>
    <row r="1999" customFormat="false" ht="23.25" hidden="false" customHeight="false" outlineLevel="0" collapsed="false">
      <c r="A1999" s="884" t="s">
        <v>8464</v>
      </c>
      <c r="B1999" s="884" t="s">
        <v>15442</v>
      </c>
      <c r="C1999" s="885" t="s">
        <v>15443</v>
      </c>
      <c r="D1999" s="884" t="s">
        <v>9569</v>
      </c>
      <c r="E1999" s="884" t="s">
        <v>15444</v>
      </c>
      <c r="F1999" s="884" t="s">
        <v>9571</v>
      </c>
    </row>
    <row r="2000" customFormat="false" ht="23.25" hidden="false" customHeight="false" outlineLevel="0" collapsed="false">
      <c r="A2000" s="884" t="s">
        <v>8464</v>
      </c>
      <c r="B2000" s="884" t="s">
        <v>15445</v>
      </c>
      <c r="C2000" s="885" t="s">
        <v>15446</v>
      </c>
      <c r="D2000" s="884" t="s">
        <v>9569</v>
      </c>
      <c r="E2000" s="884" t="s">
        <v>15447</v>
      </c>
      <c r="F2000" s="884" t="s">
        <v>15448</v>
      </c>
    </row>
    <row r="2001" customFormat="false" ht="23.25" hidden="false" customHeight="false" outlineLevel="0" collapsed="false">
      <c r="A2001" s="884" t="s">
        <v>8464</v>
      </c>
      <c r="B2001" s="884" t="s">
        <v>15449</v>
      </c>
      <c r="C2001" s="885" t="s">
        <v>15450</v>
      </c>
      <c r="D2001" s="884" t="s">
        <v>9569</v>
      </c>
      <c r="E2001" s="884" t="s">
        <v>15451</v>
      </c>
      <c r="F2001" s="884" t="s">
        <v>15452</v>
      </c>
    </row>
    <row r="2002" customFormat="false" ht="23.25" hidden="false" customHeight="false" outlineLevel="0" collapsed="false">
      <c r="A2002" s="884" t="s">
        <v>8464</v>
      </c>
      <c r="B2002" s="884" t="s">
        <v>15453</v>
      </c>
      <c r="C2002" s="885" t="s">
        <v>15454</v>
      </c>
      <c r="D2002" s="884" t="s">
        <v>9569</v>
      </c>
      <c r="E2002" s="884" t="s">
        <v>15455</v>
      </c>
      <c r="F2002" s="884" t="s">
        <v>15456</v>
      </c>
    </row>
    <row r="2003" customFormat="false" ht="23.25" hidden="false" customHeight="false" outlineLevel="0" collapsed="false">
      <c r="A2003" s="884" t="s">
        <v>8464</v>
      </c>
      <c r="B2003" s="884" t="s">
        <v>15457</v>
      </c>
      <c r="C2003" s="885" t="s">
        <v>15458</v>
      </c>
      <c r="D2003" s="884" t="s">
        <v>9569</v>
      </c>
      <c r="E2003" s="884" t="s">
        <v>15459</v>
      </c>
      <c r="F2003" s="884" t="s">
        <v>15460</v>
      </c>
    </row>
    <row r="2004" customFormat="false" ht="23.25" hidden="false" customHeight="false" outlineLevel="0" collapsed="false">
      <c r="A2004" s="884" t="s">
        <v>8464</v>
      </c>
      <c r="B2004" s="884" t="s">
        <v>15461</v>
      </c>
      <c r="C2004" s="885" t="s">
        <v>15462</v>
      </c>
      <c r="D2004" s="884" t="s">
        <v>9569</v>
      </c>
      <c r="E2004" s="884" t="s">
        <v>15463</v>
      </c>
      <c r="F2004" s="884" t="s">
        <v>15464</v>
      </c>
    </row>
    <row r="2005" customFormat="false" ht="23.25" hidden="false" customHeight="false" outlineLevel="0" collapsed="false">
      <c r="A2005" s="884" t="s">
        <v>8464</v>
      </c>
      <c r="B2005" s="884" t="s">
        <v>15465</v>
      </c>
      <c r="C2005" s="885" t="s">
        <v>15466</v>
      </c>
      <c r="D2005" s="884" t="s">
        <v>9569</v>
      </c>
      <c r="E2005" s="884" t="s">
        <v>15467</v>
      </c>
      <c r="F2005" s="884" t="s">
        <v>15468</v>
      </c>
    </row>
    <row r="2006" customFormat="false" ht="23.25" hidden="false" customHeight="false" outlineLevel="0" collapsed="false">
      <c r="A2006" s="884" t="s">
        <v>8464</v>
      </c>
      <c r="B2006" s="884" t="s">
        <v>15469</v>
      </c>
      <c r="C2006" s="885" t="s">
        <v>15470</v>
      </c>
      <c r="D2006" s="884" t="s">
        <v>9569</v>
      </c>
      <c r="E2006" s="884" t="s">
        <v>15471</v>
      </c>
      <c r="F2006" s="884" t="s">
        <v>15472</v>
      </c>
    </row>
    <row r="2007" customFormat="false" ht="23.25" hidden="false" customHeight="false" outlineLevel="0" collapsed="false">
      <c r="A2007" s="884" t="s">
        <v>8464</v>
      </c>
      <c r="B2007" s="884" t="s">
        <v>15473</v>
      </c>
      <c r="C2007" s="885" t="s">
        <v>15474</v>
      </c>
      <c r="D2007" s="884" t="s">
        <v>9569</v>
      </c>
      <c r="E2007" s="884" t="s">
        <v>15475</v>
      </c>
      <c r="F2007" s="884" t="s">
        <v>15476</v>
      </c>
    </row>
    <row r="2008" customFormat="false" ht="23.25" hidden="false" customHeight="false" outlineLevel="0" collapsed="false">
      <c r="A2008" s="884" t="s">
        <v>8464</v>
      </c>
      <c r="B2008" s="884" t="s">
        <v>15477</v>
      </c>
      <c r="C2008" s="885" t="s">
        <v>15478</v>
      </c>
      <c r="D2008" s="884" t="s">
        <v>9569</v>
      </c>
      <c r="E2008" s="884" t="s">
        <v>8493</v>
      </c>
      <c r="F2008" s="884" t="s">
        <v>9657</v>
      </c>
    </row>
    <row r="2009" customFormat="false" ht="23.25" hidden="false" customHeight="false" outlineLevel="0" collapsed="false">
      <c r="A2009" s="884" t="s">
        <v>8464</v>
      </c>
      <c r="B2009" s="884" t="s">
        <v>15479</v>
      </c>
      <c r="C2009" s="885" t="s">
        <v>15480</v>
      </c>
      <c r="D2009" s="884" t="s">
        <v>9569</v>
      </c>
      <c r="E2009" s="884" t="s">
        <v>15481</v>
      </c>
      <c r="F2009" s="884" t="s">
        <v>8493</v>
      </c>
    </row>
    <row r="2010" customFormat="false" ht="23.25" hidden="false" customHeight="false" outlineLevel="0" collapsed="false">
      <c r="A2010" s="884" t="s">
        <v>8464</v>
      </c>
      <c r="B2010" s="884" t="s">
        <v>15482</v>
      </c>
      <c r="C2010" s="885" t="s">
        <v>15483</v>
      </c>
      <c r="D2010" s="884" t="s">
        <v>9569</v>
      </c>
      <c r="E2010" s="884" t="s">
        <v>15484</v>
      </c>
      <c r="F2010" s="884" t="s">
        <v>15485</v>
      </c>
    </row>
    <row r="2011" customFormat="false" ht="23.25" hidden="false" customHeight="false" outlineLevel="0" collapsed="false">
      <c r="A2011" s="884" t="s">
        <v>8464</v>
      </c>
      <c r="B2011" s="884" t="s">
        <v>15486</v>
      </c>
      <c r="C2011" s="885" t="s">
        <v>15487</v>
      </c>
      <c r="D2011" s="884" t="s">
        <v>9569</v>
      </c>
      <c r="E2011" s="884" t="s">
        <v>15488</v>
      </c>
      <c r="F2011" s="884" t="s">
        <v>15489</v>
      </c>
    </row>
    <row r="2012" customFormat="false" ht="23.25" hidden="false" customHeight="false" outlineLevel="0" collapsed="false">
      <c r="A2012" s="884" t="s">
        <v>8464</v>
      </c>
      <c r="B2012" s="884" t="s">
        <v>15490</v>
      </c>
      <c r="C2012" s="885" t="s">
        <v>15491</v>
      </c>
      <c r="D2012" s="884" t="s">
        <v>9569</v>
      </c>
      <c r="E2012" s="884" t="s">
        <v>8492</v>
      </c>
      <c r="F2012" s="884" t="s">
        <v>15492</v>
      </c>
    </row>
    <row r="2013" customFormat="false" ht="23.25" hidden="false" customHeight="false" outlineLevel="0" collapsed="false">
      <c r="A2013" s="884" t="s">
        <v>8464</v>
      </c>
      <c r="B2013" s="884" t="s">
        <v>15493</v>
      </c>
      <c r="C2013" s="885" t="s">
        <v>15494</v>
      </c>
      <c r="D2013" s="884" t="s">
        <v>9569</v>
      </c>
      <c r="E2013" s="884" t="s">
        <v>15495</v>
      </c>
      <c r="F2013" s="884" t="s">
        <v>8492</v>
      </c>
    </row>
    <row r="2014" customFormat="false" ht="23.25" hidden="false" customHeight="false" outlineLevel="0" collapsed="false">
      <c r="A2014" s="884" t="s">
        <v>8464</v>
      </c>
      <c r="B2014" s="884" t="s">
        <v>15496</v>
      </c>
      <c r="C2014" s="885" t="s">
        <v>15497</v>
      </c>
      <c r="D2014" s="884" t="s">
        <v>9569</v>
      </c>
      <c r="E2014" s="884" t="s">
        <v>15498</v>
      </c>
      <c r="F2014" s="884" t="s">
        <v>15499</v>
      </c>
    </row>
    <row r="2015" customFormat="false" ht="23.25" hidden="false" customHeight="false" outlineLevel="0" collapsed="false">
      <c r="A2015" s="884" t="s">
        <v>8464</v>
      </c>
      <c r="B2015" s="884" t="s">
        <v>15500</v>
      </c>
      <c r="C2015" s="885" t="s">
        <v>15501</v>
      </c>
      <c r="D2015" s="884" t="s">
        <v>9569</v>
      </c>
      <c r="E2015" s="884" t="s">
        <v>15174</v>
      </c>
      <c r="F2015" s="884" t="s">
        <v>15502</v>
      </c>
    </row>
    <row r="2016" customFormat="false" ht="23.25" hidden="false" customHeight="false" outlineLevel="0" collapsed="false">
      <c r="A2016" s="884" t="s">
        <v>8464</v>
      </c>
      <c r="B2016" s="884" t="s">
        <v>15503</v>
      </c>
      <c r="C2016" s="885" t="s">
        <v>15504</v>
      </c>
      <c r="D2016" s="884" t="s">
        <v>9569</v>
      </c>
      <c r="E2016" s="884" t="s">
        <v>15505</v>
      </c>
      <c r="F2016" s="884" t="s">
        <v>15481</v>
      </c>
    </row>
    <row r="2017" customFormat="false" ht="23.25" hidden="false" customHeight="false" outlineLevel="0" collapsed="false">
      <c r="A2017" s="884" t="s">
        <v>8464</v>
      </c>
      <c r="B2017" s="884" t="s">
        <v>15506</v>
      </c>
      <c r="C2017" s="885" t="s">
        <v>15507</v>
      </c>
      <c r="D2017" s="884" t="s">
        <v>9569</v>
      </c>
      <c r="E2017" s="884" t="s">
        <v>10677</v>
      </c>
      <c r="F2017" s="884" t="s">
        <v>13696</v>
      </c>
    </row>
    <row r="2018" customFormat="false" ht="23.25" hidden="false" customHeight="false" outlineLevel="0" collapsed="false">
      <c r="A2018" s="884" t="s">
        <v>8464</v>
      </c>
      <c r="B2018" s="884" t="s">
        <v>15508</v>
      </c>
      <c r="C2018" s="885" t="s">
        <v>15509</v>
      </c>
      <c r="D2018" s="884" t="s">
        <v>9569</v>
      </c>
      <c r="E2018" s="884" t="s">
        <v>15510</v>
      </c>
      <c r="F2018" s="884" t="s">
        <v>10210</v>
      </c>
    </row>
    <row r="2019" customFormat="false" ht="23.25" hidden="false" customHeight="false" outlineLevel="0" collapsed="false">
      <c r="A2019" s="884" t="s">
        <v>8464</v>
      </c>
      <c r="B2019" s="884" t="s">
        <v>15511</v>
      </c>
      <c r="C2019" s="885" t="s">
        <v>15512</v>
      </c>
      <c r="D2019" s="884" t="s">
        <v>9569</v>
      </c>
      <c r="E2019" s="884" t="s">
        <v>10627</v>
      </c>
      <c r="F2019" s="884" t="s">
        <v>15513</v>
      </c>
    </row>
    <row r="2020" customFormat="false" ht="23.25" hidden="false" customHeight="false" outlineLevel="0" collapsed="false">
      <c r="A2020" s="884" t="s">
        <v>8464</v>
      </c>
      <c r="B2020" s="884" t="s">
        <v>15514</v>
      </c>
      <c r="C2020" s="885" t="s">
        <v>15515</v>
      </c>
      <c r="D2020" s="884" t="s">
        <v>9569</v>
      </c>
      <c r="E2020" s="884" t="s">
        <v>15516</v>
      </c>
      <c r="F2020" s="884" t="s">
        <v>15517</v>
      </c>
    </row>
    <row r="2021" customFormat="false" ht="23.25" hidden="false" customHeight="false" outlineLevel="0" collapsed="false">
      <c r="A2021" s="884" t="s">
        <v>8464</v>
      </c>
      <c r="B2021" s="884" t="s">
        <v>15518</v>
      </c>
      <c r="C2021" s="885" t="s">
        <v>15519</v>
      </c>
      <c r="D2021" s="884" t="s">
        <v>9569</v>
      </c>
      <c r="E2021" s="884" t="s">
        <v>15520</v>
      </c>
      <c r="F2021" s="884" t="s">
        <v>15521</v>
      </c>
    </row>
    <row r="2022" customFormat="false" ht="23.25" hidden="false" customHeight="false" outlineLevel="0" collapsed="false">
      <c r="A2022" s="884" t="s">
        <v>8464</v>
      </c>
      <c r="B2022" s="884" t="s">
        <v>15522</v>
      </c>
      <c r="C2022" s="885" t="s">
        <v>15523</v>
      </c>
      <c r="D2022" s="884" t="s">
        <v>9569</v>
      </c>
      <c r="E2022" s="884" t="s">
        <v>15524</v>
      </c>
      <c r="F2022" s="884" t="s">
        <v>15525</v>
      </c>
    </row>
    <row r="2023" customFormat="false" ht="23.25" hidden="false" customHeight="false" outlineLevel="0" collapsed="false">
      <c r="A2023" s="884" t="s">
        <v>8464</v>
      </c>
      <c r="B2023" s="884" t="s">
        <v>15526</v>
      </c>
      <c r="C2023" s="885" t="s">
        <v>15527</v>
      </c>
      <c r="D2023" s="884" t="s">
        <v>9569</v>
      </c>
      <c r="E2023" s="884" t="s">
        <v>15528</v>
      </c>
      <c r="F2023" s="884" t="s">
        <v>15529</v>
      </c>
    </row>
    <row r="2024" customFormat="false" ht="23.25" hidden="false" customHeight="false" outlineLevel="0" collapsed="false">
      <c r="A2024" s="884" t="s">
        <v>8464</v>
      </c>
      <c r="B2024" s="884" t="s">
        <v>15530</v>
      </c>
      <c r="C2024" s="885" t="s">
        <v>15531</v>
      </c>
      <c r="D2024" s="884" t="s">
        <v>9569</v>
      </c>
      <c r="E2024" s="884" t="s">
        <v>15532</v>
      </c>
      <c r="F2024" s="884" t="s">
        <v>12352</v>
      </c>
    </row>
    <row r="2025" customFormat="false" ht="23.25" hidden="false" customHeight="false" outlineLevel="0" collapsed="false">
      <c r="A2025" s="884" t="s">
        <v>8464</v>
      </c>
      <c r="B2025" s="884" t="s">
        <v>15533</v>
      </c>
      <c r="C2025" s="885" t="s">
        <v>15534</v>
      </c>
      <c r="D2025" s="884" t="s">
        <v>9569</v>
      </c>
      <c r="E2025" s="884" t="s">
        <v>15535</v>
      </c>
      <c r="F2025" s="884" t="s">
        <v>15536</v>
      </c>
    </row>
    <row r="2026" customFormat="false" ht="23.25" hidden="false" customHeight="false" outlineLevel="0" collapsed="false">
      <c r="A2026" s="884" t="s">
        <v>8464</v>
      </c>
      <c r="B2026" s="884" t="s">
        <v>15537</v>
      </c>
      <c r="C2026" s="885" t="s">
        <v>15538</v>
      </c>
      <c r="D2026" s="884" t="s">
        <v>9569</v>
      </c>
      <c r="E2026" s="884" t="s">
        <v>15539</v>
      </c>
      <c r="F2026" s="884" t="s">
        <v>15540</v>
      </c>
    </row>
    <row r="2027" customFormat="false" ht="23.25" hidden="false" customHeight="false" outlineLevel="0" collapsed="false">
      <c r="A2027" s="884" t="s">
        <v>8464</v>
      </c>
      <c r="B2027" s="884" t="s">
        <v>15541</v>
      </c>
      <c r="C2027" s="885" t="s">
        <v>15542</v>
      </c>
      <c r="D2027" s="884" t="s">
        <v>9569</v>
      </c>
      <c r="E2027" s="884" t="s">
        <v>15543</v>
      </c>
      <c r="F2027" s="884" t="s">
        <v>15544</v>
      </c>
    </row>
    <row r="2028" customFormat="false" ht="23.25" hidden="false" customHeight="false" outlineLevel="0" collapsed="false">
      <c r="A2028" s="884" t="s">
        <v>8464</v>
      </c>
      <c r="B2028" s="884" t="s">
        <v>15545</v>
      </c>
      <c r="C2028" s="885" t="s">
        <v>15546</v>
      </c>
      <c r="D2028" s="884" t="s">
        <v>9569</v>
      </c>
      <c r="E2028" s="884" t="s">
        <v>15547</v>
      </c>
      <c r="F2028" s="884" t="s">
        <v>15548</v>
      </c>
    </row>
    <row r="2029" customFormat="false" ht="23.25" hidden="false" customHeight="false" outlineLevel="0" collapsed="false">
      <c r="A2029" s="884" t="s">
        <v>8464</v>
      </c>
      <c r="B2029" s="884" t="s">
        <v>15549</v>
      </c>
      <c r="C2029" s="885" t="s">
        <v>15550</v>
      </c>
      <c r="D2029" s="884" t="s">
        <v>9569</v>
      </c>
      <c r="E2029" s="884" t="s">
        <v>15551</v>
      </c>
      <c r="F2029" s="884" t="s">
        <v>13705</v>
      </c>
    </row>
    <row r="2030" customFormat="false" ht="23.25" hidden="false" customHeight="false" outlineLevel="0" collapsed="false">
      <c r="A2030" s="884" t="s">
        <v>8464</v>
      </c>
      <c r="B2030" s="884" t="s">
        <v>15552</v>
      </c>
      <c r="C2030" s="885" t="s">
        <v>15553</v>
      </c>
      <c r="D2030" s="884" t="s">
        <v>9569</v>
      </c>
      <c r="E2030" s="884" t="s">
        <v>15554</v>
      </c>
      <c r="F2030" s="884" t="s">
        <v>15555</v>
      </c>
    </row>
    <row r="2031" customFormat="false" ht="23.25" hidden="false" customHeight="false" outlineLevel="0" collapsed="false">
      <c r="A2031" s="884" t="s">
        <v>8464</v>
      </c>
      <c r="B2031" s="884" t="s">
        <v>15556</v>
      </c>
      <c r="C2031" s="885" t="s">
        <v>15557</v>
      </c>
      <c r="D2031" s="884" t="s">
        <v>9569</v>
      </c>
      <c r="E2031" s="884" t="s">
        <v>15558</v>
      </c>
      <c r="F2031" s="884" t="s">
        <v>15559</v>
      </c>
    </row>
    <row r="2032" customFormat="false" ht="15" hidden="false" customHeight="false" outlineLevel="0" collapsed="false">
      <c r="A2032" s="884" t="s">
        <v>8464</v>
      </c>
      <c r="B2032" s="884" t="s">
        <v>15560</v>
      </c>
      <c r="C2032" s="885" t="s">
        <v>15561</v>
      </c>
      <c r="D2032" s="884" t="s">
        <v>9569</v>
      </c>
      <c r="E2032" s="884" t="s">
        <v>15562</v>
      </c>
      <c r="F2032" s="884" t="s">
        <v>15563</v>
      </c>
    </row>
    <row r="2033" customFormat="false" ht="23.25" hidden="false" customHeight="false" outlineLevel="0" collapsed="false">
      <c r="A2033" s="884" t="s">
        <v>8464</v>
      </c>
      <c r="B2033" s="884" t="s">
        <v>15564</v>
      </c>
      <c r="C2033" s="885" t="s">
        <v>15565</v>
      </c>
      <c r="D2033" s="884" t="s">
        <v>9569</v>
      </c>
      <c r="E2033" s="884" t="s">
        <v>15566</v>
      </c>
      <c r="F2033" s="884" t="s">
        <v>15567</v>
      </c>
    </row>
    <row r="2034" customFormat="false" ht="23.25" hidden="false" customHeight="false" outlineLevel="0" collapsed="false">
      <c r="A2034" s="884" t="s">
        <v>8464</v>
      </c>
      <c r="B2034" s="884" t="s">
        <v>15568</v>
      </c>
      <c r="C2034" s="885" t="s">
        <v>15569</v>
      </c>
      <c r="D2034" s="884" t="s">
        <v>9569</v>
      </c>
      <c r="E2034" s="884" t="s">
        <v>15570</v>
      </c>
      <c r="F2034" s="884" t="s">
        <v>15571</v>
      </c>
    </row>
    <row r="2035" customFormat="false" ht="23.25" hidden="false" customHeight="false" outlineLevel="0" collapsed="false">
      <c r="A2035" s="884" t="s">
        <v>8464</v>
      </c>
      <c r="B2035" s="884" t="s">
        <v>15572</v>
      </c>
      <c r="C2035" s="885" t="s">
        <v>15573</v>
      </c>
      <c r="D2035" s="884" t="s">
        <v>9569</v>
      </c>
      <c r="E2035" s="884" t="s">
        <v>15574</v>
      </c>
      <c r="F2035" s="884" t="s">
        <v>15575</v>
      </c>
    </row>
    <row r="2036" customFormat="false" ht="23.25" hidden="false" customHeight="false" outlineLevel="0" collapsed="false">
      <c r="A2036" s="884" t="s">
        <v>8464</v>
      </c>
      <c r="B2036" s="884" t="s">
        <v>15576</v>
      </c>
      <c r="C2036" s="885" t="s">
        <v>15577</v>
      </c>
      <c r="D2036" s="884" t="s">
        <v>9569</v>
      </c>
      <c r="E2036" s="884" t="s">
        <v>15578</v>
      </c>
      <c r="F2036" s="884" t="s">
        <v>15579</v>
      </c>
    </row>
    <row r="2037" customFormat="false" ht="23.25" hidden="false" customHeight="false" outlineLevel="0" collapsed="false">
      <c r="A2037" s="884" t="s">
        <v>8464</v>
      </c>
      <c r="B2037" s="884" t="s">
        <v>15580</v>
      </c>
      <c r="C2037" s="885" t="s">
        <v>15581</v>
      </c>
      <c r="D2037" s="884" t="s">
        <v>9569</v>
      </c>
      <c r="E2037" s="884" t="s">
        <v>14703</v>
      </c>
      <c r="F2037" s="884" t="s">
        <v>9301</v>
      </c>
    </row>
    <row r="2038" customFormat="false" ht="23.25" hidden="false" customHeight="false" outlineLevel="0" collapsed="false">
      <c r="A2038" s="884" t="s">
        <v>8464</v>
      </c>
      <c r="B2038" s="884" t="s">
        <v>15582</v>
      </c>
      <c r="C2038" s="885" t="s">
        <v>15583</v>
      </c>
      <c r="D2038" s="884" t="s">
        <v>9569</v>
      </c>
      <c r="E2038" s="884" t="s">
        <v>15584</v>
      </c>
      <c r="F2038" s="884" t="s">
        <v>15585</v>
      </c>
    </row>
    <row r="2039" customFormat="false" ht="15" hidden="false" customHeight="false" outlineLevel="0" collapsed="false">
      <c r="A2039" s="884" t="s">
        <v>8464</v>
      </c>
      <c r="B2039" s="884" t="s">
        <v>15586</v>
      </c>
      <c r="C2039" s="885" t="s">
        <v>15587</v>
      </c>
      <c r="D2039" s="884" t="s">
        <v>9569</v>
      </c>
      <c r="E2039" s="884" t="s">
        <v>9304</v>
      </c>
      <c r="F2039" s="884" t="s">
        <v>15588</v>
      </c>
    </row>
    <row r="2040" customFormat="false" ht="23.25" hidden="false" customHeight="false" outlineLevel="0" collapsed="false">
      <c r="A2040" s="884" t="s">
        <v>8464</v>
      </c>
      <c r="B2040" s="884" t="s">
        <v>15589</v>
      </c>
      <c r="C2040" s="885" t="s">
        <v>15590</v>
      </c>
      <c r="D2040" s="884" t="s">
        <v>9569</v>
      </c>
      <c r="E2040" s="884" t="s">
        <v>15591</v>
      </c>
      <c r="F2040" s="884" t="s">
        <v>9205</v>
      </c>
    </row>
    <row r="2041" customFormat="false" ht="23.25" hidden="false" customHeight="false" outlineLevel="0" collapsed="false">
      <c r="A2041" s="884" t="s">
        <v>8464</v>
      </c>
      <c r="B2041" s="884" t="s">
        <v>15592</v>
      </c>
      <c r="C2041" s="885" t="s">
        <v>15593</v>
      </c>
      <c r="D2041" s="884" t="s">
        <v>9569</v>
      </c>
      <c r="E2041" s="884" t="s">
        <v>10348</v>
      </c>
      <c r="F2041" s="884" t="s">
        <v>15594</v>
      </c>
    </row>
    <row r="2042" customFormat="false" ht="23.25" hidden="false" customHeight="false" outlineLevel="0" collapsed="false">
      <c r="A2042" s="884" t="s">
        <v>8464</v>
      </c>
      <c r="B2042" s="884" t="s">
        <v>15595</v>
      </c>
      <c r="C2042" s="885" t="s">
        <v>15596</v>
      </c>
      <c r="D2042" s="884" t="s">
        <v>9569</v>
      </c>
      <c r="E2042" s="884" t="s">
        <v>15597</v>
      </c>
      <c r="F2042" s="884" t="s">
        <v>15598</v>
      </c>
    </row>
    <row r="2043" customFormat="false" ht="23.25" hidden="false" customHeight="false" outlineLevel="0" collapsed="false">
      <c r="A2043" s="884" t="s">
        <v>8464</v>
      </c>
      <c r="B2043" s="884" t="s">
        <v>15599</v>
      </c>
      <c r="C2043" s="885" t="s">
        <v>15600</v>
      </c>
      <c r="D2043" s="884" t="s">
        <v>9569</v>
      </c>
      <c r="E2043" s="884" t="s">
        <v>15601</v>
      </c>
      <c r="F2043" s="884" t="s">
        <v>15602</v>
      </c>
    </row>
    <row r="2044" customFormat="false" ht="23.25" hidden="false" customHeight="false" outlineLevel="0" collapsed="false">
      <c r="A2044" s="884" t="s">
        <v>8464</v>
      </c>
      <c r="B2044" s="884" t="s">
        <v>15603</v>
      </c>
      <c r="C2044" s="885" t="s">
        <v>15604</v>
      </c>
      <c r="D2044" s="884" t="s">
        <v>9569</v>
      </c>
      <c r="E2044" s="884" t="s">
        <v>15605</v>
      </c>
      <c r="F2044" s="884" t="s">
        <v>15606</v>
      </c>
    </row>
    <row r="2045" customFormat="false" ht="23.25" hidden="false" customHeight="false" outlineLevel="0" collapsed="false">
      <c r="A2045" s="884" t="s">
        <v>8464</v>
      </c>
      <c r="B2045" s="884" t="s">
        <v>15607</v>
      </c>
      <c r="C2045" s="885" t="s">
        <v>15608</v>
      </c>
      <c r="D2045" s="884" t="s">
        <v>9569</v>
      </c>
      <c r="E2045" s="884" t="s">
        <v>15381</v>
      </c>
      <c r="F2045" s="884" t="s">
        <v>15609</v>
      </c>
    </row>
    <row r="2046" customFormat="false" ht="23.25" hidden="false" customHeight="false" outlineLevel="0" collapsed="false">
      <c r="A2046" s="884" t="s">
        <v>8464</v>
      </c>
      <c r="B2046" s="884" t="s">
        <v>15610</v>
      </c>
      <c r="C2046" s="885" t="s">
        <v>15611</v>
      </c>
      <c r="D2046" s="884" t="s">
        <v>9569</v>
      </c>
      <c r="E2046" s="884" t="s">
        <v>15612</v>
      </c>
      <c r="F2046" s="884" t="s">
        <v>14762</v>
      </c>
    </row>
    <row r="2047" customFormat="false" ht="23.25" hidden="false" customHeight="false" outlineLevel="0" collapsed="false">
      <c r="A2047" s="884" t="s">
        <v>8464</v>
      </c>
      <c r="B2047" s="884" t="s">
        <v>15613</v>
      </c>
      <c r="C2047" s="885" t="s">
        <v>15614</v>
      </c>
      <c r="D2047" s="884" t="s">
        <v>9569</v>
      </c>
      <c r="E2047" s="884" t="s">
        <v>11420</v>
      </c>
      <c r="F2047" s="884" t="s">
        <v>15615</v>
      </c>
    </row>
    <row r="2048" customFormat="false" ht="23.25" hidden="false" customHeight="false" outlineLevel="0" collapsed="false">
      <c r="A2048" s="884" t="s">
        <v>8464</v>
      </c>
      <c r="B2048" s="884" t="s">
        <v>15616</v>
      </c>
      <c r="C2048" s="885" t="s">
        <v>15617</v>
      </c>
      <c r="D2048" s="884" t="s">
        <v>9569</v>
      </c>
      <c r="E2048" s="884" t="s">
        <v>15618</v>
      </c>
      <c r="F2048" s="884" t="s">
        <v>15619</v>
      </c>
    </row>
    <row r="2049" customFormat="false" ht="23.25" hidden="false" customHeight="false" outlineLevel="0" collapsed="false">
      <c r="A2049" s="884" t="s">
        <v>8464</v>
      </c>
      <c r="B2049" s="884" t="s">
        <v>15620</v>
      </c>
      <c r="C2049" s="885" t="s">
        <v>15621</v>
      </c>
      <c r="D2049" s="884" t="s">
        <v>9569</v>
      </c>
      <c r="E2049" s="884" t="s">
        <v>15622</v>
      </c>
      <c r="F2049" s="884" t="s">
        <v>15623</v>
      </c>
    </row>
    <row r="2050" customFormat="false" ht="23.25" hidden="false" customHeight="false" outlineLevel="0" collapsed="false">
      <c r="A2050" s="884" t="s">
        <v>8464</v>
      </c>
      <c r="B2050" s="884" t="s">
        <v>15624</v>
      </c>
      <c r="C2050" s="885" t="s">
        <v>15625</v>
      </c>
      <c r="D2050" s="884" t="s">
        <v>9569</v>
      </c>
      <c r="E2050" s="884" t="s">
        <v>12326</v>
      </c>
      <c r="F2050" s="884" t="s">
        <v>15626</v>
      </c>
    </row>
    <row r="2051" customFormat="false" ht="23.25" hidden="false" customHeight="false" outlineLevel="0" collapsed="false">
      <c r="A2051" s="884" t="s">
        <v>8464</v>
      </c>
      <c r="B2051" s="884" t="s">
        <v>15627</v>
      </c>
      <c r="C2051" s="885" t="s">
        <v>15628</v>
      </c>
      <c r="D2051" s="884" t="s">
        <v>9569</v>
      </c>
      <c r="E2051" s="884" t="s">
        <v>15629</v>
      </c>
      <c r="F2051" s="884" t="s">
        <v>15630</v>
      </c>
    </row>
    <row r="2052" customFormat="false" ht="23.25" hidden="false" customHeight="false" outlineLevel="0" collapsed="false">
      <c r="A2052" s="884" t="s">
        <v>8464</v>
      </c>
      <c r="B2052" s="884" t="s">
        <v>15631</v>
      </c>
      <c r="C2052" s="885" t="s">
        <v>15632</v>
      </c>
      <c r="D2052" s="884" t="s">
        <v>9569</v>
      </c>
      <c r="E2052" s="884" t="s">
        <v>15633</v>
      </c>
      <c r="F2052" s="884" t="s">
        <v>15634</v>
      </c>
    </row>
    <row r="2053" customFormat="false" ht="23.25" hidden="false" customHeight="false" outlineLevel="0" collapsed="false">
      <c r="A2053" s="884" t="s">
        <v>8464</v>
      </c>
      <c r="B2053" s="884" t="s">
        <v>15635</v>
      </c>
      <c r="C2053" s="885" t="s">
        <v>15636</v>
      </c>
      <c r="D2053" s="884" t="s">
        <v>9569</v>
      </c>
      <c r="E2053" s="884" t="s">
        <v>15637</v>
      </c>
      <c r="F2053" s="884" t="s">
        <v>15638</v>
      </c>
    </row>
    <row r="2054" customFormat="false" ht="23.25" hidden="false" customHeight="false" outlineLevel="0" collapsed="false">
      <c r="A2054" s="884" t="s">
        <v>8464</v>
      </c>
      <c r="B2054" s="884" t="s">
        <v>15639</v>
      </c>
      <c r="C2054" s="885" t="s">
        <v>15640</v>
      </c>
      <c r="D2054" s="884" t="s">
        <v>9569</v>
      </c>
      <c r="E2054" s="884" t="s">
        <v>15641</v>
      </c>
      <c r="F2054" s="884" t="s">
        <v>15642</v>
      </c>
    </row>
    <row r="2055" customFormat="false" ht="23.25" hidden="false" customHeight="false" outlineLevel="0" collapsed="false">
      <c r="A2055" s="884" t="s">
        <v>8464</v>
      </c>
      <c r="B2055" s="884" t="s">
        <v>15643</v>
      </c>
      <c r="C2055" s="885" t="s">
        <v>15644</v>
      </c>
      <c r="D2055" s="884" t="s">
        <v>9569</v>
      </c>
      <c r="E2055" s="884" t="s">
        <v>15645</v>
      </c>
      <c r="F2055" s="884" t="s">
        <v>15646</v>
      </c>
    </row>
    <row r="2056" customFormat="false" ht="23.25" hidden="false" customHeight="false" outlineLevel="0" collapsed="false">
      <c r="A2056" s="884" t="s">
        <v>8464</v>
      </c>
      <c r="B2056" s="884" t="s">
        <v>15647</v>
      </c>
      <c r="C2056" s="885" t="s">
        <v>15648</v>
      </c>
      <c r="D2056" s="884" t="s">
        <v>9569</v>
      </c>
      <c r="E2056" s="884" t="s">
        <v>15649</v>
      </c>
      <c r="F2056" s="884" t="s">
        <v>15397</v>
      </c>
    </row>
    <row r="2057" customFormat="false" ht="15" hidden="false" customHeight="false" outlineLevel="0" collapsed="false">
      <c r="A2057" s="884" t="s">
        <v>8464</v>
      </c>
      <c r="B2057" s="884" t="s">
        <v>15650</v>
      </c>
      <c r="C2057" s="885" t="s">
        <v>15651</v>
      </c>
      <c r="D2057" s="884" t="s">
        <v>9380</v>
      </c>
      <c r="E2057" s="884" t="s">
        <v>9401</v>
      </c>
      <c r="F2057" s="884" t="s">
        <v>15652</v>
      </c>
    </row>
    <row r="2058" customFormat="false" ht="23.25" hidden="false" customHeight="false" outlineLevel="0" collapsed="false">
      <c r="A2058" s="884" t="s">
        <v>8464</v>
      </c>
      <c r="B2058" s="884" t="s">
        <v>15653</v>
      </c>
      <c r="C2058" s="885" t="s">
        <v>15654</v>
      </c>
      <c r="D2058" s="884" t="s">
        <v>9569</v>
      </c>
      <c r="E2058" s="884" t="s">
        <v>15655</v>
      </c>
      <c r="F2058" s="884" t="s">
        <v>15656</v>
      </c>
    </row>
    <row r="2059" customFormat="false" ht="15" hidden="false" customHeight="false" outlineLevel="0" collapsed="false">
      <c r="A2059" s="884" t="s">
        <v>8464</v>
      </c>
      <c r="B2059" s="884" t="s">
        <v>15657</v>
      </c>
      <c r="C2059" s="885" t="s">
        <v>15658</v>
      </c>
      <c r="D2059" s="884" t="s">
        <v>8787</v>
      </c>
      <c r="E2059" s="884" t="s">
        <v>15659</v>
      </c>
      <c r="F2059" s="884" t="s">
        <v>15660</v>
      </c>
    </row>
    <row r="2060" customFormat="false" ht="15" hidden="false" customHeight="false" outlineLevel="0" collapsed="false">
      <c r="A2060" s="884" t="s">
        <v>8464</v>
      </c>
      <c r="B2060" s="884" t="s">
        <v>15661</v>
      </c>
      <c r="C2060" s="885" t="s">
        <v>15662</v>
      </c>
      <c r="D2060" s="884" t="s">
        <v>8787</v>
      </c>
      <c r="E2060" s="884" t="s">
        <v>15663</v>
      </c>
      <c r="F2060" s="884" t="s">
        <v>15664</v>
      </c>
    </row>
    <row r="2061" customFormat="false" ht="15" hidden="false" customHeight="false" outlineLevel="0" collapsed="false">
      <c r="A2061" s="884" t="s">
        <v>8464</v>
      </c>
      <c r="B2061" s="884" t="s">
        <v>15665</v>
      </c>
      <c r="C2061" s="885" t="s">
        <v>15666</v>
      </c>
      <c r="D2061" s="884" t="s">
        <v>9380</v>
      </c>
      <c r="E2061" s="884" t="s">
        <v>11283</v>
      </c>
      <c r="F2061" s="884" t="s">
        <v>15667</v>
      </c>
    </row>
    <row r="2062" customFormat="false" ht="15" hidden="false" customHeight="false" outlineLevel="0" collapsed="false">
      <c r="A2062" s="884" t="s">
        <v>8464</v>
      </c>
      <c r="B2062" s="884" t="s">
        <v>15668</v>
      </c>
      <c r="C2062" s="885" t="s">
        <v>15669</v>
      </c>
      <c r="D2062" s="884" t="s">
        <v>8467</v>
      </c>
      <c r="E2062" s="884" t="s">
        <v>15670</v>
      </c>
      <c r="F2062" s="884" t="s">
        <v>15132</v>
      </c>
    </row>
    <row r="2063" customFormat="false" ht="15" hidden="false" customHeight="false" outlineLevel="0" collapsed="false">
      <c r="A2063" s="884" t="s">
        <v>8464</v>
      </c>
      <c r="B2063" s="884" t="s">
        <v>15671</v>
      </c>
      <c r="C2063" s="885" t="s">
        <v>15672</v>
      </c>
      <c r="D2063" s="884" t="s">
        <v>8467</v>
      </c>
      <c r="E2063" s="884" t="s">
        <v>15673</v>
      </c>
      <c r="F2063" s="884" t="s">
        <v>15674</v>
      </c>
    </row>
    <row r="2064" customFormat="false" ht="15" hidden="false" customHeight="false" outlineLevel="0" collapsed="false">
      <c r="A2064" s="884" t="s">
        <v>8464</v>
      </c>
      <c r="B2064" s="884" t="s">
        <v>15675</v>
      </c>
      <c r="C2064" s="885" t="s">
        <v>15676</v>
      </c>
      <c r="D2064" s="884" t="s">
        <v>8467</v>
      </c>
      <c r="E2064" s="884" t="s">
        <v>15677</v>
      </c>
      <c r="F2064" s="884" t="s">
        <v>15678</v>
      </c>
    </row>
    <row r="2065" customFormat="false" ht="15" hidden="false" customHeight="false" outlineLevel="0" collapsed="false">
      <c r="A2065" s="884" t="s">
        <v>8464</v>
      </c>
      <c r="B2065" s="884" t="s">
        <v>15679</v>
      </c>
      <c r="C2065" s="885" t="s">
        <v>15680</v>
      </c>
      <c r="D2065" s="884" t="s">
        <v>8467</v>
      </c>
      <c r="E2065" s="884" t="s">
        <v>15681</v>
      </c>
      <c r="F2065" s="884" t="s">
        <v>15682</v>
      </c>
    </row>
    <row r="2066" customFormat="false" ht="15" hidden="false" customHeight="false" outlineLevel="0" collapsed="false">
      <c r="A2066" s="884" t="s">
        <v>8464</v>
      </c>
      <c r="B2066" s="884" t="s">
        <v>15683</v>
      </c>
      <c r="C2066" s="885" t="s">
        <v>15684</v>
      </c>
      <c r="D2066" s="884" t="s">
        <v>8467</v>
      </c>
      <c r="E2066" s="884" t="s">
        <v>15685</v>
      </c>
      <c r="F2066" s="884" t="s">
        <v>15686</v>
      </c>
    </row>
    <row r="2067" customFormat="false" ht="23.25" hidden="false" customHeight="false" outlineLevel="0" collapsed="false">
      <c r="A2067" s="884" t="s">
        <v>8464</v>
      </c>
      <c r="B2067" s="884" t="s">
        <v>15687</v>
      </c>
      <c r="C2067" s="885" t="s">
        <v>15688</v>
      </c>
      <c r="D2067" s="884" t="s">
        <v>8467</v>
      </c>
      <c r="E2067" s="884" t="s">
        <v>15689</v>
      </c>
      <c r="F2067" s="884" t="s">
        <v>15690</v>
      </c>
    </row>
    <row r="2068" customFormat="false" ht="23.25" hidden="false" customHeight="false" outlineLevel="0" collapsed="false">
      <c r="A2068" s="884" t="s">
        <v>8464</v>
      </c>
      <c r="B2068" s="884" t="s">
        <v>15691</v>
      </c>
      <c r="C2068" s="885" t="s">
        <v>15692</v>
      </c>
      <c r="D2068" s="884" t="s">
        <v>8467</v>
      </c>
      <c r="E2068" s="884" t="s">
        <v>12578</v>
      </c>
      <c r="F2068" s="884" t="s">
        <v>15693</v>
      </c>
    </row>
    <row r="2069" customFormat="false" ht="23.25" hidden="false" customHeight="false" outlineLevel="0" collapsed="false">
      <c r="A2069" s="884" t="s">
        <v>8464</v>
      </c>
      <c r="B2069" s="884" t="s">
        <v>15694</v>
      </c>
      <c r="C2069" s="885" t="s">
        <v>15695</v>
      </c>
      <c r="D2069" s="884" t="s">
        <v>8467</v>
      </c>
      <c r="E2069" s="884" t="s">
        <v>15696</v>
      </c>
      <c r="F2069" s="884" t="s">
        <v>15697</v>
      </c>
    </row>
    <row r="2070" customFormat="false" ht="23.25" hidden="false" customHeight="false" outlineLevel="0" collapsed="false">
      <c r="A2070" s="884" t="s">
        <v>8464</v>
      </c>
      <c r="B2070" s="884" t="s">
        <v>15698</v>
      </c>
      <c r="C2070" s="885" t="s">
        <v>15699</v>
      </c>
      <c r="D2070" s="884" t="s">
        <v>8467</v>
      </c>
      <c r="E2070" s="884" t="s">
        <v>15700</v>
      </c>
      <c r="F2070" s="884" t="s">
        <v>15701</v>
      </c>
    </row>
    <row r="2071" customFormat="false" ht="23.25" hidden="false" customHeight="false" outlineLevel="0" collapsed="false">
      <c r="A2071" s="884" t="s">
        <v>8464</v>
      </c>
      <c r="B2071" s="884" t="s">
        <v>15702</v>
      </c>
      <c r="C2071" s="885" t="s">
        <v>15703</v>
      </c>
      <c r="D2071" s="884" t="s">
        <v>8467</v>
      </c>
      <c r="E2071" s="884" t="s">
        <v>15704</v>
      </c>
      <c r="F2071" s="884" t="s">
        <v>15705</v>
      </c>
    </row>
    <row r="2072" customFormat="false" ht="15" hidden="false" customHeight="false" outlineLevel="0" collapsed="false">
      <c r="A2072" s="884" t="s">
        <v>8464</v>
      </c>
      <c r="B2072" s="884" t="s">
        <v>15706</v>
      </c>
      <c r="C2072" s="885" t="s">
        <v>15707</v>
      </c>
      <c r="D2072" s="884" t="s">
        <v>8467</v>
      </c>
      <c r="E2072" s="884" t="s">
        <v>15708</v>
      </c>
      <c r="F2072" s="884" t="s">
        <v>15709</v>
      </c>
    </row>
    <row r="2073" customFormat="false" ht="15" hidden="false" customHeight="false" outlineLevel="0" collapsed="false">
      <c r="A2073" s="884" t="s">
        <v>8464</v>
      </c>
      <c r="B2073" s="884" t="s">
        <v>15710</v>
      </c>
      <c r="C2073" s="885" t="s">
        <v>15711</v>
      </c>
      <c r="D2073" s="884" t="s">
        <v>8467</v>
      </c>
      <c r="E2073" s="884" t="s">
        <v>15712</v>
      </c>
      <c r="F2073" s="884" t="s">
        <v>15713</v>
      </c>
    </row>
    <row r="2074" customFormat="false" ht="15" hidden="false" customHeight="false" outlineLevel="0" collapsed="false">
      <c r="A2074" s="884" t="s">
        <v>8464</v>
      </c>
      <c r="B2074" s="884" t="s">
        <v>15714</v>
      </c>
      <c r="C2074" s="885" t="s">
        <v>15715</v>
      </c>
      <c r="D2074" s="884" t="s">
        <v>9569</v>
      </c>
      <c r="E2074" s="884" t="s">
        <v>15716</v>
      </c>
      <c r="F2074" s="884" t="s">
        <v>15717</v>
      </c>
    </row>
    <row r="2075" customFormat="false" ht="15" hidden="false" customHeight="false" outlineLevel="0" collapsed="false">
      <c r="A2075" s="884" t="s">
        <v>8464</v>
      </c>
      <c r="B2075" s="884" t="s">
        <v>15718</v>
      </c>
      <c r="C2075" s="885" t="s">
        <v>15719</v>
      </c>
      <c r="D2075" s="884" t="s">
        <v>9380</v>
      </c>
      <c r="E2075" s="884" t="s">
        <v>15720</v>
      </c>
      <c r="F2075" s="884" t="s">
        <v>11283</v>
      </c>
    </row>
    <row r="2076" customFormat="false" ht="15" hidden="false" customHeight="false" outlineLevel="0" collapsed="false">
      <c r="A2076" s="884" t="s">
        <v>8464</v>
      </c>
      <c r="B2076" s="884" t="s">
        <v>15721</v>
      </c>
      <c r="C2076" s="885" t="s">
        <v>15722</v>
      </c>
      <c r="D2076" s="884" t="s">
        <v>9380</v>
      </c>
      <c r="E2076" s="884" t="s">
        <v>15723</v>
      </c>
      <c r="F2076" s="884" t="s">
        <v>15724</v>
      </c>
    </row>
    <row r="2077" customFormat="false" ht="15" hidden="false" customHeight="false" outlineLevel="0" collapsed="false">
      <c r="A2077" s="884" t="s">
        <v>8464</v>
      </c>
      <c r="B2077" s="884" t="s">
        <v>15725</v>
      </c>
      <c r="C2077" s="885" t="s">
        <v>15726</v>
      </c>
      <c r="D2077" s="884" t="s">
        <v>9380</v>
      </c>
      <c r="E2077" s="884" t="s">
        <v>15727</v>
      </c>
      <c r="F2077" s="884" t="s">
        <v>15728</v>
      </c>
    </row>
    <row r="2078" customFormat="false" ht="15" hidden="false" customHeight="false" outlineLevel="0" collapsed="false">
      <c r="A2078" s="884" t="s">
        <v>8464</v>
      </c>
      <c r="B2078" s="884" t="s">
        <v>15729</v>
      </c>
      <c r="C2078" s="885" t="s">
        <v>15730</v>
      </c>
      <c r="D2078" s="884" t="s">
        <v>9380</v>
      </c>
      <c r="E2078" s="884" t="s">
        <v>12225</v>
      </c>
      <c r="F2078" s="884" t="s">
        <v>15731</v>
      </c>
    </row>
    <row r="2079" customFormat="false" ht="15" hidden="false" customHeight="false" outlineLevel="0" collapsed="false">
      <c r="A2079" s="884" t="s">
        <v>8464</v>
      </c>
      <c r="B2079" s="884" t="s">
        <v>15732</v>
      </c>
      <c r="C2079" s="885" t="s">
        <v>15733</v>
      </c>
      <c r="D2079" s="884" t="s">
        <v>9380</v>
      </c>
      <c r="E2079" s="884" t="s">
        <v>15734</v>
      </c>
      <c r="F2079" s="884" t="s">
        <v>11632</v>
      </c>
    </row>
    <row r="2080" customFormat="false" ht="23.25" hidden="false" customHeight="false" outlineLevel="0" collapsed="false">
      <c r="A2080" s="884" t="s">
        <v>8464</v>
      </c>
      <c r="B2080" s="884" t="s">
        <v>15735</v>
      </c>
      <c r="C2080" s="885" t="s">
        <v>15736</v>
      </c>
      <c r="D2080" s="884" t="s">
        <v>9380</v>
      </c>
      <c r="E2080" s="884" t="s">
        <v>15737</v>
      </c>
      <c r="F2080" s="884" t="s">
        <v>15738</v>
      </c>
    </row>
    <row r="2081" customFormat="false" ht="23.25" hidden="false" customHeight="false" outlineLevel="0" collapsed="false">
      <c r="A2081" s="884" t="s">
        <v>8464</v>
      </c>
      <c r="B2081" s="884" t="s">
        <v>15739</v>
      </c>
      <c r="C2081" s="885" t="s">
        <v>15740</v>
      </c>
      <c r="D2081" s="884" t="s">
        <v>9380</v>
      </c>
      <c r="E2081" s="884" t="s">
        <v>8853</v>
      </c>
      <c r="F2081" s="884" t="s">
        <v>15741</v>
      </c>
    </row>
    <row r="2082" customFormat="false" ht="23.25" hidden="false" customHeight="false" outlineLevel="0" collapsed="false">
      <c r="A2082" s="884" t="s">
        <v>8464</v>
      </c>
      <c r="B2082" s="884" t="s">
        <v>15742</v>
      </c>
      <c r="C2082" s="885" t="s">
        <v>15743</v>
      </c>
      <c r="D2082" s="884" t="s">
        <v>9380</v>
      </c>
      <c r="E2082" s="884" t="s">
        <v>15744</v>
      </c>
      <c r="F2082" s="884" t="s">
        <v>15745</v>
      </c>
    </row>
    <row r="2083" customFormat="false" ht="23.25" hidden="false" customHeight="false" outlineLevel="0" collapsed="false">
      <c r="A2083" s="884" t="s">
        <v>8464</v>
      </c>
      <c r="B2083" s="884" t="s">
        <v>15746</v>
      </c>
      <c r="C2083" s="885" t="s">
        <v>15747</v>
      </c>
      <c r="D2083" s="884" t="s">
        <v>9380</v>
      </c>
      <c r="E2083" s="884" t="s">
        <v>9860</v>
      </c>
      <c r="F2083" s="884" t="s">
        <v>15748</v>
      </c>
    </row>
    <row r="2084" customFormat="false" ht="23.25" hidden="false" customHeight="false" outlineLevel="0" collapsed="false">
      <c r="A2084" s="884" t="s">
        <v>8464</v>
      </c>
      <c r="B2084" s="884" t="s">
        <v>15749</v>
      </c>
      <c r="C2084" s="885" t="s">
        <v>15750</v>
      </c>
      <c r="D2084" s="884" t="s">
        <v>9380</v>
      </c>
      <c r="E2084" s="884" t="s">
        <v>15751</v>
      </c>
      <c r="F2084" s="884" t="s">
        <v>15752</v>
      </c>
    </row>
    <row r="2085" customFormat="false" ht="23.25" hidden="false" customHeight="false" outlineLevel="0" collapsed="false">
      <c r="A2085" s="884" t="s">
        <v>8464</v>
      </c>
      <c r="B2085" s="884" t="s">
        <v>15753</v>
      </c>
      <c r="C2085" s="885" t="s">
        <v>15754</v>
      </c>
      <c r="D2085" s="884" t="s">
        <v>9380</v>
      </c>
      <c r="E2085" s="884" t="s">
        <v>11132</v>
      </c>
      <c r="F2085" s="884" t="s">
        <v>15755</v>
      </c>
    </row>
    <row r="2086" customFormat="false" ht="23.25" hidden="false" customHeight="false" outlineLevel="0" collapsed="false">
      <c r="A2086" s="884" t="s">
        <v>8464</v>
      </c>
      <c r="B2086" s="884" t="s">
        <v>15756</v>
      </c>
      <c r="C2086" s="885" t="s">
        <v>15757</v>
      </c>
      <c r="D2086" s="884" t="s">
        <v>9380</v>
      </c>
      <c r="E2086" s="884" t="s">
        <v>15758</v>
      </c>
      <c r="F2086" s="884" t="s">
        <v>15759</v>
      </c>
    </row>
    <row r="2087" customFormat="false" ht="15" hidden="false" customHeight="false" outlineLevel="0" collapsed="false">
      <c r="A2087" s="884" t="s">
        <v>8464</v>
      </c>
      <c r="B2087" s="884" t="s">
        <v>15760</v>
      </c>
      <c r="C2087" s="885" t="s">
        <v>15761</v>
      </c>
      <c r="D2087" s="884" t="s">
        <v>9380</v>
      </c>
      <c r="E2087" s="884" t="s">
        <v>15762</v>
      </c>
      <c r="F2087" s="884" t="s">
        <v>12775</v>
      </c>
    </row>
    <row r="2088" customFormat="false" ht="23.25" hidden="false" customHeight="false" outlineLevel="0" collapsed="false">
      <c r="A2088" s="884" t="s">
        <v>8464</v>
      </c>
      <c r="B2088" s="884" t="s">
        <v>15763</v>
      </c>
      <c r="C2088" s="885" t="s">
        <v>15764</v>
      </c>
      <c r="D2088" s="884" t="s">
        <v>9380</v>
      </c>
      <c r="E2088" s="884" t="s">
        <v>15765</v>
      </c>
      <c r="F2088" s="884" t="s">
        <v>15766</v>
      </c>
    </row>
    <row r="2089" customFormat="false" ht="23.25" hidden="false" customHeight="false" outlineLevel="0" collapsed="false">
      <c r="A2089" s="884" t="s">
        <v>8464</v>
      </c>
      <c r="B2089" s="884" t="s">
        <v>15767</v>
      </c>
      <c r="C2089" s="885" t="s">
        <v>15768</v>
      </c>
      <c r="D2089" s="884" t="s">
        <v>9380</v>
      </c>
      <c r="E2089" s="884" t="s">
        <v>15769</v>
      </c>
      <c r="F2089" s="884" t="s">
        <v>15770</v>
      </c>
    </row>
    <row r="2090" customFormat="false" ht="23.25" hidden="false" customHeight="false" outlineLevel="0" collapsed="false">
      <c r="A2090" s="884" t="s">
        <v>8464</v>
      </c>
      <c r="B2090" s="884" t="s">
        <v>15771</v>
      </c>
      <c r="C2090" s="885" t="s">
        <v>15772</v>
      </c>
      <c r="D2090" s="884" t="s">
        <v>9380</v>
      </c>
      <c r="E2090" s="884" t="s">
        <v>10787</v>
      </c>
      <c r="F2090" s="884" t="s">
        <v>12712</v>
      </c>
    </row>
    <row r="2091" customFormat="false" ht="23.25" hidden="false" customHeight="false" outlineLevel="0" collapsed="false">
      <c r="A2091" s="884" t="s">
        <v>8464</v>
      </c>
      <c r="B2091" s="884" t="s">
        <v>15773</v>
      </c>
      <c r="C2091" s="885" t="s">
        <v>15774</v>
      </c>
      <c r="D2091" s="884" t="s">
        <v>9380</v>
      </c>
      <c r="E2091" s="884" t="s">
        <v>12786</v>
      </c>
      <c r="F2091" s="884" t="s">
        <v>15775</v>
      </c>
    </row>
    <row r="2092" customFormat="false" ht="23.25" hidden="false" customHeight="false" outlineLevel="0" collapsed="false">
      <c r="A2092" s="884" t="s">
        <v>8464</v>
      </c>
      <c r="B2092" s="884" t="s">
        <v>15776</v>
      </c>
      <c r="C2092" s="885" t="s">
        <v>15777</v>
      </c>
      <c r="D2092" s="884" t="s">
        <v>9380</v>
      </c>
      <c r="E2092" s="884" t="s">
        <v>15778</v>
      </c>
      <c r="F2092" s="884" t="s">
        <v>8472</v>
      </c>
    </row>
    <row r="2093" customFormat="false" ht="23.25" hidden="false" customHeight="false" outlineLevel="0" collapsed="false">
      <c r="A2093" s="884" t="s">
        <v>8464</v>
      </c>
      <c r="B2093" s="884" t="s">
        <v>15779</v>
      </c>
      <c r="C2093" s="885" t="s">
        <v>15780</v>
      </c>
      <c r="D2093" s="884" t="s">
        <v>9380</v>
      </c>
      <c r="E2093" s="884" t="s">
        <v>15781</v>
      </c>
      <c r="F2093" s="884" t="s">
        <v>15778</v>
      </c>
    </row>
    <row r="2094" customFormat="false" ht="23.25" hidden="false" customHeight="false" outlineLevel="0" collapsed="false">
      <c r="A2094" s="884" t="s">
        <v>8464</v>
      </c>
      <c r="B2094" s="884" t="s">
        <v>15782</v>
      </c>
      <c r="C2094" s="885" t="s">
        <v>15783</v>
      </c>
      <c r="D2094" s="884" t="s">
        <v>9380</v>
      </c>
      <c r="E2094" s="884" t="s">
        <v>12833</v>
      </c>
      <c r="F2094" s="884" t="s">
        <v>15784</v>
      </c>
    </row>
    <row r="2095" customFormat="false" ht="23.25" hidden="false" customHeight="false" outlineLevel="0" collapsed="false">
      <c r="A2095" s="884" t="s">
        <v>8464</v>
      </c>
      <c r="B2095" s="884" t="s">
        <v>15785</v>
      </c>
      <c r="C2095" s="885" t="s">
        <v>15786</v>
      </c>
      <c r="D2095" s="884" t="s">
        <v>9380</v>
      </c>
      <c r="E2095" s="884" t="s">
        <v>15787</v>
      </c>
      <c r="F2095" s="884" t="s">
        <v>15788</v>
      </c>
    </row>
    <row r="2096" customFormat="false" ht="23.25" hidden="false" customHeight="false" outlineLevel="0" collapsed="false">
      <c r="A2096" s="884" t="s">
        <v>8464</v>
      </c>
      <c r="B2096" s="884" t="s">
        <v>15789</v>
      </c>
      <c r="C2096" s="885" t="s">
        <v>15790</v>
      </c>
      <c r="D2096" s="884" t="s">
        <v>9380</v>
      </c>
      <c r="E2096" s="884" t="s">
        <v>15791</v>
      </c>
      <c r="F2096" s="884" t="s">
        <v>15792</v>
      </c>
    </row>
    <row r="2097" customFormat="false" ht="23.25" hidden="false" customHeight="false" outlineLevel="0" collapsed="false">
      <c r="A2097" s="884" t="s">
        <v>8464</v>
      </c>
      <c r="B2097" s="884" t="s">
        <v>15793</v>
      </c>
      <c r="C2097" s="885" t="s">
        <v>15794</v>
      </c>
      <c r="D2097" s="884" t="s">
        <v>9380</v>
      </c>
      <c r="E2097" s="884" t="s">
        <v>15795</v>
      </c>
      <c r="F2097" s="884" t="s">
        <v>11788</v>
      </c>
    </row>
    <row r="2098" customFormat="false" ht="23.25" hidden="false" customHeight="false" outlineLevel="0" collapsed="false">
      <c r="A2098" s="884" t="s">
        <v>8464</v>
      </c>
      <c r="B2098" s="884" t="s">
        <v>15796</v>
      </c>
      <c r="C2098" s="885" t="s">
        <v>15797</v>
      </c>
      <c r="D2098" s="884" t="s">
        <v>9380</v>
      </c>
      <c r="E2098" s="884" t="s">
        <v>15798</v>
      </c>
      <c r="F2098" s="884" t="s">
        <v>15799</v>
      </c>
    </row>
    <row r="2099" customFormat="false" ht="23.25" hidden="false" customHeight="false" outlineLevel="0" collapsed="false">
      <c r="A2099" s="884" t="s">
        <v>8464</v>
      </c>
      <c r="B2099" s="884" t="s">
        <v>15800</v>
      </c>
      <c r="C2099" s="885" t="s">
        <v>15801</v>
      </c>
      <c r="D2099" s="884" t="s">
        <v>9380</v>
      </c>
      <c r="E2099" s="884" t="s">
        <v>15802</v>
      </c>
      <c r="F2099" s="884" t="s">
        <v>8916</v>
      </c>
    </row>
    <row r="2100" customFormat="false" ht="23.25" hidden="false" customHeight="false" outlineLevel="0" collapsed="false">
      <c r="A2100" s="884" t="s">
        <v>8464</v>
      </c>
      <c r="B2100" s="884" t="s">
        <v>15803</v>
      </c>
      <c r="C2100" s="885" t="s">
        <v>15804</v>
      </c>
      <c r="D2100" s="884" t="s">
        <v>9380</v>
      </c>
      <c r="E2100" s="884" t="s">
        <v>11252</v>
      </c>
      <c r="F2100" s="884" t="s">
        <v>15805</v>
      </c>
    </row>
    <row r="2101" customFormat="false" ht="23.25" hidden="false" customHeight="false" outlineLevel="0" collapsed="false">
      <c r="A2101" s="884" t="s">
        <v>8464</v>
      </c>
      <c r="B2101" s="884" t="s">
        <v>15806</v>
      </c>
      <c r="C2101" s="885" t="s">
        <v>15807</v>
      </c>
      <c r="D2101" s="884" t="s">
        <v>9380</v>
      </c>
      <c r="E2101" s="884" t="s">
        <v>15808</v>
      </c>
      <c r="F2101" s="884" t="s">
        <v>15809</v>
      </c>
    </row>
    <row r="2102" customFormat="false" ht="23.25" hidden="false" customHeight="false" outlineLevel="0" collapsed="false">
      <c r="A2102" s="884" t="s">
        <v>8464</v>
      </c>
      <c r="B2102" s="884" t="s">
        <v>15810</v>
      </c>
      <c r="C2102" s="885" t="s">
        <v>15811</v>
      </c>
      <c r="D2102" s="884" t="s">
        <v>9380</v>
      </c>
      <c r="E2102" s="884" t="s">
        <v>12048</v>
      </c>
      <c r="F2102" s="884" t="s">
        <v>15812</v>
      </c>
    </row>
    <row r="2103" customFormat="false" ht="23.25" hidden="false" customHeight="false" outlineLevel="0" collapsed="false">
      <c r="A2103" s="884" t="s">
        <v>8464</v>
      </c>
      <c r="B2103" s="884" t="s">
        <v>15813</v>
      </c>
      <c r="C2103" s="885" t="s">
        <v>15814</v>
      </c>
      <c r="D2103" s="884" t="s">
        <v>9380</v>
      </c>
      <c r="E2103" s="884" t="s">
        <v>8841</v>
      </c>
      <c r="F2103" s="884" t="s">
        <v>15815</v>
      </c>
    </row>
    <row r="2104" customFormat="false" ht="23.25" hidden="false" customHeight="false" outlineLevel="0" collapsed="false">
      <c r="A2104" s="884" t="s">
        <v>8464</v>
      </c>
      <c r="B2104" s="884" t="s">
        <v>15816</v>
      </c>
      <c r="C2104" s="885" t="s">
        <v>15817</v>
      </c>
      <c r="D2104" s="884" t="s">
        <v>9380</v>
      </c>
      <c r="E2104" s="884" t="s">
        <v>11043</v>
      </c>
      <c r="F2104" s="884" t="s">
        <v>15818</v>
      </c>
    </row>
    <row r="2105" customFormat="false" ht="23.25" hidden="false" customHeight="false" outlineLevel="0" collapsed="false">
      <c r="A2105" s="884" t="s">
        <v>8464</v>
      </c>
      <c r="B2105" s="884" t="s">
        <v>15819</v>
      </c>
      <c r="C2105" s="885" t="s">
        <v>15820</v>
      </c>
      <c r="D2105" s="884" t="s">
        <v>9380</v>
      </c>
      <c r="E2105" s="884" t="s">
        <v>15821</v>
      </c>
      <c r="F2105" s="884" t="s">
        <v>9393</v>
      </c>
    </row>
    <row r="2106" customFormat="false" ht="23.25" hidden="false" customHeight="false" outlineLevel="0" collapsed="false">
      <c r="A2106" s="884" t="s">
        <v>8464</v>
      </c>
      <c r="B2106" s="884" t="s">
        <v>15822</v>
      </c>
      <c r="C2106" s="885" t="s">
        <v>15823</v>
      </c>
      <c r="D2106" s="884" t="s">
        <v>9380</v>
      </c>
      <c r="E2106" s="884" t="s">
        <v>15824</v>
      </c>
      <c r="F2106" s="884" t="s">
        <v>11835</v>
      </c>
    </row>
    <row r="2107" customFormat="false" ht="23.25" hidden="false" customHeight="false" outlineLevel="0" collapsed="false">
      <c r="A2107" s="884" t="s">
        <v>8464</v>
      </c>
      <c r="B2107" s="884" t="s">
        <v>15825</v>
      </c>
      <c r="C2107" s="885" t="s">
        <v>15826</v>
      </c>
      <c r="D2107" s="884" t="s">
        <v>9380</v>
      </c>
      <c r="E2107" s="884" t="s">
        <v>15827</v>
      </c>
      <c r="F2107" s="884" t="s">
        <v>15828</v>
      </c>
    </row>
    <row r="2108" customFormat="false" ht="23.25" hidden="false" customHeight="false" outlineLevel="0" collapsed="false">
      <c r="A2108" s="884" t="s">
        <v>8464</v>
      </c>
      <c r="B2108" s="884" t="s">
        <v>15829</v>
      </c>
      <c r="C2108" s="885" t="s">
        <v>15830</v>
      </c>
      <c r="D2108" s="884" t="s">
        <v>9380</v>
      </c>
      <c r="E2108" s="884" t="s">
        <v>10832</v>
      </c>
      <c r="F2108" s="884" t="s">
        <v>15831</v>
      </c>
    </row>
    <row r="2109" customFormat="false" ht="23.25" hidden="false" customHeight="false" outlineLevel="0" collapsed="false">
      <c r="A2109" s="884" t="s">
        <v>8464</v>
      </c>
      <c r="B2109" s="884" t="s">
        <v>15832</v>
      </c>
      <c r="C2109" s="885" t="s">
        <v>15833</v>
      </c>
      <c r="D2109" s="884" t="s">
        <v>9380</v>
      </c>
      <c r="E2109" s="884" t="s">
        <v>11235</v>
      </c>
      <c r="F2109" s="884" t="s">
        <v>15834</v>
      </c>
    </row>
    <row r="2110" customFormat="false" ht="23.25" hidden="false" customHeight="false" outlineLevel="0" collapsed="false">
      <c r="A2110" s="884" t="s">
        <v>8464</v>
      </c>
      <c r="B2110" s="884" t="s">
        <v>15835</v>
      </c>
      <c r="C2110" s="885" t="s">
        <v>15836</v>
      </c>
      <c r="D2110" s="884" t="s">
        <v>9380</v>
      </c>
      <c r="E2110" s="884" t="s">
        <v>15837</v>
      </c>
      <c r="F2110" s="884" t="s">
        <v>15770</v>
      </c>
    </row>
    <row r="2111" customFormat="false" ht="23.25" hidden="false" customHeight="false" outlineLevel="0" collapsed="false">
      <c r="A2111" s="884" t="s">
        <v>8464</v>
      </c>
      <c r="B2111" s="884" t="s">
        <v>15838</v>
      </c>
      <c r="C2111" s="885" t="s">
        <v>15839</v>
      </c>
      <c r="D2111" s="884" t="s">
        <v>9380</v>
      </c>
      <c r="E2111" s="884" t="s">
        <v>15840</v>
      </c>
      <c r="F2111" s="884" t="s">
        <v>15841</v>
      </c>
    </row>
    <row r="2112" customFormat="false" ht="23.25" hidden="false" customHeight="false" outlineLevel="0" collapsed="false">
      <c r="A2112" s="884" t="s">
        <v>8464</v>
      </c>
      <c r="B2112" s="884" t="s">
        <v>15842</v>
      </c>
      <c r="C2112" s="885" t="s">
        <v>15843</v>
      </c>
      <c r="D2112" s="884" t="s">
        <v>9380</v>
      </c>
      <c r="E2112" s="884" t="s">
        <v>15844</v>
      </c>
      <c r="F2112" s="884" t="s">
        <v>10787</v>
      </c>
    </row>
    <row r="2113" customFormat="false" ht="23.25" hidden="false" customHeight="false" outlineLevel="0" collapsed="false">
      <c r="A2113" s="884" t="s">
        <v>8464</v>
      </c>
      <c r="B2113" s="884" t="s">
        <v>15845</v>
      </c>
      <c r="C2113" s="885" t="s">
        <v>15846</v>
      </c>
      <c r="D2113" s="884" t="s">
        <v>9380</v>
      </c>
      <c r="E2113" s="884" t="s">
        <v>11141</v>
      </c>
      <c r="F2113" s="884" t="s">
        <v>11043</v>
      </c>
    </row>
    <row r="2114" customFormat="false" ht="23.25" hidden="false" customHeight="false" outlineLevel="0" collapsed="false">
      <c r="A2114" s="884" t="s">
        <v>8464</v>
      </c>
      <c r="B2114" s="884" t="s">
        <v>15847</v>
      </c>
      <c r="C2114" s="885" t="s">
        <v>15848</v>
      </c>
      <c r="D2114" s="884" t="s">
        <v>9380</v>
      </c>
      <c r="E2114" s="884" t="s">
        <v>15849</v>
      </c>
      <c r="F2114" s="884" t="s">
        <v>11945</v>
      </c>
    </row>
    <row r="2115" customFormat="false" ht="23.25" hidden="false" customHeight="false" outlineLevel="0" collapsed="false">
      <c r="A2115" s="884" t="s">
        <v>8464</v>
      </c>
      <c r="B2115" s="884" t="s">
        <v>15850</v>
      </c>
      <c r="C2115" s="885" t="s">
        <v>15851</v>
      </c>
      <c r="D2115" s="884" t="s">
        <v>9380</v>
      </c>
      <c r="E2115" s="884" t="s">
        <v>15852</v>
      </c>
      <c r="F2115" s="884" t="s">
        <v>15853</v>
      </c>
    </row>
    <row r="2116" customFormat="false" ht="23.25" hidden="false" customHeight="false" outlineLevel="0" collapsed="false">
      <c r="A2116" s="884" t="s">
        <v>8464</v>
      </c>
      <c r="B2116" s="884" t="s">
        <v>15854</v>
      </c>
      <c r="C2116" s="885" t="s">
        <v>15855</v>
      </c>
      <c r="D2116" s="884" t="s">
        <v>9380</v>
      </c>
      <c r="E2116" s="884" t="s">
        <v>15856</v>
      </c>
      <c r="F2116" s="884" t="s">
        <v>15857</v>
      </c>
    </row>
    <row r="2117" customFormat="false" ht="23.25" hidden="false" customHeight="false" outlineLevel="0" collapsed="false">
      <c r="A2117" s="884" t="s">
        <v>8464</v>
      </c>
      <c r="B2117" s="884" t="s">
        <v>15858</v>
      </c>
      <c r="C2117" s="885" t="s">
        <v>15859</v>
      </c>
      <c r="D2117" s="884" t="s">
        <v>9380</v>
      </c>
      <c r="E2117" s="884" t="s">
        <v>15860</v>
      </c>
      <c r="F2117" s="884" t="s">
        <v>15861</v>
      </c>
    </row>
    <row r="2118" customFormat="false" ht="23.25" hidden="false" customHeight="false" outlineLevel="0" collapsed="false">
      <c r="A2118" s="884" t="s">
        <v>8464</v>
      </c>
      <c r="B2118" s="884" t="s">
        <v>15862</v>
      </c>
      <c r="C2118" s="885" t="s">
        <v>15863</v>
      </c>
      <c r="D2118" s="884" t="s">
        <v>9380</v>
      </c>
      <c r="E2118" s="884" t="s">
        <v>15864</v>
      </c>
      <c r="F2118" s="884" t="s">
        <v>15865</v>
      </c>
    </row>
    <row r="2119" customFormat="false" ht="23.25" hidden="false" customHeight="false" outlineLevel="0" collapsed="false">
      <c r="A2119" s="884" t="s">
        <v>8464</v>
      </c>
      <c r="B2119" s="884" t="s">
        <v>15866</v>
      </c>
      <c r="C2119" s="885" t="s">
        <v>15867</v>
      </c>
      <c r="D2119" s="884" t="s">
        <v>9380</v>
      </c>
      <c r="E2119" s="884" t="s">
        <v>15868</v>
      </c>
      <c r="F2119" s="884" t="s">
        <v>15869</v>
      </c>
    </row>
    <row r="2120" customFormat="false" ht="23.25" hidden="false" customHeight="false" outlineLevel="0" collapsed="false">
      <c r="A2120" s="884" t="s">
        <v>8464</v>
      </c>
      <c r="B2120" s="884" t="s">
        <v>15870</v>
      </c>
      <c r="C2120" s="885" t="s">
        <v>15871</v>
      </c>
      <c r="D2120" s="884" t="s">
        <v>9380</v>
      </c>
      <c r="E2120" s="884" t="s">
        <v>15872</v>
      </c>
      <c r="F2120" s="884" t="s">
        <v>15873</v>
      </c>
    </row>
    <row r="2121" customFormat="false" ht="23.25" hidden="false" customHeight="false" outlineLevel="0" collapsed="false">
      <c r="A2121" s="884" t="s">
        <v>8464</v>
      </c>
      <c r="B2121" s="884" t="s">
        <v>15874</v>
      </c>
      <c r="C2121" s="885" t="s">
        <v>15875</v>
      </c>
      <c r="D2121" s="884" t="s">
        <v>9380</v>
      </c>
      <c r="E2121" s="884" t="s">
        <v>15876</v>
      </c>
      <c r="F2121" s="884" t="s">
        <v>12181</v>
      </c>
    </row>
    <row r="2122" customFormat="false" ht="23.25" hidden="false" customHeight="false" outlineLevel="0" collapsed="false">
      <c r="A2122" s="884" t="s">
        <v>8464</v>
      </c>
      <c r="B2122" s="884" t="s">
        <v>15877</v>
      </c>
      <c r="C2122" s="885" t="s">
        <v>15878</v>
      </c>
      <c r="D2122" s="884" t="s">
        <v>9380</v>
      </c>
      <c r="E2122" s="884" t="s">
        <v>15879</v>
      </c>
      <c r="F2122" s="884" t="s">
        <v>15880</v>
      </c>
    </row>
    <row r="2123" customFormat="false" ht="23.25" hidden="false" customHeight="false" outlineLevel="0" collapsed="false">
      <c r="A2123" s="884" t="s">
        <v>8464</v>
      </c>
      <c r="B2123" s="884" t="s">
        <v>15881</v>
      </c>
      <c r="C2123" s="885" t="s">
        <v>15882</v>
      </c>
      <c r="D2123" s="884" t="s">
        <v>9380</v>
      </c>
      <c r="E2123" s="884" t="s">
        <v>8852</v>
      </c>
      <c r="F2123" s="884" t="s">
        <v>15883</v>
      </c>
    </row>
    <row r="2124" customFormat="false" ht="23.25" hidden="false" customHeight="false" outlineLevel="0" collapsed="false">
      <c r="A2124" s="884" t="s">
        <v>8464</v>
      </c>
      <c r="B2124" s="884" t="s">
        <v>15884</v>
      </c>
      <c r="C2124" s="885" t="s">
        <v>15885</v>
      </c>
      <c r="D2124" s="884" t="s">
        <v>9380</v>
      </c>
      <c r="E2124" s="884" t="s">
        <v>15886</v>
      </c>
      <c r="F2124" s="884" t="s">
        <v>15887</v>
      </c>
    </row>
    <row r="2125" customFormat="false" ht="23.25" hidden="false" customHeight="false" outlineLevel="0" collapsed="false">
      <c r="A2125" s="884" t="s">
        <v>8464</v>
      </c>
      <c r="B2125" s="884" t="s">
        <v>15888</v>
      </c>
      <c r="C2125" s="885" t="s">
        <v>15889</v>
      </c>
      <c r="D2125" s="884" t="s">
        <v>9380</v>
      </c>
      <c r="E2125" s="884" t="s">
        <v>15890</v>
      </c>
      <c r="F2125" s="884" t="s">
        <v>15891</v>
      </c>
    </row>
    <row r="2126" customFormat="false" ht="23.25" hidden="false" customHeight="false" outlineLevel="0" collapsed="false">
      <c r="A2126" s="884" t="s">
        <v>8464</v>
      </c>
      <c r="B2126" s="884" t="s">
        <v>15892</v>
      </c>
      <c r="C2126" s="885" t="s">
        <v>15893</v>
      </c>
      <c r="D2126" s="884" t="s">
        <v>9380</v>
      </c>
      <c r="E2126" s="884" t="s">
        <v>15894</v>
      </c>
      <c r="F2126" s="884" t="s">
        <v>11357</v>
      </c>
    </row>
    <row r="2127" customFormat="false" ht="23.25" hidden="false" customHeight="false" outlineLevel="0" collapsed="false">
      <c r="A2127" s="884" t="s">
        <v>8464</v>
      </c>
      <c r="B2127" s="884" t="s">
        <v>15895</v>
      </c>
      <c r="C2127" s="885" t="s">
        <v>15896</v>
      </c>
      <c r="D2127" s="884" t="s">
        <v>9380</v>
      </c>
      <c r="E2127" s="884" t="s">
        <v>8532</v>
      </c>
      <c r="F2127" s="884" t="s">
        <v>15897</v>
      </c>
    </row>
    <row r="2128" customFormat="false" ht="23.25" hidden="false" customHeight="false" outlineLevel="0" collapsed="false">
      <c r="A2128" s="884" t="s">
        <v>8464</v>
      </c>
      <c r="B2128" s="884" t="s">
        <v>15898</v>
      </c>
      <c r="C2128" s="885" t="s">
        <v>15899</v>
      </c>
      <c r="D2128" s="884" t="s">
        <v>9380</v>
      </c>
      <c r="E2128" s="884" t="s">
        <v>15900</v>
      </c>
      <c r="F2128" s="884" t="s">
        <v>8833</v>
      </c>
    </row>
    <row r="2129" customFormat="false" ht="23.25" hidden="false" customHeight="false" outlineLevel="0" collapsed="false">
      <c r="A2129" s="884" t="s">
        <v>8464</v>
      </c>
      <c r="B2129" s="884" t="s">
        <v>15901</v>
      </c>
      <c r="C2129" s="885" t="s">
        <v>15902</v>
      </c>
      <c r="D2129" s="884" t="s">
        <v>9380</v>
      </c>
      <c r="E2129" s="884" t="s">
        <v>15903</v>
      </c>
      <c r="F2129" s="884" t="s">
        <v>15904</v>
      </c>
    </row>
    <row r="2130" customFormat="false" ht="23.25" hidden="false" customHeight="false" outlineLevel="0" collapsed="false">
      <c r="A2130" s="884" t="s">
        <v>8464</v>
      </c>
      <c r="B2130" s="884" t="s">
        <v>15905</v>
      </c>
      <c r="C2130" s="885" t="s">
        <v>15906</v>
      </c>
      <c r="D2130" s="884" t="s">
        <v>9380</v>
      </c>
      <c r="E2130" s="884" t="s">
        <v>15894</v>
      </c>
      <c r="F2130" s="884" t="s">
        <v>15894</v>
      </c>
    </row>
    <row r="2131" customFormat="false" ht="15" hidden="false" customHeight="false" outlineLevel="0" collapsed="false">
      <c r="A2131" s="884" t="s">
        <v>8464</v>
      </c>
      <c r="B2131" s="884" t="s">
        <v>15907</v>
      </c>
      <c r="C2131" s="885" t="s">
        <v>15908</v>
      </c>
      <c r="D2131" s="884" t="s">
        <v>9380</v>
      </c>
      <c r="E2131" s="884" t="s">
        <v>15909</v>
      </c>
      <c r="F2131" s="884" t="s">
        <v>8856</v>
      </c>
    </row>
    <row r="2132" customFormat="false" ht="15" hidden="false" customHeight="false" outlineLevel="0" collapsed="false">
      <c r="A2132" s="884" t="s">
        <v>8464</v>
      </c>
      <c r="B2132" s="884" t="s">
        <v>15910</v>
      </c>
      <c r="C2132" s="885" t="s">
        <v>15911</v>
      </c>
      <c r="D2132" s="884" t="s">
        <v>9380</v>
      </c>
      <c r="E2132" s="884" t="s">
        <v>15912</v>
      </c>
      <c r="F2132" s="884" t="s">
        <v>15913</v>
      </c>
    </row>
    <row r="2133" customFormat="false" ht="15" hidden="false" customHeight="false" outlineLevel="0" collapsed="false">
      <c r="A2133" s="884" t="s">
        <v>8464</v>
      </c>
      <c r="B2133" s="884" t="s">
        <v>15914</v>
      </c>
      <c r="C2133" s="885" t="s">
        <v>15915</v>
      </c>
      <c r="D2133" s="884" t="s">
        <v>9380</v>
      </c>
      <c r="E2133" s="884" t="s">
        <v>15818</v>
      </c>
      <c r="F2133" s="884" t="s">
        <v>15916</v>
      </c>
    </row>
    <row r="2134" customFormat="false" ht="15" hidden="false" customHeight="false" outlineLevel="0" collapsed="false">
      <c r="A2134" s="884" t="s">
        <v>8464</v>
      </c>
      <c r="B2134" s="884" t="s">
        <v>15917</v>
      </c>
      <c r="C2134" s="885" t="s">
        <v>15918</v>
      </c>
      <c r="D2134" s="884" t="s">
        <v>9380</v>
      </c>
      <c r="E2134" s="884" t="s">
        <v>15844</v>
      </c>
      <c r="F2134" s="884" t="s">
        <v>8844</v>
      </c>
    </row>
    <row r="2135" customFormat="false" ht="15" hidden="false" customHeight="false" outlineLevel="0" collapsed="false">
      <c r="A2135" s="884" t="s">
        <v>8464</v>
      </c>
      <c r="B2135" s="884" t="s">
        <v>15919</v>
      </c>
      <c r="C2135" s="885" t="s">
        <v>15920</v>
      </c>
      <c r="D2135" s="884" t="s">
        <v>9380</v>
      </c>
      <c r="E2135" s="884" t="s">
        <v>15921</v>
      </c>
      <c r="F2135" s="884" t="s">
        <v>15922</v>
      </c>
    </row>
    <row r="2136" customFormat="false" ht="15" hidden="false" customHeight="false" outlineLevel="0" collapsed="false">
      <c r="A2136" s="884" t="s">
        <v>8464</v>
      </c>
      <c r="B2136" s="884" t="s">
        <v>15923</v>
      </c>
      <c r="C2136" s="885" t="s">
        <v>15924</v>
      </c>
      <c r="D2136" s="884" t="s">
        <v>9380</v>
      </c>
      <c r="E2136" s="884" t="s">
        <v>10468</v>
      </c>
      <c r="F2136" s="884" t="s">
        <v>15925</v>
      </c>
    </row>
    <row r="2137" customFormat="false" ht="15" hidden="false" customHeight="false" outlineLevel="0" collapsed="false">
      <c r="A2137" s="884" t="s">
        <v>8464</v>
      </c>
      <c r="B2137" s="884" t="s">
        <v>15926</v>
      </c>
      <c r="C2137" s="885" t="s">
        <v>15927</v>
      </c>
      <c r="D2137" s="884" t="s">
        <v>9380</v>
      </c>
      <c r="E2137" s="884" t="s">
        <v>15928</v>
      </c>
      <c r="F2137" s="884" t="s">
        <v>11794</v>
      </c>
    </row>
    <row r="2138" customFormat="false" ht="15" hidden="false" customHeight="false" outlineLevel="0" collapsed="false">
      <c r="A2138" s="884" t="s">
        <v>8464</v>
      </c>
      <c r="B2138" s="884" t="s">
        <v>15929</v>
      </c>
      <c r="C2138" s="885" t="s">
        <v>15930</v>
      </c>
      <c r="D2138" s="884" t="s">
        <v>9380</v>
      </c>
      <c r="E2138" s="884" t="s">
        <v>15931</v>
      </c>
      <c r="F2138" s="884" t="s">
        <v>15931</v>
      </c>
    </row>
    <row r="2139" customFormat="false" ht="15" hidden="false" customHeight="false" outlineLevel="0" collapsed="false">
      <c r="A2139" s="884" t="s">
        <v>8464</v>
      </c>
      <c r="B2139" s="884" t="s">
        <v>15932</v>
      </c>
      <c r="C2139" s="885" t="s">
        <v>15933</v>
      </c>
      <c r="D2139" s="884" t="s">
        <v>9380</v>
      </c>
      <c r="E2139" s="884" t="s">
        <v>15916</v>
      </c>
      <c r="F2139" s="884" t="s">
        <v>8888</v>
      </c>
    </row>
    <row r="2140" customFormat="false" ht="15" hidden="false" customHeight="false" outlineLevel="0" collapsed="false">
      <c r="A2140" s="884" t="s">
        <v>8464</v>
      </c>
      <c r="B2140" s="884" t="s">
        <v>15934</v>
      </c>
      <c r="C2140" s="885" t="s">
        <v>15935</v>
      </c>
      <c r="D2140" s="884" t="s">
        <v>9380</v>
      </c>
      <c r="E2140" s="884" t="s">
        <v>15936</v>
      </c>
      <c r="F2140" s="884" t="s">
        <v>11779</v>
      </c>
    </row>
    <row r="2141" customFormat="false" ht="15" hidden="false" customHeight="false" outlineLevel="0" collapsed="false">
      <c r="A2141" s="884" t="s">
        <v>8464</v>
      </c>
      <c r="B2141" s="884" t="s">
        <v>15937</v>
      </c>
      <c r="C2141" s="885" t="s">
        <v>15938</v>
      </c>
      <c r="D2141" s="884" t="s">
        <v>9380</v>
      </c>
      <c r="E2141" s="884" t="s">
        <v>8935</v>
      </c>
      <c r="F2141" s="884" t="s">
        <v>11583</v>
      </c>
    </row>
    <row r="2142" customFormat="false" ht="15" hidden="false" customHeight="false" outlineLevel="0" collapsed="false">
      <c r="A2142" s="884" t="s">
        <v>8464</v>
      </c>
      <c r="B2142" s="884" t="s">
        <v>15939</v>
      </c>
      <c r="C2142" s="885" t="s">
        <v>15940</v>
      </c>
      <c r="D2142" s="884" t="s">
        <v>9380</v>
      </c>
      <c r="E2142" s="884" t="s">
        <v>15941</v>
      </c>
      <c r="F2142" s="884" t="s">
        <v>15925</v>
      </c>
    </row>
    <row r="2143" customFormat="false" ht="15" hidden="false" customHeight="false" outlineLevel="0" collapsed="false">
      <c r="A2143" s="884" t="s">
        <v>8464</v>
      </c>
      <c r="B2143" s="884" t="s">
        <v>15942</v>
      </c>
      <c r="C2143" s="885" t="s">
        <v>15943</v>
      </c>
      <c r="D2143" s="884" t="s">
        <v>9380</v>
      </c>
      <c r="E2143" s="884" t="s">
        <v>15944</v>
      </c>
      <c r="F2143" s="884" t="s">
        <v>10778</v>
      </c>
    </row>
    <row r="2144" customFormat="false" ht="15" hidden="false" customHeight="false" outlineLevel="0" collapsed="false">
      <c r="A2144" s="884" t="s">
        <v>8464</v>
      </c>
      <c r="B2144" s="884" t="s">
        <v>15945</v>
      </c>
      <c r="C2144" s="885" t="s">
        <v>15946</v>
      </c>
      <c r="D2144" s="884" t="s">
        <v>9380</v>
      </c>
      <c r="E2144" s="884" t="s">
        <v>10468</v>
      </c>
      <c r="F2144" s="884" t="s">
        <v>15925</v>
      </c>
    </row>
    <row r="2145" customFormat="false" ht="15" hidden="false" customHeight="false" outlineLevel="0" collapsed="false">
      <c r="A2145" s="884" t="s">
        <v>8464</v>
      </c>
      <c r="B2145" s="884" t="s">
        <v>15947</v>
      </c>
      <c r="C2145" s="885" t="s">
        <v>15948</v>
      </c>
      <c r="D2145" s="884" t="s">
        <v>9380</v>
      </c>
      <c r="E2145" s="884" t="s">
        <v>15941</v>
      </c>
      <c r="F2145" s="884" t="s">
        <v>15941</v>
      </c>
    </row>
    <row r="2146" customFormat="false" ht="15" hidden="false" customHeight="false" outlineLevel="0" collapsed="false">
      <c r="A2146" s="884" t="s">
        <v>8464</v>
      </c>
      <c r="B2146" s="884" t="s">
        <v>15949</v>
      </c>
      <c r="C2146" s="885" t="s">
        <v>15950</v>
      </c>
      <c r="D2146" s="884" t="s">
        <v>9380</v>
      </c>
      <c r="E2146" s="884" t="s">
        <v>15745</v>
      </c>
      <c r="F2146" s="884" t="s">
        <v>12117</v>
      </c>
    </row>
    <row r="2147" customFormat="false" ht="15" hidden="false" customHeight="false" outlineLevel="0" collapsed="false">
      <c r="A2147" s="884" t="s">
        <v>8464</v>
      </c>
      <c r="B2147" s="884" t="s">
        <v>15951</v>
      </c>
      <c r="C2147" s="885" t="s">
        <v>15952</v>
      </c>
      <c r="D2147" s="884" t="s">
        <v>9380</v>
      </c>
      <c r="E2147" s="884" t="s">
        <v>15953</v>
      </c>
      <c r="F2147" s="884" t="s">
        <v>15954</v>
      </c>
    </row>
    <row r="2148" customFormat="false" ht="15" hidden="false" customHeight="false" outlineLevel="0" collapsed="false">
      <c r="A2148" s="884" t="s">
        <v>8464</v>
      </c>
      <c r="B2148" s="884" t="s">
        <v>15955</v>
      </c>
      <c r="C2148" s="885" t="s">
        <v>15956</v>
      </c>
      <c r="D2148" s="884" t="s">
        <v>9380</v>
      </c>
      <c r="E2148" s="884" t="s">
        <v>15957</v>
      </c>
      <c r="F2148" s="884" t="s">
        <v>15958</v>
      </c>
    </row>
    <row r="2149" customFormat="false" ht="15" hidden="false" customHeight="false" outlineLevel="0" collapsed="false">
      <c r="A2149" s="884" t="s">
        <v>8464</v>
      </c>
      <c r="B2149" s="884" t="s">
        <v>15959</v>
      </c>
      <c r="C2149" s="885" t="s">
        <v>15960</v>
      </c>
      <c r="D2149" s="884" t="s">
        <v>9380</v>
      </c>
      <c r="E2149" s="884" t="s">
        <v>9394</v>
      </c>
      <c r="F2149" s="884" t="s">
        <v>15961</v>
      </c>
    </row>
    <row r="2150" customFormat="false" ht="15" hidden="false" customHeight="false" outlineLevel="0" collapsed="false">
      <c r="A2150" s="884" t="s">
        <v>8464</v>
      </c>
      <c r="B2150" s="884" t="s">
        <v>15962</v>
      </c>
      <c r="C2150" s="885" t="s">
        <v>15963</v>
      </c>
      <c r="D2150" s="884" t="s">
        <v>9380</v>
      </c>
      <c r="E2150" s="884" t="s">
        <v>15964</v>
      </c>
      <c r="F2150" s="884" t="s">
        <v>15798</v>
      </c>
    </row>
    <row r="2151" customFormat="false" ht="15" hidden="false" customHeight="false" outlineLevel="0" collapsed="false">
      <c r="A2151" s="884" t="s">
        <v>8464</v>
      </c>
      <c r="B2151" s="884" t="s">
        <v>15965</v>
      </c>
      <c r="C2151" s="885" t="s">
        <v>15966</v>
      </c>
      <c r="D2151" s="884" t="s">
        <v>9380</v>
      </c>
      <c r="E2151" s="884" t="s">
        <v>8536</v>
      </c>
      <c r="F2151" s="884" t="s">
        <v>15967</v>
      </c>
    </row>
    <row r="2152" customFormat="false" ht="15" hidden="false" customHeight="false" outlineLevel="0" collapsed="false">
      <c r="A2152" s="884" t="s">
        <v>8464</v>
      </c>
      <c r="B2152" s="884" t="s">
        <v>15968</v>
      </c>
      <c r="C2152" s="885" t="s">
        <v>15969</v>
      </c>
      <c r="D2152" s="884" t="s">
        <v>9380</v>
      </c>
      <c r="E2152" s="884" t="s">
        <v>15970</v>
      </c>
      <c r="F2152" s="884" t="s">
        <v>8884</v>
      </c>
    </row>
    <row r="2153" customFormat="false" ht="23.25" hidden="false" customHeight="false" outlineLevel="0" collapsed="false">
      <c r="A2153" s="884" t="s">
        <v>8464</v>
      </c>
      <c r="B2153" s="884" t="s">
        <v>15971</v>
      </c>
      <c r="C2153" s="885" t="s">
        <v>15972</v>
      </c>
      <c r="D2153" s="884" t="s">
        <v>9380</v>
      </c>
      <c r="E2153" s="884" t="s">
        <v>8552</v>
      </c>
      <c r="F2153" s="884" t="s">
        <v>15973</v>
      </c>
    </row>
    <row r="2154" customFormat="false" ht="23.25" hidden="false" customHeight="false" outlineLevel="0" collapsed="false">
      <c r="A2154" s="884" t="s">
        <v>8464</v>
      </c>
      <c r="B2154" s="884" t="s">
        <v>15974</v>
      </c>
      <c r="C2154" s="885" t="s">
        <v>15975</v>
      </c>
      <c r="D2154" s="884" t="s">
        <v>9380</v>
      </c>
      <c r="E2154" s="884" t="s">
        <v>8904</v>
      </c>
      <c r="F2154" s="884" t="s">
        <v>15976</v>
      </c>
    </row>
    <row r="2155" customFormat="false" ht="23.25" hidden="false" customHeight="false" outlineLevel="0" collapsed="false">
      <c r="A2155" s="884" t="s">
        <v>8464</v>
      </c>
      <c r="B2155" s="884" t="s">
        <v>15977</v>
      </c>
      <c r="C2155" s="885" t="s">
        <v>15978</v>
      </c>
      <c r="D2155" s="884" t="s">
        <v>9380</v>
      </c>
      <c r="E2155" s="884" t="s">
        <v>15979</v>
      </c>
      <c r="F2155" s="884" t="s">
        <v>11572</v>
      </c>
    </row>
    <row r="2156" customFormat="false" ht="23.25" hidden="false" customHeight="false" outlineLevel="0" collapsed="false">
      <c r="A2156" s="884" t="s">
        <v>8464</v>
      </c>
      <c r="B2156" s="884" t="s">
        <v>15980</v>
      </c>
      <c r="C2156" s="885" t="s">
        <v>15981</v>
      </c>
      <c r="D2156" s="884" t="s">
        <v>9380</v>
      </c>
      <c r="E2156" s="884" t="s">
        <v>11298</v>
      </c>
      <c r="F2156" s="884" t="s">
        <v>15982</v>
      </c>
    </row>
    <row r="2157" customFormat="false" ht="23.25" hidden="false" customHeight="false" outlineLevel="0" collapsed="false">
      <c r="A2157" s="884" t="s">
        <v>8464</v>
      </c>
      <c r="B2157" s="884" t="s">
        <v>15983</v>
      </c>
      <c r="C2157" s="885" t="s">
        <v>15984</v>
      </c>
      <c r="D2157" s="884" t="s">
        <v>9380</v>
      </c>
      <c r="E2157" s="884" t="s">
        <v>11338</v>
      </c>
      <c r="F2157" s="884" t="s">
        <v>15985</v>
      </c>
    </row>
    <row r="2158" customFormat="false" ht="23.25" hidden="false" customHeight="false" outlineLevel="0" collapsed="false">
      <c r="A2158" s="884" t="s">
        <v>8464</v>
      </c>
      <c r="B2158" s="884" t="s">
        <v>15986</v>
      </c>
      <c r="C2158" s="885" t="s">
        <v>15987</v>
      </c>
      <c r="D2158" s="884" t="s">
        <v>9380</v>
      </c>
      <c r="E2158" s="884" t="s">
        <v>8885</v>
      </c>
      <c r="F2158" s="884" t="s">
        <v>9428</v>
      </c>
    </row>
    <row r="2159" customFormat="false" ht="23.25" hidden="false" customHeight="false" outlineLevel="0" collapsed="false">
      <c r="A2159" s="884" t="s">
        <v>8464</v>
      </c>
      <c r="B2159" s="884" t="s">
        <v>15988</v>
      </c>
      <c r="C2159" s="885" t="s">
        <v>15989</v>
      </c>
      <c r="D2159" s="884" t="s">
        <v>9380</v>
      </c>
      <c r="E2159" s="884" t="s">
        <v>15990</v>
      </c>
      <c r="F2159" s="884" t="s">
        <v>8536</v>
      </c>
    </row>
    <row r="2160" customFormat="false" ht="23.25" hidden="false" customHeight="false" outlineLevel="0" collapsed="false">
      <c r="A2160" s="884" t="s">
        <v>8464</v>
      </c>
      <c r="B2160" s="884" t="s">
        <v>15991</v>
      </c>
      <c r="C2160" s="885" t="s">
        <v>15992</v>
      </c>
      <c r="D2160" s="884" t="s">
        <v>9380</v>
      </c>
      <c r="E2160" s="884" t="s">
        <v>12107</v>
      </c>
      <c r="F2160" s="884" t="s">
        <v>12693</v>
      </c>
    </row>
    <row r="2161" customFormat="false" ht="15" hidden="false" customHeight="false" outlineLevel="0" collapsed="false">
      <c r="A2161" s="884" t="s">
        <v>8464</v>
      </c>
      <c r="B2161" s="884" t="s">
        <v>15993</v>
      </c>
      <c r="C2161" s="885" t="s">
        <v>15994</v>
      </c>
      <c r="D2161" s="884" t="s">
        <v>9380</v>
      </c>
      <c r="E2161" s="884" t="s">
        <v>11563</v>
      </c>
      <c r="F2161" s="884" t="s">
        <v>15995</v>
      </c>
    </row>
    <row r="2162" customFormat="false" ht="15" hidden="false" customHeight="false" outlineLevel="0" collapsed="false">
      <c r="A2162" s="884" t="s">
        <v>8464</v>
      </c>
      <c r="B2162" s="884" t="s">
        <v>15996</v>
      </c>
      <c r="C2162" s="885" t="s">
        <v>15997</v>
      </c>
      <c r="D2162" s="884" t="s">
        <v>9380</v>
      </c>
      <c r="E2162" s="884" t="s">
        <v>15998</v>
      </c>
      <c r="F2162" s="884" t="s">
        <v>15879</v>
      </c>
    </row>
    <row r="2163" customFormat="false" ht="23.25" hidden="false" customHeight="false" outlineLevel="0" collapsed="false">
      <c r="A2163" s="884" t="s">
        <v>8464</v>
      </c>
      <c r="B2163" s="884" t="s">
        <v>15999</v>
      </c>
      <c r="C2163" s="885" t="s">
        <v>16000</v>
      </c>
      <c r="D2163" s="884" t="s">
        <v>9380</v>
      </c>
      <c r="E2163" s="884" t="s">
        <v>16001</v>
      </c>
      <c r="F2163" s="884" t="s">
        <v>12117</v>
      </c>
    </row>
    <row r="2164" customFormat="false" ht="15" hidden="false" customHeight="false" outlineLevel="0" collapsed="false">
      <c r="A2164" s="884" t="s">
        <v>8464</v>
      </c>
      <c r="B2164" s="884" t="s">
        <v>16002</v>
      </c>
      <c r="C2164" s="885" t="s">
        <v>16003</v>
      </c>
      <c r="D2164" s="884" t="s">
        <v>9380</v>
      </c>
      <c r="E2164" s="884" t="s">
        <v>11132</v>
      </c>
      <c r="F2164" s="884" t="s">
        <v>16004</v>
      </c>
    </row>
    <row r="2165" customFormat="false" ht="23.25" hidden="false" customHeight="false" outlineLevel="0" collapsed="false">
      <c r="A2165" s="884" t="s">
        <v>8464</v>
      </c>
      <c r="B2165" s="884" t="s">
        <v>16005</v>
      </c>
      <c r="C2165" s="885" t="s">
        <v>16006</v>
      </c>
      <c r="D2165" s="884" t="s">
        <v>9380</v>
      </c>
      <c r="E2165" s="884" t="s">
        <v>16007</v>
      </c>
      <c r="F2165" s="884" t="s">
        <v>16008</v>
      </c>
    </row>
    <row r="2166" customFormat="false" ht="15" hidden="false" customHeight="false" outlineLevel="0" collapsed="false">
      <c r="A2166" s="884" t="s">
        <v>8464</v>
      </c>
      <c r="B2166" s="884" t="s">
        <v>16009</v>
      </c>
      <c r="C2166" s="885" t="s">
        <v>16010</v>
      </c>
      <c r="D2166" s="884" t="s">
        <v>9380</v>
      </c>
      <c r="E2166" s="884" t="s">
        <v>16011</v>
      </c>
      <c r="F2166" s="884" t="s">
        <v>15912</v>
      </c>
    </row>
    <row r="2167" customFormat="false" ht="15" hidden="false" customHeight="false" outlineLevel="0" collapsed="false">
      <c r="A2167" s="884" t="s">
        <v>8464</v>
      </c>
      <c r="B2167" s="884" t="s">
        <v>16012</v>
      </c>
      <c r="C2167" s="885" t="s">
        <v>16013</v>
      </c>
      <c r="D2167" s="884" t="s">
        <v>9380</v>
      </c>
      <c r="E2167" s="884" t="s">
        <v>16014</v>
      </c>
      <c r="F2167" s="884" t="s">
        <v>15798</v>
      </c>
    </row>
    <row r="2168" customFormat="false" ht="15" hidden="false" customHeight="false" outlineLevel="0" collapsed="false">
      <c r="A2168" s="884" t="s">
        <v>8464</v>
      </c>
      <c r="B2168" s="884" t="s">
        <v>16015</v>
      </c>
      <c r="C2168" s="885" t="s">
        <v>16016</v>
      </c>
      <c r="D2168" s="884" t="s">
        <v>9380</v>
      </c>
      <c r="E2168" s="884" t="s">
        <v>9891</v>
      </c>
      <c r="F2168" s="884" t="s">
        <v>16017</v>
      </c>
    </row>
    <row r="2169" customFormat="false" ht="15" hidden="false" customHeight="false" outlineLevel="0" collapsed="false">
      <c r="A2169" s="884" t="s">
        <v>8464</v>
      </c>
      <c r="B2169" s="884" t="s">
        <v>16018</v>
      </c>
      <c r="C2169" s="885" t="s">
        <v>16019</v>
      </c>
      <c r="D2169" s="884" t="s">
        <v>9380</v>
      </c>
      <c r="E2169" s="884" t="s">
        <v>12532</v>
      </c>
      <c r="F2169" s="884" t="s">
        <v>16020</v>
      </c>
    </row>
    <row r="2170" customFormat="false" ht="15" hidden="false" customHeight="false" outlineLevel="0" collapsed="false">
      <c r="A2170" s="884" t="s">
        <v>8464</v>
      </c>
      <c r="B2170" s="884" t="s">
        <v>16021</v>
      </c>
      <c r="C2170" s="885" t="s">
        <v>16022</v>
      </c>
      <c r="D2170" s="884" t="s">
        <v>9380</v>
      </c>
      <c r="E2170" s="884" t="s">
        <v>16023</v>
      </c>
      <c r="F2170" s="884" t="s">
        <v>9942</v>
      </c>
    </row>
    <row r="2171" customFormat="false" ht="23.25" hidden="false" customHeight="false" outlineLevel="0" collapsed="false">
      <c r="A2171" s="884" t="s">
        <v>8464</v>
      </c>
      <c r="B2171" s="884" t="s">
        <v>16024</v>
      </c>
      <c r="C2171" s="885" t="s">
        <v>16025</v>
      </c>
      <c r="D2171" s="884" t="s">
        <v>9380</v>
      </c>
      <c r="E2171" s="884" t="s">
        <v>9436</v>
      </c>
      <c r="F2171" s="884" t="s">
        <v>16026</v>
      </c>
    </row>
    <row r="2172" customFormat="false" ht="23.25" hidden="false" customHeight="false" outlineLevel="0" collapsed="false">
      <c r="A2172" s="884" t="s">
        <v>8464</v>
      </c>
      <c r="B2172" s="884" t="s">
        <v>16027</v>
      </c>
      <c r="C2172" s="885" t="s">
        <v>16028</v>
      </c>
      <c r="D2172" s="884" t="s">
        <v>9380</v>
      </c>
      <c r="E2172" s="884" t="s">
        <v>8893</v>
      </c>
      <c r="F2172" s="884" t="s">
        <v>12048</v>
      </c>
    </row>
    <row r="2173" customFormat="false" ht="23.25" hidden="false" customHeight="false" outlineLevel="0" collapsed="false">
      <c r="A2173" s="884" t="s">
        <v>8464</v>
      </c>
      <c r="B2173" s="884" t="s">
        <v>16029</v>
      </c>
      <c r="C2173" s="885" t="s">
        <v>16030</v>
      </c>
      <c r="D2173" s="884" t="s">
        <v>9380</v>
      </c>
      <c r="E2173" s="884" t="s">
        <v>16031</v>
      </c>
      <c r="F2173" s="884" t="s">
        <v>16032</v>
      </c>
    </row>
    <row r="2174" customFormat="false" ht="23.25" hidden="false" customHeight="false" outlineLevel="0" collapsed="false">
      <c r="A2174" s="884" t="s">
        <v>8464</v>
      </c>
      <c r="B2174" s="884" t="s">
        <v>16033</v>
      </c>
      <c r="C2174" s="885" t="s">
        <v>16034</v>
      </c>
      <c r="D2174" s="884" t="s">
        <v>9380</v>
      </c>
      <c r="E2174" s="884" t="s">
        <v>15788</v>
      </c>
      <c r="F2174" s="884" t="s">
        <v>16035</v>
      </c>
    </row>
    <row r="2175" customFormat="false" ht="23.25" hidden="false" customHeight="false" outlineLevel="0" collapsed="false">
      <c r="A2175" s="884" t="s">
        <v>8464</v>
      </c>
      <c r="B2175" s="884" t="s">
        <v>16036</v>
      </c>
      <c r="C2175" s="885" t="s">
        <v>16037</v>
      </c>
      <c r="D2175" s="884" t="s">
        <v>9380</v>
      </c>
      <c r="E2175" s="884" t="s">
        <v>15792</v>
      </c>
      <c r="F2175" s="884" t="s">
        <v>16038</v>
      </c>
    </row>
    <row r="2176" customFormat="false" ht="23.25" hidden="false" customHeight="false" outlineLevel="0" collapsed="false">
      <c r="A2176" s="884" t="s">
        <v>8464</v>
      </c>
      <c r="B2176" s="884" t="s">
        <v>16039</v>
      </c>
      <c r="C2176" s="885" t="s">
        <v>16040</v>
      </c>
      <c r="D2176" s="884" t="s">
        <v>9380</v>
      </c>
      <c r="E2176" s="884" t="s">
        <v>8844</v>
      </c>
      <c r="F2176" s="884" t="s">
        <v>16041</v>
      </c>
    </row>
    <row r="2177" customFormat="false" ht="23.25" hidden="false" customHeight="false" outlineLevel="0" collapsed="false">
      <c r="A2177" s="884" t="s">
        <v>8464</v>
      </c>
      <c r="B2177" s="884" t="s">
        <v>16042</v>
      </c>
      <c r="C2177" s="885" t="s">
        <v>16043</v>
      </c>
      <c r="D2177" s="884" t="s">
        <v>9380</v>
      </c>
      <c r="E2177" s="884" t="s">
        <v>16044</v>
      </c>
      <c r="F2177" s="884" t="s">
        <v>16045</v>
      </c>
    </row>
    <row r="2178" customFormat="false" ht="23.25" hidden="false" customHeight="false" outlineLevel="0" collapsed="false">
      <c r="A2178" s="884" t="s">
        <v>8464</v>
      </c>
      <c r="B2178" s="884" t="s">
        <v>16046</v>
      </c>
      <c r="C2178" s="885" t="s">
        <v>16047</v>
      </c>
      <c r="D2178" s="884" t="s">
        <v>9380</v>
      </c>
      <c r="E2178" s="884" t="s">
        <v>16048</v>
      </c>
      <c r="F2178" s="884" t="s">
        <v>16049</v>
      </c>
    </row>
    <row r="2179" customFormat="false" ht="23.25" hidden="false" customHeight="false" outlineLevel="0" collapsed="false">
      <c r="A2179" s="884" t="s">
        <v>8464</v>
      </c>
      <c r="B2179" s="884" t="s">
        <v>16050</v>
      </c>
      <c r="C2179" s="885" t="s">
        <v>16051</v>
      </c>
      <c r="D2179" s="884" t="s">
        <v>9380</v>
      </c>
      <c r="E2179" s="884" t="s">
        <v>16052</v>
      </c>
      <c r="F2179" s="884" t="s">
        <v>15551</v>
      </c>
    </row>
    <row r="2180" customFormat="false" ht="23.25" hidden="false" customHeight="false" outlineLevel="0" collapsed="false">
      <c r="A2180" s="884" t="s">
        <v>8464</v>
      </c>
      <c r="B2180" s="884" t="s">
        <v>16053</v>
      </c>
      <c r="C2180" s="885" t="s">
        <v>16054</v>
      </c>
      <c r="D2180" s="884" t="s">
        <v>9380</v>
      </c>
      <c r="E2180" s="884" t="s">
        <v>15828</v>
      </c>
      <c r="F2180" s="884" t="s">
        <v>16055</v>
      </c>
    </row>
    <row r="2181" customFormat="false" ht="23.25" hidden="false" customHeight="false" outlineLevel="0" collapsed="false">
      <c r="A2181" s="884" t="s">
        <v>8464</v>
      </c>
      <c r="B2181" s="884" t="s">
        <v>16056</v>
      </c>
      <c r="C2181" s="885" t="s">
        <v>16057</v>
      </c>
      <c r="D2181" s="884" t="s">
        <v>9380</v>
      </c>
      <c r="E2181" s="884" t="s">
        <v>16058</v>
      </c>
      <c r="F2181" s="884" t="s">
        <v>16059</v>
      </c>
    </row>
    <row r="2182" customFormat="false" ht="23.25" hidden="false" customHeight="false" outlineLevel="0" collapsed="false">
      <c r="A2182" s="884" t="s">
        <v>8464</v>
      </c>
      <c r="B2182" s="884" t="s">
        <v>16060</v>
      </c>
      <c r="C2182" s="885" t="s">
        <v>16061</v>
      </c>
      <c r="D2182" s="884" t="s">
        <v>9380</v>
      </c>
      <c r="E2182" s="884" t="s">
        <v>10702</v>
      </c>
      <c r="F2182" s="884" t="s">
        <v>16062</v>
      </c>
    </row>
    <row r="2183" customFormat="false" ht="23.25" hidden="false" customHeight="false" outlineLevel="0" collapsed="false">
      <c r="A2183" s="884" t="s">
        <v>8464</v>
      </c>
      <c r="B2183" s="884" t="s">
        <v>16063</v>
      </c>
      <c r="C2183" s="885" t="s">
        <v>16064</v>
      </c>
      <c r="D2183" s="884" t="s">
        <v>9380</v>
      </c>
      <c r="E2183" s="884" t="s">
        <v>16065</v>
      </c>
      <c r="F2183" s="884" t="s">
        <v>16066</v>
      </c>
    </row>
    <row r="2184" customFormat="false" ht="23.25" hidden="false" customHeight="false" outlineLevel="0" collapsed="false">
      <c r="A2184" s="884" t="s">
        <v>8464</v>
      </c>
      <c r="B2184" s="884" t="s">
        <v>16067</v>
      </c>
      <c r="C2184" s="885" t="s">
        <v>16068</v>
      </c>
      <c r="D2184" s="884" t="s">
        <v>9380</v>
      </c>
      <c r="E2184" s="884" t="s">
        <v>15752</v>
      </c>
      <c r="F2184" s="884" t="s">
        <v>15879</v>
      </c>
    </row>
    <row r="2185" customFormat="false" ht="15" hidden="false" customHeight="false" outlineLevel="0" collapsed="false">
      <c r="A2185" s="884" t="s">
        <v>8464</v>
      </c>
      <c r="B2185" s="884" t="s">
        <v>16069</v>
      </c>
      <c r="C2185" s="885" t="s">
        <v>16070</v>
      </c>
      <c r="D2185" s="884" t="s">
        <v>9380</v>
      </c>
      <c r="E2185" s="884" t="s">
        <v>16071</v>
      </c>
      <c r="F2185" s="884" t="s">
        <v>9398</v>
      </c>
    </row>
    <row r="2186" customFormat="false" ht="15" hidden="false" customHeight="false" outlineLevel="0" collapsed="false">
      <c r="A2186" s="884" t="s">
        <v>8464</v>
      </c>
      <c r="B2186" s="884" t="s">
        <v>16072</v>
      </c>
      <c r="C2186" s="885" t="s">
        <v>16073</v>
      </c>
      <c r="D2186" s="884" t="s">
        <v>9380</v>
      </c>
      <c r="E2186" s="884" t="s">
        <v>13658</v>
      </c>
      <c r="F2186" s="884" t="s">
        <v>16074</v>
      </c>
    </row>
    <row r="2187" customFormat="false" ht="15" hidden="false" customHeight="false" outlineLevel="0" collapsed="false">
      <c r="A2187" s="884" t="s">
        <v>8464</v>
      </c>
      <c r="B2187" s="884" t="s">
        <v>16075</v>
      </c>
      <c r="C2187" s="885" t="s">
        <v>16076</v>
      </c>
      <c r="D2187" s="884" t="s">
        <v>9380</v>
      </c>
      <c r="E2187" s="884" t="s">
        <v>15769</v>
      </c>
      <c r="F2187" s="884" t="s">
        <v>16077</v>
      </c>
    </row>
    <row r="2188" customFormat="false" ht="15" hidden="false" customHeight="false" outlineLevel="0" collapsed="false">
      <c r="A2188" s="884" t="s">
        <v>8464</v>
      </c>
      <c r="B2188" s="884" t="s">
        <v>16078</v>
      </c>
      <c r="C2188" s="885" t="s">
        <v>16079</v>
      </c>
      <c r="D2188" s="884" t="s">
        <v>9380</v>
      </c>
      <c r="E2188" s="884" t="s">
        <v>16080</v>
      </c>
      <c r="F2188" s="884" t="s">
        <v>15755</v>
      </c>
    </row>
    <row r="2189" customFormat="false" ht="15" hidden="false" customHeight="false" outlineLevel="0" collapsed="false">
      <c r="A2189" s="884" t="s">
        <v>8464</v>
      </c>
      <c r="B2189" s="884" t="s">
        <v>16081</v>
      </c>
      <c r="C2189" s="885" t="s">
        <v>16082</v>
      </c>
      <c r="D2189" s="884" t="s">
        <v>9380</v>
      </c>
      <c r="E2189" s="884" t="s">
        <v>16007</v>
      </c>
      <c r="F2189" s="884" t="s">
        <v>16008</v>
      </c>
    </row>
    <row r="2190" customFormat="false" ht="15" hidden="false" customHeight="false" outlineLevel="0" collapsed="false">
      <c r="A2190" s="884" t="s">
        <v>8464</v>
      </c>
      <c r="B2190" s="884" t="s">
        <v>16083</v>
      </c>
      <c r="C2190" s="885" t="s">
        <v>16084</v>
      </c>
      <c r="D2190" s="884" t="s">
        <v>9380</v>
      </c>
      <c r="E2190" s="884" t="s">
        <v>16085</v>
      </c>
      <c r="F2190" s="884" t="s">
        <v>16086</v>
      </c>
    </row>
    <row r="2191" customFormat="false" ht="15" hidden="false" customHeight="false" outlineLevel="0" collapsed="false">
      <c r="A2191" s="884" t="s">
        <v>8464</v>
      </c>
      <c r="B2191" s="884" t="s">
        <v>16087</v>
      </c>
      <c r="C2191" s="885" t="s">
        <v>16088</v>
      </c>
      <c r="D2191" s="884" t="s">
        <v>9380</v>
      </c>
      <c r="E2191" s="884" t="s">
        <v>16089</v>
      </c>
      <c r="F2191" s="884" t="s">
        <v>8841</v>
      </c>
    </row>
    <row r="2192" customFormat="false" ht="15" hidden="false" customHeight="false" outlineLevel="0" collapsed="false">
      <c r="A2192" s="884" t="s">
        <v>8464</v>
      </c>
      <c r="B2192" s="884" t="s">
        <v>16090</v>
      </c>
      <c r="C2192" s="885" t="s">
        <v>16091</v>
      </c>
      <c r="D2192" s="884" t="s">
        <v>9569</v>
      </c>
      <c r="E2192" s="884" t="s">
        <v>13635</v>
      </c>
      <c r="F2192" s="884" t="s">
        <v>16092</v>
      </c>
    </row>
    <row r="2193" customFormat="false" ht="15" hidden="false" customHeight="false" outlineLevel="0" collapsed="false">
      <c r="A2193" s="884" t="s">
        <v>8464</v>
      </c>
      <c r="B2193" s="884" t="s">
        <v>16093</v>
      </c>
      <c r="C2193" s="885" t="s">
        <v>16094</v>
      </c>
      <c r="D2193" s="884" t="s">
        <v>12719</v>
      </c>
      <c r="E2193" s="884" t="s">
        <v>16095</v>
      </c>
      <c r="F2193" s="884" t="s">
        <v>16096</v>
      </c>
    </row>
    <row r="2194" customFormat="false" ht="15" hidden="false" customHeight="false" outlineLevel="0" collapsed="false">
      <c r="A2194" s="884" t="s">
        <v>8464</v>
      </c>
      <c r="B2194" s="884" t="s">
        <v>16097</v>
      </c>
      <c r="C2194" s="885" t="s">
        <v>16098</v>
      </c>
      <c r="D2194" s="884" t="s">
        <v>12719</v>
      </c>
      <c r="E2194" s="884" t="s">
        <v>16099</v>
      </c>
      <c r="F2194" s="884" t="s">
        <v>16100</v>
      </c>
    </row>
    <row r="2195" customFormat="false" ht="15" hidden="false" customHeight="false" outlineLevel="0" collapsed="false">
      <c r="A2195" s="884" t="s">
        <v>8464</v>
      </c>
      <c r="B2195" s="884" t="s">
        <v>16101</v>
      </c>
      <c r="C2195" s="885" t="s">
        <v>16102</v>
      </c>
      <c r="D2195" s="884" t="s">
        <v>12719</v>
      </c>
      <c r="E2195" s="884" t="s">
        <v>16103</v>
      </c>
      <c r="F2195" s="884" t="s">
        <v>16104</v>
      </c>
    </row>
    <row r="2196" customFormat="false" ht="15" hidden="false" customHeight="false" outlineLevel="0" collapsed="false">
      <c r="A2196" s="884" t="s">
        <v>8464</v>
      </c>
      <c r="B2196" s="884" t="s">
        <v>16105</v>
      </c>
      <c r="C2196" s="885" t="s">
        <v>16106</v>
      </c>
      <c r="D2196" s="884" t="s">
        <v>12719</v>
      </c>
      <c r="E2196" s="884" t="s">
        <v>16107</v>
      </c>
      <c r="F2196" s="884" t="s">
        <v>16108</v>
      </c>
    </row>
    <row r="2197" customFormat="false" ht="23.25" hidden="false" customHeight="false" outlineLevel="0" collapsed="false">
      <c r="A2197" s="884" t="s">
        <v>8464</v>
      </c>
      <c r="B2197" s="884" t="s">
        <v>16109</v>
      </c>
      <c r="C2197" s="885" t="s">
        <v>16110</v>
      </c>
      <c r="D2197" s="884" t="s">
        <v>12719</v>
      </c>
      <c r="E2197" s="884" t="s">
        <v>16111</v>
      </c>
      <c r="F2197" s="884" t="s">
        <v>16112</v>
      </c>
    </row>
    <row r="2198" customFormat="false" ht="23.25" hidden="false" customHeight="false" outlineLevel="0" collapsed="false">
      <c r="A2198" s="884" t="s">
        <v>8464</v>
      </c>
      <c r="B2198" s="884" t="s">
        <v>16113</v>
      </c>
      <c r="C2198" s="885" t="s">
        <v>16114</v>
      </c>
      <c r="D2198" s="884" t="s">
        <v>12719</v>
      </c>
      <c r="E2198" s="884" t="s">
        <v>16115</v>
      </c>
      <c r="F2198" s="884" t="s">
        <v>16116</v>
      </c>
    </row>
    <row r="2199" customFormat="false" ht="23.25" hidden="false" customHeight="false" outlineLevel="0" collapsed="false">
      <c r="A2199" s="884" t="s">
        <v>8464</v>
      </c>
      <c r="B2199" s="884" t="s">
        <v>16117</v>
      </c>
      <c r="C2199" s="885" t="s">
        <v>16118</v>
      </c>
      <c r="D2199" s="884" t="s">
        <v>12719</v>
      </c>
      <c r="E2199" s="884" t="s">
        <v>16119</v>
      </c>
      <c r="F2199" s="884" t="s">
        <v>16120</v>
      </c>
    </row>
    <row r="2200" customFormat="false" ht="23.25" hidden="false" customHeight="false" outlineLevel="0" collapsed="false">
      <c r="A2200" s="884" t="s">
        <v>8464</v>
      </c>
      <c r="B2200" s="884" t="s">
        <v>16121</v>
      </c>
      <c r="C2200" s="885" t="s">
        <v>16122</v>
      </c>
      <c r="D2200" s="884" t="s">
        <v>12719</v>
      </c>
      <c r="E2200" s="884" t="s">
        <v>16123</v>
      </c>
      <c r="F2200" s="884" t="s">
        <v>16124</v>
      </c>
    </row>
    <row r="2201" customFormat="false" ht="23.25" hidden="false" customHeight="false" outlineLevel="0" collapsed="false">
      <c r="A2201" s="884" t="s">
        <v>8464</v>
      </c>
      <c r="B2201" s="884" t="s">
        <v>16125</v>
      </c>
      <c r="C2201" s="885" t="s">
        <v>16126</v>
      </c>
      <c r="D2201" s="884" t="s">
        <v>12719</v>
      </c>
      <c r="E2201" s="884" t="s">
        <v>16127</v>
      </c>
      <c r="F2201" s="884" t="s">
        <v>16128</v>
      </c>
    </row>
    <row r="2202" customFormat="false" ht="23.25" hidden="false" customHeight="false" outlineLevel="0" collapsed="false">
      <c r="A2202" s="884" t="s">
        <v>8464</v>
      </c>
      <c r="B2202" s="884" t="s">
        <v>16129</v>
      </c>
      <c r="C2202" s="885" t="s">
        <v>16130</v>
      </c>
      <c r="D2202" s="884" t="s">
        <v>12719</v>
      </c>
      <c r="E2202" s="884" t="s">
        <v>16131</v>
      </c>
      <c r="F2202" s="884" t="s">
        <v>16132</v>
      </c>
    </row>
    <row r="2203" customFormat="false" ht="23.25" hidden="false" customHeight="false" outlineLevel="0" collapsed="false">
      <c r="A2203" s="884" t="s">
        <v>8464</v>
      </c>
      <c r="B2203" s="884" t="s">
        <v>16133</v>
      </c>
      <c r="C2203" s="885" t="s">
        <v>16134</v>
      </c>
      <c r="D2203" s="884" t="s">
        <v>12719</v>
      </c>
      <c r="E2203" s="884" t="s">
        <v>16135</v>
      </c>
      <c r="F2203" s="884" t="s">
        <v>16136</v>
      </c>
    </row>
    <row r="2204" customFormat="false" ht="23.25" hidden="false" customHeight="false" outlineLevel="0" collapsed="false">
      <c r="A2204" s="884" t="s">
        <v>8464</v>
      </c>
      <c r="B2204" s="884" t="s">
        <v>16137</v>
      </c>
      <c r="C2204" s="885" t="s">
        <v>16138</v>
      </c>
      <c r="D2204" s="884" t="s">
        <v>12719</v>
      </c>
      <c r="E2204" s="884" t="s">
        <v>16139</v>
      </c>
      <c r="F2204" s="884" t="s">
        <v>16140</v>
      </c>
    </row>
    <row r="2205" customFormat="false" ht="34.5" hidden="false" customHeight="false" outlineLevel="0" collapsed="false">
      <c r="A2205" s="884" t="s">
        <v>8464</v>
      </c>
      <c r="B2205" s="884" t="s">
        <v>16141</v>
      </c>
      <c r="C2205" s="885" t="s">
        <v>16142</v>
      </c>
      <c r="D2205" s="884" t="s">
        <v>12719</v>
      </c>
      <c r="E2205" s="884" t="s">
        <v>16143</v>
      </c>
      <c r="F2205" s="884" t="s">
        <v>16144</v>
      </c>
    </row>
    <row r="2206" customFormat="false" ht="34.5" hidden="false" customHeight="false" outlineLevel="0" collapsed="false">
      <c r="A2206" s="884" t="s">
        <v>8464</v>
      </c>
      <c r="B2206" s="884" t="s">
        <v>16145</v>
      </c>
      <c r="C2206" s="885" t="s">
        <v>16146</v>
      </c>
      <c r="D2206" s="884" t="s">
        <v>12719</v>
      </c>
      <c r="E2206" s="884" t="s">
        <v>16147</v>
      </c>
      <c r="F2206" s="884" t="s">
        <v>16148</v>
      </c>
    </row>
    <row r="2207" customFormat="false" ht="34.5" hidden="false" customHeight="false" outlineLevel="0" collapsed="false">
      <c r="A2207" s="884" t="s">
        <v>8464</v>
      </c>
      <c r="B2207" s="884" t="s">
        <v>16149</v>
      </c>
      <c r="C2207" s="885" t="s">
        <v>16150</v>
      </c>
      <c r="D2207" s="884" t="s">
        <v>12719</v>
      </c>
      <c r="E2207" s="884" t="s">
        <v>16151</v>
      </c>
      <c r="F2207" s="884" t="s">
        <v>16152</v>
      </c>
    </row>
    <row r="2208" customFormat="false" ht="34.5" hidden="false" customHeight="false" outlineLevel="0" collapsed="false">
      <c r="A2208" s="884" t="s">
        <v>8464</v>
      </c>
      <c r="B2208" s="884" t="s">
        <v>16153</v>
      </c>
      <c r="C2208" s="885" t="s">
        <v>16154</v>
      </c>
      <c r="D2208" s="884" t="s">
        <v>12719</v>
      </c>
      <c r="E2208" s="884" t="s">
        <v>16155</v>
      </c>
      <c r="F2208" s="884" t="s">
        <v>16156</v>
      </c>
    </row>
    <row r="2209" customFormat="false" ht="34.5" hidden="false" customHeight="false" outlineLevel="0" collapsed="false">
      <c r="A2209" s="884" t="s">
        <v>8464</v>
      </c>
      <c r="B2209" s="884" t="s">
        <v>16157</v>
      </c>
      <c r="C2209" s="885" t="s">
        <v>16158</v>
      </c>
      <c r="D2209" s="884" t="s">
        <v>12719</v>
      </c>
      <c r="E2209" s="884" t="s">
        <v>16159</v>
      </c>
      <c r="F2209" s="884" t="s">
        <v>16160</v>
      </c>
    </row>
    <row r="2210" customFormat="false" ht="34.5" hidden="false" customHeight="false" outlineLevel="0" collapsed="false">
      <c r="A2210" s="884" t="s">
        <v>8464</v>
      </c>
      <c r="B2210" s="884" t="s">
        <v>16161</v>
      </c>
      <c r="C2210" s="885" t="s">
        <v>16162</v>
      </c>
      <c r="D2210" s="884" t="s">
        <v>12719</v>
      </c>
      <c r="E2210" s="884" t="s">
        <v>16163</v>
      </c>
      <c r="F2210" s="884" t="s">
        <v>16164</v>
      </c>
    </row>
    <row r="2211" customFormat="false" ht="34.5" hidden="false" customHeight="false" outlineLevel="0" collapsed="false">
      <c r="A2211" s="884" t="s">
        <v>8464</v>
      </c>
      <c r="B2211" s="884" t="s">
        <v>16165</v>
      </c>
      <c r="C2211" s="885" t="s">
        <v>16166</v>
      </c>
      <c r="D2211" s="884" t="s">
        <v>12719</v>
      </c>
      <c r="E2211" s="884" t="s">
        <v>16167</v>
      </c>
      <c r="F2211" s="884" t="s">
        <v>16168</v>
      </c>
    </row>
    <row r="2212" customFormat="false" ht="34.5" hidden="false" customHeight="false" outlineLevel="0" collapsed="false">
      <c r="A2212" s="884" t="s">
        <v>8464</v>
      </c>
      <c r="B2212" s="884" t="s">
        <v>16169</v>
      </c>
      <c r="C2212" s="885" t="s">
        <v>16170</v>
      </c>
      <c r="D2212" s="884" t="s">
        <v>12719</v>
      </c>
      <c r="E2212" s="884" t="s">
        <v>16171</v>
      </c>
      <c r="F2212" s="884" t="s">
        <v>16172</v>
      </c>
    </row>
    <row r="2213" customFormat="false" ht="34.5" hidden="false" customHeight="false" outlineLevel="0" collapsed="false">
      <c r="A2213" s="884" t="s">
        <v>8464</v>
      </c>
      <c r="B2213" s="884" t="s">
        <v>16173</v>
      </c>
      <c r="C2213" s="885" t="s">
        <v>16174</v>
      </c>
      <c r="D2213" s="884" t="s">
        <v>12719</v>
      </c>
      <c r="E2213" s="884" t="s">
        <v>16175</v>
      </c>
      <c r="F2213" s="884" t="s">
        <v>16176</v>
      </c>
    </row>
    <row r="2214" customFormat="false" ht="23.25" hidden="false" customHeight="false" outlineLevel="0" collapsed="false">
      <c r="A2214" s="884" t="s">
        <v>8464</v>
      </c>
      <c r="B2214" s="884" t="s">
        <v>16177</v>
      </c>
      <c r="C2214" s="885" t="s">
        <v>16178</v>
      </c>
      <c r="D2214" s="884" t="s">
        <v>12719</v>
      </c>
      <c r="E2214" s="884" t="s">
        <v>16179</v>
      </c>
      <c r="F2214" s="884" t="s">
        <v>16180</v>
      </c>
    </row>
    <row r="2215" customFormat="false" ht="23.25" hidden="false" customHeight="false" outlineLevel="0" collapsed="false">
      <c r="A2215" s="884" t="s">
        <v>8464</v>
      </c>
      <c r="B2215" s="884" t="s">
        <v>16181</v>
      </c>
      <c r="C2215" s="885" t="s">
        <v>16182</v>
      </c>
      <c r="D2215" s="884" t="s">
        <v>12719</v>
      </c>
      <c r="E2215" s="884" t="s">
        <v>16183</v>
      </c>
      <c r="F2215" s="884" t="s">
        <v>16184</v>
      </c>
    </row>
    <row r="2216" customFormat="false" ht="23.25" hidden="false" customHeight="false" outlineLevel="0" collapsed="false">
      <c r="A2216" s="884" t="s">
        <v>8464</v>
      </c>
      <c r="B2216" s="884" t="s">
        <v>16185</v>
      </c>
      <c r="C2216" s="885" t="s">
        <v>16186</v>
      </c>
      <c r="D2216" s="884" t="s">
        <v>12719</v>
      </c>
      <c r="E2216" s="884" t="s">
        <v>16187</v>
      </c>
      <c r="F2216" s="884" t="s">
        <v>16188</v>
      </c>
    </row>
    <row r="2217" customFormat="false" ht="23.25" hidden="false" customHeight="false" outlineLevel="0" collapsed="false">
      <c r="A2217" s="884" t="s">
        <v>8464</v>
      </c>
      <c r="B2217" s="884" t="s">
        <v>16189</v>
      </c>
      <c r="C2217" s="885" t="s">
        <v>16190</v>
      </c>
      <c r="D2217" s="884" t="s">
        <v>12719</v>
      </c>
      <c r="E2217" s="884" t="s">
        <v>16191</v>
      </c>
      <c r="F2217" s="884" t="s">
        <v>16192</v>
      </c>
    </row>
    <row r="2218" customFormat="false" ht="23.25" hidden="false" customHeight="false" outlineLevel="0" collapsed="false">
      <c r="A2218" s="884" t="s">
        <v>8464</v>
      </c>
      <c r="B2218" s="884" t="s">
        <v>16193</v>
      </c>
      <c r="C2218" s="885" t="s">
        <v>16194</v>
      </c>
      <c r="D2218" s="884" t="s">
        <v>12719</v>
      </c>
      <c r="E2218" s="884" t="s">
        <v>16195</v>
      </c>
      <c r="F2218" s="884" t="s">
        <v>16196</v>
      </c>
    </row>
    <row r="2219" customFormat="false" ht="23.25" hidden="false" customHeight="false" outlineLevel="0" collapsed="false">
      <c r="A2219" s="884" t="s">
        <v>8464</v>
      </c>
      <c r="B2219" s="884" t="s">
        <v>16197</v>
      </c>
      <c r="C2219" s="885" t="s">
        <v>16198</v>
      </c>
      <c r="D2219" s="884" t="s">
        <v>12719</v>
      </c>
      <c r="E2219" s="884" t="s">
        <v>16199</v>
      </c>
      <c r="F2219" s="884" t="s">
        <v>16200</v>
      </c>
    </row>
    <row r="2220" customFormat="false" ht="23.25" hidden="false" customHeight="false" outlineLevel="0" collapsed="false">
      <c r="A2220" s="884" t="s">
        <v>8464</v>
      </c>
      <c r="B2220" s="884" t="s">
        <v>16201</v>
      </c>
      <c r="C2220" s="885" t="s">
        <v>16202</v>
      </c>
      <c r="D2220" s="884" t="s">
        <v>12719</v>
      </c>
      <c r="E2220" s="884" t="s">
        <v>16203</v>
      </c>
      <c r="F2220" s="884" t="s">
        <v>16204</v>
      </c>
    </row>
    <row r="2221" customFormat="false" ht="23.25" hidden="false" customHeight="false" outlineLevel="0" collapsed="false">
      <c r="A2221" s="884" t="s">
        <v>8464</v>
      </c>
      <c r="B2221" s="884" t="s">
        <v>16205</v>
      </c>
      <c r="C2221" s="885" t="s">
        <v>16206</v>
      </c>
      <c r="D2221" s="884" t="s">
        <v>12719</v>
      </c>
      <c r="E2221" s="884" t="s">
        <v>16207</v>
      </c>
      <c r="F2221" s="884" t="s">
        <v>16208</v>
      </c>
    </row>
    <row r="2222" customFormat="false" ht="34.5" hidden="false" customHeight="false" outlineLevel="0" collapsed="false">
      <c r="A2222" s="884" t="s">
        <v>8464</v>
      </c>
      <c r="B2222" s="884" t="s">
        <v>16209</v>
      </c>
      <c r="C2222" s="885" t="s">
        <v>16210</v>
      </c>
      <c r="D2222" s="884" t="s">
        <v>12719</v>
      </c>
      <c r="E2222" s="884" t="s">
        <v>16211</v>
      </c>
      <c r="F2222" s="884" t="s">
        <v>16212</v>
      </c>
    </row>
    <row r="2223" customFormat="false" ht="34.5" hidden="false" customHeight="false" outlineLevel="0" collapsed="false">
      <c r="A2223" s="884" t="s">
        <v>8464</v>
      </c>
      <c r="B2223" s="884" t="s">
        <v>16213</v>
      </c>
      <c r="C2223" s="885" t="s">
        <v>16214</v>
      </c>
      <c r="D2223" s="884" t="s">
        <v>12719</v>
      </c>
      <c r="E2223" s="884" t="s">
        <v>16215</v>
      </c>
      <c r="F2223" s="884" t="s">
        <v>16216</v>
      </c>
    </row>
    <row r="2224" customFormat="false" ht="34.5" hidden="false" customHeight="false" outlineLevel="0" collapsed="false">
      <c r="A2224" s="884" t="s">
        <v>8464</v>
      </c>
      <c r="B2224" s="884" t="s">
        <v>16217</v>
      </c>
      <c r="C2224" s="885" t="s">
        <v>16218</v>
      </c>
      <c r="D2224" s="884" t="s">
        <v>12719</v>
      </c>
      <c r="E2224" s="884" t="s">
        <v>16219</v>
      </c>
      <c r="F2224" s="884" t="s">
        <v>16220</v>
      </c>
    </row>
    <row r="2225" customFormat="false" ht="34.5" hidden="false" customHeight="false" outlineLevel="0" collapsed="false">
      <c r="A2225" s="884" t="s">
        <v>8464</v>
      </c>
      <c r="B2225" s="884" t="s">
        <v>16221</v>
      </c>
      <c r="C2225" s="885" t="s">
        <v>16222</v>
      </c>
      <c r="D2225" s="884" t="s">
        <v>12719</v>
      </c>
      <c r="E2225" s="884" t="s">
        <v>16223</v>
      </c>
      <c r="F2225" s="884" t="s">
        <v>16224</v>
      </c>
    </row>
    <row r="2226" customFormat="false" ht="34.5" hidden="false" customHeight="false" outlineLevel="0" collapsed="false">
      <c r="A2226" s="884" t="s">
        <v>8464</v>
      </c>
      <c r="B2226" s="884" t="s">
        <v>16225</v>
      </c>
      <c r="C2226" s="885" t="s">
        <v>16226</v>
      </c>
      <c r="D2226" s="884" t="s">
        <v>12719</v>
      </c>
      <c r="E2226" s="884" t="s">
        <v>16227</v>
      </c>
      <c r="F2226" s="884" t="s">
        <v>16228</v>
      </c>
    </row>
    <row r="2227" customFormat="false" ht="34.5" hidden="false" customHeight="false" outlineLevel="0" collapsed="false">
      <c r="A2227" s="884" t="s">
        <v>8464</v>
      </c>
      <c r="B2227" s="884" t="s">
        <v>16229</v>
      </c>
      <c r="C2227" s="885" t="s">
        <v>16230</v>
      </c>
      <c r="D2227" s="884" t="s">
        <v>12719</v>
      </c>
      <c r="E2227" s="884" t="s">
        <v>16231</v>
      </c>
      <c r="F2227" s="884" t="s">
        <v>16232</v>
      </c>
    </row>
    <row r="2228" customFormat="false" ht="34.5" hidden="false" customHeight="false" outlineLevel="0" collapsed="false">
      <c r="A2228" s="884" t="s">
        <v>8464</v>
      </c>
      <c r="B2228" s="884" t="s">
        <v>16233</v>
      </c>
      <c r="C2228" s="885" t="s">
        <v>16234</v>
      </c>
      <c r="D2228" s="884" t="s">
        <v>12719</v>
      </c>
      <c r="E2228" s="884" t="s">
        <v>16235</v>
      </c>
      <c r="F2228" s="884" t="s">
        <v>16236</v>
      </c>
    </row>
    <row r="2229" customFormat="false" ht="34.5" hidden="false" customHeight="false" outlineLevel="0" collapsed="false">
      <c r="A2229" s="884" t="s">
        <v>8464</v>
      </c>
      <c r="B2229" s="884" t="s">
        <v>16237</v>
      </c>
      <c r="C2229" s="885" t="s">
        <v>16238</v>
      </c>
      <c r="D2229" s="884" t="s">
        <v>12719</v>
      </c>
      <c r="E2229" s="884" t="s">
        <v>16239</v>
      </c>
      <c r="F2229" s="884" t="s">
        <v>16240</v>
      </c>
    </row>
    <row r="2230" customFormat="false" ht="34.5" hidden="false" customHeight="false" outlineLevel="0" collapsed="false">
      <c r="A2230" s="884" t="s">
        <v>8464</v>
      </c>
      <c r="B2230" s="884" t="s">
        <v>16241</v>
      </c>
      <c r="C2230" s="885" t="s">
        <v>16242</v>
      </c>
      <c r="D2230" s="884" t="s">
        <v>12719</v>
      </c>
      <c r="E2230" s="884" t="s">
        <v>16243</v>
      </c>
      <c r="F2230" s="884" t="s">
        <v>16244</v>
      </c>
    </row>
    <row r="2231" customFormat="false" ht="34.5" hidden="false" customHeight="false" outlineLevel="0" collapsed="false">
      <c r="A2231" s="884" t="s">
        <v>8464</v>
      </c>
      <c r="B2231" s="884" t="s">
        <v>16245</v>
      </c>
      <c r="C2231" s="885" t="s">
        <v>16246</v>
      </c>
      <c r="D2231" s="884" t="s">
        <v>12719</v>
      </c>
      <c r="E2231" s="884" t="s">
        <v>16247</v>
      </c>
      <c r="F2231" s="884" t="s">
        <v>16248</v>
      </c>
    </row>
    <row r="2232" customFormat="false" ht="34.5" hidden="false" customHeight="false" outlineLevel="0" collapsed="false">
      <c r="A2232" s="884" t="s">
        <v>8464</v>
      </c>
      <c r="B2232" s="884" t="s">
        <v>16249</v>
      </c>
      <c r="C2232" s="885" t="s">
        <v>16250</v>
      </c>
      <c r="D2232" s="884" t="s">
        <v>12719</v>
      </c>
      <c r="E2232" s="884" t="s">
        <v>16251</v>
      </c>
      <c r="F2232" s="884" t="s">
        <v>16252</v>
      </c>
    </row>
    <row r="2233" customFormat="false" ht="34.5" hidden="false" customHeight="false" outlineLevel="0" collapsed="false">
      <c r="A2233" s="884" t="s">
        <v>8464</v>
      </c>
      <c r="B2233" s="884" t="s">
        <v>16253</v>
      </c>
      <c r="C2233" s="885" t="s">
        <v>16254</v>
      </c>
      <c r="D2233" s="884" t="s">
        <v>12719</v>
      </c>
      <c r="E2233" s="884" t="s">
        <v>16255</v>
      </c>
      <c r="F2233" s="884" t="s">
        <v>16256</v>
      </c>
    </row>
    <row r="2234" customFormat="false" ht="34.5" hidden="false" customHeight="false" outlineLevel="0" collapsed="false">
      <c r="A2234" s="884" t="s">
        <v>8464</v>
      </c>
      <c r="B2234" s="884" t="s">
        <v>16257</v>
      </c>
      <c r="C2234" s="885" t="s">
        <v>16258</v>
      </c>
      <c r="D2234" s="884" t="s">
        <v>12719</v>
      </c>
      <c r="E2234" s="884" t="s">
        <v>16259</v>
      </c>
      <c r="F2234" s="884" t="s">
        <v>16260</v>
      </c>
    </row>
    <row r="2235" customFormat="false" ht="34.5" hidden="false" customHeight="false" outlineLevel="0" collapsed="false">
      <c r="A2235" s="884" t="s">
        <v>8464</v>
      </c>
      <c r="B2235" s="884" t="s">
        <v>16261</v>
      </c>
      <c r="C2235" s="885" t="s">
        <v>16262</v>
      </c>
      <c r="D2235" s="884" t="s">
        <v>12719</v>
      </c>
      <c r="E2235" s="884" t="s">
        <v>16263</v>
      </c>
      <c r="F2235" s="884" t="s">
        <v>16264</v>
      </c>
    </row>
    <row r="2236" customFormat="false" ht="23.25" hidden="false" customHeight="false" outlineLevel="0" collapsed="false">
      <c r="A2236" s="884" t="s">
        <v>8464</v>
      </c>
      <c r="B2236" s="884" t="s">
        <v>16265</v>
      </c>
      <c r="C2236" s="885" t="s">
        <v>16266</v>
      </c>
      <c r="D2236" s="884" t="s">
        <v>12719</v>
      </c>
      <c r="E2236" s="884" t="s">
        <v>16267</v>
      </c>
      <c r="F2236" s="884" t="s">
        <v>16268</v>
      </c>
    </row>
    <row r="2237" customFormat="false" ht="34.5" hidden="false" customHeight="false" outlineLevel="0" collapsed="false">
      <c r="A2237" s="884" t="s">
        <v>8464</v>
      </c>
      <c r="B2237" s="884" t="s">
        <v>16269</v>
      </c>
      <c r="C2237" s="885" t="s">
        <v>16270</v>
      </c>
      <c r="D2237" s="884" t="s">
        <v>12719</v>
      </c>
      <c r="E2237" s="884" t="s">
        <v>16271</v>
      </c>
      <c r="F2237" s="884" t="s">
        <v>16272</v>
      </c>
    </row>
    <row r="2238" customFormat="false" ht="15" hidden="false" customHeight="false" outlineLevel="0" collapsed="false">
      <c r="A2238" s="884" t="s">
        <v>8464</v>
      </c>
      <c r="B2238" s="884" t="s">
        <v>16273</v>
      </c>
      <c r="C2238" s="885" t="s">
        <v>16274</v>
      </c>
      <c r="D2238" s="884" t="s">
        <v>12719</v>
      </c>
      <c r="E2238" s="884" t="s">
        <v>16275</v>
      </c>
      <c r="F2238" s="884" t="s">
        <v>16276</v>
      </c>
    </row>
    <row r="2239" customFormat="false" ht="15" hidden="false" customHeight="false" outlineLevel="0" collapsed="false">
      <c r="A2239" s="884" t="s">
        <v>8464</v>
      </c>
      <c r="B2239" s="884" t="s">
        <v>16277</v>
      </c>
      <c r="C2239" s="885" t="s">
        <v>16278</v>
      </c>
      <c r="D2239" s="884" t="s">
        <v>12719</v>
      </c>
      <c r="E2239" s="884" t="s">
        <v>9949</v>
      </c>
      <c r="F2239" s="884" t="s">
        <v>16279</v>
      </c>
    </row>
    <row r="2240" customFormat="false" ht="23.25" hidden="false" customHeight="false" outlineLevel="0" collapsed="false">
      <c r="A2240" s="884" t="s">
        <v>8464</v>
      </c>
      <c r="B2240" s="884" t="s">
        <v>16280</v>
      </c>
      <c r="C2240" s="885" t="s">
        <v>16281</v>
      </c>
      <c r="D2240" s="884" t="s">
        <v>12719</v>
      </c>
      <c r="E2240" s="884" t="s">
        <v>16282</v>
      </c>
      <c r="F2240" s="884" t="s">
        <v>16283</v>
      </c>
    </row>
    <row r="2241" customFormat="false" ht="23.25" hidden="false" customHeight="false" outlineLevel="0" collapsed="false">
      <c r="A2241" s="884" t="s">
        <v>8464</v>
      </c>
      <c r="B2241" s="884" t="s">
        <v>16284</v>
      </c>
      <c r="C2241" s="885" t="s">
        <v>16285</v>
      </c>
      <c r="D2241" s="884" t="s">
        <v>12719</v>
      </c>
      <c r="E2241" s="884" t="s">
        <v>16286</v>
      </c>
      <c r="F2241" s="884" t="s">
        <v>16287</v>
      </c>
    </row>
    <row r="2242" customFormat="false" ht="23.25" hidden="false" customHeight="false" outlineLevel="0" collapsed="false">
      <c r="A2242" s="884" t="s">
        <v>8464</v>
      </c>
      <c r="B2242" s="884" t="s">
        <v>16288</v>
      </c>
      <c r="C2242" s="885" t="s">
        <v>16289</v>
      </c>
      <c r="D2242" s="884" t="s">
        <v>12719</v>
      </c>
      <c r="E2242" s="884" t="s">
        <v>16290</v>
      </c>
      <c r="F2242" s="884" t="s">
        <v>16291</v>
      </c>
    </row>
    <row r="2243" customFormat="false" ht="23.25" hidden="false" customHeight="false" outlineLevel="0" collapsed="false">
      <c r="A2243" s="884" t="s">
        <v>8464</v>
      </c>
      <c r="B2243" s="884" t="s">
        <v>16292</v>
      </c>
      <c r="C2243" s="885" t="s">
        <v>16293</v>
      </c>
      <c r="D2243" s="884" t="s">
        <v>12719</v>
      </c>
      <c r="E2243" s="884" t="s">
        <v>16294</v>
      </c>
      <c r="F2243" s="884" t="s">
        <v>16295</v>
      </c>
    </row>
    <row r="2244" customFormat="false" ht="23.25" hidden="false" customHeight="false" outlineLevel="0" collapsed="false">
      <c r="A2244" s="884" t="s">
        <v>8464</v>
      </c>
      <c r="B2244" s="884" t="s">
        <v>16296</v>
      </c>
      <c r="C2244" s="885" t="s">
        <v>16297</v>
      </c>
      <c r="D2244" s="884" t="s">
        <v>12719</v>
      </c>
      <c r="E2244" s="884" t="s">
        <v>16298</v>
      </c>
      <c r="F2244" s="884" t="s">
        <v>16299</v>
      </c>
    </row>
    <row r="2245" customFormat="false" ht="23.25" hidden="false" customHeight="false" outlineLevel="0" collapsed="false">
      <c r="A2245" s="884" t="s">
        <v>8464</v>
      </c>
      <c r="B2245" s="884" t="s">
        <v>16300</v>
      </c>
      <c r="C2245" s="885" t="s">
        <v>16301</v>
      </c>
      <c r="D2245" s="884" t="s">
        <v>12719</v>
      </c>
      <c r="E2245" s="884" t="s">
        <v>16302</v>
      </c>
      <c r="F2245" s="884" t="s">
        <v>16303</v>
      </c>
    </row>
    <row r="2246" customFormat="false" ht="23.25" hidden="false" customHeight="false" outlineLevel="0" collapsed="false">
      <c r="A2246" s="884" t="s">
        <v>8464</v>
      </c>
      <c r="B2246" s="884" t="s">
        <v>16304</v>
      </c>
      <c r="C2246" s="885" t="s">
        <v>16305</v>
      </c>
      <c r="D2246" s="884" t="s">
        <v>12719</v>
      </c>
      <c r="E2246" s="884" t="s">
        <v>16306</v>
      </c>
      <c r="F2246" s="884" t="s">
        <v>16307</v>
      </c>
    </row>
    <row r="2247" customFormat="false" ht="23.25" hidden="false" customHeight="false" outlineLevel="0" collapsed="false">
      <c r="A2247" s="884" t="s">
        <v>8464</v>
      </c>
      <c r="B2247" s="884" t="s">
        <v>16308</v>
      </c>
      <c r="C2247" s="885" t="s">
        <v>16309</v>
      </c>
      <c r="D2247" s="884" t="s">
        <v>12719</v>
      </c>
      <c r="E2247" s="884" t="s">
        <v>16310</v>
      </c>
      <c r="F2247" s="884" t="s">
        <v>16311</v>
      </c>
    </row>
    <row r="2248" customFormat="false" ht="23.25" hidden="false" customHeight="false" outlineLevel="0" collapsed="false">
      <c r="A2248" s="884" t="s">
        <v>8464</v>
      </c>
      <c r="B2248" s="884" t="s">
        <v>16312</v>
      </c>
      <c r="C2248" s="885" t="s">
        <v>16313</v>
      </c>
      <c r="D2248" s="884" t="s">
        <v>12719</v>
      </c>
      <c r="E2248" s="884" t="s">
        <v>16314</v>
      </c>
      <c r="F2248" s="884" t="s">
        <v>16315</v>
      </c>
    </row>
    <row r="2249" customFormat="false" ht="23.25" hidden="false" customHeight="false" outlineLevel="0" collapsed="false">
      <c r="A2249" s="884" t="s">
        <v>8464</v>
      </c>
      <c r="B2249" s="884" t="s">
        <v>16316</v>
      </c>
      <c r="C2249" s="885" t="s">
        <v>16317</v>
      </c>
      <c r="D2249" s="884" t="s">
        <v>12719</v>
      </c>
      <c r="E2249" s="884" t="s">
        <v>16318</v>
      </c>
      <c r="F2249" s="884" t="s">
        <v>16319</v>
      </c>
    </row>
    <row r="2250" customFormat="false" ht="23.25" hidden="false" customHeight="false" outlineLevel="0" collapsed="false">
      <c r="A2250" s="884" t="s">
        <v>8464</v>
      </c>
      <c r="B2250" s="884" t="s">
        <v>16320</v>
      </c>
      <c r="C2250" s="885" t="s">
        <v>16321</v>
      </c>
      <c r="D2250" s="884" t="s">
        <v>12719</v>
      </c>
      <c r="E2250" s="884" t="s">
        <v>16322</v>
      </c>
      <c r="F2250" s="884" t="s">
        <v>16323</v>
      </c>
    </row>
    <row r="2251" customFormat="false" ht="23.25" hidden="false" customHeight="false" outlineLevel="0" collapsed="false">
      <c r="A2251" s="884" t="s">
        <v>8464</v>
      </c>
      <c r="B2251" s="884" t="s">
        <v>16324</v>
      </c>
      <c r="C2251" s="885" t="s">
        <v>16325</v>
      </c>
      <c r="D2251" s="884" t="s">
        <v>12719</v>
      </c>
      <c r="E2251" s="884" t="s">
        <v>16326</v>
      </c>
      <c r="F2251" s="884" t="s">
        <v>16327</v>
      </c>
    </row>
    <row r="2252" customFormat="false" ht="23.25" hidden="false" customHeight="false" outlineLevel="0" collapsed="false">
      <c r="A2252" s="884" t="s">
        <v>8464</v>
      </c>
      <c r="B2252" s="884" t="s">
        <v>16328</v>
      </c>
      <c r="C2252" s="885" t="s">
        <v>16329</v>
      </c>
      <c r="D2252" s="884" t="s">
        <v>12719</v>
      </c>
      <c r="E2252" s="884" t="s">
        <v>16330</v>
      </c>
      <c r="F2252" s="884" t="s">
        <v>16331</v>
      </c>
    </row>
    <row r="2253" customFormat="false" ht="15" hidden="false" customHeight="false" outlineLevel="0" collapsed="false">
      <c r="A2253" s="884" t="s">
        <v>8464</v>
      </c>
      <c r="B2253" s="884" t="s">
        <v>16332</v>
      </c>
      <c r="C2253" s="885" t="s">
        <v>16333</v>
      </c>
      <c r="D2253" s="884" t="s">
        <v>12719</v>
      </c>
      <c r="E2253" s="884" t="s">
        <v>16334</v>
      </c>
      <c r="F2253" s="884" t="s">
        <v>16335</v>
      </c>
    </row>
    <row r="2254" customFormat="false" ht="23.25" hidden="false" customHeight="false" outlineLevel="0" collapsed="false">
      <c r="A2254" s="884" t="s">
        <v>8464</v>
      </c>
      <c r="B2254" s="884" t="s">
        <v>16336</v>
      </c>
      <c r="C2254" s="885" t="s">
        <v>16337</v>
      </c>
      <c r="D2254" s="884" t="s">
        <v>12719</v>
      </c>
      <c r="E2254" s="884" t="s">
        <v>16338</v>
      </c>
      <c r="F2254" s="884" t="s">
        <v>16339</v>
      </c>
    </row>
    <row r="2255" customFormat="false" ht="23.25" hidden="false" customHeight="false" outlineLevel="0" collapsed="false">
      <c r="A2255" s="884" t="s">
        <v>8464</v>
      </c>
      <c r="B2255" s="884" t="s">
        <v>16340</v>
      </c>
      <c r="C2255" s="885" t="s">
        <v>16341</v>
      </c>
      <c r="D2255" s="884" t="s">
        <v>12719</v>
      </c>
      <c r="E2255" s="884" t="s">
        <v>16342</v>
      </c>
      <c r="F2255" s="884" t="s">
        <v>16343</v>
      </c>
    </row>
    <row r="2256" customFormat="false" ht="23.25" hidden="false" customHeight="false" outlineLevel="0" collapsed="false">
      <c r="A2256" s="884" t="s">
        <v>8464</v>
      </c>
      <c r="B2256" s="884" t="s">
        <v>16344</v>
      </c>
      <c r="C2256" s="885" t="s">
        <v>16345</v>
      </c>
      <c r="D2256" s="884" t="s">
        <v>12719</v>
      </c>
      <c r="E2256" s="884" t="s">
        <v>16346</v>
      </c>
      <c r="F2256" s="884" t="s">
        <v>16347</v>
      </c>
    </row>
    <row r="2257" customFormat="false" ht="23.25" hidden="false" customHeight="false" outlineLevel="0" collapsed="false">
      <c r="A2257" s="884" t="s">
        <v>8464</v>
      </c>
      <c r="B2257" s="884" t="s">
        <v>16348</v>
      </c>
      <c r="C2257" s="885" t="s">
        <v>16349</v>
      </c>
      <c r="D2257" s="884" t="s">
        <v>12719</v>
      </c>
      <c r="E2257" s="884" t="s">
        <v>16350</v>
      </c>
      <c r="F2257" s="884" t="s">
        <v>16351</v>
      </c>
    </row>
    <row r="2258" customFormat="false" ht="23.25" hidden="false" customHeight="false" outlineLevel="0" collapsed="false">
      <c r="A2258" s="884" t="s">
        <v>8464</v>
      </c>
      <c r="B2258" s="884" t="s">
        <v>16352</v>
      </c>
      <c r="C2258" s="885" t="s">
        <v>16353</v>
      </c>
      <c r="D2258" s="884" t="s">
        <v>9569</v>
      </c>
      <c r="E2258" s="884" t="s">
        <v>16354</v>
      </c>
      <c r="F2258" s="884" t="s">
        <v>16355</v>
      </c>
    </row>
    <row r="2259" customFormat="false" ht="23.25" hidden="false" customHeight="false" outlineLevel="0" collapsed="false">
      <c r="A2259" s="884" t="s">
        <v>8464</v>
      </c>
      <c r="B2259" s="884" t="s">
        <v>16356</v>
      </c>
      <c r="C2259" s="885" t="s">
        <v>16357</v>
      </c>
      <c r="D2259" s="884" t="s">
        <v>9569</v>
      </c>
      <c r="E2259" s="884" t="s">
        <v>16358</v>
      </c>
      <c r="F2259" s="884" t="s">
        <v>16359</v>
      </c>
    </row>
    <row r="2260" customFormat="false" ht="23.25" hidden="false" customHeight="false" outlineLevel="0" collapsed="false">
      <c r="A2260" s="884" t="s">
        <v>8464</v>
      </c>
      <c r="B2260" s="884" t="s">
        <v>16360</v>
      </c>
      <c r="C2260" s="885" t="s">
        <v>16361</v>
      </c>
      <c r="D2260" s="884" t="s">
        <v>9569</v>
      </c>
      <c r="E2260" s="884" t="s">
        <v>16362</v>
      </c>
      <c r="F2260" s="884" t="s">
        <v>16363</v>
      </c>
    </row>
    <row r="2261" customFormat="false" ht="23.25" hidden="false" customHeight="false" outlineLevel="0" collapsed="false">
      <c r="A2261" s="884" t="s">
        <v>8464</v>
      </c>
      <c r="B2261" s="884" t="s">
        <v>16364</v>
      </c>
      <c r="C2261" s="885" t="s">
        <v>16365</v>
      </c>
      <c r="D2261" s="884" t="s">
        <v>9569</v>
      </c>
      <c r="E2261" s="884" t="s">
        <v>16366</v>
      </c>
      <c r="F2261" s="884" t="s">
        <v>16367</v>
      </c>
    </row>
    <row r="2262" customFormat="false" ht="23.25" hidden="false" customHeight="false" outlineLevel="0" collapsed="false">
      <c r="A2262" s="884" t="s">
        <v>8464</v>
      </c>
      <c r="B2262" s="884" t="s">
        <v>16368</v>
      </c>
      <c r="C2262" s="885" t="s">
        <v>16369</v>
      </c>
      <c r="D2262" s="884" t="s">
        <v>9569</v>
      </c>
      <c r="E2262" s="884" t="s">
        <v>16370</v>
      </c>
      <c r="F2262" s="884" t="s">
        <v>16371</v>
      </c>
    </row>
    <row r="2263" customFormat="false" ht="23.25" hidden="false" customHeight="false" outlineLevel="0" collapsed="false">
      <c r="A2263" s="884" t="s">
        <v>8464</v>
      </c>
      <c r="B2263" s="884" t="s">
        <v>16372</v>
      </c>
      <c r="C2263" s="885" t="s">
        <v>16373</v>
      </c>
      <c r="D2263" s="884" t="s">
        <v>9569</v>
      </c>
      <c r="E2263" s="884" t="s">
        <v>16374</v>
      </c>
      <c r="F2263" s="884" t="s">
        <v>16375</v>
      </c>
    </row>
    <row r="2264" customFormat="false" ht="15" hidden="false" customHeight="false" outlineLevel="0" collapsed="false">
      <c r="A2264" s="884" t="s">
        <v>8464</v>
      </c>
      <c r="B2264" s="884" t="s">
        <v>16376</v>
      </c>
      <c r="C2264" s="885" t="s">
        <v>16377</v>
      </c>
      <c r="D2264" s="884" t="s">
        <v>12719</v>
      </c>
      <c r="E2264" s="884" t="s">
        <v>16378</v>
      </c>
      <c r="F2264" s="884" t="s">
        <v>16379</v>
      </c>
    </row>
    <row r="2265" customFormat="false" ht="15" hidden="false" customHeight="false" outlineLevel="0" collapsed="false">
      <c r="A2265" s="884" t="s">
        <v>8464</v>
      </c>
      <c r="B2265" s="884" t="s">
        <v>16380</v>
      </c>
      <c r="C2265" s="885" t="s">
        <v>16381</v>
      </c>
      <c r="D2265" s="884" t="s">
        <v>12719</v>
      </c>
      <c r="E2265" s="884" t="s">
        <v>15213</v>
      </c>
      <c r="F2265" s="884" t="s">
        <v>16382</v>
      </c>
    </row>
    <row r="2266" customFormat="false" ht="15" hidden="false" customHeight="false" outlineLevel="0" collapsed="false">
      <c r="A2266" s="884" t="s">
        <v>8464</v>
      </c>
      <c r="B2266" s="884" t="s">
        <v>16383</v>
      </c>
      <c r="C2266" s="885" t="s">
        <v>16384</v>
      </c>
      <c r="D2266" s="884" t="s">
        <v>9569</v>
      </c>
      <c r="E2266" s="884" t="s">
        <v>16385</v>
      </c>
      <c r="F2266" s="884" t="s">
        <v>16386</v>
      </c>
    </row>
    <row r="2267" customFormat="false" ht="15" hidden="false" customHeight="false" outlineLevel="0" collapsed="false">
      <c r="A2267" s="884" t="s">
        <v>8464</v>
      </c>
      <c r="B2267" s="884" t="s">
        <v>16387</v>
      </c>
      <c r="C2267" s="885" t="s">
        <v>16388</v>
      </c>
      <c r="D2267" s="884" t="s">
        <v>12719</v>
      </c>
      <c r="E2267" s="884" t="s">
        <v>16389</v>
      </c>
      <c r="F2267" s="884" t="s">
        <v>16390</v>
      </c>
    </row>
    <row r="2268" customFormat="false" ht="15" hidden="false" customHeight="false" outlineLevel="0" collapsed="false">
      <c r="A2268" s="884" t="s">
        <v>8464</v>
      </c>
      <c r="B2268" s="884" t="s">
        <v>16391</v>
      </c>
      <c r="C2268" s="885" t="s">
        <v>16392</v>
      </c>
      <c r="D2268" s="884" t="s">
        <v>12719</v>
      </c>
      <c r="E2268" s="884" t="s">
        <v>16393</v>
      </c>
      <c r="F2268" s="884" t="s">
        <v>16394</v>
      </c>
    </row>
    <row r="2269" customFormat="false" ht="15" hidden="false" customHeight="false" outlineLevel="0" collapsed="false">
      <c r="A2269" s="884" t="s">
        <v>8464</v>
      </c>
      <c r="B2269" s="884" t="s">
        <v>16395</v>
      </c>
      <c r="C2269" s="885" t="s">
        <v>16396</v>
      </c>
      <c r="D2269" s="884" t="s">
        <v>9569</v>
      </c>
      <c r="E2269" s="884" t="s">
        <v>16397</v>
      </c>
      <c r="F2269" s="884" t="s">
        <v>16398</v>
      </c>
    </row>
    <row r="2270" customFormat="false" ht="15" hidden="false" customHeight="false" outlineLevel="0" collapsed="false">
      <c r="A2270" s="884" t="s">
        <v>8464</v>
      </c>
      <c r="B2270" s="884" t="s">
        <v>16399</v>
      </c>
      <c r="C2270" s="885" t="s">
        <v>16400</v>
      </c>
      <c r="D2270" s="884" t="s">
        <v>8467</v>
      </c>
      <c r="E2270" s="884" t="s">
        <v>16401</v>
      </c>
      <c r="F2270" s="884" t="s">
        <v>16402</v>
      </c>
    </row>
    <row r="2271" customFormat="false" ht="23.25" hidden="false" customHeight="false" outlineLevel="0" collapsed="false">
      <c r="A2271" s="884" t="s">
        <v>8464</v>
      </c>
      <c r="B2271" s="884" t="s">
        <v>16403</v>
      </c>
      <c r="C2271" s="885" t="s">
        <v>16404</v>
      </c>
      <c r="D2271" s="884" t="s">
        <v>8467</v>
      </c>
      <c r="E2271" s="884" t="s">
        <v>16405</v>
      </c>
      <c r="F2271" s="884" t="s">
        <v>16406</v>
      </c>
    </row>
    <row r="2272" customFormat="false" ht="15" hidden="false" customHeight="false" outlineLevel="0" collapsed="false">
      <c r="A2272" s="884" t="s">
        <v>8464</v>
      </c>
      <c r="B2272" s="884" t="s">
        <v>16407</v>
      </c>
      <c r="C2272" s="885" t="s">
        <v>16408</v>
      </c>
      <c r="D2272" s="884" t="s">
        <v>9380</v>
      </c>
      <c r="E2272" s="884" t="s">
        <v>16409</v>
      </c>
      <c r="F2272" s="884" t="s">
        <v>16410</v>
      </c>
    </row>
    <row r="2273" customFormat="false" ht="15" hidden="false" customHeight="false" outlineLevel="0" collapsed="false">
      <c r="A2273" s="884" t="s">
        <v>8464</v>
      </c>
      <c r="B2273" s="884" t="s">
        <v>16411</v>
      </c>
      <c r="C2273" s="885" t="s">
        <v>16412</v>
      </c>
      <c r="D2273" s="884" t="s">
        <v>8467</v>
      </c>
      <c r="E2273" s="884" t="s">
        <v>16413</v>
      </c>
      <c r="F2273" s="884" t="s">
        <v>16414</v>
      </c>
    </row>
    <row r="2274" customFormat="false" ht="15" hidden="false" customHeight="false" outlineLevel="0" collapsed="false">
      <c r="A2274" s="884" t="s">
        <v>8464</v>
      </c>
      <c r="B2274" s="884" t="s">
        <v>16415</v>
      </c>
      <c r="C2274" s="885" t="s">
        <v>16416</v>
      </c>
      <c r="D2274" s="884" t="s">
        <v>8467</v>
      </c>
      <c r="E2274" s="884" t="s">
        <v>16417</v>
      </c>
      <c r="F2274" s="884" t="s">
        <v>16418</v>
      </c>
    </row>
    <row r="2275" customFormat="false" ht="15" hidden="false" customHeight="false" outlineLevel="0" collapsed="false">
      <c r="A2275" s="884" t="s">
        <v>8464</v>
      </c>
      <c r="B2275" s="884" t="s">
        <v>16419</v>
      </c>
      <c r="C2275" s="885" t="s">
        <v>16420</v>
      </c>
      <c r="D2275" s="884" t="s">
        <v>8467</v>
      </c>
      <c r="E2275" s="884" t="s">
        <v>9900</v>
      </c>
      <c r="F2275" s="884" t="s">
        <v>16421</v>
      </c>
    </row>
    <row r="2276" customFormat="false" ht="15" hidden="false" customHeight="false" outlineLevel="0" collapsed="false">
      <c r="A2276" s="884" t="s">
        <v>8464</v>
      </c>
      <c r="B2276" s="884" t="s">
        <v>16422</v>
      </c>
      <c r="C2276" s="885" t="s">
        <v>16423</v>
      </c>
      <c r="D2276" s="884" t="s">
        <v>8467</v>
      </c>
      <c r="E2276" s="884" t="s">
        <v>16424</v>
      </c>
      <c r="F2276" s="884" t="s">
        <v>16425</v>
      </c>
    </row>
    <row r="2277" customFormat="false" ht="15" hidden="false" customHeight="false" outlineLevel="0" collapsed="false">
      <c r="A2277" s="884" t="s">
        <v>8464</v>
      </c>
      <c r="B2277" s="884" t="s">
        <v>16426</v>
      </c>
      <c r="C2277" s="885" t="s">
        <v>16427</v>
      </c>
      <c r="D2277" s="884" t="s">
        <v>8467</v>
      </c>
      <c r="E2277" s="884" t="s">
        <v>10186</v>
      </c>
      <c r="F2277" s="884" t="s">
        <v>16428</v>
      </c>
    </row>
    <row r="2278" customFormat="false" ht="15" hidden="false" customHeight="false" outlineLevel="0" collapsed="false">
      <c r="A2278" s="884" t="s">
        <v>8464</v>
      </c>
      <c r="B2278" s="884" t="s">
        <v>16429</v>
      </c>
      <c r="C2278" s="885" t="s">
        <v>16430</v>
      </c>
      <c r="D2278" s="884" t="s">
        <v>8467</v>
      </c>
      <c r="E2278" s="884" t="s">
        <v>16431</v>
      </c>
      <c r="F2278" s="884" t="s">
        <v>16432</v>
      </c>
    </row>
    <row r="2279" customFormat="false" ht="15" hidden="false" customHeight="false" outlineLevel="0" collapsed="false">
      <c r="A2279" s="884" t="s">
        <v>8464</v>
      </c>
      <c r="B2279" s="884" t="s">
        <v>16433</v>
      </c>
      <c r="C2279" s="885" t="s">
        <v>16434</v>
      </c>
      <c r="D2279" s="884" t="s">
        <v>8467</v>
      </c>
      <c r="E2279" s="884" t="s">
        <v>16435</v>
      </c>
      <c r="F2279" s="884" t="s">
        <v>16436</v>
      </c>
    </row>
    <row r="2280" customFormat="false" ht="15" hidden="false" customHeight="false" outlineLevel="0" collapsed="false">
      <c r="A2280" s="884" t="s">
        <v>8464</v>
      </c>
      <c r="B2280" s="884" t="s">
        <v>16437</v>
      </c>
      <c r="C2280" s="885" t="s">
        <v>16438</v>
      </c>
      <c r="D2280" s="884" t="s">
        <v>8467</v>
      </c>
      <c r="E2280" s="884" t="s">
        <v>10626</v>
      </c>
      <c r="F2280" s="884" t="s">
        <v>16439</v>
      </c>
    </row>
    <row r="2281" customFormat="false" ht="23.25" hidden="false" customHeight="false" outlineLevel="0" collapsed="false">
      <c r="A2281" s="884" t="s">
        <v>8464</v>
      </c>
      <c r="B2281" s="884" t="s">
        <v>16440</v>
      </c>
      <c r="C2281" s="885" t="s">
        <v>16441</v>
      </c>
      <c r="D2281" s="884" t="s">
        <v>8467</v>
      </c>
      <c r="E2281" s="884" t="s">
        <v>16442</v>
      </c>
      <c r="F2281" s="884" t="s">
        <v>10486</v>
      </c>
    </row>
    <row r="2282" customFormat="false" ht="23.25" hidden="false" customHeight="false" outlineLevel="0" collapsed="false">
      <c r="A2282" s="884" t="s">
        <v>8464</v>
      </c>
      <c r="B2282" s="884" t="s">
        <v>16443</v>
      </c>
      <c r="C2282" s="885" t="s">
        <v>16444</v>
      </c>
      <c r="D2282" s="884" t="s">
        <v>8467</v>
      </c>
      <c r="E2282" s="884" t="s">
        <v>16445</v>
      </c>
      <c r="F2282" s="884" t="s">
        <v>16446</v>
      </c>
    </row>
    <row r="2283" customFormat="false" ht="15" hidden="false" customHeight="false" outlineLevel="0" collapsed="false">
      <c r="A2283" s="884" t="s">
        <v>8464</v>
      </c>
      <c r="B2283" s="884" t="s">
        <v>16447</v>
      </c>
      <c r="C2283" s="885" t="s">
        <v>16448</v>
      </c>
      <c r="D2283" s="884" t="s">
        <v>8467</v>
      </c>
      <c r="E2283" s="884" t="s">
        <v>16449</v>
      </c>
      <c r="F2283" s="884" t="s">
        <v>10888</v>
      </c>
    </row>
    <row r="2284" customFormat="false" ht="23.25" hidden="false" customHeight="false" outlineLevel="0" collapsed="false">
      <c r="A2284" s="884" t="s">
        <v>8464</v>
      </c>
      <c r="B2284" s="884" t="s">
        <v>16450</v>
      </c>
      <c r="C2284" s="885" t="s">
        <v>16451</v>
      </c>
      <c r="D2284" s="884" t="s">
        <v>8467</v>
      </c>
      <c r="E2284" s="884" t="s">
        <v>13830</v>
      </c>
      <c r="F2284" s="884" t="s">
        <v>16452</v>
      </c>
    </row>
    <row r="2285" customFormat="false" ht="15" hidden="false" customHeight="false" outlineLevel="0" collapsed="false">
      <c r="A2285" s="884" t="s">
        <v>8464</v>
      </c>
      <c r="B2285" s="884" t="s">
        <v>16453</v>
      </c>
      <c r="C2285" s="885" t="s">
        <v>16454</v>
      </c>
      <c r="D2285" s="884" t="s">
        <v>8467</v>
      </c>
      <c r="E2285" s="884" t="s">
        <v>13697</v>
      </c>
      <c r="F2285" s="884" t="s">
        <v>16455</v>
      </c>
    </row>
    <row r="2286" customFormat="false" ht="15" hidden="false" customHeight="false" outlineLevel="0" collapsed="false">
      <c r="A2286" s="884" t="s">
        <v>8464</v>
      </c>
      <c r="B2286" s="884" t="s">
        <v>16456</v>
      </c>
      <c r="C2286" s="885" t="s">
        <v>16457</v>
      </c>
      <c r="D2286" s="884" t="s">
        <v>8467</v>
      </c>
      <c r="E2286" s="884" t="s">
        <v>16458</v>
      </c>
      <c r="F2286" s="884" t="s">
        <v>10809</v>
      </c>
    </row>
    <row r="2287" customFormat="false" ht="15" hidden="false" customHeight="false" outlineLevel="0" collapsed="false">
      <c r="A2287" s="884" t="s">
        <v>8464</v>
      </c>
      <c r="B2287" s="884" t="s">
        <v>16459</v>
      </c>
      <c r="C2287" s="885" t="s">
        <v>16460</v>
      </c>
      <c r="D2287" s="884" t="s">
        <v>8467</v>
      </c>
      <c r="E2287" s="884" t="s">
        <v>16461</v>
      </c>
      <c r="F2287" s="884" t="s">
        <v>16462</v>
      </c>
    </row>
    <row r="2288" customFormat="false" ht="15" hidden="false" customHeight="false" outlineLevel="0" collapsed="false">
      <c r="A2288" s="884" t="s">
        <v>8464</v>
      </c>
      <c r="B2288" s="884" t="s">
        <v>16463</v>
      </c>
      <c r="C2288" s="885" t="s">
        <v>16464</v>
      </c>
      <c r="D2288" s="884" t="s">
        <v>8467</v>
      </c>
      <c r="E2288" s="884" t="s">
        <v>16465</v>
      </c>
      <c r="F2288" s="884" t="s">
        <v>16466</v>
      </c>
    </row>
    <row r="2289" customFormat="false" ht="23.25" hidden="false" customHeight="false" outlineLevel="0" collapsed="false">
      <c r="A2289" s="884" t="s">
        <v>8464</v>
      </c>
      <c r="B2289" s="884" t="s">
        <v>16467</v>
      </c>
      <c r="C2289" s="885" t="s">
        <v>16468</v>
      </c>
      <c r="D2289" s="884" t="s">
        <v>8467</v>
      </c>
      <c r="E2289" s="884" t="s">
        <v>16469</v>
      </c>
      <c r="F2289" s="884" t="s">
        <v>16470</v>
      </c>
    </row>
    <row r="2290" customFormat="false" ht="23.25" hidden="false" customHeight="false" outlineLevel="0" collapsed="false">
      <c r="A2290" s="884" t="s">
        <v>8464</v>
      </c>
      <c r="B2290" s="884" t="s">
        <v>16471</v>
      </c>
      <c r="C2290" s="885" t="s">
        <v>16472</v>
      </c>
      <c r="D2290" s="884" t="s">
        <v>8467</v>
      </c>
      <c r="E2290" s="884" t="s">
        <v>16473</v>
      </c>
      <c r="F2290" s="884" t="s">
        <v>16474</v>
      </c>
    </row>
    <row r="2291" customFormat="false" ht="15" hidden="false" customHeight="false" outlineLevel="0" collapsed="false">
      <c r="A2291" s="884" t="s">
        <v>8464</v>
      </c>
      <c r="B2291" s="884" t="s">
        <v>16475</v>
      </c>
      <c r="C2291" s="885" t="s">
        <v>16476</v>
      </c>
      <c r="D2291" s="884" t="s">
        <v>8467</v>
      </c>
      <c r="E2291" s="884" t="s">
        <v>16477</v>
      </c>
      <c r="F2291" s="884" t="s">
        <v>9729</v>
      </c>
    </row>
    <row r="2292" customFormat="false" ht="15" hidden="false" customHeight="false" outlineLevel="0" collapsed="false">
      <c r="A2292" s="884" t="s">
        <v>8464</v>
      </c>
      <c r="B2292" s="884" t="s">
        <v>16478</v>
      </c>
      <c r="C2292" s="885" t="s">
        <v>16479</v>
      </c>
      <c r="D2292" s="884" t="s">
        <v>8467</v>
      </c>
      <c r="E2292" s="884" t="s">
        <v>15880</v>
      </c>
      <c r="F2292" s="884" t="s">
        <v>15799</v>
      </c>
    </row>
    <row r="2293" customFormat="false" ht="15" hidden="false" customHeight="false" outlineLevel="0" collapsed="false">
      <c r="A2293" s="884" t="s">
        <v>8464</v>
      </c>
      <c r="B2293" s="884" t="s">
        <v>16480</v>
      </c>
      <c r="C2293" s="885" t="s">
        <v>16481</v>
      </c>
      <c r="D2293" s="884" t="s">
        <v>8467</v>
      </c>
      <c r="E2293" s="884" t="s">
        <v>16482</v>
      </c>
      <c r="F2293" s="884" t="s">
        <v>16483</v>
      </c>
    </row>
    <row r="2294" customFormat="false" ht="15" hidden="false" customHeight="false" outlineLevel="0" collapsed="false">
      <c r="A2294" s="884" t="s">
        <v>8464</v>
      </c>
      <c r="B2294" s="884" t="s">
        <v>16484</v>
      </c>
      <c r="C2294" s="885" t="s">
        <v>16485</v>
      </c>
      <c r="D2294" s="884" t="s">
        <v>8467</v>
      </c>
      <c r="E2294" s="884" t="s">
        <v>13727</v>
      </c>
      <c r="F2294" s="884" t="s">
        <v>16055</v>
      </c>
    </row>
    <row r="2295" customFormat="false" ht="15" hidden="false" customHeight="false" outlineLevel="0" collapsed="false">
      <c r="A2295" s="884" t="s">
        <v>8464</v>
      </c>
      <c r="B2295" s="884" t="s">
        <v>16486</v>
      </c>
      <c r="C2295" s="885" t="s">
        <v>16487</v>
      </c>
      <c r="D2295" s="884" t="s">
        <v>8467</v>
      </c>
      <c r="E2295" s="884" t="s">
        <v>16488</v>
      </c>
      <c r="F2295" s="884" t="s">
        <v>16489</v>
      </c>
    </row>
    <row r="2296" customFormat="false" ht="15" hidden="false" customHeight="false" outlineLevel="0" collapsed="false">
      <c r="A2296" s="884" t="s">
        <v>8464</v>
      </c>
      <c r="B2296" s="884" t="s">
        <v>16490</v>
      </c>
      <c r="C2296" s="885" t="s">
        <v>16491</v>
      </c>
      <c r="D2296" s="884" t="s">
        <v>8467</v>
      </c>
      <c r="E2296" s="884" t="s">
        <v>16492</v>
      </c>
      <c r="F2296" s="884" t="s">
        <v>16493</v>
      </c>
    </row>
    <row r="2297" customFormat="false" ht="23.25" hidden="false" customHeight="false" outlineLevel="0" collapsed="false">
      <c r="A2297" s="884" t="s">
        <v>8464</v>
      </c>
      <c r="B2297" s="884" t="s">
        <v>16494</v>
      </c>
      <c r="C2297" s="885" t="s">
        <v>16495</v>
      </c>
      <c r="D2297" s="884" t="s">
        <v>8467</v>
      </c>
      <c r="E2297" s="884" t="s">
        <v>16496</v>
      </c>
      <c r="F2297" s="884" t="s">
        <v>16497</v>
      </c>
    </row>
    <row r="2298" customFormat="false" ht="15" hidden="false" customHeight="false" outlineLevel="0" collapsed="false">
      <c r="A2298" s="884" t="s">
        <v>8464</v>
      </c>
      <c r="B2298" s="884" t="s">
        <v>16498</v>
      </c>
      <c r="C2298" s="885" t="s">
        <v>16499</v>
      </c>
      <c r="D2298" s="884" t="s">
        <v>8787</v>
      </c>
      <c r="E2298" s="884" t="s">
        <v>16500</v>
      </c>
      <c r="F2298" s="884" t="s">
        <v>16500</v>
      </c>
    </row>
    <row r="2299" customFormat="false" ht="15" hidden="false" customHeight="false" outlineLevel="0" collapsed="false">
      <c r="A2299" s="884" t="s">
        <v>8464</v>
      </c>
      <c r="B2299" s="884" t="s">
        <v>16501</v>
      </c>
      <c r="C2299" s="885" t="s">
        <v>16502</v>
      </c>
      <c r="D2299" s="884" t="s">
        <v>9380</v>
      </c>
      <c r="E2299" s="884" t="s">
        <v>8845</v>
      </c>
      <c r="F2299" s="884" t="s">
        <v>16503</v>
      </c>
    </row>
    <row r="2300" customFormat="false" ht="15" hidden="false" customHeight="false" outlineLevel="0" collapsed="false">
      <c r="A2300" s="884" t="s">
        <v>8464</v>
      </c>
      <c r="B2300" s="884" t="s">
        <v>16504</v>
      </c>
      <c r="C2300" s="885" t="s">
        <v>16505</v>
      </c>
      <c r="D2300" s="884" t="s">
        <v>9380</v>
      </c>
      <c r="E2300" s="884" t="s">
        <v>16506</v>
      </c>
      <c r="F2300" s="884" t="s">
        <v>16038</v>
      </c>
    </row>
    <row r="2301" customFormat="false" ht="15" hidden="false" customHeight="false" outlineLevel="0" collapsed="false">
      <c r="A2301" s="884" t="s">
        <v>8464</v>
      </c>
      <c r="B2301" s="884" t="s">
        <v>16507</v>
      </c>
      <c r="C2301" s="885" t="s">
        <v>16508</v>
      </c>
      <c r="D2301" s="884" t="s">
        <v>9380</v>
      </c>
      <c r="E2301" s="884" t="s">
        <v>16509</v>
      </c>
      <c r="F2301" s="884" t="s">
        <v>16510</v>
      </c>
    </row>
    <row r="2302" customFormat="false" ht="15" hidden="false" customHeight="false" outlineLevel="0" collapsed="false">
      <c r="A2302" s="884" t="s">
        <v>8464</v>
      </c>
      <c r="B2302" s="884" t="s">
        <v>16511</v>
      </c>
      <c r="C2302" s="885" t="s">
        <v>16512</v>
      </c>
      <c r="D2302" s="884" t="s">
        <v>16513</v>
      </c>
      <c r="E2302" s="884" t="s">
        <v>16514</v>
      </c>
      <c r="F2302" s="884" t="s">
        <v>16515</v>
      </c>
    </row>
    <row r="2303" customFormat="false" ht="15" hidden="false" customHeight="false" outlineLevel="0" collapsed="false">
      <c r="A2303" s="884" t="s">
        <v>8464</v>
      </c>
      <c r="B2303" s="884" t="s">
        <v>16516</v>
      </c>
      <c r="C2303" s="885" t="s">
        <v>16517</v>
      </c>
      <c r="D2303" s="884" t="s">
        <v>12719</v>
      </c>
      <c r="E2303" s="884" t="s">
        <v>16518</v>
      </c>
      <c r="F2303" s="884" t="s">
        <v>16519</v>
      </c>
    </row>
    <row r="2304" customFormat="false" ht="23.25" hidden="false" customHeight="false" outlineLevel="0" collapsed="false">
      <c r="A2304" s="884" t="s">
        <v>8464</v>
      </c>
      <c r="B2304" s="884" t="s">
        <v>16520</v>
      </c>
      <c r="C2304" s="885" t="s">
        <v>16521</v>
      </c>
      <c r="D2304" s="884" t="s">
        <v>12719</v>
      </c>
      <c r="E2304" s="884" t="s">
        <v>16522</v>
      </c>
      <c r="F2304" s="884" t="s">
        <v>16523</v>
      </c>
    </row>
    <row r="2305" customFormat="false" ht="23.25" hidden="false" customHeight="false" outlineLevel="0" collapsed="false">
      <c r="A2305" s="884" t="s">
        <v>8464</v>
      </c>
      <c r="B2305" s="884" t="s">
        <v>16524</v>
      </c>
      <c r="C2305" s="885" t="s">
        <v>16525</v>
      </c>
      <c r="D2305" s="884" t="s">
        <v>12719</v>
      </c>
      <c r="E2305" s="884" t="s">
        <v>16526</v>
      </c>
      <c r="F2305" s="884" t="s">
        <v>16527</v>
      </c>
    </row>
    <row r="2306" customFormat="false" ht="23.25" hidden="false" customHeight="false" outlineLevel="0" collapsed="false">
      <c r="A2306" s="884" t="s">
        <v>8464</v>
      </c>
      <c r="B2306" s="884" t="s">
        <v>16528</v>
      </c>
      <c r="C2306" s="885" t="s">
        <v>16529</v>
      </c>
      <c r="D2306" s="884" t="s">
        <v>12719</v>
      </c>
      <c r="E2306" s="884" t="s">
        <v>16530</v>
      </c>
      <c r="F2306" s="884" t="s">
        <v>16531</v>
      </c>
    </row>
    <row r="2307" customFormat="false" ht="23.25" hidden="false" customHeight="false" outlineLevel="0" collapsed="false">
      <c r="A2307" s="884" t="s">
        <v>8464</v>
      </c>
      <c r="B2307" s="884" t="s">
        <v>16532</v>
      </c>
      <c r="C2307" s="885" t="s">
        <v>16533</v>
      </c>
      <c r="D2307" s="884" t="s">
        <v>12719</v>
      </c>
      <c r="E2307" s="884" t="s">
        <v>16534</v>
      </c>
      <c r="F2307" s="884" t="s">
        <v>16535</v>
      </c>
    </row>
    <row r="2308" customFormat="false" ht="23.25" hidden="false" customHeight="false" outlineLevel="0" collapsed="false">
      <c r="A2308" s="884" t="s">
        <v>8464</v>
      </c>
      <c r="B2308" s="884" t="s">
        <v>16536</v>
      </c>
      <c r="C2308" s="885" t="s">
        <v>16537</v>
      </c>
      <c r="D2308" s="884" t="s">
        <v>12719</v>
      </c>
      <c r="E2308" s="884" t="s">
        <v>16538</v>
      </c>
      <c r="F2308" s="884" t="s">
        <v>16539</v>
      </c>
    </row>
    <row r="2309" customFormat="false" ht="23.25" hidden="false" customHeight="false" outlineLevel="0" collapsed="false">
      <c r="A2309" s="884" t="s">
        <v>8464</v>
      </c>
      <c r="B2309" s="884" t="s">
        <v>16540</v>
      </c>
      <c r="C2309" s="885" t="s">
        <v>16541</v>
      </c>
      <c r="D2309" s="884" t="s">
        <v>12719</v>
      </c>
      <c r="E2309" s="884" t="s">
        <v>16542</v>
      </c>
      <c r="F2309" s="884" t="s">
        <v>16543</v>
      </c>
    </row>
    <row r="2310" customFormat="false" ht="23.25" hidden="false" customHeight="false" outlineLevel="0" collapsed="false">
      <c r="A2310" s="884" t="s">
        <v>8464</v>
      </c>
      <c r="B2310" s="884" t="s">
        <v>16544</v>
      </c>
      <c r="C2310" s="885" t="s">
        <v>16545</v>
      </c>
      <c r="D2310" s="884" t="s">
        <v>12719</v>
      </c>
      <c r="E2310" s="884" t="s">
        <v>16546</v>
      </c>
      <c r="F2310" s="884" t="s">
        <v>16547</v>
      </c>
    </row>
    <row r="2311" customFormat="false" ht="23.25" hidden="false" customHeight="false" outlineLevel="0" collapsed="false">
      <c r="A2311" s="884" t="s">
        <v>8464</v>
      </c>
      <c r="B2311" s="884" t="s">
        <v>16548</v>
      </c>
      <c r="C2311" s="885" t="s">
        <v>16549</v>
      </c>
      <c r="D2311" s="884" t="s">
        <v>12719</v>
      </c>
      <c r="E2311" s="884" t="s">
        <v>16550</v>
      </c>
      <c r="F2311" s="884" t="s">
        <v>16551</v>
      </c>
    </row>
    <row r="2312" customFormat="false" ht="23.25" hidden="false" customHeight="false" outlineLevel="0" collapsed="false">
      <c r="A2312" s="884" t="s">
        <v>8464</v>
      </c>
      <c r="B2312" s="884" t="s">
        <v>16552</v>
      </c>
      <c r="C2312" s="885" t="s">
        <v>16553</v>
      </c>
      <c r="D2312" s="884" t="s">
        <v>12719</v>
      </c>
      <c r="E2312" s="884" t="s">
        <v>16554</v>
      </c>
      <c r="F2312" s="884" t="s">
        <v>16555</v>
      </c>
    </row>
    <row r="2313" customFormat="false" ht="23.25" hidden="false" customHeight="false" outlineLevel="0" collapsed="false">
      <c r="A2313" s="884" t="s">
        <v>8464</v>
      </c>
      <c r="B2313" s="884" t="s">
        <v>16556</v>
      </c>
      <c r="C2313" s="885" t="s">
        <v>16557</v>
      </c>
      <c r="D2313" s="884" t="s">
        <v>12719</v>
      </c>
      <c r="E2313" s="884" t="s">
        <v>16558</v>
      </c>
      <c r="F2313" s="884" t="s">
        <v>16559</v>
      </c>
    </row>
    <row r="2314" customFormat="false" ht="23.25" hidden="false" customHeight="false" outlineLevel="0" collapsed="false">
      <c r="A2314" s="884" t="s">
        <v>8464</v>
      </c>
      <c r="B2314" s="884" t="s">
        <v>16560</v>
      </c>
      <c r="C2314" s="885" t="s">
        <v>16561</v>
      </c>
      <c r="D2314" s="884" t="s">
        <v>12719</v>
      </c>
      <c r="E2314" s="884" t="s">
        <v>16562</v>
      </c>
      <c r="F2314" s="884" t="s">
        <v>16563</v>
      </c>
    </row>
    <row r="2315" customFormat="false" ht="23.25" hidden="false" customHeight="false" outlineLevel="0" collapsed="false">
      <c r="A2315" s="884" t="s">
        <v>8464</v>
      </c>
      <c r="B2315" s="884" t="s">
        <v>16564</v>
      </c>
      <c r="C2315" s="885" t="s">
        <v>16565</v>
      </c>
      <c r="D2315" s="884" t="s">
        <v>12719</v>
      </c>
      <c r="E2315" s="884" t="s">
        <v>16566</v>
      </c>
      <c r="F2315" s="884" t="s">
        <v>16567</v>
      </c>
    </row>
    <row r="2316" customFormat="false" ht="23.25" hidden="false" customHeight="false" outlineLevel="0" collapsed="false">
      <c r="A2316" s="884" t="s">
        <v>8464</v>
      </c>
      <c r="B2316" s="884" t="s">
        <v>16568</v>
      </c>
      <c r="C2316" s="885" t="s">
        <v>16569</v>
      </c>
      <c r="D2316" s="884" t="s">
        <v>12719</v>
      </c>
      <c r="E2316" s="884" t="s">
        <v>16570</v>
      </c>
      <c r="F2316" s="884" t="s">
        <v>16571</v>
      </c>
    </row>
    <row r="2317" customFormat="false" ht="23.25" hidden="false" customHeight="false" outlineLevel="0" collapsed="false">
      <c r="A2317" s="884" t="s">
        <v>8464</v>
      </c>
      <c r="B2317" s="884" t="s">
        <v>16572</v>
      </c>
      <c r="C2317" s="885" t="s">
        <v>16573</v>
      </c>
      <c r="D2317" s="884" t="s">
        <v>12719</v>
      </c>
      <c r="E2317" s="884" t="s">
        <v>16574</v>
      </c>
      <c r="F2317" s="884" t="s">
        <v>16575</v>
      </c>
    </row>
    <row r="2318" customFormat="false" ht="23.25" hidden="false" customHeight="false" outlineLevel="0" collapsed="false">
      <c r="A2318" s="884" t="s">
        <v>8464</v>
      </c>
      <c r="B2318" s="884" t="s">
        <v>16576</v>
      </c>
      <c r="C2318" s="885" t="s">
        <v>16577</v>
      </c>
      <c r="D2318" s="884" t="s">
        <v>9569</v>
      </c>
      <c r="E2318" s="884" t="s">
        <v>16578</v>
      </c>
      <c r="F2318" s="884" t="s">
        <v>12741</v>
      </c>
    </row>
    <row r="2319" customFormat="false" ht="23.25" hidden="false" customHeight="false" outlineLevel="0" collapsed="false">
      <c r="A2319" s="884" t="s">
        <v>8464</v>
      </c>
      <c r="B2319" s="884" t="s">
        <v>16579</v>
      </c>
      <c r="C2319" s="885" t="s">
        <v>16580</v>
      </c>
      <c r="D2319" s="884" t="s">
        <v>9569</v>
      </c>
      <c r="E2319" s="884" t="s">
        <v>16581</v>
      </c>
      <c r="F2319" s="884" t="s">
        <v>16582</v>
      </c>
    </row>
    <row r="2320" customFormat="false" ht="23.25" hidden="false" customHeight="false" outlineLevel="0" collapsed="false">
      <c r="A2320" s="884" t="s">
        <v>8464</v>
      </c>
      <c r="B2320" s="884" t="s">
        <v>16583</v>
      </c>
      <c r="C2320" s="885" t="s">
        <v>16584</v>
      </c>
      <c r="D2320" s="884" t="s">
        <v>9569</v>
      </c>
      <c r="E2320" s="884" t="s">
        <v>16585</v>
      </c>
      <c r="F2320" s="884" t="s">
        <v>16586</v>
      </c>
    </row>
    <row r="2321" customFormat="false" ht="23.25" hidden="false" customHeight="false" outlineLevel="0" collapsed="false">
      <c r="A2321" s="884" t="s">
        <v>8464</v>
      </c>
      <c r="B2321" s="884" t="s">
        <v>16587</v>
      </c>
      <c r="C2321" s="885" t="s">
        <v>16588</v>
      </c>
      <c r="D2321" s="884" t="s">
        <v>9569</v>
      </c>
      <c r="E2321" s="884" t="s">
        <v>13532</v>
      </c>
      <c r="F2321" s="884" t="s">
        <v>16589</v>
      </c>
    </row>
    <row r="2322" customFormat="false" ht="23.25" hidden="false" customHeight="false" outlineLevel="0" collapsed="false">
      <c r="A2322" s="884" t="s">
        <v>8464</v>
      </c>
      <c r="B2322" s="884" t="s">
        <v>16590</v>
      </c>
      <c r="C2322" s="885" t="s">
        <v>16591</v>
      </c>
      <c r="D2322" s="884" t="s">
        <v>9569</v>
      </c>
      <c r="E2322" s="884" t="s">
        <v>16592</v>
      </c>
      <c r="F2322" s="884" t="s">
        <v>16593</v>
      </c>
    </row>
    <row r="2323" customFormat="false" ht="15" hidden="false" customHeight="false" outlineLevel="0" collapsed="false">
      <c r="A2323" s="884" t="s">
        <v>8464</v>
      </c>
      <c r="B2323" s="884" t="s">
        <v>16594</v>
      </c>
      <c r="C2323" s="885" t="s">
        <v>16595</v>
      </c>
      <c r="D2323" s="884" t="s">
        <v>9569</v>
      </c>
      <c r="E2323" s="884" t="s">
        <v>16085</v>
      </c>
      <c r="F2323" s="884" t="s">
        <v>16035</v>
      </c>
    </row>
    <row r="2324" customFormat="false" ht="23.25" hidden="false" customHeight="false" outlineLevel="0" collapsed="false">
      <c r="A2324" s="884" t="s">
        <v>8464</v>
      </c>
      <c r="B2324" s="884" t="s">
        <v>16596</v>
      </c>
      <c r="C2324" s="885" t="s">
        <v>16597</v>
      </c>
      <c r="D2324" s="884" t="s">
        <v>9569</v>
      </c>
      <c r="E2324" s="884" t="s">
        <v>16598</v>
      </c>
      <c r="F2324" s="884" t="s">
        <v>16599</v>
      </c>
    </row>
    <row r="2325" customFormat="false" ht="15" hidden="false" customHeight="false" outlineLevel="0" collapsed="false">
      <c r="A2325" s="884" t="s">
        <v>8464</v>
      </c>
      <c r="B2325" s="884" t="s">
        <v>16600</v>
      </c>
      <c r="C2325" s="885" t="s">
        <v>16601</v>
      </c>
      <c r="D2325" s="884" t="s">
        <v>9569</v>
      </c>
      <c r="E2325" s="884" t="s">
        <v>16602</v>
      </c>
      <c r="F2325" s="884" t="s">
        <v>8759</v>
      </c>
    </row>
    <row r="2326" customFormat="false" ht="15" hidden="false" customHeight="false" outlineLevel="0" collapsed="false">
      <c r="A2326" s="884" t="s">
        <v>8464</v>
      </c>
      <c r="B2326" s="884" t="s">
        <v>16603</v>
      </c>
      <c r="C2326" s="885" t="s">
        <v>16604</v>
      </c>
      <c r="D2326" s="884" t="s">
        <v>9569</v>
      </c>
      <c r="E2326" s="884" t="s">
        <v>16605</v>
      </c>
      <c r="F2326" s="884" t="s">
        <v>16606</v>
      </c>
    </row>
    <row r="2327" customFormat="false" ht="15" hidden="false" customHeight="false" outlineLevel="0" collapsed="false">
      <c r="A2327" s="884" t="s">
        <v>8464</v>
      </c>
      <c r="B2327" s="884" t="s">
        <v>16607</v>
      </c>
      <c r="C2327" s="885" t="s">
        <v>16608</v>
      </c>
      <c r="D2327" s="884" t="s">
        <v>9569</v>
      </c>
      <c r="E2327" s="884" t="s">
        <v>16609</v>
      </c>
      <c r="F2327" s="884" t="s">
        <v>13838</v>
      </c>
    </row>
    <row r="2328" customFormat="false" ht="15" hidden="false" customHeight="false" outlineLevel="0" collapsed="false">
      <c r="A2328" s="884" t="s">
        <v>8464</v>
      </c>
      <c r="B2328" s="884" t="s">
        <v>16610</v>
      </c>
      <c r="C2328" s="885" t="s">
        <v>16611</v>
      </c>
      <c r="D2328" s="884" t="s">
        <v>9569</v>
      </c>
      <c r="E2328" s="884" t="s">
        <v>16612</v>
      </c>
      <c r="F2328" s="884" t="s">
        <v>16613</v>
      </c>
    </row>
    <row r="2329" customFormat="false" ht="15" hidden="false" customHeight="false" outlineLevel="0" collapsed="false">
      <c r="A2329" s="884" t="s">
        <v>8464</v>
      </c>
      <c r="B2329" s="884" t="s">
        <v>16614</v>
      </c>
      <c r="C2329" s="885" t="s">
        <v>16615</v>
      </c>
      <c r="D2329" s="884" t="s">
        <v>9569</v>
      </c>
      <c r="E2329" s="884" t="s">
        <v>16616</v>
      </c>
      <c r="F2329" s="884" t="s">
        <v>9230</v>
      </c>
    </row>
    <row r="2330" customFormat="false" ht="23.25" hidden="false" customHeight="false" outlineLevel="0" collapsed="false">
      <c r="A2330" s="884" t="s">
        <v>8464</v>
      </c>
      <c r="B2330" s="884" t="s">
        <v>16617</v>
      </c>
      <c r="C2330" s="885" t="s">
        <v>16618</v>
      </c>
      <c r="D2330" s="884" t="s">
        <v>9569</v>
      </c>
      <c r="E2330" s="884" t="s">
        <v>16619</v>
      </c>
      <c r="F2330" s="884" t="s">
        <v>16620</v>
      </c>
    </row>
    <row r="2331" customFormat="false" ht="15" hidden="false" customHeight="false" outlineLevel="0" collapsed="false">
      <c r="A2331" s="884" t="s">
        <v>8464</v>
      </c>
      <c r="B2331" s="884" t="s">
        <v>16621</v>
      </c>
      <c r="C2331" s="885" t="s">
        <v>16622</v>
      </c>
      <c r="D2331" s="884" t="s">
        <v>9569</v>
      </c>
      <c r="E2331" s="884" t="s">
        <v>16623</v>
      </c>
      <c r="F2331" s="884" t="s">
        <v>10457</v>
      </c>
    </row>
    <row r="2332" customFormat="false" ht="15" hidden="false" customHeight="false" outlineLevel="0" collapsed="false">
      <c r="A2332" s="884" t="s">
        <v>8464</v>
      </c>
      <c r="B2332" s="884" t="s">
        <v>16624</v>
      </c>
      <c r="C2332" s="885" t="s">
        <v>16625</v>
      </c>
      <c r="D2332" s="884" t="s">
        <v>9569</v>
      </c>
      <c r="E2332" s="884" t="s">
        <v>16626</v>
      </c>
      <c r="F2332" s="884" t="s">
        <v>16627</v>
      </c>
    </row>
    <row r="2333" customFormat="false" ht="23.25" hidden="false" customHeight="false" outlineLevel="0" collapsed="false">
      <c r="A2333" s="884" t="s">
        <v>8464</v>
      </c>
      <c r="B2333" s="884" t="s">
        <v>16628</v>
      </c>
      <c r="C2333" s="885" t="s">
        <v>16629</v>
      </c>
      <c r="D2333" s="884" t="s">
        <v>9569</v>
      </c>
      <c r="E2333" s="884" t="s">
        <v>16630</v>
      </c>
      <c r="F2333" s="884" t="s">
        <v>16631</v>
      </c>
    </row>
    <row r="2334" customFormat="false" ht="15" hidden="false" customHeight="false" outlineLevel="0" collapsed="false">
      <c r="A2334" s="884" t="s">
        <v>8464</v>
      </c>
      <c r="B2334" s="884" t="s">
        <v>16632</v>
      </c>
      <c r="C2334" s="885" t="s">
        <v>16633</v>
      </c>
      <c r="D2334" s="884" t="s">
        <v>9569</v>
      </c>
      <c r="E2334" s="884" t="s">
        <v>16634</v>
      </c>
      <c r="F2334" s="884" t="s">
        <v>16635</v>
      </c>
    </row>
    <row r="2335" customFormat="false" ht="15" hidden="false" customHeight="false" outlineLevel="0" collapsed="false">
      <c r="A2335" s="884" t="s">
        <v>8464</v>
      </c>
      <c r="B2335" s="884" t="s">
        <v>16636</v>
      </c>
      <c r="C2335" s="885" t="s">
        <v>16637</v>
      </c>
      <c r="D2335" s="884" t="s">
        <v>9569</v>
      </c>
      <c r="E2335" s="884" t="s">
        <v>16638</v>
      </c>
      <c r="F2335" s="884" t="s">
        <v>16639</v>
      </c>
    </row>
    <row r="2336" customFormat="false" ht="15" hidden="false" customHeight="false" outlineLevel="0" collapsed="false">
      <c r="A2336" s="884" t="s">
        <v>8464</v>
      </c>
      <c r="B2336" s="884" t="s">
        <v>16640</v>
      </c>
      <c r="C2336" s="885" t="s">
        <v>16641</v>
      </c>
      <c r="D2336" s="884" t="s">
        <v>9569</v>
      </c>
      <c r="E2336" s="884" t="s">
        <v>16642</v>
      </c>
      <c r="F2336" s="884" t="s">
        <v>16643</v>
      </c>
    </row>
    <row r="2337" customFormat="false" ht="23.25" hidden="false" customHeight="false" outlineLevel="0" collapsed="false">
      <c r="A2337" s="884" t="s">
        <v>8464</v>
      </c>
      <c r="B2337" s="884" t="s">
        <v>16644</v>
      </c>
      <c r="C2337" s="885" t="s">
        <v>16645</v>
      </c>
      <c r="D2337" s="884" t="s">
        <v>9569</v>
      </c>
      <c r="E2337" s="884" t="s">
        <v>16646</v>
      </c>
      <c r="F2337" s="884" t="s">
        <v>16647</v>
      </c>
    </row>
    <row r="2338" customFormat="false" ht="15" hidden="false" customHeight="false" outlineLevel="0" collapsed="false">
      <c r="A2338" s="884" t="s">
        <v>8464</v>
      </c>
      <c r="B2338" s="884" t="s">
        <v>16648</v>
      </c>
      <c r="C2338" s="885" t="s">
        <v>16649</v>
      </c>
      <c r="D2338" s="884" t="s">
        <v>9569</v>
      </c>
      <c r="E2338" s="884" t="s">
        <v>16650</v>
      </c>
      <c r="F2338" s="884" t="s">
        <v>12056</v>
      </c>
    </row>
    <row r="2339" customFormat="false" ht="15" hidden="false" customHeight="false" outlineLevel="0" collapsed="false">
      <c r="A2339" s="884" t="s">
        <v>8464</v>
      </c>
      <c r="B2339" s="884" t="s">
        <v>16651</v>
      </c>
      <c r="C2339" s="885" t="s">
        <v>16652</v>
      </c>
      <c r="D2339" s="884" t="s">
        <v>8467</v>
      </c>
      <c r="E2339" s="884" t="s">
        <v>16653</v>
      </c>
      <c r="F2339" s="884" t="s">
        <v>16654</v>
      </c>
    </row>
    <row r="2340" customFormat="false" ht="15" hidden="false" customHeight="false" outlineLevel="0" collapsed="false">
      <c r="A2340" s="884" t="s">
        <v>8464</v>
      </c>
      <c r="B2340" s="884" t="s">
        <v>16655</v>
      </c>
      <c r="C2340" s="885" t="s">
        <v>16656</v>
      </c>
      <c r="D2340" s="884" t="s">
        <v>9569</v>
      </c>
      <c r="E2340" s="884" t="s">
        <v>16657</v>
      </c>
      <c r="F2340" s="884" t="s">
        <v>16658</v>
      </c>
    </row>
    <row r="2341" customFormat="false" ht="15" hidden="false" customHeight="false" outlineLevel="0" collapsed="false">
      <c r="A2341" s="884" t="s">
        <v>8464</v>
      </c>
      <c r="B2341" s="884" t="s">
        <v>16659</v>
      </c>
      <c r="C2341" s="885" t="s">
        <v>16660</v>
      </c>
      <c r="D2341" s="884" t="s">
        <v>9569</v>
      </c>
      <c r="E2341" s="884" t="s">
        <v>16661</v>
      </c>
      <c r="F2341" s="884" t="s">
        <v>16662</v>
      </c>
    </row>
    <row r="2342" customFormat="false" ht="15" hidden="false" customHeight="false" outlineLevel="0" collapsed="false">
      <c r="A2342" s="884" t="s">
        <v>8464</v>
      </c>
      <c r="B2342" s="884" t="s">
        <v>16663</v>
      </c>
      <c r="C2342" s="885" t="s">
        <v>16664</v>
      </c>
      <c r="D2342" s="884" t="s">
        <v>16513</v>
      </c>
      <c r="E2342" s="884" t="s">
        <v>12527</v>
      </c>
      <c r="F2342" s="884" t="s">
        <v>16665</v>
      </c>
    </row>
    <row r="2343" customFormat="false" ht="15" hidden="false" customHeight="false" outlineLevel="0" collapsed="false">
      <c r="A2343" s="884" t="s">
        <v>8464</v>
      </c>
      <c r="B2343" s="884" t="s">
        <v>16666</v>
      </c>
      <c r="C2343" s="885" t="s">
        <v>16667</v>
      </c>
      <c r="D2343" s="884" t="s">
        <v>8467</v>
      </c>
      <c r="E2343" s="884" t="s">
        <v>16668</v>
      </c>
      <c r="F2343" s="884" t="s">
        <v>16669</v>
      </c>
    </row>
    <row r="2344" customFormat="false" ht="15" hidden="false" customHeight="false" outlineLevel="0" collapsed="false">
      <c r="A2344" s="884" t="s">
        <v>8464</v>
      </c>
      <c r="B2344" s="884" t="s">
        <v>16670</v>
      </c>
      <c r="C2344" s="885" t="s">
        <v>16671</v>
      </c>
      <c r="D2344" s="884" t="s">
        <v>9569</v>
      </c>
      <c r="E2344" s="884" t="s">
        <v>16672</v>
      </c>
      <c r="F2344" s="884" t="s">
        <v>16673</v>
      </c>
    </row>
    <row r="2345" customFormat="false" ht="23.25" hidden="false" customHeight="false" outlineLevel="0" collapsed="false">
      <c r="A2345" s="884" t="s">
        <v>8464</v>
      </c>
      <c r="B2345" s="884" t="s">
        <v>16674</v>
      </c>
      <c r="C2345" s="885" t="s">
        <v>16675</v>
      </c>
      <c r="D2345" s="884" t="s">
        <v>8467</v>
      </c>
      <c r="E2345" s="884" t="s">
        <v>16676</v>
      </c>
      <c r="F2345" s="884" t="s">
        <v>16677</v>
      </c>
    </row>
    <row r="2346" customFormat="false" ht="23.25" hidden="false" customHeight="false" outlineLevel="0" collapsed="false">
      <c r="A2346" s="884" t="s">
        <v>8464</v>
      </c>
      <c r="B2346" s="884" t="s">
        <v>16678</v>
      </c>
      <c r="C2346" s="885" t="s">
        <v>16679</v>
      </c>
      <c r="D2346" s="884" t="s">
        <v>8467</v>
      </c>
      <c r="E2346" s="884" t="s">
        <v>8512</v>
      </c>
      <c r="F2346" s="884" t="s">
        <v>10263</v>
      </c>
    </row>
    <row r="2347" customFormat="false" ht="23.25" hidden="false" customHeight="false" outlineLevel="0" collapsed="false">
      <c r="A2347" s="884" t="s">
        <v>8464</v>
      </c>
      <c r="B2347" s="884" t="s">
        <v>16680</v>
      </c>
      <c r="C2347" s="885" t="s">
        <v>16681</v>
      </c>
      <c r="D2347" s="884" t="s">
        <v>8467</v>
      </c>
      <c r="E2347" s="884" t="s">
        <v>16682</v>
      </c>
      <c r="F2347" s="884" t="s">
        <v>8852</v>
      </c>
    </row>
    <row r="2348" customFormat="false" ht="23.25" hidden="false" customHeight="false" outlineLevel="0" collapsed="false">
      <c r="A2348" s="884" t="s">
        <v>8464</v>
      </c>
      <c r="B2348" s="884" t="s">
        <v>16683</v>
      </c>
      <c r="C2348" s="885" t="s">
        <v>16684</v>
      </c>
      <c r="D2348" s="884" t="s">
        <v>8467</v>
      </c>
      <c r="E2348" s="884" t="s">
        <v>16685</v>
      </c>
      <c r="F2348" s="884" t="s">
        <v>16686</v>
      </c>
    </row>
    <row r="2349" customFormat="false" ht="23.25" hidden="false" customHeight="false" outlineLevel="0" collapsed="false">
      <c r="A2349" s="884" t="s">
        <v>8464</v>
      </c>
      <c r="B2349" s="884" t="s">
        <v>16687</v>
      </c>
      <c r="C2349" s="885" t="s">
        <v>16688</v>
      </c>
      <c r="D2349" s="884" t="s">
        <v>8467</v>
      </c>
      <c r="E2349" s="884" t="s">
        <v>16689</v>
      </c>
      <c r="F2349" s="884" t="s">
        <v>16026</v>
      </c>
    </row>
    <row r="2350" customFormat="false" ht="23.25" hidden="false" customHeight="false" outlineLevel="0" collapsed="false">
      <c r="A2350" s="884" t="s">
        <v>8464</v>
      </c>
      <c r="B2350" s="884" t="s">
        <v>16690</v>
      </c>
      <c r="C2350" s="885" t="s">
        <v>16691</v>
      </c>
      <c r="D2350" s="884" t="s">
        <v>8467</v>
      </c>
      <c r="E2350" s="884" t="s">
        <v>16692</v>
      </c>
      <c r="F2350" s="884" t="s">
        <v>10468</v>
      </c>
    </row>
    <row r="2351" customFormat="false" ht="23.25" hidden="false" customHeight="false" outlineLevel="0" collapsed="false">
      <c r="A2351" s="884" t="s">
        <v>8464</v>
      </c>
      <c r="B2351" s="884" t="s">
        <v>16693</v>
      </c>
      <c r="C2351" s="885" t="s">
        <v>16694</v>
      </c>
      <c r="D2351" s="884" t="s">
        <v>8467</v>
      </c>
      <c r="E2351" s="884" t="s">
        <v>16695</v>
      </c>
      <c r="F2351" s="884" t="s">
        <v>15791</v>
      </c>
    </row>
    <row r="2352" customFormat="false" ht="23.25" hidden="false" customHeight="false" outlineLevel="0" collapsed="false">
      <c r="A2352" s="884" t="s">
        <v>8464</v>
      </c>
      <c r="B2352" s="884" t="s">
        <v>16696</v>
      </c>
      <c r="C2352" s="885" t="s">
        <v>16697</v>
      </c>
      <c r="D2352" s="884" t="s">
        <v>8467</v>
      </c>
      <c r="E2352" s="884" t="s">
        <v>15841</v>
      </c>
      <c r="F2352" s="884" t="s">
        <v>14793</v>
      </c>
    </row>
    <row r="2353" customFormat="false" ht="23.25" hidden="false" customHeight="false" outlineLevel="0" collapsed="false">
      <c r="A2353" s="884" t="s">
        <v>8464</v>
      </c>
      <c r="B2353" s="884" t="s">
        <v>16698</v>
      </c>
      <c r="C2353" s="885" t="s">
        <v>16699</v>
      </c>
      <c r="D2353" s="884" t="s">
        <v>8467</v>
      </c>
      <c r="E2353" s="884" t="s">
        <v>15840</v>
      </c>
      <c r="F2353" s="884" t="s">
        <v>15741</v>
      </c>
    </row>
    <row r="2354" customFormat="false" ht="23.25" hidden="false" customHeight="false" outlineLevel="0" collapsed="false">
      <c r="A2354" s="884" t="s">
        <v>8464</v>
      </c>
      <c r="B2354" s="884" t="s">
        <v>16700</v>
      </c>
      <c r="C2354" s="885" t="s">
        <v>16701</v>
      </c>
      <c r="D2354" s="884" t="s">
        <v>8467</v>
      </c>
      <c r="E2354" s="884" t="s">
        <v>16702</v>
      </c>
      <c r="F2354" s="884" t="s">
        <v>8544</v>
      </c>
    </row>
    <row r="2355" customFormat="false" ht="23.25" hidden="false" customHeight="false" outlineLevel="0" collapsed="false">
      <c r="A2355" s="884" t="s">
        <v>8464</v>
      </c>
      <c r="B2355" s="884" t="s">
        <v>16703</v>
      </c>
      <c r="C2355" s="885" t="s">
        <v>16704</v>
      </c>
      <c r="D2355" s="884" t="s">
        <v>8467</v>
      </c>
      <c r="E2355" s="884" t="s">
        <v>16705</v>
      </c>
      <c r="F2355" s="884" t="s">
        <v>8919</v>
      </c>
    </row>
    <row r="2356" customFormat="false" ht="23.25" hidden="false" customHeight="false" outlineLevel="0" collapsed="false">
      <c r="A2356" s="884" t="s">
        <v>8464</v>
      </c>
      <c r="B2356" s="884" t="s">
        <v>16706</v>
      </c>
      <c r="C2356" s="885" t="s">
        <v>16707</v>
      </c>
      <c r="D2356" s="884" t="s">
        <v>8467</v>
      </c>
      <c r="E2356" s="884" t="s">
        <v>9431</v>
      </c>
      <c r="F2356" s="884" t="s">
        <v>15808</v>
      </c>
    </row>
    <row r="2357" customFormat="false" ht="23.25" hidden="false" customHeight="false" outlineLevel="0" collapsed="false">
      <c r="A2357" s="884" t="s">
        <v>8464</v>
      </c>
      <c r="B2357" s="884" t="s">
        <v>16708</v>
      </c>
      <c r="C2357" s="885" t="s">
        <v>16709</v>
      </c>
      <c r="D2357" s="884" t="s">
        <v>8467</v>
      </c>
      <c r="E2357" s="884" t="s">
        <v>12775</v>
      </c>
      <c r="F2357" s="884" t="s">
        <v>15766</v>
      </c>
    </row>
    <row r="2358" customFormat="false" ht="23.25" hidden="false" customHeight="false" outlineLevel="0" collapsed="false">
      <c r="A2358" s="884" t="s">
        <v>8464</v>
      </c>
      <c r="B2358" s="884" t="s">
        <v>16710</v>
      </c>
      <c r="C2358" s="885" t="s">
        <v>16711</v>
      </c>
      <c r="D2358" s="884" t="s">
        <v>8467</v>
      </c>
      <c r="E2358" s="884" t="s">
        <v>16712</v>
      </c>
      <c r="F2358" s="884" t="s">
        <v>16713</v>
      </c>
    </row>
    <row r="2359" customFormat="false" ht="23.25" hidden="false" customHeight="false" outlineLevel="0" collapsed="false">
      <c r="A2359" s="884" t="s">
        <v>8464</v>
      </c>
      <c r="B2359" s="884" t="s">
        <v>16714</v>
      </c>
      <c r="C2359" s="885" t="s">
        <v>16715</v>
      </c>
      <c r="D2359" s="884" t="s">
        <v>8467</v>
      </c>
      <c r="E2359" s="884" t="s">
        <v>14978</v>
      </c>
      <c r="F2359" s="884" t="s">
        <v>16716</v>
      </c>
    </row>
    <row r="2360" customFormat="false" ht="23.25" hidden="false" customHeight="false" outlineLevel="0" collapsed="false">
      <c r="A2360" s="884" t="s">
        <v>8464</v>
      </c>
      <c r="B2360" s="884" t="s">
        <v>16717</v>
      </c>
      <c r="C2360" s="885" t="s">
        <v>16718</v>
      </c>
      <c r="D2360" s="884" t="s">
        <v>8467</v>
      </c>
      <c r="E2360" s="884" t="s">
        <v>16719</v>
      </c>
      <c r="F2360" s="884" t="s">
        <v>15912</v>
      </c>
    </row>
    <row r="2361" customFormat="false" ht="23.25" hidden="false" customHeight="false" outlineLevel="0" collapsed="false">
      <c r="A2361" s="884" t="s">
        <v>8464</v>
      </c>
      <c r="B2361" s="884" t="s">
        <v>16720</v>
      </c>
      <c r="C2361" s="885" t="s">
        <v>16721</v>
      </c>
      <c r="D2361" s="884" t="s">
        <v>8467</v>
      </c>
      <c r="E2361" s="884" t="s">
        <v>16722</v>
      </c>
      <c r="F2361" s="884" t="s">
        <v>16723</v>
      </c>
    </row>
    <row r="2362" customFormat="false" ht="23.25" hidden="false" customHeight="false" outlineLevel="0" collapsed="false">
      <c r="A2362" s="884" t="s">
        <v>8464</v>
      </c>
      <c r="B2362" s="884" t="s">
        <v>16724</v>
      </c>
      <c r="C2362" s="885" t="s">
        <v>16725</v>
      </c>
      <c r="D2362" s="884" t="s">
        <v>8467</v>
      </c>
      <c r="E2362" s="884" t="s">
        <v>16726</v>
      </c>
      <c r="F2362" s="884" t="s">
        <v>8473</v>
      </c>
    </row>
    <row r="2363" customFormat="false" ht="23.25" hidden="false" customHeight="false" outlineLevel="0" collapsed="false">
      <c r="A2363" s="884" t="s">
        <v>8464</v>
      </c>
      <c r="B2363" s="884" t="s">
        <v>16727</v>
      </c>
      <c r="C2363" s="885" t="s">
        <v>16728</v>
      </c>
      <c r="D2363" s="884" t="s">
        <v>8467</v>
      </c>
      <c r="E2363" s="884" t="s">
        <v>16049</v>
      </c>
      <c r="F2363" s="884" t="s">
        <v>16729</v>
      </c>
    </row>
    <row r="2364" customFormat="false" ht="23.25" hidden="false" customHeight="false" outlineLevel="0" collapsed="false">
      <c r="A2364" s="884" t="s">
        <v>8464</v>
      </c>
      <c r="B2364" s="884" t="s">
        <v>16730</v>
      </c>
      <c r="C2364" s="885" t="s">
        <v>16731</v>
      </c>
      <c r="D2364" s="884" t="s">
        <v>8467</v>
      </c>
      <c r="E2364" s="884" t="s">
        <v>15864</v>
      </c>
      <c r="F2364" s="884" t="s">
        <v>9439</v>
      </c>
    </row>
    <row r="2365" customFormat="false" ht="23.25" hidden="false" customHeight="false" outlineLevel="0" collapsed="false">
      <c r="A2365" s="884" t="s">
        <v>8464</v>
      </c>
      <c r="B2365" s="884" t="s">
        <v>16732</v>
      </c>
      <c r="C2365" s="885" t="s">
        <v>16733</v>
      </c>
      <c r="D2365" s="884" t="s">
        <v>8467</v>
      </c>
      <c r="E2365" s="884" t="s">
        <v>16734</v>
      </c>
      <c r="F2365" s="884" t="s">
        <v>8549</v>
      </c>
    </row>
    <row r="2366" customFormat="false" ht="23.25" hidden="false" customHeight="false" outlineLevel="0" collapsed="false">
      <c r="A2366" s="884" t="s">
        <v>8464</v>
      </c>
      <c r="B2366" s="884" t="s">
        <v>16735</v>
      </c>
      <c r="C2366" s="885" t="s">
        <v>16736</v>
      </c>
      <c r="D2366" s="884" t="s">
        <v>8467</v>
      </c>
      <c r="E2366" s="884" t="s">
        <v>16737</v>
      </c>
      <c r="F2366" s="884" t="s">
        <v>16738</v>
      </c>
    </row>
    <row r="2367" customFormat="false" ht="23.25" hidden="false" customHeight="false" outlineLevel="0" collapsed="false">
      <c r="A2367" s="884" t="s">
        <v>8464</v>
      </c>
      <c r="B2367" s="884" t="s">
        <v>16739</v>
      </c>
      <c r="C2367" s="885" t="s">
        <v>16740</v>
      </c>
      <c r="D2367" s="884" t="s">
        <v>8467</v>
      </c>
      <c r="E2367" s="884" t="s">
        <v>16741</v>
      </c>
      <c r="F2367" s="884" t="s">
        <v>16742</v>
      </c>
    </row>
    <row r="2368" customFormat="false" ht="15" hidden="false" customHeight="false" outlineLevel="0" collapsed="false">
      <c r="A2368" s="884" t="s">
        <v>8464</v>
      </c>
      <c r="B2368" s="884" t="s">
        <v>16743</v>
      </c>
      <c r="C2368" s="885" t="s">
        <v>16744</v>
      </c>
      <c r="D2368" s="884" t="s">
        <v>8467</v>
      </c>
      <c r="E2368" s="884" t="s">
        <v>8923</v>
      </c>
      <c r="F2368" s="884" t="s">
        <v>16745</v>
      </c>
    </row>
    <row r="2369" customFormat="false" ht="15" hidden="false" customHeight="false" outlineLevel="0" collapsed="false">
      <c r="A2369" s="884" t="s">
        <v>8464</v>
      </c>
      <c r="B2369" s="884" t="s">
        <v>16746</v>
      </c>
      <c r="C2369" s="885" t="s">
        <v>16747</v>
      </c>
      <c r="D2369" s="884" t="s">
        <v>8467</v>
      </c>
      <c r="E2369" s="884" t="s">
        <v>16748</v>
      </c>
      <c r="F2369" s="884" t="s">
        <v>16749</v>
      </c>
    </row>
    <row r="2370" customFormat="false" ht="15" hidden="false" customHeight="false" outlineLevel="0" collapsed="false">
      <c r="A2370" s="884" t="s">
        <v>8464</v>
      </c>
      <c r="B2370" s="884" t="s">
        <v>16750</v>
      </c>
      <c r="C2370" s="885" t="s">
        <v>16751</v>
      </c>
      <c r="D2370" s="884" t="s">
        <v>8467</v>
      </c>
      <c r="E2370" s="884" t="s">
        <v>16752</v>
      </c>
      <c r="F2370" s="884" t="s">
        <v>16753</v>
      </c>
    </row>
    <row r="2371" customFormat="false" ht="15" hidden="false" customHeight="false" outlineLevel="0" collapsed="false">
      <c r="A2371" s="884" t="s">
        <v>8464</v>
      </c>
      <c r="B2371" s="884" t="s">
        <v>16754</v>
      </c>
      <c r="C2371" s="885" t="s">
        <v>16755</v>
      </c>
      <c r="D2371" s="884" t="s">
        <v>8467</v>
      </c>
      <c r="E2371" s="884" t="s">
        <v>9011</v>
      </c>
      <c r="F2371" s="884" t="s">
        <v>16756</v>
      </c>
    </row>
    <row r="2372" customFormat="false" ht="15" hidden="false" customHeight="false" outlineLevel="0" collapsed="false">
      <c r="A2372" s="884" t="s">
        <v>8464</v>
      </c>
      <c r="B2372" s="884" t="s">
        <v>16757</v>
      </c>
      <c r="C2372" s="885" t="s">
        <v>16758</v>
      </c>
      <c r="D2372" s="884" t="s">
        <v>8467</v>
      </c>
      <c r="E2372" s="884" t="s">
        <v>15180</v>
      </c>
      <c r="F2372" s="884" t="s">
        <v>16759</v>
      </c>
    </row>
    <row r="2373" customFormat="false" ht="23.25" hidden="false" customHeight="false" outlineLevel="0" collapsed="false">
      <c r="A2373" s="884" t="s">
        <v>8464</v>
      </c>
      <c r="B2373" s="884" t="s">
        <v>16760</v>
      </c>
      <c r="C2373" s="885" t="s">
        <v>16761</v>
      </c>
      <c r="D2373" s="884" t="s">
        <v>8467</v>
      </c>
      <c r="E2373" s="884" t="s">
        <v>15897</v>
      </c>
      <c r="F2373" s="884" t="s">
        <v>11357</v>
      </c>
    </row>
    <row r="2374" customFormat="false" ht="23.25" hidden="false" customHeight="false" outlineLevel="0" collapsed="false">
      <c r="A2374" s="884" t="s">
        <v>8464</v>
      </c>
      <c r="B2374" s="884" t="s">
        <v>16762</v>
      </c>
      <c r="C2374" s="885" t="s">
        <v>16763</v>
      </c>
      <c r="D2374" s="884" t="s">
        <v>8467</v>
      </c>
      <c r="E2374" s="884" t="s">
        <v>11141</v>
      </c>
      <c r="F2374" s="884" t="s">
        <v>8537</v>
      </c>
    </row>
    <row r="2375" customFormat="false" ht="23.25" hidden="false" customHeight="false" outlineLevel="0" collapsed="false">
      <c r="A2375" s="884" t="s">
        <v>8464</v>
      </c>
      <c r="B2375" s="884" t="s">
        <v>16764</v>
      </c>
      <c r="C2375" s="885" t="s">
        <v>16765</v>
      </c>
      <c r="D2375" s="884" t="s">
        <v>8467</v>
      </c>
      <c r="E2375" s="884" t="s">
        <v>12833</v>
      </c>
      <c r="F2375" s="884" t="s">
        <v>16766</v>
      </c>
    </row>
    <row r="2376" customFormat="false" ht="23.25" hidden="false" customHeight="false" outlineLevel="0" collapsed="false">
      <c r="A2376" s="884" t="s">
        <v>8464</v>
      </c>
      <c r="B2376" s="884" t="s">
        <v>16767</v>
      </c>
      <c r="C2376" s="885" t="s">
        <v>16768</v>
      </c>
      <c r="D2376" s="884" t="s">
        <v>8467</v>
      </c>
      <c r="E2376" s="884" t="s">
        <v>16769</v>
      </c>
      <c r="F2376" s="884" t="s">
        <v>16770</v>
      </c>
    </row>
    <row r="2377" customFormat="false" ht="23.25" hidden="false" customHeight="false" outlineLevel="0" collapsed="false">
      <c r="A2377" s="884" t="s">
        <v>8464</v>
      </c>
      <c r="B2377" s="884" t="s">
        <v>16771</v>
      </c>
      <c r="C2377" s="885" t="s">
        <v>16772</v>
      </c>
      <c r="D2377" s="884" t="s">
        <v>8467</v>
      </c>
      <c r="E2377" s="884" t="s">
        <v>16686</v>
      </c>
      <c r="F2377" s="884" t="s">
        <v>11032</v>
      </c>
    </row>
    <row r="2378" customFormat="false" ht="23.25" hidden="false" customHeight="false" outlineLevel="0" collapsed="false">
      <c r="A2378" s="884" t="s">
        <v>8464</v>
      </c>
      <c r="B2378" s="884" t="s">
        <v>16773</v>
      </c>
      <c r="C2378" s="885" t="s">
        <v>16774</v>
      </c>
      <c r="D2378" s="884" t="s">
        <v>8467</v>
      </c>
      <c r="E2378" s="884" t="s">
        <v>16775</v>
      </c>
      <c r="F2378" s="884" t="s">
        <v>9439</v>
      </c>
    </row>
    <row r="2379" customFormat="false" ht="23.25" hidden="false" customHeight="false" outlineLevel="0" collapsed="false">
      <c r="A2379" s="884" t="s">
        <v>8464</v>
      </c>
      <c r="B2379" s="884" t="s">
        <v>16776</v>
      </c>
      <c r="C2379" s="885" t="s">
        <v>16777</v>
      </c>
      <c r="D2379" s="884" t="s">
        <v>8787</v>
      </c>
      <c r="E2379" s="884" t="s">
        <v>11059</v>
      </c>
      <c r="F2379" s="884" t="s">
        <v>10004</v>
      </c>
    </row>
    <row r="2380" customFormat="false" ht="23.25" hidden="false" customHeight="false" outlineLevel="0" collapsed="false">
      <c r="A2380" s="884" t="s">
        <v>8464</v>
      </c>
      <c r="B2380" s="884" t="s">
        <v>16778</v>
      </c>
      <c r="C2380" s="885" t="s">
        <v>16779</v>
      </c>
      <c r="D2380" s="884" t="s">
        <v>8467</v>
      </c>
      <c r="E2380" s="884" t="s">
        <v>8940</v>
      </c>
      <c r="F2380" s="884" t="s">
        <v>9129</v>
      </c>
    </row>
    <row r="2381" customFormat="false" ht="23.25" hidden="false" customHeight="false" outlineLevel="0" collapsed="false">
      <c r="A2381" s="884" t="s">
        <v>8464</v>
      </c>
      <c r="B2381" s="884" t="s">
        <v>16780</v>
      </c>
      <c r="C2381" s="885" t="s">
        <v>16781</v>
      </c>
      <c r="D2381" s="884" t="s">
        <v>8467</v>
      </c>
      <c r="E2381" s="884" t="s">
        <v>16782</v>
      </c>
      <c r="F2381" s="884" t="s">
        <v>10722</v>
      </c>
    </row>
    <row r="2382" customFormat="false" ht="23.25" hidden="false" customHeight="false" outlineLevel="0" collapsed="false">
      <c r="A2382" s="884" t="s">
        <v>8464</v>
      </c>
      <c r="B2382" s="884" t="s">
        <v>16783</v>
      </c>
      <c r="C2382" s="885" t="s">
        <v>16784</v>
      </c>
      <c r="D2382" s="884" t="s">
        <v>8467</v>
      </c>
      <c r="E2382" s="884" t="s">
        <v>16785</v>
      </c>
      <c r="F2382" s="884" t="s">
        <v>16786</v>
      </c>
    </row>
    <row r="2383" customFormat="false" ht="23.25" hidden="false" customHeight="false" outlineLevel="0" collapsed="false">
      <c r="A2383" s="884" t="s">
        <v>8464</v>
      </c>
      <c r="B2383" s="884" t="s">
        <v>16787</v>
      </c>
      <c r="C2383" s="885" t="s">
        <v>16788</v>
      </c>
      <c r="D2383" s="884" t="s">
        <v>8467</v>
      </c>
      <c r="E2383" s="884" t="s">
        <v>16462</v>
      </c>
      <c r="F2383" s="884" t="s">
        <v>16789</v>
      </c>
    </row>
    <row r="2384" customFormat="false" ht="23.25" hidden="false" customHeight="false" outlineLevel="0" collapsed="false">
      <c r="A2384" s="884" t="s">
        <v>8464</v>
      </c>
      <c r="B2384" s="884" t="s">
        <v>16790</v>
      </c>
      <c r="C2384" s="885" t="s">
        <v>16791</v>
      </c>
      <c r="D2384" s="884" t="s">
        <v>8467</v>
      </c>
      <c r="E2384" s="884" t="s">
        <v>16792</v>
      </c>
      <c r="F2384" s="884" t="s">
        <v>16793</v>
      </c>
    </row>
    <row r="2385" customFormat="false" ht="23.25" hidden="false" customHeight="false" outlineLevel="0" collapsed="false">
      <c r="A2385" s="884" t="s">
        <v>8464</v>
      </c>
      <c r="B2385" s="884" t="s">
        <v>16794</v>
      </c>
      <c r="C2385" s="885" t="s">
        <v>16795</v>
      </c>
      <c r="D2385" s="884" t="s">
        <v>8467</v>
      </c>
      <c r="E2385" s="884" t="s">
        <v>16796</v>
      </c>
      <c r="F2385" s="884" t="s">
        <v>14448</v>
      </c>
    </row>
    <row r="2386" customFormat="false" ht="23.25" hidden="false" customHeight="false" outlineLevel="0" collapsed="false">
      <c r="A2386" s="884" t="s">
        <v>8464</v>
      </c>
      <c r="B2386" s="884" t="s">
        <v>16797</v>
      </c>
      <c r="C2386" s="885" t="s">
        <v>16798</v>
      </c>
      <c r="D2386" s="884" t="s">
        <v>8467</v>
      </c>
      <c r="E2386" s="884" t="s">
        <v>16799</v>
      </c>
      <c r="F2386" s="884" t="s">
        <v>8800</v>
      </c>
    </row>
    <row r="2387" customFormat="false" ht="23.25" hidden="false" customHeight="false" outlineLevel="0" collapsed="false">
      <c r="A2387" s="884" t="s">
        <v>8464</v>
      </c>
      <c r="B2387" s="884" t="s">
        <v>16800</v>
      </c>
      <c r="C2387" s="885" t="s">
        <v>16801</v>
      </c>
      <c r="D2387" s="884" t="s">
        <v>8467</v>
      </c>
      <c r="E2387" s="884" t="s">
        <v>16802</v>
      </c>
      <c r="F2387" s="884" t="s">
        <v>16803</v>
      </c>
    </row>
    <row r="2388" customFormat="false" ht="15" hidden="false" customHeight="false" outlineLevel="0" collapsed="false">
      <c r="A2388" s="884" t="s">
        <v>8464</v>
      </c>
      <c r="B2388" s="884" t="s">
        <v>16804</v>
      </c>
      <c r="C2388" s="885" t="s">
        <v>16805</v>
      </c>
      <c r="D2388" s="884" t="s">
        <v>8787</v>
      </c>
      <c r="E2388" s="884" t="s">
        <v>16806</v>
      </c>
      <c r="F2388" s="884" t="s">
        <v>8907</v>
      </c>
    </row>
    <row r="2389" customFormat="false" ht="15" hidden="false" customHeight="false" outlineLevel="0" collapsed="false">
      <c r="A2389" s="884" t="s">
        <v>8464</v>
      </c>
      <c r="B2389" s="884" t="s">
        <v>16807</v>
      </c>
      <c r="C2389" s="885" t="s">
        <v>16808</v>
      </c>
      <c r="D2389" s="884" t="s">
        <v>8787</v>
      </c>
      <c r="E2389" s="884" t="s">
        <v>16809</v>
      </c>
      <c r="F2389" s="884" t="s">
        <v>16810</v>
      </c>
    </row>
    <row r="2390" customFormat="false" ht="15" hidden="false" customHeight="false" outlineLevel="0" collapsed="false">
      <c r="A2390" s="884" t="s">
        <v>8464</v>
      </c>
      <c r="B2390" s="884" t="s">
        <v>16811</v>
      </c>
      <c r="C2390" s="885" t="s">
        <v>16812</v>
      </c>
      <c r="D2390" s="884" t="s">
        <v>8787</v>
      </c>
      <c r="E2390" s="884" t="s">
        <v>16813</v>
      </c>
      <c r="F2390" s="884" t="s">
        <v>15548</v>
      </c>
    </row>
    <row r="2391" customFormat="false" ht="15" hidden="false" customHeight="false" outlineLevel="0" collapsed="false">
      <c r="A2391" s="884" t="s">
        <v>8464</v>
      </c>
      <c r="B2391" s="884" t="s">
        <v>16814</v>
      </c>
      <c r="C2391" s="885" t="s">
        <v>16815</v>
      </c>
      <c r="D2391" s="884" t="s">
        <v>8787</v>
      </c>
      <c r="E2391" s="884" t="s">
        <v>16816</v>
      </c>
      <c r="F2391" s="884" t="s">
        <v>16817</v>
      </c>
    </row>
    <row r="2392" customFormat="false" ht="15" hidden="false" customHeight="false" outlineLevel="0" collapsed="false">
      <c r="A2392" s="884" t="s">
        <v>8464</v>
      </c>
      <c r="B2392" s="884" t="s">
        <v>16818</v>
      </c>
      <c r="C2392" s="885" t="s">
        <v>16819</v>
      </c>
      <c r="D2392" s="884" t="s">
        <v>8787</v>
      </c>
      <c r="E2392" s="884" t="s">
        <v>16820</v>
      </c>
      <c r="F2392" s="884" t="s">
        <v>16821</v>
      </c>
    </row>
    <row r="2393" customFormat="false" ht="15" hidden="false" customHeight="false" outlineLevel="0" collapsed="false">
      <c r="A2393" s="884" t="s">
        <v>8464</v>
      </c>
      <c r="B2393" s="884" t="s">
        <v>16822</v>
      </c>
      <c r="C2393" s="885" t="s">
        <v>16823</v>
      </c>
      <c r="D2393" s="884" t="s">
        <v>8787</v>
      </c>
      <c r="E2393" s="884" t="s">
        <v>10498</v>
      </c>
      <c r="F2393" s="884" t="s">
        <v>16824</v>
      </c>
    </row>
    <row r="2394" customFormat="false" ht="15" hidden="false" customHeight="false" outlineLevel="0" collapsed="false">
      <c r="A2394" s="884" t="s">
        <v>8464</v>
      </c>
      <c r="B2394" s="884" t="s">
        <v>16825</v>
      </c>
      <c r="C2394" s="885" t="s">
        <v>16826</v>
      </c>
      <c r="D2394" s="884" t="s">
        <v>8787</v>
      </c>
      <c r="E2394" s="884" t="s">
        <v>14448</v>
      </c>
      <c r="F2394" s="884" t="s">
        <v>11023</v>
      </c>
    </row>
    <row r="2395" customFormat="false" ht="15" hidden="false" customHeight="false" outlineLevel="0" collapsed="false">
      <c r="A2395" s="884" t="s">
        <v>8464</v>
      </c>
      <c r="B2395" s="884" t="s">
        <v>16827</v>
      </c>
      <c r="C2395" s="885" t="s">
        <v>16828</v>
      </c>
      <c r="D2395" s="884" t="s">
        <v>8787</v>
      </c>
      <c r="E2395" s="884" t="s">
        <v>16829</v>
      </c>
      <c r="F2395" s="884" t="s">
        <v>16830</v>
      </c>
    </row>
    <row r="2396" customFormat="false" ht="15" hidden="false" customHeight="false" outlineLevel="0" collapsed="false">
      <c r="A2396" s="884" t="s">
        <v>8464</v>
      </c>
      <c r="B2396" s="884" t="s">
        <v>16831</v>
      </c>
      <c r="C2396" s="885" t="s">
        <v>16832</v>
      </c>
      <c r="D2396" s="884" t="s">
        <v>8787</v>
      </c>
      <c r="E2396" s="884" t="s">
        <v>16833</v>
      </c>
      <c r="F2396" s="884" t="s">
        <v>12469</v>
      </c>
    </row>
    <row r="2397" customFormat="false" ht="15" hidden="false" customHeight="false" outlineLevel="0" collapsed="false">
      <c r="A2397" s="884" t="s">
        <v>8464</v>
      </c>
      <c r="B2397" s="884" t="s">
        <v>16834</v>
      </c>
      <c r="C2397" s="885" t="s">
        <v>16835</v>
      </c>
      <c r="D2397" s="884" t="s">
        <v>8787</v>
      </c>
      <c r="E2397" s="884" t="s">
        <v>13594</v>
      </c>
      <c r="F2397" s="884" t="s">
        <v>10172</v>
      </c>
    </row>
    <row r="2398" customFormat="false" ht="15" hidden="false" customHeight="false" outlineLevel="0" collapsed="false">
      <c r="A2398" s="884" t="s">
        <v>8464</v>
      </c>
      <c r="B2398" s="884" t="s">
        <v>16836</v>
      </c>
      <c r="C2398" s="885" t="s">
        <v>16837</v>
      </c>
      <c r="D2398" s="884" t="s">
        <v>8787</v>
      </c>
      <c r="E2398" s="884" t="s">
        <v>16838</v>
      </c>
      <c r="F2398" s="884" t="s">
        <v>13570</v>
      </c>
    </row>
    <row r="2399" customFormat="false" ht="15" hidden="false" customHeight="false" outlineLevel="0" collapsed="false">
      <c r="A2399" s="884" t="s">
        <v>8464</v>
      </c>
      <c r="B2399" s="884" t="s">
        <v>16839</v>
      </c>
      <c r="C2399" s="885" t="s">
        <v>16840</v>
      </c>
      <c r="D2399" s="884" t="s">
        <v>8787</v>
      </c>
      <c r="E2399" s="884" t="s">
        <v>16841</v>
      </c>
      <c r="F2399" s="884" t="s">
        <v>16842</v>
      </c>
    </row>
    <row r="2400" customFormat="false" ht="15" hidden="false" customHeight="false" outlineLevel="0" collapsed="false">
      <c r="A2400" s="884" t="s">
        <v>8464</v>
      </c>
      <c r="B2400" s="884" t="s">
        <v>16843</v>
      </c>
      <c r="C2400" s="885" t="s">
        <v>16844</v>
      </c>
      <c r="D2400" s="884" t="s">
        <v>8787</v>
      </c>
      <c r="E2400" s="884" t="s">
        <v>16845</v>
      </c>
      <c r="F2400" s="884" t="s">
        <v>16846</v>
      </c>
    </row>
    <row r="2401" customFormat="false" ht="15" hidden="false" customHeight="false" outlineLevel="0" collapsed="false">
      <c r="A2401" s="884" t="s">
        <v>8464</v>
      </c>
      <c r="B2401" s="884" t="s">
        <v>16847</v>
      </c>
      <c r="C2401" s="885" t="s">
        <v>16848</v>
      </c>
      <c r="D2401" s="884" t="s">
        <v>8787</v>
      </c>
      <c r="E2401" s="884" t="s">
        <v>16849</v>
      </c>
      <c r="F2401" s="884" t="s">
        <v>16850</v>
      </c>
    </row>
    <row r="2402" customFormat="false" ht="15" hidden="false" customHeight="false" outlineLevel="0" collapsed="false">
      <c r="A2402" s="884" t="s">
        <v>8464</v>
      </c>
      <c r="B2402" s="884" t="s">
        <v>16851</v>
      </c>
      <c r="C2402" s="885" t="s">
        <v>16852</v>
      </c>
      <c r="D2402" s="884" t="s">
        <v>8787</v>
      </c>
      <c r="E2402" s="884" t="s">
        <v>13562</v>
      </c>
      <c r="F2402" s="884" t="s">
        <v>16853</v>
      </c>
    </row>
    <row r="2403" customFormat="false" ht="15" hidden="false" customHeight="false" outlineLevel="0" collapsed="false">
      <c r="A2403" s="884" t="s">
        <v>8464</v>
      </c>
      <c r="B2403" s="884" t="s">
        <v>16854</v>
      </c>
      <c r="C2403" s="885" t="s">
        <v>16855</v>
      </c>
      <c r="D2403" s="884" t="s">
        <v>8787</v>
      </c>
      <c r="E2403" s="884" t="s">
        <v>16856</v>
      </c>
      <c r="F2403" s="884" t="s">
        <v>16857</v>
      </c>
    </row>
    <row r="2404" customFormat="false" ht="23.25" hidden="false" customHeight="false" outlineLevel="0" collapsed="false">
      <c r="A2404" s="884" t="s">
        <v>8464</v>
      </c>
      <c r="B2404" s="884" t="s">
        <v>16858</v>
      </c>
      <c r="C2404" s="885" t="s">
        <v>16859</v>
      </c>
      <c r="D2404" s="884" t="s">
        <v>8787</v>
      </c>
      <c r="E2404" s="884" t="s">
        <v>16860</v>
      </c>
      <c r="F2404" s="884" t="s">
        <v>16861</v>
      </c>
    </row>
    <row r="2405" customFormat="false" ht="23.25" hidden="false" customHeight="false" outlineLevel="0" collapsed="false">
      <c r="A2405" s="884" t="s">
        <v>8464</v>
      </c>
      <c r="B2405" s="884" t="s">
        <v>16862</v>
      </c>
      <c r="C2405" s="885" t="s">
        <v>16863</v>
      </c>
      <c r="D2405" s="884" t="s">
        <v>8787</v>
      </c>
      <c r="E2405" s="884" t="s">
        <v>16864</v>
      </c>
      <c r="F2405" s="884" t="s">
        <v>16865</v>
      </c>
    </row>
    <row r="2406" customFormat="false" ht="23.25" hidden="false" customHeight="false" outlineLevel="0" collapsed="false">
      <c r="A2406" s="884" t="s">
        <v>8464</v>
      </c>
      <c r="B2406" s="884" t="s">
        <v>16866</v>
      </c>
      <c r="C2406" s="885" t="s">
        <v>16867</v>
      </c>
      <c r="D2406" s="884" t="s">
        <v>8787</v>
      </c>
      <c r="E2406" s="884" t="s">
        <v>12532</v>
      </c>
      <c r="F2406" s="884" t="s">
        <v>16868</v>
      </c>
    </row>
    <row r="2407" customFormat="false" ht="23.25" hidden="false" customHeight="false" outlineLevel="0" collapsed="false">
      <c r="A2407" s="884" t="s">
        <v>8464</v>
      </c>
      <c r="B2407" s="884" t="s">
        <v>16869</v>
      </c>
      <c r="C2407" s="885" t="s">
        <v>16870</v>
      </c>
      <c r="D2407" s="884" t="s">
        <v>8787</v>
      </c>
      <c r="E2407" s="884" t="s">
        <v>11548</v>
      </c>
      <c r="F2407" s="884" t="s">
        <v>15897</v>
      </c>
    </row>
    <row r="2408" customFormat="false" ht="23.25" hidden="false" customHeight="false" outlineLevel="0" collapsed="false">
      <c r="A2408" s="884" t="s">
        <v>8464</v>
      </c>
      <c r="B2408" s="884" t="s">
        <v>16871</v>
      </c>
      <c r="C2408" s="885" t="s">
        <v>16872</v>
      </c>
      <c r="D2408" s="884" t="s">
        <v>8787</v>
      </c>
      <c r="E2408" s="884" t="s">
        <v>15849</v>
      </c>
      <c r="F2408" s="884" t="s">
        <v>16873</v>
      </c>
    </row>
    <row r="2409" customFormat="false" ht="23.25" hidden="false" customHeight="false" outlineLevel="0" collapsed="false">
      <c r="A2409" s="884" t="s">
        <v>8464</v>
      </c>
      <c r="B2409" s="884" t="s">
        <v>16874</v>
      </c>
      <c r="C2409" s="885" t="s">
        <v>16875</v>
      </c>
      <c r="D2409" s="884" t="s">
        <v>8787</v>
      </c>
      <c r="E2409" s="884" t="s">
        <v>16876</v>
      </c>
      <c r="F2409" s="884" t="s">
        <v>12360</v>
      </c>
    </row>
    <row r="2410" customFormat="false" ht="23.25" hidden="false" customHeight="false" outlineLevel="0" collapsed="false">
      <c r="A2410" s="884" t="s">
        <v>8464</v>
      </c>
      <c r="B2410" s="884" t="s">
        <v>16877</v>
      </c>
      <c r="C2410" s="885" t="s">
        <v>16878</v>
      </c>
      <c r="D2410" s="884" t="s">
        <v>8787</v>
      </c>
      <c r="E2410" s="884" t="s">
        <v>16879</v>
      </c>
      <c r="F2410" s="884" t="s">
        <v>12587</v>
      </c>
    </row>
    <row r="2411" customFormat="false" ht="23.25" hidden="false" customHeight="false" outlineLevel="0" collapsed="false">
      <c r="A2411" s="884" t="s">
        <v>8464</v>
      </c>
      <c r="B2411" s="884" t="s">
        <v>16880</v>
      </c>
      <c r="C2411" s="885" t="s">
        <v>16881</v>
      </c>
      <c r="D2411" s="884" t="s">
        <v>8787</v>
      </c>
      <c r="E2411" s="884" t="s">
        <v>15818</v>
      </c>
      <c r="F2411" s="884" t="s">
        <v>16882</v>
      </c>
    </row>
    <row r="2412" customFormat="false" ht="23.25" hidden="false" customHeight="false" outlineLevel="0" collapsed="false">
      <c r="A2412" s="884" t="s">
        <v>8464</v>
      </c>
      <c r="B2412" s="884" t="s">
        <v>16883</v>
      </c>
      <c r="C2412" s="885" t="s">
        <v>16884</v>
      </c>
      <c r="D2412" s="884" t="s">
        <v>8787</v>
      </c>
      <c r="E2412" s="884" t="s">
        <v>16885</v>
      </c>
      <c r="F2412" s="884" t="s">
        <v>16886</v>
      </c>
    </row>
    <row r="2413" customFormat="false" ht="23.25" hidden="false" customHeight="false" outlineLevel="0" collapsed="false">
      <c r="A2413" s="884" t="s">
        <v>8464</v>
      </c>
      <c r="B2413" s="884" t="s">
        <v>16887</v>
      </c>
      <c r="C2413" s="885" t="s">
        <v>16888</v>
      </c>
      <c r="D2413" s="884" t="s">
        <v>8787</v>
      </c>
      <c r="E2413" s="884" t="s">
        <v>15766</v>
      </c>
      <c r="F2413" s="884" t="s">
        <v>16889</v>
      </c>
    </row>
    <row r="2414" customFormat="false" ht="23.25" hidden="false" customHeight="false" outlineLevel="0" collapsed="false">
      <c r="A2414" s="884" t="s">
        <v>8464</v>
      </c>
      <c r="B2414" s="884" t="s">
        <v>16890</v>
      </c>
      <c r="C2414" s="885" t="s">
        <v>16891</v>
      </c>
      <c r="D2414" s="884" t="s">
        <v>8787</v>
      </c>
      <c r="E2414" s="884" t="s">
        <v>16892</v>
      </c>
      <c r="F2414" s="884" t="s">
        <v>12716</v>
      </c>
    </row>
    <row r="2415" customFormat="false" ht="23.25" hidden="false" customHeight="false" outlineLevel="0" collapsed="false">
      <c r="A2415" s="884" t="s">
        <v>8464</v>
      </c>
      <c r="B2415" s="884" t="s">
        <v>16893</v>
      </c>
      <c r="C2415" s="885" t="s">
        <v>16894</v>
      </c>
      <c r="D2415" s="884" t="s">
        <v>8787</v>
      </c>
      <c r="E2415" s="884" t="s">
        <v>9860</v>
      </c>
      <c r="F2415" s="884" t="s">
        <v>16895</v>
      </c>
    </row>
    <row r="2416" customFormat="false" ht="23.25" hidden="false" customHeight="false" outlineLevel="0" collapsed="false">
      <c r="A2416" s="884" t="s">
        <v>8464</v>
      </c>
      <c r="B2416" s="884" t="s">
        <v>16896</v>
      </c>
      <c r="C2416" s="885" t="s">
        <v>16897</v>
      </c>
      <c r="D2416" s="884" t="s">
        <v>8787</v>
      </c>
      <c r="E2416" s="884" t="s">
        <v>16898</v>
      </c>
      <c r="F2416" s="884" t="s">
        <v>16899</v>
      </c>
    </row>
    <row r="2417" customFormat="false" ht="23.25" hidden="false" customHeight="false" outlineLevel="0" collapsed="false">
      <c r="A2417" s="884" t="s">
        <v>8464</v>
      </c>
      <c r="B2417" s="884" t="s">
        <v>16900</v>
      </c>
      <c r="C2417" s="885" t="s">
        <v>16901</v>
      </c>
      <c r="D2417" s="884" t="s">
        <v>8787</v>
      </c>
      <c r="E2417" s="884" t="s">
        <v>16902</v>
      </c>
      <c r="F2417" s="884" t="s">
        <v>11901</v>
      </c>
    </row>
    <row r="2418" customFormat="false" ht="23.25" hidden="false" customHeight="false" outlineLevel="0" collapsed="false">
      <c r="A2418" s="884" t="s">
        <v>8464</v>
      </c>
      <c r="B2418" s="884" t="s">
        <v>16903</v>
      </c>
      <c r="C2418" s="885" t="s">
        <v>16904</v>
      </c>
      <c r="D2418" s="884" t="s">
        <v>8787</v>
      </c>
      <c r="E2418" s="884" t="s">
        <v>16905</v>
      </c>
      <c r="F2418" s="884" t="s">
        <v>16906</v>
      </c>
    </row>
    <row r="2419" customFormat="false" ht="23.25" hidden="false" customHeight="false" outlineLevel="0" collapsed="false">
      <c r="A2419" s="884" t="s">
        <v>8464</v>
      </c>
      <c r="B2419" s="884" t="s">
        <v>16907</v>
      </c>
      <c r="C2419" s="885" t="s">
        <v>16908</v>
      </c>
      <c r="D2419" s="884" t="s">
        <v>8787</v>
      </c>
      <c r="E2419" s="884" t="s">
        <v>15770</v>
      </c>
      <c r="F2419" s="884" t="s">
        <v>14799</v>
      </c>
    </row>
    <row r="2420" customFormat="false" ht="23.25" hidden="false" customHeight="false" outlineLevel="0" collapsed="false">
      <c r="A2420" s="884" t="s">
        <v>8464</v>
      </c>
      <c r="B2420" s="884" t="s">
        <v>16909</v>
      </c>
      <c r="C2420" s="885" t="s">
        <v>16910</v>
      </c>
      <c r="D2420" s="884" t="s">
        <v>8787</v>
      </c>
      <c r="E2420" s="884" t="s">
        <v>16911</v>
      </c>
      <c r="F2420" s="884" t="s">
        <v>16912</v>
      </c>
    </row>
    <row r="2421" customFormat="false" ht="23.25" hidden="false" customHeight="false" outlineLevel="0" collapsed="false">
      <c r="A2421" s="884" t="s">
        <v>8464</v>
      </c>
      <c r="B2421" s="884" t="s">
        <v>16913</v>
      </c>
      <c r="C2421" s="885" t="s">
        <v>16914</v>
      </c>
      <c r="D2421" s="884" t="s">
        <v>8787</v>
      </c>
      <c r="E2421" s="884" t="s">
        <v>14800</v>
      </c>
      <c r="F2421" s="884" t="s">
        <v>15775</v>
      </c>
    </row>
    <row r="2422" customFormat="false" ht="23.25" hidden="false" customHeight="false" outlineLevel="0" collapsed="false">
      <c r="A2422" s="884" t="s">
        <v>8464</v>
      </c>
      <c r="B2422" s="884" t="s">
        <v>16915</v>
      </c>
      <c r="C2422" s="885" t="s">
        <v>16916</v>
      </c>
      <c r="D2422" s="884" t="s">
        <v>8787</v>
      </c>
      <c r="E2422" s="884" t="s">
        <v>16905</v>
      </c>
      <c r="F2422" s="884" t="s">
        <v>12081</v>
      </c>
    </row>
    <row r="2423" customFormat="false" ht="23.25" hidden="false" customHeight="false" outlineLevel="0" collapsed="false">
      <c r="A2423" s="884" t="s">
        <v>8464</v>
      </c>
      <c r="B2423" s="884" t="s">
        <v>16917</v>
      </c>
      <c r="C2423" s="885" t="s">
        <v>16918</v>
      </c>
      <c r="D2423" s="884" t="s">
        <v>8787</v>
      </c>
      <c r="E2423" s="884" t="s">
        <v>16919</v>
      </c>
      <c r="F2423" s="884" t="s">
        <v>8880</v>
      </c>
    </row>
    <row r="2424" customFormat="false" ht="23.25" hidden="false" customHeight="false" outlineLevel="0" collapsed="false">
      <c r="A2424" s="884" t="s">
        <v>8464</v>
      </c>
      <c r="B2424" s="884" t="s">
        <v>16920</v>
      </c>
      <c r="C2424" s="885" t="s">
        <v>16921</v>
      </c>
      <c r="D2424" s="884" t="s">
        <v>8787</v>
      </c>
      <c r="E2424" s="884" t="s">
        <v>16922</v>
      </c>
      <c r="F2424" s="884" t="s">
        <v>16923</v>
      </c>
    </row>
    <row r="2425" customFormat="false" ht="23.25" hidden="false" customHeight="false" outlineLevel="0" collapsed="false">
      <c r="A2425" s="884" t="s">
        <v>8464</v>
      </c>
      <c r="B2425" s="884" t="s">
        <v>16924</v>
      </c>
      <c r="C2425" s="885" t="s">
        <v>16925</v>
      </c>
      <c r="D2425" s="884" t="s">
        <v>8787</v>
      </c>
      <c r="E2425" s="884" t="s">
        <v>16421</v>
      </c>
      <c r="F2425" s="884" t="s">
        <v>16926</v>
      </c>
    </row>
    <row r="2426" customFormat="false" ht="23.25" hidden="false" customHeight="false" outlineLevel="0" collapsed="false">
      <c r="A2426" s="884" t="s">
        <v>8464</v>
      </c>
      <c r="B2426" s="884" t="s">
        <v>16927</v>
      </c>
      <c r="C2426" s="885" t="s">
        <v>16928</v>
      </c>
      <c r="D2426" s="884" t="s">
        <v>8787</v>
      </c>
      <c r="E2426" s="884" t="s">
        <v>16929</v>
      </c>
      <c r="F2426" s="884" t="s">
        <v>16930</v>
      </c>
    </row>
    <row r="2427" customFormat="false" ht="23.25" hidden="false" customHeight="false" outlineLevel="0" collapsed="false">
      <c r="A2427" s="884" t="s">
        <v>8464</v>
      </c>
      <c r="B2427" s="884" t="s">
        <v>16931</v>
      </c>
      <c r="C2427" s="885" t="s">
        <v>16932</v>
      </c>
      <c r="D2427" s="884" t="s">
        <v>8787</v>
      </c>
      <c r="E2427" s="884" t="s">
        <v>16933</v>
      </c>
      <c r="F2427" s="884" t="s">
        <v>11901</v>
      </c>
    </row>
    <row r="2428" customFormat="false" ht="23.25" hidden="false" customHeight="false" outlineLevel="0" collapsed="false">
      <c r="A2428" s="884" t="s">
        <v>8464</v>
      </c>
      <c r="B2428" s="884" t="s">
        <v>16934</v>
      </c>
      <c r="C2428" s="885" t="s">
        <v>16935</v>
      </c>
      <c r="D2428" s="884" t="s">
        <v>8787</v>
      </c>
      <c r="E2428" s="884" t="s">
        <v>13724</v>
      </c>
      <c r="F2428" s="884" t="s">
        <v>16936</v>
      </c>
    </row>
    <row r="2429" customFormat="false" ht="23.25" hidden="false" customHeight="false" outlineLevel="0" collapsed="false">
      <c r="A2429" s="884" t="s">
        <v>8464</v>
      </c>
      <c r="B2429" s="884" t="s">
        <v>16937</v>
      </c>
      <c r="C2429" s="885" t="s">
        <v>16938</v>
      </c>
      <c r="D2429" s="884" t="s">
        <v>8787</v>
      </c>
      <c r="E2429" s="884" t="s">
        <v>11662</v>
      </c>
      <c r="F2429" s="884" t="s">
        <v>16846</v>
      </c>
    </row>
    <row r="2430" customFormat="false" ht="23.25" hidden="false" customHeight="false" outlineLevel="0" collapsed="false">
      <c r="A2430" s="884" t="s">
        <v>8464</v>
      </c>
      <c r="B2430" s="884" t="s">
        <v>16939</v>
      </c>
      <c r="C2430" s="885" t="s">
        <v>16940</v>
      </c>
      <c r="D2430" s="884" t="s">
        <v>8787</v>
      </c>
      <c r="E2430" s="884" t="s">
        <v>16941</v>
      </c>
      <c r="F2430" s="884" t="s">
        <v>16942</v>
      </c>
    </row>
    <row r="2431" customFormat="false" ht="23.25" hidden="false" customHeight="false" outlineLevel="0" collapsed="false">
      <c r="A2431" s="884" t="s">
        <v>8464</v>
      </c>
      <c r="B2431" s="884" t="s">
        <v>16943</v>
      </c>
      <c r="C2431" s="885" t="s">
        <v>16944</v>
      </c>
      <c r="D2431" s="884" t="s">
        <v>8787</v>
      </c>
      <c r="E2431" s="884" t="s">
        <v>16945</v>
      </c>
      <c r="F2431" s="884" t="s">
        <v>16926</v>
      </c>
    </row>
    <row r="2432" customFormat="false" ht="23.25" hidden="false" customHeight="false" outlineLevel="0" collapsed="false">
      <c r="A2432" s="884" t="s">
        <v>8464</v>
      </c>
      <c r="B2432" s="884" t="s">
        <v>16946</v>
      </c>
      <c r="C2432" s="885" t="s">
        <v>16947</v>
      </c>
      <c r="D2432" s="884" t="s">
        <v>8787</v>
      </c>
      <c r="E2432" s="884" t="s">
        <v>16948</v>
      </c>
      <c r="F2432" s="884" t="s">
        <v>16949</v>
      </c>
    </row>
    <row r="2433" customFormat="false" ht="23.25" hidden="false" customHeight="false" outlineLevel="0" collapsed="false">
      <c r="A2433" s="884" t="s">
        <v>8464</v>
      </c>
      <c r="B2433" s="884" t="s">
        <v>16950</v>
      </c>
      <c r="C2433" s="885" t="s">
        <v>16951</v>
      </c>
      <c r="D2433" s="884" t="s">
        <v>8787</v>
      </c>
      <c r="E2433" s="884" t="s">
        <v>16952</v>
      </c>
      <c r="F2433" s="884" t="s">
        <v>14978</v>
      </c>
    </row>
    <row r="2434" customFormat="false" ht="23.25" hidden="false" customHeight="false" outlineLevel="0" collapsed="false">
      <c r="A2434" s="884" t="s">
        <v>8464</v>
      </c>
      <c r="B2434" s="884" t="s">
        <v>16953</v>
      </c>
      <c r="C2434" s="885" t="s">
        <v>16954</v>
      </c>
      <c r="D2434" s="884" t="s">
        <v>8787</v>
      </c>
      <c r="E2434" s="884" t="s">
        <v>16955</v>
      </c>
      <c r="F2434" s="884" t="s">
        <v>16956</v>
      </c>
    </row>
    <row r="2435" customFormat="false" ht="23.25" hidden="false" customHeight="false" outlineLevel="0" collapsed="false">
      <c r="A2435" s="884" t="s">
        <v>8464</v>
      </c>
      <c r="B2435" s="884" t="s">
        <v>16957</v>
      </c>
      <c r="C2435" s="885" t="s">
        <v>16958</v>
      </c>
      <c r="D2435" s="884" t="s">
        <v>8787</v>
      </c>
      <c r="E2435" s="884" t="s">
        <v>9083</v>
      </c>
      <c r="F2435" s="884" t="s">
        <v>9888</v>
      </c>
    </row>
    <row r="2436" customFormat="false" ht="23.25" hidden="false" customHeight="false" outlineLevel="0" collapsed="false">
      <c r="A2436" s="884" t="s">
        <v>8464</v>
      </c>
      <c r="B2436" s="884" t="s">
        <v>16959</v>
      </c>
      <c r="C2436" s="885" t="s">
        <v>16960</v>
      </c>
      <c r="D2436" s="884" t="s">
        <v>8787</v>
      </c>
      <c r="E2436" s="884" t="s">
        <v>16941</v>
      </c>
      <c r="F2436" s="884" t="s">
        <v>16961</v>
      </c>
    </row>
    <row r="2437" customFormat="false" ht="23.25" hidden="false" customHeight="false" outlineLevel="0" collapsed="false">
      <c r="A2437" s="884" t="s">
        <v>8464</v>
      </c>
      <c r="B2437" s="884" t="s">
        <v>16962</v>
      </c>
      <c r="C2437" s="885" t="s">
        <v>16963</v>
      </c>
      <c r="D2437" s="884" t="s">
        <v>8787</v>
      </c>
      <c r="E2437" s="884" t="s">
        <v>16964</v>
      </c>
      <c r="F2437" s="884" t="s">
        <v>16965</v>
      </c>
    </row>
    <row r="2438" customFormat="false" ht="23.25" hidden="false" customHeight="false" outlineLevel="0" collapsed="false">
      <c r="A2438" s="884" t="s">
        <v>8464</v>
      </c>
      <c r="B2438" s="884" t="s">
        <v>16966</v>
      </c>
      <c r="C2438" s="885" t="s">
        <v>16967</v>
      </c>
      <c r="D2438" s="884" t="s">
        <v>8787</v>
      </c>
      <c r="E2438" s="884" t="s">
        <v>16421</v>
      </c>
      <c r="F2438" s="884" t="s">
        <v>16968</v>
      </c>
    </row>
    <row r="2439" customFormat="false" ht="23.25" hidden="false" customHeight="false" outlineLevel="0" collapsed="false">
      <c r="A2439" s="884" t="s">
        <v>8464</v>
      </c>
      <c r="B2439" s="884" t="s">
        <v>16969</v>
      </c>
      <c r="C2439" s="885" t="s">
        <v>16970</v>
      </c>
      <c r="D2439" s="884" t="s">
        <v>8787</v>
      </c>
      <c r="E2439" s="884" t="s">
        <v>15505</v>
      </c>
      <c r="F2439" s="884" t="s">
        <v>16971</v>
      </c>
    </row>
    <row r="2440" customFormat="false" ht="15" hidden="false" customHeight="false" outlineLevel="0" collapsed="false">
      <c r="A2440" s="884" t="s">
        <v>8464</v>
      </c>
      <c r="B2440" s="884" t="s">
        <v>16972</v>
      </c>
      <c r="C2440" s="885" t="s">
        <v>16973</v>
      </c>
      <c r="D2440" s="884" t="s">
        <v>8787</v>
      </c>
      <c r="E2440" s="884" t="s">
        <v>16974</v>
      </c>
      <c r="F2440" s="884" t="s">
        <v>16975</v>
      </c>
    </row>
    <row r="2441" customFormat="false" ht="15" hidden="false" customHeight="false" outlineLevel="0" collapsed="false">
      <c r="A2441" s="884" t="s">
        <v>8464</v>
      </c>
      <c r="B2441" s="884" t="s">
        <v>16976</v>
      </c>
      <c r="C2441" s="885" t="s">
        <v>16977</v>
      </c>
      <c r="D2441" s="884" t="s">
        <v>8787</v>
      </c>
      <c r="E2441" s="884" t="s">
        <v>16978</v>
      </c>
      <c r="F2441" s="884" t="s">
        <v>16979</v>
      </c>
    </row>
    <row r="2442" customFormat="false" ht="15" hidden="false" customHeight="false" outlineLevel="0" collapsed="false">
      <c r="A2442" s="884" t="s">
        <v>8464</v>
      </c>
      <c r="B2442" s="884" t="s">
        <v>16980</v>
      </c>
      <c r="C2442" s="885" t="s">
        <v>16981</v>
      </c>
      <c r="D2442" s="884" t="s">
        <v>8787</v>
      </c>
      <c r="E2442" s="884" t="s">
        <v>10234</v>
      </c>
      <c r="F2442" s="884" t="s">
        <v>16982</v>
      </c>
    </row>
    <row r="2443" customFormat="false" ht="15" hidden="false" customHeight="false" outlineLevel="0" collapsed="false">
      <c r="A2443" s="884" t="s">
        <v>8464</v>
      </c>
      <c r="B2443" s="884" t="s">
        <v>16983</v>
      </c>
      <c r="C2443" s="885" t="s">
        <v>16984</v>
      </c>
      <c r="D2443" s="884" t="s">
        <v>8787</v>
      </c>
      <c r="E2443" s="884" t="s">
        <v>12583</v>
      </c>
      <c r="F2443" s="884" t="s">
        <v>16985</v>
      </c>
    </row>
    <row r="2444" customFormat="false" ht="15" hidden="false" customHeight="false" outlineLevel="0" collapsed="false">
      <c r="A2444" s="884" t="s">
        <v>8464</v>
      </c>
      <c r="B2444" s="884" t="s">
        <v>16986</v>
      </c>
      <c r="C2444" s="885" t="s">
        <v>16987</v>
      </c>
      <c r="D2444" s="884" t="s">
        <v>8787</v>
      </c>
      <c r="E2444" s="884" t="s">
        <v>16988</v>
      </c>
      <c r="F2444" s="884" t="s">
        <v>14279</v>
      </c>
    </row>
    <row r="2445" customFormat="false" ht="23.25" hidden="false" customHeight="false" outlineLevel="0" collapsed="false">
      <c r="A2445" s="884" t="s">
        <v>8464</v>
      </c>
      <c r="B2445" s="884" t="s">
        <v>16989</v>
      </c>
      <c r="C2445" s="885" t="s">
        <v>16990</v>
      </c>
      <c r="D2445" s="884" t="s">
        <v>8787</v>
      </c>
      <c r="E2445" s="884" t="s">
        <v>16991</v>
      </c>
      <c r="F2445" s="884" t="s">
        <v>16992</v>
      </c>
    </row>
    <row r="2446" customFormat="false" ht="15" hidden="false" customHeight="false" outlineLevel="0" collapsed="false">
      <c r="A2446" s="884" t="s">
        <v>8464</v>
      </c>
      <c r="B2446" s="884" t="s">
        <v>16993</v>
      </c>
      <c r="C2446" s="885" t="s">
        <v>16994</v>
      </c>
      <c r="D2446" s="884" t="s">
        <v>8787</v>
      </c>
      <c r="E2446" s="884" t="s">
        <v>13514</v>
      </c>
      <c r="F2446" s="884" t="s">
        <v>16995</v>
      </c>
    </row>
    <row r="2447" customFormat="false" ht="23.25" hidden="false" customHeight="false" outlineLevel="0" collapsed="false">
      <c r="A2447" s="884" t="s">
        <v>8464</v>
      </c>
      <c r="B2447" s="884" t="s">
        <v>16996</v>
      </c>
      <c r="C2447" s="885" t="s">
        <v>16997</v>
      </c>
      <c r="D2447" s="884" t="s">
        <v>8787</v>
      </c>
      <c r="E2447" s="884" t="s">
        <v>15161</v>
      </c>
      <c r="F2447" s="884" t="s">
        <v>16998</v>
      </c>
    </row>
    <row r="2448" customFormat="false" ht="15" hidden="false" customHeight="false" outlineLevel="0" collapsed="false">
      <c r="A2448" s="884" t="s">
        <v>8464</v>
      </c>
      <c r="B2448" s="884" t="s">
        <v>16999</v>
      </c>
      <c r="C2448" s="885" t="s">
        <v>17000</v>
      </c>
      <c r="D2448" s="884" t="s">
        <v>8787</v>
      </c>
      <c r="E2448" s="884" t="s">
        <v>17001</v>
      </c>
      <c r="F2448" s="884" t="s">
        <v>17002</v>
      </c>
    </row>
    <row r="2449" customFormat="false" ht="15" hidden="false" customHeight="false" outlineLevel="0" collapsed="false">
      <c r="A2449" s="884" t="s">
        <v>8464</v>
      </c>
      <c r="B2449" s="884" t="s">
        <v>17003</v>
      </c>
      <c r="C2449" s="885" t="s">
        <v>17004</v>
      </c>
      <c r="D2449" s="884" t="s">
        <v>8787</v>
      </c>
      <c r="E2449" s="884" t="s">
        <v>17005</v>
      </c>
      <c r="F2449" s="884" t="s">
        <v>17006</v>
      </c>
    </row>
    <row r="2450" customFormat="false" ht="23.25" hidden="false" customHeight="false" outlineLevel="0" collapsed="false">
      <c r="A2450" s="884" t="s">
        <v>8464</v>
      </c>
      <c r="B2450" s="884" t="s">
        <v>17007</v>
      </c>
      <c r="C2450" s="885" t="s">
        <v>17008</v>
      </c>
      <c r="D2450" s="884" t="s">
        <v>8787</v>
      </c>
      <c r="E2450" s="884" t="s">
        <v>15995</v>
      </c>
      <c r="F2450" s="884" t="s">
        <v>8936</v>
      </c>
    </row>
    <row r="2451" customFormat="false" ht="23.25" hidden="false" customHeight="false" outlineLevel="0" collapsed="false">
      <c r="A2451" s="884" t="s">
        <v>8464</v>
      </c>
      <c r="B2451" s="884" t="s">
        <v>17009</v>
      </c>
      <c r="C2451" s="885" t="s">
        <v>17010</v>
      </c>
      <c r="D2451" s="884" t="s">
        <v>8787</v>
      </c>
      <c r="E2451" s="884" t="s">
        <v>17011</v>
      </c>
      <c r="F2451" s="884" t="s">
        <v>17012</v>
      </c>
    </row>
    <row r="2452" customFormat="false" ht="23.25" hidden="false" customHeight="false" outlineLevel="0" collapsed="false">
      <c r="A2452" s="884" t="s">
        <v>8464</v>
      </c>
      <c r="B2452" s="884" t="s">
        <v>17013</v>
      </c>
      <c r="C2452" s="885" t="s">
        <v>17014</v>
      </c>
      <c r="D2452" s="884" t="s">
        <v>8787</v>
      </c>
      <c r="E2452" s="884" t="s">
        <v>10719</v>
      </c>
      <c r="F2452" s="884" t="s">
        <v>16035</v>
      </c>
    </row>
    <row r="2453" customFormat="false" ht="23.25" hidden="false" customHeight="false" outlineLevel="0" collapsed="false">
      <c r="A2453" s="884" t="s">
        <v>8464</v>
      </c>
      <c r="B2453" s="884" t="s">
        <v>17015</v>
      </c>
      <c r="C2453" s="885" t="s">
        <v>17016</v>
      </c>
      <c r="D2453" s="884" t="s">
        <v>8787</v>
      </c>
      <c r="E2453" s="884" t="s">
        <v>12833</v>
      </c>
      <c r="F2453" s="884" t="s">
        <v>16723</v>
      </c>
    </row>
    <row r="2454" customFormat="false" ht="23.25" hidden="false" customHeight="false" outlineLevel="0" collapsed="false">
      <c r="A2454" s="884" t="s">
        <v>8464</v>
      </c>
      <c r="B2454" s="884" t="s">
        <v>17017</v>
      </c>
      <c r="C2454" s="885" t="s">
        <v>17018</v>
      </c>
      <c r="D2454" s="884" t="s">
        <v>8787</v>
      </c>
      <c r="E2454" s="884" t="s">
        <v>15762</v>
      </c>
      <c r="F2454" s="884" t="s">
        <v>17019</v>
      </c>
    </row>
    <row r="2455" customFormat="false" ht="23.25" hidden="false" customHeight="false" outlineLevel="0" collapsed="false">
      <c r="A2455" s="884" t="s">
        <v>8464</v>
      </c>
      <c r="B2455" s="884" t="s">
        <v>17020</v>
      </c>
      <c r="C2455" s="885" t="s">
        <v>17021</v>
      </c>
      <c r="D2455" s="884" t="s">
        <v>8787</v>
      </c>
      <c r="E2455" s="884" t="s">
        <v>15737</v>
      </c>
      <c r="F2455" s="884" t="s">
        <v>17022</v>
      </c>
    </row>
    <row r="2456" customFormat="false" ht="23.25" hidden="false" customHeight="false" outlineLevel="0" collapsed="false">
      <c r="A2456" s="884" t="s">
        <v>8464</v>
      </c>
      <c r="B2456" s="884" t="s">
        <v>17023</v>
      </c>
      <c r="C2456" s="885" t="s">
        <v>17024</v>
      </c>
      <c r="D2456" s="884" t="s">
        <v>8787</v>
      </c>
      <c r="E2456" s="884" t="s">
        <v>17025</v>
      </c>
      <c r="F2456" s="884" t="s">
        <v>16726</v>
      </c>
    </row>
    <row r="2457" customFormat="false" ht="23.25" hidden="false" customHeight="false" outlineLevel="0" collapsed="false">
      <c r="A2457" s="884" t="s">
        <v>8464</v>
      </c>
      <c r="B2457" s="884" t="s">
        <v>17026</v>
      </c>
      <c r="C2457" s="885" t="s">
        <v>17027</v>
      </c>
      <c r="D2457" s="884" t="s">
        <v>8787</v>
      </c>
      <c r="E2457" s="884" t="s">
        <v>11907</v>
      </c>
      <c r="F2457" s="884" t="s">
        <v>17028</v>
      </c>
    </row>
    <row r="2458" customFormat="false" ht="23.25" hidden="false" customHeight="false" outlineLevel="0" collapsed="false">
      <c r="A2458" s="884" t="s">
        <v>8464</v>
      </c>
      <c r="B2458" s="884" t="s">
        <v>17029</v>
      </c>
      <c r="C2458" s="885" t="s">
        <v>17030</v>
      </c>
      <c r="D2458" s="884" t="s">
        <v>8787</v>
      </c>
      <c r="E2458" s="884" t="s">
        <v>17031</v>
      </c>
      <c r="F2458" s="884" t="s">
        <v>8485</v>
      </c>
    </row>
    <row r="2459" customFormat="false" ht="23.25" hidden="false" customHeight="false" outlineLevel="0" collapsed="false">
      <c r="A2459" s="884" t="s">
        <v>8464</v>
      </c>
      <c r="B2459" s="884" t="s">
        <v>17032</v>
      </c>
      <c r="C2459" s="885" t="s">
        <v>17033</v>
      </c>
      <c r="D2459" s="884" t="s">
        <v>8787</v>
      </c>
      <c r="E2459" s="884" t="s">
        <v>8869</v>
      </c>
      <c r="F2459" s="884" t="s">
        <v>17034</v>
      </c>
    </row>
    <row r="2460" customFormat="false" ht="23.25" hidden="false" customHeight="false" outlineLevel="0" collapsed="false">
      <c r="A2460" s="884" t="s">
        <v>8464</v>
      </c>
      <c r="B2460" s="884" t="s">
        <v>17035</v>
      </c>
      <c r="C2460" s="885" t="s">
        <v>17036</v>
      </c>
      <c r="D2460" s="884" t="s">
        <v>8787</v>
      </c>
      <c r="E2460" s="884" t="s">
        <v>17037</v>
      </c>
      <c r="F2460" s="884" t="s">
        <v>17038</v>
      </c>
    </row>
    <row r="2461" customFormat="false" ht="23.25" hidden="false" customHeight="false" outlineLevel="0" collapsed="false">
      <c r="A2461" s="884" t="s">
        <v>8464</v>
      </c>
      <c r="B2461" s="884" t="s">
        <v>17039</v>
      </c>
      <c r="C2461" s="885" t="s">
        <v>17040</v>
      </c>
      <c r="D2461" s="884" t="s">
        <v>8787</v>
      </c>
      <c r="E2461" s="884" t="s">
        <v>13728</v>
      </c>
      <c r="F2461" s="884" t="s">
        <v>17041</v>
      </c>
    </row>
    <row r="2462" customFormat="false" ht="23.25" hidden="false" customHeight="false" outlineLevel="0" collapsed="false">
      <c r="A2462" s="884" t="s">
        <v>8464</v>
      </c>
      <c r="B2462" s="884" t="s">
        <v>17042</v>
      </c>
      <c r="C2462" s="885" t="s">
        <v>17043</v>
      </c>
      <c r="D2462" s="884" t="s">
        <v>8787</v>
      </c>
      <c r="E2462" s="884" t="s">
        <v>17044</v>
      </c>
      <c r="F2462" s="884" t="s">
        <v>17045</v>
      </c>
    </row>
    <row r="2463" customFormat="false" ht="15" hidden="false" customHeight="false" outlineLevel="0" collapsed="false">
      <c r="A2463" s="884" t="s">
        <v>8464</v>
      </c>
      <c r="B2463" s="884" t="s">
        <v>17046</v>
      </c>
      <c r="C2463" s="885" t="s">
        <v>17047</v>
      </c>
      <c r="D2463" s="884" t="s">
        <v>8467</v>
      </c>
      <c r="E2463" s="884" t="s">
        <v>17048</v>
      </c>
      <c r="F2463" s="884" t="s">
        <v>17049</v>
      </c>
    </row>
    <row r="2464" customFormat="false" ht="15" hidden="false" customHeight="false" outlineLevel="0" collapsed="false">
      <c r="A2464" s="884" t="s">
        <v>8464</v>
      </c>
      <c r="B2464" s="884" t="s">
        <v>17050</v>
      </c>
      <c r="C2464" s="885" t="s">
        <v>17051</v>
      </c>
      <c r="D2464" s="884" t="s">
        <v>8467</v>
      </c>
      <c r="E2464" s="884" t="s">
        <v>17052</v>
      </c>
      <c r="F2464" s="884" t="s">
        <v>17053</v>
      </c>
    </row>
    <row r="2465" customFormat="false" ht="15" hidden="false" customHeight="false" outlineLevel="0" collapsed="false">
      <c r="A2465" s="884" t="s">
        <v>8464</v>
      </c>
      <c r="B2465" s="884" t="s">
        <v>17054</v>
      </c>
      <c r="C2465" s="885" t="s">
        <v>17055</v>
      </c>
      <c r="D2465" s="884" t="s">
        <v>8467</v>
      </c>
      <c r="E2465" s="884" t="s">
        <v>17056</v>
      </c>
      <c r="F2465" s="884" t="s">
        <v>17057</v>
      </c>
    </row>
    <row r="2466" customFormat="false" ht="15" hidden="false" customHeight="false" outlineLevel="0" collapsed="false">
      <c r="A2466" s="884" t="s">
        <v>8464</v>
      </c>
      <c r="B2466" s="884" t="s">
        <v>17058</v>
      </c>
      <c r="C2466" s="885" t="s">
        <v>17059</v>
      </c>
      <c r="D2466" s="884" t="s">
        <v>8467</v>
      </c>
      <c r="E2466" s="884" t="s">
        <v>11018</v>
      </c>
      <c r="F2466" s="884" t="s">
        <v>17060</v>
      </c>
    </row>
    <row r="2467" customFormat="false" ht="15" hidden="false" customHeight="false" outlineLevel="0" collapsed="false">
      <c r="A2467" s="884" t="s">
        <v>8464</v>
      </c>
      <c r="B2467" s="884" t="s">
        <v>17061</v>
      </c>
      <c r="C2467" s="885" t="s">
        <v>17062</v>
      </c>
      <c r="D2467" s="884" t="s">
        <v>8467</v>
      </c>
      <c r="E2467" s="884" t="s">
        <v>17063</v>
      </c>
      <c r="F2467" s="884" t="s">
        <v>17064</v>
      </c>
    </row>
    <row r="2468" customFormat="false" ht="15" hidden="false" customHeight="false" outlineLevel="0" collapsed="false">
      <c r="A2468" s="884" t="s">
        <v>8464</v>
      </c>
      <c r="B2468" s="884" t="s">
        <v>17065</v>
      </c>
      <c r="C2468" s="885" t="s">
        <v>17066</v>
      </c>
      <c r="D2468" s="884" t="s">
        <v>8467</v>
      </c>
      <c r="E2468" s="884" t="s">
        <v>10615</v>
      </c>
      <c r="F2468" s="884" t="s">
        <v>9277</v>
      </c>
    </row>
    <row r="2469" customFormat="false" ht="15" hidden="false" customHeight="false" outlineLevel="0" collapsed="false">
      <c r="A2469" s="884" t="s">
        <v>8464</v>
      </c>
      <c r="B2469" s="884" t="s">
        <v>17067</v>
      </c>
      <c r="C2469" s="885" t="s">
        <v>17068</v>
      </c>
      <c r="D2469" s="884" t="s">
        <v>8467</v>
      </c>
      <c r="E2469" s="884" t="s">
        <v>17069</v>
      </c>
      <c r="F2469" s="884" t="s">
        <v>17070</v>
      </c>
    </row>
    <row r="2470" customFormat="false" ht="15" hidden="false" customHeight="false" outlineLevel="0" collapsed="false">
      <c r="A2470" s="884" t="s">
        <v>8464</v>
      </c>
      <c r="B2470" s="884" t="s">
        <v>17071</v>
      </c>
      <c r="C2470" s="885" t="s">
        <v>17072</v>
      </c>
      <c r="D2470" s="884" t="s">
        <v>8467</v>
      </c>
      <c r="E2470" s="884" t="s">
        <v>17073</v>
      </c>
      <c r="F2470" s="884" t="s">
        <v>17074</v>
      </c>
    </row>
    <row r="2471" customFormat="false" ht="23.25" hidden="false" customHeight="false" outlineLevel="0" collapsed="false">
      <c r="A2471" s="884" t="s">
        <v>8464</v>
      </c>
      <c r="B2471" s="884" t="s">
        <v>17075</v>
      </c>
      <c r="C2471" s="885" t="s">
        <v>17076</v>
      </c>
      <c r="D2471" s="884" t="s">
        <v>8467</v>
      </c>
      <c r="E2471" s="884" t="s">
        <v>17077</v>
      </c>
      <c r="F2471" s="884" t="s">
        <v>11114</v>
      </c>
    </row>
    <row r="2472" customFormat="false" ht="23.25" hidden="false" customHeight="false" outlineLevel="0" collapsed="false">
      <c r="A2472" s="884" t="s">
        <v>8464</v>
      </c>
      <c r="B2472" s="884" t="s">
        <v>17078</v>
      </c>
      <c r="C2472" s="885" t="s">
        <v>17079</v>
      </c>
      <c r="D2472" s="884" t="s">
        <v>8467</v>
      </c>
      <c r="E2472" s="884" t="s">
        <v>17080</v>
      </c>
      <c r="F2472" s="884" t="s">
        <v>17081</v>
      </c>
    </row>
    <row r="2473" customFormat="false" ht="23.25" hidden="false" customHeight="false" outlineLevel="0" collapsed="false">
      <c r="A2473" s="884" t="s">
        <v>8464</v>
      </c>
      <c r="B2473" s="884" t="s">
        <v>17082</v>
      </c>
      <c r="C2473" s="885" t="s">
        <v>17083</v>
      </c>
      <c r="D2473" s="884" t="s">
        <v>8467</v>
      </c>
      <c r="E2473" s="884" t="s">
        <v>11381</v>
      </c>
      <c r="F2473" s="884" t="s">
        <v>17084</v>
      </c>
    </row>
    <row r="2474" customFormat="false" ht="23.25" hidden="false" customHeight="false" outlineLevel="0" collapsed="false">
      <c r="A2474" s="884" t="s">
        <v>8464</v>
      </c>
      <c r="B2474" s="884" t="s">
        <v>17085</v>
      </c>
      <c r="C2474" s="885" t="s">
        <v>17086</v>
      </c>
      <c r="D2474" s="884" t="s">
        <v>8467</v>
      </c>
      <c r="E2474" s="884" t="s">
        <v>10903</v>
      </c>
      <c r="F2474" s="884" t="s">
        <v>17087</v>
      </c>
    </row>
    <row r="2475" customFormat="false" ht="23.25" hidden="false" customHeight="false" outlineLevel="0" collapsed="false">
      <c r="A2475" s="884" t="s">
        <v>8464</v>
      </c>
      <c r="B2475" s="884" t="s">
        <v>17088</v>
      </c>
      <c r="C2475" s="885" t="s">
        <v>17089</v>
      </c>
      <c r="D2475" s="884" t="s">
        <v>8467</v>
      </c>
      <c r="E2475" s="884" t="s">
        <v>17090</v>
      </c>
      <c r="F2475" s="884" t="s">
        <v>17091</v>
      </c>
    </row>
    <row r="2476" customFormat="false" ht="23.25" hidden="false" customHeight="false" outlineLevel="0" collapsed="false">
      <c r="A2476" s="884" t="s">
        <v>8464</v>
      </c>
      <c r="B2476" s="884" t="s">
        <v>17092</v>
      </c>
      <c r="C2476" s="885" t="s">
        <v>17093</v>
      </c>
      <c r="D2476" s="884" t="s">
        <v>8467</v>
      </c>
      <c r="E2476" s="884" t="s">
        <v>15941</v>
      </c>
      <c r="F2476" s="884" t="s">
        <v>11000</v>
      </c>
    </row>
    <row r="2477" customFormat="false" ht="23.25" hidden="false" customHeight="false" outlineLevel="0" collapsed="false">
      <c r="A2477" s="884" t="s">
        <v>8464</v>
      </c>
      <c r="B2477" s="884" t="s">
        <v>17094</v>
      </c>
      <c r="C2477" s="885" t="s">
        <v>17095</v>
      </c>
      <c r="D2477" s="884" t="s">
        <v>8467</v>
      </c>
      <c r="E2477" s="884" t="s">
        <v>16506</v>
      </c>
      <c r="F2477" s="884" t="s">
        <v>16065</v>
      </c>
    </row>
    <row r="2478" customFormat="false" ht="23.25" hidden="false" customHeight="false" outlineLevel="0" collapsed="false">
      <c r="A2478" s="884" t="s">
        <v>8464</v>
      </c>
      <c r="B2478" s="884" t="s">
        <v>17096</v>
      </c>
      <c r="C2478" s="885" t="s">
        <v>17097</v>
      </c>
      <c r="D2478" s="884" t="s">
        <v>8467</v>
      </c>
      <c r="E2478" s="884" t="s">
        <v>17098</v>
      </c>
      <c r="F2478" s="884" t="s">
        <v>11743</v>
      </c>
    </row>
    <row r="2479" customFormat="false" ht="23.25" hidden="false" customHeight="false" outlineLevel="0" collapsed="false">
      <c r="A2479" s="884" t="s">
        <v>8464</v>
      </c>
      <c r="B2479" s="884" t="s">
        <v>17099</v>
      </c>
      <c r="C2479" s="885" t="s">
        <v>17100</v>
      </c>
      <c r="D2479" s="884" t="s">
        <v>8467</v>
      </c>
      <c r="E2479" s="884" t="s">
        <v>17101</v>
      </c>
      <c r="F2479" s="884" t="s">
        <v>17102</v>
      </c>
    </row>
    <row r="2480" customFormat="false" ht="23.25" hidden="false" customHeight="false" outlineLevel="0" collapsed="false">
      <c r="A2480" s="884" t="s">
        <v>8464</v>
      </c>
      <c r="B2480" s="884" t="s">
        <v>17103</v>
      </c>
      <c r="C2480" s="885" t="s">
        <v>17104</v>
      </c>
      <c r="D2480" s="884" t="s">
        <v>8467</v>
      </c>
      <c r="E2480" s="884" t="s">
        <v>17105</v>
      </c>
      <c r="F2480" s="884" t="s">
        <v>17106</v>
      </c>
    </row>
    <row r="2481" customFormat="false" ht="23.25" hidden="false" customHeight="false" outlineLevel="0" collapsed="false">
      <c r="A2481" s="884" t="s">
        <v>8464</v>
      </c>
      <c r="B2481" s="884" t="s">
        <v>17107</v>
      </c>
      <c r="C2481" s="885" t="s">
        <v>17108</v>
      </c>
      <c r="D2481" s="884" t="s">
        <v>8467</v>
      </c>
      <c r="E2481" s="884" t="s">
        <v>17109</v>
      </c>
      <c r="F2481" s="884" t="s">
        <v>17110</v>
      </c>
    </row>
    <row r="2482" customFormat="false" ht="23.25" hidden="false" customHeight="false" outlineLevel="0" collapsed="false">
      <c r="A2482" s="884" t="s">
        <v>8464</v>
      </c>
      <c r="B2482" s="884" t="s">
        <v>17111</v>
      </c>
      <c r="C2482" s="885" t="s">
        <v>17112</v>
      </c>
      <c r="D2482" s="884" t="s">
        <v>8467</v>
      </c>
      <c r="E2482" s="884" t="s">
        <v>17113</v>
      </c>
      <c r="F2482" s="884" t="s">
        <v>17114</v>
      </c>
    </row>
    <row r="2483" customFormat="false" ht="23.25" hidden="false" customHeight="false" outlineLevel="0" collapsed="false">
      <c r="A2483" s="884" t="s">
        <v>8464</v>
      </c>
      <c r="B2483" s="884" t="s">
        <v>17115</v>
      </c>
      <c r="C2483" s="885" t="s">
        <v>17116</v>
      </c>
      <c r="D2483" s="884" t="s">
        <v>8467</v>
      </c>
      <c r="E2483" s="884" t="s">
        <v>17117</v>
      </c>
      <c r="F2483" s="884" t="s">
        <v>16719</v>
      </c>
    </row>
    <row r="2484" customFormat="false" ht="23.25" hidden="false" customHeight="false" outlineLevel="0" collapsed="false">
      <c r="A2484" s="884" t="s">
        <v>8464</v>
      </c>
      <c r="B2484" s="884" t="s">
        <v>17118</v>
      </c>
      <c r="C2484" s="885" t="s">
        <v>17119</v>
      </c>
      <c r="D2484" s="884" t="s">
        <v>8467</v>
      </c>
      <c r="E2484" s="884" t="s">
        <v>15887</v>
      </c>
      <c r="F2484" s="884" t="s">
        <v>15961</v>
      </c>
    </row>
    <row r="2485" customFormat="false" ht="23.25" hidden="false" customHeight="false" outlineLevel="0" collapsed="false">
      <c r="A2485" s="884" t="s">
        <v>8464</v>
      </c>
      <c r="B2485" s="884" t="s">
        <v>17120</v>
      </c>
      <c r="C2485" s="885" t="s">
        <v>17121</v>
      </c>
      <c r="D2485" s="884" t="s">
        <v>8467</v>
      </c>
      <c r="E2485" s="884" t="s">
        <v>9068</v>
      </c>
      <c r="F2485" s="884" t="s">
        <v>16775</v>
      </c>
    </row>
    <row r="2486" customFormat="false" ht="23.25" hidden="false" customHeight="false" outlineLevel="0" collapsed="false">
      <c r="A2486" s="884" t="s">
        <v>8464</v>
      </c>
      <c r="B2486" s="884" t="s">
        <v>17122</v>
      </c>
      <c r="C2486" s="885" t="s">
        <v>17123</v>
      </c>
      <c r="D2486" s="884" t="s">
        <v>8467</v>
      </c>
      <c r="E2486" s="884" t="s">
        <v>17124</v>
      </c>
      <c r="F2486" s="884" t="s">
        <v>16026</v>
      </c>
    </row>
    <row r="2487" customFormat="false" ht="23.25" hidden="false" customHeight="false" outlineLevel="0" collapsed="false">
      <c r="A2487" s="884" t="s">
        <v>8464</v>
      </c>
      <c r="B2487" s="884" t="s">
        <v>17125</v>
      </c>
      <c r="C2487" s="885" t="s">
        <v>17126</v>
      </c>
      <c r="D2487" s="884" t="s">
        <v>8467</v>
      </c>
      <c r="E2487" s="884" t="s">
        <v>17127</v>
      </c>
      <c r="F2487" s="884" t="s">
        <v>16742</v>
      </c>
    </row>
    <row r="2488" customFormat="false" ht="23.25" hidden="false" customHeight="false" outlineLevel="0" collapsed="false">
      <c r="A2488" s="884" t="s">
        <v>8464</v>
      </c>
      <c r="B2488" s="884" t="s">
        <v>17128</v>
      </c>
      <c r="C2488" s="885" t="s">
        <v>17129</v>
      </c>
      <c r="D2488" s="884" t="s">
        <v>8467</v>
      </c>
      <c r="E2488" s="884" t="s">
        <v>17130</v>
      </c>
      <c r="F2488" s="884" t="s">
        <v>9406</v>
      </c>
    </row>
    <row r="2489" customFormat="false" ht="23.25" hidden="false" customHeight="false" outlineLevel="0" collapsed="false">
      <c r="A2489" s="884" t="s">
        <v>8464</v>
      </c>
      <c r="B2489" s="884" t="s">
        <v>17131</v>
      </c>
      <c r="C2489" s="885" t="s">
        <v>17132</v>
      </c>
      <c r="D2489" s="884" t="s">
        <v>8467</v>
      </c>
      <c r="E2489" s="884" t="s">
        <v>17133</v>
      </c>
      <c r="F2489" s="884" t="s">
        <v>17134</v>
      </c>
    </row>
    <row r="2490" customFormat="false" ht="23.25" hidden="false" customHeight="false" outlineLevel="0" collapsed="false">
      <c r="A2490" s="884" t="s">
        <v>8464</v>
      </c>
      <c r="B2490" s="884" t="s">
        <v>17135</v>
      </c>
      <c r="C2490" s="885" t="s">
        <v>17136</v>
      </c>
      <c r="D2490" s="884" t="s">
        <v>8467</v>
      </c>
      <c r="E2490" s="884" t="s">
        <v>17137</v>
      </c>
      <c r="F2490" s="884" t="s">
        <v>17138</v>
      </c>
    </row>
    <row r="2491" customFormat="false" ht="23.25" hidden="false" customHeight="false" outlineLevel="0" collapsed="false">
      <c r="A2491" s="884" t="s">
        <v>8464</v>
      </c>
      <c r="B2491" s="884" t="s">
        <v>17139</v>
      </c>
      <c r="C2491" s="885" t="s">
        <v>17140</v>
      </c>
      <c r="D2491" s="884" t="s">
        <v>8467</v>
      </c>
      <c r="E2491" s="884" t="s">
        <v>17141</v>
      </c>
      <c r="F2491" s="884" t="s">
        <v>17142</v>
      </c>
    </row>
    <row r="2492" customFormat="false" ht="23.25" hidden="false" customHeight="false" outlineLevel="0" collapsed="false">
      <c r="A2492" s="884" t="s">
        <v>8464</v>
      </c>
      <c r="B2492" s="884" t="s">
        <v>17143</v>
      </c>
      <c r="C2492" s="885" t="s">
        <v>17144</v>
      </c>
      <c r="D2492" s="884" t="s">
        <v>8467</v>
      </c>
      <c r="E2492" s="884" t="s">
        <v>13686</v>
      </c>
      <c r="F2492" s="884" t="s">
        <v>17145</v>
      </c>
    </row>
    <row r="2493" customFormat="false" ht="23.25" hidden="false" customHeight="false" outlineLevel="0" collapsed="false">
      <c r="A2493" s="884" t="s">
        <v>8464</v>
      </c>
      <c r="B2493" s="884" t="s">
        <v>17146</v>
      </c>
      <c r="C2493" s="885" t="s">
        <v>17147</v>
      </c>
      <c r="D2493" s="884" t="s">
        <v>8467</v>
      </c>
      <c r="E2493" s="884" t="s">
        <v>17148</v>
      </c>
      <c r="F2493" s="884" t="s">
        <v>17149</v>
      </c>
    </row>
    <row r="2494" customFormat="false" ht="23.25" hidden="false" customHeight="false" outlineLevel="0" collapsed="false">
      <c r="A2494" s="884" t="s">
        <v>8464</v>
      </c>
      <c r="B2494" s="884" t="s">
        <v>17150</v>
      </c>
      <c r="C2494" s="885" t="s">
        <v>17151</v>
      </c>
      <c r="D2494" s="884" t="s">
        <v>8467</v>
      </c>
      <c r="E2494" s="884" t="s">
        <v>8600</v>
      </c>
      <c r="F2494" s="884" t="s">
        <v>17152</v>
      </c>
    </row>
    <row r="2495" customFormat="false" ht="23.25" hidden="false" customHeight="false" outlineLevel="0" collapsed="false">
      <c r="A2495" s="884" t="s">
        <v>8464</v>
      </c>
      <c r="B2495" s="884" t="s">
        <v>17153</v>
      </c>
      <c r="C2495" s="885" t="s">
        <v>17154</v>
      </c>
      <c r="D2495" s="884" t="s">
        <v>8467</v>
      </c>
      <c r="E2495" s="884" t="s">
        <v>17155</v>
      </c>
      <c r="F2495" s="884" t="s">
        <v>17156</v>
      </c>
    </row>
    <row r="2496" customFormat="false" ht="23.25" hidden="false" customHeight="false" outlineLevel="0" collapsed="false">
      <c r="A2496" s="884" t="s">
        <v>8464</v>
      </c>
      <c r="B2496" s="884" t="s">
        <v>17157</v>
      </c>
      <c r="C2496" s="885" t="s">
        <v>17158</v>
      </c>
      <c r="D2496" s="884" t="s">
        <v>8467</v>
      </c>
      <c r="E2496" s="884" t="s">
        <v>15201</v>
      </c>
      <c r="F2496" s="884" t="s">
        <v>17159</v>
      </c>
    </row>
    <row r="2497" customFormat="false" ht="23.25" hidden="false" customHeight="false" outlineLevel="0" collapsed="false">
      <c r="A2497" s="884" t="s">
        <v>8464</v>
      </c>
      <c r="B2497" s="884" t="s">
        <v>17160</v>
      </c>
      <c r="C2497" s="885" t="s">
        <v>17161</v>
      </c>
      <c r="D2497" s="884" t="s">
        <v>8467</v>
      </c>
      <c r="E2497" s="884" t="s">
        <v>17162</v>
      </c>
      <c r="F2497" s="884" t="s">
        <v>17163</v>
      </c>
    </row>
    <row r="2498" customFormat="false" ht="23.25" hidden="false" customHeight="false" outlineLevel="0" collapsed="false">
      <c r="A2498" s="884" t="s">
        <v>8464</v>
      </c>
      <c r="B2498" s="884" t="s">
        <v>17164</v>
      </c>
      <c r="C2498" s="885" t="s">
        <v>17165</v>
      </c>
      <c r="D2498" s="884" t="s">
        <v>8467</v>
      </c>
      <c r="E2498" s="884" t="s">
        <v>17166</v>
      </c>
      <c r="F2498" s="884" t="s">
        <v>17167</v>
      </c>
    </row>
    <row r="2499" customFormat="false" ht="23.25" hidden="false" customHeight="false" outlineLevel="0" collapsed="false">
      <c r="A2499" s="884" t="s">
        <v>8464</v>
      </c>
      <c r="B2499" s="884" t="s">
        <v>17168</v>
      </c>
      <c r="C2499" s="885" t="s">
        <v>17169</v>
      </c>
      <c r="D2499" s="884" t="s">
        <v>8467</v>
      </c>
      <c r="E2499" s="884" t="s">
        <v>17170</v>
      </c>
      <c r="F2499" s="884" t="s">
        <v>17171</v>
      </c>
    </row>
    <row r="2500" customFormat="false" ht="23.25" hidden="false" customHeight="false" outlineLevel="0" collapsed="false">
      <c r="A2500" s="884" t="s">
        <v>8464</v>
      </c>
      <c r="B2500" s="884" t="s">
        <v>17172</v>
      </c>
      <c r="C2500" s="885" t="s">
        <v>17173</v>
      </c>
      <c r="D2500" s="884" t="s">
        <v>8467</v>
      </c>
      <c r="E2500" s="884" t="s">
        <v>17174</v>
      </c>
      <c r="F2500" s="884" t="s">
        <v>17175</v>
      </c>
    </row>
    <row r="2501" customFormat="false" ht="23.25" hidden="false" customHeight="false" outlineLevel="0" collapsed="false">
      <c r="A2501" s="884" t="s">
        <v>8464</v>
      </c>
      <c r="B2501" s="884" t="s">
        <v>17176</v>
      </c>
      <c r="C2501" s="885" t="s">
        <v>17177</v>
      </c>
      <c r="D2501" s="884" t="s">
        <v>8467</v>
      </c>
      <c r="E2501" s="884" t="s">
        <v>17178</v>
      </c>
      <c r="F2501" s="884" t="s">
        <v>17179</v>
      </c>
    </row>
    <row r="2502" customFormat="false" ht="23.25" hidden="false" customHeight="false" outlineLevel="0" collapsed="false">
      <c r="A2502" s="884" t="s">
        <v>8464</v>
      </c>
      <c r="B2502" s="884" t="s">
        <v>17180</v>
      </c>
      <c r="C2502" s="885" t="s">
        <v>17181</v>
      </c>
      <c r="D2502" s="884" t="s">
        <v>8467</v>
      </c>
      <c r="E2502" s="884" t="s">
        <v>17182</v>
      </c>
      <c r="F2502" s="884" t="s">
        <v>17183</v>
      </c>
    </row>
    <row r="2503" customFormat="false" ht="23.25" hidden="false" customHeight="false" outlineLevel="0" collapsed="false">
      <c r="A2503" s="884" t="s">
        <v>8464</v>
      </c>
      <c r="B2503" s="884" t="s">
        <v>17184</v>
      </c>
      <c r="C2503" s="885" t="s">
        <v>17185</v>
      </c>
      <c r="D2503" s="884" t="s">
        <v>8467</v>
      </c>
      <c r="E2503" s="884" t="s">
        <v>17186</v>
      </c>
      <c r="F2503" s="884" t="s">
        <v>17187</v>
      </c>
    </row>
    <row r="2504" customFormat="false" ht="23.25" hidden="false" customHeight="false" outlineLevel="0" collapsed="false">
      <c r="A2504" s="884" t="s">
        <v>8464</v>
      </c>
      <c r="B2504" s="884" t="s">
        <v>17188</v>
      </c>
      <c r="C2504" s="885" t="s">
        <v>17189</v>
      </c>
      <c r="D2504" s="884" t="s">
        <v>8467</v>
      </c>
      <c r="E2504" s="884" t="s">
        <v>17190</v>
      </c>
      <c r="F2504" s="884" t="s">
        <v>17191</v>
      </c>
    </row>
    <row r="2505" customFormat="false" ht="23.25" hidden="false" customHeight="false" outlineLevel="0" collapsed="false">
      <c r="A2505" s="884" t="s">
        <v>8464</v>
      </c>
      <c r="B2505" s="884" t="s">
        <v>17192</v>
      </c>
      <c r="C2505" s="885" t="s">
        <v>17193</v>
      </c>
      <c r="D2505" s="884" t="s">
        <v>8467</v>
      </c>
      <c r="E2505" s="884" t="s">
        <v>17194</v>
      </c>
      <c r="F2505" s="884" t="s">
        <v>17195</v>
      </c>
    </row>
    <row r="2506" customFormat="false" ht="23.25" hidden="false" customHeight="false" outlineLevel="0" collapsed="false">
      <c r="A2506" s="884" t="s">
        <v>8464</v>
      </c>
      <c r="B2506" s="884" t="s">
        <v>17196</v>
      </c>
      <c r="C2506" s="885" t="s">
        <v>17197</v>
      </c>
      <c r="D2506" s="884" t="s">
        <v>8467</v>
      </c>
      <c r="E2506" s="884" t="s">
        <v>17198</v>
      </c>
      <c r="F2506" s="884" t="s">
        <v>17199</v>
      </c>
    </row>
    <row r="2507" customFormat="false" ht="15" hidden="false" customHeight="false" outlineLevel="0" collapsed="false">
      <c r="A2507" s="884" t="s">
        <v>8464</v>
      </c>
      <c r="B2507" s="884" t="s">
        <v>17200</v>
      </c>
      <c r="C2507" s="885" t="s">
        <v>17201</v>
      </c>
      <c r="D2507" s="884" t="s">
        <v>8787</v>
      </c>
      <c r="E2507" s="884" t="s">
        <v>17202</v>
      </c>
      <c r="F2507" s="884" t="s">
        <v>17203</v>
      </c>
    </row>
    <row r="2508" customFormat="false" ht="15" hidden="false" customHeight="false" outlineLevel="0" collapsed="false">
      <c r="A2508" s="884" t="s">
        <v>8464</v>
      </c>
      <c r="B2508" s="884" t="s">
        <v>17204</v>
      </c>
      <c r="C2508" s="885" t="s">
        <v>17205</v>
      </c>
      <c r="D2508" s="884" t="s">
        <v>8787</v>
      </c>
      <c r="E2508" s="884" t="s">
        <v>17206</v>
      </c>
      <c r="F2508" s="884" t="s">
        <v>17207</v>
      </c>
    </row>
    <row r="2509" customFormat="false" ht="15" hidden="false" customHeight="false" outlineLevel="0" collapsed="false">
      <c r="A2509" s="884" t="s">
        <v>8464</v>
      </c>
      <c r="B2509" s="884" t="s">
        <v>17208</v>
      </c>
      <c r="C2509" s="885" t="s">
        <v>17209</v>
      </c>
      <c r="D2509" s="884" t="s">
        <v>8787</v>
      </c>
      <c r="E2509" s="884" t="s">
        <v>17210</v>
      </c>
      <c r="F2509" s="884" t="s">
        <v>17211</v>
      </c>
    </row>
    <row r="2510" customFormat="false" ht="15" hidden="false" customHeight="false" outlineLevel="0" collapsed="false">
      <c r="A2510" s="884" t="s">
        <v>8464</v>
      </c>
      <c r="B2510" s="884" t="s">
        <v>17212</v>
      </c>
      <c r="C2510" s="885" t="s">
        <v>17213</v>
      </c>
      <c r="D2510" s="884" t="s">
        <v>8787</v>
      </c>
      <c r="E2510" s="884" t="s">
        <v>17214</v>
      </c>
      <c r="F2510" s="884" t="s">
        <v>17215</v>
      </c>
    </row>
    <row r="2511" customFormat="false" ht="15" hidden="false" customHeight="false" outlineLevel="0" collapsed="false">
      <c r="A2511" s="884" t="s">
        <v>8464</v>
      </c>
      <c r="B2511" s="884" t="s">
        <v>17216</v>
      </c>
      <c r="C2511" s="885" t="s">
        <v>17217</v>
      </c>
      <c r="D2511" s="884" t="s">
        <v>8787</v>
      </c>
      <c r="E2511" s="884" t="s">
        <v>17218</v>
      </c>
      <c r="F2511" s="884" t="s">
        <v>17219</v>
      </c>
    </row>
    <row r="2512" customFormat="false" ht="15" hidden="false" customHeight="false" outlineLevel="0" collapsed="false">
      <c r="A2512" s="884" t="s">
        <v>8464</v>
      </c>
      <c r="B2512" s="884" t="s">
        <v>17220</v>
      </c>
      <c r="C2512" s="885" t="s">
        <v>17221</v>
      </c>
      <c r="D2512" s="884" t="s">
        <v>8787</v>
      </c>
      <c r="E2512" s="884" t="s">
        <v>17222</v>
      </c>
      <c r="F2512" s="884" t="s">
        <v>17223</v>
      </c>
    </row>
    <row r="2513" customFormat="false" ht="15" hidden="false" customHeight="false" outlineLevel="0" collapsed="false">
      <c r="A2513" s="884" t="s">
        <v>8464</v>
      </c>
      <c r="B2513" s="884" t="s">
        <v>17224</v>
      </c>
      <c r="C2513" s="885" t="s">
        <v>17225</v>
      </c>
      <c r="D2513" s="884" t="s">
        <v>8787</v>
      </c>
      <c r="E2513" s="884" t="s">
        <v>17226</v>
      </c>
      <c r="F2513" s="884" t="s">
        <v>17227</v>
      </c>
    </row>
    <row r="2514" customFormat="false" ht="15" hidden="false" customHeight="false" outlineLevel="0" collapsed="false">
      <c r="A2514" s="884" t="s">
        <v>8464</v>
      </c>
      <c r="B2514" s="884" t="s">
        <v>17228</v>
      </c>
      <c r="C2514" s="885" t="s">
        <v>17229</v>
      </c>
      <c r="D2514" s="884" t="s">
        <v>8787</v>
      </c>
      <c r="E2514" s="884" t="s">
        <v>17230</v>
      </c>
      <c r="F2514" s="884" t="s">
        <v>17231</v>
      </c>
    </row>
    <row r="2515" customFormat="false" ht="23.25" hidden="false" customHeight="false" outlineLevel="0" collapsed="false">
      <c r="A2515" s="884" t="s">
        <v>8464</v>
      </c>
      <c r="B2515" s="884" t="s">
        <v>17232</v>
      </c>
      <c r="C2515" s="885" t="s">
        <v>17233</v>
      </c>
      <c r="D2515" s="884" t="s">
        <v>8787</v>
      </c>
      <c r="E2515" s="884" t="s">
        <v>17234</v>
      </c>
      <c r="F2515" s="884" t="s">
        <v>17235</v>
      </c>
    </row>
    <row r="2516" customFormat="false" ht="23.25" hidden="false" customHeight="false" outlineLevel="0" collapsed="false">
      <c r="A2516" s="884" t="s">
        <v>8464</v>
      </c>
      <c r="B2516" s="884" t="s">
        <v>17236</v>
      </c>
      <c r="C2516" s="885" t="s">
        <v>17237</v>
      </c>
      <c r="D2516" s="884" t="s">
        <v>8787</v>
      </c>
      <c r="E2516" s="884" t="s">
        <v>11595</v>
      </c>
      <c r="F2516" s="884" t="s">
        <v>10690</v>
      </c>
    </row>
    <row r="2517" customFormat="false" ht="23.25" hidden="false" customHeight="false" outlineLevel="0" collapsed="false">
      <c r="A2517" s="884" t="s">
        <v>8464</v>
      </c>
      <c r="B2517" s="884" t="s">
        <v>17238</v>
      </c>
      <c r="C2517" s="885" t="s">
        <v>17239</v>
      </c>
      <c r="D2517" s="884" t="s">
        <v>8787</v>
      </c>
      <c r="E2517" s="884" t="s">
        <v>15979</v>
      </c>
      <c r="F2517" s="884" t="s">
        <v>17240</v>
      </c>
    </row>
    <row r="2518" customFormat="false" ht="23.25" hidden="false" customHeight="false" outlineLevel="0" collapsed="false">
      <c r="A2518" s="884" t="s">
        <v>8464</v>
      </c>
      <c r="B2518" s="884" t="s">
        <v>17241</v>
      </c>
      <c r="C2518" s="885" t="s">
        <v>17242</v>
      </c>
      <c r="D2518" s="884" t="s">
        <v>8787</v>
      </c>
      <c r="E2518" s="884" t="s">
        <v>17243</v>
      </c>
      <c r="F2518" s="884" t="s">
        <v>16612</v>
      </c>
    </row>
    <row r="2519" customFormat="false" ht="23.25" hidden="false" customHeight="false" outlineLevel="0" collapsed="false">
      <c r="A2519" s="884" t="s">
        <v>8464</v>
      </c>
      <c r="B2519" s="884" t="s">
        <v>17244</v>
      </c>
      <c r="C2519" s="885" t="s">
        <v>17245</v>
      </c>
      <c r="D2519" s="884" t="s">
        <v>8787</v>
      </c>
      <c r="E2519" s="884" t="s">
        <v>17246</v>
      </c>
      <c r="F2519" s="884" t="s">
        <v>17247</v>
      </c>
    </row>
    <row r="2520" customFormat="false" ht="23.25" hidden="false" customHeight="false" outlineLevel="0" collapsed="false">
      <c r="A2520" s="884" t="s">
        <v>8464</v>
      </c>
      <c r="B2520" s="884" t="s">
        <v>17248</v>
      </c>
      <c r="C2520" s="885" t="s">
        <v>17249</v>
      </c>
      <c r="D2520" s="884" t="s">
        <v>8787</v>
      </c>
      <c r="E2520" s="884" t="s">
        <v>17250</v>
      </c>
      <c r="F2520" s="884" t="s">
        <v>17251</v>
      </c>
    </row>
    <row r="2521" customFormat="false" ht="15" hidden="false" customHeight="false" outlineLevel="0" collapsed="false">
      <c r="A2521" s="884" t="s">
        <v>8464</v>
      </c>
      <c r="B2521" s="884" t="s">
        <v>17252</v>
      </c>
      <c r="C2521" s="885" t="s">
        <v>17253</v>
      </c>
      <c r="D2521" s="884" t="s">
        <v>8787</v>
      </c>
      <c r="E2521" s="884" t="s">
        <v>17254</v>
      </c>
      <c r="F2521" s="884" t="s">
        <v>17255</v>
      </c>
    </row>
    <row r="2522" customFormat="false" ht="15" hidden="false" customHeight="false" outlineLevel="0" collapsed="false">
      <c r="A2522" s="884" t="s">
        <v>8464</v>
      </c>
      <c r="B2522" s="884" t="s">
        <v>17256</v>
      </c>
      <c r="C2522" s="885" t="s">
        <v>17257</v>
      </c>
      <c r="D2522" s="884" t="s">
        <v>8787</v>
      </c>
      <c r="E2522" s="884" t="s">
        <v>12535</v>
      </c>
      <c r="F2522" s="884" t="s">
        <v>15778</v>
      </c>
    </row>
    <row r="2523" customFormat="false" ht="23.25" hidden="false" customHeight="false" outlineLevel="0" collapsed="false">
      <c r="A2523" s="884" t="s">
        <v>8464</v>
      </c>
      <c r="B2523" s="884" t="s">
        <v>17258</v>
      </c>
      <c r="C2523" s="885" t="s">
        <v>17259</v>
      </c>
      <c r="D2523" s="884" t="s">
        <v>8787</v>
      </c>
      <c r="E2523" s="884" t="s">
        <v>8576</v>
      </c>
      <c r="F2523" s="884" t="s">
        <v>17260</v>
      </c>
    </row>
    <row r="2524" customFormat="false" ht="23.25" hidden="false" customHeight="false" outlineLevel="0" collapsed="false">
      <c r="A2524" s="884" t="s">
        <v>8464</v>
      </c>
      <c r="B2524" s="884" t="s">
        <v>17261</v>
      </c>
      <c r="C2524" s="885" t="s">
        <v>17262</v>
      </c>
      <c r="D2524" s="884" t="s">
        <v>8787</v>
      </c>
      <c r="E2524" s="884" t="s">
        <v>17052</v>
      </c>
      <c r="F2524" s="884" t="s">
        <v>17263</v>
      </c>
    </row>
    <row r="2525" customFormat="false" ht="23.25" hidden="false" customHeight="false" outlineLevel="0" collapsed="false">
      <c r="A2525" s="884" t="s">
        <v>8464</v>
      </c>
      <c r="B2525" s="884" t="s">
        <v>17264</v>
      </c>
      <c r="C2525" s="885" t="s">
        <v>17265</v>
      </c>
      <c r="D2525" s="884" t="s">
        <v>8787</v>
      </c>
      <c r="E2525" s="884" t="s">
        <v>9435</v>
      </c>
      <c r="F2525" s="884" t="s">
        <v>9436</v>
      </c>
    </row>
    <row r="2526" customFormat="false" ht="23.25" hidden="false" customHeight="false" outlineLevel="0" collapsed="false">
      <c r="A2526" s="884" t="s">
        <v>8464</v>
      </c>
      <c r="B2526" s="884" t="s">
        <v>17266</v>
      </c>
      <c r="C2526" s="885" t="s">
        <v>17267</v>
      </c>
      <c r="D2526" s="884" t="s">
        <v>8787</v>
      </c>
      <c r="E2526" s="884" t="s">
        <v>17268</v>
      </c>
      <c r="F2526" s="884" t="s">
        <v>17269</v>
      </c>
    </row>
    <row r="2527" customFormat="false" ht="23.25" hidden="false" customHeight="false" outlineLevel="0" collapsed="false">
      <c r="A2527" s="884" t="s">
        <v>8464</v>
      </c>
      <c r="B2527" s="884" t="s">
        <v>17270</v>
      </c>
      <c r="C2527" s="885" t="s">
        <v>17271</v>
      </c>
      <c r="D2527" s="884" t="s">
        <v>8787</v>
      </c>
      <c r="E2527" s="884" t="s">
        <v>17272</v>
      </c>
      <c r="F2527" s="884" t="s">
        <v>16923</v>
      </c>
    </row>
    <row r="2528" customFormat="false" ht="23.25" hidden="false" customHeight="false" outlineLevel="0" collapsed="false">
      <c r="A2528" s="884" t="s">
        <v>8464</v>
      </c>
      <c r="B2528" s="884" t="s">
        <v>17273</v>
      </c>
      <c r="C2528" s="885" t="s">
        <v>17274</v>
      </c>
      <c r="D2528" s="884" t="s">
        <v>8787</v>
      </c>
      <c r="E2528" s="884" t="s">
        <v>17275</v>
      </c>
      <c r="F2528" s="884" t="s">
        <v>17276</v>
      </c>
    </row>
    <row r="2529" customFormat="false" ht="23.25" hidden="false" customHeight="false" outlineLevel="0" collapsed="false">
      <c r="A2529" s="884" t="s">
        <v>8464</v>
      </c>
      <c r="B2529" s="884" t="s">
        <v>17277</v>
      </c>
      <c r="C2529" s="885" t="s">
        <v>17278</v>
      </c>
      <c r="D2529" s="884" t="s">
        <v>8787</v>
      </c>
      <c r="E2529" s="884" t="s">
        <v>17279</v>
      </c>
      <c r="F2529" s="884" t="s">
        <v>17280</v>
      </c>
    </row>
    <row r="2530" customFormat="false" ht="23.25" hidden="false" customHeight="false" outlineLevel="0" collapsed="false">
      <c r="A2530" s="884" t="s">
        <v>8464</v>
      </c>
      <c r="B2530" s="884" t="s">
        <v>17281</v>
      </c>
      <c r="C2530" s="885" t="s">
        <v>17282</v>
      </c>
      <c r="D2530" s="884" t="s">
        <v>8787</v>
      </c>
      <c r="E2530" s="884" t="s">
        <v>9657</v>
      </c>
      <c r="F2530" s="884" t="s">
        <v>17283</v>
      </c>
    </row>
    <row r="2531" customFormat="false" ht="23.25" hidden="false" customHeight="false" outlineLevel="0" collapsed="false">
      <c r="A2531" s="884" t="s">
        <v>8464</v>
      </c>
      <c r="B2531" s="884" t="s">
        <v>17284</v>
      </c>
      <c r="C2531" s="885" t="s">
        <v>17285</v>
      </c>
      <c r="D2531" s="884" t="s">
        <v>8787</v>
      </c>
      <c r="E2531" s="884" t="s">
        <v>17286</v>
      </c>
      <c r="F2531" s="884" t="s">
        <v>17287</v>
      </c>
    </row>
    <row r="2532" customFormat="false" ht="23.25" hidden="false" customHeight="false" outlineLevel="0" collapsed="false">
      <c r="A2532" s="884" t="s">
        <v>8464</v>
      </c>
      <c r="B2532" s="884" t="s">
        <v>17288</v>
      </c>
      <c r="C2532" s="885" t="s">
        <v>17289</v>
      </c>
      <c r="D2532" s="884" t="s">
        <v>8787</v>
      </c>
      <c r="E2532" s="884" t="s">
        <v>12457</v>
      </c>
      <c r="F2532" s="884" t="s">
        <v>17290</v>
      </c>
    </row>
    <row r="2533" customFormat="false" ht="23.25" hidden="false" customHeight="false" outlineLevel="0" collapsed="false">
      <c r="A2533" s="884" t="s">
        <v>8464</v>
      </c>
      <c r="B2533" s="884" t="s">
        <v>17291</v>
      </c>
      <c r="C2533" s="885" t="s">
        <v>17292</v>
      </c>
      <c r="D2533" s="884" t="s">
        <v>8787</v>
      </c>
      <c r="E2533" s="884" t="s">
        <v>17293</v>
      </c>
      <c r="F2533" s="884" t="s">
        <v>17294</v>
      </c>
    </row>
    <row r="2534" customFormat="false" ht="23.25" hidden="false" customHeight="false" outlineLevel="0" collapsed="false">
      <c r="A2534" s="884" t="s">
        <v>8464</v>
      </c>
      <c r="B2534" s="884" t="s">
        <v>17295</v>
      </c>
      <c r="C2534" s="885" t="s">
        <v>17296</v>
      </c>
      <c r="D2534" s="884" t="s">
        <v>8787</v>
      </c>
      <c r="E2534" s="884" t="s">
        <v>13819</v>
      </c>
      <c r="F2534" s="884" t="s">
        <v>17297</v>
      </c>
    </row>
    <row r="2535" customFormat="false" ht="23.25" hidden="false" customHeight="false" outlineLevel="0" collapsed="false">
      <c r="A2535" s="884" t="s">
        <v>8464</v>
      </c>
      <c r="B2535" s="884" t="s">
        <v>17298</v>
      </c>
      <c r="C2535" s="885" t="s">
        <v>17299</v>
      </c>
      <c r="D2535" s="884" t="s">
        <v>8787</v>
      </c>
      <c r="E2535" s="884" t="s">
        <v>17300</v>
      </c>
      <c r="F2535" s="884" t="s">
        <v>17301</v>
      </c>
    </row>
    <row r="2536" customFormat="false" ht="23.25" hidden="false" customHeight="false" outlineLevel="0" collapsed="false">
      <c r="A2536" s="884" t="s">
        <v>8464</v>
      </c>
      <c r="B2536" s="884" t="s">
        <v>17302</v>
      </c>
      <c r="C2536" s="885" t="s">
        <v>17303</v>
      </c>
      <c r="D2536" s="884" t="s">
        <v>8787</v>
      </c>
      <c r="E2536" s="884" t="s">
        <v>17304</v>
      </c>
      <c r="F2536" s="884" t="s">
        <v>8788</v>
      </c>
    </row>
    <row r="2537" customFormat="false" ht="23.25" hidden="false" customHeight="false" outlineLevel="0" collapsed="false">
      <c r="A2537" s="884" t="s">
        <v>8464</v>
      </c>
      <c r="B2537" s="884" t="s">
        <v>17305</v>
      </c>
      <c r="C2537" s="885" t="s">
        <v>17306</v>
      </c>
      <c r="D2537" s="884" t="s">
        <v>8787</v>
      </c>
      <c r="E2537" s="884" t="s">
        <v>17145</v>
      </c>
      <c r="F2537" s="884" t="s">
        <v>13701</v>
      </c>
    </row>
    <row r="2538" customFormat="false" ht="23.25" hidden="false" customHeight="false" outlineLevel="0" collapsed="false">
      <c r="A2538" s="884" t="s">
        <v>8464</v>
      </c>
      <c r="B2538" s="884" t="s">
        <v>17307</v>
      </c>
      <c r="C2538" s="885" t="s">
        <v>17308</v>
      </c>
      <c r="D2538" s="884" t="s">
        <v>8787</v>
      </c>
      <c r="E2538" s="884" t="s">
        <v>17309</v>
      </c>
      <c r="F2538" s="884" t="s">
        <v>17310</v>
      </c>
    </row>
    <row r="2539" customFormat="false" ht="23.25" hidden="false" customHeight="false" outlineLevel="0" collapsed="false">
      <c r="A2539" s="884" t="s">
        <v>8464</v>
      </c>
      <c r="B2539" s="884" t="s">
        <v>17311</v>
      </c>
      <c r="C2539" s="885" t="s">
        <v>17312</v>
      </c>
      <c r="D2539" s="884" t="s">
        <v>8787</v>
      </c>
      <c r="E2539" s="884" t="s">
        <v>8501</v>
      </c>
      <c r="F2539" s="884" t="s">
        <v>17313</v>
      </c>
    </row>
    <row r="2540" customFormat="false" ht="23.25" hidden="false" customHeight="false" outlineLevel="0" collapsed="false">
      <c r="A2540" s="884" t="s">
        <v>8464</v>
      </c>
      <c r="B2540" s="884" t="s">
        <v>17314</v>
      </c>
      <c r="C2540" s="885" t="s">
        <v>17315</v>
      </c>
      <c r="D2540" s="884" t="s">
        <v>8787</v>
      </c>
      <c r="E2540" s="884" t="s">
        <v>12754</v>
      </c>
      <c r="F2540" s="884" t="s">
        <v>17316</v>
      </c>
    </row>
    <row r="2541" customFormat="false" ht="23.25" hidden="false" customHeight="false" outlineLevel="0" collapsed="false">
      <c r="A2541" s="884" t="s">
        <v>8464</v>
      </c>
      <c r="B2541" s="884" t="s">
        <v>17317</v>
      </c>
      <c r="C2541" s="885" t="s">
        <v>17318</v>
      </c>
      <c r="D2541" s="884" t="s">
        <v>8787</v>
      </c>
      <c r="E2541" s="884" t="s">
        <v>17319</v>
      </c>
      <c r="F2541" s="884" t="s">
        <v>9529</v>
      </c>
    </row>
    <row r="2542" customFormat="false" ht="23.25" hidden="false" customHeight="false" outlineLevel="0" collapsed="false">
      <c r="A2542" s="884" t="s">
        <v>8464</v>
      </c>
      <c r="B2542" s="884" t="s">
        <v>17320</v>
      </c>
      <c r="C2542" s="885" t="s">
        <v>17321</v>
      </c>
      <c r="D2542" s="884" t="s">
        <v>8787</v>
      </c>
      <c r="E2542" s="884" t="s">
        <v>17322</v>
      </c>
      <c r="F2542" s="884" t="s">
        <v>17323</v>
      </c>
    </row>
    <row r="2543" customFormat="false" ht="23.25" hidden="false" customHeight="false" outlineLevel="0" collapsed="false">
      <c r="A2543" s="884" t="s">
        <v>8464</v>
      </c>
      <c r="B2543" s="884" t="s">
        <v>17324</v>
      </c>
      <c r="C2543" s="885" t="s">
        <v>17325</v>
      </c>
      <c r="D2543" s="884" t="s">
        <v>8787</v>
      </c>
      <c r="E2543" s="884" t="s">
        <v>17326</v>
      </c>
      <c r="F2543" s="884" t="s">
        <v>17327</v>
      </c>
    </row>
    <row r="2544" customFormat="false" ht="23.25" hidden="false" customHeight="false" outlineLevel="0" collapsed="false">
      <c r="A2544" s="884" t="s">
        <v>8464</v>
      </c>
      <c r="B2544" s="884" t="s">
        <v>17328</v>
      </c>
      <c r="C2544" s="885" t="s">
        <v>17329</v>
      </c>
      <c r="D2544" s="884" t="s">
        <v>8787</v>
      </c>
      <c r="E2544" s="884" t="s">
        <v>17330</v>
      </c>
      <c r="F2544" s="884" t="s">
        <v>17331</v>
      </c>
    </row>
    <row r="2545" customFormat="false" ht="23.25" hidden="false" customHeight="false" outlineLevel="0" collapsed="false">
      <c r="A2545" s="884" t="s">
        <v>8464</v>
      </c>
      <c r="B2545" s="884" t="s">
        <v>17332</v>
      </c>
      <c r="C2545" s="885" t="s">
        <v>17333</v>
      </c>
      <c r="D2545" s="884" t="s">
        <v>8787</v>
      </c>
      <c r="E2545" s="884" t="s">
        <v>12820</v>
      </c>
      <c r="F2545" s="884" t="s">
        <v>17334</v>
      </c>
    </row>
    <row r="2546" customFormat="false" ht="23.25" hidden="false" customHeight="false" outlineLevel="0" collapsed="false">
      <c r="A2546" s="884" t="s">
        <v>8464</v>
      </c>
      <c r="B2546" s="884" t="s">
        <v>17335</v>
      </c>
      <c r="C2546" s="885" t="s">
        <v>17336</v>
      </c>
      <c r="D2546" s="884" t="s">
        <v>8787</v>
      </c>
      <c r="E2546" s="884" t="s">
        <v>17337</v>
      </c>
      <c r="F2546" s="884" t="s">
        <v>17338</v>
      </c>
    </row>
    <row r="2547" customFormat="false" ht="23.25" hidden="false" customHeight="false" outlineLevel="0" collapsed="false">
      <c r="A2547" s="884" t="s">
        <v>8464</v>
      </c>
      <c r="B2547" s="884" t="s">
        <v>17339</v>
      </c>
      <c r="C2547" s="885" t="s">
        <v>17340</v>
      </c>
      <c r="D2547" s="884" t="s">
        <v>8787</v>
      </c>
      <c r="E2547" s="884" t="s">
        <v>17341</v>
      </c>
      <c r="F2547" s="884" t="s">
        <v>17342</v>
      </c>
    </row>
    <row r="2548" customFormat="false" ht="23.25" hidden="false" customHeight="false" outlineLevel="0" collapsed="false">
      <c r="A2548" s="884" t="s">
        <v>8464</v>
      </c>
      <c r="B2548" s="884" t="s">
        <v>17343</v>
      </c>
      <c r="C2548" s="885" t="s">
        <v>17344</v>
      </c>
      <c r="D2548" s="884" t="s">
        <v>8787</v>
      </c>
      <c r="E2548" s="884" t="s">
        <v>15054</v>
      </c>
      <c r="F2548" s="884" t="s">
        <v>17345</v>
      </c>
    </row>
    <row r="2549" customFormat="false" ht="23.25" hidden="false" customHeight="false" outlineLevel="0" collapsed="false">
      <c r="A2549" s="884" t="s">
        <v>8464</v>
      </c>
      <c r="B2549" s="884" t="s">
        <v>17346</v>
      </c>
      <c r="C2549" s="885" t="s">
        <v>17347</v>
      </c>
      <c r="D2549" s="884" t="s">
        <v>8787</v>
      </c>
      <c r="E2549" s="884" t="s">
        <v>17348</v>
      </c>
      <c r="F2549" s="884" t="s">
        <v>13819</v>
      </c>
    </row>
    <row r="2550" customFormat="false" ht="23.25" hidden="false" customHeight="false" outlineLevel="0" collapsed="false">
      <c r="A2550" s="884" t="s">
        <v>8464</v>
      </c>
      <c r="B2550" s="884" t="s">
        <v>17349</v>
      </c>
      <c r="C2550" s="885" t="s">
        <v>17350</v>
      </c>
      <c r="D2550" s="884" t="s">
        <v>8787</v>
      </c>
      <c r="E2550" s="884" t="s">
        <v>17294</v>
      </c>
      <c r="F2550" s="884" t="s">
        <v>17351</v>
      </c>
    </row>
    <row r="2551" customFormat="false" ht="23.25" hidden="false" customHeight="false" outlineLevel="0" collapsed="false">
      <c r="A2551" s="884" t="s">
        <v>8464</v>
      </c>
      <c r="B2551" s="884" t="s">
        <v>17352</v>
      </c>
      <c r="C2551" s="885" t="s">
        <v>17353</v>
      </c>
      <c r="D2551" s="884" t="s">
        <v>8787</v>
      </c>
      <c r="E2551" s="884" t="s">
        <v>17354</v>
      </c>
      <c r="F2551" s="884" t="s">
        <v>13627</v>
      </c>
    </row>
    <row r="2552" customFormat="false" ht="23.25" hidden="false" customHeight="false" outlineLevel="0" collapsed="false">
      <c r="A2552" s="884" t="s">
        <v>8464</v>
      </c>
      <c r="B2552" s="884" t="s">
        <v>17355</v>
      </c>
      <c r="C2552" s="885" t="s">
        <v>17356</v>
      </c>
      <c r="D2552" s="884" t="s">
        <v>8787</v>
      </c>
      <c r="E2552" s="884" t="s">
        <v>16397</v>
      </c>
      <c r="F2552" s="884" t="s">
        <v>17357</v>
      </c>
    </row>
    <row r="2553" customFormat="false" ht="23.25" hidden="false" customHeight="false" outlineLevel="0" collapsed="false">
      <c r="A2553" s="884" t="s">
        <v>8464</v>
      </c>
      <c r="B2553" s="884" t="s">
        <v>17358</v>
      </c>
      <c r="C2553" s="885" t="s">
        <v>17359</v>
      </c>
      <c r="D2553" s="884" t="s">
        <v>8787</v>
      </c>
      <c r="E2553" s="884" t="s">
        <v>17360</v>
      </c>
      <c r="F2553" s="884" t="s">
        <v>17361</v>
      </c>
    </row>
    <row r="2554" customFormat="false" ht="23.25" hidden="false" customHeight="false" outlineLevel="0" collapsed="false">
      <c r="A2554" s="884" t="s">
        <v>8464</v>
      </c>
      <c r="B2554" s="884" t="s">
        <v>17362</v>
      </c>
      <c r="C2554" s="885" t="s">
        <v>17363</v>
      </c>
      <c r="D2554" s="884" t="s">
        <v>8787</v>
      </c>
      <c r="E2554" s="884" t="s">
        <v>17364</v>
      </c>
      <c r="F2554" s="884" t="s">
        <v>11126</v>
      </c>
    </row>
    <row r="2555" customFormat="false" ht="23.25" hidden="false" customHeight="false" outlineLevel="0" collapsed="false">
      <c r="A2555" s="884" t="s">
        <v>8464</v>
      </c>
      <c r="B2555" s="884" t="s">
        <v>17365</v>
      </c>
      <c r="C2555" s="885" t="s">
        <v>17366</v>
      </c>
      <c r="D2555" s="884" t="s">
        <v>8787</v>
      </c>
      <c r="E2555" s="884" t="s">
        <v>17367</v>
      </c>
      <c r="F2555" s="884" t="s">
        <v>17368</v>
      </c>
    </row>
    <row r="2556" customFormat="false" ht="23.25" hidden="false" customHeight="false" outlineLevel="0" collapsed="false">
      <c r="A2556" s="884" t="s">
        <v>8464</v>
      </c>
      <c r="B2556" s="884" t="s">
        <v>17369</v>
      </c>
      <c r="C2556" s="885" t="s">
        <v>17370</v>
      </c>
      <c r="D2556" s="884" t="s">
        <v>8787</v>
      </c>
      <c r="E2556" s="884" t="s">
        <v>8496</v>
      </c>
      <c r="F2556" s="884" t="s">
        <v>17371</v>
      </c>
    </row>
    <row r="2557" customFormat="false" ht="23.25" hidden="false" customHeight="false" outlineLevel="0" collapsed="false">
      <c r="A2557" s="884" t="s">
        <v>8464</v>
      </c>
      <c r="B2557" s="884" t="s">
        <v>17372</v>
      </c>
      <c r="C2557" s="885" t="s">
        <v>17373</v>
      </c>
      <c r="D2557" s="884" t="s">
        <v>8787</v>
      </c>
      <c r="E2557" s="884" t="s">
        <v>9949</v>
      </c>
      <c r="F2557" s="884" t="s">
        <v>9521</v>
      </c>
    </row>
    <row r="2558" customFormat="false" ht="23.25" hidden="false" customHeight="false" outlineLevel="0" collapsed="false">
      <c r="A2558" s="884" t="s">
        <v>8464</v>
      </c>
      <c r="B2558" s="884" t="s">
        <v>17374</v>
      </c>
      <c r="C2558" s="885" t="s">
        <v>17375</v>
      </c>
      <c r="D2558" s="884" t="s">
        <v>8787</v>
      </c>
      <c r="E2558" s="884" t="s">
        <v>17376</v>
      </c>
      <c r="F2558" s="884" t="s">
        <v>17377</v>
      </c>
    </row>
    <row r="2559" customFormat="false" ht="23.25" hidden="false" customHeight="false" outlineLevel="0" collapsed="false">
      <c r="A2559" s="884" t="s">
        <v>8464</v>
      </c>
      <c r="B2559" s="884" t="s">
        <v>17378</v>
      </c>
      <c r="C2559" s="885" t="s">
        <v>17379</v>
      </c>
      <c r="D2559" s="884" t="s">
        <v>8787</v>
      </c>
      <c r="E2559" s="884" t="s">
        <v>14782</v>
      </c>
      <c r="F2559" s="884" t="s">
        <v>17380</v>
      </c>
    </row>
    <row r="2560" customFormat="false" ht="15" hidden="false" customHeight="false" outlineLevel="0" collapsed="false">
      <c r="A2560" s="884" t="s">
        <v>8464</v>
      </c>
      <c r="B2560" s="884" t="s">
        <v>17381</v>
      </c>
      <c r="C2560" s="885" t="s">
        <v>17382</v>
      </c>
      <c r="D2560" s="884" t="s">
        <v>8787</v>
      </c>
      <c r="E2560" s="884" t="s">
        <v>17383</v>
      </c>
      <c r="F2560" s="884" t="s">
        <v>14677</v>
      </c>
    </row>
    <row r="2561" customFormat="false" ht="15" hidden="false" customHeight="false" outlineLevel="0" collapsed="false">
      <c r="A2561" s="884" t="s">
        <v>8464</v>
      </c>
      <c r="B2561" s="884" t="s">
        <v>17384</v>
      </c>
      <c r="C2561" s="885" t="s">
        <v>17385</v>
      </c>
      <c r="D2561" s="884" t="s">
        <v>8787</v>
      </c>
      <c r="E2561" s="884" t="s">
        <v>17386</v>
      </c>
      <c r="F2561" s="884" t="s">
        <v>17387</v>
      </c>
    </row>
    <row r="2562" customFormat="false" ht="15" hidden="false" customHeight="false" outlineLevel="0" collapsed="false">
      <c r="A2562" s="884" t="s">
        <v>8464</v>
      </c>
      <c r="B2562" s="884" t="s">
        <v>17388</v>
      </c>
      <c r="C2562" s="885" t="s">
        <v>17389</v>
      </c>
      <c r="D2562" s="884" t="s">
        <v>8787</v>
      </c>
      <c r="E2562" s="884" t="s">
        <v>17390</v>
      </c>
      <c r="F2562" s="884" t="s">
        <v>17391</v>
      </c>
    </row>
    <row r="2563" customFormat="false" ht="15" hidden="false" customHeight="false" outlineLevel="0" collapsed="false">
      <c r="A2563" s="884" t="s">
        <v>8464</v>
      </c>
      <c r="B2563" s="884" t="s">
        <v>17392</v>
      </c>
      <c r="C2563" s="885" t="s">
        <v>17393</v>
      </c>
      <c r="D2563" s="884" t="s">
        <v>8787</v>
      </c>
      <c r="E2563" s="884" t="s">
        <v>17394</v>
      </c>
      <c r="F2563" s="884" t="s">
        <v>17395</v>
      </c>
    </row>
    <row r="2564" customFormat="false" ht="15" hidden="false" customHeight="false" outlineLevel="0" collapsed="false">
      <c r="A2564" s="884" t="s">
        <v>8464</v>
      </c>
      <c r="B2564" s="884" t="s">
        <v>17396</v>
      </c>
      <c r="C2564" s="885" t="s">
        <v>17397</v>
      </c>
      <c r="D2564" s="884" t="s">
        <v>8787</v>
      </c>
      <c r="E2564" s="884" t="s">
        <v>17398</v>
      </c>
      <c r="F2564" s="884" t="s">
        <v>17399</v>
      </c>
    </row>
    <row r="2565" customFormat="false" ht="15" hidden="false" customHeight="false" outlineLevel="0" collapsed="false">
      <c r="A2565" s="884" t="s">
        <v>8464</v>
      </c>
      <c r="B2565" s="884" t="s">
        <v>17400</v>
      </c>
      <c r="C2565" s="885" t="s">
        <v>17401</v>
      </c>
      <c r="D2565" s="884" t="s">
        <v>8787</v>
      </c>
      <c r="E2565" s="884" t="s">
        <v>17402</v>
      </c>
      <c r="F2565" s="884" t="s">
        <v>17403</v>
      </c>
    </row>
    <row r="2566" customFormat="false" ht="23.25" hidden="false" customHeight="false" outlineLevel="0" collapsed="false">
      <c r="A2566" s="884" t="s">
        <v>8464</v>
      </c>
      <c r="B2566" s="884" t="s">
        <v>17404</v>
      </c>
      <c r="C2566" s="885" t="s">
        <v>17405</v>
      </c>
      <c r="D2566" s="884" t="s">
        <v>8787</v>
      </c>
      <c r="E2566" s="884" t="s">
        <v>17406</v>
      </c>
      <c r="F2566" s="884" t="s">
        <v>17407</v>
      </c>
    </row>
    <row r="2567" customFormat="false" ht="23.25" hidden="false" customHeight="false" outlineLevel="0" collapsed="false">
      <c r="A2567" s="884" t="s">
        <v>8464</v>
      </c>
      <c r="B2567" s="884" t="s">
        <v>17408</v>
      </c>
      <c r="C2567" s="885" t="s">
        <v>17409</v>
      </c>
      <c r="D2567" s="884" t="s">
        <v>8787</v>
      </c>
      <c r="E2567" s="884" t="s">
        <v>17410</v>
      </c>
      <c r="F2567" s="884" t="s">
        <v>15652</v>
      </c>
    </row>
    <row r="2568" customFormat="false" ht="23.25" hidden="false" customHeight="false" outlineLevel="0" collapsed="false">
      <c r="A2568" s="884" t="s">
        <v>8464</v>
      </c>
      <c r="B2568" s="884" t="s">
        <v>17411</v>
      </c>
      <c r="C2568" s="885" t="s">
        <v>17412</v>
      </c>
      <c r="D2568" s="884" t="s">
        <v>8787</v>
      </c>
      <c r="E2568" s="884" t="s">
        <v>17413</v>
      </c>
      <c r="F2568" s="884" t="s">
        <v>17414</v>
      </c>
    </row>
    <row r="2569" customFormat="false" ht="15" hidden="false" customHeight="false" outlineLevel="0" collapsed="false">
      <c r="A2569" s="884" t="s">
        <v>8464</v>
      </c>
      <c r="B2569" s="884" t="s">
        <v>17415</v>
      </c>
      <c r="C2569" s="885" t="s">
        <v>17416</v>
      </c>
      <c r="D2569" s="884" t="s">
        <v>8787</v>
      </c>
      <c r="E2569" s="884" t="s">
        <v>17417</v>
      </c>
      <c r="F2569" s="884" t="s">
        <v>17418</v>
      </c>
    </row>
    <row r="2570" customFormat="false" ht="23.25" hidden="false" customHeight="false" outlineLevel="0" collapsed="false">
      <c r="A2570" s="884" t="s">
        <v>8464</v>
      </c>
      <c r="B2570" s="884" t="s">
        <v>17419</v>
      </c>
      <c r="C2570" s="885" t="s">
        <v>17420</v>
      </c>
      <c r="D2570" s="884" t="s">
        <v>8787</v>
      </c>
      <c r="E2570" s="884" t="s">
        <v>17421</v>
      </c>
      <c r="F2570" s="884" t="s">
        <v>17422</v>
      </c>
    </row>
    <row r="2571" customFormat="false" ht="23.25" hidden="false" customHeight="false" outlineLevel="0" collapsed="false">
      <c r="A2571" s="884" t="s">
        <v>8464</v>
      </c>
      <c r="B2571" s="884" t="s">
        <v>17423</v>
      </c>
      <c r="C2571" s="885" t="s">
        <v>17424</v>
      </c>
      <c r="D2571" s="884" t="s">
        <v>8787</v>
      </c>
      <c r="E2571" s="884" t="s">
        <v>17425</v>
      </c>
      <c r="F2571" s="884" t="s">
        <v>17426</v>
      </c>
    </row>
    <row r="2572" customFormat="false" ht="23.25" hidden="false" customHeight="false" outlineLevel="0" collapsed="false">
      <c r="A2572" s="884" t="s">
        <v>8464</v>
      </c>
      <c r="B2572" s="884" t="s">
        <v>17427</v>
      </c>
      <c r="C2572" s="885" t="s">
        <v>17428</v>
      </c>
      <c r="D2572" s="884" t="s">
        <v>8787</v>
      </c>
      <c r="E2572" s="884" t="s">
        <v>17429</v>
      </c>
      <c r="F2572" s="884" t="s">
        <v>17430</v>
      </c>
    </row>
    <row r="2573" customFormat="false" ht="15" hidden="false" customHeight="false" outlineLevel="0" collapsed="false">
      <c r="A2573" s="884" t="s">
        <v>8464</v>
      </c>
      <c r="B2573" s="884" t="s">
        <v>17431</v>
      </c>
      <c r="C2573" s="885" t="s">
        <v>17432</v>
      </c>
      <c r="D2573" s="884" t="s">
        <v>8787</v>
      </c>
      <c r="E2573" s="884" t="s">
        <v>17433</v>
      </c>
      <c r="F2573" s="884" t="s">
        <v>17434</v>
      </c>
    </row>
    <row r="2574" customFormat="false" ht="15" hidden="false" customHeight="false" outlineLevel="0" collapsed="false">
      <c r="A2574" s="884" t="s">
        <v>8464</v>
      </c>
      <c r="B2574" s="884" t="s">
        <v>17435</v>
      </c>
      <c r="C2574" s="885" t="s">
        <v>17436</v>
      </c>
      <c r="D2574" s="884" t="s">
        <v>8787</v>
      </c>
      <c r="E2574" s="884" t="s">
        <v>17437</v>
      </c>
      <c r="F2574" s="884" t="s">
        <v>17438</v>
      </c>
    </row>
    <row r="2575" customFormat="false" ht="15" hidden="false" customHeight="false" outlineLevel="0" collapsed="false">
      <c r="A2575" s="884" t="s">
        <v>8464</v>
      </c>
      <c r="B2575" s="884" t="s">
        <v>17439</v>
      </c>
      <c r="C2575" s="885" t="s">
        <v>17440</v>
      </c>
      <c r="D2575" s="884" t="s">
        <v>8787</v>
      </c>
      <c r="E2575" s="884" t="s">
        <v>17441</v>
      </c>
      <c r="F2575" s="884" t="s">
        <v>17442</v>
      </c>
    </row>
    <row r="2576" customFormat="false" ht="15" hidden="false" customHeight="false" outlineLevel="0" collapsed="false">
      <c r="A2576" s="884" t="s">
        <v>8464</v>
      </c>
      <c r="B2576" s="884" t="s">
        <v>17443</v>
      </c>
      <c r="C2576" s="885" t="s">
        <v>17444</v>
      </c>
      <c r="D2576" s="884" t="s">
        <v>8787</v>
      </c>
      <c r="E2576" s="884" t="s">
        <v>17445</v>
      </c>
      <c r="F2576" s="884" t="s">
        <v>17446</v>
      </c>
    </row>
    <row r="2577" customFormat="false" ht="23.25" hidden="false" customHeight="false" outlineLevel="0" collapsed="false">
      <c r="A2577" s="884" t="s">
        <v>8464</v>
      </c>
      <c r="B2577" s="884" t="s">
        <v>17447</v>
      </c>
      <c r="C2577" s="885" t="s">
        <v>17448</v>
      </c>
      <c r="D2577" s="884" t="s">
        <v>8787</v>
      </c>
      <c r="E2577" s="884" t="s">
        <v>17449</v>
      </c>
      <c r="F2577" s="884" t="s">
        <v>17450</v>
      </c>
    </row>
    <row r="2578" customFormat="false" ht="23.25" hidden="false" customHeight="false" outlineLevel="0" collapsed="false">
      <c r="A2578" s="884" t="s">
        <v>8464</v>
      </c>
      <c r="B2578" s="884" t="s">
        <v>17451</v>
      </c>
      <c r="C2578" s="885" t="s">
        <v>17452</v>
      </c>
      <c r="D2578" s="884" t="s">
        <v>8787</v>
      </c>
      <c r="E2578" s="884" t="s">
        <v>17453</v>
      </c>
      <c r="F2578" s="884" t="s">
        <v>17454</v>
      </c>
    </row>
    <row r="2579" customFormat="false" ht="23.25" hidden="false" customHeight="false" outlineLevel="0" collapsed="false">
      <c r="A2579" s="884" t="s">
        <v>8464</v>
      </c>
      <c r="B2579" s="884" t="s">
        <v>17455</v>
      </c>
      <c r="C2579" s="885" t="s">
        <v>17456</v>
      </c>
      <c r="D2579" s="884" t="s">
        <v>8787</v>
      </c>
      <c r="E2579" s="884" t="s">
        <v>17457</v>
      </c>
      <c r="F2579" s="884" t="s">
        <v>17458</v>
      </c>
    </row>
    <row r="2580" customFormat="false" ht="23.25" hidden="false" customHeight="false" outlineLevel="0" collapsed="false">
      <c r="A2580" s="884" t="s">
        <v>8464</v>
      </c>
      <c r="B2580" s="884" t="s">
        <v>17459</v>
      </c>
      <c r="C2580" s="885" t="s">
        <v>17460</v>
      </c>
      <c r="D2580" s="884" t="s">
        <v>8787</v>
      </c>
      <c r="E2580" s="884" t="s">
        <v>17461</v>
      </c>
      <c r="F2580" s="884" t="s">
        <v>17462</v>
      </c>
    </row>
    <row r="2581" customFormat="false" ht="23.25" hidden="false" customHeight="false" outlineLevel="0" collapsed="false">
      <c r="A2581" s="884" t="s">
        <v>8464</v>
      </c>
      <c r="B2581" s="884" t="s">
        <v>17463</v>
      </c>
      <c r="C2581" s="885" t="s">
        <v>17464</v>
      </c>
      <c r="D2581" s="884" t="s">
        <v>8787</v>
      </c>
      <c r="E2581" s="884" t="s">
        <v>17465</v>
      </c>
      <c r="F2581" s="884" t="s">
        <v>17466</v>
      </c>
    </row>
    <row r="2582" customFormat="false" ht="23.25" hidden="false" customHeight="false" outlineLevel="0" collapsed="false">
      <c r="A2582" s="884" t="s">
        <v>8464</v>
      </c>
      <c r="B2582" s="884" t="s">
        <v>17467</v>
      </c>
      <c r="C2582" s="885" t="s">
        <v>17468</v>
      </c>
      <c r="D2582" s="884" t="s">
        <v>8787</v>
      </c>
      <c r="E2582" s="884" t="s">
        <v>17469</v>
      </c>
      <c r="F2582" s="884" t="s">
        <v>17470</v>
      </c>
    </row>
    <row r="2583" customFormat="false" ht="15" hidden="false" customHeight="false" outlineLevel="0" collapsed="false">
      <c r="A2583" s="884" t="s">
        <v>8464</v>
      </c>
      <c r="B2583" s="884" t="s">
        <v>17471</v>
      </c>
      <c r="C2583" s="885" t="s">
        <v>17472</v>
      </c>
      <c r="D2583" s="884" t="s">
        <v>8787</v>
      </c>
      <c r="E2583" s="884" t="s">
        <v>17473</v>
      </c>
      <c r="F2583" s="884" t="s">
        <v>17474</v>
      </c>
    </row>
    <row r="2584" customFormat="false" ht="23.25" hidden="false" customHeight="false" outlineLevel="0" collapsed="false">
      <c r="A2584" s="884" t="s">
        <v>8464</v>
      </c>
      <c r="B2584" s="884" t="s">
        <v>17475</v>
      </c>
      <c r="C2584" s="885" t="s">
        <v>17476</v>
      </c>
      <c r="D2584" s="884" t="s">
        <v>8787</v>
      </c>
      <c r="E2584" s="884" t="s">
        <v>17477</v>
      </c>
      <c r="F2584" s="884" t="s">
        <v>17478</v>
      </c>
    </row>
    <row r="2585" customFormat="false" ht="23.25" hidden="false" customHeight="false" outlineLevel="0" collapsed="false">
      <c r="A2585" s="884" t="s">
        <v>8464</v>
      </c>
      <c r="B2585" s="884" t="s">
        <v>17479</v>
      </c>
      <c r="C2585" s="885" t="s">
        <v>17480</v>
      </c>
      <c r="D2585" s="884" t="s">
        <v>8787</v>
      </c>
      <c r="E2585" s="884" t="s">
        <v>17481</v>
      </c>
      <c r="F2585" s="884" t="s">
        <v>17482</v>
      </c>
    </row>
    <row r="2586" customFormat="false" ht="15" hidden="false" customHeight="false" outlineLevel="0" collapsed="false">
      <c r="A2586" s="884" t="s">
        <v>8464</v>
      </c>
      <c r="B2586" s="884" t="s">
        <v>17483</v>
      </c>
      <c r="C2586" s="885" t="s">
        <v>17484</v>
      </c>
      <c r="D2586" s="884" t="s">
        <v>8787</v>
      </c>
      <c r="E2586" s="884" t="s">
        <v>17485</v>
      </c>
      <c r="F2586" s="884" t="s">
        <v>17486</v>
      </c>
    </row>
    <row r="2587" customFormat="false" ht="15" hidden="false" customHeight="false" outlineLevel="0" collapsed="false">
      <c r="A2587" s="884" t="s">
        <v>8464</v>
      </c>
      <c r="B2587" s="884" t="s">
        <v>17487</v>
      </c>
      <c r="C2587" s="885" t="s">
        <v>17488</v>
      </c>
      <c r="D2587" s="884" t="s">
        <v>8787</v>
      </c>
      <c r="E2587" s="884" t="s">
        <v>17489</v>
      </c>
      <c r="F2587" s="884" t="s">
        <v>10832</v>
      </c>
    </row>
    <row r="2588" customFormat="false" ht="15" hidden="false" customHeight="false" outlineLevel="0" collapsed="false">
      <c r="A2588" s="884" t="s">
        <v>8464</v>
      </c>
      <c r="B2588" s="884" t="s">
        <v>17490</v>
      </c>
      <c r="C2588" s="885" t="s">
        <v>17491</v>
      </c>
      <c r="D2588" s="884" t="s">
        <v>8787</v>
      </c>
      <c r="E2588" s="884" t="s">
        <v>17492</v>
      </c>
      <c r="F2588" s="884" t="s">
        <v>17493</v>
      </c>
    </row>
    <row r="2589" customFormat="false" ht="15" hidden="false" customHeight="false" outlineLevel="0" collapsed="false">
      <c r="A2589" s="884" t="s">
        <v>8464</v>
      </c>
      <c r="B2589" s="884" t="s">
        <v>17494</v>
      </c>
      <c r="C2589" s="885" t="s">
        <v>17495</v>
      </c>
      <c r="D2589" s="884" t="s">
        <v>8787</v>
      </c>
      <c r="E2589" s="884" t="s">
        <v>17492</v>
      </c>
      <c r="F2589" s="884" t="s">
        <v>17493</v>
      </c>
    </row>
    <row r="2590" customFormat="false" ht="15" hidden="false" customHeight="false" outlineLevel="0" collapsed="false">
      <c r="A2590" s="884" t="s">
        <v>8464</v>
      </c>
      <c r="B2590" s="884" t="s">
        <v>17496</v>
      </c>
      <c r="C2590" s="885" t="s">
        <v>17497</v>
      </c>
      <c r="D2590" s="884" t="s">
        <v>8787</v>
      </c>
      <c r="E2590" s="884" t="s">
        <v>12081</v>
      </c>
      <c r="F2590" s="884" t="s">
        <v>9809</v>
      </c>
    </row>
    <row r="2591" customFormat="false" ht="15" hidden="false" customHeight="false" outlineLevel="0" collapsed="false">
      <c r="A2591" s="884" t="s">
        <v>8464</v>
      </c>
      <c r="B2591" s="884" t="s">
        <v>17498</v>
      </c>
      <c r="C2591" s="885" t="s">
        <v>17499</v>
      </c>
      <c r="D2591" s="884" t="s">
        <v>8787</v>
      </c>
      <c r="E2591" s="884" t="s">
        <v>17500</v>
      </c>
      <c r="F2591" s="884" t="s">
        <v>17501</v>
      </c>
    </row>
    <row r="2592" customFormat="false" ht="15" hidden="false" customHeight="false" outlineLevel="0" collapsed="false">
      <c r="A2592" s="884" t="s">
        <v>8464</v>
      </c>
      <c r="B2592" s="884" t="s">
        <v>17502</v>
      </c>
      <c r="C2592" s="885" t="s">
        <v>17503</v>
      </c>
      <c r="D2592" s="884" t="s">
        <v>8787</v>
      </c>
      <c r="E2592" s="884" t="s">
        <v>17504</v>
      </c>
      <c r="F2592" s="884" t="s">
        <v>17505</v>
      </c>
    </row>
    <row r="2593" customFormat="false" ht="15" hidden="false" customHeight="false" outlineLevel="0" collapsed="false">
      <c r="A2593" s="884" t="s">
        <v>8464</v>
      </c>
      <c r="B2593" s="884" t="s">
        <v>17506</v>
      </c>
      <c r="C2593" s="885" t="s">
        <v>17507</v>
      </c>
      <c r="D2593" s="884" t="s">
        <v>8787</v>
      </c>
      <c r="E2593" s="884" t="s">
        <v>17508</v>
      </c>
      <c r="F2593" s="884" t="s">
        <v>17509</v>
      </c>
    </row>
    <row r="2594" customFormat="false" ht="15" hidden="false" customHeight="false" outlineLevel="0" collapsed="false">
      <c r="A2594" s="884" t="s">
        <v>8464</v>
      </c>
      <c r="B2594" s="884" t="s">
        <v>17510</v>
      </c>
      <c r="C2594" s="885" t="s">
        <v>17511</v>
      </c>
      <c r="D2594" s="884" t="s">
        <v>8787</v>
      </c>
      <c r="E2594" s="884" t="s">
        <v>17512</v>
      </c>
      <c r="F2594" s="884" t="s">
        <v>17513</v>
      </c>
    </row>
    <row r="2595" customFormat="false" ht="15" hidden="false" customHeight="false" outlineLevel="0" collapsed="false">
      <c r="A2595" s="884" t="s">
        <v>8464</v>
      </c>
      <c r="B2595" s="884" t="s">
        <v>17514</v>
      </c>
      <c r="C2595" s="885" t="s">
        <v>17515</v>
      </c>
      <c r="D2595" s="884" t="s">
        <v>8787</v>
      </c>
      <c r="E2595" s="884" t="s">
        <v>17516</v>
      </c>
      <c r="F2595" s="884" t="s">
        <v>17517</v>
      </c>
    </row>
    <row r="2596" customFormat="false" ht="15" hidden="false" customHeight="false" outlineLevel="0" collapsed="false">
      <c r="A2596" s="884" t="s">
        <v>8464</v>
      </c>
      <c r="B2596" s="884" t="s">
        <v>17518</v>
      </c>
      <c r="C2596" s="885" t="s">
        <v>17519</v>
      </c>
      <c r="D2596" s="884" t="s">
        <v>8787</v>
      </c>
      <c r="E2596" s="884" t="s">
        <v>17516</v>
      </c>
      <c r="F2596" s="884" t="s">
        <v>17517</v>
      </c>
    </row>
    <row r="2597" customFormat="false" ht="15" hidden="false" customHeight="false" outlineLevel="0" collapsed="false">
      <c r="A2597" s="884" t="s">
        <v>8464</v>
      </c>
      <c r="B2597" s="884" t="s">
        <v>17520</v>
      </c>
      <c r="C2597" s="885" t="s">
        <v>17521</v>
      </c>
      <c r="D2597" s="884" t="s">
        <v>8787</v>
      </c>
      <c r="E2597" s="884" t="s">
        <v>17522</v>
      </c>
      <c r="F2597" s="884" t="s">
        <v>17523</v>
      </c>
    </row>
    <row r="2598" customFormat="false" ht="15" hidden="false" customHeight="false" outlineLevel="0" collapsed="false">
      <c r="A2598" s="884" t="s">
        <v>8464</v>
      </c>
      <c r="B2598" s="884" t="s">
        <v>17524</v>
      </c>
      <c r="C2598" s="885" t="s">
        <v>17525</v>
      </c>
      <c r="D2598" s="884" t="s">
        <v>8787</v>
      </c>
      <c r="E2598" s="884" t="s">
        <v>17526</v>
      </c>
      <c r="F2598" s="884" t="s">
        <v>17527</v>
      </c>
    </row>
    <row r="2599" customFormat="false" ht="15" hidden="false" customHeight="false" outlineLevel="0" collapsed="false">
      <c r="A2599" s="884" t="s">
        <v>8464</v>
      </c>
      <c r="B2599" s="884" t="s">
        <v>17528</v>
      </c>
      <c r="C2599" s="885" t="s">
        <v>17529</v>
      </c>
      <c r="D2599" s="884" t="s">
        <v>8787</v>
      </c>
      <c r="E2599" s="884" t="s">
        <v>17530</v>
      </c>
      <c r="F2599" s="884" t="s">
        <v>17531</v>
      </c>
    </row>
    <row r="2600" customFormat="false" ht="15" hidden="false" customHeight="false" outlineLevel="0" collapsed="false">
      <c r="A2600" s="884" t="s">
        <v>8464</v>
      </c>
      <c r="B2600" s="884" t="s">
        <v>17532</v>
      </c>
      <c r="C2600" s="885" t="s">
        <v>17533</v>
      </c>
      <c r="D2600" s="884" t="s">
        <v>8787</v>
      </c>
      <c r="E2600" s="884" t="s">
        <v>17534</v>
      </c>
      <c r="F2600" s="884" t="s">
        <v>12746</v>
      </c>
    </row>
    <row r="2601" customFormat="false" ht="15" hidden="false" customHeight="false" outlineLevel="0" collapsed="false">
      <c r="A2601" s="884" t="s">
        <v>8464</v>
      </c>
      <c r="B2601" s="884" t="s">
        <v>17535</v>
      </c>
      <c r="C2601" s="885" t="s">
        <v>17536</v>
      </c>
      <c r="D2601" s="884" t="s">
        <v>8787</v>
      </c>
      <c r="E2601" s="884" t="s">
        <v>17537</v>
      </c>
      <c r="F2601" s="884" t="s">
        <v>17538</v>
      </c>
    </row>
    <row r="2602" customFormat="false" ht="15" hidden="false" customHeight="false" outlineLevel="0" collapsed="false">
      <c r="A2602" s="884" t="s">
        <v>8464</v>
      </c>
      <c r="B2602" s="884" t="s">
        <v>17539</v>
      </c>
      <c r="C2602" s="885" t="s">
        <v>17540</v>
      </c>
      <c r="D2602" s="884" t="s">
        <v>8787</v>
      </c>
      <c r="E2602" s="884" t="s">
        <v>17541</v>
      </c>
      <c r="F2602" s="884" t="s">
        <v>15041</v>
      </c>
    </row>
    <row r="2603" customFormat="false" ht="15" hidden="false" customHeight="false" outlineLevel="0" collapsed="false">
      <c r="A2603" s="884" t="s">
        <v>8464</v>
      </c>
      <c r="B2603" s="884" t="s">
        <v>17542</v>
      </c>
      <c r="C2603" s="885" t="s">
        <v>17543</v>
      </c>
      <c r="D2603" s="884" t="s">
        <v>8787</v>
      </c>
      <c r="E2603" s="884" t="s">
        <v>17541</v>
      </c>
      <c r="F2603" s="884" t="s">
        <v>15041</v>
      </c>
    </row>
    <row r="2604" customFormat="false" ht="15" hidden="false" customHeight="false" outlineLevel="0" collapsed="false">
      <c r="A2604" s="884" t="s">
        <v>8464</v>
      </c>
      <c r="B2604" s="884" t="s">
        <v>17544</v>
      </c>
      <c r="C2604" s="885" t="s">
        <v>17545</v>
      </c>
      <c r="D2604" s="884" t="s">
        <v>8787</v>
      </c>
      <c r="E2604" s="884" t="s">
        <v>17546</v>
      </c>
      <c r="F2604" s="884" t="s">
        <v>17547</v>
      </c>
    </row>
    <row r="2605" customFormat="false" ht="15" hidden="false" customHeight="false" outlineLevel="0" collapsed="false">
      <c r="A2605" s="884" t="s">
        <v>8464</v>
      </c>
      <c r="B2605" s="884" t="s">
        <v>17548</v>
      </c>
      <c r="C2605" s="885" t="s">
        <v>17549</v>
      </c>
      <c r="D2605" s="884" t="s">
        <v>8787</v>
      </c>
      <c r="E2605" s="884" t="s">
        <v>17550</v>
      </c>
      <c r="F2605" s="884" t="s">
        <v>17551</v>
      </c>
    </row>
    <row r="2606" customFormat="false" ht="15" hidden="false" customHeight="false" outlineLevel="0" collapsed="false">
      <c r="A2606" s="884" t="s">
        <v>8464</v>
      </c>
      <c r="B2606" s="884" t="s">
        <v>17552</v>
      </c>
      <c r="C2606" s="885" t="s">
        <v>17553</v>
      </c>
      <c r="D2606" s="884" t="s">
        <v>8787</v>
      </c>
      <c r="E2606" s="884" t="s">
        <v>17554</v>
      </c>
      <c r="F2606" s="884" t="s">
        <v>17555</v>
      </c>
    </row>
    <row r="2607" customFormat="false" ht="15" hidden="false" customHeight="false" outlineLevel="0" collapsed="false">
      <c r="A2607" s="884" t="s">
        <v>8464</v>
      </c>
      <c r="B2607" s="884" t="s">
        <v>17556</v>
      </c>
      <c r="C2607" s="885" t="s">
        <v>17557</v>
      </c>
      <c r="D2607" s="884" t="s">
        <v>8787</v>
      </c>
      <c r="E2607" s="884" t="s">
        <v>17558</v>
      </c>
      <c r="F2607" s="884" t="s">
        <v>17559</v>
      </c>
    </row>
    <row r="2608" customFormat="false" ht="15" hidden="false" customHeight="false" outlineLevel="0" collapsed="false">
      <c r="A2608" s="884" t="s">
        <v>8464</v>
      </c>
      <c r="B2608" s="884" t="s">
        <v>17560</v>
      </c>
      <c r="C2608" s="885" t="s">
        <v>17561</v>
      </c>
      <c r="D2608" s="884" t="s">
        <v>8787</v>
      </c>
      <c r="E2608" s="884" t="s">
        <v>8873</v>
      </c>
      <c r="F2608" s="884" t="s">
        <v>17562</v>
      </c>
    </row>
    <row r="2609" customFormat="false" ht="15" hidden="false" customHeight="false" outlineLevel="0" collapsed="false">
      <c r="A2609" s="884" t="s">
        <v>8464</v>
      </c>
      <c r="B2609" s="884" t="s">
        <v>17563</v>
      </c>
      <c r="C2609" s="885" t="s">
        <v>17564</v>
      </c>
      <c r="D2609" s="884" t="s">
        <v>8787</v>
      </c>
      <c r="E2609" s="884" t="s">
        <v>17565</v>
      </c>
      <c r="F2609" s="884" t="s">
        <v>17566</v>
      </c>
    </row>
    <row r="2610" customFormat="false" ht="23.25" hidden="false" customHeight="false" outlineLevel="0" collapsed="false">
      <c r="A2610" s="884" t="s">
        <v>8464</v>
      </c>
      <c r="B2610" s="884" t="s">
        <v>17567</v>
      </c>
      <c r="C2610" s="885" t="s">
        <v>17568</v>
      </c>
      <c r="D2610" s="884" t="s">
        <v>8787</v>
      </c>
      <c r="E2610" s="884" t="s">
        <v>8868</v>
      </c>
      <c r="F2610" s="884" t="s">
        <v>17485</v>
      </c>
    </row>
    <row r="2611" customFormat="false" ht="23.25" hidden="false" customHeight="false" outlineLevel="0" collapsed="false">
      <c r="A2611" s="884" t="s">
        <v>8464</v>
      </c>
      <c r="B2611" s="884" t="s">
        <v>17569</v>
      </c>
      <c r="C2611" s="885" t="s">
        <v>17570</v>
      </c>
      <c r="D2611" s="884" t="s">
        <v>8787</v>
      </c>
      <c r="E2611" s="884" t="s">
        <v>15954</v>
      </c>
      <c r="F2611" s="884" t="s">
        <v>9965</v>
      </c>
    </row>
    <row r="2612" customFormat="false" ht="23.25" hidden="false" customHeight="false" outlineLevel="0" collapsed="false">
      <c r="A2612" s="884" t="s">
        <v>8464</v>
      </c>
      <c r="B2612" s="884" t="s">
        <v>17571</v>
      </c>
      <c r="C2612" s="885" t="s">
        <v>17572</v>
      </c>
      <c r="D2612" s="884" t="s">
        <v>8787</v>
      </c>
      <c r="E2612" s="884" t="s">
        <v>17573</v>
      </c>
      <c r="F2612" s="884" t="s">
        <v>15869</v>
      </c>
    </row>
    <row r="2613" customFormat="false" ht="23.25" hidden="false" customHeight="false" outlineLevel="0" collapsed="false">
      <c r="A2613" s="884" t="s">
        <v>8464</v>
      </c>
      <c r="B2613" s="884" t="s">
        <v>17574</v>
      </c>
      <c r="C2613" s="885" t="s">
        <v>17575</v>
      </c>
      <c r="D2613" s="884" t="s">
        <v>8787</v>
      </c>
      <c r="E2613" s="884" t="s">
        <v>17576</v>
      </c>
      <c r="F2613" s="884" t="s">
        <v>17577</v>
      </c>
    </row>
    <row r="2614" customFormat="false" ht="23.25" hidden="false" customHeight="false" outlineLevel="0" collapsed="false">
      <c r="A2614" s="884" t="s">
        <v>8464</v>
      </c>
      <c r="B2614" s="884" t="s">
        <v>17578</v>
      </c>
      <c r="C2614" s="885" t="s">
        <v>17579</v>
      </c>
      <c r="D2614" s="884" t="s">
        <v>8787</v>
      </c>
      <c r="E2614" s="884" t="s">
        <v>12715</v>
      </c>
      <c r="F2614" s="884" t="s">
        <v>9809</v>
      </c>
    </row>
    <row r="2615" customFormat="false" ht="23.25" hidden="false" customHeight="false" outlineLevel="0" collapsed="false">
      <c r="A2615" s="884" t="s">
        <v>8464</v>
      </c>
      <c r="B2615" s="884" t="s">
        <v>17580</v>
      </c>
      <c r="C2615" s="885" t="s">
        <v>17581</v>
      </c>
      <c r="D2615" s="884" t="s">
        <v>8787</v>
      </c>
      <c r="E2615" s="884" t="s">
        <v>16713</v>
      </c>
      <c r="F2615" s="884" t="s">
        <v>17276</v>
      </c>
    </row>
    <row r="2616" customFormat="false" ht="23.25" hidden="false" customHeight="false" outlineLevel="0" collapsed="false">
      <c r="A2616" s="884" t="s">
        <v>8464</v>
      </c>
      <c r="B2616" s="884" t="s">
        <v>17582</v>
      </c>
      <c r="C2616" s="885" t="s">
        <v>17583</v>
      </c>
      <c r="D2616" s="884" t="s">
        <v>8787</v>
      </c>
      <c r="E2616" s="884" t="s">
        <v>17584</v>
      </c>
      <c r="F2616" s="884" t="s">
        <v>17585</v>
      </c>
    </row>
    <row r="2617" customFormat="false" ht="23.25" hidden="false" customHeight="false" outlineLevel="0" collapsed="false">
      <c r="A2617" s="884" t="s">
        <v>8464</v>
      </c>
      <c r="B2617" s="884" t="s">
        <v>17586</v>
      </c>
      <c r="C2617" s="885" t="s">
        <v>17587</v>
      </c>
      <c r="D2617" s="884" t="s">
        <v>8787</v>
      </c>
      <c r="E2617" s="884" t="s">
        <v>17588</v>
      </c>
      <c r="F2617" s="884" t="s">
        <v>17589</v>
      </c>
    </row>
    <row r="2618" customFormat="false" ht="23.25" hidden="false" customHeight="false" outlineLevel="0" collapsed="false">
      <c r="A2618" s="884" t="s">
        <v>8464</v>
      </c>
      <c r="B2618" s="884" t="s">
        <v>17590</v>
      </c>
      <c r="C2618" s="885" t="s">
        <v>17591</v>
      </c>
      <c r="D2618" s="884" t="s">
        <v>8787</v>
      </c>
      <c r="E2618" s="884" t="s">
        <v>17592</v>
      </c>
      <c r="F2618" s="884" t="s">
        <v>17593</v>
      </c>
    </row>
    <row r="2619" customFormat="false" ht="23.25" hidden="false" customHeight="false" outlineLevel="0" collapsed="false">
      <c r="A2619" s="884" t="s">
        <v>8464</v>
      </c>
      <c r="B2619" s="884" t="s">
        <v>17594</v>
      </c>
      <c r="C2619" s="885" t="s">
        <v>17595</v>
      </c>
      <c r="D2619" s="884" t="s">
        <v>8787</v>
      </c>
      <c r="E2619" s="884" t="s">
        <v>17596</v>
      </c>
      <c r="F2619" s="884" t="s">
        <v>17597</v>
      </c>
    </row>
    <row r="2620" customFormat="false" ht="23.25" hidden="false" customHeight="false" outlineLevel="0" collapsed="false">
      <c r="A2620" s="884" t="s">
        <v>8464</v>
      </c>
      <c r="B2620" s="884" t="s">
        <v>17598</v>
      </c>
      <c r="C2620" s="885" t="s">
        <v>17599</v>
      </c>
      <c r="D2620" s="884" t="s">
        <v>8787</v>
      </c>
      <c r="E2620" s="884" t="s">
        <v>13693</v>
      </c>
      <c r="F2620" s="884" t="s">
        <v>14727</v>
      </c>
    </row>
    <row r="2621" customFormat="false" ht="23.25" hidden="false" customHeight="false" outlineLevel="0" collapsed="false">
      <c r="A2621" s="884" t="s">
        <v>8464</v>
      </c>
      <c r="B2621" s="884" t="s">
        <v>17600</v>
      </c>
      <c r="C2621" s="885" t="s">
        <v>17601</v>
      </c>
      <c r="D2621" s="884" t="s">
        <v>8787</v>
      </c>
      <c r="E2621" s="884" t="s">
        <v>17602</v>
      </c>
      <c r="F2621" s="884" t="s">
        <v>17603</v>
      </c>
    </row>
    <row r="2622" customFormat="false" ht="23.25" hidden="false" customHeight="false" outlineLevel="0" collapsed="false">
      <c r="A2622" s="884" t="s">
        <v>8464</v>
      </c>
      <c r="B2622" s="884" t="s">
        <v>17604</v>
      </c>
      <c r="C2622" s="885" t="s">
        <v>17605</v>
      </c>
      <c r="D2622" s="884" t="s">
        <v>8787</v>
      </c>
      <c r="E2622" s="884" t="s">
        <v>17606</v>
      </c>
      <c r="F2622" s="884" t="s">
        <v>17607</v>
      </c>
    </row>
    <row r="2623" customFormat="false" ht="23.25" hidden="false" customHeight="false" outlineLevel="0" collapsed="false">
      <c r="A2623" s="884" t="s">
        <v>8464</v>
      </c>
      <c r="B2623" s="884" t="s">
        <v>17608</v>
      </c>
      <c r="C2623" s="885" t="s">
        <v>17609</v>
      </c>
      <c r="D2623" s="884" t="s">
        <v>8787</v>
      </c>
      <c r="E2623" s="884" t="s">
        <v>17610</v>
      </c>
      <c r="F2623" s="884" t="s">
        <v>17611</v>
      </c>
    </row>
    <row r="2624" customFormat="false" ht="23.25" hidden="false" customHeight="false" outlineLevel="0" collapsed="false">
      <c r="A2624" s="884" t="s">
        <v>8464</v>
      </c>
      <c r="B2624" s="884" t="s">
        <v>17612</v>
      </c>
      <c r="C2624" s="885" t="s">
        <v>17613</v>
      </c>
      <c r="D2624" s="884" t="s">
        <v>8787</v>
      </c>
      <c r="E2624" s="884" t="s">
        <v>17614</v>
      </c>
      <c r="F2624" s="884" t="s">
        <v>17615</v>
      </c>
    </row>
    <row r="2625" customFormat="false" ht="23.25" hidden="false" customHeight="false" outlineLevel="0" collapsed="false">
      <c r="A2625" s="884" t="s">
        <v>8464</v>
      </c>
      <c r="B2625" s="884" t="s">
        <v>17616</v>
      </c>
      <c r="C2625" s="885" t="s">
        <v>17617</v>
      </c>
      <c r="D2625" s="884" t="s">
        <v>8787</v>
      </c>
      <c r="E2625" s="884" t="s">
        <v>17618</v>
      </c>
      <c r="F2625" s="884" t="s">
        <v>17619</v>
      </c>
    </row>
    <row r="2626" customFormat="false" ht="23.25" hidden="false" customHeight="false" outlineLevel="0" collapsed="false">
      <c r="A2626" s="884" t="s">
        <v>8464</v>
      </c>
      <c r="B2626" s="884" t="s">
        <v>17620</v>
      </c>
      <c r="C2626" s="885" t="s">
        <v>17621</v>
      </c>
      <c r="D2626" s="884" t="s">
        <v>8787</v>
      </c>
      <c r="E2626" s="884" t="s">
        <v>17622</v>
      </c>
      <c r="F2626" s="884" t="s">
        <v>17623</v>
      </c>
    </row>
    <row r="2627" customFormat="false" ht="23.25" hidden="false" customHeight="false" outlineLevel="0" collapsed="false">
      <c r="A2627" s="884" t="s">
        <v>8464</v>
      </c>
      <c r="B2627" s="884" t="s">
        <v>17624</v>
      </c>
      <c r="C2627" s="885" t="s">
        <v>17625</v>
      </c>
      <c r="D2627" s="884" t="s">
        <v>8787</v>
      </c>
      <c r="E2627" s="884" t="s">
        <v>17626</v>
      </c>
      <c r="F2627" s="884" t="s">
        <v>10513</v>
      </c>
    </row>
    <row r="2628" customFormat="false" ht="23.25" hidden="false" customHeight="false" outlineLevel="0" collapsed="false">
      <c r="A2628" s="884" t="s">
        <v>8464</v>
      </c>
      <c r="B2628" s="884" t="s">
        <v>17627</v>
      </c>
      <c r="C2628" s="885" t="s">
        <v>17628</v>
      </c>
      <c r="D2628" s="884" t="s">
        <v>8787</v>
      </c>
      <c r="E2628" s="884" t="s">
        <v>17629</v>
      </c>
      <c r="F2628" s="884" t="s">
        <v>17630</v>
      </c>
    </row>
    <row r="2629" customFormat="false" ht="23.25" hidden="false" customHeight="false" outlineLevel="0" collapsed="false">
      <c r="A2629" s="884" t="s">
        <v>8464</v>
      </c>
      <c r="B2629" s="884" t="s">
        <v>17631</v>
      </c>
      <c r="C2629" s="885" t="s">
        <v>17632</v>
      </c>
      <c r="D2629" s="884" t="s">
        <v>8787</v>
      </c>
      <c r="E2629" s="884" t="s">
        <v>17633</v>
      </c>
      <c r="F2629" s="884" t="s">
        <v>17634</v>
      </c>
    </row>
    <row r="2630" customFormat="false" ht="23.25" hidden="false" customHeight="false" outlineLevel="0" collapsed="false">
      <c r="A2630" s="884" t="s">
        <v>8464</v>
      </c>
      <c r="B2630" s="884" t="s">
        <v>17635</v>
      </c>
      <c r="C2630" s="885" t="s">
        <v>17636</v>
      </c>
      <c r="D2630" s="884" t="s">
        <v>8787</v>
      </c>
      <c r="E2630" s="884" t="s">
        <v>17637</v>
      </c>
      <c r="F2630" s="884" t="s">
        <v>14681</v>
      </c>
    </row>
    <row r="2631" customFormat="false" ht="23.25" hidden="false" customHeight="false" outlineLevel="0" collapsed="false">
      <c r="A2631" s="884" t="s">
        <v>8464</v>
      </c>
      <c r="B2631" s="884" t="s">
        <v>17638</v>
      </c>
      <c r="C2631" s="885" t="s">
        <v>17639</v>
      </c>
      <c r="D2631" s="884" t="s">
        <v>8787</v>
      </c>
      <c r="E2631" s="884" t="s">
        <v>17640</v>
      </c>
      <c r="F2631" s="884" t="s">
        <v>17641</v>
      </c>
    </row>
    <row r="2632" customFormat="false" ht="23.25" hidden="false" customHeight="false" outlineLevel="0" collapsed="false">
      <c r="A2632" s="884" t="s">
        <v>8464</v>
      </c>
      <c r="B2632" s="884" t="s">
        <v>17642</v>
      </c>
      <c r="C2632" s="885" t="s">
        <v>17643</v>
      </c>
      <c r="D2632" s="884" t="s">
        <v>8787</v>
      </c>
      <c r="E2632" s="884" t="s">
        <v>10149</v>
      </c>
      <c r="F2632" s="884" t="s">
        <v>17644</v>
      </c>
    </row>
    <row r="2633" customFormat="false" ht="23.25" hidden="false" customHeight="false" outlineLevel="0" collapsed="false">
      <c r="A2633" s="884" t="s">
        <v>8464</v>
      </c>
      <c r="B2633" s="884" t="s">
        <v>17645</v>
      </c>
      <c r="C2633" s="885" t="s">
        <v>17646</v>
      </c>
      <c r="D2633" s="884" t="s">
        <v>8787</v>
      </c>
      <c r="E2633" s="884" t="s">
        <v>9285</v>
      </c>
      <c r="F2633" s="884" t="s">
        <v>17647</v>
      </c>
    </row>
    <row r="2634" customFormat="false" ht="23.25" hidden="false" customHeight="false" outlineLevel="0" collapsed="false">
      <c r="A2634" s="884" t="s">
        <v>8464</v>
      </c>
      <c r="B2634" s="884" t="s">
        <v>17648</v>
      </c>
      <c r="C2634" s="885" t="s">
        <v>17649</v>
      </c>
      <c r="D2634" s="884" t="s">
        <v>8787</v>
      </c>
      <c r="E2634" s="884" t="s">
        <v>8613</v>
      </c>
      <c r="F2634" s="884" t="s">
        <v>17650</v>
      </c>
    </row>
    <row r="2635" customFormat="false" ht="23.25" hidden="false" customHeight="false" outlineLevel="0" collapsed="false">
      <c r="A2635" s="884" t="s">
        <v>8464</v>
      </c>
      <c r="B2635" s="884" t="s">
        <v>17651</v>
      </c>
      <c r="C2635" s="885" t="s">
        <v>17652</v>
      </c>
      <c r="D2635" s="884" t="s">
        <v>8787</v>
      </c>
      <c r="E2635" s="884" t="s">
        <v>17653</v>
      </c>
      <c r="F2635" s="884" t="s">
        <v>17654</v>
      </c>
    </row>
    <row r="2636" customFormat="false" ht="23.25" hidden="false" customHeight="false" outlineLevel="0" collapsed="false">
      <c r="A2636" s="884" t="s">
        <v>8464</v>
      </c>
      <c r="B2636" s="884" t="s">
        <v>17655</v>
      </c>
      <c r="C2636" s="885" t="s">
        <v>17656</v>
      </c>
      <c r="D2636" s="884" t="s">
        <v>8787</v>
      </c>
      <c r="E2636" s="884" t="s">
        <v>17657</v>
      </c>
      <c r="F2636" s="884" t="s">
        <v>17658</v>
      </c>
    </row>
    <row r="2637" customFormat="false" ht="23.25" hidden="false" customHeight="false" outlineLevel="0" collapsed="false">
      <c r="A2637" s="884" t="s">
        <v>8464</v>
      </c>
      <c r="B2637" s="884" t="s">
        <v>17659</v>
      </c>
      <c r="C2637" s="885" t="s">
        <v>17660</v>
      </c>
      <c r="D2637" s="884" t="s">
        <v>8787</v>
      </c>
      <c r="E2637" s="884" t="s">
        <v>17661</v>
      </c>
      <c r="F2637" s="884" t="s">
        <v>17662</v>
      </c>
    </row>
    <row r="2638" customFormat="false" ht="23.25" hidden="false" customHeight="false" outlineLevel="0" collapsed="false">
      <c r="A2638" s="884" t="s">
        <v>8464</v>
      </c>
      <c r="B2638" s="884" t="s">
        <v>17663</v>
      </c>
      <c r="C2638" s="885" t="s">
        <v>17664</v>
      </c>
      <c r="D2638" s="884" t="s">
        <v>8787</v>
      </c>
      <c r="E2638" s="884" t="s">
        <v>17665</v>
      </c>
      <c r="F2638" s="884" t="s">
        <v>17666</v>
      </c>
    </row>
    <row r="2639" customFormat="false" ht="23.25" hidden="false" customHeight="false" outlineLevel="0" collapsed="false">
      <c r="A2639" s="884" t="s">
        <v>8464</v>
      </c>
      <c r="B2639" s="884" t="s">
        <v>17667</v>
      </c>
      <c r="C2639" s="885" t="s">
        <v>17668</v>
      </c>
      <c r="D2639" s="884" t="s">
        <v>8787</v>
      </c>
      <c r="E2639" s="884" t="s">
        <v>17669</v>
      </c>
      <c r="F2639" s="884" t="s">
        <v>17670</v>
      </c>
    </row>
    <row r="2640" customFormat="false" ht="23.25" hidden="false" customHeight="false" outlineLevel="0" collapsed="false">
      <c r="A2640" s="884" t="s">
        <v>8464</v>
      </c>
      <c r="B2640" s="884" t="s">
        <v>17671</v>
      </c>
      <c r="C2640" s="885" t="s">
        <v>17672</v>
      </c>
      <c r="D2640" s="884" t="s">
        <v>8787</v>
      </c>
      <c r="E2640" s="884" t="s">
        <v>17673</v>
      </c>
      <c r="F2640" s="884" t="s">
        <v>15248</v>
      </c>
    </row>
    <row r="2641" customFormat="false" ht="23.25" hidden="false" customHeight="false" outlineLevel="0" collapsed="false">
      <c r="A2641" s="884" t="s">
        <v>8464</v>
      </c>
      <c r="B2641" s="884" t="s">
        <v>17674</v>
      </c>
      <c r="C2641" s="885" t="s">
        <v>17675</v>
      </c>
      <c r="D2641" s="884" t="s">
        <v>8787</v>
      </c>
      <c r="E2641" s="884" t="s">
        <v>17676</v>
      </c>
      <c r="F2641" s="884" t="s">
        <v>17677</v>
      </c>
    </row>
    <row r="2642" customFormat="false" ht="23.25" hidden="false" customHeight="false" outlineLevel="0" collapsed="false">
      <c r="A2642" s="884" t="s">
        <v>8464</v>
      </c>
      <c r="B2642" s="884" t="s">
        <v>17678</v>
      </c>
      <c r="C2642" s="885" t="s">
        <v>17679</v>
      </c>
      <c r="D2642" s="884" t="s">
        <v>8787</v>
      </c>
      <c r="E2642" s="884" t="s">
        <v>17680</v>
      </c>
      <c r="F2642" s="884" t="s">
        <v>17681</v>
      </c>
    </row>
    <row r="2643" customFormat="false" ht="23.25" hidden="false" customHeight="false" outlineLevel="0" collapsed="false">
      <c r="A2643" s="884" t="s">
        <v>8464</v>
      </c>
      <c r="B2643" s="884" t="s">
        <v>17682</v>
      </c>
      <c r="C2643" s="885" t="s">
        <v>17683</v>
      </c>
      <c r="D2643" s="884" t="s">
        <v>8787</v>
      </c>
      <c r="E2643" s="884" t="s">
        <v>17684</v>
      </c>
      <c r="F2643" s="884" t="s">
        <v>17685</v>
      </c>
    </row>
    <row r="2644" customFormat="false" ht="23.25" hidden="false" customHeight="false" outlineLevel="0" collapsed="false">
      <c r="A2644" s="884" t="s">
        <v>8464</v>
      </c>
      <c r="B2644" s="884" t="s">
        <v>17686</v>
      </c>
      <c r="C2644" s="885" t="s">
        <v>17687</v>
      </c>
      <c r="D2644" s="884" t="s">
        <v>8787</v>
      </c>
      <c r="E2644" s="884" t="s">
        <v>17688</v>
      </c>
      <c r="F2644" s="884" t="s">
        <v>10761</v>
      </c>
    </row>
    <row r="2645" customFormat="false" ht="23.25" hidden="false" customHeight="false" outlineLevel="0" collapsed="false">
      <c r="A2645" s="884" t="s">
        <v>8464</v>
      </c>
      <c r="B2645" s="884" t="s">
        <v>17689</v>
      </c>
      <c r="C2645" s="885" t="s">
        <v>17690</v>
      </c>
      <c r="D2645" s="884" t="s">
        <v>8787</v>
      </c>
      <c r="E2645" s="884" t="s">
        <v>17691</v>
      </c>
      <c r="F2645" s="884" t="s">
        <v>17692</v>
      </c>
    </row>
    <row r="2646" customFormat="false" ht="23.25" hidden="false" customHeight="false" outlineLevel="0" collapsed="false">
      <c r="A2646" s="884" t="s">
        <v>8464</v>
      </c>
      <c r="B2646" s="884" t="s">
        <v>17693</v>
      </c>
      <c r="C2646" s="885" t="s">
        <v>17694</v>
      </c>
      <c r="D2646" s="884" t="s">
        <v>8787</v>
      </c>
      <c r="E2646" s="884" t="s">
        <v>17695</v>
      </c>
      <c r="F2646" s="884" t="s">
        <v>17696</v>
      </c>
    </row>
    <row r="2647" customFormat="false" ht="23.25" hidden="false" customHeight="false" outlineLevel="0" collapsed="false">
      <c r="A2647" s="884" t="s">
        <v>8464</v>
      </c>
      <c r="B2647" s="884" t="s">
        <v>17697</v>
      </c>
      <c r="C2647" s="885" t="s">
        <v>17698</v>
      </c>
      <c r="D2647" s="884" t="s">
        <v>8787</v>
      </c>
      <c r="E2647" s="884" t="s">
        <v>17699</v>
      </c>
      <c r="F2647" s="884" t="s">
        <v>17700</v>
      </c>
    </row>
    <row r="2648" customFormat="false" ht="23.25" hidden="false" customHeight="false" outlineLevel="0" collapsed="false">
      <c r="A2648" s="884" t="s">
        <v>8464</v>
      </c>
      <c r="B2648" s="884" t="s">
        <v>17701</v>
      </c>
      <c r="C2648" s="885" t="s">
        <v>17702</v>
      </c>
      <c r="D2648" s="884" t="s">
        <v>8787</v>
      </c>
      <c r="E2648" s="884" t="s">
        <v>16850</v>
      </c>
      <c r="F2648" s="884" t="s">
        <v>17703</v>
      </c>
    </row>
    <row r="2649" customFormat="false" ht="23.25" hidden="false" customHeight="false" outlineLevel="0" collapsed="false">
      <c r="A2649" s="884" t="s">
        <v>8464</v>
      </c>
      <c r="B2649" s="884" t="s">
        <v>17704</v>
      </c>
      <c r="C2649" s="885" t="s">
        <v>17705</v>
      </c>
      <c r="D2649" s="884" t="s">
        <v>8787</v>
      </c>
      <c r="E2649" s="884" t="s">
        <v>17706</v>
      </c>
      <c r="F2649" s="884" t="s">
        <v>17707</v>
      </c>
    </row>
    <row r="2650" customFormat="false" ht="23.25" hidden="false" customHeight="false" outlineLevel="0" collapsed="false">
      <c r="A2650" s="884" t="s">
        <v>8464</v>
      </c>
      <c r="B2650" s="884" t="s">
        <v>17708</v>
      </c>
      <c r="C2650" s="885" t="s">
        <v>17709</v>
      </c>
      <c r="D2650" s="884" t="s">
        <v>8787</v>
      </c>
      <c r="E2650" s="884" t="s">
        <v>17710</v>
      </c>
      <c r="F2650" s="884" t="s">
        <v>17711</v>
      </c>
    </row>
    <row r="2651" customFormat="false" ht="23.25" hidden="false" customHeight="false" outlineLevel="0" collapsed="false">
      <c r="A2651" s="884" t="s">
        <v>8464</v>
      </c>
      <c r="B2651" s="884" t="s">
        <v>17712</v>
      </c>
      <c r="C2651" s="885" t="s">
        <v>17713</v>
      </c>
      <c r="D2651" s="884" t="s">
        <v>8787</v>
      </c>
      <c r="E2651" s="884" t="s">
        <v>17714</v>
      </c>
      <c r="F2651" s="884" t="s">
        <v>8703</v>
      </c>
    </row>
    <row r="2652" customFormat="false" ht="23.25" hidden="false" customHeight="false" outlineLevel="0" collapsed="false">
      <c r="A2652" s="884" t="s">
        <v>8464</v>
      </c>
      <c r="B2652" s="884" t="s">
        <v>17715</v>
      </c>
      <c r="C2652" s="885" t="s">
        <v>17716</v>
      </c>
      <c r="D2652" s="884" t="s">
        <v>8787</v>
      </c>
      <c r="E2652" s="884" t="s">
        <v>13696</v>
      </c>
      <c r="F2652" s="884" t="s">
        <v>17138</v>
      </c>
    </row>
    <row r="2653" customFormat="false" ht="23.25" hidden="false" customHeight="false" outlineLevel="0" collapsed="false">
      <c r="A2653" s="884" t="s">
        <v>8464</v>
      </c>
      <c r="B2653" s="884" t="s">
        <v>17717</v>
      </c>
      <c r="C2653" s="885" t="s">
        <v>17718</v>
      </c>
      <c r="D2653" s="884" t="s">
        <v>8787</v>
      </c>
      <c r="E2653" s="884" t="s">
        <v>17719</v>
      </c>
      <c r="F2653" s="884" t="s">
        <v>17720</v>
      </c>
    </row>
    <row r="2654" customFormat="false" ht="23.25" hidden="false" customHeight="false" outlineLevel="0" collapsed="false">
      <c r="A2654" s="884" t="s">
        <v>8464</v>
      </c>
      <c r="B2654" s="884" t="s">
        <v>17721</v>
      </c>
      <c r="C2654" s="885" t="s">
        <v>17722</v>
      </c>
      <c r="D2654" s="884" t="s">
        <v>8787</v>
      </c>
      <c r="E2654" s="884" t="s">
        <v>17723</v>
      </c>
      <c r="F2654" s="884" t="s">
        <v>17724</v>
      </c>
    </row>
    <row r="2655" customFormat="false" ht="23.25" hidden="false" customHeight="false" outlineLevel="0" collapsed="false">
      <c r="A2655" s="884" t="s">
        <v>8464</v>
      </c>
      <c r="B2655" s="884" t="s">
        <v>17725</v>
      </c>
      <c r="C2655" s="885" t="s">
        <v>17726</v>
      </c>
      <c r="D2655" s="884" t="s">
        <v>8787</v>
      </c>
      <c r="E2655" s="884" t="s">
        <v>11095</v>
      </c>
      <c r="F2655" s="884" t="s">
        <v>17727</v>
      </c>
    </row>
    <row r="2656" customFormat="false" ht="23.25" hidden="false" customHeight="false" outlineLevel="0" collapsed="false">
      <c r="A2656" s="884" t="s">
        <v>8464</v>
      </c>
      <c r="B2656" s="884" t="s">
        <v>17728</v>
      </c>
      <c r="C2656" s="885" t="s">
        <v>17729</v>
      </c>
      <c r="D2656" s="884" t="s">
        <v>8787</v>
      </c>
      <c r="E2656" s="884" t="s">
        <v>17730</v>
      </c>
      <c r="F2656" s="884" t="s">
        <v>13562</v>
      </c>
    </row>
    <row r="2657" customFormat="false" ht="23.25" hidden="false" customHeight="false" outlineLevel="0" collapsed="false">
      <c r="A2657" s="884" t="s">
        <v>8464</v>
      </c>
      <c r="B2657" s="884" t="s">
        <v>17731</v>
      </c>
      <c r="C2657" s="885" t="s">
        <v>17732</v>
      </c>
      <c r="D2657" s="884" t="s">
        <v>8787</v>
      </c>
      <c r="E2657" s="884" t="s">
        <v>16830</v>
      </c>
      <c r="F2657" s="884" t="s">
        <v>17733</v>
      </c>
    </row>
    <row r="2658" customFormat="false" ht="23.25" hidden="false" customHeight="false" outlineLevel="0" collapsed="false">
      <c r="A2658" s="884" t="s">
        <v>8464</v>
      </c>
      <c r="B2658" s="884" t="s">
        <v>17734</v>
      </c>
      <c r="C2658" s="885" t="s">
        <v>17735</v>
      </c>
      <c r="D2658" s="884" t="s">
        <v>8787</v>
      </c>
      <c r="E2658" s="884" t="s">
        <v>17736</v>
      </c>
      <c r="F2658" s="884" t="s">
        <v>17737</v>
      </c>
    </row>
    <row r="2659" customFormat="false" ht="23.25" hidden="false" customHeight="false" outlineLevel="0" collapsed="false">
      <c r="A2659" s="884" t="s">
        <v>8464</v>
      </c>
      <c r="B2659" s="884" t="s">
        <v>17738</v>
      </c>
      <c r="C2659" s="885" t="s">
        <v>17739</v>
      </c>
      <c r="D2659" s="884" t="s">
        <v>8787</v>
      </c>
      <c r="E2659" s="884" t="s">
        <v>17740</v>
      </c>
      <c r="F2659" s="884" t="s">
        <v>17741</v>
      </c>
    </row>
    <row r="2660" customFormat="false" ht="23.25" hidden="false" customHeight="false" outlineLevel="0" collapsed="false">
      <c r="A2660" s="884" t="s">
        <v>8464</v>
      </c>
      <c r="B2660" s="884" t="s">
        <v>17742</v>
      </c>
      <c r="C2660" s="885" t="s">
        <v>17743</v>
      </c>
      <c r="D2660" s="884" t="s">
        <v>8787</v>
      </c>
      <c r="E2660" s="884" t="s">
        <v>17744</v>
      </c>
      <c r="F2660" s="884" t="s">
        <v>17745</v>
      </c>
    </row>
    <row r="2661" customFormat="false" ht="23.25" hidden="false" customHeight="false" outlineLevel="0" collapsed="false">
      <c r="A2661" s="884" t="s">
        <v>8464</v>
      </c>
      <c r="B2661" s="884" t="s">
        <v>17746</v>
      </c>
      <c r="C2661" s="885" t="s">
        <v>17747</v>
      </c>
      <c r="D2661" s="884" t="s">
        <v>8787</v>
      </c>
      <c r="E2661" s="884" t="s">
        <v>17748</v>
      </c>
      <c r="F2661" s="884" t="s">
        <v>17749</v>
      </c>
    </row>
    <row r="2662" customFormat="false" ht="23.25" hidden="false" customHeight="false" outlineLevel="0" collapsed="false">
      <c r="A2662" s="884" t="s">
        <v>8464</v>
      </c>
      <c r="B2662" s="884" t="s">
        <v>17750</v>
      </c>
      <c r="C2662" s="885" t="s">
        <v>17751</v>
      </c>
      <c r="D2662" s="884" t="s">
        <v>8787</v>
      </c>
      <c r="E2662" s="884" t="s">
        <v>17752</v>
      </c>
      <c r="F2662" s="884" t="s">
        <v>17753</v>
      </c>
    </row>
    <row r="2663" customFormat="false" ht="23.25" hidden="false" customHeight="false" outlineLevel="0" collapsed="false">
      <c r="A2663" s="884" t="s">
        <v>8464</v>
      </c>
      <c r="B2663" s="884" t="s">
        <v>17754</v>
      </c>
      <c r="C2663" s="885" t="s">
        <v>17755</v>
      </c>
      <c r="D2663" s="884" t="s">
        <v>8787</v>
      </c>
      <c r="E2663" s="884" t="s">
        <v>17756</v>
      </c>
      <c r="F2663" s="884" t="s">
        <v>17757</v>
      </c>
    </row>
    <row r="2664" customFormat="false" ht="23.25" hidden="false" customHeight="false" outlineLevel="0" collapsed="false">
      <c r="A2664" s="884" t="s">
        <v>8464</v>
      </c>
      <c r="B2664" s="884" t="s">
        <v>17758</v>
      </c>
      <c r="C2664" s="885" t="s">
        <v>17759</v>
      </c>
      <c r="D2664" s="884" t="s">
        <v>8787</v>
      </c>
      <c r="E2664" s="884" t="s">
        <v>17760</v>
      </c>
      <c r="F2664" s="884" t="s">
        <v>17761</v>
      </c>
    </row>
    <row r="2665" customFormat="false" ht="23.25" hidden="false" customHeight="false" outlineLevel="0" collapsed="false">
      <c r="A2665" s="884" t="s">
        <v>8464</v>
      </c>
      <c r="B2665" s="884" t="s">
        <v>17762</v>
      </c>
      <c r="C2665" s="885" t="s">
        <v>17763</v>
      </c>
      <c r="D2665" s="884" t="s">
        <v>8787</v>
      </c>
      <c r="E2665" s="884" t="s">
        <v>17764</v>
      </c>
      <c r="F2665" s="884" t="s">
        <v>12696</v>
      </c>
    </row>
    <row r="2666" customFormat="false" ht="23.25" hidden="false" customHeight="false" outlineLevel="0" collapsed="false">
      <c r="A2666" s="884" t="s">
        <v>8464</v>
      </c>
      <c r="B2666" s="884" t="s">
        <v>17765</v>
      </c>
      <c r="C2666" s="885" t="s">
        <v>17766</v>
      </c>
      <c r="D2666" s="884" t="s">
        <v>8787</v>
      </c>
      <c r="E2666" s="884" t="s">
        <v>17767</v>
      </c>
      <c r="F2666" s="884" t="s">
        <v>17768</v>
      </c>
    </row>
    <row r="2667" customFormat="false" ht="23.25" hidden="false" customHeight="false" outlineLevel="0" collapsed="false">
      <c r="A2667" s="884" t="s">
        <v>8464</v>
      </c>
      <c r="B2667" s="884" t="s">
        <v>17769</v>
      </c>
      <c r="C2667" s="885" t="s">
        <v>17770</v>
      </c>
      <c r="D2667" s="884" t="s">
        <v>8787</v>
      </c>
      <c r="E2667" s="884" t="s">
        <v>17771</v>
      </c>
      <c r="F2667" s="884" t="s">
        <v>12326</v>
      </c>
    </row>
    <row r="2668" customFormat="false" ht="23.25" hidden="false" customHeight="false" outlineLevel="0" collapsed="false">
      <c r="A2668" s="884" t="s">
        <v>8464</v>
      </c>
      <c r="B2668" s="884" t="s">
        <v>17772</v>
      </c>
      <c r="C2668" s="885" t="s">
        <v>17773</v>
      </c>
      <c r="D2668" s="884" t="s">
        <v>8787</v>
      </c>
      <c r="E2668" s="884" t="s">
        <v>12356</v>
      </c>
      <c r="F2668" s="884" t="s">
        <v>17774</v>
      </c>
    </row>
    <row r="2669" customFormat="false" ht="23.25" hidden="false" customHeight="false" outlineLevel="0" collapsed="false">
      <c r="A2669" s="884" t="s">
        <v>8464</v>
      </c>
      <c r="B2669" s="884" t="s">
        <v>17775</v>
      </c>
      <c r="C2669" s="885" t="s">
        <v>17776</v>
      </c>
      <c r="D2669" s="884" t="s">
        <v>8787</v>
      </c>
      <c r="E2669" s="884" t="s">
        <v>17777</v>
      </c>
      <c r="F2669" s="884" t="s">
        <v>17778</v>
      </c>
    </row>
    <row r="2670" customFormat="false" ht="23.25" hidden="false" customHeight="false" outlineLevel="0" collapsed="false">
      <c r="A2670" s="884" t="s">
        <v>8464</v>
      </c>
      <c r="B2670" s="884" t="s">
        <v>17779</v>
      </c>
      <c r="C2670" s="885" t="s">
        <v>17780</v>
      </c>
      <c r="D2670" s="884" t="s">
        <v>8787</v>
      </c>
      <c r="E2670" s="884" t="s">
        <v>17781</v>
      </c>
      <c r="F2670" s="884" t="s">
        <v>17782</v>
      </c>
    </row>
    <row r="2671" customFormat="false" ht="23.25" hidden="false" customHeight="false" outlineLevel="0" collapsed="false">
      <c r="A2671" s="884" t="s">
        <v>8464</v>
      </c>
      <c r="B2671" s="884" t="s">
        <v>17783</v>
      </c>
      <c r="C2671" s="885" t="s">
        <v>17784</v>
      </c>
      <c r="D2671" s="884" t="s">
        <v>8787</v>
      </c>
      <c r="E2671" s="884" t="s">
        <v>14436</v>
      </c>
      <c r="F2671" s="884" t="s">
        <v>15377</v>
      </c>
    </row>
    <row r="2672" customFormat="false" ht="23.25" hidden="false" customHeight="false" outlineLevel="0" collapsed="false">
      <c r="A2672" s="884" t="s">
        <v>8464</v>
      </c>
      <c r="B2672" s="884" t="s">
        <v>17785</v>
      </c>
      <c r="C2672" s="885" t="s">
        <v>17786</v>
      </c>
      <c r="D2672" s="884" t="s">
        <v>8787</v>
      </c>
      <c r="E2672" s="884" t="s">
        <v>17787</v>
      </c>
      <c r="F2672" s="884" t="s">
        <v>15177</v>
      </c>
    </row>
    <row r="2673" customFormat="false" ht="23.25" hidden="false" customHeight="false" outlineLevel="0" collapsed="false">
      <c r="A2673" s="884" t="s">
        <v>8464</v>
      </c>
      <c r="B2673" s="884" t="s">
        <v>17788</v>
      </c>
      <c r="C2673" s="885" t="s">
        <v>17789</v>
      </c>
      <c r="D2673" s="884" t="s">
        <v>8787</v>
      </c>
      <c r="E2673" s="884" t="s">
        <v>9170</v>
      </c>
      <c r="F2673" s="884" t="s">
        <v>17790</v>
      </c>
    </row>
    <row r="2674" customFormat="false" ht="23.25" hidden="false" customHeight="false" outlineLevel="0" collapsed="false">
      <c r="A2674" s="884" t="s">
        <v>8464</v>
      </c>
      <c r="B2674" s="884" t="s">
        <v>17791</v>
      </c>
      <c r="C2674" s="885" t="s">
        <v>17792</v>
      </c>
      <c r="D2674" s="884" t="s">
        <v>8787</v>
      </c>
      <c r="E2674" s="884" t="s">
        <v>17793</v>
      </c>
      <c r="F2674" s="884" t="s">
        <v>15689</v>
      </c>
    </row>
    <row r="2675" customFormat="false" ht="23.25" hidden="false" customHeight="false" outlineLevel="0" collapsed="false">
      <c r="A2675" s="884" t="s">
        <v>8464</v>
      </c>
      <c r="B2675" s="884" t="s">
        <v>17794</v>
      </c>
      <c r="C2675" s="885" t="s">
        <v>17795</v>
      </c>
      <c r="D2675" s="884" t="s">
        <v>8787</v>
      </c>
      <c r="E2675" s="884" t="s">
        <v>17796</v>
      </c>
      <c r="F2675" s="884" t="s">
        <v>17797</v>
      </c>
    </row>
    <row r="2676" customFormat="false" ht="23.25" hidden="false" customHeight="false" outlineLevel="0" collapsed="false">
      <c r="A2676" s="884" t="s">
        <v>8464</v>
      </c>
      <c r="B2676" s="884" t="s">
        <v>17798</v>
      </c>
      <c r="C2676" s="885" t="s">
        <v>17799</v>
      </c>
      <c r="D2676" s="884" t="s">
        <v>8787</v>
      </c>
      <c r="E2676" s="884" t="s">
        <v>17163</v>
      </c>
      <c r="F2676" s="884" t="s">
        <v>17800</v>
      </c>
    </row>
    <row r="2677" customFormat="false" ht="23.25" hidden="false" customHeight="false" outlineLevel="0" collapsed="false">
      <c r="A2677" s="884" t="s">
        <v>8464</v>
      </c>
      <c r="B2677" s="884" t="s">
        <v>17801</v>
      </c>
      <c r="C2677" s="885" t="s">
        <v>17802</v>
      </c>
      <c r="D2677" s="884" t="s">
        <v>8787</v>
      </c>
      <c r="E2677" s="884" t="s">
        <v>17803</v>
      </c>
      <c r="F2677" s="884" t="s">
        <v>16354</v>
      </c>
    </row>
    <row r="2678" customFormat="false" ht="23.25" hidden="false" customHeight="false" outlineLevel="0" collapsed="false">
      <c r="A2678" s="884" t="s">
        <v>8464</v>
      </c>
      <c r="B2678" s="884" t="s">
        <v>17804</v>
      </c>
      <c r="C2678" s="885" t="s">
        <v>17805</v>
      </c>
      <c r="D2678" s="884" t="s">
        <v>8787</v>
      </c>
      <c r="E2678" s="884" t="s">
        <v>17806</v>
      </c>
      <c r="F2678" s="884" t="s">
        <v>15525</v>
      </c>
    </row>
    <row r="2679" customFormat="false" ht="23.25" hidden="false" customHeight="false" outlineLevel="0" collapsed="false">
      <c r="A2679" s="884" t="s">
        <v>8464</v>
      </c>
      <c r="B2679" s="884" t="s">
        <v>17807</v>
      </c>
      <c r="C2679" s="885" t="s">
        <v>17808</v>
      </c>
      <c r="D2679" s="884" t="s">
        <v>8787</v>
      </c>
      <c r="E2679" s="884" t="s">
        <v>17809</v>
      </c>
      <c r="F2679" s="884" t="s">
        <v>14731</v>
      </c>
    </row>
    <row r="2680" customFormat="false" ht="23.25" hidden="false" customHeight="false" outlineLevel="0" collapsed="false">
      <c r="A2680" s="884" t="s">
        <v>8464</v>
      </c>
      <c r="B2680" s="884" t="s">
        <v>17810</v>
      </c>
      <c r="C2680" s="885" t="s">
        <v>17811</v>
      </c>
      <c r="D2680" s="884" t="s">
        <v>8787</v>
      </c>
      <c r="E2680" s="884" t="s">
        <v>17812</v>
      </c>
      <c r="F2680" s="884" t="s">
        <v>17813</v>
      </c>
    </row>
    <row r="2681" customFormat="false" ht="23.25" hidden="false" customHeight="false" outlineLevel="0" collapsed="false">
      <c r="A2681" s="884" t="s">
        <v>8464</v>
      </c>
      <c r="B2681" s="884" t="s">
        <v>17814</v>
      </c>
      <c r="C2681" s="885" t="s">
        <v>17815</v>
      </c>
      <c r="D2681" s="884" t="s">
        <v>8787</v>
      </c>
      <c r="E2681" s="884" t="s">
        <v>15307</v>
      </c>
      <c r="F2681" s="884" t="s">
        <v>17816</v>
      </c>
    </row>
    <row r="2682" customFormat="false" ht="23.25" hidden="false" customHeight="false" outlineLevel="0" collapsed="false">
      <c r="A2682" s="884" t="s">
        <v>8464</v>
      </c>
      <c r="B2682" s="884" t="s">
        <v>17817</v>
      </c>
      <c r="C2682" s="885" t="s">
        <v>17818</v>
      </c>
      <c r="D2682" s="884" t="s">
        <v>8787</v>
      </c>
      <c r="E2682" s="884" t="s">
        <v>17819</v>
      </c>
      <c r="F2682" s="884" t="s">
        <v>17820</v>
      </c>
    </row>
    <row r="2683" customFormat="false" ht="23.25" hidden="false" customHeight="false" outlineLevel="0" collapsed="false">
      <c r="A2683" s="884" t="s">
        <v>8464</v>
      </c>
      <c r="B2683" s="884" t="s">
        <v>17821</v>
      </c>
      <c r="C2683" s="885" t="s">
        <v>17822</v>
      </c>
      <c r="D2683" s="884" t="s">
        <v>8787</v>
      </c>
      <c r="E2683" s="884" t="s">
        <v>17823</v>
      </c>
      <c r="F2683" s="884" t="s">
        <v>16647</v>
      </c>
    </row>
    <row r="2684" customFormat="false" ht="23.25" hidden="false" customHeight="false" outlineLevel="0" collapsed="false">
      <c r="A2684" s="884" t="s">
        <v>8464</v>
      </c>
      <c r="B2684" s="884" t="s">
        <v>17824</v>
      </c>
      <c r="C2684" s="885" t="s">
        <v>17825</v>
      </c>
      <c r="D2684" s="884" t="s">
        <v>8787</v>
      </c>
      <c r="E2684" s="884" t="s">
        <v>17826</v>
      </c>
      <c r="F2684" s="884" t="s">
        <v>17827</v>
      </c>
    </row>
    <row r="2685" customFormat="false" ht="23.25" hidden="false" customHeight="false" outlineLevel="0" collapsed="false">
      <c r="A2685" s="884" t="s">
        <v>8464</v>
      </c>
      <c r="B2685" s="884" t="s">
        <v>17828</v>
      </c>
      <c r="C2685" s="885" t="s">
        <v>17829</v>
      </c>
      <c r="D2685" s="884" t="s">
        <v>8787</v>
      </c>
      <c r="E2685" s="884" t="s">
        <v>17830</v>
      </c>
      <c r="F2685" s="884" t="s">
        <v>17831</v>
      </c>
    </row>
    <row r="2686" customFormat="false" ht="23.25" hidden="false" customHeight="false" outlineLevel="0" collapsed="false">
      <c r="A2686" s="884" t="s">
        <v>8464</v>
      </c>
      <c r="B2686" s="884" t="s">
        <v>17832</v>
      </c>
      <c r="C2686" s="885" t="s">
        <v>17833</v>
      </c>
      <c r="D2686" s="884" t="s">
        <v>8787</v>
      </c>
      <c r="E2686" s="884" t="s">
        <v>17834</v>
      </c>
      <c r="F2686" s="884" t="s">
        <v>13550</v>
      </c>
    </row>
    <row r="2687" customFormat="false" ht="23.25" hidden="false" customHeight="false" outlineLevel="0" collapsed="false">
      <c r="A2687" s="884" t="s">
        <v>8464</v>
      </c>
      <c r="B2687" s="884" t="s">
        <v>17835</v>
      </c>
      <c r="C2687" s="885" t="s">
        <v>17836</v>
      </c>
      <c r="D2687" s="884" t="s">
        <v>8787</v>
      </c>
      <c r="E2687" s="884" t="s">
        <v>17837</v>
      </c>
      <c r="F2687" s="884" t="s">
        <v>17838</v>
      </c>
    </row>
    <row r="2688" customFormat="false" ht="23.25" hidden="false" customHeight="false" outlineLevel="0" collapsed="false">
      <c r="A2688" s="884" t="s">
        <v>8464</v>
      </c>
      <c r="B2688" s="884" t="s">
        <v>17839</v>
      </c>
      <c r="C2688" s="885" t="s">
        <v>17840</v>
      </c>
      <c r="D2688" s="884" t="s">
        <v>8787</v>
      </c>
      <c r="E2688" s="884" t="s">
        <v>13609</v>
      </c>
      <c r="F2688" s="884" t="s">
        <v>17841</v>
      </c>
    </row>
    <row r="2689" customFormat="false" ht="23.25" hidden="false" customHeight="false" outlineLevel="0" collapsed="false">
      <c r="A2689" s="884" t="s">
        <v>8464</v>
      </c>
      <c r="B2689" s="884" t="s">
        <v>17842</v>
      </c>
      <c r="C2689" s="885" t="s">
        <v>17843</v>
      </c>
      <c r="D2689" s="884" t="s">
        <v>8787</v>
      </c>
      <c r="E2689" s="884" t="s">
        <v>17844</v>
      </c>
      <c r="F2689" s="884" t="s">
        <v>13972</v>
      </c>
    </row>
    <row r="2690" customFormat="false" ht="23.25" hidden="false" customHeight="false" outlineLevel="0" collapsed="false">
      <c r="A2690" s="884" t="s">
        <v>8464</v>
      </c>
      <c r="B2690" s="884" t="s">
        <v>17845</v>
      </c>
      <c r="C2690" s="885" t="s">
        <v>17846</v>
      </c>
      <c r="D2690" s="884" t="s">
        <v>8787</v>
      </c>
      <c r="E2690" s="884" t="s">
        <v>17847</v>
      </c>
      <c r="F2690" s="884" t="s">
        <v>17848</v>
      </c>
    </row>
    <row r="2691" customFormat="false" ht="23.25" hidden="false" customHeight="false" outlineLevel="0" collapsed="false">
      <c r="A2691" s="884" t="s">
        <v>8464</v>
      </c>
      <c r="B2691" s="884" t="s">
        <v>17849</v>
      </c>
      <c r="C2691" s="885" t="s">
        <v>17850</v>
      </c>
      <c r="D2691" s="884" t="s">
        <v>8787</v>
      </c>
      <c r="E2691" s="884" t="s">
        <v>17851</v>
      </c>
      <c r="F2691" s="884" t="s">
        <v>10646</v>
      </c>
    </row>
    <row r="2692" customFormat="false" ht="23.25" hidden="false" customHeight="false" outlineLevel="0" collapsed="false">
      <c r="A2692" s="884" t="s">
        <v>8464</v>
      </c>
      <c r="B2692" s="884" t="s">
        <v>17852</v>
      </c>
      <c r="C2692" s="885" t="s">
        <v>17853</v>
      </c>
      <c r="D2692" s="884" t="s">
        <v>8787</v>
      </c>
      <c r="E2692" s="884" t="s">
        <v>17854</v>
      </c>
      <c r="F2692" s="884" t="s">
        <v>17855</v>
      </c>
    </row>
    <row r="2693" customFormat="false" ht="23.25" hidden="false" customHeight="false" outlineLevel="0" collapsed="false">
      <c r="A2693" s="884" t="s">
        <v>8464</v>
      </c>
      <c r="B2693" s="884" t="s">
        <v>17856</v>
      </c>
      <c r="C2693" s="885" t="s">
        <v>17857</v>
      </c>
      <c r="D2693" s="884" t="s">
        <v>8787</v>
      </c>
      <c r="E2693" s="884" t="s">
        <v>17858</v>
      </c>
      <c r="F2693" s="884" t="s">
        <v>17156</v>
      </c>
    </row>
    <row r="2694" customFormat="false" ht="23.25" hidden="false" customHeight="false" outlineLevel="0" collapsed="false">
      <c r="A2694" s="884" t="s">
        <v>8464</v>
      </c>
      <c r="B2694" s="884" t="s">
        <v>17859</v>
      </c>
      <c r="C2694" s="885" t="s">
        <v>17860</v>
      </c>
      <c r="D2694" s="884" t="s">
        <v>8787</v>
      </c>
      <c r="E2694" s="884" t="s">
        <v>17861</v>
      </c>
      <c r="F2694" s="884" t="s">
        <v>15456</v>
      </c>
    </row>
    <row r="2695" customFormat="false" ht="23.25" hidden="false" customHeight="false" outlineLevel="0" collapsed="false">
      <c r="A2695" s="884" t="s">
        <v>8464</v>
      </c>
      <c r="B2695" s="884" t="s">
        <v>17862</v>
      </c>
      <c r="C2695" s="885" t="s">
        <v>17863</v>
      </c>
      <c r="D2695" s="884" t="s">
        <v>8787</v>
      </c>
      <c r="E2695" s="884" t="s">
        <v>17864</v>
      </c>
      <c r="F2695" s="884" t="s">
        <v>17865</v>
      </c>
    </row>
    <row r="2696" customFormat="false" ht="23.25" hidden="false" customHeight="false" outlineLevel="0" collapsed="false">
      <c r="A2696" s="884" t="s">
        <v>8464</v>
      </c>
      <c r="B2696" s="884" t="s">
        <v>17866</v>
      </c>
      <c r="C2696" s="885" t="s">
        <v>17867</v>
      </c>
      <c r="D2696" s="884" t="s">
        <v>8787</v>
      </c>
      <c r="E2696" s="884" t="s">
        <v>17868</v>
      </c>
      <c r="F2696" s="884" t="s">
        <v>17869</v>
      </c>
    </row>
    <row r="2697" customFormat="false" ht="23.25" hidden="false" customHeight="false" outlineLevel="0" collapsed="false">
      <c r="A2697" s="884" t="s">
        <v>8464</v>
      </c>
      <c r="B2697" s="884" t="s">
        <v>17870</v>
      </c>
      <c r="C2697" s="885" t="s">
        <v>17871</v>
      </c>
      <c r="D2697" s="884" t="s">
        <v>8787</v>
      </c>
      <c r="E2697" s="884" t="s">
        <v>17872</v>
      </c>
      <c r="F2697" s="884" t="s">
        <v>17873</v>
      </c>
    </row>
    <row r="2698" customFormat="false" ht="23.25" hidden="false" customHeight="false" outlineLevel="0" collapsed="false">
      <c r="A2698" s="884" t="s">
        <v>8464</v>
      </c>
      <c r="B2698" s="884" t="s">
        <v>17874</v>
      </c>
      <c r="C2698" s="885" t="s">
        <v>17875</v>
      </c>
      <c r="D2698" s="884" t="s">
        <v>8787</v>
      </c>
      <c r="E2698" s="884" t="s">
        <v>17876</v>
      </c>
      <c r="F2698" s="884" t="s">
        <v>17877</v>
      </c>
    </row>
    <row r="2699" customFormat="false" ht="23.25" hidden="false" customHeight="false" outlineLevel="0" collapsed="false">
      <c r="A2699" s="884" t="s">
        <v>8464</v>
      </c>
      <c r="B2699" s="884" t="s">
        <v>17878</v>
      </c>
      <c r="C2699" s="885" t="s">
        <v>17879</v>
      </c>
      <c r="D2699" s="884" t="s">
        <v>8787</v>
      </c>
      <c r="E2699" s="884" t="s">
        <v>17880</v>
      </c>
      <c r="F2699" s="884" t="s">
        <v>17881</v>
      </c>
    </row>
    <row r="2700" customFormat="false" ht="15" hidden="false" customHeight="false" outlineLevel="0" collapsed="false">
      <c r="A2700" s="884" t="s">
        <v>8464</v>
      </c>
      <c r="B2700" s="884" t="s">
        <v>17882</v>
      </c>
      <c r="C2700" s="885" t="s">
        <v>17883</v>
      </c>
      <c r="D2700" s="884" t="s">
        <v>8787</v>
      </c>
      <c r="E2700" s="884" t="s">
        <v>17884</v>
      </c>
      <c r="F2700" s="884" t="s">
        <v>17885</v>
      </c>
    </row>
    <row r="2701" customFormat="false" ht="15" hidden="false" customHeight="false" outlineLevel="0" collapsed="false">
      <c r="A2701" s="884" t="s">
        <v>8464</v>
      </c>
      <c r="B2701" s="884" t="s">
        <v>17886</v>
      </c>
      <c r="C2701" s="885" t="s">
        <v>17887</v>
      </c>
      <c r="D2701" s="884" t="s">
        <v>8787</v>
      </c>
      <c r="E2701" s="884" t="s">
        <v>10585</v>
      </c>
      <c r="F2701" s="884" t="s">
        <v>10885</v>
      </c>
    </row>
    <row r="2702" customFormat="false" ht="23.25" hidden="false" customHeight="false" outlineLevel="0" collapsed="false">
      <c r="A2702" s="884" t="s">
        <v>8464</v>
      </c>
      <c r="B2702" s="884" t="s">
        <v>17888</v>
      </c>
      <c r="C2702" s="885" t="s">
        <v>17889</v>
      </c>
      <c r="D2702" s="884" t="s">
        <v>8787</v>
      </c>
      <c r="E2702" s="884" t="s">
        <v>17890</v>
      </c>
      <c r="F2702" s="884" t="s">
        <v>17891</v>
      </c>
    </row>
    <row r="2703" customFormat="false" ht="23.25" hidden="false" customHeight="false" outlineLevel="0" collapsed="false">
      <c r="A2703" s="884" t="s">
        <v>8464</v>
      </c>
      <c r="B2703" s="884" t="s">
        <v>17892</v>
      </c>
      <c r="C2703" s="885" t="s">
        <v>17893</v>
      </c>
      <c r="D2703" s="884" t="s">
        <v>8787</v>
      </c>
      <c r="E2703" s="884" t="s">
        <v>17894</v>
      </c>
      <c r="F2703" s="884" t="s">
        <v>17895</v>
      </c>
    </row>
    <row r="2704" customFormat="false" ht="23.25" hidden="false" customHeight="false" outlineLevel="0" collapsed="false">
      <c r="A2704" s="884" t="s">
        <v>8464</v>
      </c>
      <c r="B2704" s="884" t="s">
        <v>17896</v>
      </c>
      <c r="C2704" s="885" t="s">
        <v>17897</v>
      </c>
      <c r="D2704" s="884" t="s">
        <v>8787</v>
      </c>
      <c r="E2704" s="884" t="s">
        <v>17898</v>
      </c>
      <c r="F2704" s="884" t="s">
        <v>17899</v>
      </c>
    </row>
    <row r="2705" customFormat="false" ht="15" hidden="false" customHeight="false" outlineLevel="0" collapsed="false">
      <c r="A2705" s="884" t="s">
        <v>8464</v>
      </c>
      <c r="B2705" s="884" t="s">
        <v>17900</v>
      </c>
      <c r="C2705" s="885" t="s">
        <v>17901</v>
      </c>
      <c r="D2705" s="884" t="s">
        <v>8787</v>
      </c>
      <c r="E2705" s="884" t="s">
        <v>17902</v>
      </c>
      <c r="F2705" s="884" t="s">
        <v>17903</v>
      </c>
    </row>
    <row r="2706" customFormat="false" ht="15" hidden="false" customHeight="false" outlineLevel="0" collapsed="false">
      <c r="A2706" s="884" t="s">
        <v>8464</v>
      </c>
      <c r="B2706" s="884" t="s">
        <v>17904</v>
      </c>
      <c r="C2706" s="885" t="s">
        <v>17905</v>
      </c>
      <c r="D2706" s="884" t="s">
        <v>8787</v>
      </c>
      <c r="E2706" s="884" t="s">
        <v>14774</v>
      </c>
      <c r="F2706" s="884" t="s">
        <v>17906</v>
      </c>
    </row>
    <row r="2707" customFormat="false" ht="15" hidden="false" customHeight="false" outlineLevel="0" collapsed="false">
      <c r="A2707" s="884" t="s">
        <v>8464</v>
      </c>
      <c r="B2707" s="884" t="s">
        <v>17907</v>
      </c>
      <c r="C2707" s="885" t="s">
        <v>17908</v>
      </c>
      <c r="D2707" s="884" t="s">
        <v>8787</v>
      </c>
      <c r="E2707" s="884" t="s">
        <v>17909</v>
      </c>
      <c r="F2707" s="884" t="s">
        <v>17290</v>
      </c>
    </row>
    <row r="2708" customFormat="false" ht="15" hidden="false" customHeight="false" outlineLevel="0" collapsed="false">
      <c r="A2708" s="884" t="s">
        <v>8464</v>
      </c>
      <c r="B2708" s="884" t="s">
        <v>17910</v>
      </c>
      <c r="C2708" s="885" t="s">
        <v>17911</v>
      </c>
      <c r="D2708" s="884" t="s">
        <v>8787</v>
      </c>
      <c r="E2708" s="884" t="s">
        <v>17912</v>
      </c>
      <c r="F2708" s="884" t="s">
        <v>17913</v>
      </c>
    </row>
    <row r="2709" customFormat="false" ht="15" hidden="false" customHeight="false" outlineLevel="0" collapsed="false">
      <c r="A2709" s="884" t="s">
        <v>8464</v>
      </c>
      <c r="B2709" s="884" t="s">
        <v>17914</v>
      </c>
      <c r="C2709" s="885" t="s">
        <v>17915</v>
      </c>
      <c r="D2709" s="884" t="s">
        <v>8787</v>
      </c>
      <c r="E2709" s="884" t="s">
        <v>16919</v>
      </c>
      <c r="F2709" s="884" t="s">
        <v>8848</v>
      </c>
    </row>
    <row r="2710" customFormat="false" ht="15" hidden="false" customHeight="false" outlineLevel="0" collapsed="false">
      <c r="A2710" s="884" t="s">
        <v>8464</v>
      </c>
      <c r="B2710" s="884" t="s">
        <v>17916</v>
      </c>
      <c r="C2710" s="885" t="s">
        <v>17917</v>
      </c>
      <c r="D2710" s="884" t="s">
        <v>8787</v>
      </c>
      <c r="E2710" s="884" t="s">
        <v>17918</v>
      </c>
      <c r="F2710" s="884" t="s">
        <v>17919</v>
      </c>
    </row>
    <row r="2711" customFormat="false" ht="15" hidden="false" customHeight="false" outlineLevel="0" collapsed="false">
      <c r="A2711" s="884" t="s">
        <v>8464</v>
      </c>
      <c r="B2711" s="884" t="s">
        <v>17920</v>
      </c>
      <c r="C2711" s="885" t="s">
        <v>17921</v>
      </c>
      <c r="D2711" s="884" t="s">
        <v>8787</v>
      </c>
      <c r="E2711" s="884" t="s">
        <v>17922</v>
      </c>
      <c r="F2711" s="884" t="s">
        <v>9725</v>
      </c>
    </row>
    <row r="2712" customFormat="false" ht="15" hidden="false" customHeight="false" outlineLevel="0" collapsed="false">
      <c r="A2712" s="884" t="s">
        <v>8464</v>
      </c>
      <c r="B2712" s="884" t="s">
        <v>17923</v>
      </c>
      <c r="C2712" s="885" t="s">
        <v>17924</v>
      </c>
      <c r="D2712" s="884" t="s">
        <v>8787</v>
      </c>
      <c r="E2712" s="884" t="s">
        <v>17925</v>
      </c>
      <c r="F2712" s="884" t="s">
        <v>17926</v>
      </c>
    </row>
    <row r="2713" customFormat="false" ht="15" hidden="false" customHeight="false" outlineLevel="0" collapsed="false">
      <c r="A2713" s="884" t="s">
        <v>8464</v>
      </c>
      <c r="B2713" s="884" t="s">
        <v>17927</v>
      </c>
      <c r="C2713" s="885" t="s">
        <v>17928</v>
      </c>
      <c r="D2713" s="884" t="s">
        <v>8787</v>
      </c>
      <c r="E2713" s="884" t="s">
        <v>13728</v>
      </c>
      <c r="F2713" s="884" t="s">
        <v>17929</v>
      </c>
    </row>
    <row r="2714" customFormat="false" ht="15" hidden="false" customHeight="false" outlineLevel="0" collapsed="false">
      <c r="A2714" s="884" t="s">
        <v>8464</v>
      </c>
      <c r="B2714" s="884" t="s">
        <v>17930</v>
      </c>
      <c r="C2714" s="885" t="s">
        <v>17931</v>
      </c>
      <c r="D2714" s="884" t="s">
        <v>8787</v>
      </c>
      <c r="E2714" s="884" t="s">
        <v>17932</v>
      </c>
      <c r="F2714" s="884" t="s">
        <v>17001</v>
      </c>
    </row>
    <row r="2715" customFormat="false" ht="23.25" hidden="false" customHeight="false" outlineLevel="0" collapsed="false">
      <c r="A2715" s="884" t="s">
        <v>8464</v>
      </c>
      <c r="B2715" s="884" t="s">
        <v>17933</v>
      </c>
      <c r="C2715" s="885" t="s">
        <v>17934</v>
      </c>
      <c r="D2715" s="884" t="s">
        <v>8787</v>
      </c>
      <c r="E2715" s="884" t="s">
        <v>15136</v>
      </c>
      <c r="F2715" s="884" t="s">
        <v>17935</v>
      </c>
    </row>
    <row r="2716" customFormat="false" ht="23.25" hidden="false" customHeight="false" outlineLevel="0" collapsed="false">
      <c r="A2716" s="884" t="s">
        <v>8464</v>
      </c>
      <c r="B2716" s="884" t="s">
        <v>17936</v>
      </c>
      <c r="C2716" s="885" t="s">
        <v>17937</v>
      </c>
      <c r="D2716" s="884" t="s">
        <v>8787</v>
      </c>
      <c r="E2716" s="884" t="s">
        <v>17938</v>
      </c>
      <c r="F2716" s="884" t="s">
        <v>17939</v>
      </c>
    </row>
    <row r="2717" customFormat="false" ht="23.25" hidden="false" customHeight="false" outlineLevel="0" collapsed="false">
      <c r="A2717" s="884" t="s">
        <v>8464</v>
      </c>
      <c r="B2717" s="884" t="s">
        <v>17940</v>
      </c>
      <c r="C2717" s="885" t="s">
        <v>17941</v>
      </c>
      <c r="D2717" s="884" t="s">
        <v>8787</v>
      </c>
      <c r="E2717" s="884" t="s">
        <v>17942</v>
      </c>
      <c r="F2717" s="884" t="s">
        <v>17943</v>
      </c>
    </row>
    <row r="2718" customFormat="false" ht="23.25" hidden="false" customHeight="false" outlineLevel="0" collapsed="false">
      <c r="A2718" s="884" t="s">
        <v>8464</v>
      </c>
      <c r="B2718" s="884" t="s">
        <v>17944</v>
      </c>
      <c r="C2718" s="885" t="s">
        <v>17945</v>
      </c>
      <c r="D2718" s="884" t="s">
        <v>8787</v>
      </c>
      <c r="E2718" s="884" t="s">
        <v>17946</v>
      </c>
      <c r="F2718" s="884" t="s">
        <v>17947</v>
      </c>
    </row>
    <row r="2719" customFormat="false" ht="23.25" hidden="false" customHeight="false" outlineLevel="0" collapsed="false">
      <c r="A2719" s="884" t="s">
        <v>8464</v>
      </c>
      <c r="B2719" s="884" t="s">
        <v>17948</v>
      </c>
      <c r="C2719" s="885" t="s">
        <v>17949</v>
      </c>
      <c r="D2719" s="884" t="s">
        <v>8787</v>
      </c>
      <c r="E2719" s="884" t="s">
        <v>17950</v>
      </c>
      <c r="F2719" s="884" t="s">
        <v>17951</v>
      </c>
    </row>
    <row r="2720" customFormat="false" ht="23.25" hidden="false" customHeight="false" outlineLevel="0" collapsed="false">
      <c r="A2720" s="884" t="s">
        <v>8464</v>
      </c>
      <c r="B2720" s="884" t="s">
        <v>17952</v>
      </c>
      <c r="C2720" s="885" t="s">
        <v>17953</v>
      </c>
      <c r="D2720" s="884" t="s">
        <v>8787</v>
      </c>
      <c r="E2720" s="884" t="s">
        <v>17954</v>
      </c>
      <c r="F2720" s="884" t="s">
        <v>17955</v>
      </c>
    </row>
    <row r="2721" customFormat="false" ht="23.25" hidden="false" customHeight="false" outlineLevel="0" collapsed="false">
      <c r="A2721" s="884" t="s">
        <v>8464</v>
      </c>
      <c r="B2721" s="884" t="s">
        <v>17956</v>
      </c>
      <c r="C2721" s="885" t="s">
        <v>17957</v>
      </c>
      <c r="D2721" s="884" t="s">
        <v>8787</v>
      </c>
      <c r="E2721" s="884" t="s">
        <v>17958</v>
      </c>
      <c r="F2721" s="884" t="s">
        <v>17959</v>
      </c>
    </row>
    <row r="2722" customFormat="false" ht="23.25" hidden="false" customHeight="false" outlineLevel="0" collapsed="false">
      <c r="A2722" s="884" t="s">
        <v>8464</v>
      </c>
      <c r="B2722" s="884" t="s">
        <v>17960</v>
      </c>
      <c r="C2722" s="885" t="s">
        <v>17961</v>
      </c>
      <c r="D2722" s="884" t="s">
        <v>8787</v>
      </c>
      <c r="E2722" s="884" t="s">
        <v>9288</v>
      </c>
      <c r="F2722" s="884" t="s">
        <v>17962</v>
      </c>
    </row>
    <row r="2723" customFormat="false" ht="15" hidden="false" customHeight="false" outlineLevel="0" collapsed="false">
      <c r="A2723" s="884" t="s">
        <v>8464</v>
      </c>
      <c r="B2723" s="884" t="s">
        <v>17963</v>
      </c>
      <c r="C2723" s="885" t="s">
        <v>17964</v>
      </c>
      <c r="D2723" s="884" t="s">
        <v>8787</v>
      </c>
      <c r="E2723" s="884" t="s">
        <v>17965</v>
      </c>
      <c r="F2723" s="884" t="s">
        <v>17966</v>
      </c>
    </row>
    <row r="2724" customFormat="false" ht="15" hidden="false" customHeight="false" outlineLevel="0" collapsed="false">
      <c r="A2724" s="884" t="s">
        <v>8464</v>
      </c>
      <c r="B2724" s="884" t="s">
        <v>17967</v>
      </c>
      <c r="C2724" s="885" t="s">
        <v>17968</v>
      </c>
      <c r="D2724" s="884" t="s">
        <v>8787</v>
      </c>
      <c r="E2724" s="884" t="s">
        <v>15369</v>
      </c>
      <c r="F2724" s="884" t="s">
        <v>17969</v>
      </c>
    </row>
    <row r="2725" customFormat="false" ht="15" hidden="false" customHeight="false" outlineLevel="0" collapsed="false">
      <c r="A2725" s="884" t="s">
        <v>8464</v>
      </c>
      <c r="B2725" s="884" t="s">
        <v>17970</v>
      </c>
      <c r="C2725" s="885" t="s">
        <v>17971</v>
      </c>
      <c r="D2725" s="884" t="s">
        <v>8787</v>
      </c>
      <c r="E2725" s="884" t="s">
        <v>17972</v>
      </c>
      <c r="F2725" s="884" t="s">
        <v>17973</v>
      </c>
    </row>
    <row r="2726" customFormat="false" ht="15" hidden="false" customHeight="false" outlineLevel="0" collapsed="false">
      <c r="A2726" s="884" t="s">
        <v>8464</v>
      </c>
      <c r="B2726" s="884" t="s">
        <v>17974</v>
      </c>
      <c r="C2726" s="885" t="s">
        <v>17975</v>
      </c>
      <c r="D2726" s="884" t="s">
        <v>8787</v>
      </c>
      <c r="E2726" s="884" t="s">
        <v>17976</v>
      </c>
      <c r="F2726" s="884" t="s">
        <v>17977</v>
      </c>
    </row>
    <row r="2727" customFormat="false" ht="15" hidden="false" customHeight="false" outlineLevel="0" collapsed="false">
      <c r="A2727" s="884" t="s">
        <v>8464</v>
      </c>
      <c r="B2727" s="884" t="s">
        <v>17978</v>
      </c>
      <c r="C2727" s="885" t="s">
        <v>17979</v>
      </c>
      <c r="D2727" s="884" t="s">
        <v>8787</v>
      </c>
      <c r="E2727" s="884" t="s">
        <v>17980</v>
      </c>
      <c r="F2727" s="884" t="s">
        <v>17981</v>
      </c>
    </row>
    <row r="2728" customFormat="false" ht="15" hidden="false" customHeight="false" outlineLevel="0" collapsed="false">
      <c r="A2728" s="884" t="s">
        <v>8464</v>
      </c>
      <c r="B2728" s="884" t="s">
        <v>17982</v>
      </c>
      <c r="C2728" s="885" t="s">
        <v>17983</v>
      </c>
      <c r="D2728" s="884" t="s">
        <v>8787</v>
      </c>
      <c r="E2728" s="884" t="s">
        <v>17984</v>
      </c>
      <c r="F2728" s="884" t="s">
        <v>17985</v>
      </c>
    </row>
    <row r="2729" customFormat="false" ht="15" hidden="false" customHeight="false" outlineLevel="0" collapsed="false">
      <c r="A2729" s="884" t="s">
        <v>8464</v>
      </c>
      <c r="B2729" s="884" t="s">
        <v>17986</v>
      </c>
      <c r="C2729" s="885" t="s">
        <v>17987</v>
      </c>
      <c r="D2729" s="884" t="s">
        <v>8787</v>
      </c>
      <c r="E2729" s="884" t="s">
        <v>17988</v>
      </c>
      <c r="F2729" s="884" t="s">
        <v>17989</v>
      </c>
    </row>
    <row r="2730" customFormat="false" ht="15" hidden="false" customHeight="false" outlineLevel="0" collapsed="false">
      <c r="A2730" s="884" t="s">
        <v>8464</v>
      </c>
      <c r="B2730" s="884" t="s">
        <v>17990</v>
      </c>
      <c r="C2730" s="885" t="s">
        <v>17991</v>
      </c>
      <c r="D2730" s="884" t="s">
        <v>8787</v>
      </c>
      <c r="E2730" s="884" t="s">
        <v>17992</v>
      </c>
      <c r="F2730" s="884" t="s">
        <v>17993</v>
      </c>
    </row>
    <row r="2731" customFormat="false" ht="15" hidden="false" customHeight="false" outlineLevel="0" collapsed="false">
      <c r="A2731" s="884" t="s">
        <v>8464</v>
      </c>
      <c r="B2731" s="884" t="s">
        <v>17994</v>
      </c>
      <c r="C2731" s="885" t="s">
        <v>17995</v>
      </c>
      <c r="D2731" s="884" t="s">
        <v>8787</v>
      </c>
      <c r="E2731" s="884" t="s">
        <v>17996</v>
      </c>
      <c r="F2731" s="884" t="s">
        <v>17997</v>
      </c>
    </row>
    <row r="2732" customFormat="false" ht="15" hidden="false" customHeight="false" outlineLevel="0" collapsed="false">
      <c r="A2732" s="884" t="s">
        <v>8464</v>
      </c>
      <c r="B2732" s="884" t="s">
        <v>17998</v>
      </c>
      <c r="C2732" s="885" t="s">
        <v>17999</v>
      </c>
      <c r="D2732" s="884" t="s">
        <v>8787</v>
      </c>
      <c r="E2732" s="884" t="s">
        <v>9031</v>
      </c>
      <c r="F2732" s="884" t="s">
        <v>14723</v>
      </c>
    </row>
    <row r="2733" customFormat="false" ht="15" hidden="false" customHeight="false" outlineLevel="0" collapsed="false">
      <c r="A2733" s="884" t="s">
        <v>8464</v>
      </c>
      <c r="B2733" s="884" t="s">
        <v>18000</v>
      </c>
      <c r="C2733" s="885" t="s">
        <v>18001</v>
      </c>
      <c r="D2733" s="884" t="s">
        <v>8787</v>
      </c>
      <c r="E2733" s="884" t="s">
        <v>18002</v>
      </c>
      <c r="F2733" s="884" t="s">
        <v>18003</v>
      </c>
    </row>
    <row r="2734" customFormat="false" ht="15" hidden="false" customHeight="false" outlineLevel="0" collapsed="false">
      <c r="A2734" s="884" t="s">
        <v>8464</v>
      </c>
      <c r="B2734" s="884" t="s">
        <v>18004</v>
      </c>
      <c r="C2734" s="885" t="s">
        <v>18005</v>
      </c>
      <c r="D2734" s="884" t="s">
        <v>8787</v>
      </c>
      <c r="E2734" s="884" t="s">
        <v>9414</v>
      </c>
      <c r="F2734" s="884" t="s">
        <v>18006</v>
      </c>
    </row>
    <row r="2735" customFormat="false" ht="15" hidden="false" customHeight="false" outlineLevel="0" collapsed="false">
      <c r="A2735" s="884" t="s">
        <v>8464</v>
      </c>
      <c r="B2735" s="884" t="s">
        <v>18007</v>
      </c>
      <c r="C2735" s="885" t="s">
        <v>18008</v>
      </c>
      <c r="D2735" s="884" t="s">
        <v>8787</v>
      </c>
      <c r="E2735" s="884" t="s">
        <v>18009</v>
      </c>
      <c r="F2735" s="884" t="s">
        <v>18010</v>
      </c>
    </row>
    <row r="2736" customFormat="false" ht="15" hidden="false" customHeight="false" outlineLevel="0" collapsed="false">
      <c r="A2736" s="884" t="s">
        <v>8464</v>
      </c>
      <c r="B2736" s="884" t="s">
        <v>18011</v>
      </c>
      <c r="C2736" s="885" t="s">
        <v>18012</v>
      </c>
      <c r="D2736" s="884" t="s">
        <v>8787</v>
      </c>
      <c r="E2736" s="884" t="s">
        <v>18013</v>
      </c>
      <c r="F2736" s="884" t="s">
        <v>18014</v>
      </c>
    </row>
    <row r="2737" customFormat="false" ht="15" hidden="false" customHeight="false" outlineLevel="0" collapsed="false">
      <c r="A2737" s="884" t="s">
        <v>8464</v>
      </c>
      <c r="B2737" s="884" t="s">
        <v>18015</v>
      </c>
      <c r="C2737" s="885" t="s">
        <v>18016</v>
      </c>
      <c r="D2737" s="884" t="s">
        <v>8787</v>
      </c>
      <c r="E2737" s="884" t="s">
        <v>16489</v>
      </c>
      <c r="F2737" s="884" t="s">
        <v>18017</v>
      </c>
    </row>
    <row r="2738" customFormat="false" ht="15" hidden="false" customHeight="false" outlineLevel="0" collapsed="false">
      <c r="A2738" s="884" t="s">
        <v>8464</v>
      </c>
      <c r="B2738" s="884" t="s">
        <v>18018</v>
      </c>
      <c r="C2738" s="885" t="s">
        <v>18019</v>
      </c>
      <c r="D2738" s="884" t="s">
        <v>8787</v>
      </c>
      <c r="E2738" s="884" t="s">
        <v>8597</v>
      </c>
      <c r="F2738" s="884" t="s">
        <v>18020</v>
      </c>
    </row>
    <row r="2739" customFormat="false" ht="15" hidden="false" customHeight="false" outlineLevel="0" collapsed="false">
      <c r="A2739" s="884" t="s">
        <v>8464</v>
      </c>
      <c r="B2739" s="884" t="s">
        <v>18021</v>
      </c>
      <c r="C2739" s="885" t="s">
        <v>18022</v>
      </c>
      <c r="D2739" s="884" t="s">
        <v>8787</v>
      </c>
      <c r="E2739" s="884" t="s">
        <v>17316</v>
      </c>
      <c r="F2739" s="884" t="s">
        <v>18023</v>
      </c>
    </row>
    <row r="2740" customFormat="false" ht="15" hidden="false" customHeight="false" outlineLevel="0" collapsed="false">
      <c r="A2740" s="884" t="s">
        <v>8464</v>
      </c>
      <c r="B2740" s="884" t="s">
        <v>18024</v>
      </c>
      <c r="C2740" s="885" t="s">
        <v>18025</v>
      </c>
      <c r="D2740" s="884" t="s">
        <v>8787</v>
      </c>
      <c r="E2740" s="884" t="s">
        <v>18026</v>
      </c>
      <c r="F2740" s="884" t="s">
        <v>15180</v>
      </c>
    </row>
    <row r="2741" customFormat="false" ht="23.25" hidden="false" customHeight="false" outlineLevel="0" collapsed="false">
      <c r="A2741" s="884" t="s">
        <v>8464</v>
      </c>
      <c r="B2741" s="884" t="s">
        <v>18027</v>
      </c>
      <c r="C2741" s="885" t="s">
        <v>18028</v>
      </c>
      <c r="D2741" s="884" t="s">
        <v>8787</v>
      </c>
      <c r="E2741" s="884" t="s">
        <v>18029</v>
      </c>
      <c r="F2741" s="884" t="s">
        <v>18030</v>
      </c>
    </row>
    <row r="2742" customFormat="false" ht="15" hidden="false" customHeight="false" outlineLevel="0" collapsed="false">
      <c r="A2742" s="884" t="s">
        <v>8464</v>
      </c>
      <c r="B2742" s="884" t="s">
        <v>18031</v>
      </c>
      <c r="C2742" s="885" t="s">
        <v>18032</v>
      </c>
      <c r="D2742" s="884" t="s">
        <v>8787</v>
      </c>
      <c r="E2742" s="884" t="s">
        <v>18033</v>
      </c>
      <c r="F2742" s="884" t="s">
        <v>18034</v>
      </c>
    </row>
    <row r="2743" customFormat="false" ht="15" hidden="false" customHeight="false" outlineLevel="0" collapsed="false">
      <c r="A2743" s="884" t="s">
        <v>8464</v>
      </c>
      <c r="B2743" s="884" t="s">
        <v>18035</v>
      </c>
      <c r="C2743" s="885" t="s">
        <v>18036</v>
      </c>
      <c r="D2743" s="884" t="s">
        <v>8787</v>
      </c>
      <c r="E2743" s="884" t="s">
        <v>18037</v>
      </c>
      <c r="F2743" s="884" t="s">
        <v>18038</v>
      </c>
    </row>
    <row r="2744" customFormat="false" ht="15" hidden="false" customHeight="false" outlineLevel="0" collapsed="false">
      <c r="A2744" s="884" t="s">
        <v>8464</v>
      </c>
      <c r="B2744" s="884" t="s">
        <v>18039</v>
      </c>
      <c r="C2744" s="885" t="s">
        <v>18040</v>
      </c>
      <c r="D2744" s="884" t="s">
        <v>8787</v>
      </c>
      <c r="E2744" s="884" t="s">
        <v>18041</v>
      </c>
      <c r="F2744" s="884" t="s">
        <v>18042</v>
      </c>
    </row>
    <row r="2745" customFormat="false" ht="23.25" hidden="false" customHeight="false" outlineLevel="0" collapsed="false">
      <c r="A2745" s="884" t="s">
        <v>8464</v>
      </c>
      <c r="B2745" s="884" t="s">
        <v>18043</v>
      </c>
      <c r="C2745" s="885" t="s">
        <v>18044</v>
      </c>
      <c r="D2745" s="884" t="s">
        <v>8787</v>
      </c>
      <c r="E2745" s="884" t="s">
        <v>18045</v>
      </c>
      <c r="F2745" s="884" t="s">
        <v>18046</v>
      </c>
    </row>
    <row r="2746" customFormat="false" ht="23.25" hidden="false" customHeight="false" outlineLevel="0" collapsed="false">
      <c r="A2746" s="884" t="s">
        <v>8464</v>
      </c>
      <c r="B2746" s="884" t="s">
        <v>18047</v>
      </c>
      <c r="C2746" s="885" t="s">
        <v>18048</v>
      </c>
      <c r="D2746" s="884" t="s">
        <v>8787</v>
      </c>
      <c r="E2746" s="884" t="s">
        <v>18049</v>
      </c>
      <c r="F2746" s="884" t="s">
        <v>18050</v>
      </c>
    </row>
    <row r="2747" customFormat="false" ht="23.25" hidden="false" customHeight="false" outlineLevel="0" collapsed="false">
      <c r="A2747" s="884" t="s">
        <v>8464</v>
      </c>
      <c r="B2747" s="884" t="s">
        <v>18051</v>
      </c>
      <c r="C2747" s="885" t="s">
        <v>18052</v>
      </c>
      <c r="D2747" s="884" t="s">
        <v>8787</v>
      </c>
      <c r="E2747" s="884" t="s">
        <v>15769</v>
      </c>
      <c r="F2747" s="884" t="s">
        <v>18053</v>
      </c>
    </row>
    <row r="2748" customFormat="false" ht="23.25" hidden="false" customHeight="false" outlineLevel="0" collapsed="false">
      <c r="A2748" s="884" t="s">
        <v>8464</v>
      </c>
      <c r="B2748" s="884" t="s">
        <v>18054</v>
      </c>
      <c r="C2748" s="885" t="s">
        <v>18055</v>
      </c>
      <c r="D2748" s="884" t="s">
        <v>8787</v>
      </c>
      <c r="E2748" s="884" t="s">
        <v>11788</v>
      </c>
      <c r="F2748" s="884" t="s">
        <v>15791</v>
      </c>
    </row>
    <row r="2749" customFormat="false" ht="23.25" hidden="false" customHeight="false" outlineLevel="0" collapsed="false">
      <c r="A2749" s="884" t="s">
        <v>8464</v>
      </c>
      <c r="B2749" s="884" t="s">
        <v>18056</v>
      </c>
      <c r="C2749" s="885" t="s">
        <v>18057</v>
      </c>
      <c r="D2749" s="884" t="s">
        <v>8787</v>
      </c>
      <c r="E2749" s="884" t="s">
        <v>10468</v>
      </c>
      <c r="F2749" s="884" t="s">
        <v>18058</v>
      </c>
    </row>
    <row r="2750" customFormat="false" ht="23.25" hidden="false" customHeight="false" outlineLevel="0" collapsed="false">
      <c r="A2750" s="884" t="s">
        <v>8464</v>
      </c>
      <c r="B2750" s="884" t="s">
        <v>18059</v>
      </c>
      <c r="C2750" s="885" t="s">
        <v>18060</v>
      </c>
      <c r="D2750" s="884" t="s">
        <v>8787</v>
      </c>
      <c r="E2750" s="884" t="s">
        <v>18061</v>
      </c>
      <c r="F2750" s="884" t="s">
        <v>18062</v>
      </c>
    </row>
    <row r="2751" customFormat="false" ht="15" hidden="false" customHeight="false" outlineLevel="0" collapsed="false">
      <c r="A2751" s="884" t="s">
        <v>8464</v>
      </c>
      <c r="B2751" s="884" t="s">
        <v>18063</v>
      </c>
      <c r="C2751" s="885" t="s">
        <v>18064</v>
      </c>
      <c r="D2751" s="884" t="s">
        <v>8787</v>
      </c>
      <c r="E2751" s="884" t="s">
        <v>18065</v>
      </c>
      <c r="F2751" s="884" t="s">
        <v>18066</v>
      </c>
    </row>
    <row r="2752" customFormat="false" ht="15" hidden="false" customHeight="false" outlineLevel="0" collapsed="false">
      <c r="A2752" s="884" t="s">
        <v>8464</v>
      </c>
      <c r="B2752" s="884" t="s">
        <v>18067</v>
      </c>
      <c r="C2752" s="885" t="s">
        <v>18068</v>
      </c>
      <c r="D2752" s="884" t="s">
        <v>8787</v>
      </c>
      <c r="E2752" s="884" t="s">
        <v>18069</v>
      </c>
      <c r="F2752" s="884" t="s">
        <v>18070</v>
      </c>
    </row>
    <row r="2753" customFormat="false" ht="15" hidden="false" customHeight="false" outlineLevel="0" collapsed="false">
      <c r="A2753" s="884" t="s">
        <v>8464</v>
      </c>
      <c r="B2753" s="884" t="s">
        <v>18071</v>
      </c>
      <c r="C2753" s="885" t="s">
        <v>18072</v>
      </c>
      <c r="D2753" s="884" t="s">
        <v>8787</v>
      </c>
      <c r="E2753" s="884" t="s">
        <v>18073</v>
      </c>
      <c r="F2753" s="884" t="s">
        <v>18074</v>
      </c>
    </row>
    <row r="2754" customFormat="false" ht="15" hidden="false" customHeight="false" outlineLevel="0" collapsed="false">
      <c r="A2754" s="884" t="s">
        <v>8464</v>
      </c>
      <c r="B2754" s="884" t="s">
        <v>18075</v>
      </c>
      <c r="C2754" s="885" t="s">
        <v>18076</v>
      </c>
      <c r="D2754" s="884" t="s">
        <v>8787</v>
      </c>
      <c r="E2754" s="884" t="s">
        <v>18077</v>
      </c>
      <c r="F2754" s="884" t="s">
        <v>18078</v>
      </c>
    </row>
    <row r="2755" customFormat="false" ht="15" hidden="false" customHeight="false" outlineLevel="0" collapsed="false">
      <c r="A2755" s="884" t="s">
        <v>8464</v>
      </c>
      <c r="B2755" s="884" t="s">
        <v>18079</v>
      </c>
      <c r="C2755" s="885" t="s">
        <v>18080</v>
      </c>
      <c r="D2755" s="884" t="s">
        <v>8787</v>
      </c>
      <c r="E2755" s="884" t="s">
        <v>18081</v>
      </c>
      <c r="F2755" s="884" t="s">
        <v>18082</v>
      </c>
    </row>
    <row r="2756" customFormat="false" ht="23.25" hidden="false" customHeight="false" outlineLevel="0" collapsed="false">
      <c r="A2756" s="884" t="s">
        <v>8464</v>
      </c>
      <c r="B2756" s="884" t="s">
        <v>18083</v>
      </c>
      <c r="C2756" s="885" t="s">
        <v>18084</v>
      </c>
      <c r="D2756" s="884" t="s">
        <v>8787</v>
      </c>
      <c r="E2756" s="884" t="s">
        <v>18085</v>
      </c>
      <c r="F2756" s="884" t="s">
        <v>18086</v>
      </c>
    </row>
    <row r="2757" customFormat="false" ht="23.25" hidden="false" customHeight="false" outlineLevel="0" collapsed="false">
      <c r="A2757" s="884" t="s">
        <v>8464</v>
      </c>
      <c r="B2757" s="884" t="s">
        <v>18087</v>
      </c>
      <c r="C2757" s="885" t="s">
        <v>18088</v>
      </c>
      <c r="D2757" s="884" t="s">
        <v>8787</v>
      </c>
      <c r="E2757" s="884" t="s">
        <v>18089</v>
      </c>
      <c r="F2757" s="884" t="s">
        <v>18090</v>
      </c>
    </row>
    <row r="2758" customFormat="false" ht="23.25" hidden="false" customHeight="false" outlineLevel="0" collapsed="false">
      <c r="A2758" s="884" t="s">
        <v>8464</v>
      </c>
      <c r="B2758" s="884" t="s">
        <v>18091</v>
      </c>
      <c r="C2758" s="885" t="s">
        <v>18092</v>
      </c>
      <c r="D2758" s="884" t="s">
        <v>8787</v>
      </c>
      <c r="E2758" s="884" t="s">
        <v>18093</v>
      </c>
      <c r="F2758" s="884" t="s">
        <v>18094</v>
      </c>
    </row>
    <row r="2759" customFormat="false" ht="23.25" hidden="false" customHeight="false" outlineLevel="0" collapsed="false">
      <c r="A2759" s="884" t="s">
        <v>8464</v>
      </c>
      <c r="B2759" s="884" t="s">
        <v>18095</v>
      </c>
      <c r="C2759" s="885" t="s">
        <v>18096</v>
      </c>
      <c r="D2759" s="884" t="s">
        <v>8787</v>
      </c>
      <c r="E2759" s="884" t="s">
        <v>18097</v>
      </c>
      <c r="F2759" s="884" t="s">
        <v>18098</v>
      </c>
    </row>
    <row r="2760" customFormat="false" ht="23.25" hidden="false" customHeight="false" outlineLevel="0" collapsed="false">
      <c r="A2760" s="884" t="s">
        <v>8464</v>
      </c>
      <c r="B2760" s="884" t="s">
        <v>18099</v>
      </c>
      <c r="C2760" s="885" t="s">
        <v>18100</v>
      </c>
      <c r="D2760" s="884" t="s">
        <v>8787</v>
      </c>
      <c r="E2760" s="884" t="s">
        <v>18101</v>
      </c>
      <c r="F2760" s="884" t="s">
        <v>18102</v>
      </c>
    </row>
    <row r="2761" customFormat="false" ht="23.25" hidden="false" customHeight="false" outlineLevel="0" collapsed="false">
      <c r="A2761" s="884" t="s">
        <v>8464</v>
      </c>
      <c r="B2761" s="884" t="s">
        <v>18103</v>
      </c>
      <c r="C2761" s="885" t="s">
        <v>18104</v>
      </c>
      <c r="D2761" s="884" t="s">
        <v>8787</v>
      </c>
      <c r="E2761" s="884" t="s">
        <v>18105</v>
      </c>
      <c r="F2761" s="884" t="s">
        <v>18106</v>
      </c>
    </row>
    <row r="2762" customFormat="false" ht="23.25" hidden="false" customHeight="false" outlineLevel="0" collapsed="false">
      <c r="A2762" s="884" t="s">
        <v>8464</v>
      </c>
      <c r="B2762" s="884" t="s">
        <v>18107</v>
      </c>
      <c r="C2762" s="885" t="s">
        <v>18108</v>
      </c>
      <c r="D2762" s="884" t="s">
        <v>8787</v>
      </c>
      <c r="E2762" s="884" t="s">
        <v>18109</v>
      </c>
      <c r="F2762" s="884" t="s">
        <v>18110</v>
      </c>
    </row>
    <row r="2763" customFormat="false" ht="23.25" hidden="false" customHeight="false" outlineLevel="0" collapsed="false">
      <c r="A2763" s="884" t="s">
        <v>8464</v>
      </c>
      <c r="B2763" s="884" t="s">
        <v>18111</v>
      </c>
      <c r="C2763" s="885" t="s">
        <v>18112</v>
      </c>
      <c r="D2763" s="884" t="s">
        <v>8787</v>
      </c>
      <c r="E2763" s="884" t="s">
        <v>18113</v>
      </c>
      <c r="F2763" s="884" t="s">
        <v>18114</v>
      </c>
    </row>
    <row r="2764" customFormat="false" ht="23.25" hidden="false" customHeight="false" outlineLevel="0" collapsed="false">
      <c r="A2764" s="884" t="s">
        <v>8464</v>
      </c>
      <c r="B2764" s="884" t="s">
        <v>18115</v>
      </c>
      <c r="C2764" s="885" t="s">
        <v>18116</v>
      </c>
      <c r="D2764" s="884" t="s">
        <v>8787</v>
      </c>
      <c r="E2764" s="884" t="s">
        <v>18117</v>
      </c>
      <c r="F2764" s="884" t="s">
        <v>18118</v>
      </c>
    </row>
    <row r="2765" customFormat="false" ht="23.25" hidden="false" customHeight="false" outlineLevel="0" collapsed="false">
      <c r="A2765" s="884" t="s">
        <v>8464</v>
      </c>
      <c r="B2765" s="884" t="s">
        <v>18119</v>
      </c>
      <c r="C2765" s="885" t="s">
        <v>18120</v>
      </c>
      <c r="D2765" s="884" t="s">
        <v>8787</v>
      </c>
      <c r="E2765" s="884" t="s">
        <v>18121</v>
      </c>
      <c r="F2765" s="884" t="s">
        <v>18122</v>
      </c>
    </row>
    <row r="2766" customFormat="false" ht="23.25" hidden="false" customHeight="false" outlineLevel="0" collapsed="false">
      <c r="A2766" s="884" t="s">
        <v>8464</v>
      </c>
      <c r="B2766" s="884" t="s">
        <v>18123</v>
      </c>
      <c r="C2766" s="885" t="s">
        <v>18124</v>
      </c>
      <c r="D2766" s="884" t="s">
        <v>8787</v>
      </c>
      <c r="E2766" s="884" t="s">
        <v>18125</v>
      </c>
      <c r="F2766" s="884" t="s">
        <v>18126</v>
      </c>
    </row>
    <row r="2767" customFormat="false" ht="23.25" hidden="false" customHeight="false" outlineLevel="0" collapsed="false">
      <c r="A2767" s="884" t="s">
        <v>8464</v>
      </c>
      <c r="B2767" s="884" t="s">
        <v>18127</v>
      </c>
      <c r="C2767" s="885" t="s">
        <v>18128</v>
      </c>
      <c r="D2767" s="884" t="s">
        <v>8787</v>
      </c>
      <c r="E2767" s="884" t="s">
        <v>18129</v>
      </c>
      <c r="F2767" s="884" t="s">
        <v>18130</v>
      </c>
    </row>
    <row r="2768" customFormat="false" ht="23.25" hidden="false" customHeight="false" outlineLevel="0" collapsed="false">
      <c r="A2768" s="884" t="s">
        <v>8464</v>
      </c>
      <c r="B2768" s="884" t="s">
        <v>18131</v>
      </c>
      <c r="C2768" s="885" t="s">
        <v>18132</v>
      </c>
      <c r="D2768" s="884" t="s">
        <v>8787</v>
      </c>
      <c r="E2768" s="884" t="s">
        <v>18133</v>
      </c>
      <c r="F2768" s="884" t="s">
        <v>18134</v>
      </c>
    </row>
    <row r="2769" customFormat="false" ht="23.25" hidden="false" customHeight="false" outlineLevel="0" collapsed="false">
      <c r="A2769" s="884" t="s">
        <v>8464</v>
      </c>
      <c r="B2769" s="884" t="s">
        <v>18135</v>
      </c>
      <c r="C2769" s="885" t="s">
        <v>18136</v>
      </c>
      <c r="D2769" s="884" t="s">
        <v>8787</v>
      </c>
      <c r="E2769" s="884" t="s">
        <v>18137</v>
      </c>
      <c r="F2769" s="884" t="s">
        <v>18138</v>
      </c>
    </row>
    <row r="2770" customFormat="false" ht="23.25" hidden="false" customHeight="false" outlineLevel="0" collapsed="false">
      <c r="A2770" s="884" t="s">
        <v>8464</v>
      </c>
      <c r="B2770" s="884" t="s">
        <v>18139</v>
      </c>
      <c r="C2770" s="885" t="s">
        <v>18140</v>
      </c>
      <c r="D2770" s="884" t="s">
        <v>8787</v>
      </c>
      <c r="E2770" s="884" t="s">
        <v>18141</v>
      </c>
      <c r="F2770" s="884" t="s">
        <v>18142</v>
      </c>
    </row>
    <row r="2771" customFormat="false" ht="23.25" hidden="false" customHeight="false" outlineLevel="0" collapsed="false">
      <c r="A2771" s="884" t="s">
        <v>8464</v>
      </c>
      <c r="B2771" s="884" t="s">
        <v>18143</v>
      </c>
      <c r="C2771" s="885" t="s">
        <v>18144</v>
      </c>
      <c r="D2771" s="884" t="s">
        <v>8787</v>
      </c>
      <c r="E2771" s="884" t="s">
        <v>18145</v>
      </c>
      <c r="F2771" s="884" t="s">
        <v>18146</v>
      </c>
    </row>
    <row r="2772" customFormat="false" ht="23.25" hidden="false" customHeight="false" outlineLevel="0" collapsed="false">
      <c r="A2772" s="884" t="s">
        <v>8464</v>
      </c>
      <c r="B2772" s="884" t="s">
        <v>18147</v>
      </c>
      <c r="C2772" s="885" t="s">
        <v>18148</v>
      </c>
      <c r="D2772" s="884" t="s">
        <v>8787</v>
      </c>
      <c r="E2772" s="884" t="s">
        <v>18149</v>
      </c>
      <c r="F2772" s="884" t="s">
        <v>18150</v>
      </c>
    </row>
    <row r="2773" customFormat="false" ht="15" hidden="false" customHeight="false" outlineLevel="0" collapsed="false">
      <c r="A2773" s="884" t="s">
        <v>8464</v>
      </c>
      <c r="B2773" s="884" t="s">
        <v>18151</v>
      </c>
      <c r="C2773" s="885" t="s">
        <v>18152</v>
      </c>
      <c r="D2773" s="884" t="s">
        <v>8787</v>
      </c>
      <c r="E2773" s="884" t="s">
        <v>18153</v>
      </c>
      <c r="F2773" s="884" t="s">
        <v>18154</v>
      </c>
    </row>
    <row r="2774" customFormat="false" ht="23.25" hidden="false" customHeight="false" outlineLevel="0" collapsed="false">
      <c r="A2774" s="884" t="s">
        <v>8464</v>
      </c>
      <c r="B2774" s="884" t="s">
        <v>18155</v>
      </c>
      <c r="C2774" s="885" t="s">
        <v>18156</v>
      </c>
      <c r="D2774" s="884" t="s">
        <v>8787</v>
      </c>
      <c r="E2774" s="884" t="s">
        <v>18157</v>
      </c>
      <c r="F2774" s="884" t="s">
        <v>18158</v>
      </c>
    </row>
    <row r="2775" customFormat="false" ht="23.25" hidden="false" customHeight="false" outlineLevel="0" collapsed="false">
      <c r="A2775" s="884" t="s">
        <v>8464</v>
      </c>
      <c r="B2775" s="884" t="s">
        <v>18159</v>
      </c>
      <c r="C2775" s="885" t="s">
        <v>18160</v>
      </c>
      <c r="D2775" s="884" t="s">
        <v>8787</v>
      </c>
      <c r="E2775" s="884" t="s">
        <v>18161</v>
      </c>
      <c r="F2775" s="884" t="s">
        <v>18162</v>
      </c>
    </row>
    <row r="2776" customFormat="false" ht="15" hidden="false" customHeight="false" outlineLevel="0" collapsed="false">
      <c r="A2776" s="884" t="s">
        <v>8464</v>
      </c>
      <c r="B2776" s="884" t="s">
        <v>18163</v>
      </c>
      <c r="C2776" s="885" t="s">
        <v>18164</v>
      </c>
      <c r="D2776" s="884" t="s">
        <v>8787</v>
      </c>
      <c r="E2776" s="884" t="s">
        <v>18165</v>
      </c>
      <c r="F2776" s="884" t="s">
        <v>18166</v>
      </c>
    </row>
    <row r="2777" customFormat="false" ht="23.25" hidden="false" customHeight="false" outlineLevel="0" collapsed="false">
      <c r="A2777" s="884" t="s">
        <v>8464</v>
      </c>
      <c r="B2777" s="884" t="s">
        <v>18167</v>
      </c>
      <c r="C2777" s="885" t="s">
        <v>18168</v>
      </c>
      <c r="D2777" s="884" t="s">
        <v>8787</v>
      </c>
      <c r="E2777" s="884" t="s">
        <v>18169</v>
      </c>
      <c r="F2777" s="884" t="s">
        <v>18170</v>
      </c>
    </row>
    <row r="2778" customFormat="false" ht="15" hidden="false" customHeight="false" outlineLevel="0" collapsed="false">
      <c r="A2778" s="884" t="s">
        <v>8464</v>
      </c>
      <c r="B2778" s="884" t="s">
        <v>18171</v>
      </c>
      <c r="C2778" s="885" t="s">
        <v>18172</v>
      </c>
      <c r="D2778" s="884" t="s">
        <v>8787</v>
      </c>
      <c r="E2778" s="884" t="s">
        <v>18173</v>
      </c>
      <c r="F2778" s="884" t="s">
        <v>18174</v>
      </c>
    </row>
    <row r="2779" customFormat="false" ht="15" hidden="false" customHeight="false" outlineLevel="0" collapsed="false">
      <c r="A2779" s="884" t="s">
        <v>8464</v>
      </c>
      <c r="B2779" s="884" t="s">
        <v>18175</v>
      </c>
      <c r="C2779" s="885" t="s">
        <v>18176</v>
      </c>
      <c r="D2779" s="884" t="s">
        <v>8787</v>
      </c>
      <c r="E2779" s="884" t="s">
        <v>18177</v>
      </c>
      <c r="F2779" s="884" t="s">
        <v>18178</v>
      </c>
    </row>
    <row r="2780" customFormat="false" ht="15" hidden="false" customHeight="false" outlineLevel="0" collapsed="false">
      <c r="A2780" s="884" t="s">
        <v>8464</v>
      </c>
      <c r="B2780" s="884" t="s">
        <v>18179</v>
      </c>
      <c r="C2780" s="885" t="s">
        <v>18180</v>
      </c>
      <c r="D2780" s="884" t="s">
        <v>8787</v>
      </c>
      <c r="E2780" s="884" t="s">
        <v>18181</v>
      </c>
      <c r="F2780" s="884" t="s">
        <v>18182</v>
      </c>
    </row>
    <row r="2781" customFormat="false" ht="15" hidden="false" customHeight="false" outlineLevel="0" collapsed="false">
      <c r="A2781" s="884" t="s">
        <v>8464</v>
      </c>
      <c r="B2781" s="884" t="s">
        <v>18183</v>
      </c>
      <c r="C2781" s="885" t="s">
        <v>18184</v>
      </c>
      <c r="D2781" s="884" t="s">
        <v>8787</v>
      </c>
      <c r="E2781" s="884" t="s">
        <v>18185</v>
      </c>
      <c r="F2781" s="884" t="s">
        <v>18186</v>
      </c>
    </row>
    <row r="2782" customFormat="false" ht="15" hidden="false" customHeight="false" outlineLevel="0" collapsed="false">
      <c r="A2782" s="884" t="s">
        <v>8464</v>
      </c>
      <c r="B2782" s="884" t="s">
        <v>18187</v>
      </c>
      <c r="C2782" s="885" t="s">
        <v>18188</v>
      </c>
      <c r="D2782" s="884" t="s">
        <v>8787</v>
      </c>
      <c r="E2782" s="884" t="s">
        <v>17279</v>
      </c>
      <c r="F2782" s="884" t="s">
        <v>18189</v>
      </c>
    </row>
    <row r="2783" customFormat="false" ht="15" hidden="false" customHeight="false" outlineLevel="0" collapsed="false">
      <c r="A2783" s="884" t="s">
        <v>8464</v>
      </c>
      <c r="B2783" s="884" t="s">
        <v>18190</v>
      </c>
      <c r="C2783" s="885" t="s">
        <v>18191</v>
      </c>
      <c r="D2783" s="884" t="s">
        <v>8787</v>
      </c>
      <c r="E2783" s="884" t="s">
        <v>16445</v>
      </c>
      <c r="F2783" s="884" t="s">
        <v>18192</v>
      </c>
    </row>
    <row r="2784" customFormat="false" ht="15" hidden="false" customHeight="false" outlineLevel="0" collapsed="false">
      <c r="A2784" s="884" t="s">
        <v>8464</v>
      </c>
      <c r="B2784" s="884" t="s">
        <v>18193</v>
      </c>
      <c r="C2784" s="885" t="s">
        <v>18194</v>
      </c>
      <c r="D2784" s="884" t="s">
        <v>8787</v>
      </c>
      <c r="E2784" s="884" t="s">
        <v>18195</v>
      </c>
      <c r="F2784" s="884" t="s">
        <v>18196</v>
      </c>
    </row>
    <row r="2785" customFormat="false" ht="15" hidden="false" customHeight="false" outlineLevel="0" collapsed="false">
      <c r="A2785" s="884" t="s">
        <v>8464</v>
      </c>
      <c r="B2785" s="884" t="s">
        <v>18197</v>
      </c>
      <c r="C2785" s="885" t="s">
        <v>18198</v>
      </c>
      <c r="D2785" s="884" t="s">
        <v>8787</v>
      </c>
      <c r="E2785" s="884" t="s">
        <v>18199</v>
      </c>
      <c r="F2785" s="884" t="s">
        <v>18200</v>
      </c>
    </row>
    <row r="2786" customFormat="false" ht="15" hidden="false" customHeight="false" outlineLevel="0" collapsed="false">
      <c r="A2786" s="884" t="s">
        <v>8464</v>
      </c>
      <c r="B2786" s="884" t="s">
        <v>18201</v>
      </c>
      <c r="C2786" s="885" t="s">
        <v>18202</v>
      </c>
      <c r="D2786" s="884" t="s">
        <v>8787</v>
      </c>
      <c r="E2786" s="884" t="s">
        <v>15528</v>
      </c>
      <c r="F2786" s="884" t="s">
        <v>17847</v>
      </c>
    </row>
    <row r="2787" customFormat="false" ht="15" hidden="false" customHeight="false" outlineLevel="0" collapsed="false">
      <c r="A2787" s="884" t="s">
        <v>8464</v>
      </c>
      <c r="B2787" s="884" t="s">
        <v>18203</v>
      </c>
      <c r="C2787" s="885" t="s">
        <v>18204</v>
      </c>
      <c r="D2787" s="884" t="s">
        <v>8787</v>
      </c>
      <c r="E2787" s="884" t="s">
        <v>18205</v>
      </c>
      <c r="F2787" s="884" t="s">
        <v>18206</v>
      </c>
    </row>
    <row r="2788" customFormat="false" ht="34.5" hidden="false" customHeight="false" outlineLevel="0" collapsed="false">
      <c r="A2788" s="884" t="s">
        <v>8464</v>
      </c>
      <c r="B2788" s="884" t="s">
        <v>18207</v>
      </c>
      <c r="C2788" s="885" t="s">
        <v>18208</v>
      </c>
      <c r="D2788" s="884" t="s">
        <v>8787</v>
      </c>
      <c r="E2788" s="884" t="s">
        <v>13044</v>
      </c>
      <c r="F2788" s="884" t="s">
        <v>18209</v>
      </c>
    </row>
    <row r="2789" customFormat="false" ht="15" hidden="false" customHeight="false" outlineLevel="0" collapsed="false">
      <c r="A2789" s="884" t="s">
        <v>8464</v>
      </c>
      <c r="B2789" s="884" t="s">
        <v>18210</v>
      </c>
      <c r="C2789" s="885" t="s">
        <v>18211</v>
      </c>
      <c r="D2789" s="884" t="s">
        <v>8787</v>
      </c>
      <c r="E2789" s="884" t="s">
        <v>18212</v>
      </c>
      <c r="F2789" s="884" t="s">
        <v>18213</v>
      </c>
    </row>
    <row r="2790" customFormat="false" ht="15" hidden="false" customHeight="false" outlineLevel="0" collapsed="false">
      <c r="A2790" s="884" t="s">
        <v>8464</v>
      </c>
      <c r="B2790" s="884" t="s">
        <v>18214</v>
      </c>
      <c r="C2790" s="885" t="s">
        <v>18215</v>
      </c>
      <c r="D2790" s="884" t="s">
        <v>8787</v>
      </c>
      <c r="E2790" s="884" t="s">
        <v>18216</v>
      </c>
      <c r="F2790" s="884" t="s">
        <v>18217</v>
      </c>
    </row>
    <row r="2791" customFormat="false" ht="23.25" hidden="false" customHeight="false" outlineLevel="0" collapsed="false">
      <c r="A2791" s="884" t="s">
        <v>8464</v>
      </c>
      <c r="B2791" s="884" t="s">
        <v>18218</v>
      </c>
      <c r="C2791" s="885" t="s">
        <v>18219</v>
      </c>
      <c r="D2791" s="884" t="s">
        <v>8787</v>
      </c>
      <c r="E2791" s="884" t="s">
        <v>18220</v>
      </c>
      <c r="F2791" s="884" t="s">
        <v>18221</v>
      </c>
    </row>
    <row r="2792" customFormat="false" ht="23.25" hidden="false" customHeight="false" outlineLevel="0" collapsed="false">
      <c r="A2792" s="884" t="s">
        <v>8464</v>
      </c>
      <c r="B2792" s="884" t="s">
        <v>18222</v>
      </c>
      <c r="C2792" s="885" t="s">
        <v>18223</v>
      </c>
      <c r="D2792" s="884" t="s">
        <v>8787</v>
      </c>
      <c r="E2792" s="884" t="s">
        <v>18220</v>
      </c>
      <c r="F2792" s="884" t="s">
        <v>18221</v>
      </c>
    </row>
    <row r="2793" customFormat="false" ht="15" hidden="false" customHeight="false" outlineLevel="0" collapsed="false">
      <c r="A2793" s="884" t="s">
        <v>8464</v>
      </c>
      <c r="B2793" s="884" t="s">
        <v>18224</v>
      </c>
      <c r="C2793" s="885" t="s">
        <v>18225</v>
      </c>
      <c r="D2793" s="884" t="s">
        <v>8787</v>
      </c>
      <c r="E2793" s="884" t="s">
        <v>18226</v>
      </c>
      <c r="F2793" s="884" t="s">
        <v>18227</v>
      </c>
    </row>
    <row r="2794" customFormat="false" ht="23.25" hidden="false" customHeight="false" outlineLevel="0" collapsed="false">
      <c r="A2794" s="884" t="s">
        <v>8464</v>
      </c>
      <c r="B2794" s="884" t="s">
        <v>18228</v>
      </c>
      <c r="C2794" s="885" t="s">
        <v>18229</v>
      </c>
      <c r="D2794" s="884" t="s">
        <v>8787</v>
      </c>
      <c r="E2794" s="884" t="s">
        <v>18230</v>
      </c>
      <c r="F2794" s="884" t="s">
        <v>18231</v>
      </c>
    </row>
    <row r="2795" customFormat="false" ht="23.25" hidden="false" customHeight="false" outlineLevel="0" collapsed="false">
      <c r="A2795" s="884" t="s">
        <v>8464</v>
      </c>
      <c r="B2795" s="884" t="s">
        <v>18232</v>
      </c>
      <c r="C2795" s="885" t="s">
        <v>18233</v>
      </c>
      <c r="D2795" s="884" t="s">
        <v>8787</v>
      </c>
      <c r="E2795" s="884" t="s">
        <v>18234</v>
      </c>
      <c r="F2795" s="884" t="s">
        <v>18235</v>
      </c>
    </row>
    <row r="2796" customFormat="false" ht="15" hidden="false" customHeight="false" outlineLevel="0" collapsed="false">
      <c r="A2796" s="884" t="s">
        <v>8464</v>
      </c>
      <c r="B2796" s="884" t="s">
        <v>18236</v>
      </c>
      <c r="C2796" s="885" t="s">
        <v>18237</v>
      </c>
      <c r="D2796" s="884" t="s">
        <v>8787</v>
      </c>
      <c r="E2796" s="884" t="s">
        <v>18238</v>
      </c>
      <c r="F2796" s="884" t="s">
        <v>18239</v>
      </c>
    </row>
    <row r="2797" customFormat="false" ht="15" hidden="false" customHeight="false" outlineLevel="0" collapsed="false">
      <c r="A2797" s="884" t="s">
        <v>8464</v>
      </c>
      <c r="B2797" s="884" t="s">
        <v>18240</v>
      </c>
      <c r="C2797" s="885" t="s">
        <v>18241</v>
      </c>
      <c r="D2797" s="884" t="s">
        <v>8787</v>
      </c>
      <c r="E2797" s="884" t="s">
        <v>18242</v>
      </c>
      <c r="F2797" s="884" t="s">
        <v>18243</v>
      </c>
    </row>
    <row r="2798" customFormat="false" ht="15" hidden="false" customHeight="false" outlineLevel="0" collapsed="false">
      <c r="A2798" s="884" t="s">
        <v>8464</v>
      </c>
      <c r="B2798" s="884" t="s">
        <v>18244</v>
      </c>
      <c r="C2798" s="885" t="s">
        <v>18245</v>
      </c>
      <c r="D2798" s="884" t="s">
        <v>8787</v>
      </c>
      <c r="E2798" s="884" t="s">
        <v>18246</v>
      </c>
      <c r="F2798" s="884" t="s">
        <v>10912</v>
      </c>
    </row>
    <row r="2799" customFormat="false" ht="15" hidden="false" customHeight="false" outlineLevel="0" collapsed="false">
      <c r="A2799" s="884" t="s">
        <v>8464</v>
      </c>
      <c r="B2799" s="884" t="s">
        <v>18247</v>
      </c>
      <c r="C2799" s="885" t="s">
        <v>18248</v>
      </c>
      <c r="D2799" s="884" t="s">
        <v>8787</v>
      </c>
      <c r="E2799" s="884" t="s">
        <v>18249</v>
      </c>
      <c r="F2799" s="884" t="s">
        <v>18250</v>
      </c>
    </row>
    <row r="2800" customFormat="false" ht="15" hidden="false" customHeight="false" outlineLevel="0" collapsed="false">
      <c r="A2800" s="884" t="s">
        <v>8464</v>
      </c>
      <c r="B2800" s="884" t="s">
        <v>18251</v>
      </c>
      <c r="C2800" s="885" t="s">
        <v>18252</v>
      </c>
      <c r="D2800" s="884" t="s">
        <v>8787</v>
      </c>
      <c r="E2800" s="884" t="s">
        <v>18253</v>
      </c>
      <c r="F2800" s="884" t="s">
        <v>18254</v>
      </c>
    </row>
    <row r="2801" customFormat="false" ht="15" hidden="false" customHeight="false" outlineLevel="0" collapsed="false">
      <c r="A2801" s="884" t="s">
        <v>8464</v>
      </c>
      <c r="B2801" s="884" t="s">
        <v>18255</v>
      </c>
      <c r="C2801" s="885" t="s">
        <v>18256</v>
      </c>
      <c r="D2801" s="884" t="s">
        <v>8787</v>
      </c>
      <c r="E2801" s="884" t="s">
        <v>18257</v>
      </c>
      <c r="F2801" s="884" t="s">
        <v>18258</v>
      </c>
    </row>
    <row r="2802" customFormat="false" ht="15" hidden="false" customHeight="false" outlineLevel="0" collapsed="false">
      <c r="A2802" s="884" t="s">
        <v>8464</v>
      </c>
      <c r="B2802" s="884" t="s">
        <v>18259</v>
      </c>
      <c r="C2802" s="885" t="s">
        <v>18260</v>
      </c>
      <c r="D2802" s="884" t="s">
        <v>8787</v>
      </c>
      <c r="E2802" s="884" t="s">
        <v>18261</v>
      </c>
      <c r="F2802" s="884" t="s">
        <v>18262</v>
      </c>
    </row>
    <row r="2803" customFormat="false" ht="15" hidden="false" customHeight="false" outlineLevel="0" collapsed="false">
      <c r="A2803" s="884" t="s">
        <v>8464</v>
      </c>
      <c r="B2803" s="884" t="s">
        <v>18263</v>
      </c>
      <c r="C2803" s="885" t="s">
        <v>18264</v>
      </c>
      <c r="D2803" s="884" t="s">
        <v>8787</v>
      </c>
      <c r="E2803" s="884" t="s">
        <v>18265</v>
      </c>
      <c r="F2803" s="884" t="s">
        <v>18266</v>
      </c>
    </row>
    <row r="2804" customFormat="false" ht="23.25" hidden="false" customHeight="false" outlineLevel="0" collapsed="false">
      <c r="A2804" s="884" t="s">
        <v>8464</v>
      </c>
      <c r="B2804" s="884" t="s">
        <v>18267</v>
      </c>
      <c r="C2804" s="885" t="s">
        <v>18268</v>
      </c>
      <c r="D2804" s="884" t="s">
        <v>8787</v>
      </c>
      <c r="E2804" s="884" t="s">
        <v>18269</v>
      </c>
      <c r="F2804" s="884" t="s">
        <v>18270</v>
      </c>
    </row>
    <row r="2805" customFormat="false" ht="23.25" hidden="false" customHeight="false" outlineLevel="0" collapsed="false">
      <c r="A2805" s="884" t="s">
        <v>8464</v>
      </c>
      <c r="B2805" s="884" t="s">
        <v>18271</v>
      </c>
      <c r="C2805" s="885" t="s">
        <v>18272</v>
      </c>
      <c r="D2805" s="884" t="s">
        <v>8787</v>
      </c>
      <c r="E2805" s="884" t="s">
        <v>18273</v>
      </c>
      <c r="F2805" s="884" t="s">
        <v>18274</v>
      </c>
    </row>
    <row r="2806" customFormat="false" ht="23.25" hidden="false" customHeight="false" outlineLevel="0" collapsed="false">
      <c r="A2806" s="884" t="s">
        <v>8464</v>
      </c>
      <c r="B2806" s="884" t="s">
        <v>18275</v>
      </c>
      <c r="C2806" s="885" t="s">
        <v>18276</v>
      </c>
      <c r="D2806" s="884" t="s">
        <v>8787</v>
      </c>
      <c r="E2806" s="884" t="s">
        <v>18277</v>
      </c>
      <c r="F2806" s="884" t="s">
        <v>18278</v>
      </c>
    </row>
    <row r="2807" customFormat="false" ht="23.25" hidden="false" customHeight="false" outlineLevel="0" collapsed="false">
      <c r="A2807" s="884" t="s">
        <v>8464</v>
      </c>
      <c r="B2807" s="884" t="s">
        <v>18279</v>
      </c>
      <c r="C2807" s="885" t="s">
        <v>18280</v>
      </c>
      <c r="D2807" s="884" t="s">
        <v>8787</v>
      </c>
      <c r="E2807" s="884" t="s">
        <v>18281</v>
      </c>
      <c r="F2807" s="884" t="s">
        <v>18282</v>
      </c>
    </row>
    <row r="2808" customFormat="false" ht="23.25" hidden="false" customHeight="false" outlineLevel="0" collapsed="false">
      <c r="A2808" s="884" t="s">
        <v>8464</v>
      </c>
      <c r="B2808" s="884" t="s">
        <v>18283</v>
      </c>
      <c r="C2808" s="885" t="s">
        <v>18284</v>
      </c>
      <c r="D2808" s="884" t="s">
        <v>8787</v>
      </c>
      <c r="E2808" s="884" t="s">
        <v>18285</v>
      </c>
      <c r="F2808" s="884" t="s">
        <v>18286</v>
      </c>
    </row>
    <row r="2809" customFormat="false" ht="23.25" hidden="false" customHeight="false" outlineLevel="0" collapsed="false">
      <c r="A2809" s="884" t="s">
        <v>8464</v>
      </c>
      <c r="B2809" s="884" t="s">
        <v>18287</v>
      </c>
      <c r="C2809" s="885" t="s">
        <v>18288</v>
      </c>
      <c r="D2809" s="884" t="s">
        <v>8787</v>
      </c>
      <c r="E2809" s="884" t="s">
        <v>18289</v>
      </c>
      <c r="F2809" s="884" t="s">
        <v>18290</v>
      </c>
    </row>
    <row r="2810" customFormat="false" ht="23.25" hidden="false" customHeight="false" outlineLevel="0" collapsed="false">
      <c r="A2810" s="884" t="s">
        <v>8464</v>
      </c>
      <c r="B2810" s="884" t="s">
        <v>18291</v>
      </c>
      <c r="C2810" s="885" t="s">
        <v>18292</v>
      </c>
      <c r="D2810" s="884" t="s">
        <v>8787</v>
      </c>
      <c r="E2810" s="884" t="s">
        <v>18293</v>
      </c>
      <c r="F2810" s="884" t="s">
        <v>18294</v>
      </c>
    </row>
    <row r="2811" customFormat="false" ht="23.25" hidden="false" customHeight="false" outlineLevel="0" collapsed="false">
      <c r="A2811" s="884" t="s">
        <v>8464</v>
      </c>
      <c r="B2811" s="884" t="s">
        <v>18295</v>
      </c>
      <c r="C2811" s="885" t="s">
        <v>18296</v>
      </c>
      <c r="D2811" s="884" t="s">
        <v>8787</v>
      </c>
      <c r="E2811" s="884" t="s">
        <v>18297</v>
      </c>
      <c r="F2811" s="884" t="s">
        <v>18298</v>
      </c>
    </row>
    <row r="2812" customFormat="false" ht="23.25" hidden="false" customHeight="false" outlineLevel="0" collapsed="false">
      <c r="A2812" s="884" t="s">
        <v>8464</v>
      </c>
      <c r="B2812" s="884" t="s">
        <v>18299</v>
      </c>
      <c r="C2812" s="885" t="s">
        <v>18300</v>
      </c>
      <c r="D2812" s="884" t="s">
        <v>8787</v>
      </c>
      <c r="E2812" s="884" t="s">
        <v>18301</v>
      </c>
      <c r="F2812" s="884" t="s">
        <v>18302</v>
      </c>
    </row>
    <row r="2813" customFormat="false" ht="23.25" hidden="false" customHeight="false" outlineLevel="0" collapsed="false">
      <c r="A2813" s="884" t="s">
        <v>8464</v>
      </c>
      <c r="B2813" s="884" t="s">
        <v>18303</v>
      </c>
      <c r="C2813" s="885" t="s">
        <v>18304</v>
      </c>
      <c r="D2813" s="884" t="s">
        <v>8787</v>
      </c>
      <c r="E2813" s="884" t="s">
        <v>18305</v>
      </c>
      <c r="F2813" s="884" t="s">
        <v>18306</v>
      </c>
    </row>
    <row r="2814" customFormat="false" ht="23.25" hidden="false" customHeight="false" outlineLevel="0" collapsed="false">
      <c r="A2814" s="884" t="s">
        <v>8464</v>
      </c>
      <c r="B2814" s="884" t="s">
        <v>18307</v>
      </c>
      <c r="C2814" s="885" t="s">
        <v>18308</v>
      </c>
      <c r="D2814" s="884" t="s">
        <v>8787</v>
      </c>
      <c r="E2814" s="884" t="s">
        <v>18309</v>
      </c>
      <c r="F2814" s="884" t="s">
        <v>18310</v>
      </c>
    </row>
    <row r="2815" customFormat="false" ht="23.25" hidden="false" customHeight="false" outlineLevel="0" collapsed="false">
      <c r="A2815" s="884" t="s">
        <v>8464</v>
      </c>
      <c r="B2815" s="884" t="s">
        <v>18311</v>
      </c>
      <c r="C2815" s="885" t="s">
        <v>18312</v>
      </c>
      <c r="D2815" s="884" t="s">
        <v>8787</v>
      </c>
      <c r="E2815" s="884" t="s">
        <v>18313</v>
      </c>
      <c r="F2815" s="884" t="s">
        <v>18314</v>
      </c>
    </row>
    <row r="2816" customFormat="false" ht="23.25" hidden="false" customHeight="false" outlineLevel="0" collapsed="false">
      <c r="A2816" s="884" t="s">
        <v>8464</v>
      </c>
      <c r="B2816" s="884" t="s">
        <v>18315</v>
      </c>
      <c r="C2816" s="885" t="s">
        <v>18316</v>
      </c>
      <c r="D2816" s="884" t="s">
        <v>8787</v>
      </c>
      <c r="E2816" s="884" t="s">
        <v>18317</v>
      </c>
      <c r="F2816" s="884" t="s">
        <v>18318</v>
      </c>
    </row>
    <row r="2817" customFormat="false" ht="23.25" hidden="false" customHeight="false" outlineLevel="0" collapsed="false">
      <c r="A2817" s="884" t="s">
        <v>8464</v>
      </c>
      <c r="B2817" s="884" t="s">
        <v>18319</v>
      </c>
      <c r="C2817" s="885" t="s">
        <v>18320</v>
      </c>
      <c r="D2817" s="884" t="s">
        <v>8787</v>
      </c>
      <c r="E2817" s="884" t="s">
        <v>18321</v>
      </c>
      <c r="F2817" s="884" t="s">
        <v>18322</v>
      </c>
    </row>
    <row r="2818" customFormat="false" ht="23.25" hidden="false" customHeight="false" outlineLevel="0" collapsed="false">
      <c r="A2818" s="884" t="s">
        <v>8464</v>
      </c>
      <c r="B2818" s="884" t="s">
        <v>18323</v>
      </c>
      <c r="C2818" s="885" t="s">
        <v>18324</v>
      </c>
      <c r="D2818" s="884" t="s">
        <v>8787</v>
      </c>
      <c r="E2818" s="884" t="s">
        <v>18325</v>
      </c>
      <c r="F2818" s="884" t="s">
        <v>18326</v>
      </c>
    </row>
    <row r="2819" customFormat="false" ht="23.25" hidden="false" customHeight="false" outlineLevel="0" collapsed="false">
      <c r="A2819" s="884" t="s">
        <v>8464</v>
      </c>
      <c r="B2819" s="884" t="s">
        <v>18327</v>
      </c>
      <c r="C2819" s="885" t="s">
        <v>18328</v>
      </c>
      <c r="D2819" s="884" t="s">
        <v>8787</v>
      </c>
      <c r="E2819" s="884" t="s">
        <v>18329</v>
      </c>
      <c r="F2819" s="884" t="s">
        <v>18330</v>
      </c>
    </row>
    <row r="2820" customFormat="false" ht="23.25" hidden="false" customHeight="false" outlineLevel="0" collapsed="false">
      <c r="A2820" s="884" t="s">
        <v>8464</v>
      </c>
      <c r="B2820" s="884" t="s">
        <v>18331</v>
      </c>
      <c r="C2820" s="885" t="s">
        <v>18332</v>
      </c>
      <c r="D2820" s="884" t="s">
        <v>8787</v>
      </c>
      <c r="E2820" s="884" t="s">
        <v>18333</v>
      </c>
      <c r="F2820" s="884" t="s">
        <v>18334</v>
      </c>
    </row>
    <row r="2821" customFormat="false" ht="23.25" hidden="false" customHeight="false" outlineLevel="0" collapsed="false">
      <c r="A2821" s="884" t="s">
        <v>8464</v>
      </c>
      <c r="B2821" s="884" t="s">
        <v>18335</v>
      </c>
      <c r="C2821" s="885" t="s">
        <v>18336</v>
      </c>
      <c r="D2821" s="884" t="s">
        <v>8787</v>
      </c>
      <c r="E2821" s="884" t="s">
        <v>18337</v>
      </c>
      <c r="F2821" s="884" t="s">
        <v>18338</v>
      </c>
    </row>
    <row r="2822" customFormat="false" ht="23.25" hidden="false" customHeight="false" outlineLevel="0" collapsed="false">
      <c r="A2822" s="884" t="s">
        <v>8464</v>
      </c>
      <c r="B2822" s="884" t="s">
        <v>18339</v>
      </c>
      <c r="C2822" s="885" t="s">
        <v>18340</v>
      </c>
      <c r="D2822" s="884" t="s">
        <v>8787</v>
      </c>
      <c r="E2822" s="884" t="s">
        <v>18341</v>
      </c>
      <c r="F2822" s="884" t="s">
        <v>18342</v>
      </c>
    </row>
    <row r="2823" customFormat="false" ht="23.25" hidden="false" customHeight="false" outlineLevel="0" collapsed="false">
      <c r="A2823" s="884" t="s">
        <v>8464</v>
      </c>
      <c r="B2823" s="884" t="s">
        <v>18343</v>
      </c>
      <c r="C2823" s="885" t="s">
        <v>18344</v>
      </c>
      <c r="D2823" s="884" t="s">
        <v>8787</v>
      </c>
      <c r="E2823" s="884" t="s">
        <v>18345</v>
      </c>
      <c r="F2823" s="884" t="s">
        <v>18346</v>
      </c>
    </row>
    <row r="2824" customFormat="false" ht="23.25" hidden="false" customHeight="false" outlineLevel="0" collapsed="false">
      <c r="A2824" s="884" t="s">
        <v>8464</v>
      </c>
      <c r="B2824" s="884" t="s">
        <v>18347</v>
      </c>
      <c r="C2824" s="885" t="s">
        <v>18348</v>
      </c>
      <c r="D2824" s="884" t="s">
        <v>8787</v>
      </c>
      <c r="E2824" s="884" t="s">
        <v>18349</v>
      </c>
      <c r="F2824" s="884" t="s">
        <v>18350</v>
      </c>
    </row>
    <row r="2825" customFormat="false" ht="23.25" hidden="false" customHeight="false" outlineLevel="0" collapsed="false">
      <c r="A2825" s="884" t="s">
        <v>8464</v>
      </c>
      <c r="B2825" s="884" t="s">
        <v>18351</v>
      </c>
      <c r="C2825" s="885" t="s">
        <v>18352</v>
      </c>
      <c r="D2825" s="884" t="s">
        <v>8787</v>
      </c>
      <c r="E2825" s="884" t="s">
        <v>18353</v>
      </c>
      <c r="F2825" s="884" t="s">
        <v>18354</v>
      </c>
    </row>
    <row r="2826" customFormat="false" ht="34.5" hidden="false" customHeight="false" outlineLevel="0" collapsed="false">
      <c r="A2826" s="884" t="s">
        <v>8464</v>
      </c>
      <c r="B2826" s="884" t="s">
        <v>18355</v>
      </c>
      <c r="C2826" s="885" t="s">
        <v>18356</v>
      </c>
      <c r="D2826" s="884" t="s">
        <v>8787</v>
      </c>
      <c r="E2826" s="884" t="s">
        <v>18357</v>
      </c>
      <c r="F2826" s="884" t="s">
        <v>18358</v>
      </c>
    </row>
    <row r="2827" customFormat="false" ht="15" hidden="false" customHeight="false" outlineLevel="0" collapsed="false">
      <c r="A2827" s="884" t="s">
        <v>8464</v>
      </c>
      <c r="B2827" s="884" t="s">
        <v>18359</v>
      </c>
      <c r="C2827" s="885" t="s">
        <v>18360</v>
      </c>
      <c r="D2827" s="884" t="s">
        <v>8787</v>
      </c>
      <c r="E2827" s="884" t="s">
        <v>18361</v>
      </c>
      <c r="F2827" s="884" t="s">
        <v>18362</v>
      </c>
    </row>
    <row r="2828" customFormat="false" ht="15" hidden="false" customHeight="false" outlineLevel="0" collapsed="false">
      <c r="A2828" s="884" t="s">
        <v>8464</v>
      </c>
      <c r="B2828" s="884" t="s">
        <v>18363</v>
      </c>
      <c r="C2828" s="885" t="s">
        <v>18364</v>
      </c>
      <c r="D2828" s="884" t="s">
        <v>8787</v>
      </c>
      <c r="E2828" s="884" t="s">
        <v>10486</v>
      </c>
      <c r="F2828" s="884" t="s">
        <v>18365</v>
      </c>
    </row>
    <row r="2829" customFormat="false" ht="15" hidden="false" customHeight="false" outlineLevel="0" collapsed="false">
      <c r="A2829" s="884" t="s">
        <v>8464</v>
      </c>
      <c r="B2829" s="884" t="s">
        <v>18366</v>
      </c>
      <c r="C2829" s="885" t="s">
        <v>18367</v>
      </c>
      <c r="D2829" s="884" t="s">
        <v>8467</v>
      </c>
      <c r="E2829" s="884" t="s">
        <v>18368</v>
      </c>
      <c r="F2829" s="884" t="s">
        <v>18369</v>
      </c>
    </row>
    <row r="2830" customFormat="false" ht="15" hidden="false" customHeight="false" outlineLevel="0" collapsed="false">
      <c r="A2830" s="884" t="s">
        <v>8464</v>
      </c>
      <c r="B2830" s="884" t="s">
        <v>18370</v>
      </c>
      <c r="C2830" s="885" t="s">
        <v>18371</v>
      </c>
      <c r="D2830" s="884" t="s">
        <v>8467</v>
      </c>
      <c r="E2830" s="884" t="s">
        <v>18372</v>
      </c>
      <c r="F2830" s="884" t="s">
        <v>12338</v>
      </c>
    </row>
    <row r="2831" customFormat="false" ht="15" hidden="false" customHeight="false" outlineLevel="0" collapsed="false">
      <c r="A2831" s="884" t="s">
        <v>8464</v>
      </c>
      <c r="B2831" s="884" t="s">
        <v>18373</v>
      </c>
      <c r="C2831" s="885" t="s">
        <v>18374</v>
      </c>
      <c r="D2831" s="884" t="s">
        <v>8467</v>
      </c>
      <c r="E2831" s="884" t="s">
        <v>12378</v>
      </c>
      <c r="F2831" s="884" t="s">
        <v>18375</v>
      </c>
    </row>
    <row r="2832" customFormat="false" ht="15" hidden="false" customHeight="false" outlineLevel="0" collapsed="false">
      <c r="A2832" s="884" t="s">
        <v>8464</v>
      </c>
      <c r="B2832" s="884" t="s">
        <v>18376</v>
      </c>
      <c r="C2832" s="885" t="s">
        <v>18377</v>
      </c>
      <c r="D2832" s="884" t="s">
        <v>8467</v>
      </c>
      <c r="E2832" s="884" t="s">
        <v>18378</v>
      </c>
      <c r="F2832" s="884" t="s">
        <v>18379</v>
      </c>
    </row>
    <row r="2833" customFormat="false" ht="15" hidden="false" customHeight="false" outlineLevel="0" collapsed="false">
      <c r="A2833" s="884" t="s">
        <v>8464</v>
      </c>
      <c r="B2833" s="884" t="s">
        <v>18380</v>
      </c>
      <c r="C2833" s="885" t="s">
        <v>18381</v>
      </c>
      <c r="D2833" s="884" t="s">
        <v>8467</v>
      </c>
      <c r="E2833" s="884" t="s">
        <v>18382</v>
      </c>
      <c r="F2833" s="884" t="s">
        <v>18383</v>
      </c>
    </row>
    <row r="2834" customFormat="false" ht="15" hidden="false" customHeight="false" outlineLevel="0" collapsed="false">
      <c r="A2834" s="884" t="s">
        <v>8464</v>
      </c>
      <c r="B2834" s="884" t="s">
        <v>18384</v>
      </c>
      <c r="C2834" s="885" t="s">
        <v>18385</v>
      </c>
      <c r="D2834" s="884" t="s">
        <v>8467</v>
      </c>
      <c r="E2834" s="884" t="s">
        <v>15385</v>
      </c>
      <c r="F2834" s="884" t="s">
        <v>18386</v>
      </c>
    </row>
    <row r="2835" customFormat="false" ht="15" hidden="false" customHeight="false" outlineLevel="0" collapsed="false">
      <c r="A2835" s="884" t="s">
        <v>8464</v>
      </c>
      <c r="B2835" s="884" t="s">
        <v>18387</v>
      </c>
      <c r="C2835" s="885" t="s">
        <v>18388</v>
      </c>
      <c r="D2835" s="884" t="s">
        <v>8467</v>
      </c>
      <c r="E2835" s="884" t="s">
        <v>18389</v>
      </c>
      <c r="F2835" s="884" t="s">
        <v>14930</v>
      </c>
    </row>
    <row r="2836" customFormat="false" ht="15" hidden="false" customHeight="false" outlineLevel="0" collapsed="false">
      <c r="A2836" s="884" t="s">
        <v>8464</v>
      </c>
      <c r="B2836" s="884" t="s">
        <v>18390</v>
      </c>
      <c r="C2836" s="885" t="s">
        <v>18391</v>
      </c>
      <c r="D2836" s="884" t="s">
        <v>8467</v>
      </c>
      <c r="E2836" s="884" t="s">
        <v>14269</v>
      </c>
      <c r="F2836" s="884" t="s">
        <v>18392</v>
      </c>
    </row>
    <row r="2837" customFormat="false" ht="15" hidden="false" customHeight="false" outlineLevel="0" collapsed="false">
      <c r="A2837" s="884" t="s">
        <v>8464</v>
      </c>
      <c r="B2837" s="884" t="s">
        <v>18393</v>
      </c>
      <c r="C2837" s="885" t="s">
        <v>18394</v>
      </c>
      <c r="D2837" s="884" t="s">
        <v>8467</v>
      </c>
      <c r="E2837" s="884" t="s">
        <v>18395</v>
      </c>
      <c r="F2837" s="884" t="s">
        <v>18396</v>
      </c>
    </row>
    <row r="2838" customFormat="false" ht="15" hidden="false" customHeight="false" outlineLevel="0" collapsed="false">
      <c r="A2838" s="884" t="s">
        <v>8464</v>
      </c>
      <c r="B2838" s="884" t="s">
        <v>18397</v>
      </c>
      <c r="C2838" s="885" t="s">
        <v>18398</v>
      </c>
      <c r="D2838" s="884" t="s">
        <v>8467</v>
      </c>
      <c r="E2838" s="884" t="s">
        <v>18399</v>
      </c>
      <c r="F2838" s="884" t="s">
        <v>18369</v>
      </c>
    </row>
    <row r="2839" customFormat="false" ht="15" hidden="false" customHeight="false" outlineLevel="0" collapsed="false">
      <c r="A2839" s="884" t="s">
        <v>8464</v>
      </c>
      <c r="B2839" s="884" t="s">
        <v>18400</v>
      </c>
      <c r="C2839" s="885" t="s">
        <v>18401</v>
      </c>
      <c r="D2839" s="884" t="s">
        <v>8787</v>
      </c>
      <c r="E2839" s="884" t="s">
        <v>18402</v>
      </c>
      <c r="F2839" s="884" t="s">
        <v>18403</v>
      </c>
    </row>
    <row r="2840" customFormat="false" ht="15" hidden="false" customHeight="false" outlineLevel="0" collapsed="false">
      <c r="A2840" s="884" t="s">
        <v>8464</v>
      </c>
      <c r="B2840" s="884" t="s">
        <v>18404</v>
      </c>
      <c r="C2840" s="885" t="s">
        <v>18405</v>
      </c>
      <c r="D2840" s="884" t="s">
        <v>8787</v>
      </c>
      <c r="E2840" s="884" t="s">
        <v>18406</v>
      </c>
      <c r="F2840" s="884" t="s">
        <v>12370</v>
      </c>
    </row>
    <row r="2841" customFormat="false" ht="15" hidden="false" customHeight="false" outlineLevel="0" collapsed="false">
      <c r="A2841" s="884" t="s">
        <v>8464</v>
      </c>
      <c r="B2841" s="884" t="s">
        <v>18407</v>
      </c>
      <c r="C2841" s="885" t="s">
        <v>18408</v>
      </c>
      <c r="D2841" s="884" t="s">
        <v>8787</v>
      </c>
      <c r="E2841" s="884" t="s">
        <v>18409</v>
      </c>
      <c r="F2841" s="884" t="s">
        <v>8529</v>
      </c>
    </row>
    <row r="2842" customFormat="false" ht="15" hidden="false" customHeight="false" outlineLevel="0" collapsed="false">
      <c r="A2842" s="884" t="s">
        <v>8464</v>
      </c>
      <c r="B2842" s="884" t="s">
        <v>18410</v>
      </c>
      <c r="C2842" s="885" t="s">
        <v>18411</v>
      </c>
      <c r="D2842" s="884" t="s">
        <v>8787</v>
      </c>
      <c r="E2842" s="884" t="s">
        <v>18412</v>
      </c>
      <c r="F2842" s="884" t="s">
        <v>18413</v>
      </c>
    </row>
    <row r="2843" customFormat="false" ht="15" hidden="false" customHeight="false" outlineLevel="0" collapsed="false">
      <c r="A2843" s="884" t="s">
        <v>8464</v>
      </c>
      <c r="B2843" s="884" t="s">
        <v>18414</v>
      </c>
      <c r="C2843" s="885" t="s">
        <v>18415</v>
      </c>
      <c r="D2843" s="884" t="s">
        <v>8787</v>
      </c>
      <c r="E2843" s="884" t="s">
        <v>18416</v>
      </c>
      <c r="F2843" s="884" t="s">
        <v>18417</v>
      </c>
    </row>
    <row r="2844" customFormat="false" ht="15" hidden="false" customHeight="false" outlineLevel="0" collapsed="false">
      <c r="A2844" s="884" t="s">
        <v>8464</v>
      </c>
      <c r="B2844" s="884" t="s">
        <v>18418</v>
      </c>
      <c r="C2844" s="885" t="s">
        <v>18419</v>
      </c>
      <c r="D2844" s="884" t="s">
        <v>8787</v>
      </c>
      <c r="E2844" s="884" t="s">
        <v>18420</v>
      </c>
      <c r="F2844" s="884" t="s">
        <v>18421</v>
      </c>
    </row>
    <row r="2845" customFormat="false" ht="15" hidden="false" customHeight="false" outlineLevel="0" collapsed="false">
      <c r="A2845" s="884" t="s">
        <v>8464</v>
      </c>
      <c r="B2845" s="884" t="s">
        <v>18422</v>
      </c>
      <c r="C2845" s="885" t="s">
        <v>18423</v>
      </c>
      <c r="D2845" s="884" t="s">
        <v>8787</v>
      </c>
      <c r="E2845" s="884" t="s">
        <v>18424</v>
      </c>
      <c r="F2845" s="884" t="s">
        <v>18425</v>
      </c>
    </row>
    <row r="2846" customFormat="false" ht="23.25" hidden="false" customHeight="false" outlineLevel="0" collapsed="false">
      <c r="A2846" s="884" t="s">
        <v>8464</v>
      </c>
      <c r="B2846" s="884" t="s">
        <v>18426</v>
      </c>
      <c r="C2846" s="885" t="s">
        <v>18427</v>
      </c>
      <c r="D2846" s="884" t="s">
        <v>8787</v>
      </c>
      <c r="E2846" s="884" t="s">
        <v>12864</v>
      </c>
      <c r="F2846" s="884" t="s">
        <v>18428</v>
      </c>
    </row>
    <row r="2847" customFormat="false" ht="15" hidden="false" customHeight="false" outlineLevel="0" collapsed="false">
      <c r="A2847" s="884" t="s">
        <v>8464</v>
      </c>
      <c r="B2847" s="884" t="s">
        <v>18429</v>
      </c>
      <c r="C2847" s="885" t="s">
        <v>18430</v>
      </c>
      <c r="D2847" s="884" t="s">
        <v>8787</v>
      </c>
      <c r="E2847" s="884" t="s">
        <v>18431</v>
      </c>
      <c r="F2847" s="884" t="s">
        <v>18432</v>
      </c>
    </row>
    <row r="2848" customFormat="false" ht="15" hidden="false" customHeight="false" outlineLevel="0" collapsed="false">
      <c r="A2848" s="884" t="s">
        <v>8464</v>
      </c>
      <c r="B2848" s="884" t="s">
        <v>18433</v>
      </c>
      <c r="C2848" s="885" t="s">
        <v>18434</v>
      </c>
      <c r="D2848" s="884" t="s">
        <v>8787</v>
      </c>
      <c r="E2848" s="884" t="s">
        <v>15737</v>
      </c>
      <c r="F2848" s="884" t="s">
        <v>18435</v>
      </c>
    </row>
    <row r="2849" customFormat="false" ht="15" hidden="false" customHeight="false" outlineLevel="0" collapsed="false">
      <c r="A2849" s="884" t="s">
        <v>8464</v>
      </c>
      <c r="B2849" s="884" t="s">
        <v>18436</v>
      </c>
      <c r="C2849" s="885" t="s">
        <v>18437</v>
      </c>
      <c r="D2849" s="884" t="s">
        <v>8787</v>
      </c>
      <c r="E2849" s="884" t="s">
        <v>18438</v>
      </c>
      <c r="F2849" s="884" t="s">
        <v>15765</v>
      </c>
    </row>
    <row r="2850" customFormat="false" ht="15" hidden="false" customHeight="false" outlineLevel="0" collapsed="false">
      <c r="A2850" s="884" t="s">
        <v>8464</v>
      </c>
      <c r="B2850" s="884" t="s">
        <v>18439</v>
      </c>
      <c r="C2850" s="885" t="s">
        <v>18440</v>
      </c>
      <c r="D2850" s="884" t="s">
        <v>8787</v>
      </c>
      <c r="E2850" s="884" t="s">
        <v>18441</v>
      </c>
      <c r="F2850" s="884" t="s">
        <v>18442</v>
      </c>
    </row>
    <row r="2851" customFormat="false" ht="23.25" hidden="false" customHeight="false" outlineLevel="0" collapsed="false">
      <c r="A2851" s="884" t="s">
        <v>8464</v>
      </c>
      <c r="B2851" s="884" t="s">
        <v>18443</v>
      </c>
      <c r="C2851" s="885" t="s">
        <v>18444</v>
      </c>
      <c r="D2851" s="884" t="s">
        <v>8787</v>
      </c>
      <c r="E2851" s="884" t="s">
        <v>18445</v>
      </c>
      <c r="F2851" s="884" t="s">
        <v>18446</v>
      </c>
    </row>
    <row r="2852" customFormat="false" ht="15" hidden="false" customHeight="false" outlineLevel="0" collapsed="false">
      <c r="A2852" s="884" t="s">
        <v>8464</v>
      </c>
      <c r="B2852" s="884" t="s">
        <v>18447</v>
      </c>
      <c r="C2852" s="885" t="s">
        <v>18448</v>
      </c>
      <c r="D2852" s="884" t="s">
        <v>8787</v>
      </c>
      <c r="E2852" s="884" t="s">
        <v>9673</v>
      </c>
      <c r="F2852" s="884" t="s">
        <v>18449</v>
      </c>
    </row>
    <row r="2853" customFormat="false" ht="15" hidden="false" customHeight="false" outlineLevel="0" collapsed="false">
      <c r="A2853" s="884" t="s">
        <v>8464</v>
      </c>
      <c r="B2853" s="884" t="s">
        <v>18450</v>
      </c>
      <c r="C2853" s="885" t="s">
        <v>18451</v>
      </c>
      <c r="D2853" s="884" t="s">
        <v>8787</v>
      </c>
      <c r="E2853" s="884" t="s">
        <v>18452</v>
      </c>
      <c r="F2853" s="884" t="s">
        <v>18453</v>
      </c>
    </row>
    <row r="2854" customFormat="false" ht="15" hidden="false" customHeight="false" outlineLevel="0" collapsed="false">
      <c r="A2854" s="884" t="s">
        <v>8464</v>
      </c>
      <c r="B2854" s="884" t="s">
        <v>18454</v>
      </c>
      <c r="C2854" s="885" t="s">
        <v>18455</v>
      </c>
      <c r="D2854" s="884" t="s">
        <v>8787</v>
      </c>
      <c r="E2854" s="884" t="s">
        <v>18456</v>
      </c>
      <c r="F2854" s="884" t="s">
        <v>18457</v>
      </c>
    </row>
    <row r="2855" customFormat="false" ht="15" hidden="false" customHeight="false" outlineLevel="0" collapsed="false">
      <c r="A2855" s="884" t="s">
        <v>8464</v>
      </c>
      <c r="B2855" s="884" t="s">
        <v>18458</v>
      </c>
      <c r="C2855" s="885" t="s">
        <v>18459</v>
      </c>
      <c r="D2855" s="884" t="s">
        <v>8787</v>
      </c>
      <c r="E2855" s="884" t="s">
        <v>18441</v>
      </c>
      <c r="F2855" s="884" t="s">
        <v>18442</v>
      </c>
    </row>
    <row r="2856" customFormat="false" ht="15" hidden="false" customHeight="false" outlineLevel="0" collapsed="false">
      <c r="A2856" s="884" t="s">
        <v>8464</v>
      </c>
      <c r="B2856" s="884" t="s">
        <v>18460</v>
      </c>
      <c r="C2856" s="885" t="s">
        <v>18461</v>
      </c>
      <c r="D2856" s="884" t="s">
        <v>8787</v>
      </c>
      <c r="E2856" s="884" t="s">
        <v>18462</v>
      </c>
      <c r="F2856" s="884" t="s">
        <v>18463</v>
      </c>
    </row>
    <row r="2857" customFormat="false" ht="15" hidden="false" customHeight="false" outlineLevel="0" collapsed="false">
      <c r="A2857" s="884" t="s">
        <v>8464</v>
      </c>
      <c r="B2857" s="884" t="s">
        <v>18464</v>
      </c>
      <c r="C2857" s="885" t="s">
        <v>18465</v>
      </c>
      <c r="D2857" s="884" t="s">
        <v>8787</v>
      </c>
      <c r="E2857" s="884" t="s">
        <v>18466</v>
      </c>
      <c r="F2857" s="884" t="s">
        <v>18467</v>
      </c>
    </row>
    <row r="2858" customFormat="false" ht="15" hidden="false" customHeight="false" outlineLevel="0" collapsed="false">
      <c r="A2858" s="884" t="s">
        <v>8464</v>
      </c>
      <c r="B2858" s="884" t="s">
        <v>18468</v>
      </c>
      <c r="C2858" s="885" t="s">
        <v>18469</v>
      </c>
      <c r="D2858" s="884" t="s">
        <v>8787</v>
      </c>
      <c r="E2858" s="884" t="s">
        <v>18470</v>
      </c>
      <c r="F2858" s="884" t="s">
        <v>18471</v>
      </c>
    </row>
    <row r="2859" customFormat="false" ht="15" hidden="false" customHeight="false" outlineLevel="0" collapsed="false">
      <c r="A2859" s="884" t="s">
        <v>8464</v>
      </c>
      <c r="B2859" s="884" t="s">
        <v>18472</v>
      </c>
      <c r="C2859" s="885" t="s">
        <v>18473</v>
      </c>
      <c r="D2859" s="884" t="s">
        <v>8787</v>
      </c>
      <c r="E2859" s="884" t="s">
        <v>18474</v>
      </c>
      <c r="F2859" s="884" t="s">
        <v>18475</v>
      </c>
    </row>
    <row r="2860" customFormat="false" ht="15" hidden="false" customHeight="false" outlineLevel="0" collapsed="false">
      <c r="A2860" s="884" t="s">
        <v>8464</v>
      </c>
      <c r="B2860" s="884" t="s">
        <v>18476</v>
      </c>
      <c r="C2860" s="885" t="s">
        <v>18477</v>
      </c>
      <c r="D2860" s="884" t="s">
        <v>8787</v>
      </c>
      <c r="E2860" s="884" t="s">
        <v>18441</v>
      </c>
      <c r="F2860" s="884" t="s">
        <v>18442</v>
      </c>
    </row>
    <row r="2861" customFormat="false" ht="15" hidden="false" customHeight="false" outlineLevel="0" collapsed="false">
      <c r="A2861" s="884" t="s">
        <v>8464</v>
      </c>
      <c r="B2861" s="884" t="s">
        <v>18478</v>
      </c>
      <c r="C2861" s="885" t="s">
        <v>18479</v>
      </c>
      <c r="D2861" s="884" t="s">
        <v>8787</v>
      </c>
      <c r="E2861" s="884" t="s">
        <v>18480</v>
      </c>
      <c r="F2861" s="884" t="s">
        <v>18481</v>
      </c>
    </row>
    <row r="2862" customFormat="false" ht="15" hidden="false" customHeight="false" outlineLevel="0" collapsed="false">
      <c r="A2862" s="884" t="s">
        <v>8464</v>
      </c>
      <c r="B2862" s="884" t="s">
        <v>18482</v>
      </c>
      <c r="C2862" s="885" t="s">
        <v>18483</v>
      </c>
      <c r="D2862" s="884" t="s">
        <v>8787</v>
      </c>
      <c r="E2862" s="884" t="s">
        <v>18484</v>
      </c>
      <c r="F2862" s="884" t="s">
        <v>18485</v>
      </c>
    </row>
    <row r="2863" customFormat="false" ht="34.5" hidden="false" customHeight="false" outlineLevel="0" collapsed="false">
      <c r="A2863" s="884" t="s">
        <v>8464</v>
      </c>
      <c r="B2863" s="884" t="s">
        <v>18486</v>
      </c>
      <c r="C2863" s="885" t="s">
        <v>18487</v>
      </c>
      <c r="D2863" s="884" t="s">
        <v>8787</v>
      </c>
      <c r="E2863" s="884" t="s">
        <v>18488</v>
      </c>
      <c r="F2863" s="884" t="s">
        <v>18489</v>
      </c>
    </row>
    <row r="2864" customFormat="false" ht="15" hidden="false" customHeight="false" outlineLevel="0" collapsed="false">
      <c r="A2864" s="884" t="s">
        <v>8464</v>
      </c>
      <c r="B2864" s="884" t="s">
        <v>18490</v>
      </c>
      <c r="C2864" s="885" t="s">
        <v>18491</v>
      </c>
      <c r="D2864" s="884" t="s">
        <v>8787</v>
      </c>
      <c r="E2864" s="884" t="s">
        <v>18492</v>
      </c>
      <c r="F2864" s="884" t="s">
        <v>18493</v>
      </c>
    </row>
    <row r="2865" customFormat="false" ht="15" hidden="false" customHeight="false" outlineLevel="0" collapsed="false">
      <c r="A2865" s="884" t="s">
        <v>8464</v>
      </c>
      <c r="B2865" s="884" t="s">
        <v>18494</v>
      </c>
      <c r="C2865" s="885" t="s">
        <v>18495</v>
      </c>
      <c r="D2865" s="884" t="s">
        <v>8787</v>
      </c>
      <c r="E2865" s="884" t="s">
        <v>18496</v>
      </c>
      <c r="F2865" s="884" t="s">
        <v>18497</v>
      </c>
    </row>
    <row r="2866" customFormat="false" ht="15" hidden="false" customHeight="false" outlineLevel="0" collapsed="false">
      <c r="A2866" s="884" t="s">
        <v>8464</v>
      </c>
      <c r="B2866" s="884" t="s">
        <v>18498</v>
      </c>
      <c r="C2866" s="885" t="s">
        <v>18499</v>
      </c>
      <c r="D2866" s="884" t="s">
        <v>8787</v>
      </c>
      <c r="E2866" s="884" t="s">
        <v>18500</v>
      </c>
      <c r="F2866" s="884" t="s">
        <v>18501</v>
      </c>
    </row>
    <row r="2867" customFormat="false" ht="15" hidden="false" customHeight="false" outlineLevel="0" collapsed="false">
      <c r="A2867" s="884" t="s">
        <v>8464</v>
      </c>
      <c r="B2867" s="884" t="s">
        <v>18502</v>
      </c>
      <c r="C2867" s="885" t="s">
        <v>18503</v>
      </c>
      <c r="D2867" s="884" t="s">
        <v>8787</v>
      </c>
      <c r="E2867" s="884" t="s">
        <v>18504</v>
      </c>
      <c r="F2867" s="884" t="s">
        <v>18505</v>
      </c>
    </row>
    <row r="2868" customFormat="false" ht="15" hidden="false" customHeight="false" outlineLevel="0" collapsed="false">
      <c r="A2868" s="884" t="s">
        <v>8464</v>
      </c>
      <c r="B2868" s="884" t="s">
        <v>18506</v>
      </c>
      <c r="C2868" s="885" t="s">
        <v>18507</v>
      </c>
      <c r="D2868" s="884" t="s">
        <v>8787</v>
      </c>
      <c r="E2868" s="884" t="s">
        <v>18508</v>
      </c>
      <c r="F2868" s="884" t="s">
        <v>18509</v>
      </c>
    </row>
    <row r="2869" customFormat="false" ht="23.25" hidden="false" customHeight="false" outlineLevel="0" collapsed="false">
      <c r="A2869" s="884" t="s">
        <v>8464</v>
      </c>
      <c r="B2869" s="884" t="s">
        <v>18510</v>
      </c>
      <c r="C2869" s="885" t="s">
        <v>18511</v>
      </c>
      <c r="D2869" s="884" t="s">
        <v>8787</v>
      </c>
      <c r="E2869" s="884" t="s">
        <v>18512</v>
      </c>
      <c r="F2869" s="884" t="s">
        <v>8633</v>
      </c>
    </row>
    <row r="2870" customFormat="false" ht="15" hidden="false" customHeight="false" outlineLevel="0" collapsed="false">
      <c r="A2870" s="884" t="s">
        <v>8464</v>
      </c>
      <c r="B2870" s="884" t="s">
        <v>18513</v>
      </c>
      <c r="C2870" s="885" t="s">
        <v>18514</v>
      </c>
      <c r="D2870" s="884" t="s">
        <v>8787</v>
      </c>
      <c r="E2870" s="884" t="s">
        <v>18515</v>
      </c>
      <c r="F2870" s="884" t="s">
        <v>18516</v>
      </c>
    </row>
    <row r="2871" customFormat="false" ht="15" hidden="false" customHeight="false" outlineLevel="0" collapsed="false">
      <c r="A2871" s="884" t="s">
        <v>8464</v>
      </c>
      <c r="B2871" s="884" t="s">
        <v>18517</v>
      </c>
      <c r="C2871" s="885" t="s">
        <v>18518</v>
      </c>
      <c r="D2871" s="884" t="s">
        <v>8787</v>
      </c>
      <c r="E2871" s="884" t="s">
        <v>18519</v>
      </c>
      <c r="F2871" s="884" t="s">
        <v>18520</v>
      </c>
    </row>
    <row r="2872" customFormat="false" ht="15" hidden="false" customHeight="false" outlineLevel="0" collapsed="false">
      <c r="A2872" s="884" t="s">
        <v>8464</v>
      </c>
      <c r="B2872" s="884" t="s">
        <v>18521</v>
      </c>
      <c r="C2872" s="885" t="s">
        <v>18522</v>
      </c>
      <c r="D2872" s="884" t="s">
        <v>8787</v>
      </c>
      <c r="E2872" s="884" t="s">
        <v>18523</v>
      </c>
      <c r="F2872" s="884" t="s">
        <v>9305</v>
      </c>
    </row>
    <row r="2873" customFormat="false" ht="34.5" hidden="false" customHeight="false" outlineLevel="0" collapsed="false">
      <c r="A2873" s="884" t="s">
        <v>8464</v>
      </c>
      <c r="B2873" s="884" t="s">
        <v>18524</v>
      </c>
      <c r="C2873" s="885" t="s">
        <v>18525</v>
      </c>
      <c r="D2873" s="884" t="s">
        <v>8787</v>
      </c>
      <c r="E2873" s="884" t="s">
        <v>18526</v>
      </c>
      <c r="F2873" s="884" t="s">
        <v>18527</v>
      </c>
    </row>
    <row r="2874" customFormat="false" ht="15" hidden="false" customHeight="false" outlineLevel="0" collapsed="false">
      <c r="A2874" s="884" t="s">
        <v>8464</v>
      </c>
      <c r="B2874" s="884" t="s">
        <v>18528</v>
      </c>
      <c r="C2874" s="885" t="s">
        <v>18529</v>
      </c>
      <c r="D2874" s="884" t="s">
        <v>8787</v>
      </c>
      <c r="E2874" s="884" t="s">
        <v>10933</v>
      </c>
      <c r="F2874" s="884" t="s">
        <v>18530</v>
      </c>
    </row>
    <row r="2875" customFormat="false" ht="15" hidden="false" customHeight="false" outlineLevel="0" collapsed="false">
      <c r="A2875" s="884" t="s">
        <v>8464</v>
      </c>
      <c r="B2875" s="884" t="s">
        <v>18531</v>
      </c>
      <c r="C2875" s="885" t="s">
        <v>18532</v>
      </c>
      <c r="D2875" s="884" t="s">
        <v>8467</v>
      </c>
      <c r="E2875" s="884" t="s">
        <v>18533</v>
      </c>
      <c r="F2875" s="884" t="s">
        <v>18534</v>
      </c>
    </row>
    <row r="2876" customFormat="false" ht="15" hidden="false" customHeight="false" outlineLevel="0" collapsed="false">
      <c r="A2876" s="884" t="s">
        <v>8464</v>
      </c>
      <c r="B2876" s="884" t="s">
        <v>18535</v>
      </c>
      <c r="C2876" s="885" t="s">
        <v>18536</v>
      </c>
      <c r="D2876" s="884" t="s">
        <v>8467</v>
      </c>
      <c r="E2876" s="884" t="s">
        <v>18537</v>
      </c>
      <c r="F2876" s="884" t="s">
        <v>18538</v>
      </c>
    </row>
    <row r="2877" customFormat="false" ht="15" hidden="false" customHeight="false" outlineLevel="0" collapsed="false">
      <c r="A2877" s="884" t="s">
        <v>8464</v>
      </c>
      <c r="B2877" s="884" t="s">
        <v>18539</v>
      </c>
      <c r="C2877" s="885" t="s">
        <v>18540</v>
      </c>
      <c r="D2877" s="884" t="s">
        <v>8467</v>
      </c>
      <c r="E2877" s="884" t="s">
        <v>18541</v>
      </c>
      <c r="F2877" s="884" t="s">
        <v>13634</v>
      </c>
    </row>
    <row r="2878" customFormat="false" ht="23.25" hidden="false" customHeight="false" outlineLevel="0" collapsed="false">
      <c r="A2878" s="884" t="s">
        <v>8464</v>
      </c>
      <c r="B2878" s="884" t="s">
        <v>18542</v>
      </c>
      <c r="C2878" s="885" t="s">
        <v>18543</v>
      </c>
      <c r="D2878" s="884" t="s">
        <v>8787</v>
      </c>
      <c r="E2878" s="884" t="s">
        <v>18544</v>
      </c>
      <c r="F2878" s="884" t="s">
        <v>18545</v>
      </c>
    </row>
    <row r="2879" customFormat="false" ht="23.25" hidden="false" customHeight="false" outlineLevel="0" collapsed="false">
      <c r="A2879" s="884" t="s">
        <v>8464</v>
      </c>
      <c r="B2879" s="884" t="s">
        <v>18546</v>
      </c>
      <c r="C2879" s="885" t="s">
        <v>18547</v>
      </c>
      <c r="D2879" s="884" t="s">
        <v>8787</v>
      </c>
      <c r="E2879" s="884" t="s">
        <v>18548</v>
      </c>
      <c r="F2879" s="884" t="s">
        <v>18549</v>
      </c>
    </row>
    <row r="2880" customFormat="false" ht="23.25" hidden="false" customHeight="false" outlineLevel="0" collapsed="false">
      <c r="A2880" s="884" t="s">
        <v>8464</v>
      </c>
      <c r="B2880" s="884" t="s">
        <v>18550</v>
      </c>
      <c r="C2880" s="885" t="s">
        <v>18551</v>
      </c>
      <c r="D2880" s="884" t="s">
        <v>8787</v>
      </c>
      <c r="E2880" s="884" t="s">
        <v>18552</v>
      </c>
      <c r="F2880" s="884" t="s">
        <v>18553</v>
      </c>
    </row>
    <row r="2881" customFormat="false" ht="15" hidden="false" customHeight="false" outlineLevel="0" collapsed="false">
      <c r="A2881" s="884" t="s">
        <v>8464</v>
      </c>
      <c r="B2881" s="884" t="s">
        <v>18554</v>
      </c>
      <c r="C2881" s="885" t="s">
        <v>18555</v>
      </c>
      <c r="D2881" s="884" t="s">
        <v>8467</v>
      </c>
      <c r="E2881" s="884" t="s">
        <v>18556</v>
      </c>
      <c r="F2881" s="884" t="s">
        <v>11853</v>
      </c>
    </row>
    <row r="2882" customFormat="false" ht="15" hidden="false" customHeight="false" outlineLevel="0" collapsed="false">
      <c r="A2882" s="884" t="s">
        <v>8464</v>
      </c>
      <c r="B2882" s="884" t="s">
        <v>18557</v>
      </c>
      <c r="C2882" s="885" t="s">
        <v>18558</v>
      </c>
      <c r="D2882" s="884" t="s">
        <v>8467</v>
      </c>
      <c r="E2882" s="884" t="s">
        <v>18559</v>
      </c>
      <c r="F2882" s="884" t="s">
        <v>18560</v>
      </c>
    </row>
    <row r="2883" customFormat="false" ht="15" hidden="false" customHeight="false" outlineLevel="0" collapsed="false">
      <c r="A2883" s="884" t="s">
        <v>8464</v>
      </c>
      <c r="B2883" s="884" t="s">
        <v>18561</v>
      </c>
      <c r="C2883" s="885" t="s">
        <v>18562</v>
      </c>
      <c r="D2883" s="884" t="s">
        <v>8467</v>
      </c>
      <c r="E2883" s="884" t="s">
        <v>12631</v>
      </c>
      <c r="F2883" s="884" t="s">
        <v>15953</v>
      </c>
    </row>
    <row r="2884" customFormat="false" ht="15" hidden="false" customHeight="false" outlineLevel="0" collapsed="false">
      <c r="A2884" s="884" t="s">
        <v>8464</v>
      </c>
      <c r="B2884" s="884" t="s">
        <v>18563</v>
      </c>
      <c r="C2884" s="885" t="s">
        <v>18564</v>
      </c>
      <c r="D2884" s="884" t="s">
        <v>8467</v>
      </c>
      <c r="E2884" s="884" t="s">
        <v>18565</v>
      </c>
      <c r="F2884" s="884" t="s">
        <v>8553</v>
      </c>
    </row>
    <row r="2885" customFormat="false" ht="15" hidden="false" customHeight="false" outlineLevel="0" collapsed="false">
      <c r="A2885" s="884" t="s">
        <v>8464</v>
      </c>
      <c r="B2885" s="884" t="s">
        <v>18566</v>
      </c>
      <c r="C2885" s="885" t="s">
        <v>18567</v>
      </c>
      <c r="D2885" s="884" t="s">
        <v>8467</v>
      </c>
      <c r="E2885" s="884" t="s">
        <v>18568</v>
      </c>
      <c r="F2885" s="884" t="s">
        <v>18569</v>
      </c>
    </row>
    <row r="2886" customFormat="false" ht="15" hidden="false" customHeight="false" outlineLevel="0" collapsed="false">
      <c r="A2886" s="884" t="s">
        <v>8464</v>
      </c>
      <c r="B2886" s="884" t="s">
        <v>18570</v>
      </c>
      <c r="C2886" s="885" t="s">
        <v>18571</v>
      </c>
      <c r="D2886" s="884" t="s">
        <v>8467</v>
      </c>
      <c r="E2886" s="884" t="s">
        <v>17280</v>
      </c>
      <c r="F2886" s="884" t="s">
        <v>17283</v>
      </c>
    </row>
    <row r="2887" customFormat="false" ht="15" hidden="false" customHeight="false" outlineLevel="0" collapsed="false">
      <c r="A2887" s="884" t="s">
        <v>8464</v>
      </c>
      <c r="B2887" s="884" t="s">
        <v>18572</v>
      </c>
      <c r="C2887" s="885" t="s">
        <v>18573</v>
      </c>
      <c r="D2887" s="884" t="s">
        <v>8467</v>
      </c>
      <c r="E2887" s="884" t="s">
        <v>12400</v>
      </c>
      <c r="F2887" s="884" t="s">
        <v>18574</v>
      </c>
    </row>
    <row r="2888" customFormat="false" ht="15" hidden="false" customHeight="false" outlineLevel="0" collapsed="false">
      <c r="A2888" s="884" t="s">
        <v>8464</v>
      </c>
      <c r="B2888" s="884" t="s">
        <v>18575</v>
      </c>
      <c r="C2888" s="885" t="s">
        <v>18576</v>
      </c>
      <c r="D2888" s="884" t="s">
        <v>8467</v>
      </c>
      <c r="E2888" s="884" t="s">
        <v>18577</v>
      </c>
      <c r="F2888" s="884" t="s">
        <v>18578</v>
      </c>
    </row>
    <row r="2889" customFormat="false" ht="15" hidden="false" customHeight="false" outlineLevel="0" collapsed="false">
      <c r="A2889" s="884" t="s">
        <v>8464</v>
      </c>
      <c r="B2889" s="884" t="s">
        <v>18579</v>
      </c>
      <c r="C2889" s="885" t="s">
        <v>18580</v>
      </c>
      <c r="D2889" s="884" t="s">
        <v>8467</v>
      </c>
      <c r="E2889" s="884" t="s">
        <v>18581</v>
      </c>
      <c r="F2889" s="884" t="s">
        <v>8996</v>
      </c>
    </row>
    <row r="2890" customFormat="false" ht="15" hidden="false" customHeight="false" outlineLevel="0" collapsed="false">
      <c r="A2890" s="884" t="s">
        <v>8464</v>
      </c>
      <c r="B2890" s="884" t="s">
        <v>18582</v>
      </c>
      <c r="C2890" s="885" t="s">
        <v>18583</v>
      </c>
      <c r="D2890" s="884" t="s">
        <v>8467</v>
      </c>
      <c r="E2890" s="884" t="s">
        <v>10237</v>
      </c>
      <c r="F2890" s="884" t="s">
        <v>18584</v>
      </c>
    </row>
    <row r="2891" customFormat="false" ht="15" hidden="false" customHeight="false" outlineLevel="0" collapsed="false">
      <c r="A2891" s="884" t="s">
        <v>8464</v>
      </c>
      <c r="B2891" s="884" t="s">
        <v>18585</v>
      </c>
      <c r="C2891" s="885" t="s">
        <v>18586</v>
      </c>
      <c r="D2891" s="884" t="s">
        <v>8467</v>
      </c>
      <c r="E2891" s="884" t="s">
        <v>11114</v>
      </c>
      <c r="F2891" s="884" t="s">
        <v>9039</v>
      </c>
    </row>
    <row r="2892" customFormat="false" ht="15" hidden="false" customHeight="false" outlineLevel="0" collapsed="false">
      <c r="A2892" s="884" t="s">
        <v>8464</v>
      </c>
      <c r="B2892" s="884" t="s">
        <v>18587</v>
      </c>
      <c r="C2892" s="885" t="s">
        <v>18588</v>
      </c>
      <c r="D2892" s="884" t="s">
        <v>8467</v>
      </c>
      <c r="E2892" s="884" t="s">
        <v>11376</v>
      </c>
      <c r="F2892" s="884" t="s">
        <v>9043</v>
      </c>
    </row>
    <row r="2893" customFormat="false" ht="15" hidden="false" customHeight="false" outlineLevel="0" collapsed="false">
      <c r="A2893" s="884" t="s">
        <v>8464</v>
      </c>
      <c r="B2893" s="884" t="s">
        <v>18589</v>
      </c>
      <c r="C2893" s="885" t="s">
        <v>18590</v>
      </c>
      <c r="D2893" s="884" t="s">
        <v>8467</v>
      </c>
      <c r="E2893" s="884" t="s">
        <v>9047</v>
      </c>
      <c r="F2893" s="884" t="s">
        <v>11830</v>
      </c>
    </row>
    <row r="2894" customFormat="false" ht="15" hidden="false" customHeight="false" outlineLevel="0" collapsed="false">
      <c r="A2894" s="884" t="s">
        <v>8464</v>
      </c>
      <c r="B2894" s="884" t="s">
        <v>18591</v>
      </c>
      <c r="C2894" s="885" t="s">
        <v>18592</v>
      </c>
      <c r="D2894" s="884" t="s">
        <v>8467</v>
      </c>
      <c r="E2894" s="884" t="s">
        <v>11277</v>
      </c>
      <c r="F2894" s="884" t="s">
        <v>11357</v>
      </c>
    </row>
    <row r="2895" customFormat="false" ht="15" hidden="false" customHeight="false" outlineLevel="0" collapsed="false">
      <c r="A2895" s="884" t="s">
        <v>8464</v>
      </c>
      <c r="B2895" s="884" t="s">
        <v>18593</v>
      </c>
      <c r="C2895" s="885" t="s">
        <v>18594</v>
      </c>
      <c r="D2895" s="884" t="s">
        <v>8787</v>
      </c>
      <c r="E2895" s="884" t="s">
        <v>18595</v>
      </c>
      <c r="F2895" s="884" t="s">
        <v>18596</v>
      </c>
    </row>
    <row r="2896" customFormat="false" ht="15" hidden="false" customHeight="false" outlineLevel="0" collapsed="false">
      <c r="A2896" s="884" t="s">
        <v>8464</v>
      </c>
      <c r="B2896" s="884" t="s">
        <v>18597</v>
      </c>
      <c r="C2896" s="885" t="s">
        <v>18598</v>
      </c>
      <c r="D2896" s="884" t="s">
        <v>8787</v>
      </c>
      <c r="E2896" s="884" t="s">
        <v>18599</v>
      </c>
      <c r="F2896" s="884" t="s">
        <v>18600</v>
      </c>
    </row>
    <row r="2897" customFormat="false" ht="15" hidden="false" customHeight="false" outlineLevel="0" collapsed="false">
      <c r="A2897" s="884" t="s">
        <v>8464</v>
      </c>
      <c r="B2897" s="884" t="s">
        <v>18601</v>
      </c>
      <c r="C2897" s="885" t="s">
        <v>18602</v>
      </c>
      <c r="D2897" s="884" t="s">
        <v>8787</v>
      </c>
      <c r="E2897" s="884" t="s">
        <v>18603</v>
      </c>
      <c r="F2897" s="884" t="s">
        <v>18604</v>
      </c>
    </row>
    <row r="2898" customFormat="false" ht="23.25" hidden="false" customHeight="false" outlineLevel="0" collapsed="false">
      <c r="A2898" s="884" t="s">
        <v>8464</v>
      </c>
      <c r="B2898" s="884" t="s">
        <v>18605</v>
      </c>
      <c r="C2898" s="885" t="s">
        <v>18606</v>
      </c>
      <c r="D2898" s="884" t="s">
        <v>8787</v>
      </c>
      <c r="E2898" s="884" t="s">
        <v>18607</v>
      </c>
      <c r="F2898" s="884" t="s">
        <v>18608</v>
      </c>
    </row>
    <row r="2899" customFormat="false" ht="23.25" hidden="false" customHeight="false" outlineLevel="0" collapsed="false">
      <c r="A2899" s="884" t="s">
        <v>8464</v>
      </c>
      <c r="B2899" s="884" t="s">
        <v>18609</v>
      </c>
      <c r="C2899" s="885" t="s">
        <v>18610</v>
      </c>
      <c r="D2899" s="884" t="s">
        <v>8787</v>
      </c>
      <c r="E2899" s="884" t="s">
        <v>18611</v>
      </c>
      <c r="F2899" s="884" t="s">
        <v>18612</v>
      </c>
    </row>
    <row r="2900" customFormat="false" ht="23.25" hidden="false" customHeight="false" outlineLevel="0" collapsed="false">
      <c r="A2900" s="884" t="s">
        <v>8464</v>
      </c>
      <c r="B2900" s="884" t="s">
        <v>18613</v>
      </c>
      <c r="C2900" s="885" t="s">
        <v>18614</v>
      </c>
      <c r="D2900" s="884" t="s">
        <v>8787</v>
      </c>
      <c r="E2900" s="884" t="s">
        <v>18615</v>
      </c>
      <c r="F2900" s="884" t="s">
        <v>18616</v>
      </c>
    </row>
    <row r="2901" customFormat="false" ht="15" hidden="false" customHeight="false" outlineLevel="0" collapsed="false">
      <c r="A2901" s="884" t="s">
        <v>8464</v>
      </c>
      <c r="B2901" s="884" t="s">
        <v>18617</v>
      </c>
      <c r="C2901" s="885" t="s">
        <v>18618</v>
      </c>
      <c r="D2901" s="884" t="s">
        <v>8467</v>
      </c>
      <c r="E2901" s="884" t="s">
        <v>14681</v>
      </c>
      <c r="F2901" s="884" t="s">
        <v>18619</v>
      </c>
    </row>
    <row r="2902" customFormat="false" ht="23.25" hidden="false" customHeight="false" outlineLevel="0" collapsed="false">
      <c r="A2902" s="884" t="s">
        <v>8464</v>
      </c>
      <c r="B2902" s="884" t="s">
        <v>18620</v>
      </c>
      <c r="C2902" s="885" t="s">
        <v>18621</v>
      </c>
      <c r="D2902" s="884" t="s">
        <v>8787</v>
      </c>
      <c r="E2902" s="884" t="s">
        <v>18622</v>
      </c>
      <c r="F2902" s="884" t="s">
        <v>18623</v>
      </c>
    </row>
    <row r="2903" customFormat="false" ht="15" hidden="false" customHeight="false" outlineLevel="0" collapsed="false">
      <c r="A2903" s="884" t="s">
        <v>8464</v>
      </c>
      <c r="B2903" s="884" t="s">
        <v>18624</v>
      </c>
      <c r="C2903" s="885" t="s">
        <v>18625</v>
      </c>
      <c r="D2903" s="884" t="s">
        <v>8787</v>
      </c>
      <c r="E2903" s="884" t="s">
        <v>18626</v>
      </c>
      <c r="F2903" s="884" t="s">
        <v>18627</v>
      </c>
    </row>
    <row r="2904" customFormat="false" ht="15" hidden="false" customHeight="false" outlineLevel="0" collapsed="false">
      <c r="A2904" s="884" t="s">
        <v>8464</v>
      </c>
      <c r="B2904" s="884" t="s">
        <v>18628</v>
      </c>
      <c r="C2904" s="885" t="s">
        <v>18629</v>
      </c>
      <c r="D2904" s="884" t="s">
        <v>8787</v>
      </c>
      <c r="E2904" s="884" t="s">
        <v>18630</v>
      </c>
      <c r="F2904" s="884" t="s">
        <v>18631</v>
      </c>
    </row>
    <row r="2905" customFormat="false" ht="15" hidden="false" customHeight="false" outlineLevel="0" collapsed="false">
      <c r="A2905" s="884" t="s">
        <v>8464</v>
      </c>
      <c r="B2905" s="884" t="s">
        <v>18632</v>
      </c>
      <c r="C2905" s="885" t="s">
        <v>18633</v>
      </c>
      <c r="D2905" s="884" t="s">
        <v>9569</v>
      </c>
      <c r="E2905" s="884" t="s">
        <v>18634</v>
      </c>
      <c r="F2905" s="884" t="s">
        <v>18635</v>
      </c>
    </row>
    <row r="2906" customFormat="false" ht="15" hidden="false" customHeight="false" outlineLevel="0" collapsed="false">
      <c r="A2906" s="884" t="s">
        <v>8464</v>
      </c>
      <c r="B2906" s="884" t="s">
        <v>18636</v>
      </c>
      <c r="C2906" s="885" t="s">
        <v>18637</v>
      </c>
      <c r="D2906" s="884" t="s">
        <v>9569</v>
      </c>
      <c r="E2906" s="884" t="s">
        <v>18638</v>
      </c>
      <c r="F2906" s="884" t="s">
        <v>18639</v>
      </c>
    </row>
    <row r="2907" customFormat="false" ht="23.25" hidden="false" customHeight="false" outlineLevel="0" collapsed="false">
      <c r="A2907" s="884" t="s">
        <v>8464</v>
      </c>
      <c r="B2907" s="884" t="s">
        <v>18640</v>
      </c>
      <c r="C2907" s="885" t="s">
        <v>18641</v>
      </c>
      <c r="D2907" s="884" t="s">
        <v>8787</v>
      </c>
      <c r="E2907" s="884" t="s">
        <v>18642</v>
      </c>
      <c r="F2907" s="884" t="s">
        <v>18643</v>
      </c>
    </row>
    <row r="2908" customFormat="false" ht="15" hidden="false" customHeight="false" outlineLevel="0" collapsed="false">
      <c r="A2908" s="884" t="s">
        <v>8464</v>
      </c>
      <c r="B2908" s="884" t="s">
        <v>18644</v>
      </c>
      <c r="C2908" s="885" t="s">
        <v>18645</v>
      </c>
      <c r="D2908" s="884" t="s">
        <v>8787</v>
      </c>
      <c r="E2908" s="884" t="s">
        <v>18646</v>
      </c>
      <c r="F2908" s="884" t="s">
        <v>18647</v>
      </c>
    </row>
    <row r="2909" customFormat="false" ht="15" hidden="false" customHeight="false" outlineLevel="0" collapsed="false">
      <c r="A2909" s="884" t="s">
        <v>8464</v>
      </c>
      <c r="B2909" s="884" t="s">
        <v>18648</v>
      </c>
      <c r="C2909" s="885" t="s">
        <v>18649</v>
      </c>
      <c r="D2909" s="884" t="s">
        <v>8787</v>
      </c>
      <c r="E2909" s="884" t="s">
        <v>18650</v>
      </c>
      <c r="F2909" s="884" t="s">
        <v>18651</v>
      </c>
    </row>
    <row r="2910" customFormat="false" ht="23.25" hidden="false" customHeight="false" outlineLevel="0" collapsed="false">
      <c r="A2910" s="884" t="s">
        <v>8464</v>
      </c>
      <c r="B2910" s="884" t="s">
        <v>18652</v>
      </c>
      <c r="C2910" s="885" t="s">
        <v>18653</v>
      </c>
      <c r="D2910" s="884" t="s">
        <v>8787</v>
      </c>
      <c r="E2910" s="884" t="s">
        <v>18654</v>
      </c>
      <c r="F2910" s="884" t="s">
        <v>18655</v>
      </c>
    </row>
    <row r="2911" customFormat="false" ht="15" hidden="false" customHeight="false" outlineLevel="0" collapsed="false">
      <c r="A2911" s="884" t="s">
        <v>8464</v>
      </c>
      <c r="B2911" s="884" t="s">
        <v>18656</v>
      </c>
      <c r="C2911" s="885" t="s">
        <v>18657</v>
      </c>
      <c r="D2911" s="884" t="s">
        <v>8787</v>
      </c>
      <c r="E2911" s="884" t="s">
        <v>18658</v>
      </c>
      <c r="F2911" s="884" t="s">
        <v>18659</v>
      </c>
    </row>
    <row r="2912" customFormat="false" ht="15" hidden="false" customHeight="false" outlineLevel="0" collapsed="false">
      <c r="A2912" s="884" t="s">
        <v>8464</v>
      </c>
      <c r="B2912" s="884" t="s">
        <v>18660</v>
      </c>
      <c r="C2912" s="885" t="s">
        <v>18661</v>
      </c>
      <c r="D2912" s="884" t="s">
        <v>8787</v>
      </c>
      <c r="E2912" s="884" t="s">
        <v>18662</v>
      </c>
      <c r="F2912" s="884" t="s">
        <v>18663</v>
      </c>
    </row>
    <row r="2913" customFormat="false" ht="15" hidden="false" customHeight="false" outlineLevel="0" collapsed="false">
      <c r="A2913" s="884" t="s">
        <v>8464</v>
      </c>
      <c r="B2913" s="884" t="s">
        <v>18664</v>
      </c>
      <c r="C2913" s="885" t="s">
        <v>18665</v>
      </c>
      <c r="D2913" s="884" t="s">
        <v>8787</v>
      </c>
      <c r="E2913" s="884" t="s">
        <v>18666</v>
      </c>
      <c r="F2913" s="884" t="s">
        <v>18667</v>
      </c>
    </row>
    <row r="2914" customFormat="false" ht="15" hidden="false" customHeight="false" outlineLevel="0" collapsed="false">
      <c r="A2914" s="884" t="s">
        <v>8464</v>
      </c>
      <c r="B2914" s="884" t="s">
        <v>18668</v>
      </c>
      <c r="C2914" s="885" t="s">
        <v>18669</v>
      </c>
      <c r="D2914" s="884" t="s">
        <v>8787</v>
      </c>
      <c r="E2914" s="884" t="s">
        <v>18670</v>
      </c>
      <c r="F2914" s="884" t="s">
        <v>18671</v>
      </c>
    </row>
    <row r="2915" customFormat="false" ht="15" hidden="false" customHeight="false" outlineLevel="0" collapsed="false">
      <c r="A2915" s="884" t="s">
        <v>8464</v>
      </c>
      <c r="B2915" s="884" t="s">
        <v>18672</v>
      </c>
      <c r="C2915" s="885" t="s">
        <v>18673</v>
      </c>
      <c r="D2915" s="884" t="s">
        <v>8787</v>
      </c>
      <c r="E2915" s="884" t="s">
        <v>18674</v>
      </c>
      <c r="F2915" s="884" t="s">
        <v>18675</v>
      </c>
    </row>
    <row r="2916" customFormat="false" ht="15" hidden="false" customHeight="false" outlineLevel="0" collapsed="false">
      <c r="A2916" s="884" t="s">
        <v>8464</v>
      </c>
      <c r="B2916" s="884" t="s">
        <v>18676</v>
      </c>
      <c r="C2916" s="885" t="s">
        <v>18677</v>
      </c>
      <c r="D2916" s="884" t="s">
        <v>8787</v>
      </c>
      <c r="E2916" s="884" t="s">
        <v>18678</v>
      </c>
      <c r="F2916" s="884" t="s">
        <v>18679</v>
      </c>
    </row>
    <row r="2917" customFormat="false" ht="15" hidden="false" customHeight="false" outlineLevel="0" collapsed="false">
      <c r="A2917" s="884" t="s">
        <v>8464</v>
      </c>
      <c r="B2917" s="884" t="s">
        <v>18680</v>
      </c>
      <c r="C2917" s="885" t="s">
        <v>18681</v>
      </c>
      <c r="D2917" s="884" t="s">
        <v>8787</v>
      </c>
      <c r="E2917" s="884" t="s">
        <v>18682</v>
      </c>
      <c r="F2917" s="884" t="s">
        <v>18683</v>
      </c>
    </row>
    <row r="2918" customFormat="false" ht="23.25" hidden="false" customHeight="false" outlineLevel="0" collapsed="false">
      <c r="A2918" s="884" t="s">
        <v>8464</v>
      </c>
      <c r="B2918" s="884" t="s">
        <v>18684</v>
      </c>
      <c r="C2918" s="885" t="s">
        <v>18685</v>
      </c>
      <c r="D2918" s="884" t="s">
        <v>8467</v>
      </c>
      <c r="E2918" s="884" t="s">
        <v>18686</v>
      </c>
      <c r="F2918" s="884" t="s">
        <v>18687</v>
      </c>
    </row>
    <row r="2919" customFormat="false" ht="23.25" hidden="false" customHeight="false" outlineLevel="0" collapsed="false">
      <c r="A2919" s="884" t="s">
        <v>8464</v>
      </c>
      <c r="B2919" s="884" t="s">
        <v>18688</v>
      </c>
      <c r="C2919" s="885" t="s">
        <v>18689</v>
      </c>
      <c r="D2919" s="884" t="s">
        <v>8467</v>
      </c>
      <c r="E2919" s="884" t="s">
        <v>18690</v>
      </c>
      <c r="F2919" s="884" t="s">
        <v>18691</v>
      </c>
    </row>
    <row r="2920" customFormat="false" ht="23.25" hidden="false" customHeight="false" outlineLevel="0" collapsed="false">
      <c r="A2920" s="884" t="s">
        <v>8464</v>
      </c>
      <c r="B2920" s="884" t="s">
        <v>18692</v>
      </c>
      <c r="C2920" s="885" t="s">
        <v>18693</v>
      </c>
      <c r="D2920" s="884" t="s">
        <v>8467</v>
      </c>
      <c r="E2920" s="884" t="s">
        <v>18694</v>
      </c>
      <c r="F2920" s="884" t="s">
        <v>18695</v>
      </c>
    </row>
    <row r="2921" customFormat="false" ht="23.25" hidden="false" customHeight="false" outlineLevel="0" collapsed="false">
      <c r="A2921" s="884" t="s">
        <v>8464</v>
      </c>
      <c r="B2921" s="884" t="s">
        <v>18696</v>
      </c>
      <c r="C2921" s="885" t="s">
        <v>18697</v>
      </c>
      <c r="D2921" s="884" t="s">
        <v>8467</v>
      </c>
      <c r="E2921" s="884" t="s">
        <v>12175</v>
      </c>
      <c r="F2921" s="884" t="s">
        <v>12631</v>
      </c>
    </row>
    <row r="2922" customFormat="false" ht="23.25" hidden="false" customHeight="false" outlineLevel="0" collapsed="false">
      <c r="A2922" s="884" t="s">
        <v>8464</v>
      </c>
      <c r="B2922" s="884" t="s">
        <v>18698</v>
      </c>
      <c r="C2922" s="885" t="s">
        <v>18699</v>
      </c>
      <c r="D2922" s="884" t="s">
        <v>8467</v>
      </c>
      <c r="E2922" s="884" t="s">
        <v>18700</v>
      </c>
      <c r="F2922" s="884" t="s">
        <v>18701</v>
      </c>
    </row>
    <row r="2923" customFormat="false" ht="23.25" hidden="false" customHeight="false" outlineLevel="0" collapsed="false">
      <c r="A2923" s="884" t="s">
        <v>8464</v>
      </c>
      <c r="B2923" s="884" t="s">
        <v>18702</v>
      </c>
      <c r="C2923" s="885" t="s">
        <v>18703</v>
      </c>
      <c r="D2923" s="884" t="s">
        <v>8467</v>
      </c>
      <c r="E2923" s="884" t="s">
        <v>18704</v>
      </c>
      <c r="F2923" s="884" t="s">
        <v>18705</v>
      </c>
    </row>
    <row r="2924" customFormat="false" ht="15" hidden="false" customHeight="false" outlineLevel="0" collapsed="false">
      <c r="A2924" s="884" t="s">
        <v>8464</v>
      </c>
      <c r="B2924" s="884" t="s">
        <v>18706</v>
      </c>
      <c r="C2924" s="885" t="s">
        <v>18707</v>
      </c>
      <c r="D2924" s="884" t="s">
        <v>8467</v>
      </c>
      <c r="E2924" s="884" t="s">
        <v>11059</v>
      </c>
      <c r="F2924" s="884" t="s">
        <v>18708</v>
      </c>
    </row>
    <row r="2925" customFormat="false" ht="15" hidden="false" customHeight="false" outlineLevel="0" collapsed="false">
      <c r="A2925" s="884" t="s">
        <v>8464</v>
      </c>
      <c r="B2925" s="884" t="s">
        <v>18709</v>
      </c>
      <c r="C2925" s="885" t="s">
        <v>18710</v>
      </c>
      <c r="D2925" s="884" t="s">
        <v>8467</v>
      </c>
      <c r="E2925" s="884" t="s">
        <v>11129</v>
      </c>
      <c r="F2925" s="884" t="s">
        <v>15954</v>
      </c>
    </row>
    <row r="2926" customFormat="false" ht="15" hidden="false" customHeight="false" outlineLevel="0" collapsed="false">
      <c r="A2926" s="884" t="s">
        <v>8464</v>
      </c>
      <c r="B2926" s="884" t="s">
        <v>18711</v>
      </c>
      <c r="C2926" s="885" t="s">
        <v>18712</v>
      </c>
      <c r="D2926" s="884" t="s">
        <v>8467</v>
      </c>
      <c r="E2926" s="884" t="s">
        <v>18713</v>
      </c>
      <c r="F2926" s="884" t="s">
        <v>9398</v>
      </c>
    </row>
    <row r="2927" customFormat="false" ht="15" hidden="false" customHeight="false" outlineLevel="0" collapsed="false">
      <c r="A2927" s="884" t="s">
        <v>8464</v>
      </c>
      <c r="B2927" s="884" t="s">
        <v>18714</v>
      </c>
      <c r="C2927" s="885" t="s">
        <v>18715</v>
      </c>
      <c r="D2927" s="884" t="s">
        <v>8467</v>
      </c>
      <c r="E2927" s="884" t="s">
        <v>18716</v>
      </c>
      <c r="F2927" s="884" t="s">
        <v>11161</v>
      </c>
    </row>
    <row r="2928" customFormat="false" ht="15" hidden="false" customHeight="false" outlineLevel="0" collapsed="false">
      <c r="A2928" s="884" t="s">
        <v>8464</v>
      </c>
      <c r="B2928" s="884" t="s">
        <v>18717</v>
      </c>
      <c r="C2928" s="885" t="s">
        <v>18718</v>
      </c>
      <c r="D2928" s="884" t="s">
        <v>8467</v>
      </c>
      <c r="E2928" s="884" t="s">
        <v>18719</v>
      </c>
      <c r="F2928" s="884" t="s">
        <v>15517</v>
      </c>
    </row>
    <row r="2929" customFormat="false" ht="15" hidden="false" customHeight="false" outlineLevel="0" collapsed="false">
      <c r="A2929" s="884" t="s">
        <v>8464</v>
      </c>
      <c r="B2929" s="884" t="s">
        <v>18720</v>
      </c>
      <c r="C2929" s="885" t="s">
        <v>18721</v>
      </c>
      <c r="D2929" s="884" t="s">
        <v>8467</v>
      </c>
      <c r="E2929" s="884" t="s">
        <v>11723</v>
      </c>
      <c r="F2929" s="884" t="s">
        <v>18722</v>
      </c>
    </row>
    <row r="2930" customFormat="false" ht="15" hidden="false" customHeight="false" outlineLevel="0" collapsed="false">
      <c r="A2930" s="884" t="s">
        <v>8464</v>
      </c>
      <c r="B2930" s="884" t="s">
        <v>18723</v>
      </c>
      <c r="C2930" s="885" t="s">
        <v>18724</v>
      </c>
      <c r="D2930" s="884" t="s">
        <v>8467</v>
      </c>
      <c r="E2930" s="884" t="s">
        <v>18725</v>
      </c>
      <c r="F2930" s="884" t="s">
        <v>18726</v>
      </c>
    </row>
    <row r="2931" customFormat="false" ht="23.25" hidden="false" customHeight="false" outlineLevel="0" collapsed="false">
      <c r="A2931" s="884" t="s">
        <v>8464</v>
      </c>
      <c r="B2931" s="884" t="s">
        <v>18727</v>
      </c>
      <c r="C2931" s="885" t="s">
        <v>18728</v>
      </c>
      <c r="D2931" s="884" t="s">
        <v>8467</v>
      </c>
      <c r="E2931" s="884" t="s">
        <v>18729</v>
      </c>
      <c r="F2931" s="884" t="s">
        <v>10671</v>
      </c>
    </row>
    <row r="2932" customFormat="false" ht="23.25" hidden="false" customHeight="false" outlineLevel="0" collapsed="false">
      <c r="A2932" s="884" t="s">
        <v>8464</v>
      </c>
      <c r="B2932" s="884" t="s">
        <v>18730</v>
      </c>
      <c r="C2932" s="885" t="s">
        <v>18731</v>
      </c>
      <c r="D2932" s="884" t="s">
        <v>8467</v>
      </c>
      <c r="E2932" s="884" t="s">
        <v>12817</v>
      </c>
      <c r="F2932" s="884" t="s">
        <v>18732</v>
      </c>
    </row>
    <row r="2933" customFormat="false" ht="23.25" hidden="false" customHeight="false" outlineLevel="0" collapsed="false">
      <c r="A2933" s="884" t="s">
        <v>8464</v>
      </c>
      <c r="B2933" s="884" t="s">
        <v>18733</v>
      </c>
      <c r="C2933" s="885" t="s">
        <v>18734</v>
      </c>
      <c r="D2933" s="884" t="s">
        <v>8467</v>
      </c>
      <c r="E2933" s="884" t="s">
        <v>18735</v>
      </c>
      <c r="F2933" s="884" t="s">
        <v>18736</v>
      </c>
    </row>
    <row r="2934" customFormat="false" ht="23.25" hidden="false" customHeight="false" outlineLevel="0" collapsed="false">
      <c r="A2934" s="884" t="s">
        <v>8464</v>
      </c>
      <c r="B2934" s="884" t="s">
        <v>18737</v>
      </c>
      <c r="C2934" s="885" t="s">
        <v>18738</v>
      </c>
      <c r="D2934" s="884" t="s">
        <v>8467</v>
      </c>
      <c r="E2934" s="884" t="s">
        <v>17685</v>
      </c>
      <c r="F2934" s="884" t="s">
        <v>18739</v>
      </c>
    </row>
    <row r="2935" customFormat="false" ht="23.25" hidden="false" customHeight="false" outlineLevel="0" collapsed="false">
      <c r="A2935" s="884" t="s">
        <v>8464</v>
      </c>
      <c r="B2935" s="884" t="s">
        <v>18740</v>
      </c>
      <c r="C2935" s="885" t="s">
        <v>18741</v>
      </c>
      <c r="D2935" s="884" t="s">
        <v>8467</v>
      </c>
      <c r="E2935" s="884" t="s">
        <v>18742</v>
      </c>
      <c r="F2935" s="884" t="s">
        <v>13619</v>
      </c>
    </row>
    <row r="2936" customFormat="false" ht="23.25" hidden="false" customHeight="false" outlineLevel="0" collapsed="false">
      <c r="A2936" s="884" t="s">
        <v>8464</v>
      </c>
      <c r="B2936" s="884" t="n">
        <v>89578</v>
      </c>
      <c r="C2936" s="885" t="s">
        <v>18743</v>
      </c>
      <c r="D2936" s="884" t="s">
        <v>8467</v>
      </c>
      <c r="E2936" s="884" t="s">
        <v>18744</v>
      </c>
      <c r="F2936" s="884" t="s">
        <v>18745</v>
      </c>
    </row>
    <row r="2937" customFormat="false" ht="23.25" hidden="false" customHeight="false" outlineLevel="0" collapsed="false">
      <c r="A2937" s="884" t="s">
        <v>8464</v>
      </c>
      <c r="B2937" s="884" t="s">
        <v>18746</v>
      </c>
      <c r="C2937" s="885" t="s">
        <v>18747</v>
      </c>
      <c r="D2937" s="884" t="s">
        <v>8467</v>
      </c>
      <c r="E2937" s="884" t="s">
        <v>18748</v>
      </c>
      <c r="F2937" s="884" t="s">
        <v>18749</v>
      </c>
    </row>
    <row r="2938" customFormat="false" ht="23.25" hidden="false" customHeight="false" outlineLevel="0" collapsed="false">
      <c r="A2938" s="884" t="s">
        <v>8464</v>
      </c>
      <c r="B2938" s="884" t="s">
        <v>18750</v>
      </c>
      <c r="C2938" s="885" t="s">
        <v>18751</v>
      </c>
      <c r="D2938" s="884" t="s">
        <v>8467</v>
      </c>
      <c r="E2938" s="884" t="s">
        <v>18752</v>
      </c>
      <c r="F2938" s="884" t="s">
        <v>18753</v>
      </c>
    </row>
    <row r="2939" customFormat="false" ht="23.25" hidden="false" customHeight="false" outlineLevel="0" collapsed="false">
      <c r="A2939" s="884" t="s">
        <v>8464</v>
      </c>
      <c r="B2939" s="884" t="s">
        <v>18754</v>
      </c>
      <c r="C2939" s="885" t="s">
        <v>18755</v>
      </c>
      <c r="D2939" s="884" t="s">
        <v>8467</v>
      </c>
      <c r="E2939" s="884" t="s">
        <v>18756</v>
      </c>
      <c r="F2939" s="884" t="s">
        <v>12559</v>
      </c>
    </row>
    <row r="2940" customFormat="false" ht="23.25" hidden="false" customHeight="false" outlineLevel="0" collapsed="false">
      <c r="A2940" s="884" t="s">
        <v>8464</v>
      </c>
      <c r="B2940" s="884" t="s">
        <v>18757</v>
      </c>
      <c r="C2940" s="885" t="s">
        <v>18758</v>
      </c>
      <c r="D2940" s="884" t="s">
        <v>8467</v>
      </c>
      <c r="E2940" s="884" t="s">
        <v>18759</v>
      </c>
      <c r="F2940" s="884" t="s">
        <v>10226</v>
      </c>
    </row>
    <row r="2941" customFormat="false" ht="23.25" hidden="false" customHeight="false" outlineLevel="0" collapsed="false">
      <c r="A2941" s="884" t="s">
        <v>8464</v>
      </c>
      <c r="B2941" s="884" t="s">
        <v>18760</v>
      </c>
      <c r="C2941" s="885" t="s">
        <v>18761</v>
      </c>
      <c r="D2941" s="884" t="s">
        <v>8467</v>
      </c>
      <c r="E2941" s="884" t="s">
        <v>18762</v>
      </c>
      <c r="F2941" s="884" t="s">
        <v>18763</v>
      </c>
    </row>
    <row r="2942" customFormat="false" ht="23.25" hidden="false" customHeight="false" outlineLevel="0" collapsed="false">
      <c r="A2942" s="884" t="s">
        <v>8464</v>
      </c>
      <c r="B2942" s="884" t="s">
        <v>18764</v>
      </c>
      <c r="C2942" s="885" t="s">
        <v>18765</v>
      </c>
      <c r="D2942" s="884" t="s">
        <v>8467</v>
      </c>
      <c r="E2942" s="884" t="s">
        <v>8485</v>
      </c>
      <c r="F2942" s="884" t="s">
        <v>18766</v>
      </c>
    </row>
    <row r="2943" customFormat="false" ht="23.25" hidden="false" customHeight="false" outlineLevel="0" collapsed="false">
      <c r="A2943" s="884" t="s">
        <v>8464</v>
      </c>
      <c r="B2943" s="884" t="s">
        <v>18767</v>
      </c>
      <c r="C2943" s="885" t="s">
        <v>18768</v>
      </c>
      <c r="D2943" s="884" t="s">
        <v>8467</v>
      </c>
      <c r="E2943" s="884" t="s">
        <v>16458</v>
      </c>
      <c r="F2943" s="884" t="s">
        <v>13517</v>
      </c>
    </row>
    <row r="2944" customFormat="false" ht="23.25" hidden="false" customHeight="false" outlineLevel="0" collapsed="false">
      <c r="A2944" s="884" t="s">
        <v>8464</v>
      </c>
      <c r="B2944" s="884" t="s">
        <v>18769</v>
      </c>
      <c r="C2944" s="885" t="s">
        <v>18770</v>
      </c>
      <c r="D2944" s="884" t="s">
        <v>8467</v>
      </c>
      <c r="E2944" s="884" t="s">
        <v>18771</v>
      </c>
      <c r="F2944" s="884" t="s">
        <v>18772</v>
      </c>
    </row>
    <row r="2945" customFormat="false" ht="23.25" hidden="false" customHeight="false" outlineLevel="0" collapsed="false">
      <c r="A2945" s="884" t="s">
        <v>8464</v>
      </c>
      <c r="B2945" s="884" t="s">
        <v>18773</v>
      </c>
      <c r="C2945" s="885" t="s">
        <v>18774</v>
      </c>
      <c r="D2945" s="884" t="s">
        <v>8467</v>
      </c>
      <c r="E2945" s="884" t="s">
        <v>18775</v>
      </c>
      <c r="F2945" s="884" t="s">
        <v>18776</v>
      </c>
    </row>
    <row r="2946" customFormat="false" ht="23.25" hidden="false" customHeight="false" outlineLevel="0" collapsed="false">
      <c r="A2946" s="884" t="s">
        <v>8464</v>
      </c>
      <c r="B2946" s="884" t="s">
        <v>18777</v>
      </c>
      <c r="C2946" s="885" t="s">
        <v>18778</v>
      </c>
      <c r="D2946" s="884" t="s">
        <v>8467</v>
      </c>
      <c r="E2946" s="884" t="s">
        <v>18779</v>
      </c>
      <c r="F2946" s="884" t="s">
        <v>18780</v>
      </c>
    </row>
    <row r="2947" customFormat="false" ht="23.25" hidden="false" customHeight="false" outlineLevel="0" collapsed="false">
      <c r="A2947" s="884" t="s">
        <v>8464</v>
      </c>
      <c r="B2947" s="884" t="s">
        <v>18781</v>
      </c>
      <c r="C2947" s="885" t="s">
        <v>18782</v>
      </c>
      <c r="D2947" s="884" t="s">
        <v>8467</v>
      </c>
      <c r="E2947" s="884" t="s">
        <v>18783</v>
      </c>
      <c r="F2947" s="884" t="s">
        <v>18784</v>
      </c>
    </row>
    <row r="2948" customFormat="false" ht="15" hidden="false" customHeight="false" outlineLevel="0" collapsed="false">
      <c r="A2948" s="884" t="s">
        <v>8464</v>
      </c>
      <c r="B2948" s="884" t="s">
        <v>18785</v>
      </c>
      <c r="C2948" s="885" t="s">
        <v>18786</v>
      </c>
      <c r="D2948" s="884" t="s">
        <v>8467</v>
      </c>
      <c r="E2948" s="884" t="s">
        <v>18787</v>
      </c>
      <c r="F2948" s="884" t="s">
        <v>18788</v>
      </c>
    </row>
    <row r="2949" customFormat="false" ht="15" hidden="false" customHeight="false" outlineLevel="0" collapsed="false">
      <c r="A2949" s="884" t="s">
        <v>8464</v>
      </c>
      <c r="B2949" s="884" t="s">
        <v>18789</v>
      </c>
      <c r="C2949" s="885" t="s">
        <v>18790</v>
      </c>
      <c r="D2949" s="884" t="s">
        <v>8467</v>
      </c>
      <c r="E2949" s="884" t="s">
        <v>16613</v>
      </c>
      <c r="F2949" s="884" t="s">
        <v>18791</v>
      </c>
    </row>
    <row r="2950" customFormat="false" ht="15" hidden="false" customHeight="false" outlineLevel="0" collapsed="false">
      <c r="A2950" s="884" t="s">
        <v>8464</v>
      </c>
      <c r="B2950" s="884" t="s">
        <v>18792</v>
      </c>
      <c r="C2950" s="885" t="s">
        <v>18793</v>
      </c>
      <c r="D2950" s="884" t="s">
        <v>8467</v>
      </c>
      <c r="E2950" s="884" t="s">
        <v>18794</v>
      </c>
      <c r="F2950" s="884" t="s">
        <v>18795</v>
      </c>
    </row>
    <row r="2951" customFormat="false" ht="15" hidden="false" customHeight="false" outlineLevel="0" collapsed="false">
      <c r="A2951" s="884" t="s">
        <v>8464</v>
      </c>
      <c r="B2951" s="884" t="s">
        <v>18796</v>
      </c>
      <c r="C2951" s="885" t="s">
        <v>18797</v>
      </c>
      <c r="D2951" s="884" t="s">
        <v>8467</v>
      </c>
      <c r="E2951" s="884" t="s">
        <v>18798</v>
      </c>
      <c r="F2951" s="884" t="s">
        <v>18799</v>
      </c>
    </row>
    <row r="2952" customFormat="false" ht="23.25" hidden="false" customHeight="false" outlineLevel="0" collapsed="false">
      <c r="A2952" s="884" t="s">
        <v>8464</v>
      </c>
      <c r="B2952" s="884" t="s">
        <v>18800</v>
      </c>
      <c r="C2952" s="885" t="s">
        <v>18801</v>
      </c>
      <c r="D2952" s="884" t="s">
        <v>8467</v>
      </c>
      <c r="E2952" s="884" t="s">
        <v>18802</v>
      </c>
      <c r="F2952" s="884" t="s">
        <v>18803</v>
      </c>
    </row>
    <row r="2953" customFormat="false" ht="23.25" hidden="false" customHeight="false" outlineLevel="0" collapsed="false">
      <c r="A2953" s="884" t="s">
        <v>8464</v>
      </c>
      <c r="B2953" s="884" t="s">
        <v>18804</v>
      </c>
      <c r="C2953" s="885" t="s">
        <v>18805</v>
      </c>
      <c r="D2953" s="884" t="s">
        <v>8467</v>
      </c>
      <c r="E2953" s="884" t="s">
        <v>18806</v>
      </c>
      <c r="F2953" s="884" t="s">
        <v>18807</v>
      </c>
    </row>
    <row r="2954" customFormat="false" ht="23.25" hidden="false" customHeight="false" outlineLevel="0" collapsed="false">
      <c r="A2954" s="884" t="s">
        <v>8464</v>
      </c>
      <c r="B2954" s="884" t="s">
        <v>18808</v>
      </c>
      <c r="C2954" s="885" t="s">
        <v>18809</v>
      </c>
      <c r="D2954" s="884" t="s">
        <v>8467</v>
      </c>
      <c r="E2954" s="884" t="s">
        <v>11185</v>
      </c>
      <c r="F2954" s="884" t="s">
        <v>18810</v>
      </c>
    </row>
    <row r="2955" customFormat="false" ht="23.25" hidden="false" customHeight="false" outlineLevel="0" collapsed="false">
      <c r="A2955" s="884" t="s">
        <v>8464</v>
      </c>
      <c r="B2955" s="884" t="s">
        <v>18811</v>
      </c>
      <c r="C2955" s="885" t="s">
        <v>18812</v>
      </c>
      <c r="D2955" s="884" t="s">
        <v>8467</v>
      </c>
      <c r="E2955" s="884" t="s">
        <v>18813</v>
      </c>
      <c r="F2955" s="884" t="s">
        <v>18814</v>
      </c>
    </row>
    <row r="2956" customFormat="false" ht="23.25" hidden="false" customHeight="false" outlineLevel="0" collapsed="false">
      <c r="A2956" s="884" t="s">
        <v>8464</v>
      </c>
      <c r="B2956" s="884" t="s">
        <v>18815</v>
      </c>
      <c r="C2956" s="885" t="s">
        <v>18816</v>
      </c>
      <c r="D2956" s="884" t="s">
        <v>8467</v>
      </c>
      <c r="E2956" s="884" t="s">
        <v>18817</v>
      </c>
      <c r="F2956" s="884" t="s">
        <v>17509</v>
      </c>
    </row>
    <row r="2957" customFormat="false" ht="23.25" hidden="false" customHeight="false" outlineLevel="0" collapsed="false">
      <c r="A2957" s="884" t="s">
        <v>8464</v>
      </c>
      <c r="B2957" s="884" t="s">
        <v>18818</v>
      </c>
      <c r="C2957" s="885" t="s">
        <v>18819</v>
      </c>
      <c r="D2957" s="884" t="s">
        <v>8467</v>
      </c>
      <c r="E2957" s="884" t="s">
        <v>18820</v>
      </c>
      <c r="F2957" s="884" t="s">
        <v>18821</v>
      </c>
    </row>
    <row r="2958" customFormat="false" ht="34.5" hidden="false" customHeight="false" outlineLevel="0" collapsed="false">
      <c r="A2958" s="884" t="s">
        <v>8464</v>
      </c>
      <c r="B2958" s="884" t="s">
        <v>18822</v>
      </c>
      <c r="C2958" s="885" t="s">
        <v>18823</v>
      </c>
      <c r="D2958" s="884" t="s">
        <v>8467</v>
      </c>
      <c r="E2958" s="884" t="s">
        <v>9230</v>
      </c>
      <c r="F2958" s="884" t="s">
        <v>18824</v>
      </c>
    </row>
    <row r="2959" customFormat="false" ht="34.5" hidden="false" customHeight="false" outlineLevel="0" collapsed="false">
      <c r="A2959" s="884" t="s">
        <v>8464</v>
      </c>
      <c r="B2959" s="884" t="s">
        <v>18825</v>
      </c>
      <c r="C2959" s="885" t="s">
        <v>18826</v>
      </c>
      <c r="D2959" s="884" t="s">
        <v>8467</v>
      </c>
      <c r="E2959" s="884" t="s">
        <v>18827</v>
      </c>
      <c r="F2959" s="884" t="s">
        <v>15193</v>
      </c>
    </row>
    <row r="2960" customFormat="false" ht="34.5" hidden="false" customHeight="false" outlineLevel="0" collapsed="false">
      <c r="A2960" s="884" t="s">
        <v>8464</v>
      </c>
      <c r="B2960" s="884" t="s">
        <v>18828</v>
      </c>
      <c r="C2960" s="885" t="s">
        <v>18829</v>
      </c>
      <c r="D2960" s="884" t="s">
        <v>8467</v>
      </c>
      <c r="E2960" s="884" t="s">
        <v>18830</v>
      </c>
      <c r="F2960" s="884" t="s">
        <v>14987</v>
      </c>
    </row>
    <row r="2961" customFormat="false" ht="23.25" hidden="false" customHeight="false" outlineLevel="0" collapsed="false">
      <c r="A2961" s="884" t="s">
        <v>8464</v>
      </c>
      <c r="B2961" s="884" t="s">
        <v>18831</v>
      </c>
      <c r="C2961" s="885" t="s">
        <v>18832</v>
      </c>
      <c r="D2961" s="884" t="s">
        <v>8467</v>
      </c>
      <c r="E2961" s="884" t="s">
        <v>18833</v>
      </c>
      <c r="F2961" s="884" t="s">
        <v>18834</v>
      </c>
    </row>
    <row r="2962" customFormat="false" ht="23.25" hidden="false" customHeight="false" outlineLevel="0" collapsed="false">
      <c r="A2962" s="884" t="s">
        <v>8464</v>
      </c>
      <c r="B2962" s="884" t="s">
        <v>18835</v>
      </c>
      <c r="C2962" s="885" t="s">
        <v>18836</v>
      </c>
      <c r="D2962" s="884" t="s">
        <v>8467</v>
      </c>
      <c r="E2962" s="884" t="s">
        <v>18837</v>
      </c>
      <c r="F2962" s="884" t="s">
        <v>18838</v>
      </c>
    </row>
    <row r="2963" customFormat="false" ht="34.5" hidden="false" customHeight="false" outlineLevel="0" collapsed="false">
      <c r="A2963" s="884" t="s">
        <v>8464</v>
      </c>
      <c r="B2963" s="884" t="s">
        <v>18839</v>
      </c>
      <c r="C2963" s="885" t="s">
        <v>18840</v>
      </c>
      <c r="D2963" s="884" t="s">
        <v>8467</v>
      </c>
      <c r="E2963" s="884" t="s">
        <v>10588</v>
      </c>
      <c r="F2963" s="884" t="s">
        <v>18841</v>
      </c>
    </row>
    <row r="2964" customFormat="false" ht="34.5" hidden="false" customHeight="false" outlineLevel="0" collapsed="false">
      <c r="A2964" s="884" t="s">
        <v>8464</v>
      </c>
      <c r="B2964" s="884" t="s">
        <v>18842</v>
      </c>
      <c r="C2964" s="885" t="s">
        <v>18843</v>
      </c>
      <c r="D2964" s="884" t="s">
        <v>8467</v>
      </c>
      <c r="E2964" s="884" t="s">
        <v>12462</v>
      </c>
      <c r="F2964" s="884" t="s">
        <v>18844</v>
      </c>
    </row>
    <row r="2965" customFormat="false" ht="23.25" hidden="false" customHeight="false" outlineLevel="0" collapsed="false">
      <c r="A2965" s="884" t="s">
        <v>8464</v>
      </c>
      <c r="B2965" s="884" t="s">
        <v>18845</v>
      </c>
      <c r="C2965" s="885" t="s">
        <v>18846</v>
      </c>
      <c r="D2965" s="884" t="s">
        <v>8467</v>
      </c>
      <c r="E2965" s="884" t="s">
        <v>18847</v>
      </c>
      <c r="F2965" s="884" t="s">
        <v>18848</v>
      </c>
    </row>
    <row r="2966" customFormat="false" ht="34.5" hidden="false" customHeight="false" outlineLevel="0" collapsed="false">
      <c r="A2966" s="884" t="s">
        <v>8464</v>
      </c>
      <c r="B2966" s="884" t="s">
        <v>18849</v>
      </c>
      <c r="C2966" s="885" t="s">
        <v>18850</v>
      </c>
      <c r="D2966" s="884" t="s">
        <v>8467</v>
      </c>
      <c r="E2966" s="884" t="s">
        <v>18851</v>
      </c>
      <c r="F2966" s="884" t="s">
        <v>12212</v>
      </c>
    </row>
    <row r="2967" customFormat="false" ht="34.5" hidden="false" customHeight="false" outlineLevel="0" collapsed="false">
      <c r="A2967" s="884" t="s">
        <v>8464</v>
      </c>
      <c r="B2967" s="884" t="s">
        <v>18852</v>
      </c>
      <c r="C2967" s="885" t="s">
        <v>18853</v>
      </c>
      <c r="D2967" s="884" t="s">
        <v>8467</v>
      </c>
      <c r="E2967" s="884" t="s">
        <v>18854</v>
      </c>
      <c r="F2967" s="884" t="s">
        <v>18855</v>
      </c>
    </row>
    <row r="2968" customFormat="false" ht="34.5" hidden="false" customHeight="false" outlineLevel="0" collapsed="false">
      <c r="A2968" s="884" t="s">
        <v>8464</v>
      </c>
      <c r="B2968" s="884" t="s">
        <v>18856</v>
      </c>
      <c r="C2968" s="885" t="s">
        <v>18857</v>
      </c>
      <c r="D2968" s="884" t="s">
        <v>8467</v>
      </c>
      <c r="E2968" s="884" t="s">
        <v>8792</v>
      </c>
      <c r="F2968" s="884" t="s">
        <v>16612</v>
      </c>
    </row>
    <row r="2969" customFormat="false" ht="34.5" hidden="false" customHeight="false" outlineLevel="0" collapsed="false">
      <c r="A2969" s="884" t="s">
        <v>8464</v>
      </c>
      <c r="B2969" s="884" t="s">
        <v>18858</v>
      </c>
      <c r="C2969" s="885" t="s">
        <v>18859</v>
      </c>
      <c r="D2969" s="884" t="s">
        <v>8467</v>
      </c>
      <c r="E2969" s="884" t="s">
        <v>18860</v>
      </c>
      <c r="F2969" s="884" t="s">
        <v>18861</v>
      </c>
    </row>
    <row r="2970" customFormat="false" ht="34.5" hidden="false" customHeight="false" outlineLevel="0" collapsed="false">
      <c r="A2970" s="884" t="s">
        <v>8464</v>
      </c>
      <c r="B2970" s="884" t="s">
        <v>18862</v>
      </c>
      <c r="C2970" s="885" t="s">
        <v>18863</v>
      </c>
      <c r="D2970" s="884" t="s">
        <v>8467</v>
      </c>
      <c r="E2970" s="884" t="s">
        <v>18864</v>
      </c>
      <c r="F2970" s="884" t="s">
        <v>18865</v>
      </c>
    </row>
    <row r="2971" customFormat="false" ht="23.25" hidden="false" customHeight="false" outlineLevel="0" collapsed="false">
      <c r="A2971" s="884" t="s">
        <v>8464</v>
      </c>
      <c r="B2971" s="884" t="s">
        <v>18866</v>
      </c>
      <c r="C2971" s="885" t="s">
        <v>18867</v>
      </c>
      <c r="D2971" s="884" t="s">
        <v>8467</v>
      </c>
      <c r="E2971" s="884" t="s">
        <v>8500</v>
      </c>
      <c r="F2971" s="884" t="s">
        <v>18868</v>
      </c>
    </row>
    <row r="2972" customFormat="false" ht="23.25" hidden="false" customHeight="false" outlineLevel="0" collapsed="false">
      <c r="A2972" s="884" t="s">
        <v>8464</v>
      </c>
      <c r="B2972" s="884" t="s">
        <v>18869</v>
      </c>
      <c r="C2972" s="885" t="s">
        <v>18870</v>
      </c>
      <c r="D2972" s="884" t="s">
        <v>8467</v>
      </c>
      <c r="E2972" s="884" t="s">
        <v>18871</v>
      </c>
      <c r="F2972" s="884" t="s">
        <v>18872</v>
      </c>
    </row>
    <row r="2973" customFormat="false" ht="23.25" hidden="false" customHeight="false" outlineLevel="0" collapsed="false">
      <c r="A2973" s="884" t="s">
        <v>8464</v>
      </c>
      <c r="B2973" s="884" t="s">
        <v>18873</v>
      </c>
      <c r="C2973" s="885" t="s">
        <v>18874</v>
      </c>
      <c r="D2973" s="884" t="s">
        <v>8467</v>
      </c>
      <c r="E2973" s="884" t="s">
        <v>12478</v>
      </c>
      <c r="F2973" s="884" t="s">
        <v>18875</v>
      </c>
    </row>
    <row r="2974" customFormat="false" ht="23.25" hidden="false" customHeight="false" outlineLevel="0" collapsed="false">
      <c r="A2974" s="884" t="s">
        <v>8464</v>
      </c>
      <c r="B2974" s="884" t="s">
        <v>18876</v>
      </c>
      <c r="C2974" s="885" t="s">
        <v>18877</v>
      </c>
      <c r="D2974" s="884" t="s">
        <v>8467</v>
      </c>
      <c r="E2974" s="884" t="s">
        <v>18878</v>
      </c>
      <c r="F2974" s="884" t="s">
        <v>18879</v>
      </c>
    </row>
    <row r="2975" customFormat="false" ht="23.25" hidden="false" customHeight="false" outlineLevel="0" collapsed="false">
      <c r="A2975" s="884" t="s">
        <v>8464</v>
      </c>
      <c r="B2975" s="884" t="s">
        <v>18880</v>
      </c>
      <c r="C2975" s="885" t="s">
        <v>18881</v>
      </c>
      <c r="D2975" s="884" t="s">
        <v>8467</v>
      </c>
      <c r="E2975" s="884" t="s">
        <v>18882</v>
      </c>
      <c r="F2975" s="884" t="s">
        <v>18883</v>
      </c>
    </row>
    <row r="2976" customFormat="false" ht="23.25" hidden="false" customHeight="false" outlineLevel="0" collapsed="false">
      <c r="A2976" s="884" t="s">
        <v>8464</v>
      </c>
      <c r="B2976" s="884" t="s">
        <v>18884</v>
      </c>
      <c r="C2976" s="885" t="s">
        <v>18885</v>
      </c>
      <c r="D2976" s="884" t="s">
        <v>8467</v>
      </c>
      <c r="E2976" s="884" t="s">
        <v>18886</v>
      </c>
      <c r="F2976" s="884" t="s">
        <v>18887</v>
      </c>
    </row>
    <row r="2977" customFormat="false" ht="23.25" hidden="false" customHeight="false" outlineLevel="0" collapsed="false">
      <c r="A2977" s="884" t="s">
        <v>8464</v>
      </c>
      <c r="B2977" s="884" t="s">
        <v>18888</v>
      </c>
      <c r="C2977" s="885" t="s">
        <v>18889</v>
      </c>
      <c r="D2977" s="884" t="s">
        <v>8467</v>
      </c>
      <c r="E2977" s="884" t="s">
        <v>13682</v>
      </c>
      <c r="F2977" s="884" t="s">
        <v>14983</v>
      </c>
    </row>
    <row r="2978" customFormat="false" ht="23.25" hidden="false" customHeight="false" outlineLevel="0" collapsed="false">
      <c r="A2978" s="884" t="s">
        <v>8464</v>
      </c>
      <c r="B2978" s="884" t="s">
        <v>18890</v>
      </c>
      <c r="C2978" s="885" t="s">
        <v>18891</v>
      </c>
      <c r="D2978" s="884" t="s">
        <v>8467</v>
      </c>
      <c r="E2978" s="884" t="s">
        <v>18892</v>
      </c>
      <c r="F2978" s="884" t="s">
        <v>18893</v>
      </c>
    </row>
    <row r="2979" customFormat="false" ht="23.25" hidden="false" customHeight="false" outlineLevel="0" collapsed="false">
      <c r="A2979" s="884" t="s">
        <v>8464</v>
      </c>
      <c r="B2979" s="884" t="s">
        <v>18894</v>
      </c>
      <c r="C2979" s="885" t="s">
        <v>18895</v>
      </c>
      <c r="D2979" s="884" t="s">
        <v>8467</v>
      </c>
      <c r="E2979" s="884" t="s">
        <v>13528</v>
      </c>
      <c r="F2979" s="884" t="s">
        <v>18896</v>
      </c>
    </row>
    <row r="2980" customFormat="false" ht="23.25" hidden="false" customHeight="false" outlineLevel="0" collapsed="false">
      <c r="A2980" s="884" t="s">
        <v>8464</v>
      </c>
      <c r="B2980" s="884" t="s">
        <v>18897</v>
      </c>
      <c r="C2980" s="885" t="s">
        <v>18898</v>
      </c>
      <c r="D2980" s="884" t="s">
        <v>8467</v>
      </c>
      <c r="E2980" s="884" t="s">
        <v>10933</v>
      </c>
      <c r="F2980" s="884" t="s">
        <v>12696</v>
      </c>
    </row>
    <row r="2981" customFormat="false" ht="23.25" hidden="false" customHeight="false" outlineLevel="0" collapsed="false">
      <c r="A2981" s="884" t="s">
        <v>8464</v>
      </c>
      <c r="B2981" s="884" t="s">
        <v>18899</v>
      </c>
      <c r="C2981" s="885" t="s">
        <v>18900</v>
      </c>
      <c r="D2981" s="884" t="s">
        <v>8467</v>
      </c>
      <c r="E2981" s="884" t="s">
        <v>18817</v>
      </c>
      <c r="F2981" s="884" t="s">
        <v>17512</v>
      </c>
    </row>
    <row r="2982" customFormat="false" ht="23.25" hidden="false" customHeight="false" outlineLevel="0" collapsed="false">
      <c r="A2982" s="884" t="s">
        <v>8464</v>
      </c>
      <c r="B2982" s="884" t="s">
        <v>18901</v>
      </c>
      <c r="C2982" s="885" t="s">
        <v>18902</v>
      </c>
      <c r="D2982" s="884" t="s">
        <v>8467</v>
      </c>
      <c r="E2982" s="884" t="s">
        <v>17070</v>
      </c>
      <c r="F2982" s="884" t="s">
        <v>15619</v>
      </c>
    </row>
    <row r="2983" customFormat="false" ht="23.25" hidden="false" customHeight="false" outlineLevel="0" collapsed="false">
      <c r="A2983" s="884" t="s">
        <v>8464</v>
      </c>
      <c r="B2983" s="884" t="s">
        <v>18903</v>
      </c>
      <c r="C2983" s="885" t="s">
        <v>18904</v>
      </c>
      <c r="D2983" s="884" t="s">
        <v>8467</v>
      </c>
      <c r="E2983" s="884" t="s">
        <v>18905</v>
      </c>
      <c r="F2983" s="884" t="s">
        <v>17876</v>
      </c>
    </row>
    <row r="2984" customFormat="false" ht="23.25" hidden="false" customHeight="false" outlineLevel="0" collapsed="false">
      <c r="A2984" s="884" t="s">
        <v>8464</v>
      </c>
      <c r="B2984" s="884" t="s">
        <v>18906</v>
      </c>
      <c r="C2984" s="885" t="s">
        <v>18907</v>
      </c>
      <c r="D2984" s="884" t="s">
        <v>8467</v>
      </c>
      <c r="E2984" s="884" t="s">
        <v>18908</v>
      </c>
      <c r="F2984" s="884" t="s">
        <v>15081</v>
      </c>
    </row>
    <row r="2985" customFormat="false" ht="23.25" hidden="false" customHeight="false" outlineLevel="0" collapsed="false">
      <c r="A2985" s="884" t="s">
        <v>8464</v>
      </c>
      <c r="B2985" s="884" t="s">
        <v>18909</v>
      </c>
      <c r="C2985" s="885" t="s">
        <v>18910</v>
      </c>
      <c r="D2985" s="884" t="s">
        <v>8467</v>
      </c>
      <c r="E2985" s="884" t="s">
        <v>18911</v>
      </c>
      <c r="F2985" s="884" t="s">
        <v>18912</v>
      </c>
    </row>
    <row r="2986" customFormat="false" ht="23.25" hidden="false" customHeight="false" outlineLevel="0" collapsed="false">
      <c r="A2986" s="884" t="s">
        <v>8464</v>
      </c>
      <c r="B2986" s="884" t="s">
        <v>18913</v>
      </c>
      <c r="C2986" s="885" t="s">
        <v>18914</v>
      </c>
      <c r="D2986" s="884" t="s">
        <v>8467</v>
      </c>
      <c r="E2986" s="884" t="s">
        <v>18915</v>
      </c>
      <c r="F2986" s="884" t="s">
        <v>18916</v>
      </c>
    </row>
    <row r="2987" customFormat="false" ht="23.25" hidden="false" customHeight="false" outlineLevel="0" collapsed="false">
      <c r="A2987" s="884" t="s">
        <v>8464</v>
      </c>
      <c r="B2987" s="884" t="s">
        <v>18917</v>
      </c>
      <c r="C2987" s="885" t="s">
        <v>18918</v>
      </c>
      <c r="D2987" s="884" t="s">
        <v>8467</v>
      </c>
      <c r="E2987" s="884" t="s">
        <v>18919</v>
      </c>
      <c r="F2987" s="884" t="s">
        <v>18920</v>
      </c>
    </row>
    <row r="2988" customFormat="false" ht="23.25" hidden="false" customHeight="false" outlineLevel="0" collapsed="false">
      <c r="A2988" s="884" t="s">
        <v>8464</v>
      </c>
      <c r="B2988" s="884" t="s">
        <v>18921</v>
      </c>
      <c r="C2988" s="885" t="s">
        <v>18922</v>
      </c>
      <c r="D2988" s="884" t="s">
        <v>8467</v>
      </c>
      <c r="E2988" s="884" t="s">
        <v>18923</v>
      </c>
      <c r="F2988" s="884" t="s">
        <v>18924</v>
      </c>
    </row>
    <row r="2989" customFormat="false" ht="23.25" hidden="false" customHeight="false" outlineLevel="0" collapsed="false">
      <c r="A2989" s="884" t="s">
        <v>8464</v>
      </c>
      <c r="B2989" s="884" t="s">
        <v>18925</v>
      </c>
      <c r="C2989" s="885" t="s">
        <v>18926</v>
      </c>
      <c r="D2989" s="884" t="s">
        <v>8467</v>
      </c>
      <c r="E2989" s="884" t="s">
        <v>18927</v>
      </c>
      <c r="F2989" s="884" t="s">
        <v>18928</v>
      </c>
    </row>
    <row r="2990" customFormat="false" ht="23.25" hidden="false" customHeight="false" outlineLevel="0" collapsed="false">
      <c r="A2990" s="884" t="s">
        <v>8464</v>
      </c>
      <c r="B2990" s="884" t="s">
        <v>18929</v>
      </c>
      <c r="C2990" s="885" t="s">
        <v>18930</v>
      </c>
      <c r="D2990" s="884" t="s">
        <v>8467</v>
      </c>
      <c r="E2990" s="884" t="s">
        <v>18931</v>
      </c>
      <c r="F2990" s="884" t="s">
        <v>18932</v>
      </c>
    </row>
    <row r="2991" customFormat="false" ht="23.25" hidden="false" customHeight="false" outlineLevel="0" collapsed="false">
      <c r="A2991" s="884" t="s">
        <v>8464</v>
      </c>
      <c r="B2991" s="884" t="s">
        <v>18933</v>
      </c>
      <c r="C2991" s="885" t="s">
        <v>18934</v>
      </c>
      <c r="D2991" s="884" t="s">
        <v>8467</v>
      </c>
      <c r="E2991" s="884" t="s">
        <v>16661</v>
      </c>
      <c r="F2991" s="884" t="s">
        <v>18935</v>
      </c>
    </row>
    <row r="2992" customFormat="false" ht="23.25" hidden="false" customHeight="false" outlineLevel="0" collapsed="false">
      <c r="A2992" s="884" t="s">
        <v>8464</v>
      </c>
      <c r="B2992" s="884" t="s">
        <v>18936</v>
      </c>
      <c r="C2992" s="885" t="s">
        <v>18937</v>
      </c>
      <c r="D2992" s="884" t="s">
        <v>8467</v>
      </c>
      <c r="E2992" s="884" t="s">
        <v>18938</v>
      </c>
      <c r="F2992" s="884" t="s">
        <v>18939</v>
      </c>
    </row>
    <row r="2993" customFormat="false" ht="23.25" hidden="false" customHeight="false" outlineLevel="0" collapsed="false">
      <c r="A2993" s="884" t="s">
        <v>8464</v>
      </c>
      <c r="B2993" s="884" t="s">
        <v>18940</v>
      </c>
      <c r="C2993" s="885" t="s">
        <v>18941</v>
      </c>
      <c r="D2993" s="884" t="s">
        <v>8467</v>
      </c>
      <c r="E2993" s="884" t="s">
        <v>18942</v>
      </c>
      <c r="F2993" s="884" t="s">
        <v>18943</v>
      </c>
    </row>
    <row r="2994" customFormat="false" ht="23.25" hidden="false" customHeight="false" outlineLevel="0" collapsed="false">
      <c r="A2994" s="884" t="s">
        <v>8464</v>
      </c>
      <c r="B2994" s="884" t="s">
        <v>18944</v>
      </c>
      <c r="C2994" s="885" t="s">
        <v>18945</v>
      </c>
      <c r="D2994" s="884" t="s">
        <v>8467</v>
      </c>
      <c r="E2994" s="884" t="s">
        <v>18946</v>
      </c>
      <c r="F2994" s="884" t="s">
        <v>18947</v>
      </c>
    </row>
    <row r="2995" customFormat="false" ht="23.25" hidden="false" customHeight="false" outlineLevel="0" collapsed="false">
      <c r="A2995" s="884" t="s">
        <v>8464</v>
      </c>
      <c r="B2995" s="884" t="s">
        <v>18948</v>
      </c>
      <c r="C2995" s="885" t="s">
        <v>18949</v>
      </c>
      <c r="D2995" s="884" t="s">
        <v>8467</v>
      </c>
      <c r="E2995" s="884" t="s">
        <v>18950</v>
      </c>
      <c r="F2995" s="884" t="s">
        <v>18951</v>
      </c>
    </row>
    <row r="2996" customFormat="false" ht="23.25" hidden="false" customHeight="false" outlineLevel="0" collapsed="false">
      <c r="A2996" s="884" t="s">
        <v>8464</v>
      </c>
      <c r="B2996" s="884" t="s">
        <v>18952</v>
      </c>
      <c r="C2996" s="885" t="s">
        <v>18953</v>
      </c>
      <c r="D2996" s="884" t="s">
        <v>8467</v>
      </c>
      <c r="E2996" s="884" t="s">
        <v>18954</v>
      </c>
      <c r="F2996" s="884" t="s">
        <v>18955</v>
      </c>
    </row>
    <row r="2997" customFormat="false" ht="23.25" hidden="false" customHeight="false" outlineLevel="0" collapsed="false">
      <c r="A2997" s="884" t="s">
        <v>8464</v>
      </c>
      <c r="B2997" s="884" t="s">
        <v>18956</v>
      </c>
      <c r="C2997" s="885" t="s">
        <v>18957</v>
      </c>
      <c r="D2997" s="884" t="s">
        <v>8467</v>
      </c>
      <c r="E2997" s="884" t="s">
        <v>18958</v>
      </c>
      <c r="F2997" s="884" t="s">
        <v>18959</v>
      </c>
    </row>
    <row r="2998" customFormat="false" ht="23.25" hidden="false" customHeight="false" outlineLevel="0" collapsed="false">
      <c r="A2998" s="884" t="s">
        <v>8464</v>
      </c>
      <c r="B2998" s="884" t="s">
        <v>18960</v>
      </c>
      <c r="C2998" s="885" t="s">
        <v>18961</v>
      </c>
      <c r="D2998" s="884" t="s">
        <v>8467</v>
      </c>
      <c r="E2998" s="884" t="s">
        <v>18962</v>
      </c>
      <c r="F2998" s="884" t="s">
        <v>15185</v>
      </c>
    </row>
    <row r="2999" customFormat="false" ht="23.25" hidden="false" customHeight="false" outlineLevel="0" collapsed="false">
      <c r="A2999" s="884" t="s">
        <v>8464</v>
      </c>
      <c r="B2999" s="884" t="s">
        <v>18963</v>
      </c>
      <c r="C2999" s="885" t="s">
        <v>18964</v>
      </c>
      <c r="D2999" s="884" t="s">
        <v>8467</v>
      </c>
      <c r="E2999" s="884" t="s">
        <v>18965</v>
      </c>
      <c r="F2999" s="884" t="s">
        <v>18966</v>
      </c>
    </row>
    <row r="3000" customFormat="false" ht="23.25" hidden="false" customHeight="false" outlineLevel="0" collapsed="false">
      <c r="A3000" s="884" t="s">
        <v>8464</v>
      </c>
      <c r="B3000" s="884" t="s">
        <v>18967</v>
      </c>
      <c r="C3000" s="885" t="s">
        <v>18968</v>
      </c>
      <c r="D3000" s="884" t="s">
        <v>8467</v>
      </c>
      <c r="E3000" s="884" t="s">
        <v>18969</v>
      </c>
      <c r="F3000" s="884" t="s">
        <v>18970</v>
      </c>
    </row>
    <row r="3001" customFormat="false" ht="23.25" hidden="false" customHeight="false" outlineLevel="0" collapsed="false">
      <c r="A3001" s="884" t="s">
        <v>8464</v>
      </c>
      <c r="B3001" s="884" t="s">
        <v>18971</v>
      </c>
      <c r="C3001" s="885" t="s">
        <v>18972</v>
      </c>
      <c r="D3001" s="884" t="s">
        <v>8467</v>
      </c>
      <c r="E3001" s="884" t="s">
        <v>18973</v>
      </c>
      <c r="F3001" s="884" t="s">
        <v>18974</v>
      </c>
    </row>
    <row r="3002" customFormat="false" ht="23.25" hidden="false" customHeight="false" outlineLevel="0" collapsed="false">
      <c r="A3002" s="884" t="s">
        <v>8464</v>
      </c>
      <c r="B3002" s="884" t="s">
        <v>18975</v>
      </c>
      <c r="C3002" s="885" t="s">
        <v>18976</v>
      </c>
      <c r="D3002" s="884" t="s">
        <v>8467</v>
      </c>
      <c r="E3002" s="884" t="s">
        <v>18977</v>
      </c>
      <c r="F3002" s="884" t="s">
        <v>18978</v>
      </c>
    </row>
    <row r="3003" customFormat="false" ht="23.25" hidden="false" customHeight="false" outlineLevel="0" collapsed="false">
      <c r="A3003" s="884" t="s">
        <v>8464</v>
      </c>
      <c r="B3003" s="884" t="s">
        <v>18979</v>
      </c>
      <c r="C3003" s="885" t="s">
        <v>18980</v>
      </c>
      <c r="D3003" s="884" t="s">
        <v>8467</v>
      </c>
      <c r="E3003" s="884" t="s">
        <v>18981</v>
      </c>
      <c r="F3003" s="884" t="s">
        <v>10585</v>
      </c>
    </row>
    <row r="3004" customFormat="false" ht="23.25" hidden="false" customHeight="false" outlineLevel="0" collapsed="false">
      <c r="A3004" s="884" t="s">
        <v>8464</v>
      </c>
      <c r="B3004" s="884" t="s">
        <v>18982</v>
      </c>
      <c r="C3004" s="885" t="s">
        <v>18983</v>
      </c>
      <c r="D3004" s="884" t="s">
        <v>8467</v>
      </c>
      <c r="E3004" s="884" t="s">
        <v>18984</v>
      </c>
      <c r="F3004" s="884" t="s">
        <v>18985</v>
      </c>
    </row>
    <row r="3005" customFormat="false" ht="23.25" hidden="false" customHeight="false" outlineLevel="0" collapsed="false">
      <c r="A3005" s="884" t="s">
        <v>8464</v>
      </c>
      <c r="B3005" s="884" t="s">
        <v>18986</v>
      </c>
      <c r="C3005" s="885" t="s">
        <v>18987</v>
      </c>
      <c r="D3005" s="884" t="s">
        <v>8467</v>
      </c>
      <c r="E3005" s="884" t="s">
        <v>18988</v>
      </c>
      <c r="F3005" s="884" t="s">
        <v>18989</v>
      </c>
    </row>
    <row r="3006" customFormat="false" ht="23.25" hidden="false" customHeight="false" outlineLevel="0" collapsed="false">
      <c r="A3006" s="884" t="s">
        <v>8464</v>
      </c>
      <c r="B3006" s="884" t="s">
        <v>18990</v>
      </c>
      <c r="C3006" s="885" t="s">
        <v>18991</v>
      </c>
      <c r="D3006" s="884" t="s">
        <v>8467</v>
      </c>
      <c r="E3006" s="884" t="s">
        <v>18992</v>
      </c>
      <c r="F3006" s="884" t="s">
        <v>8908</v>
      </c>
    </row>
    <row r="3007" customFormat="false" ht="23.25" hidden="false" customHeight="false" outlineLevel="0" collapsed="false">
      <c r="A3007" s="884" t="s">
        <v>8464</v>
      </c>
      <c r="B3007" s="884" t="s">
        <v>18993</v>
      </c>
      <c r="C3007" s="885" t="s">
        <v>18994</v>
      </c>
      <c r="D3007" s="884" t="s">
        <v>8467</v>
      </c>
      <c r="E3007" s="884" t="s">
        <v>18995</v>
      </c>
      <c r="F3007" s="884" t="s">
        <v>12056</v>
      </c>
    </row>
    <row r="3008" customFormat="false" ht="23.25" hidden="false" customHeight="false" outlineLevel="0" collapsed="false">
      <c r="A3008" s="884" t="s">
        <v>8464</v>
      </c>
      <c r="B3008" s="884" t="s">
        <v>18996</v>
      </c>
      <c r="C3008" s="885" t="s">
        <v>18997</v>
      </c>
      <c r="D3008" s="884" t="s">
        <v>8467</v>
      </c>
      <c r="E3008" s="884" t="s">
        <v>12458</v>
      </c>
      <c r="F3008" s="884" t="s">
        <v>18998</v>
      </c>
    </row>
    <row r="3009" customFormat="false" ht="23.25" hidden="false" customHeight="false" outlineLevel="0" collapsed="false">
      <c r="A3009" s="884" t="s">
        <v>8464</v>
      </c>
      <c r="B3009" s="884" t="s">
        <v>18999</v>
      </c>
      <c r="C3009" s="885" t="s">
        <v>19000</v>
      </c>
      <c r="D3009" s="884" t="s">
        <v>8467</v>
      </c>
      <c r="E3009" s="884" t="s">
        <v>16789</v>
      </c>
      <c r="F3009" s="884" t="s">
        <v>17989</v>
      </c>
    </row>
    <row r="3010" customFormat="false" ht="34.5" hidden="false" customHeight="false" outlineLevel="0" collapsed="false">
      <c r="A3010" s="884" t="s">
        <v>8464</v>
      </c>
      <c r="B3010" s="884" t="s">
        <v>19001</v>
      </c>
      <c r="C3010" s="885" t="s">
        <v>19002</v>
      </c>
      <c r="D3010" s="884" t="s">
        <v>8467</v>
      </c>
      <c r="E3010" s="884" t="s">
        <v>19003</v>
      </c>
      <c r="F3010" s="884" t="s">
        <v>19004</v>
      </c>
    </row>
    <row r="3011" customFormat="false" ht="34.5" hidden="false" customHeight="false" outlineLevel="0" collapsed="false">
      <c r="A3011" s="884" t="s">
        <v>8464</v>
      </c>
      <c r="B3011" s="884" t="s">
        <v>19005</v>
      </c>
      <c r="C3011" s="885" t="s">
        <v>19006</v>
      </c>
      <c r="D3011" s="884" t="s">
        <v>8467</v>
      </c>
      <c r="E3011" s="884" t="s">
        <v>19007</v>
      </c>
      <c r="F3011" s="884" t="s">
        <v>19008</v>
      </c>
    </row>
    <row r="3012" customFormat="false" ht="34.5" hidden="false" customHeight="false" outlineLevel="0" collapsed="false">
      <c r="A3012" s="884" t="s">
        <v>8464</v>
      </c>
      <c r="B3012" s="884" t="s">
        <v>19009</v>
      </c>
      <c r="C3012" s="885" t="s">
        <v>19010</v>
      </c>
      <c r="D3012" s="884" t="s">
        <v>8467</v>
      </c>
      <c r="E3012" s="884" t="s">
        <v>19011</v>
      </c>
      <c r="F3012" s="884" t="s">
        <v>19012</v>
      </c>
    </row>
    <row r="3013" customFormat="false" ht="23.25" hidden="false" customHeight="false" outlineLevel="0" collapsed="false">
      <c r="A3013" s="884" t="s">
        <v>8464</v>
      </c>
      <c r="B3013" s="884" t="s">
        <v>19013</v>
      </c>
      <c r="C3013" s="885" t="s">
        <v>19014</v>
      </c>
      <c r="D3013" s="884" t="s">
        <v>8467</v>
      </c>
      <c r="E3013" s="884" t="s">
        <v>19015</v>
      </c>
      <c r="F3013" s="884" t="s">
        <v>19016</v>
      </c>
    </row>
    <row r="3014" customFormat="false" ht="23.25" hidden="false" customHeight="false" outlineLevel="0" collapsed="false">
      <c r="A3014" s="884" t="s">
        <v>8464</v>
      </c>
      <c r="B3014" s="884" t="s">
        <v>19017</v>
      </c>
      <c r="C3014" s="885" t="s">
        <v>19018</v>
      </c>
      <c r="D3014" s="884" t="s">
        <v>8467</v>
      </c>
      <c r="E3014" s="884" t="s">
        <v>12988</v>
      </c>
      <c r="F3014" s="884" t="s">
        <v>19019</v>
      </c>
    </row>
    <row r="3015" customFormat="false" ht="23.25" hidden="false" customHeight="false" outlineLevel="0" collapsed="false">
      <c r="A3015" s="884" t="s">
        <v>8464</v>
      </c>
      <c r="B3015" s="884" t="s">
        <v>19020</v>
      </c>
      <c r="C3015" s="885" t="s">
        <v>19021</v>
      </c>
      <c r="D3015" s="884" t="s">
        <v>8467</v>
      </c>
      <c r="E3015" s="884" t="s">
        <v>19022</v>
      </c>
      <c r="F3015" s="884" t="s">
        <v>19023</v>
      </c>
    </row>
    <row r="3016" customFormat="false" ht="23.25" hidden="false" customHeight="false" outlineLevel="0" collapsed="false">
      <c r="A3016" s="884" t="s">
        <v>8464</v>
      </c>
      <c r="B3016" s="884" t="s">
        <v>19024</v>
      </c>
      <c r="C3016" s="885" t="s">
        <v>19025</v>
      </c>
      <c r="D3016" s="884" t="s">
        <v>8467</v>
      </c>
      <c r="E3016" s="884" t="s">
        <v>19026</v>
      </c>
      <c r="F3016" s="884" t="s">
        <v>19027</v>
      </c>
    </row>
    <row r="3017" customFormat="false" ht="23.25" hidden="false" customHeight="false" outlineLevel="0" collapsed="false">
      <c r="A3017" s="884" t="s">
        <v>8464</v>
      </c>
      <c r="B3017" s="884" t="s">
        <v>19028</v>
      </c>
      <c r="C3017" s="885" t="s">
        <v>19029</v>
      </c>
      <c r="D3017" s="884" t="s">
        <v>8467</v>
      </c>
      <c r="E3017" s="884" t="s">
        <v>19030</v>
      </c>
      <c r="F3017" s="884" t="s">
        <v>9897</v>
      </c>
    </row>
    <row r="3018" customFormat="false" ht="23.25" hidden="false" customHeight="false" outlineLevel="0" collapsed="false">
      <c r="A3018" s="884" t="s">
        <v>8464</v>
      </c>
      <c r="B3018" s="884" t="s">
        <v>19031</v>
      </c>
      <c r="C3018" s="885" t="s">
        <v>19032</v>
      </c>
      <c r="D3018" s="884" t="s">
        <v>8467</v>
      </c>
      <c r="E3018" s="884" t="s">
        <v>19033</v>
      </c>
      <c r="F3018" s="884" t="s">
        <v>9083</v>
      </c>
    </row>
    <row r="3019" customFormat="false" ht="23.25" hidden="false" customHeight="false" outlineLevel="0" collapsed="false">
      <c r="A3019" s="884" t="s">
        <v>8464</v>
      </c>
      <c r="B3019" s="884" t="s">
        <v>19034</v>
      </c>
      <c r="C3019" s="885" t="s">
        <v>19035</v>
      </c>
      <c r="D3019" s="884" t="s">
        <v>8467</v>
      </c>
      <c r="E3019" s="884" t="s">
        <v>19036</v>
      </c>
      <c r="F3019" s="884" t="s">
        <v>11274</v>
      </c>
    </row>
    <row r="3020" customFormat="false" ht="23.25" hidden="false" customHeight="false" outlineLevel="0" collapsed="false">
      <c r="A3020" s="884" t="s">
        <v>8464</v>
      </c>
      <c r="B3020" s="884" t="s">
        <v>19037</v>
      </c>
      <c r="C3020" s="885" t="s">
        <v>19038</v>
      </c>
      <c r="D3020" s="884" t="s">
        <v>8467</v>
      </c>
      <c r="E3020" s="884" t="s">
        <v>16948</v>
      </c>
      <c r="F3020" s="884" t="s">
        <v>19039</v>
      </c>
    </row>
    <row r="3021" customFormat="false" ht="23.25" hidden="false" customHeight="false" outlineLevel="0" collapsed="false">
      <c r="A3021" s="884" t="s">
        <v>8464</v>
      </c>
      <c r="B3021" s="884" t="s">
        <v>19040</v>
      </c>
      <c r="C3021" s="885" t="s">
        <v>19041</v>
      </c>
      <c r="D3021" s="884" t="s">
        <v>8467</v>
      </c>
      <c r="E3021" s="884" t="s">
        <v>19042</v>
      </c>
      <c r="F3021" s="884" t="s">
        <v>19043</v>
      </c>
    </row>
    <row r="3022" customFormat="false" ht="23.25" hidden="false" customHeight="false" outlineLevel="0" collapsed="false">
      <c r="A3022" s="884" t="s">
        <v>8464</v>
      </c>
      <c r="B3022" s="884" t="s">
        <v>19044</v>
      </c>
      <c r="C3022" s="885" t="s">
        <v>19045</v>
      </c>
      <c r="D3022" s="884" t="s">
        <v>8467</v>
      </c>
      <c r="E3022" s="884" t="s">
        <v>19046</v>
      </c>
      <c r="F3022" s="884" t="s">
        <v>19047</v>
      </c>
    </row>
    <row r="3023" customFormat="false" ht="23.25" hidden="false" customHeight="false" outlineLevel="0" collapsed="false">
      <c r="A3023" s="884" t="s">
        <v>8464</v>
      </c>
      <c r="B3023" s="884" t="s">
        <v>19048</v>
      </c>
      <c r="C3023" s="885" t="s">
        <v>19049</v>
      </c>
      <c r="D3023" s="884" t="s">
        <v>8467</v>
      </c>
      <c r="E3023" s="884" t="s">
        <v>15525</v>
      </c>
      <c r="F3023" s="884" t="s">
        <v>18226</v>
      </c>
    </row>
    <row r="3024" customFormat="false" ht="23.25" hidden="false" customHeight="false" outlineLevel="0" collapsed="false">
      <c r="A3024" s="884" t="s">
        <v>8464</v>
      </c>
      <c r="B3024" s="884" t="s">
        <v>19050</v>
      </c>
      <c r="C3024" s="885" t="s">
        <v>19051</v>
      </c>
      <c r="D3024" s="884" t="s">
        <v>8467</v>
      </c>
      <c r="E3024" s="884" t="s">
        <v>19052</v>
      </c>
      <c r="F3024" s="884" t="s">
        <v>19053</v>
      </c>
    </row>
    <row r="3025" customFormat="false" ht="23.25" hidden="false" customHeight="false" outlineLevel="0" collapsed="false">
      <c r="A3025" s="884" t="s">
        <v>8464</v>
      </c>
      <c r="B3025" s="884" t="s">
        <v>19054</v>
      </c>
      <c r="C3025" s="885" t="s">
        <v>19055</v>
      </c>
      <c r="D3025" s="884" t="s">
        <v>8467</v>
      </c>
      <c r="E3025" s="884" t="s">
        <v>19056</v>
      </c>
      <c r="F3025" s="884" t="s">
        <v>19057</v>
      </c>
    </row>
    <row r="3026" customFormat="false" ht="23.25" hidden="false" customHeight="false" outlineLevel="0" collapsed="false">
      <c r="A3026" s="884" t="s">
        <v>8464</v>
      </c>
      <c r="B3026" s="884" t="s">
        <v>19058</v>
      </c>
      <c r="C3026" s="885" t="s">
        <v>19059</v>
      </c>
      <c r="D3026" s="884" t="s">
        <v>8467</v>
      </c>
      <c r="E3026" s="884" t="s">
        <v>19060</v>
      </c>
      <c r="F3026" s="884" t="s">
        <v>19061</v>
      </c>
    </row>
    <row r="3027" customFormat="false" ht="23.25" hidden="false" customHeight="false" outlineLevel="0" collapsed="false">
      <c r="A3027" s="884" t="s">
        <v>8464</v>
      </c>
      <c r="B3027" s="884" t="s">
        <v>19062</v>
      </c>
      <c r="C3027" s="885" t="s">
        <v>19063</v>
      </c>
      <c r="D3027" s="884" t="s">
        <v>8467</v>
      </c>
      <c r="E3027" s="884" t="s">
        <v>18736</v>
      </c>
      <c r="F3027" s="884" t="s">
        <v>19064</v>
      </c>
    </row>
    <row r="3028" customFormat="false" ht="23.25" hidden="false" customHeight="false" outlineLevel="0" collapsed="false">
      <c r="A3028" s="884" t="s">
        <v>8464</v>
      </c>
      <c r="B3028" s="884" t="s">
        <v>19065</v>
      </c>
      <c r="C3028" s="885" t="s">
        <v>19066</v>
      </c>
      <c r="D3028" s="884" t="s">
        <v>8467</v>
      </c>
      <c r="E3028" s="884" t="s">
        <v>19067</v>
      </c>
      <c r="F3028" s="884" t="s">
        <v>10030</v>
      </c>
    </row>
    <row r="3029" customFormat="false" ht="23.25" hidden="false" customHeight="false" outlineLevel="0" collapsed="false">
      <c r="A3029" s="884" t="s">
        <v>8464</v>
      </c>
      <c r="B3029" s="884" t="s">
        <v>19068</v>
      </c>
      <c r="C3029" s="885" t="s">
        <v>19069</v>
      </c>
      <c r="D3029" s="884" t="s">
        <v>8467</v>
      </c>
      <c r="E3029" s="884" t="s">
        <v>19070</v>
      </c>
      <c r="F3029" s="884" t="s">
        <v>19071</v>
      </c>
    </row>
    <row r="3030" customFormat="false" ht="23.25" hidden="false" customHeight="false" outlineLevel="0" collapsed="false">
      <c r="A3030" s="884" t="s">
        <v>8464</v>
      </c>
      <c r="B3030" s="884" t="s">
        <v>19072</v>
      </c>
      <c r="C3030" s="885" t="s">
        <v>19073</v>
      </c>
      <c r="D3030" s="884" t="s">
        <v>8467</v>
      </c>
      <c r="E3030" s="884" t="s">
        <v>19074</v>
      </c>
      <c r="F3030" s="884" t="s">
        <v>19075</v>
      </c>
    </row>
    <row r="3031" customFormat="false" ht="23.25" hidden="false" customHeight="false" outlineLevel="0" collapsed="false">
      <c r="A3031" s="884" t="s">
        <v>8464</v>
      </c>
      <c r="B3031" s="884" t="s">
        <v>19076</v>
      </c>
      <c r="C3031" s="885" t="s">
        <v>19077</v>
      </c>
      <c r="D3031" s="884" t="s">
        <v>8467</v>
      </c>
      <c r="E3031" s="884" t="s">
        <v>19078</v>
      </c>
      <c r="F3031" s="884" t="s">
        <v>19079</v>
      </c>
    </row>
    <row r="3032" customFormat="false" ht="23.25" hidden="false" customHeight="false" outlineLevel="0" collapsed="false">
      <c r="A3032" s="884" t="s">
        <v>8464</v>
      </c>
      <c r="B3032" s="884" t="s">
        <v>19080</v>
      </c>
      <c r="C3032" s="885" t="s">
        <v>19081</v>
      </c>
      <c r="D3032" s="884" t="s">
        <v>8467</v>
      </c>
      <c r="E3032" s="884" t="s">
        <v>17202</v>
      </c>
      <c r="F3032" s="884" t="s">
        <v>19082</v>
      </c>
    </row>
    <row r="3033" customFormat="false" ht="23.25" hidden="false" customHeight="false" outlineLevel="0" collapsed="false">
      <c r="A3033" s="884" t="s">
        <v>8464</v>
      </c>
      <c r="B3033" s="884" t="s">
        <v>19083</v>
      </c>
      <c r="C3033" s="885" t="s">
        <v>19084</v>
      </c>
      <c r="D3033" s="884" t="s">
        <v>8467</v>
      </c>
      <c r="E3033" s="884" t="s">
        <v>19085</v>
      </c>
      <c r="F3033" s="884" t="s">
        <v>18783</v>
      </c>
    </row>
    <row r="3034" customFormat="false" ht="23.25" hidden="false" customHeight="false" outlineLevel="0" collapsed="false">
      <c r="A3034" s="884" t="s">
        <v>8464</v>
      </c>
      <c r="B3034" s="884" t="s">
        <v>19086</v>
      </c>
      <c r="C3034" s="885" t="s">
        <v>19087</v>
      </c>
      <c r="D3034" s="884" t="s">
        <v>8467</v>
      </c>
      <c r="E3034" s="884" t="s">
        <v>17760</v>
      </c>
      <c r="F3034" s="884" t="s">
        <v>12458</v>
      </c>
    </row>
    <row r="3035" customFormat="false" ht="23.25" hidden="false" customHeight="false" outlineLevel="0" collapsed="false">
      <c r="A3035" s="884" t="s">
        <v>8464</v>
      </c>
      <c r="B3035" s="884" t="s">
        <v>19088</v>
      </c>
      <c r="C3035" s="885" t="s">
        <v>19089</v>
      </c>
      <c r="D3035" s="884" t="s">
        <v>8467</v>
      </c>
      <c r="E3035" s="884" t="s">
        <v>8481</v>
      </c>
      <c r="F3035" s="884" t="s">
        <v>17272</v>
      </c>
    </row>
    <row r="3036" customFormat="false" ht="23.25" hidden="false" customHeight="false" outlineLevel="0" collapsed="false">
      <c r="A3036" s="884" t="s">
        <v>8464</v>
      </c>
      <c r="B3036" s="884" t="s">
        <v>19090</v>
      </c>
      <c r="C3036" s="885" t="s">
        <v>19091</v>
      </c>
      <c r="D3036" s="884" t="s">
        <v>8467</v>
      </c>
      <c r="E3036" s="884" t="s">
        <v>19092</v>
      </c>
      <c r="F3036" s="884" t="s">
        <v>19093</v>
      </c>
    </row>
    <row r="3037" customFormat="false" ht="23.25" hidden="false" customHeight="false" outlineLevel="0" collapsed="false">
      <c r="A3037" s="884" t="s">
        <v>8464</v>
      </c>
      <c r="B3037" s="884" t="s">
        <v>19094</v>
      </c>
      <c r="C3037" s="885" t="s">
        <v>19095</v>
      </c>
      <c r="D3037" s="884" t="s">
        <v>8467</v>
      </c>
      <c r="E3037" s="884" t="s">
        <v>19096</v>
      </c>
      <c r="F3037" s="884" t="s">
        <v>19097</v>
      </c>
    </row>
    <row r="3038" customFormat="false" ht="23.25" hidden="false" customHeight="false" outlineLevel="0" collapsed="false">
      <c r="A3038" s="884" t="s">
        <v>8464</v>
      </c>
      <c r="B3038" s="884" t="s">
        <v>19098</v>
      </c>
      <c r="C3038" s="885" t="s">
        <v>19099</v>
      </c>
      <c r="D3038" s="884" t="s">
        <v>8467</v>
      </c>
      <c r="E3038" s="884" t="s">
        <v>17053</v>
      </c>
      <c r="F3038" s="884" t="s">
        <v>19100</v>
      </c>
    </row>
    <row r="3039" customFormat="false" ht="23.25" hidden="false" customHeight="false" outlineLevel="0" collapsed="false">
      <c r="A3039" s="884" t="s">
        <v>8464</v>
      </c>
      <c r="B3039" s="884" t="s">
        <v>19101</v>
      </c>
      <c r="C3039" s="885" t="s">
        <v>19102</v>
      </c>
      <c r="D3039" s="884" t="s">
        <v>8467</v>
      </c>
      <c r="E3039" s="884" t="s">
        <v>19103</v>
      </c>
      <c r="F3039" s="884" t="s">
        <v>19104</v>
      </c>
    </row>
    <row r="3040" customFormat="false" ht="23.25" hidden="false" customHeight="false" outlineLevel="0" collapsed="false">
      <c r="A3040" s="884" t="s">
        <v>8464</v>
      </c>
      <c r="B3040" s="884" t="s">
        <v>19105</v>
      </c>
      <c r="C3040" s="885" t="s">
        <v>19106</v>
      </c>
      <c r="D3040" s="884" t="s">
        <v>8467</v>
      </c>
      <c r="E3040" s="884" t="s">
        <v>13558</v>
      </c>
      <c r="F3040" s="884" t="s">
        <v>15181</v>
      </c>
    </row>
    <row r="3041" customFormat="false" ht="15" hidden="false" customHeight="false" outlineLevel="0" collapsed="false">
      <c r="A3041" s="884" t="s">
        <v>8464</v>
      </c>
      <c r="B3041" s="884" t="s">
        <v>19107</v>
      </c>
      <c r="C3041" s="885" t="s">
        <v>19108</v>
      </c>
      <c r="D3041" s="884" t="s">
        <v>8467</v>
      </c>
      <c r="E3041" s="884" t="s">
        <v>15781</v>
      </c>
      <c r="F3041" s="884" t="s">
        <v>11526</v>
      </c>
    </row>
    <row r="3042" customFormat="false" ht="15" hidden="false" customHeight="false" outlineLevel="0" collapsed="false">
      <c r="A3042" s="884" t="s">
        <v>8464</v>
      </c>
      <c r="B3042" s="884" t="s">
        <v>19109</v>
      </c>
      <c r="C3042" s="885" t="s">
        <v>19110</v>
      </c>
      <c r="D3042" s="884" t="s">
        <v>8467</v>
      </c>
      <c r="E3042" s="884" t="s">
        <v>19111</v>
      </c>
      <c r="F3042" s="884" t="s">
        <v>11901</v>
      </c>
    </row>
    <row r="3043" customFormat="false" ht="15" hidden="false" customHeight="false" outlineLevel="0" collapsed="false">
      <c r="A3043" s="884" t="s">
        <v>8464</v>
      </c>
      <c r="B3043" s="884" t="s">
        <v>19112</v>
      </c>
      <c r="C3043" s="885" t="s">
        <v>19113</v>
      </c>
      <c r="D3043" s="884" t="s">
        <v>8467</v>
      </c>
      <c r="E3043" s="884" t="s">
        <v>19114</v>
      </c>
      <c r="F3043" s="884" t="s">
        <v>16749</v>
      </c>
    </row>
    <row r="3044" customFormat="false" ht="15" hidden="false" customHeight="false" outlineLevel="0" collapsed="false">
      <c r="A3044" s="884" t="s">
        <v>8464</v>
      </c>
      <c r="B3044" s="884" t="s">
        <v>19115</v>
      </c>
      <c r="C3044" s="885" t="s">
        <v>19116</v>
      </c>
      <c r="D3044" s="884" t="s">
        <v>8467</v>
      </c>
      <c r="E3044" s="884" t="s">
        <v>19039</v>
      </c>
      <c r="F3044" s="884" t="s">
        <v>19117</v>
      </c>
    </row>
    <row r="3045" customFormat="false" ht="15" hidden="false" customHeight="false" outlineLevel="0" collapsed="false">
      <c r="A3045" s="884" t="s">
        <v>8464</v>
      </c>
      <c r="B3045" s="884" t="s">
        <v>19118</v>
      </c>
      <c r="C3045" s="885" t="s">
        <v>19119</v>
      </c>
      <c r="D3045" s="884" t="s">
        <v>8467</v>
      </c>
      <c r="E3045" s="884" t="s">
        <v>19120</v>
      </c>
      <c r="F3045" s="884" t="s">
        <v>18841</v>
      </c>
    </row>
    <row r="3046" customFormat="false" ht="15" hidden="false" customHeight="false" outlineLevel="0" collapsed="false">
      <c r="A3046" s="884" t="s">
        <v>8464</v>
      </c>
      <c r="B3046" s="884" t="s">
        <v>19121</v>
      </c>
      <c r="C3046" s="885" t="s">
        <v>19122</v>
      </c>
      <c r="D3046" s="884" t="s">
        <v>8467</v>
      </c>
      <c r="E3046" s="884" t="s">
        <v>19123</v>
      </c>
      <c r="F3046" s="884" t="s">
        <v>19124</v>
      </c>
    </row>
    <row r="3047" customFormat="false" ht="15" hidden="false" customHeight="false" outlineLevel="0" collapsed="false">
      <c r="A3047" s="884" t="s">
        <v>8464</v>
      </c>
      <c r="B3047" s="884" t="s">
        <v>19125</v>
      </c>
      <c r="C3047" s="885" t="s">
        <v>19126</v>
      </c>
      <c r="D3047" s="884" t="s">
        <v>8467</v>
      </c>
      <c r="E3047" s="884" t="s">
        <v>19127</v>
      </c>
      <c r="F3047" s="884" t="s">
        <v>19128</v>
      </c>
    </row>
    <row r="3048" customFormat="false" ht="15" hidden="false" customHeight="false" outlineLevel="0" collapsed="false">
      <c r="A3048" s="884" t="s">
        <v>8464</v>
      </c>
      <c r="B3048" s="884" t="s">
        <v>19129</v>
      </c>
      <c r="C3048" s="885" t="s">
        <v>19130</v>
      </c>
      <c r="D3048" s="884" t="s">
        <v>8467</v>
      </c>
      <c r="E3048" s="884" t="s">
        <v>19131</v>
      </c>
      <c r="F3048" s="884" t="s">
        <v>19132</v>
      </c>
    </row>
    <row r="3049" customFormat="false" ht="15" hidden="false" customHeight="false" outlineLevel="0" collapsed="false">
      <c r="A3049" s="884" t="s">
        <v>8464</v>
      </c>
      <c r="B3049" s="884" t="s">
        <v>19133</v>
      </c>
      <c r="C3049" s="885" t="s">
        <v>19134</v>
      </c>
      <c r="D3049" s="884" t="s">
        <v>8467</v>
      </c>
      <c r="E3049" s="884" t="s">
        <v>19135</v>
      </c>
      <c r="F3049" s="884" t="s">
        <v>19136</v>
      </c>
    </row>
    <row r="3050" customFormat="false" ht="15" hidden="false" customHeight="false" outlineLevel="0" collapsed="false">
      <c r="A3050" s="884" t="s">
        <v>8464</v>
      </c>
      <c r="B3050" s="884" t="s">
        <v>19137</v>
      </c>
      <c r="C3050" s="885" t="s">
        <v>19138</v>
      </c>
      <c r="D3050" s="884" t="s">
        <v>8467</v>
      </c>
      <c r="E3050" s="884" t="s">
        <v>19139</v>
      </c>
      <c r="F3050" s="884" t="s">
        <v>8557</v>
      </c>
    </row>
    <row r="3051" customFormat="false" ht="15" hidden="false" customHeight="false" outlineLevel="0" collapsed="false">
      <c r="A3051" s="884" t="s">
        <v>8464</v>
      </c>
      <c r="B3051" s="884" t="s">
        <v>19140</v>
      </c>
      <c r="C3051" s="885" t="s">
        <v>19141</v>
      </c>
      <c r="D3051" s="884" t="s">
        <v>8467</v>
      </c>
      <c r="E3051" s="884" t="s">
        <v>17247</v>
      </c>
      <c r="F3051" s="884" t="s">
        <v>18752</v>
      </c>
    </row>
    <row r="3052" customFormat="false" ht="15" hidden="false" customHeight="false" outlineLevel="0" collapsed="false">
      <c r="A3052" s="884" t="s">
        <v>8464</v>
      </c>
      <c r="B3052" s="884" t="s">
        <v>19142</v>
      </c>
      <c r="C3052" s="885" t="s">
        <v>19143</v>
      </c>
      <c r="D3052" s="884" t="s">
        <v>8467</v>
      </c>
      <c r="E3052" s="884" t="s">
        <v>17345</v>
      </c>
      <c r="F3052" s="884" t="s">
        <v>19144</v>
      </c>
    </row>
    <row r="3053" customFormat="false" ht="15" hidden="false" customHeight="false" outlineLevel="0" collapsed="false">
      <c r="A3053" s="884" t="s">
        <v>8464</v>
      </c>
      <c r="B3053" s="884" t="s">
        <v>19145</v>
      </c>
      <c r="C3053" s="885" t="s">
        <v>19146</v>
      </c>
      <c r="D3053" s="884" t="s">
        <v>8467</v>
      </c>
      <c r="E3053" s="884" t="s">
        <v>12396</v>
      </c>
      <c r="F3053" s="884" t="s">
        <v>15438</v>
      </c>
    </row>
    <row r="3054" customFormat="false" ht="15" hidden="false" customHeight="false" outlineLevel="0" collapsed="false">
      <c r="A3054" s="884" t="s">
        <v>8464</v>
      </c>
      <c r="B3054" s="884" t="s">
        <v>19147</v>
      </c>
      <c r="C3054" s="885" t="s">
        <v>19148</v>
      </c>
      <c r="D3054" s="884" t="s">
        <v>8467</v>
      </c>
      <c r="E3054" s="884" t="s">
        <v>19149</v>
      </c>
      <c r="F3054" s="884" t="s">
        <v>19150</v>
      </c>
    </row>
    <row r="3055" customFormat="false" ht="15" hidden="false" customHeight="false" outlineLevel="0" collapsed="false">
      <c r="A3055" s="884" t="s">
        <v>8464</v>
      </c>
      <c r="B3055" s="884" t="s">
        <v>19151</v>
      </c>
      <c r="C3055" s="885" t="s">
        <v>19152</v>
      </c>
      <c r="D3055" s="884" t="s">
        <v>8467</v>
      </c>
      <c r="E3055" s="884" t="s">
        <v>19153</v>
      </c>
      <c r="F3055" s="884" t="s">
        <v>19154</v>
      </c>
    </row>
    <row r="3056" customFormat="false" ht="15" hidden="false" customHeight="false" outlineLevel="0" collapsed="false">
      <c r="A3056" s="884" t="s">
        <v>8464</v>
      </c>
      <c r="B3056" s="884" t="s">
        <v>19155</v>
      </c>
      <c r="C3056" s="885" t="s">
        <v>19156</v>
      </c>
      <c r="D3056" s="884" t="s">
        <v>8467</v>
      </c>
      <c r="E3056" s="884" t="s">
        <v>19157</v>
      </c>
      <c r="F3056" s="884" t="s">
        <v>13082</v>
      </c>
    </row>
    <row r="3057" customFormat="false" ht="23.25" hidden="false" customHeight="false" outlineLevel="0" collapsed="false">
      <c r="A3057" s="884" t="s">
        <v>8464</v>
      </c>
      <c r="B3057" s="884" t="s">
        <v>19158</v>
      </c>
      <c r="C3057" s="885" t="s">
        <v>19159</v>
      </c>
      <c r="D3057" s="884" t="s">
        <v>8467</v>
      </c>
      <c r="E3057" s="884" t="s">
        <v>19160</v>
      </c>
      <c r="F3057" s="884" t="s">
        <v>15821</v>
      </c>
    </row>
    <row r="3058" customFormat="false" ht="23.25" hidden="false" customHeight="false" outlineLevel="0" collapsed="false">
      <c r="A3058" s="884" t="s">
        <v>8464</v>
      </c>
      <c r="B3058" s="884" t="s">
        <v>19161</v>
      </c>
      <c r="C3058" s="885" t="s">
        <v>19162</v>
      </c>
      <c r="D3058" s="884" t="s">
        <v>8467</v>
      </c>
      <c r="E3058" s="884" t="s">
        <v>8477</v>
      </c>
      <c r="F3058" s="884" t="s">
        <v>16626</v>
      </c>
    </row>
    <row r="3059" customFormat="false" ht="23.25" hidden="false" customHeight="false" outlineLevel="0" collapsed="false">
      <c r="A3059" s="884" t="s">
        <v>8464</v>
      </c>
      <c r="B3059" s="884" t="s">
        <v>19163</v>
      </c>
      <c r="C3059" s="885" t="s">
        <v>19164</v>
      </c>
      <c r="D3059" s="884" t="s">
        <v>8467</v>
      </c>
      <c r="E3059" s="884" t="s">
        <v>19165</v>
      </c>
      <c r="F3059" s="884" t="s">
        <v>19166</v>
      </c>
    </row>
    <row r="3060" customFormat="false" ht="23.25" hidden="false" customHeight="false" outlineLevel="0" collapsed="false">
      <c r="A3060" s="884" t="s">
        <v>8464</v>
      </c>
      <c r="B3060" s="884" t="s">
        <v>19167</v>
      </c>
      <c r="C3060" s="885" t="s">
        <v>19168</v>
      </c>
      <c r="D3060" s="884" t="s">
        <v>8467</v>
      </c>
      <c r="E3060" s="884" t="s">
        <v>15516</v>
      </c>
      <c r="F3060" s="884" t="s">
        <v>19169</v>
      </c>
    </row>
    <row r="3061" customFormat="false" ht="23.25" hidden="false" customHeight="false" outlineLevel="0" collapsed="false">
      <c r="A3061" s="884" t="s">
        <v>8464</v>
      </c>
      <c r="B3061" s="884" t="s">
        <v>19170</v>
      </c>
      <c r="C3061" s="885" t="s">
        <v>19171</v>
      </c>
      <c r="D3061" s="884" t="s">
        <v>8467</v>
      </c>
      <c r="E3061" s="884" t="s">
        <v>19172</v>
      </c>
      <c r="F3061" s="884" t="s">
        <v>19173</v>
      </c>
    </row>
    <row r="3062" customFormat="false" ht="23.25" hidden="false" customHeight="false" outlineLevel="0" collapsed="false">
      <c r="A3062" s="884" t="s">
        <v>8464</v>
      </c>
      <c r="B3062" s="884" t="s">
        <v>19174</v>
      </c>
      <c r="C3062" s="885" t="s">
        <v>19175</v>
      </c>
      <c r="D3062" s="884" t="s">
        <v>8467</v>
      </c>
      <c r="E3062" s="884" t="s">
        <v>19176</v>
      </c>
      <c r="F3062" s="884" t="s">
        <v>19177</v>
      </c>
    </row>
    <row r="3063" customFormat="false" ht="23.25" hidden="false" customHeight="false" outlineLevel="0" collapsed="false">
      <c r="A3063" s="884" t="s">
        <v>8464</v>
      </c>
      <c r="B3063" s="884" t="s">
        <v>19178</v>
      </c>
      <c r="C3063" s="885" t="s">
        <v>19179</v>
      </c>
      <c r="D3063" s="884" t="s">
        <v>8467</v>
      </c>
      <c r="E3063" s="884" t="s">
        <v>17418</v>
      </c>
      <c r="F3063" s="884" t="s">
        <v>13542</v>
      </c>
    </row>
    <row r="3064" customFormat="false" ht="23.25" hidden="false" customHeight="false" outlineLevel="0" collapsed="false">
      <c r="A3064" s="884" t="s">
        <v>8464</v>
      </c>
      <c r="B3064" s="884" t="s">
        <v>19180</v>
      </c>
      <c r="C3064" s="885" t="s">
        <v>19181</v>
      </c>
      <c r="D3064" s="884" t="s">
        <v>8467</v>
      </c>
      <c r="E3064" s="884" t="s">
        <v>19182</v>
      </c>
      <c r="F3064" s="884" t="s">
        <v>19183</v>
      </c>
    </row>
    <row r="3065" customFormat="false" ht="23.25" hidden="false" customHeight="false" outlineLevel="0" collapsed="false">
      <c r="A3065" s="884" t="s">
        <v>8464</v>
      </c>
      <c r="B3065" s="884" t="s">
        <v>19184</v>
      </c>
      <c r="C3065" s="885" t="s">
        <v>19185</v>
      </c>
      <c r="D3065" s="884" t="s">
        <v>8467</v>
      </c>
      <c r="E3065" s="884" t="s">
        <v>19186</v>
      </c>
      <c r="F3065" s="884" t="s">
        <v>19187</v>
      </c>
    </row>
    <row r="3066" customFormat="false" ht="23.25" hidden="false" customHeight="false" outlineLevel="0" collapsed="false">
      <c r="A3066" s="884" t="s">
        <v>8464</v>
      </c>
      <c r="B3066" s="884" t="s">
        <v>19188</v>
      </c>
      <c r="C3066" s="885" t="s">
        <v>19189</v>
      </c>
      <c r="D3066" s="884" t="s">
        <v>8467</v>
      </c>
      <c r="E3066" s="884" t="s">
        <v>19190</v>
      </c>
      <c r="F3066" s="884" t="s">
        <v>19191</v>
      </c>
    </row>
    <row r="3067" customFormat="false" ht="23.25" hidden="false" customHeight="false" outlineLevel="0" collapsed="false">
      <c r="A3067" s="884" t="s">
        <v>8464</v>
      </c>
      <c r="B3067" s="884" t="s">
        <v>19192</v>
      </c>
      <c r="C3067" s="885" t="s">
        <v>19193</v>
      </c>
      <c r="D3067" s="884" t="s">
        <v>8467</v>
      </c>
      <c r="E3067" s="884" t="s">
        <v>19194</v>
      </c>
      <c r="F3067" s="884" t="s">
        <v>19195</v>
      </c>
    </row>
    <row r="3068" customFormat="false" ht="23.25" hidden="false" customHeight="false" outlineLevel="0" collapsed="false">
      <c r="A3068" s="884" t="s">
        <v>8464</v>
      </c>
      <c r="B3068" s="884" t="s">
        <v>19196</v>
      </c>
      <c r="C3068" s="885" t="s">
        <v>19197</v>
      </c>
      <c r="D3068" s="884" t="s">
        <v>8467</v>
      </c>
      <c r="E3068" s="884" t="s">
        <v>8872</v>
      </c>
      <c r="F3068" s="884" t="s">
        <v>8569</v>
      </c>
    </row>
    <row r="3069" customFormat="false" ht="23.25" hidden="false" customHeight="false" outlineLevel="0" collapsed="false">
      <c r="A3069" s="884" t="s">
        <v>8464</v>
      </c>
      <c r="B3069" s="884" t="s">
        <v>19198</v>
      </c>
      <c r="C3069" s="885" t="s">
        <v>19199</v>
      </c>
      <c r="D3069" s="884" t="s">
        <v>8467</v>
      </c>
      <c r="E3069" s="884" t="s">
        <v>19200</v>
      </c>
      <c r="F3069" s="884" t="s">
        <v>18189</v>
      </c>
    </row>
    <row r="3070" customFormat="false" ht="23.25" hidden="false" customHeight="false" outlineLevel="0" collapsed="false">
      <c r="A3070" s="884" t="s">
        <v>8464</v>
      </c>
      <c r="B3070" s="884" t="s">
        <v>19201</v>
      </c>
      <c r="C3070" s="885" t="s">
        <v>19202</v>
      </c>
      <c r="D3070" s="884" t="s">
        <v>8467</v>
      </c>
      <c r="E3070" s="884" t="s">
        <v>19203</v>
      </c>
      <c r="F3070" s="884" t="s">
        <v>19204</v>
      </c>
    </row>
    <row r="3071" customFormat="false" ht="23.25" hidden="false" customHeight="false" outlineLevel="0" collapsed="false">
      <c r="A3071" s="884" t="s">
        <v>8464</v>
      </c>
      <c r="B3071" s="884" t="s">
        <v>19205</v>
      </c>
      <c r="C3071" s="885" t="s">
        <v>19206</v>
      </c>
      <c r="D3071" s="884" t="s">
        <v>8467</v>
      </c>
      <c r="E3071" s="884" t="s">
        <v>19207</v>
      </c>
      <c r="F3071" s="884" t="s">
        <v>19208</v>
      </c>
    </row>
    <row r="3072" customFormat="false" ht="23.25" hidden="false" customHeight="false" outlineLevel="0" collapsed="false">
      <c r="A3072" s="884" t="s">
        <v>8464</v>
      </c>
      <c r="B3072" s="884" t="s">
        <v>19209</v>
      </c>
      <c r="C3072" s="885" t="s">
        <v>19210</v>
      </c>
      <c r="D3072" s="884" t="s">
        <v>8467</v>
      </c>
      <c r="E3072" s="884" t="s">
        <v>11626</v>
      </c>
      <c r="F3072" s="884" t="s">
        <v>19211</v>
      </c>
    </row>
    <row r="3073" customFormat="false" ht="23.25" hidden="false" customHeight="false" outlineLevel="0" collapsed="false">
      <c r="A3073" s="884" t="s">
        <v>8464</v>
      </c>
      <c r="B3073" s="884" t="s">
        <v>19212</v>
      </c>
      <c r="C3073" s="885" t="s">
        <v>19213</v>
      </c>
      <c r="D3073" s="884" t="s">
        <v>8467</v>
      </c>
      <c r="E3073" s="884" t="s">
        <v>9063</v>
      </c>
      <c r="F3073" s="884" t="s">
        <v>19214</v>
      </c>
    </row>
    <row r="3074" customFormat="false" ht="23.25" hidden="false" customHeight="false" outlineLevel="0" collapsed="false">
      <c r="A3074" s="884" t="s">
        <v>8464</v>
      </c>
      <c r="B3074" s="884" t="s">
        <v>19215</v>
      </c>
      <c r="C3074" s="885" t="s">
        <v>19216</v>
      </c>
      <c r="D3074" s="884" t="s">
        <v>8467</v>
      </c>
      <c r="E3074" s="884" t="s">
        <v>19217</v>
      </c>
      <c r="F3074" s="884" t="s">
        <v>19218</v>
      </c>
    </row>
    <row r="3075" customFormat="false" ht="23.25" hidden="false" customHeight="false" outlineLevel="0" collapsed="false">
      <c r="A3075" s="884" t="s">
        <v>8464</v>
      </c>
      <c r="B3075" s="884" t="s">
        <v>19219</v>
      </c>
      <c r="C3075" s="885" t="s">
        <v>19220</v>
      </c>
      <c r="D3075" s="884" t="s">
        <v>8467</v>
      </c>
      <c r="E3075" s="884" t="s">
        <v>19221</v>
      </c>
      <c r="F3075" s="884" t="s">
        <v>12632</v>
      </c>
    </row>
    <row r="3076" customFormat="false" ht="23.25" hidden="false" customHeight="false" outlineLevel="0" collapsed="false">
      <c r="A3076" s="884" t="s">
        <v>8464</v>
      </c>
      <c r="B3076" s="884" t="s">
        <v>19222</v>
      </c>
      <c r="C3076" s="885" t="s">
        <v>19223</v>
      </c>
      <c r="D3076" s="884" t="s">
        <v>8467</v>
      </c>
      <c r="E3076" s="884" t="s">
        <v>16899</v>
      </c>
      <c r="F3076" s="884" t="s">
        <v>16705</v>
      </c>
    </row>
    <row r="3077" customFormat="false" ht="23.25" hidden="false" customHeight="false" outlineLevel="0" collapsed="false">
      <c r="A3077" s="884" t="s">
        <v>8464</v>
      </c>
      <c r="B3077" s="884" t="s">
        <v>19224</v>
      </c>
      <c r="C3077" s="885" t="s">
        <v>19225</v>
      </c>
      <c r="D3077" s="884" t="s">
        <v>8467</v>
      </c>
      <c r="E3077" s="884" t="s">
        <v>9401</v>
      </c>
      <c r="F3077" s="884" t="s">
        <v>17410</v>
      </c>
    </row>
    <row r="3078" customFormat="false" ht="23.25" hidden="false" customHeight="false" outlineLevel="0" collapsed="false">
      <c r="A3078" s="884" t="s">
        <v>8464</v>
      </c>
      <c r="B3078" s="884" t="s">
        <v>19226</v>
      </c>
      <c r="C3078" s="885" t="s">
        <v>19227</v>
      </c>
      <c r="D3078" s="884" t="s">
        <v>8467</v>
      </c>
      <c r="E3078" s="884" t="s">
        <v>19228</v>
      </c>
      <c r="F3078" s="884" t="s">
        <v>19229</v>
      </c>
    </row>
    <row r="3079" customFormat="false" ht="23.25" hidden="false" customHeight="false" outlineLevel="0" collapsed="false">
      <c r="A3079" s="884" t="s">
        <v>8464</v>
      </c>
      <c r="B3079" s="884" t="s">
        <v>19230</v>
      </c>
      <c r="C3079" s="885" t="s">
        <v>19231</v>
      </c>
      <c r="D3079" s="884" t="s">
        <v>8467</v>
      </c>
      <c r="E3079" s="884" t="s">
        <v>19232</v>
      </c>
      <c r="F3079" s="884" t="s">
        <v>15982</v>
      </c>
    </row>
    <row r="3080" customFormat="false" ht="23.25" hidden="false" customHeight="false" outlineLevel="0" collapsed="false">
      <c r="A3080" s="884" t="s">
        <v>8464</v>
      </c>
      <c r="B3080" s="884" t="s">
        <v>19233</v>
      </c>
      <c r="C3080" s="885" t="s">
        <v>19234</v>
      </c>
      <c r="D3080" s="884" t="s">
        <v>8467</v>
      </c>
      <c r="E3080" s="884" t="s">
        <v>14800</v>
      </c>
      <c r="F3080" s="884" t="s">
        <v>15834</v>
      </c>
    </row>
    <row r="3081" customFormat="false" ht="23.25" hidden="false" customHeight="false" outlineLevel="0" collapsed="false">
      <c r="A3081" s="884" t="s">
        <v>8464</v>
      </c>
      <c r="B3081" s="884" t="s">
        <v>19235</v>
      </c>
      <c r="C3081" s="885" t="s">
        <v>19236</v>
      </c>
      <c r="D3081" s="884" t="s">
        <v>8467</v>
      </c>
      <c r="E3081" s="884" t="s">
        <v>16627</v>
      </c>
      <c r="F3081" s="884" t="s">
        <v>11155</v>
      </c>
    </row>
    <row r="3082" customFormat="false" ht="23.25" hidden="false" customHeight="false" outlineLevel="0" collapsed="false">
      <c r="A3082" s="884" t="s">
        <v>8464</v>
      </c>
      <c r="B3082" s="884" t="s">
        <v>19237</v>
      </c>
      <c r="C3082" s="885" t="s">
        <v>19238</v>
      </c>
      <c r="D3082" s="884" t="s">
        <v>8467</v>
      </c>
      <c r="E3082" s="884" t="s">
        <v>19239</v>
      </c>
      <c r="F3082" s="884" t="s">
        <v>19240</v>
      </c>
    </row>
    <row r="3083" customFormat="false" ht="15" hidden="false" customHeight="false" outlineLevel="0" collapsed="false">
      <c r="A3083" s="884" t="s">
        <v>8464</v>
      </c>
      <c r="B3083" s="884" t="s">
        <v>19241</v>
      </c>
      <c r="C3083" s="885" t="s">
        <v>19242</v>
      </c>
      <c r="D3083" s="884" t="s">
        <v>8787</v>
      </c>
      <c r="E3083" s="884" t="s">
        <v>19243</v>
      </c>
      <c r="F3083" s="884" t="s">
        <v>19244</v>
      </c>
    </row>
    <row r="3084" customFormat="false" ht="15" hidden="false" customHeight="false" outlineLevel="0" collapsed="false">
      <c r="A3084" s="884" t="s">
        <v>8464</v>
      </c>
      <c r="B3084" s="884" t="s">
        <v>19245</v>
      </c>
      <c r="C3084" s="885" t="s">
        <v>19246</v>
      </c>
      <c r="D3084" s="884" t="s">
        <v>8787</v>
      </c>
      <c r="E3084" s="884" t="s">
        <v>17049</v>
      </c>
      <c r="F3084" s="884" t="s">
        <v>16933</v>
      </c>
    </row>
    <row r="3085" customFormat="false" ht="15" hidden="false" customHeight="false" outlineLevel="0" collapsed="false">
      <c r="A3085" s="884" t="s">
        <v>8464</v>
      </c>
      <c r="B3085" s="884" t="s">
        <v>19247</v>
      </c>
      <c r="C3085" s="885" t="s">
        <v>19248</v>
      </c>
      <c r="D3085" s="884" t="s">
        <v>8787</v>
      </c>
      <c r="E3085" s="884" t="s">
        <v>16906</v>
      </c>
      <c r="F3085" s="884" t="s">
        <v>19249</v>
      </c>
    </row>
    <row r="3086" customFormat="false" ht="15" hidden="false" customHeight="false" outlineLevel="0" collapsed="false">
      <c r="A3086" s="884" t="s">
        <v>8464</v>
      </c>
      <c r="B3086" s="884" t="s">
        <v>19250</v>
      </c>
      <c r="C3086" s="885" t="s">
        <v>19251</v>
      </c>
      <c r="D3086" s="884" t="s">
        <v>8787</v>
      </c>
      <c r="E3086" s="884" t="s">
        <v>19252</v>
      </c>
      <c r="F3086" s="884" t="s">
        <v>19253</v>
      </c>
    </row>
    <row r="3087" customFormat="false" ht="15" hidden="false" customHeight="false" outlineLevel="0" collapsed="false">
      <c r="A3087" s="884" t="s">
        <v>8464</v>
      </c>
      <c r="B3087" s="884" t="s">
        <v>19254</v>
      </c>
      <c r="C3087" s="885" t="s">
        <v>19255</v>
      </c>
      <c r="D3087" s="884" t="s">
        <v>8787</v>
      </c>
      <c r="E3087" s="884" t="s">
        <v>19256</v>
      </c>
      <c r="F3087" s="884" t="s">
        <v>19257</v>
      </c>
    </row>
    <row r="3088" customFormat="false" ht="15" hidden="false" customHeight="false" outlineLevel="0" collapsed="false">
      <c r="A3088" s="884" t="s">
        <v>8464</v>
      </c>
      <c r="B3088" s="884" t="s">
        <v>19258</v>
      </c>
      <c r="C3088" s="885" t="s">
        <v>19259</v>
      </c>
      <c r="D3088" s="884" t="s">
        <v>8787</v>
      </c>
      <c r="E3088" s="884" t="s">
        <v>19260</v>
      </c>
      <c r="F3088" s="884" t="s">
        <v>19261</v>
      </c>
    </row>
    <row r="3089" customFormat="false" ht="15" hidden="false" customHeight="false" outlineLevel="0" collapsed="false">
      <c r="A3089" s="884" t="s">
        <v>8464</v>
      </c>
      <c r="B3089" s="884" t="s">
        <v>19262</v>
      </c>
      <c r="C3089" s="885" t="s">
        <v>19263</v>
      </c>
      <c r="D3089" s="884" t="s">
        <v>8787</v>
      </c>
      <c r="E3089" s="884" t="s">
        <v>19264</v>
      </c>
      <c r="F3089" s="884" t="s">
        <v>19265</v>
      </c>
    </row>
    <row r="3090" customFormat="false" ht="15" hidden="false" customHeight="false" outlineLevel="0" collapsed="false">
      <c r="A3090" s="884" t="s">
        <v>8464</v>
      </c>
      <c r="B3090" s="884" t="s">
        <v>19266</v>
      </c>
      <c r="C3090" s="885" t="s">
        <v>19267</v>
      </c>
      <c r="D3090" s="884" t="s">
        <v>8787</v>
      </c>
      <c r="E3090" s="884" t="s">
        <v>19268</v>
      </c>
      <c r="F3090" s="884" t="s">
        <v>19269</v>
      </c>
    </row>
    <row r="3091" customFormat="false" ht="15" hidden="false" customHeight="false" outlineLevel="0" collapsed="false">
      <c r="A3091" s="884" t="s">
        <v>8464</v>
      </c>
      <c r="B3091" s="884" t="s">
        <v>19270</v>
      </c>
      <c r="C3091" s="885" t="s">
        <v>19271</v>
      </c>
      <c r="D3091" s="884" t="s">
        <v>8787</v>
      </c>
      <c r="E3091" s="884" t="s">
        <v>19272</v>
      </c>
      <c r="F3091" s="884" t="s">
        <v>19273</v>
      </c>
    </row>
    <row r="3092" customFormat="false" ht="15" hidden="false" customHeight="false" outlineLevel="0" collapsed="false">
      <c r="A3092" s="884" t="s">
        <v>8464</v>
      </c>
      <c r="B3092" s="884" t="s">
        <v>19274</v>
      </c>
      <c r="C3092" s="885" t="s">
        <v>19275</v>
      </c>
      <c r="D3092" s="884" t="s">
        <v>8787</v>
      </c>
      <c r="E3092" s="884" t="s">
        <v>19276</v>
      </c>
      <c r="F3092" s="884" t="s">
        <v>8779</v>
      </c>
    </row>
    <row r="3093" customFormat="false" ht="15" hidden="false" customHeight="false" outlineLevel="0" collapsed="false">
      <c r="A3093" s="884" t="s">
        <v>8464</v>
      </c>
      <c r="B3093" s="884" t="s">
        <v>19277</v>
      </c>
      <c r="C3093" s="885" t="s">
        <v>19278</v>
      </c>
      <c r="D3093" s="884" t="s">
        <v>8787</v>
      </c>
      <c r="E3093" s="884" t="s">
        <v>19279</v>
      </c>
      <c r="F3093" s="884" t="s">
        <v>19280</v>
      </c>
    </row>
    <row r="3094" customFormat="false" ht="15" hidden="false" customHeight="false" outlineLevel="0" collapsed="false">
      <c r="A3094" s="884" t="s">
        <v>8464</v>
      </c>
      <c r="B3094" s="884" t="s">
        <v>19281</v>
      </c>
      <c r="C3094" s="885" t="s">
        <v>19282</v>
      </c>
      <c r="D3094" s="884" t="s">
        <v>8787</v>
      </c>
      <c r="E3094" s="884" t="s">
        <v>19283</v>
      </c>
      <c r="F3094" s="884" t="s">
        <v>19284</v>
      </c>
    </row>
    <row r="3095" customFormat="false" ht="15" hidden="false" customHeight="false" outlineLevel="0" collapsed="false">
      <c r="A3095" s="884" t="s">
        <v>8464</v>
      </c>
      <c r="B3095" s="884" t="s">
        <v>19285</v>
      </c>
      <c r="C3095" s="885" t="s">
        <v>19286</v>
      </c>
      <c r="D3095" s="884" t="s">
        <v>8787</v>
      </c>
      <c r="E3095" s="884" t="s">
        <v>19287</v>
      </c>
      <c r="F3095" s="884" t="s">
        <v>9182</v>
      </c>
    </row>
    <row r="3096" customFormat="false" ht="15" hidden="false" customHeight="false" outlineLevel="0" collapsed="false">
      <c r="A3096" s="884" t="s">
        <v>8464</v>
      </c>
      <c r="B3096" s="884" t="s">
        <v>19288</v>
      </c>
      <c r="C3096" s="885" t="s">
        <v>19289</v>
      </c>
      <c r="D3096" s="884" t="s">
        <v>8787</v>
      </c>
      <c r="E3096" s="884" t="s">
        <v>19290</v>
      </c>
      <c r="F3096" s="884" t="s">
        <v>19291</v>
      </c>
    </row>
    <row r="3097" customFormat="false" ht="15" hidden="false" customHeight="false" outlineLevel="0" collapsed="false">
      <c r="A3097" s="884" t="s">
        <v>8464</v>
      </c>
      <c r="B3097" s="884" t="s">
        <v>19292</v>
      </c>
      <c r="C3097" s="885" t="s">
        <v>19293</v>
      </c>
      <c r="D3097" s="884" t="s">
        <v>8787</v>
      </c>
      <c r="E3097" s="884" t="s">
        <v>19294</v>
      </c>
      <c r="F3097" s="884" t="s">
        <v>19295</v>
      </c>
    </row>
    <row r="3098" customFormat="false" ht="15" hidden="false" customHeight="false" outlineLevel="0" collapsed="false">
      <c r="A3098" s="884" t="s">
        <v>8464</v>
      </c>
      <c r="B3098" s="884" t="s">
        <v>19296</v>
      </c>
      <c r="C3098" s="885" t="s">
        <v>19297</v>
      </c>
      <c r="D3098" s="884" t="s">
        <v>8787</v>
      </c>
      <c r="E3098" s="884" t="s">
        <v>19298</v>
      </c>
      <c r="F3098" s="884" t="s">
        <v>19299</v>
      </c>
    </row>
    <row r="3099" customFormat="false" ht="15" hidden="false" customHeight="false" outlineLevel="0" collapsed="false">
      <c r="A3099" s="884" t="s">
        <v>8464</v>
      </c>
      <c r="B3099" s="884" t="s">
        <v>19300</v>
      </c>
      <c r="C3099" s="885" t="s">
        <v>19301</v>
      </c>
      <c r="D3099" s="884" t="s">
        <v>8787</v>
      </c>
      <c r="E3099" s="884" t="s">
        <v>19302</v>
      </c>
      <c r="F3099" s="884" t="s">
        <v>19303</v>
      </c>
    </row>
    <row r="3100" customFormat="false" ht="15" hidden="false" customHeight="false" outlineLevel="0" collapsed="false">
      <c r="A3100" s="884" t="s">
        <v>8464</v>
      </c>
      <c r="B3100" s="884" t="s">
        <v>19304</v>
      </c>
      <c r="C3100" s="885" t="s">
        <v>19305</v>
      </c>
      <c r="D3100" s="884" t="s">
        <v>8787</v>
      </c>
      <c r="E3100" s="884" t="s">
        <v>14895</v>
      </c>
      <c r="F3100" s="884" t="s">
        <v>19306</v>
      </c>
    </row>
    <row r="3101" customFormat="false" ht="15" hidden="false" customHeight="false" outlineLevel="0" collapsed="false">
      <c r="A3101" s="884" t="s">
        <v>8464</v>
      </c>
      <c r="B3101" s="884" t="s">
        <v>19307</v>
      </c>
      <c r="C3101" s="885" t="s">
        <v>19308</v>
      </c>
      <c r="D3101" s="884" t="s">
        <v>8787</v>
      </c>
      <c r="E3101" s="884" t="s">
        <v>19309</v>
      </c>
      <c r="F3101" s="884" t="s">
        <v>19310</v>
      </c>
    </row>
    <row r="3102" customFormat="false" ht="23.25" hidden="false" customHeight="false" outlineLevel="0" collapsed="false">
      <c r="A3102" s="884" t="s">
        <v>8464</v>
      </c>
      <c r="B3102" s="884" t="s">
        <v>19311</v>
      </c>
      <c r="C3102" s="885" t="s">
        <v>19312</v>
      </c>
      <c r="D3102" s="884" t="s">
        <v>8787</v>
      </c>
      <c r="E3102" s="884" t="s">
        <v>15958</v>
      </c>
      <c r="F3102" s="884" t="s">
        <v>11298</v>
      </c>
    </row>
    <row r="3103" customFormat="false" ht="23.25" hidden="false" customHeight="false" outlineLevel="0" collapsed="false">
      <c r="A3103" s="884" t="s">
        <v>8464</v>
      </c>
      <c r="B3103" s="884" t="s">
        <v>19313</v>
      </c>
      <c r="C3103" s="885" t="s">
        <v>19314</v>
      </c>
      <c r="D3103" s="884" t="s">
        <v>8787</v>
      </c>
      <c r="E3103" s="884" t="s">
        <v>17573</v>
      </c>
      <c r="F3103" s="884" t="s">
        <v>19315</v>
      </c>
    </row>
    <row r="3104" customFormat="false" ht="23.25" hidden="false" customHeight="false" outlineLevel="0" collapsed="false">
      <c r="A3104" s="884" t="s">
        <v>8464</v>
      </c>
      <c r="B3104" s="884" t="s">
        <v>19316</v>
      </c>
      <c r="C3104" s="885" t="s">
        <v>19317</v>
      </c>
      <c r="D3104" s="884" t="s">
        <v>8787</v>
      </c>
      <c r="E3104" s="884" t="s">
        <v>15734</v>
      </c>
      <c r="F3104" s="884" t="s">
        <v>16689</v>
      </c>
    </row>
    <row r="3105" customFormat="false" ht="23.25" hidden="false" customHeight="false" outlineLevel="0" collapsed="false">
      <c r="A3105" s="884" t="s">
        <v>8464</v>
      </c>
      <c r="B3105" s="884" t="s">
        <v>19318</v>
      </c>
      <c r="C3105" s="885" t="s">
        <v>19319</v>
      </c>
      <c r="D3105" s="884" t="s">
        <v>8787</v>
      </c>
      <c r="E3105" s="884" t="s">
        <v>19320</v>
      </c>
      <c r="F3105" s="884" t="s">
        <v>19321</v>
      </c>
    </row>
    <row r="3106" customFormat="false" ht="23.25" hidden="false" customHeight="false" outlineLevel="0" collapsed="false">
      <c r="A3106" s="884" t="s">
        <v>8464</v>
      </c>
      <c r="B3106" s="884" t="s">
        <v>19322</v>
      </c>
      <c r="C3106" s="885" t="s">
        <v>19323</v>
      </c>
      <c r="D3106" s="884" t="s">
        <v>8787</v>
      </c>
      <c r="E3106" s="884" t="s">
        <v>15769</v>
      </c>
      <c r="F3106" s="884" t="s">
        <v>19324</v>
      </c>
    </row>
    <row r="3107" customFormat="false" ht="23.25" hidden="false" customHeight="false" outlineLevel="0" collapsed="false">
      <c r="A3107" s="884" t="s">
        <v>8464</v>
      </c>
      <c r="B3107" s="884" t="s">
        <v>19325</v>
      </c>
      <c r="C3107" s="885" t="s">
        <v>19326</v>
      </c>
      <c r="D3107" s="884" t="s">
        <v>8787</v>
      </c>
      <c r="E3107" s="884" t="s">
        <v>19327</v>
      </c>
      <c r="F3107" s="884" t="s">
        <v>19328</v>
      </c>
    </row>
    <row r="3108" customFormat="false" ht="23.25" hidden="false" customHeight="false" outlineLevel="0" collapsed="false">
      <c r="A3108" s="884" t="s">
        <v>8464</v>
      </c>
      <c r="B3108" s="884" t="s">
        <v>19329</v>
      </c>
      <c r="C3108" s="885" t="s">
        <v>19330</v>
      </c>
      <c r="D3108" s="884" t="s">
        <v>8787</v>
      </c>
      <c r="E3108" s="884" t="s">
        <v>17102</v>
      </c>
      <c r="F3108" s="884" t="s">
        <v>10925</v>
      </c>
    </row>
    <row r="3109" customFormat="false" ht="23.25" hidden="false" customHeight="false" outlineLevel="0" collapsed="false">
      <c r="A3109" s="884" t="s">
        <v>8464</v>
      </c>
      <c r="B3109" s="884" t="s">
        <v>19331</v>
      </c>
      <c r="C3109" s="885" t="s">
        <v>19332</v>
      </c>
      <c r="D3109" s="884" t="s">
        <v>8787</v>
      </c>
      <c r="E3109" s="884" t="s">
        <v>9885</v>
      </c>
      <c r="F3109" s="884" t="s">
        <v>15976</v>
      </c>
    </row>
    <row r="3110" customFormat="false" ht="23.25" hidden="false" customHeight="false" outlineLevel="0" collapsed="false">
      <c r="A3110" s="884" t="s">
        <v>8464</v>
      </c>
      <c r="B3110" s="884" t="s">
        <v>19333</v>
      </c>
      <c r="C3110" s="885" t="s">
        <v>19334</v>
      </c>
      <c r="D3110" s="884" t="s">
        <v>8787</v>
      </c>
      <c r="E3110" s="884" t="s">
        <v>19335</v>
      </c>
      <c r="F3110" s="884" t="s">
        <v>19336</v>
      </c>
    </row>
    <row r="3111" customFormat="false" ht="23.25" hidden="false" customHeight="false" outlineLevel="0" collapsed="false">
      <c r="A3111" s="884" t="s">
        <v>8464</v>
      </c>
      <c r="B3111" s="884" t="s">
        <v>19337</v>
      </c>
      <c r="C3111" s="885" t="s">
        <v>19338</v>
      </c>
      <c r="D3111" s="884" t="s">
        <v>8787</v>
      </c>
      <c r="E3111" s="884" t="s">
        <v>15716</v>
      </c>
      <c r="F3111" s="884" t="s">
        <v>19339</v>
      </c>
    </row>
    <row r="3112" customFormat="false" ht="23.25" hidden="false" customHeight="false" outlineLevel="0" collapsed="false">
      <c r="A3112" s="884" t="s">
        <v>8464</v>
      </c>
      <c r="B3112" s="884" t="s">
        <v>19340</v>
      </c>
      <c r="C3112" s="885" t="s">
        <v>19341</v>
      </c>
      <c r="D3112" s="884" t="s">
        <v>8787</v>
      </c>
      <c r="E3112" s="884" t="s">
        <v>16955</v>
      </c>
      <c r="F3112" s="884" t="s">
        <v>16906</v>
      </c>
    </row>
    <row r="3113" customFormat="false" ht="23.25" hidden="false" customHeight="false" outlineLevel="0" collapsed="false">
      <c r="A3113" s="884" t="s">
        <v>8464</v>
      </c>
      <c r="B3113" s="884" t="s">
        <v>19342</v>
      </c>
      <c r="C3113" s="885" t="s">
        <v>19343</v>
      </c>
      <c r="D3113" s="884" t="s">
        <v>8787</v>
      </c>
      <c r="E3113" s="884" t="s">
        <v>19344</v>
      </c>
      <c r="F3113" s="884" t="s">
        <v>19345</v>
      </c>
    </row>
    <row r="3114" customFormat="false" ht="23.25" hidden="false" customHeight="false" outlineLevel="0" collapsed="false">
      <c r="A3114" s="884" t="s">
        <v>8464</v>
      </c>
      <c r="B3114" s="884" t="s">
        <v>19346</v>
      </c>
      <c r="C3114" s="885" t="s">
        <v>19347</v>
      </c>
      <c r="D3114" s="884" t="s">
        <v>8787</v>
      </c>
      <c r="E3114" s="884" t="s">
        <v>19348</v>
      </c>
      <c r="F3114" s="884" t="s">
        <v>19349</v>
      </c>
    </row>
    <row r="3115" customFormat="false" ht="23.25" hidden="false" customHeight="false" outlineLevel="0" collapsed="false">
      <c r="A3115" s="884" t="s">
        <v>8464</v>
      </c>
      <c r="B3115" s="884" t="s">
        <v>19350</v>
      </c>
      <c r="C3115" s="885" t="s">
        <v>19351</v>
      </c>
      <c r="D3115" s="884" t="s">
        <v>8787</v>
      </c>
      <c r="E3115" s="884" t="s">
        <v>8532</v>
      </c>
      <c r="F3115" s="884" t="s">
        <v>19352</v>
      </c>
    </row>
    <row r="3116" customFormat="false" ht="23.25" hidden="false" customHeight="false" outlineLevel="0" collapsed="false">
      <c r="A3116" s="884" t="s">
        <v>8464</v>
      </c>
      <c r="B3116" s="884" t="s">
        <v>19353</v>
      </c>
      <c r="C3116" s="885" t="s">
        <v>19354</v>
      </c>
      <c r="D3116" s="884" t="s">
        <v>8787</v>
      </c>
      <c r="E3116" s="884" t="s">
        <v>12154</v>
      </c>
      <c r="F3116" s="884" t="s">
        <v>10925</v>
      </c>
    </row>
    <row r="3117" customFormat="false" ht="23.25" hidden="false" customHeight="false" outlineLevel="0" collapsed="false">
      <c r="A3117" s="884" t="s">
        <v>8464</v>
      </c>
      <c r="B3117" s="884" t="s">
        <v>19355</v>
      </c>
      <c r="C3117" s="885" t="s">
        <v>19356</v>
      </c>
      <c r="D3117" s="884" t="s">
        <v>8787</v>
      </c>
      <c r="E3117" s="884" t="s">
        <v>15894</v>
      </c>
      <c r="F3117" s="884" t="s">
        <v>16719</v>
      </c>
    </row>
    <row r="3118" customFormat="false" ht="23.25" hidden="false" customHeight="false" outlineLevel="0" collapsed="false">
      <c r="A3118" s="884" t="s">
        <v>8464</v>
      </c>
      <c r="B3118" s="884" t="s">
        <v>19357</v>
      </c>
      <c r="C3118" s="885" t="s">
        <v>19358</v>
      </c>
      <c r="D3118" s="884" t="s">
        <v>8787</v>
      </c>
      <c r="E3118" s="884" t="s">
        <v>8900</v>
      </c>
      <c r="F3118" s="884" t="s">
        <v>19359</v>
      </c>
    </row>
    <row r="3119" customFormat="false" ht="23.25" hidden="false" customHeight="false" outlineLevel="0" collapsed="false">
      <c r="A3119" s="884" t="s">
        <v>8464</v>
      </c>
      <c r="B3119" s="884" t="s">
        <v>19360</v>
      </c>
      <c r="C3119" s="885" t="s">
        <v>19361</v>
      </c>
      <c r="D3119" s="884" t="s">
        <v>8787</v>
      </c>
      <c r="E3119" s="884" t="s">
        <v>19362</v>
      </c>
      <c r="F3119" s="884" t="s">
        <v>19363</v>
      </c>
    </row>
    <row r="3120" customFormat="false" ht="23.25" hidden="false" customHeight="false" outlineLevel="0" collapsed="false">
      <c r="A3120" s="884" t="s">
        <v>8464</v>
      </c>
      <c r="B3120" s="884" t="s">
        <v>19364</v>
      </c>
      <c r="C3120" s="885" t="s">
        <v>19365</v>
      </c>
      <c r="D3120" s="884" t="s">
        <v>8787</v>
      </c>
      <c r="E3120" s="884" t="s">
        <v>19366</v>
      </c>
      <c r="F3120" s="884" t="s">
        <v>15964</v>
      </c>
    </row>
    <row r="3121" customFormat="false" ht="23.25" hidden="false" customHeight="false" outlineLevel="0" collapsed="false">
      <c r="A3121" s="884" t="s">
        <v>8464</v>
      </c>
      <c r="B3121" s="884" t="s">
        <v>19367</v>
      </c>
      <c r="C3121" s="885" t="s">
        <v>19368</v>
      </c>
      <c r="D3121" s="884" t="s">
        <v>8787</v>
      </c>
      <c r="E3121" s="884" t="s">
        <v>19369</v>
      </c>
      <c r="F3121" s="884" t="s">
        <v>11129</v>
      </c>
    </row>
    <row r="3122" customFormat="false" ht="23.25" hidden="false" customHeight="false" outlineLevel="0" collapsed="false">
      <c r="A3122" s="884" t="s">
        <v>8464</v>
      </c>
      <c r="B3122" s="884" t="s">
        <v>19370</v>
      </c>
      <c r="C3122" s="885" t="s">
        <v>19371</v>
      </c>
      <c r="D3122" s="884" t="s">
        <v>8787</v>
      </c>
      <c r="E3122" s="884" t="s">
        <v>15876</v>
      </c>
      <c r="F3122" s="884" t="s">
        <v>15844</v>
      </c>
    </row>
    <row r="3123" customFormat="false" ht="23.25" hidden="false" customHeight="false" outlineLevel="0" collapsed="false">
      <c r="A3123" s="884" t="s">
        <v>8464</v>
      </c>
      <c r="B3123" s="884" t="s">
        <v>19372</v>
      </c>
      <c r="C3123" s="885" t="s">
        <v>19373</v>
      </c>
      <c r="D3123" s="884" t="s">
        <v>8787</v>
      </c>
      <c r="E3123" s="884" t="s">
        <v>19374</v>
      </c>
      <c r="F3123" s="884" t="s">
        <v>19375</v>
      </c>
    </row>
    <row r="3124" customFormat="false" ht="23.25" hidden="false" customHeight="false" outlineLevel="0" collapsed="false">
      <c r="A3124" s="884" t="s">
        <v>8464</v>
      </c>
      <c r="B3124" s="884" t="s">
        <v>19376</v>
      </c>
      <c r="C3124" s="885" t="s">
        <v>19377</v>
      </c>
      <c r="D3124" s="884" t="s">
        <v>8787</v>
      </c>
      <c r="E3124" s="884" t="s">
        <v>19378</v>
      </c>
      <c r="F3124" s="884" t="s">
        <v>15808</v>
      </c>
    </row>
    <row r="3125" customFormat="false" ht="23.25" hidden="false" customHeight="false" outlineLevel="0" collapsed="false">
      <c r="A3125" s="884" t="s">
        <v>8464</v>
      </c>
      <c r="B3125" s="884" t="s">
        <v>19379</v>
      </c>
      <c r="C3125" s="885" t="s">
        <v>19380</v>
      </c>
      <c r="D3125" s="884" t="s">
        <v>8787</v>
      </c>
      <c r="E3125" s="884" t="s">
        <v>17240</v>
      </c>
      <c r="F3125" s="884" t="s">
        <v>19381</v>
      </c>
    </row>
    <row r="3126" customFormat="false" ht="23.25" hidden="false" customHeight="false" outlineLevel="0" collapsed="false">
      <c r="A3126" s="884" t="s">
        <v>8464</v>
      </c>
      <c r="B3126" s="884" t="s">
        <v>19382</v>
      </c>
      <c r="C3126" s="885" t="s">
        <v>19383</v>
      </c>
      <c r="D3126" s="884" t="s">
        <v>8787</v>
      </c>
      <c r="E3126" s="884" t="s">
        <v>10687</v>
      </c>
      <c r="F3126" s="884" t="s">
        <v>15057</v>
      </c>
    </row>
    <row r="3127" customFormat="false" ht="23.25" hidden="false" customHeight="false" outlineLevel="0" collapsed="false">
      <c r="A3127" s="884" t="s">
        <v>8464</v>
      </c>
      <c r="B3127" s="884" t="s">
        <v>19384</v>
      </c>
      <c r="C3127" s="885" t="s">
        <v>19385</v>
      </c>
      <c r="D3127" s="884" t="s">
        <v>8787</v>
      </c>
      <c r="E3127" s="884" t="s">
        <v>12189</v>
      </c>
      <c r="F3127" s="884" t="s">
        <v>19386</v>
      </c>
    </row>
    <row r="3128" customFormat="false" ht="23.25" hidden="false" customHeight="false" outlineLevel="0" collapsed="false">
      <c r="A3128" s="884" t="s">
        <v>8464</v>
      </c>
      <c r="B3128" s="884" t="s">
        <v>19387</v>
      </c>
      <c r="C3128" s="885" t="s">
        <v>19388</v>
      </c>
      <c r="D3128" s="884" t="s">
        <v>8787</v>
      </c>
      <c r="E3128" s="884" t="s">
        <v>19389</v>
      </c>
      <c r="F3128" s="884" t="s">
        <v>19390</v>
      </c>
    </row>
    <row r="3129" customFormat="false" ht="23.25" hidden="false" customHeight="false" outlineLevel="0" collapsed="false">
      <c r="A3129" s="884" t="s">
        <v>8464</v>
      </c>
      <c r="B3129" s="884" t="s">
        <v>19391</v>
      </c>
      <c r="C3129" s="885" t="s">
        <v>19392</v>
      </c>
      <c r="D3129" s="884" t="s">
        <v>8787</v>
      </c>
      <c r="E3129" s="884" t="s">
        <v>15912</v>
      </c>
      <c r="F3129" s="884" t="s">
        <v>19393</v>
      </c>
    </row>
    <row r="3130" customFormat="false" ht="23.25" hidden="false" customHeight="false" outlineLevel="0" collapsed="false">
      <c r="A3130" s="884" t="s">
        <v>8464</v>
      </c>
      <c r="B3130" s="884" t="s">
        <v>19394</v>
      </c>
      <c r="C3130" s="885" t="s">
        <v>19395</v>
      </c>
      <c r="D3130" s="884" t="s">
        <v>8787</v>
      </c>
      <c r="E3130" s="884" t="s">
        <v>16770</v>
      </c>
      <c r="F3130" s="884" t="s">
        <v>19396</v>
      </c>
    </row>
    <row r="3131" customFormat="false" ht="23.25" hidden="false" customHeight="false" outlineLevel="0" collapsed="false">
      <c r="A3131" s="884" t="s">
        <v>8464</v>
      </c>
      <c r="B3131" s="884" t="s">
        <v>19397</v>
      </c>
      <c r="C3131" s="885" t="s">
        <v>19398</v>
      </c>
      <c r="D3131" s="884" t="s">
        <v>8787</v>
      </c>
      <c r="E3131" s="884" t="s">
        <v>19399</v>
      </c>
      <c r="F3131" s="884" t="s">
        <v>19400</v>
      </c>
    </row>
    <row r="3132" customFormat="false" ht="23.25" hidden="false" customHeight="false" outlineLevel="0" collapsed="false">
      <c r="A3132" s="884" t="s">
        <v>8464</v>
      </c>
      <c r="B3132" s="884" t="s">
        <v>19401</v>
      </c>
      <c r="C3132" s="885" t="s">
        <v>19402</v>
      </c>
      <c r="D3132" s="884" t="s">
        <v>8787</v>
      </c>
      <c r="E3132" s="884" t="s">
        <v>11252</v>
      </c>
      <c r="F3132" s="884" t="s">
        <v>19403</v>
      </c>
    </row>
    <row r="3133" customFormat="false" ht="23.25" hidden="false" customHeight="false" outlineLevel="0" collapsed="false">
      <c r="A3133" s="884" t="s">
        <v>8464</v>
      </c>
      <c r="B3133" s="884" t="s">
        <v>19404</v>
      </c>
      <c r="C3133" s="885" t="s">
        <v>19405</v>
      </c>
      <c r="D3133" s="884" t="s">
        <v>8787</v>
      </c>
      <c r="E3133" s="884" t="s">
        <v>19406</v>
      </c>
      <c r="F3133" s="884" t="s">
        <v>11083</v>
      </c>
    </row>
    <row r="3134" customFormat="false" ht="23.25" hidden="false" customHeight="false" outlineLevel="0" collapsed="false">
      <c r="A3134" s="884" t="s">
        <v>8464</v>
      </c>
      <c r="B3134" s="884" t="s">
        <v>19407</v>
      </c>
      <c r="C3134" s="885" t="s">
        <v>19408</v>
      </c>
      <c r="D3134" s="884" t="s">
        <v>8787</v>
      </c>
      <c r="E3134" s="884" t="s">
        <v>19036</v>
      </c>
      <c r="F3134" s="884" t="s">
        <v>19409</v>
      </c>
    </row>
    <row r="3135" customFormat="false" ht="23.25" hidden="false" customHeight="false" outlineLevel="0" collapsed="false">
      <c r="A3135" s="884" t="s">
        <v>8464</v>
      </c>
      <c r="B3135" s="884" t="s">
        <v>19410</v>
      </c>
      <c r="C3135" s="885" t="s">
        <v>19411</v>
      </c>
      <c r="D3135" s="884" t="s">
        <v>8787</v>
      </c>
      <c r="E3135" s="884" t="s">
        <v>12535</v>
      </c>
      <c r="F3135" s="884" t="s">
        <v>16912</v>
      </c>
    </row>
    <row r="3136" customFormat="false" ht="23.25" hidden="false" customHeight="false" outlineLevel="0" collapsed="false">
      <c r="A3136" s="884" t="s">
        <v>8464</v>
      </c>
      <c r="B3136" s="884" t="s">
        <v>19412</v>
      </c>
      <c r="C3136" s="885" t="s">
        <v>19413</v>
      </c>
      <c r="D3136" s="884" t="s">
        <v>8787</v>
      </c>
      <c r="E3136" s="884" t="s">
        <v>18687</v>
      </c>
      <c r="F3136" s="884" t="s">
        <v>11274</v>
      </c>
    </row>
    <row r="3137" customFormat="false" ht="23.25" hidden="false" customHeight="false" outlineLevel="0" collapsed="false">
      <c r="A3137" s="884" t="s">
        <v>8464</v>
      </c>
      <c r="B3137" s="884" t="s">
        <v>19414</v>
      </c>
      <c r="C3137" s="885" t="s">
        <v>19415</v>
      </c>
      <c r="D3137" s="884" t="s">
        <v>8787</v>
      </c>
      <c r="E3137" s="884" t="s">
        <v>19416</v>
      </c>
      <c r="F3137" s="884" t="s">
        <v>15976</v>
      </c>
    </row>
    <row r="3138" customFormat="false" ht="23.25" hidden="false" customHeight="false" outlineLevel="0" collapsed="false">
      <c r="A3138" s="884" t="s">
        <v>8464</v>
      </c>
      <c r="B3138" s="884" t="s">
        <v>19417</v>
      </c>
      <c r="C3138" s="885" t="s">
        <v>19418</v>
      </c>
      <c r="D3138" s="884" t="s">
        <v>8787</v>
      </c>
      <c r="E3138" s="884" t="s">
        <v>19419</v>
      </c>
      <c r="F3138" s="884" t="s">
        <v>14994</v>
      </c>
    </row>
    <row r="3139" customFormat="false" ht="23.25" hidden="false" customHeight="false" outlineLevel="0" collapsed="false">
      <c r="A3139" s="884" t="s">
        <v>8464</v>
      </c>
      <c r="B3139" s="884" t="s">
        <v>19420</v>
      </c>
      <c r="C3139" s="885" t="s">
        <v>19421</v>
      </c>
      <c r="D3139" s="884" t="s">
        <v>8787</v>
      </c>
      <c r="E3139" s="884" t="s">
        <v>18713</v>
      </c>
      <c r="F3139" s="884" t="s">
        <v>16868</v>
      </c>
    </row>
    <row r="3140" customFormat="false" ht="23.25" hidden="false" customHeight="false" outlineLevel="0" collapsed="false">
      <c r="A3140" s="884" t="s">
        <v>8464</v>
      </c>
      <c r="B3140" s="884" t="s">
        <v>19422</v>
      </c>
      <c r="C3140" s="885" t="s">
        <v>19423</v>
      </c>
      <c r="D3140" s="884" t="s">
        <v>8787</v>
      </c>
      <c r="E3140" s="884" t="s">
        <v>14997</v>
      </c>
      <c r="F3140" s="884" t="s">
        <v>16817</v>
      </c>
    </row>
    <row r="3141" customFormat="false" ht="23.25" hidden="false" customHeight="false" outlineLevel="0" collapsed="false">
      <c r="A3141" s="884" t="s">
        <v>8464</v>
      </c>
      <c r="B3141" s="884" t="s">
        <v>19424</v>
      </c>
      <c r="C3141" s="885" t="s">
        <v>19425</v>
      </c>
      <c r="D3141" s="884" t="s">
        <v>8787</v>
      </c>
      <c r="E3141" s="884" t="s">
        <v>13649</v>
      </c>
      <c r="F3141" s="884" t="s">
        <v>18705</v>
      </c>
    </row>
    <row r="3142" customFormat="false" ht="23.25" hidden="false" customHeight="false" outlineLevel="0" collapsed="false">
      <c r="A3142" s="884" t="s">
        <v>8464</v>
      </c>
      <c r="B3142" s="884" t="s">
        <v>19426</v>
      </c>
      <c r="C3142" s="885" t="s">
        <v>19427</v>
      </c>
      <c r="D3142" s="884" t="s">
        <v>8787</v>
      </c>
      <c r="E3142" s="884" t="s">
        <v>19428</v>
      </c>
      <c r="F3142" s="884" t="s">
        <v>19429</v>
      </c>
    </row>
    <row r="3143" customFormat="false" ht="23.25" hidden="false" customHeight="false" outlineLevel="0" collapsed="false">
      <c r="A3143" s="884" t="s">
        <v>8464</v>
      </c>
      <c r="B3143" s="884" t="s">
        <v>19430</v>
      </c>
      <c r="C3143" s="885" t="s">
        <v>19431</v>
      </c>
      <c r="D3143" s="884" t="s">
        <v>8787</v>
      </c>
      <c r="E3143" s="884" t="s">
        <v>15467</v>
      </c>
      <c r="F3143" s="884" t="s">
        <v>8577</v>
      </c>
    </row>
    <row r="3144" customFormat="false" ht="23.25" hidden="false" customHeight="false" outlineLevel="0" collapsed="false">
      <c r="A3144" s="884" t="s">
        <v>8464</v>
      </c>
      <c r="B3144" s="884" t="s">
        <v>19432</v>
      </c>
      <c r="C3144" s="885" t="s">
        <v>19433</v>
      </c>
      <c r="D3144" s="884" t="s">
        <v>8787</v>
      </c>
      <c r="E3144" s="884" t="s">
        <v>19434</v>
      </c>
      <c r="F3144" s="884" t="s">
        <v>19435</v>
      </c>
    </row>
    <row r="3145" customFormat="false" ht="23.25" hidden="false" customHeight="false" outlineLevel="0" collapsed="false">
      <c r="A3145" s="884" t="s">
        <v>8464</v>
      </c>
      <c r="B3145" s="884" t="s">
        <v>19436</v>
      </c>
      <c r="C3145" s="885" t="s">
        <v>19437</v>
      </c>
      <c r="D3145" s="884" t="s">
        <v>8787</v>
      </c>
      <c r="E3145" s="884" t="s">
        <v>19438</v>
      </c>
      <c r="F3145" s="884" t="s">
        <v>11794</v>
      </c>
    </row>
    <row r="3146" customFormat="false" ht="23.25" hidden="false" customHeight="false" outlineLevel="0" collapsed="false">
      <c r="A3146" s="884" t="s">
        <v>8464</v>
      </c>
      <c r="B3146" s="884" t="s">
        <v>19439</v>
      </c>
      <c r="C3146" s="885" t="s">
        <v>19440</v>
      </c>
      <c r="D3146" s="884" t="s">
        <v>8787</v>
      </c>
      <c r="E3146" s="884" t="s">
        <v>19441</v>
      </c>
      <c r="F3146" s="884" t="s">
        <v>15824</v>
      </c>
    </row>
    <row r="3147" customFormat="false" ht="23.25" hidden="false" customHeight="false" outlineLevel="0" collapsed="false">
      <c r="A3147" s="884" t="s">
        <v>8464</v>
      </c>
      <c r="B3147" s="884" t="s">
        <v>19442</v>
      </c>
      <c r="C3147" s="885" t="s">
        <v>19443</v>
      </c>
      <c r="D3147" s="884" t="s">
        <v>8787</v>
      </c>
      <c r="E3147" s="884" t="s">
        <v>15798</v>
      </c>
      <c r="F3147" s="884" t="s">
        <v>15787</v>
      </c>
    </row>
    <row r="3148" customFormat="false" ht="23.25" hidden="false" customHeight="false" outlineLevel="0" collapsed="false">
      <c r="A3148" s="884" t="s">
        <v>8464</v>
      </c>
      <c r="B3148" s="884" t="s">
        <v>19444</v>
      </c>
      <c r="C3148" s="885" t="s">
        <v>19445</v>
      </c>
      <c r="D3148" s="884" t="s">
        <v>8787</v>
      </c>
      <c r="E3148" s="884" t="s">
        <v>15964</v>
      </c>
      <c r="F3148" s="884" t="s">
        <v>15886</v>
      </c>
    </row>
    <row r="3149" customFormat="false" ht="23.25" hidden="false" customHeight="false" outlineLevel="0" collapsed="false">
      <c r="A3149" s="884" t="s">
        <v>8464</v>
      </c>
      <c r="B3149" s="884" t="s">
        <v>19446</v>
      </c>
      <c r="C3149" s="885" t="s">
        <v>19447</v>
      </c>
      <c r="D3149" s="884" t="s">
        <v>8787</v>
      </c>
      <c r="E3149" s="884" t="s">
        <v>8884</v>
      </c>
      <c r="F3149" s="884" t="s">
        <v>12181</v>
      </c>
    </row>
    <row r="3150" customFormat="false" ht="23.25" hidden="false" customHeight="false" outlineLevel="0" collapsed="false">
      <c r="A3150" s="884" t="s">
        <v>8464</v>
      </c>
      <c r="B3150" s="884" t="s">
        <v>19448</v>
      </c>
      <c r="C3150" s="885" t="s">
        <v>19449</v>
      </c>
      <c r="D3150" s="884" t="s">
        <v>8787</v>
      </c>
      <c r="E3150" s="884" t="s">
        <v>16085</v>
      </c>
      <c r="F3150" s="884" t="s">
        <v>15727</v>
      </c>
    </row>
    <row r="3151" customFormat="false" ht="23.25" hidden="false" customHeight="false" outlineLevel="0" collapsed="false">
      <c r="A3151" s="884" t="s">
        <v>8464</v>
      </c>
      <c r="B3151" s="884" t="s">
        <v>19450</v>
      </c>
      <c r="C3151" s="885" t="s">
        <v>19451</v>
      </c>
      <c r="D3151" s="884" t="s">
        <v>8787</v>
      </c>
      <c r="E3151" s="884" t="s">
        <v>9431</v>
      </c>
      <c r="F3151" s="884" t="s">
        <v>19452</v>
      </c>
    </row>
    <row r="3152" customFormat="false" ht="23.25" hidden="false" customHeight="false" outlineLevel="0" collapsed="false">
      <c r="A3152" s="884" t="s">
        <v>8464</v>
      </c>
      <c r="B3152" s="884" t="s">
        <v>19453</v>
      </c>
      <c r="C3152" s="885" t="s">
        <v>19454</v>
      </c>
      <c r="D3152" s="884" t="s">
        <v>8787</v>
      </c>
      <c r="E3152" s="884" t="s">
        <v>8889</v>
      </c>
      <c r="F3152" s="884" t="s">
        <v>19221</v>
      </c>
    </row>
    <row r="3153" customFormat="false" ht="23.25" hidden="false" customHeight="false" outlineLevel="0" collapsed="false">
      <c r="A3153" s="884" t="s">
        <v>8464</v>
      </c>
      <c r="B3153" s="884" t="s">
        <v>19455</v>
      </c>
      <c r="C3153" s="885" t="s">
        <v>19456</v>
      </c>
      <c r="D3153" s="884" t="s">
        <v>8787</v>
      </c>
      <c r="E3153" s="884" t="s">
        <v>19221</v>
      </c>
      <c r="F3153" s="884" t="s">
        <v>16702</v>
      </c>
    </row>
    <row r="3154" customFormat="false" ht="23.25" hidden="false" customHeight="false" outlineLevel="0" collapsed="false">
      <c r="A3154" s="884" t="s">
        <v>8464</v>
      </c>
      <c r="B3154" s="884" t="s">
        <v>19457</v>
      </c>
      <c r="C3154" s="885" t="s">
        <v>19458</v>
      </c>
      <c r="D3154" s="884" t="s">
        <v>8787</v>
      </c>
      <c r="E3154" s="884" t="s">
        <v>8896</v>
      </c>
      <c r="F3154" s="884" t="s">
        <v>16895</v>
      </c>
    </row>
    <row r="3155" customFormat="false" ht="23.25" hidden="false" customHeight="false" outlineLevel="0" collapsed="false">
      <c r="A3155" s="884" t="s">
        <v>8464</v>
      </c>
      <c r="B3155" s="884" t="s">
        <v>19459</v>
      </c>
      <c r="C3155" s="885" t="s">
        <v>19460</v>
      </c>
      <c r="D3155" s="884" t="s">
        <v>8787</v>
      </c>
      <c r="E3155" s="884" t="s">
        <v>19461</v>
      </c>
      <c r="F3155" s="884" t="s">
        <v>8868</v>
      </c>
    </row>
    <row r="3156" customFormat="false" ht="23.25" hidden="false" customHeight="false" outlineLevel="0" collapsed="false">
      <c r="A3156" s="884" t="s">
        <v>8464</v>
      </c>
      <c r="B3156" s="884" t="s">
        <v>19462</v>
      </c>
      <c r="C3156" s="885" t="s">
        <v>19463</v>
      </c>
      <c r="D3156" s="884" t="s">
        <v>8787</v>
      </c>
      <c r="E3156" s="884" t="s">
        <v>15717</v>
      </c>
      <c r="F3156" s="884" t="s">
        <v>8552</v>
      </c>
    </row>
    <row r="3157" customFormat="false" ht="23.25" hidden="false" customHeight="false" outlineLevel="0" collapsed="false">
      <c r="A3157" s="884" t="s">
        <v>8464</v>
      </c>
      <c r="B3157" s="884" t="s">
        <v>19464</v>
      </c>
      <c r="C3157" s="885" t="s">
        <v>19465</v>
      </c>
      <c r="D3157" s="884" t="s">
        <v>8787</v>
      </c>
      <c r="E3157" s="884" t="s">
        <v>17019</v>
      </c>
      <c r="F3157" s="884" t="s">
        <v>15861</v>
      </c>
    </row>
    <row r="3158" customFormat="false" ht="23.25" hidden="false" customHeight="false" outlineLevel="0" collapsed="false">
      <c r="A3158" s="884" t="s">
        <v>8464</v>
      </c>
      <c r="B3158" s="884" t="s">
        <v>19466</v>
      </c>
      <c r="C3158" s="885" t="s">
        <v>19467</v>
      </c>
      <c r="D3158" s="884" t="s">
        <v>8787</v>
      </c>
      <c r="E3158" s="884" t="s">
        <v>11916</v>
      </c>
      <c r="F3158" s="884" t="s">
        <v>8828</v>
      </c>
    </row>
    <row r="3159" customFormat="false" ht="23.25" hidden="false" customHeight="false" outlineLevel="0" collapsed="false">
      <c r="A3159" s="884" t="s">
        <v>8464</v>
      </c>
      <c r="B3159" s="884" t="s">
        <v>19468</v>
      </c>
      <c r="C3159" s="885" t="s">
        <v>19469</v>
      </c>
      <c r="D3159" s="884" t="s">
        <v>8787</v>
      </c>
      <c r="E3159" s="884" t="s">
        <v>19461</v>
      </c>
      <c r="F3159" s="884" t="s">
        <v>8911</v>
      </c>
    </row>
    <row r="3160" customFormat="false" ht="23.25" hidden="false" customHeight="false" outlineLevel="0" collapsed="false">
      <c r="A3160" s="884" t="s">
        <v>8464</v>
      </c>
      <c r="B3160" s="884" t="s">
        <v>19470</v>
      </c>
      <c r="C3160" s="885" t="s">
        <v>19471</v>
      </c>
      <c r="D3160" s="884" t="s">
        <v>8787</v>
      </c>
      <c r="E3160" s="884" t="s">
        <v>19472</v>
      </c>
      <c r="F3160" s="884" t="s">
        <v>19473</v>
      </c>
    </row>
    <row r="3161" customFormat="false" ht="23.25" hidden="false" customHeight="false" outlineLevel="0" collapsed="false">
      <c r="A3161" s="884" t="s">
        <v>8464</v>
      </c>
      <c r="B3161" s="884" t="s">
        <v>19474</v>
      </c>
      <c r="C3161" s="885" t="s">
        <v>19475</v>
      </c>
      <c r="D3161" s="884" t="s">
        <v>8787</v>
      </c>
      <c r="E3161" s="884" t="s">
        <v>16007</v>
      </c>
      <c r="F3161" s="884" t="s">
        <v>19393</v>
      </c>
    </row>
    <row r="3162" customFormat="false" ht="23.25" hidden="false" customHeight="false" outlineLevel="0" collapsed="false">
      <c r="A3162" s="884" t="s">
        <v>8464</v>
      </c>
      <c r="B3162" s="884" t="s">
        <v>19476</v>
      </c>
      <c r="C3162" s="885" t="s">
        <v>19477</v>
      </c>
      <c r="D3162" s="884" t="s">
        <v>8787</v>
      </c>
      <c r="E3162" s="884" t="s">
        <v>11252</v>
      </c>
      <c r="F3162" s="884" t="s">
        <v>16899</v>
      </c>
    </row>
    <row r="3163" customFormat="false" ht="23.25" hidden="false" customHeight="false" outlineLevel="0" collapsed="false">
      <c r="A3163" s="884" t="s">
        <v>8464</v>
      </c>
      <c r="B3163" s="884" t="s">
        <v>19478</v>
      </c>
      <c r="C3163" s="885" t="s">
        <v>19479</v>
      </c>
      <c r="D3163" s="884" t="s">
        <v>8787</v>
      </c>
      <c r="E3163" s="884" t="s">
        <v>11770</v>
      </c>
      <c r="F3163" s="884" t="s">
        <v>19480</v>
      </c>
    </row>
    <row r="3164" customFormat="false" ht="23.25" hidden="false" customHeight="false" outlineLevel="0" collapsed="false">
      <c r="A3164" s="884" t="s">
        <v>8464</v>
      </c>
      <c r="B3164" s="884" t="s">
        <v>19481</v>
      </c>
      <c r="C3164" s="885" t="s">
        <v>19482</v>
      </c>
      <c r="D3164" s="884" t="s">
        <v>8787</v>
      </c>
      <c r="E3164" s="884" t="s">
        <v>16089</v>
      </c>
      <c r="F3164" s="884" t="s">
        <v>16873</v>
      </c>
    </row>
    <row r="3165" customFormat="false" ht="23.25" hidden="false" customHeight="false" outlineLevel="0" collapsed="false">
      <c r="A3165" s="884" t="s">
        <v>8464</v>
      </c>
      <c r="B3165" s="884" t="s">
        <v>19483</v>
      </c>
      <c r="C3165" s="885" t="s">
        <v>19484</v>
      </c>
      <c r="D3165" s="884" t="s">
        <v>8787</v>
      </c>
      <c r="E3165" s="884" t="s">
        <v>11120</v>
      </c>
      <c r="F3165" s="884" t="s">
        <v>19485</v>
      </c>
    </row>
    <row r="3166" customFormat="false" ht="23.25" hidden="false" customHeight="false" outlineLevel="0" collapsed="false">
      <c r="A3166" s="884" t="s">
        <v>8464</v>
      </c>
      <c r="B3166" s="884" t="s">
        <v>19486</v>
      </c>
      <c r="C3166" s="885" t="s">
        <v>19487</v>
      </c>
      <c r="D3166" s="884" t="s">
        <v>8787</v>
      </c>
      <c r="E3166" s="884" t="s">
        <v>11431</v>
      </c>
      <c r="F3166" s="884" t="s">
        <v>16643</v>
      </c>
    </row>
    <row r="3167" customFormat="false" ht="23.25" hidden="false" customHeight="false" outlineLevel="0" collapsed="false">
      <c r="A3167" s="884" t="s">
        <v>8464</v>
      </c>
      <c r="B3167" s="884" t="s">
        <v>19488</v>
      </c>
      <c r="C3167" s="885" t="s">
        <v>19489</v>
      </c>
      <c r="D3167" s="884" t="s">
        <v>8787</v>
      </c>
      <c r="E3167" s="884" t="s">
        <v>19490</v>
      </c>
      <c r="F3167" s="884" t="s">
        <v>19491</v>
      </c>
    </row>
    <row r="3168" customFormat="false" ht="23.25" hidden="false" customHeight="false" outlineLevel="0" collapsed="false">
      <c r="A3168" s="884" t="s">
        <v>8464</v>
      </c>
      <c r="B3168" s="884" t="s">
        <v>19492</v>
      </c>
      <c r="C3168" s="885" t="s">
        <v>19493</v>
      </c>
      <c r="D3168" s="884" t="s">
        <v>8787</v>
      </c>
      <c r="E3168" s="884" t="s">
        <v>11032</v>
      </c>
      <c r="F3168" s="884" t="s">
        <v>19359</v>
      </c>
    </row>
    <row r="3169" customFormat="false" ht="23.25" hidden="false" customHeight="false" outlineLevel="0" collapsed="false">
      <c r="A3169" s="884" t="s">
        <v>8464</v>
      </c>
      <c r="B3169" s="884" t="s">
        <v>19494</v>
      </c>
      <c r="C3169" s="885" t="s">
        <v>19495</v>
      </c>
      <c r="D3169" s="884" t="s">
        <v>8787</v>
      </c>
      <c r="E3169" s="884" t="s">
        <v>19496</v>
      </c>
      <c r="F3169" s="884" t="s">
        <v>15775</v>
      </c>
    </row>
    <row r="3170" customFormat="false" ht="23.25" hidden="false" customHeight="false" outlineLevel="0" collapsed="false">
      <c r="A3170" s="884" t="s">
        <v>8464</v>
      </c>
      <c r="B3170" s="884" t="s">
        <v>19497</v>
      </c>
      <c r="C3170" s="885" t="s">
        <v>19498</v>
      </c>
      <c r="D3170" s="884" t="s">
        <v>8787</v>
      </c>
      <c r="E3170" s="884" t="s">
        <v>10403</v>
      </c>
      <c r="F3170" s="884" t="s">
        <v>19499</v>
      </c>
    </row>
    <row r="3171" customFormat="false" ht="23.25" hidden="false" customHeight="false" outlineLevel="0" collapsed="false">
      <c r="A3171" s="884" t="s">
        <v>8464</v>
      </c>
      <c r="B3171" s="884" t="s">
        <v>19500</v>
      </c>
      <c r="C3171" s="885" t="s">
        <v>19501</v>
      </c>
      <c r="D3171" s="884" t="s">
        <v>8787</v>
      </c>
      <c r="E3171" s="884" t="s">
        <v>19502</v>
      </c>
      <c r="F3171" s="884" t="s">
        <v>19503</v>
      </c>
    </row>
    <row r="3172" customFormat="false" ht="23.25" hidden="false" customHeight="false" outlineLevel="0" collapsed="false">
      <c r="A3172" s="884" t="s">
        <v>8464</v>
      </c>
      <c r="B3172" s="884" t="s">
        <v>19504</v>
      </c>
      <c r="C3172" s="885" t="s">
        <v>19505</v>
      </c>
      <c r="D3172" s="884" t="s">
        <v>8787</v>
      </c>
      <c r="E3172" s="884" t="s">
        <v>15922</v>
      </c>
      <c r="F3172" s="884" t="s">
        <v>11141</v>
      </c>
    </row>
    <row r="3173" customFormat="false" ht="23.25" hidden="false" customHeight="false" outlineLevel="0" collapsed="false">
      <c r="A3173" s="884" t="s">
        <v>8464</v>
      </c>
      <c r="B3173" s="884" t="s">
        <v>19506</v>
      </c>
      <c r="C3173" s="885" t="s">
        <v>19507</v>
      </c>
      <c r="D3173" s="884" t="s">
        <v>8787</v>
      </c>
      <c r="E3173" s="884" t="s">
        <v>19508</v>
      </c>
      <c r="F3173" s="884" t="s">
        <v>17367</v>
      </c>
    </row>
    <row r="3174" customFormat="false" ht="23.25" hidden="false" customHeight="false" outlineLevel="0" collapsed="false">
      <c r="A3174" s="884" t="s">
        <v>8464</v>
      </c>
      <c r="B3174" s="884" t="s">
        <v>19509</v>
      </c>
      <c r="C3174" s="885" t="s">
        <v>19510</v>
      </c>
      <c r="D3174" s="884" t="s">
        <v>8787</v>
      </c>
      <c r="E3174" s="884" t="s">
        <v>8852</v>
      </c>
      <c r="F3174" s="884" t="s">
        <v>19511</v>
      </c>
    </row>
    <row r="3175" customFormat="false" ht="23.25" hidden="false" customHeight="false" outlineLevel="0" collapsed="false">
      <c r="A3175" s="884" t="s">
        <v>8464</v>
      </c>
      <c r="B3175" s="884" t="s">
        <v>19512</v>
      </c>
      <c r="C3175" s="885" t="s">
        <v>19513</v>
      </c>
      <c r="D3175" s="884" t="s">
        <v>8787</v>
      </c>
      <c r="E3175" s="884" t="s">
        <v>15748</v>
      </c>
      <c r="F3175" s="884" t="s">
        <v>8541</v>
      </c>
    </row>
    <row r="3176" customFormat="false" ht="23.25" hidden="false" customHeight="false" outlineLevel="0" collapsed="false">
      <c r="A3176" s="884" t="s">
        <v>8464</v>
      </c>
      <c r="B3176" s="884" t="s">
        <v>19514</v>
      </c>
      <c r="C3176" s="885" t="s">
        <v>19515</v>
      </c>
      <c r="D3176" s="884" t="s">
        <v>8787</v>
      </c>
      <c r="E3176" s="884" t="s">
        <v>10741</v>
      </c>
      <c r="F3176" s="884" t="s">
        <v>17272</v>
      </c>
    </row>
    <row r="3177" customFormat="false" ht="23.25" hidden="false" customHeight="false" outlineLevel="0" collapsed="false">
      <c r="A3177" s="884" t="s">
        <v>8464</v>
      </c>
      <c r="B3177" s="884" t="s">
        <v>19516</v>
      </c>
      <c r="C3177" s="885" t="s">
        <v>19517</v>
      </c>
      <c r="D3177" s="884" t="s">
        <v>8787</v>
      </c>
      <c r="E3177" s="884" t="s">
        <v>19518</v>
      </c>
      <c r="F3177" s="884" t="s">
        <v>15872</v>
      </c>
    </row>
    <row r="3178" customFormat="false" ht="23.25" hidden="false" customHeight="false" outlineLevel="0" collapsed="false">
      <c r="A3178" s="884" t="s">
        <v>8464</v>
      </c>
      <c r="B3178" s="884" t="s">
        <v>19519</v>
      </c>
      <c r="C3178" s="885" t="s">
        <v>19520</v>
      </c>
      <c r="D3178" s="884" t="s">
        <v>8787</v>
      </c>
      <c r="E3178" s="884" t="s">
        <v>17272</v>
      </c>
      <c r="F3178" s="884" t="s">
        <v>19521</v>
      </c>
    </row>
    <row r="3179" customFormat="false" ht="23.25" hidden="false" customHeight="false" outlineLevel="0" collapsed="false">
      <c r="A3179" s="884" t="s">
        <v>8464</v>
      </c>
      <c r="B3179" s="884" t="s">
        <v>19522</v>
      </c>
      <c r="C3179" s="885" t="s">
        <v>19523</v>
      </c>
      <c r="D3179" s="884" t="s">
        <v>8787</v>
      </c>
      <c r="E3179" s="884" t="s">
        <v>15912</v>
      </c>
      <c r="F3179" s="884" t="s">
        <v>8889</v>
      </c>
    </row>
    <row r="3180" customFormat="false" ht="23.25" hidden="false" customHeight="false" outlineLevel="0" collapsed="false">
      <c r="A3180" s="884" t="s">
        <v>8464</v>
      </c>
      <c r="B3180" s="884" t="s">
        <v>19524</v>
      </c>
      <c r="C3180" s="885" t="s">
        <v>19525</v>
      </c>
      <c r="D3180" s="884" t="s">
        <v>8787</v>
      </c>
      <c r="E3180" s="884" t="s">
        <v>16004</v>
      </c>
      <c r="F3180" s="884" t="s">
        <v>15812</v>
      </c>
    </row>
    <row r="3181" customFormat="false" ht="23.25" hidden="false" customHeight="false" outlineLevel="0" collapsed="false">
      <c r="A3181" s="884" t="s">
        <v>8464</v>
      </c>
      <c r="B3181" s="884" t="s">
        <v>19526</v>
      </c>
      <c r="C3181" s="885" t="s">
        <v>19527</v>
      </c>
      <c r="D3181" s="884" t="s">
        <v>8787</v>
      </c>
      <c r="E3181" s="884" t="s">
        <v>11553</v>
      </c>
      <c r="F3181" s="884" t="s">
        <v>19528</v>
      </c>
    </row>
    <row r="3182" customFormat="false" ht="23.25" hidden="false" customHeight="false" outlineLevel="0" collapsed="false">
      <c r="A3182" s="884" t="s">
        <v>8464</v>
      </c>
      <c r="B3182" s="884" t="s">
        <v>19529</v>
      </c>
      <c r="C3182" s="885" t="s">
        <v>19530</v>
      </c>
      <c r="D3182" s="884" t="s">
        <v>8787</v>
      </c>
      <c r="E3182" s="884" t="s">
        <v>19531</v>
      </c>
      <c r="F3182" s="884" t="s">
        <v>18537</v>
      </c>
    </row>
    <row r="3183" customFormat="false" ht="23.25" hidden="false" customHeight="false" outlineLevel="0" collapsed="false">
      <c r="A3183" s="884" t="s">
        <v>8464</v>
      </c>
      <c r="B3183" s="884" t="s">
        <v>19532</v>
      </c>
      <c r="C3183" s="885" t="s">
        <v>19533</v>
      </c>
      <c r="D3183" s="884" t="s">
        <v>8787</v>
      </c>
      <c r="E3183" s="884" t="s">
        <v>8469</v>
      </c>
      <c r="F3183" s="884" t="s">
        <v>19534</v>
      </c>
    </row>
    <row r="3184" customFormat="false" ht="23.25" hidden="false" customHeight="false" outlineLevel="0" collapsed="false">
      <c r="A3184" s="884" t="s">
        <v>8464</v>
      </c>
      <c r="B3184" s="884" t="s">
        <v>19535</v>
      </c>
      <c r="C3184" s="885" t="s">
        <v>19536</v>
      </c>
      <c r="D3184" s="884" t="s">
        <v>8787</v>
      </c>
      <c r="E3184" s="884" t="s">
        <v>19537</v>
      </c>
      <c r="F3184" s="884" t="s">
        <v>19538</v>
      </c>
    </row>
    <row r="3185" customFormat="false" ht="23.25" hidden="false" customHeight="false" outlineLevel="0" collapsed="false">
      <c r="A3185" s="884" t="s">
        <v>8464</v>
      </c>
      <c r="B3185" s="884" t="s">
        <v>19539</v>
      </c>
      <c r="C3185" s="885" t="s">
        <v>19540</v>
      </c>
      <c r="D3185" s="884" t="s">
        <v>8787</v>
      </c>
      <c r="E3185" s="884" t="s">
        <v>19541</v>
      </c>
      <c r="F3185" s="884" t="s">
        <v>19542</v>
      </c>
    </row>
    <row r="3186" customFormat="false" ht="23.25" hidden="false" customHeight="false" outlineLevel="0" collapsed="false">
      <c r="A3186" s="884" t="s">
        <v>8464</v>
      </c>
      <c r="B3186" s="884" t="s">
        <v>19543</v>
      </c>
      <c r="C3186" s="885" t="s">
        <v>19544</v>
      </c>
      <c r="D3186" s="884" t="s">
        <v>8787</v>
      </c>
      <c r="E3186" s="884" t="s">
        <v>18821</v>
      </c>
      <c r="F3186" s="884" t="s">
        <v>19545</v>
      </c>
    </row>
    <row r="3187" customFormat="false" ht="23.25" hidden="false" customHeight="false" outlineLevel="0" collapsed="false">
      <c r="A3187" s="884" t="s">
        <v>8464</v>
      </c>
      <c r="B3187" s="884" t="s">
        <v>19546</v>
      </c>
      <c r="C3187" s="885" t="s">
        <v>19547</v>
      </c>
      <c r="D3187" s="884" t="s">
        <v>8787</v>
      </c>
      <c r="E3187" s="884" t="s">
        <v>11238</v>
      </c>
      <c r="F3187" s="884" t="s">
        <v>11485</v>
      </c>
    </row>
    <row r="3188" customFormat="false" ht="23.25" hidden="false" customHeight="false" outlineLevel="0" collapsed="false">
      <c r="A3188" s="884" t="s">
        <v>8464</v>
      </c>
      <c r="B3188" s="884" t="s">
        <v>19548</v>
      </c>
      <c r="C3188" s="885" t="s">
        <v>19549</v>
      </c>
      <c r="D3188" s="884" t="s">
        <v>8787</v>
      </c>
      <c r="E3188" s="884" t="s">
        <v>19550</v>
      </c>
      <c r="F3188" s="884" t="s">
        <v>15944</v>
      </c>
    </row>
    <row r="3189" customFormat="false" ht="23.25" hidden="false" customHeight="false" outlineLevel="0" collapsed="false">
      <c r="A3189" s="884" t="s">
        <v>8464</v>
      </c>
      <c r="B3189" s="884" t="s">
        <v>19551</v>
      </c>
      <c r="C3189" s="885" t="s">
        <v>19552</v>
      </c>
      <c r="D3189" s="884" t="s">
        <v>8787</v>
      </c>
      <c r="E3189" s="884" t="s">
        <v>16085</v>
      </c>
      <c r="F3189" s="884" t="s">
        <v>16065</v>
      </c>
    </row>
    <row r="3190" customFormat="false" ht="23.25" hidden="false" customHeight="false" outlineLevel="0" collapsed="false">
      <c r="A3190" s="884" t="s">
        <v>8464</v>
      </c>
      <c r="B3190" s="884" t="s">
        <v>19553</v>
      </c>
      <c r="C3190" s="885" t="s">
        <v>19554</v>
      </c>
      <c r="D3190" s="884" t="s">
        <v>8787</v>
      </c>
      <c r="E3190" s="884" t="s">
        <v>8884</v>
      </c>
      <c r="F3190" s="884" t="s">
        <v>15964</v>
      </c>
    </row>
    <row r="3191" customFormat="false" ht="23.25" hidden="false" customHeight="false" outlineLevel="0" collapsed="false">
      <c r="A3191" s="884" t="s">
        <v>8464</v>
      </c>
      <c r="B3191" s="884" t="s">
        <v>19555</v>
      </c>
      <c r="C3191" s="885" t="s">
        <v>19556</v>
      </c>
      <c r="D3191" s="884" t="s">
        <v>8787</v>
      </c>
      <c r="E3191" s="884" t="s">
        <v>15818</v>
      </c>
      <c r="F3191" s="884" t="s">
        <v>15887</v>
      </c>
    </row>
    <row r="3192" customFormat="false" ht="23.25" hidden="false" customHeight="false" outlineLevel="0" collapsed="false">
      <c r="A3192" s="884" t="s">
        <v>8464</v>
      </c>
      <c r="B3192" s="884" t="s">
        <v>19557</v>
      </c>
      <c r="C3192" s="885" t="s">
        <v>19558</v>
      </c>
      <c r="D3192" s="884" t="s">
        <v>8787</v>
      </c>
      <c r="E3192" s="884" t="s">
        <v>16503</v>
      </c>
      <c r="F3192" s="884" t="s">
        <v>19559</v>
      </c>
    </row>
    <row r="3193" customFormat="false" ht="23.25" hidden="false" customHeight="false" outlineLevel="0" collapsed="false">
      <c r="A3193" s="884" t="s">
        <v>8464</v>
      </c>
      <c r="B3193" s="884" t="s">
        <v>19560</v>
      </c>
      <c r="C3193" s="885" t="s">
        <v>19561</v>
      </c>
      <c r="D3193" s="884" t="s">
        <v>8787</v>
      </c>
      <c r="E3193" s="884" t="s">
        <v>19562</v>
      </c>
      <c r="F3193" s="884" t="s">
        <v>19563</v>
      </c>
    </row>
    <row r="3194" customFormat="false" ht="23.25" hidden="false" customHeight="false" outlineLevel="0" collapsed="false">
      <c r="A3194" s="884" t="s">
        <v>8464</v>
      </c>
      <c r="B3194" s="884" t="s">
        <v>19564</v>
      </c>
      <c r="C3194" s="885" t="s">
        <v>19565</v>
      </c>
      <c r="D3194" s="884" t="s">
        <v>8787</v>
      </c>
      <c r="E3194" s="884" t="s">
        <v>16766</v>
      </c>
      <c r="F3194" s="884" t="s">
        <v>15759</v>
      </c>
    </row>
    <row r="3195" customFormat="false" ht="23.25" hidden="false" customHeight="false" outlineLevel="0" collapsed="false">
      <c r="A3195" s="884" t="s">
        <v>8464</v>
      </c>
      <c r="B3195" s="884" t="s">
        <v>19566</v>
      </c>
      <c r="C3195" s="885" t="s">
        <v>19567</v>
      </c>
      <c r="D3195" s="884" t="s">
        <v>8787</v>
      </c>
      <c r="E3195" s="884" t="s">
        <v>13657</v>
      </c>
      <c r="F3195" s="884" t="s">
        <v>19563</v>
      </c>
    </row>
    <row r="3196" customFormat="false" ht="23.25" hidden="false" customHeight="false" outlineLevel="0" collapsed="false">
      <c r="A3196" s="884" t="s">
        <v>8464</v>
      </c>
      <c r="B3196" s="884" t="s">
        <v>19568</v>
      </c>
      <c r="C3196" s="885" t="s">
        <v>19569</v>
      </c>
      <c r="D3196" s="884" t="s">
        <v>8787</v>
      </c>
      <c r="E3196" s="884" t="s">
        <v>19570</v>
      </c>
      <c r="F3196" s="884" t="s">
        <v>17486</v>
      </c>
    </row>
    <row r="3197" customFormat="false" ht="23.25" hidden="false" customHeight="false" outlineLevel="0" collapsed="false">
      <c r="A3197" s="884" t="s">
        <v>8464</v>
      </c>
      <c r="B3197" s="884" t="s">
        <v>19571</v>
      </c>
      <c r="C3197" s="885" t="s">
        <v>19572</v>
      </c>
      <c r="D3197" s="884" t="s">
        <v>8787</v>
      </c>
      <c r="E3197" s="884" t="s">
        <v>19573</v>
      </c>
      <c r="F3197" s="884" t="s">
        <v>16741</v>
      </c>
    </row>
    <row r="3198" customFormat="false" ht="23.25" hidden="false" customHeight="false" outlineLevel="0" collapsed="false">
      <c r="A3198" s="884" t="s">
        <v>8464</v>
      </c>
      <c r="B3198" s="884" t="s">
        <v>19574</v>
      </c>
      <c r="C3198" s="885" t="s">
        <v>19575</v>
      </c>
      <c r="D3198" s="884" t="s">
        <v>8787</v>
      </c>
      <c r="E3198" s="884" t="s">
        <v>19562</v>
      </c>
      <c r="F3198" s="884" t="s">
        <v>19576</v>
      </c>
    </row>
    <row r="3199" customFormat="false" ht="23.25" hidden="false" customHeight="false" outlineLevel="0" collapsed="false">
      <c r="A3199" s="884" t="s">
        <v>8464</v>
      </c>
      <c r="B3199" s="884" t="s">
        <v>19577</v>
      </c>
      <c r="C3199" s="885" t="s">
        <v>19578</v>
      </c>
      <c r="D3199" s="884" t="s">
        <v>8787</v>
      </c>
      <c r="E3199" s="884" t="s">
        <v>18049</v>
      </c>
      <c r="F3199" s="884" t="s">
        <v>19579</v>
      </c>
    </row>
    <row r="3200" customFormat="false" ht="23.25" hidden="false" customHeight="false" outlineLevel="0" collapsed="false">
      <c r="A3200" s="884" t="s">
        <v>8464</v>
      </c>
      <c r="B3200" s="884" t="s">
        <v>19580</v>
      </c>
      <c r="C3200" s="885" t="s">
        <v>19581</v>
      </c>
      <c r="D3200" s="884" t="s">
        <v>8787</v>
      </c>
      <c r="E3200" s="884" t="s">
        <v>18565</v>
      </c>
      <c r="F3200" s="884" t="s">
        <v>19582</v>
      </c>
    </row>
    <row r="3201" customFormat="false" ht="23.25" hidden="false" customHeight="false" outlineLevel="0" collapsed="false">
      <c r="A3201" s="884" t="s">
        <v>8464</v>
      </c>
      <c r="B3201" s="884" t="s">
        <v>19583</v>
      </c>
      <c r="C3201" s="885" t="s">
        <v>19584</v>
      </c>
      <c r="D3201" s="884" t="s">
        <v>8787</v>
      </c>
      <c r="E3201" s="884" t="s">
        <v>19585</v>
      </c>
      <c r="F3201" s="884" t="s">
        <v>19586</v>
      </c>
    </row>
    <row r="3202" customFormat="false" ht="23.25" hidden="false" customHeight="false" outlineLevel="0" collapsed="false">
      <c r="A3202" s="884" t="s">
        <v>8464</v>
      </c>
      <c r="B3202" s="884" t="s">
        <v>19587</v>
      </c>
      <c r="C3202" s="885" t="s">
        <v>19588</v>
      </c>
      <c r="D3202" s="884" t="s">
        <v>8787</v>
      </c>
      <c r="E3202" s="884" t="s">
        <v>19589</v>
      </c>
      <c r="F3202" s="884" t="s">
        <v>19590</v>
      </c>
    </row>
    <row r="3203" customFormat="false" ht="23.25" hidden="false" customHeight="false" outlineLevel="0" collapsed="false">
      <c r="A3203" s="884" t="s">
        <v>8464</v>
      </c>
      <c r="B3203" s="884" t="s">
        <v>19591</v>
      </c>
      <c r="C3203" s="885" t="s">
        <v>19592</v>
      </c>
      <c r="D3203" s="884" t="s">
        <v>8787</v>
      </c>
      <c r="E3203" s="884" t="s">
        <v>19593</v>
      </c>
      <c r="F3203" s="884" t="s">
        <v>19594</v>
      </c>
    </row>
    <row r="3204" customFormat="false" ht="23.25" hidden="false" customHeight="false" outlineLevel="0" collapsed="false">
      <c r="A3204" s="884" t="s">
        <v>8464</v>
      </c>
      <c r="B3204" s="884" t="s">
        <v>19595</v>
      </c>
      <c r="C3204" s="885" t="s">
        <v>19596</v>
      </c>
      <c r="D3204" s="884" t="s">
        <v>8787</v>
      </c>
      <c r="E3204" s="884" t="s">
        <v>19597</v>
      </c>
      <c r="F3204" s="884" t="s">
        <v>10485</v>
      </c>
    </row>
    <row r="3205" customFormat="false" ht="23.25" hidden="false" customHeight="false" outlineLevel="0" collapsed="false">
      <c r="A3205" s="884" t="s">
        <v>8464</v>
      </c>
      <c r="B3205" s="884" t="s">
        <v>19598</v>
      </c>
      <c r="C3205" s="885" t="s">
        <v>19599</v>
      </c>
      <c r="D3205" s="884" t="s">
        <v>8787</v>
      </c>
      <c r="E3205" s="884" t="s">
        <v>19600</v>
      </c>
      <c r="F3205" s="884" t="s">
        <v>19601</v>
      </c>
    </row>
    <row r="3206" customFormat="false" ht="23.25" hidden="false" customHeight="false" outlineLevel="0" collapsed="false">
      <c r="A3206" s="884" t="s">
        <v>8464</v>
      </c>
      <c r="B3206" s="884" t="s">
        <v>19602</v>
      </c>
      <c r="C3206" s="885" t="s">
        <v>19603</v>
      </c>
      <c r="D3206" s="884" t="s">
        <v>8787</v>
      </c>
      <c r="E3206" s="884" t="s">
        <v>19604</v>
      </c>
      <c r="F3206" s="884" t="s">
        <v>11103</v>
      </c>
    </row>
    <row r="3207" customFormat="false" ht="23.25" hidden="false" customHeight="false" outlineLevel="0" collapsed="false">
      <c r="A3207" s="884" t="s">
        <v>8464</v>
      </c>
      <c r="B3207" s="884" t="s">
        <v>19605</v>
      </c>
      <c r="C3207" s="885" t="s">
        <v>19606</v>
      </c>
      <c r="D3207" s="884" t="s">
        <v>8787</v>
      </c>
      <c r="E3207" s="884" t="s">
        <v>19607</v>
      </c>
      <c r="F3207" s="884" t="s">
        <v>19608</v>
      </c>
    </row>
    <row r="3208" customFormat="false" ht="23.25" hidden="false" customHeight="false" outlineLevel="0" collapsed="false">
      <c r="A3208" s="884" t="s">
        <v>8464</v>
      </c>
      <c r="B3208" s="884" t="s">
        <v>19609</v>
      </c>
      <c r="C3208" s="885" t="s">
        <v>19610</v>
      </c>
      <c r="D3208" s="884" t="s">
        <v>8787</v>
      </c>
      <c r="E3208" s="884" t="s">
        <v>12036</v>
      </c>
      <c r="F3208" s="884" t="s">
        <v>19611</v>
      </c>
    </row>
    <row r="3209" customFormat="false" ht="23.25" hidden="false" customHeight="false" outlineLevel="0" collapsed="false">
      <c r="A3209" s="884" t="s">
        <v>8464</v>
      </c>
      <c r="B3209" s="884" t="s">
        <v>19612</v>
      </c>
      <c r="C3209" s="885" t="s">
        <v>19613</v>
      </c>
      <c r="D3209" s="884" t="s">
        <v>8787</v>
      </c>
      <c r="E3209" s="884" t="s">
        <v>19614</v>
      </c>
      <c r="F3209" s="884" t="s">
        <v>19615</v>
      </c>
    </row>
    <row r="3210" customFormat="false" ht="23.25" hidden="false" customHeight="false" outlineLevel="0" collapsed="false">
      <c r="A3210" s="884" t="s">
        <v>8464</v>
      </c>
      <c r="B3210" s="884" t="s">
        <v>19616</v>
      </c>
      <c r="C3210" s="885" t="s">
        <v>19617</v>
      </c>
      <c r="D3210" s="884" t="s">
        <v>8787</v>
      </c>
      <c r="E3210" s="884" t="s">
        <v>19243</v>
      </c>
      <c r="F3210" s="884" t="s">
        <v>19618</v>
      </c>
    </row>
    <row r="3211" customFormat="false" ht="23.25" hidden="false" customHeight="false" outlineLevel="0" collapsed="false">
      <c r="A3211" s="884" t="s">
        <v>8464</v>
      </c>
      <c r="B3211" s="884" t="s">
        <v>19619</v>
      </c>
      <c r="C3211" s="885" t="s">
        <v>19620</v>
      </c>
      <c r="D3211" s="884" t="s">
        <v>8787</v>
      </c>
      <c r="E3211" s="884" t="s">
        <v>19621</v>
      </c>
      <c r="F3211" s="884" t="s">
        <v>19622</v>
      </c>
    </row>
    <row r="3212" customFormat="false" ht="23.25" hidden="false" customHeight="false" outlineLevel="0" collapsed="false">
      <c r="A3212" s="884" t="s">
        <v>8464</v>
      </c>
      <c r="B3212" s="884" t="s">
        <v>19623</v>
      </c>
      <c r="C3212" s="885" t="s">
        <v>19624</v>
      </c>
      <c r="D3212" s="884" t="s">
        <v>8787</v>
      </c>
      <c r="E3212" s="884" t="s">
        <v>10930</v>
      </c>
      <c r="F3212" s="884" t="s">
        <v>8915</v>
      </c>
    </row>
    <row r="3213" customFormat="false" ht="23.25" hidden="false" customHeight="false" outlineLevel="0" collapsed="false">
      <c r="A3213" s="884" t="s">
        <v>8464</v>
      </c>
      <c r="B3213" s="884" t="s">
        <v>19625</v>
      </c>
      <c r="C3213" s="885" t="s">
        <v>19626</v>
      </c>
      <c r="D3213" s="884" t="s">
        <v>8787</v>
      </c>
      <c r="E3213" s="884" t="s">
        <v>19047</v>
      </c>
      <c r="F3213" s="884" t="s">
        <v>19627</v>
      </c>
    </row>
    <row r="3214" customFormat="false" ht="23.25" hidden="false" customHeight="false" outlineLevel="0" collapsed="false">
      <c r="A3214" s="884" t="s">
        <v>8464</v>
      </c>
      <c r="B3214" s="884" t="s">
        <v>19628</v>
      </c>
      <c r="C3214" s="885" t="s">
        <v>19629</v>
      </c>
      <c r="D3214" s="884" t="s">
        <v>8787</v>
      </c>
      <c r="E3214" s="884" t="s">
        <v>11526</v>
      </c>
      <c r="F3214" s="884" t="s">
        <v>8911</v>
      </c>
    </row>
    <row r="3215" customFormat="false" ht="23.25" hidden="false" customHeight="false" outlineLevel="0" collapsed="false">
      <c r="A3215" s="884" t="s">
        <v>8464</v>
      </c>
      <c r="B3215" s="884" t="s">
        <v>19630</v>
      </c>
      <c r="C3215" s="885" t="s">
        <v>19631</v>
      </c>
      <c r="D3215" s="884" t="s">
        <v>8787</v>
      </c>
      <c r="E3215" s="884" t="s">
        <v>19632</v>
      </c>
      <c r="F3215" s="884" t="s">
        <v>19633</v>
      </c>
    </row>
    <row r="3216" customFormat="false" ht="23.25" hidden="false" customHeight="false" outlineLevel="0" collapsed="false">
      <c r="A3216" s="884" t="s">
        <v>8464</v>
      </c>
      <c r="B3216" s="884" t="s">
        <v>19634</v>
      </c>
      <c r="C3216" s="885" t="s">
        <v>19635</v>
      </c>
      <c r="D3216" s="884" t="s">
        <v>8787</v>
      </c>
      <c r="E3216" s="884" t="s">
        <v>19636</v>
      </c>
      <c r="F3216" s="884" t="s">
        <v>19637</v>
      </c>
    </row>
    <row r="3217" customFormat="false" ht="23.25" hidden="false" customHeight="false" outlineLevel="0" collapsed="false">
      <c r="A3217" s="884" t="s">
        <v>8464</v>
      </c>
      <c r="B3217" s="884" t="s">
        <v>19638</v>
      </c>
      <c r="C3217" s="885" t="s">
        <v>19639</v>
      </c>
      <c r="D3217" s="884" t="s">
        <v>8787</v>
      </c>
      <c r="E3217" s="884" t="s">
        <v>19640</v>
      </c>
      <c r="F3217" s="884" t="s">
        <v>10415</v>
      </c>
    </row>
    <row r="3218" customFormat="false" ht="23.25" hidden="false" customHeight="false" outlineLevel="0" collapsed="false">
      <c r="A3218" s="884" t="s">
        <v>8464</v>
      </c>
      <c r="B3218" s="884" t="s">
        <v>19641</v>
      </c>
      <c r="C3218" s="885" t="s">
        <v>19642</v>
      </c>
      <c r="D3218" s="884" t="s">
        <v>8787</v>
      </c>
      <c r="E3218" s="884" t="s">
        <v>19643</v>
      </c>
      <c r="F3218" s="884" t="s">
        <v>11029</v>
      </c>
    </row>
    <row r="3219" customFormat="false" ht="23.25" hidden="false" customHeight="false" outlineLevel="0" collapsed="false">
      <c r="A3219" s="884" t="s">
        <v>8464</v>
      </c>
      <c r="B3219" s="884" t="s">
        <v>19644</v>
      </c>
      <c r="C3219" s="885" t="s">
        <v>19645</v>
      </c>
      <c r="D3219" s="884" t="s">
        <v>8787</v>
      </c>
      <c r="E3219" s="884" t="s">
        <v>19646</v>
      </c>
      <c r="F3219" s="884" t="s">
        <v>19647</v>
      </c>
    </row>
    <row r="3220" customFormat="false" ht="23.25" hidden="false" customHeight="false" outlineLevel="0" collapsed="false">
      <c r="A3220" s="884" t="s">
        <v>8464</v>
      </c>
      <c r="B3220" s="884" t="s">
        <v>19648</v>
      </c>
      <c r="C3220" s="885" t="s">
        <v>19649</v>
      </c>
      <c r="D3220" s="884" t="s">
        <v>8787</v>
      </c>
      <c r="E3220" s="884" t="s">
        <v>19650</v>
      </c>
      <c r="F3220" s="884" t="s">
        <v>8932</v>
      </c>
    </row>
    <row r="3221" customFormat="false" ht="23.25" hidden="false" customHeight="false" outlineLevel="0" collapsed="false">
      <c r="A3221" s="884" t="s">
        <v>8464</v>
      </c>
      <c r="B3221" s="884" t="s">
        <v>19651</v>
      </c>
      <c r="C3221" s="885" t="s">
        <v>19652</v>
      </c>
      <c r="D3221" s="884" t="s">
        <v>8787</v>
      </c>
      <c r="E3221" s="884" t="s">
        <v>19653</v>
      </c>
      <c r="F3221" s="884" t="s">
        <v>19654</v>
      </c>
    </row>
    <row r="3222" customFormat="false" ht="15" hidden="false" customHeight="false" outlineLevel="0" collapsed="false">
      <c r="A3222" s="884" t="s">
        <v>8464</v>
      </c>
      <c r="B3222" s="884" t="s">
        <v>19655</v>
      </c>
      <c r="C3222" s="885" t="s">
        <v>19656</v>
      </c>
      <c r="D3222" s="884" t="s">
        <v>8787</v>
      </c>
      <c r="E3222" s="884" t="s">
        <v>8824</v>
      </c>
      <c r="F3222" s="884" t="s">
        <v>19657</v>
      </c>
    </row>
    <row r="3223" customFormat="false" ht="23.25" hidden="false" customHeight="false" outlineLevel="0" collapsed="false">
      <c r="A3223" s="884" t="s">
        <v>8464</v>
      </c>
      <c r="B3223" s="884" t="s">
        <v>19658</v>
      </c>
      <c r="C3223" s="885" t="s">
        <v>19659</v>
      </c>
      <c r="D3223" s="884" t="s">
        <v>8787</v>
      </c>
      <c r="E3223" s="884" t="s">
        <v>19660</v>
      </c>
      <c r="F3223" s="884" t="s">
        <v>19661</v>
      </c>
    </row>
    <row r="3224" customFormat="false" ht="23.25" hidden="false" customHeight="false" outlineLevel="0" collapsed="false">
      <c r="A3224" s="884" t="s">
        <v>8464</v>
      </c>
      <c r="B3224" s="884" t="s">
        <v>19662</v>
      </c>
      <c r="C3224" s="885" t="s">
        <v>19663</v>
      </c>
      <c r="D3224" s="884" t="s">
        <v>8787</v>
      </c>
      <c r="E3224" s="884" t="s">
        <v>15775</v>
      </c>
      <c r="F3224" s="884" t="s">
        <v>19664</v>
      </c>
    </row>
    <row r="3225" customFormat="false" ht="23.25" hidden="false" customHeight="false" outlineLevel="0" collapsed="false">
      <c r="A3225" s="884" t="s">
        <v>8464</v>
      </c>
      <c r="B3225" s="884" t="s">
        <v>19665</v>
      </c>
      <c r="C3225" s="885" t="s">
        <v>19666</v>
      </c>
      <c r="D3225" s="884" t="s">
        <v>8787</v>
      </c>
      <c r="E3225" s="884" t="s">
        <v>19667</v>
      </c>
      <c r="F3225" s="884" t="s">
        <v>12178</v>
      </c>
    </row>
    <row r="3226" customFormat="false" ht="23.25" hidden="false" customHeight="false" outlineLevel="0" collapsed="false">
      <c r="A3226" s="884" t="s">
        <v>8464</v>
      </c>
      <c r="B3226" s="884" t="s">
        <v>19668</v>
      </c>
      <c r="C3226" s="885" t="s">
        <v>19669</v>
      </c>
      <c r="D3226" s="884" t="s">
        <v>8787</v>
      </c>
      <c r="E3226" s="884" t="s">
        <v>8877</v>
      </c>
      <c r="F3226" s="884" t="s">
        <v>19670</v>
      </c>
    </row>
    <row r="3227" customFormat="false" ht="23.25" hidden="false" customHeight="false" outlineLevel="0" collapsed="false">
      <c r="A3227" s="884" t="s">
        <v>8464</v>
      </c>
      <c r="B3227" s="884" t="s">
        <v>19671</v>
      </c>
      <c r="C3227" s="885" t="s">
        <v>19672</v>
      </c>
      <c r="D3227" s="884" t="s">
        <v>8787</v>
      </c>
      <c r="E3227" s="884" t="s">
        <v>19667</v>
      </c>
      <c r="F3227" s="884" t="s">
        <v>12178</v>
      </c>
    </row>
    <row r="3228" customFormat="false" ht="23.25" hidden="false" customHeight="false" outlineLevel="0" collapsed="false">
      <c r="A3228" s="884" t="s">
        <v>8464</v>
      </c>
      <c r="B3228" s="884" t="s">
        <v>19673</v>
      </c>
      <c r="C3228" s="885" t="s">
        <v>19674</v>
      </c>
      <c r="D3228" s="884" t="s">
        <v>8787</v>
      </c>
      <c r="E3228" s="884" t="s">
        <v>19675</v>
      </c>
      <c r="F3228" s="884" t="s">
        <v>17087</v>
      </c>
    </row>
    <row r="3229" customFormat="false" ht="23.25" hidden="false" customHeight="false" outlineLevel="0" collapsed="false">
      <c r="A3229" s="884" t="s">
        <v>8464</v>
      </c>
      <c r="B3229" s="884" t="s">
        <v>19676</v>
      </c>
      <c r="C3229" s="885" t="s">
        <v>19677</v>
      </c>
      <c r="D3229" s="884" t="s">
        <v>8787</v>
      </c>
      <c r="E3229" s="884" t="s">
        <v>12489</v>
      </c>
      <c r="F3229" s="884" t="s">
        <v>19678</v>
      </c>
    </row>
    <row r="3230" customFormat="false" ht="15" hidden="false" customHeight="false" outlineLevel="0" collapsed="false">
      <c r="A3230" s="884" t="s">
        <v>8464</v>
      </c>
      <c r="B3230" s="884" t="s">
        <v>19679</v>
      </c>
      <c r="C3230" s="885" t="s">
        <v>19680</v>
      </c>
      <c r="D3230" s="884" t="s">
        <v>8787</v>
      </c>
      <c r="E3230" s="884" t="s">
        <v>16705</v>
      </c>
      <c r="F3230" s="884" t="s">
        <v>19681</v>
      </c>
    </row>
    <row r="3231" customFormat="false" ht="23.25" hidden="false" customHeight="false" outlineLevel="0" collapsed="false">
      <c r="A3231" s="884" t="s">
        <v>8464</v>
      </c>
      <c r="B3231" s="884" t="s">
        <v>19682</v>
      </c>
      <c r="C3231" s="885" t="s">
        <v>19683</v>
      </c>
      <c r="D3231" s="884" t="s">
        <v>8787</v>
      </c>
      <c r="E3231" s="884" t="s">
        <v>19684</v>
      </c>
      <c r="F3231" s="884" t="s">
        <v>19685</v>
      </c>
    </row>
    <row r="3232" customFormat="false" ht="23.25" hidden="false" customHeight="false" outlineLevel="0" collapsed="false">
      <c r="A3232" s="884" t="s">
        <v>8464</v>
      </c>
      <c r="B3232" s="884" t="s">
        <v>19686</v>
      </c>
      <c r="C3232" s="885" t="s">
        <v>19687</v>
      </c>
      <c r="D3232" s="884" t="s">
        <v>8787</v>
      </c>
      <c r="E3232" s="884" t="s">
        <v>9860</v>
      </c>
      <c r="F3232" s="884" t="s">
        <v>19688</v>
      </c>
    </row>
    <row r="3233" customFormat="false" ht="15" hidden="false" customHeight="false" outlineLevel="0" collapsed="false">
      <c r="A3233" s="884" t="s">
        <v>8464</v>
      </c>
      <c r="B3233" s="884" t="s">
        <v>19689</v>
      </c>
      <c r="C3233" s="885" t="s">
        <v>19690</v>
      </c>
      <c r="D3233" s="884" t="s">
        <v>8787</v>
      </c>
      <c r="E3233" s="884" t="s">
        <v>19691</v>
      </c>
      <c r="F3233" s="884" t="s">
        <v>19692</v>
      </c>
    </row>
    <row r="3234" customFormat="false" ht="23.25" hidden="false" customHeight="false" outlineLevel="0" collapsed="false">
      <c r="A3234" s="884" t="s">
        <v>8464</v>
      </c>
      <c r="B3234" s="884" t="s">
        <v>19693</v>
      </c>
      <c r="C3234" s="885" t="s">
        <v>19694</v>
      </c>
      <c r="D3234" s="884" t="s">
        <v>8787</v>
      </c>
      <c r="E3234" s="884" t="s">
        <v>19695</v>
      </c>
      <c r="F3234" s="884" t="s">
        <v>19696</v>
      </c>
    </row>
    <row r="3235" customFormat="false" ht="23.25" hidden="false" customHeight="false" outlineLevel="0" collapsed="false">
      <c r="A3235" s="884" t="s">
        <v>8464</v>
      </c>
      <c r="B3235" s="884" t="s">
        <v>19697</v>
      </c>
      <c r="C3235" s="885" t="s">
        <v>19698</v>
      </c>
      <c r="D3235" s="884" t="s">
        <v>8787</v>
      </c>
      <c r="E3235" s="884" t="s">
        <v>9428</v>
      </c>
      <c r="F3235" s="884" t="s">
        <v>15788</v>
      </c>
    </row>
    <row r="3236" customFormat="false" ht="23.25" hidden="false" customHeight="false" outlineLevel="0" collapsed="false">
      <c r="A3236" s="884" t="s">
        <v>8464</v>
      </c>
      <c r="B3236" s="884" t="s">
        <v>19699</v>
      </c>
      <c r="C3236" s="885" t="s">
        <v>19700</v>
      </c>
      <c r="D3236" s="884" t="s">
        <v>8787</v>
      </c>
      <c r="E3236" s="884" t="s">
        <v>19135</v>
      </c>
      <c r="F3236" s="884" t="s">
        <v>16001</v>
      </c>
    </row>
    <row r="3237" customFormat="false" ht="23.25" hidden="false" customHeight="false" outlineLevel="0" collapsed="false">
      <c r="A3237" s="884" t="s">
        <v>8464</v>
      </c>
      <c r="B3237" s="884" t="s">
        <v>19701</v>
      </c>
      <c r="C3237" s="885" t="s">
        <v>19702</v>
      </c>
      <c r="D3237" s="884" t="s">
        <v>8787</v>
      </c>
      <c r="E3237" s="884" t="s">
        <v>19244</v>
      </c>
      <c r="F3237" s="884" t="s">
        <v>15883</v>
      </c>
    </row>
    <row r="3238" customFormat="false" ht="23.25" hidden="false" customHeight="false" outlineLevel="0" collapsed="false">
      <c r="A3238" s="884" t="s">
        <v>8464</v>
      </c>
      <c r="B3238" s="884" t="s">
        <v>19703</v>
      </c>
      <c r="C3238" s="885" t="s">
        <v>19704</v>
      </c>
      <c r="D3238" s="884" t="s">
        <v>8787</v>
      </c>
      <c r="E3238" s="884" t="s">
        <v>19705</v>
      </c>
      <c r="F3238" s="884" t="s">
        <v>19706</v>
      </c>
    </row>
    <row r="3239" customFormat="false" ht="23.25" hidden="false" customHeight="false" outlineLevel="0" collapsed="false">
      <c r="A3239" s="884" t="s">
        <v>8464</v>
      </c>
      <c r="B3239" s="884" t="s">
        <v>19707</v>
      </c>
      <c r="C3239" s="885" t="s">
        <v>19708</v>
      </c>
      <c r="D3239" s="884" t="s">
        <v>8787</v>
      </c>
      <c r="E3239" s="884" t="s">
        <v>19709</v>
      </c>
      <c r="F3239" s="884" t="s">
        <v>15014</v>
      </c>
    </row>
    <row r="3240" customFormat="false" ht="23.25" hidden="false" customHeight="false" outlineLevel="0" collapsed="false">
      <c r="A3240" s="884" t="s">
        <v>8464</v>
      </c>
      <c r="B3240" s="884" t="s">
        <v>19710</v>
      </c>
      <c r="C3240" s="885" t="s">
        <v>19711</v>
      </c>
      <c r="D3240" s="884" t="s">
        <v>8787</v>
      </c>
      <c r="E3240" s="884" t="s">
        <v>15856</v>
      </c>
      <c r="F3240" s="884" t="s">
        <v>19712</v>
      </c>
    </row>
    <row r="3241" customFormat="false" ht="23.25" hidden="false" customHeight="false" outlineLevel="0" collapsed="false">
      <c r="A3241" s="884" t="s">
        <v>8464</v>
      </c>
      <c r="B3241" s="884" t="s">
        <v>19713</v>
      </c>
      <c r="C3241" s="885" t="s">
        <v>19714</v>
      </c>
      <c r="D3241" s="884" t="s">
        <v>8787</v>
      </c>
      <c r="E3241" s="884" t="s">
        <v>19715</v>
      </c>
      <c r="F3241" s="884" t="s">
        <v>19716</v>
      </c>
    </row>
    <row r="3242" customFormat="false" ht="23.25" hidden="false" customHeight="false" outlineLevel="0" collapsed="false">
      <c r="A3242" s="884" t="s">
        <v>8464</v>
      </c>
      <c r="B3242" s="884" t="s">
        <v>19717</v>
      </c>
      <c r="C3242" s="885" t="s">
        <v>19718</v>
      </c>
      <c r="D3242" s="884" t="s">
        <v>8787</v>
      </c>
      <c r="E3242" s="884" t="s">
        <v>15844</v>
      </c>
      <c r="F3242" s="884" t="s">
        <v>16873</v>
      </c>
    </row>
    <row r="3243" customFormat="false" ht="15" hidden="false" customHeight="false" outlineLevel="0" collapsed="false">
      <c r="A3243" s="884" t="s">
        <v>8464</v>
      </c>
      <c r="B3243" s="884" t="s">
        <v>19719</v>
      </c>
      <c r="C3243" s="885" t="s">
        <v>19720</v>
      </c>
      <c r="D3243" s="884" t="s">
        <v>8787</v>
      </c>
      <c r="E3243" s="884" t="s">
        <v>19721</v>
      </c>
      <c r="F3243" s="884" t="s">
        <v>9121</v>
      </c>
    </row>
    <row r="3244" customFormat="false" ht="23.25" hidden="false" customHeight="false" outlineLevel="0" collapsed="false">
      <c r="A3244" s="884" t="s">
        <v>8464</v>
      </c>
      <c r="B3244" s="884" t="s">
        <v>19722</v>
      </c>
      <c r="C3244" s="885" t="s">
        <v>19723</v>
      </c>
      <c r="D3244" s="884" t="s">
        <v>8787</v>
      </c>
      <c r="E3244" s="884" t="s">
        <v>11794</v>
      </c>
      <c r="F3244" s="884" t="s">
        <v>11000</v>
      </c>
    </row>
    <row r="3245" customFormat="false" ht="23.25" hidden="false" customHeight="false" outlineLevel="0" collapsed="false">
      <c r="A3245" s="884" t="s">
        <v>8464</v>
      </c>
      <c r="B3245" s="884" t="s">
        <v>19724</v>
      </c>
      <c r="C3245" s="885" t="s">
        <v>19725</v>
      </c>
      <c r="D3245" s="884" t="s">
        <v>8787</v>
      </c>
      <c r="E3245" s="884" t="s">
        <v>19726</v>
      </c>
      <c r="F3245" s="884" t="s">
        <v>19727</v>
      </c>
    </row>
    <row r="3246" customFormat="false" ht="23.25" hidden="false" customHeight="false" outlineLevel="0" collapsed="false">
      <c r="A3246" s="884" t="s">
        <v>8464</v>
      </c>
      <c r="B3246" s="884" t="s">
        <v>19728</v>
      </c>
      <c r="C3246" s="885" t="s">
        <v>19729</v>
      </c>
      <c r="D3246" s="884" t="s">
        <v>8787</v>
      </c>
      <c r="E3246" s="884" t="s">
        <v>17929</v>
      </c>
      <c r="F3246" s="884" t="s">
        <v>16748</v>
      </c>
    </row>
    <row r="3247" customFormat="false" ht="23.25" hidden="false" customHeight="false" outlineLevel="0" collapsed="false">
      <c r="A3247" s="884" t="s">
        <v>8464</v>
      </c>
      <c r="B3247" s="884" t="s">
        <v>19730</v>
      </c>
      <c r="C3247" s="885" t="s">
        <v>19731</v>
      </c>
      <c r="D3247" s="884" t="s">
        <v>8787</v>
      </c>
      <c r="E3247" s="884" t="s">
        <v>19732</v>
      </c>
      <c r="F3247" s="884" t="s">
        <v>19733</v>
      </c>
    </row>
    <row r="3248" customFormat="false" ht="23.25" hidden="false" customHeight="false" outlineLevel="0" collapsed="false">
      <c r="A3248" s="884" t="s">
        <v>8464</v>
      </c>
      <c r="B3248" s="884" t="s">
        <v>19734</v>
      </c>
      <c r="C3248" s="885" t="s">
        <v>19735</v>
      </c>
      <c r="D3248" s="884" t="s">
        <v>8787</v>
      </c>
      <c r="E3248" s="884" t="s">
        <v>15547</v>
      </c>
      <c r="F3248" s="884" t="s">
        <v>17500</v>
      </c>
    </row>
    <row r="3249" customFormat="false" ht="15" hidden="false" customHeight="false" outlineLevel="0" collapsed="false">
      <c r="A3249" s="884" t="s">
        <v>8464</v>
      </c>
      <c r="B3249" s="884" t="s">
        <v>19736</v>
      </c>
      <c r="C3249" s="885" t="s">
        <v>19737</v>
      </c>
      <c r="D3249" s="884" t="s">
        <v>8787</v>
      </c>
      <c r="E3249" s="884" t="s">
        <v>15913</v>
      </c>
      <c r="F3249" s="884" t="s">
        <v>19738</v>
      </c>
    </row>
    <row r="3250" customFormat="false" ht="23.25" hidden="false" customHeight="false" outlineLevel="0" collapsed="false">
      <c r="A3250" s="884" t="s">
        <v>8464</v>
      </c>
      <c r="B3250" s="884" t="s">
        <v>19739</v>
      </c>
      <c r="C3250" s="885" t="s">
        <v>19740</v>
      </c>
      <c r="D3250" s="884" t="s">
        <v>8787</v>
      </c>
      <c r="E3250" s="884" t="s">
        <v>19741</v>
      </c>
      <c r="F3250" s="884" t="s">
        <v>19742</v>
      </c>
    </row>
    <row r="3251" customFormat="false" ht="23.25" hidden="false" customHeight="false" outlineLevel="0" collapsed="false">
      <c r="A3251" s="884" t="s">
        <v>8464</v>
      </c>
      <c r="B3251" s="884" t="s">
        <v>19743</v>
      </c>
      <c r="C3251" s="885" t="s">
        <v>19744</v>
      </c>
      <c r="D3251" s="884" t="s">
        <v>8787</v>
      </c>
      <c r="E3251" s="884" t="s">
        <v>12225</v>
      </c>
      <c r="F3251" s="884" t="s">
        <v>19745</v>
      </c>
    </row>
    <row r="3252" customFormat="false" ht="23.25" hidden="false" customHeight="false" outlineLevel="0" collapsed="false">
      <c r="A3252" s="884" t="s">
        <v>8464</v>
      </c>
      <c r="B3252" s="884" t="s">
        <v>19746</v>
      </c>
      <c r="C3252" s="885" t="s">
        <v>19747</v>
      </c>
      <c r="D3252" s="884" t="s">
        <v>8787</v>
      </c>
      <c r="E3252" s="884" t="s">
        <v>8841</v>
      </c>
      <c r="F3252" s="884" t="s">
        <v>19244</v>
      </c>
    </row>
    <row r="3253" customFormat="false" ht="23.25" hidden="false" customHeight="false" outlineLevel="0" collapsed="false">
      <c r="A3253" s="884" t="s">
        <v>8464</v>
      </c>
      <c r="B3253" s="884" t="s">
        <v>19748</v>
      </c>
      <c r="C3253" s="885" t="s">
        <v>19749</v>
      </c>
      <c r="D3253" s="884" t="s">
        <v>8787</v>
      </c>
      <c r="E3253" s="884" t="s">
        <v>19750</v>
      </c>
      <c r="F3253" s="884" t="s">
        <v>17041</v>
      </c>
    </row>
    <row r="3254" customFormat="false" ht="23.25" hidden="false" customHeight="false" outlineLevel="0" collapsed="false">
      <c r="A3254" s="884" t="s">
        <v>8464</v>
      </c>
      <c r="B3254" s="884" t="s">
        <v>19751</v>
      </c>
      <c r="C3254" s="885" t="s">
        <v>19752</v>
      </c>
      <c r="D3254" s="884" t="s">
        <v>8787</v>
      </c>
      <c r="E3254" s="884" t="s">
        <v>19753</v>
      </c>
      <c r="F3254" s="884" t="s">
        <v>19754</v>
      </c>
    </row>
    <row r="3255" customFormat="false" ht="23.25" hidden="false" customHeight="false" outlineLevel="0" collapsed="false">
      <c r="A3255" s="884" t="s">
        <v>8464</v>
      </c>
      <c r="B3255" s="884" t="s">
        <v>19755</v>
      </c>
      <c r="C3255" s="885" t="s">
        <v>19756</v>
      </c>
      <c r="D3255" s="884" t="s">
        <v>8787</v>
      </c>
      <c r="E3255" s="884" t="s">
        <v>19757</v>
      </c>
      <c r="F3255" s="884" t="s">
        <v>19758</v>
      </c>
    </row>
    <row r="3256" customFormat="false" ht="23.25" hidden="false" customHeight="false" outlineLevel="0" collapsed="false">
      <c r="A3256" s="884" t="s">
        <v>8464</v>
      </c>
      <c r="B3256" s="884" t="s">
        <v>19759</v>
      </c>
      <c r="C3256" s="885" t="s">
        <v>19760</v>
      </c>
      <c r="D3256" s="884" t="s">
        <v>8787</v>
      </c>
      <c r="E3256" s="884" t="s">
        <v>16425</v>
      </c>
      <c r="F3256" s="884" t="s">
        <v>19761</v>
      </c>
    </row>
    <row r="3257" customFormat="false" ht="23.25" hidden="false" customHeight="false" outlineLevel="0" collapsed="false">
      <c r="A3257" s="884" t="s">
        <v>8464</v>
      </c>
      <c r="B3257" s="884" t="s">
        <v>19762</v>
      </c>
      <c r="C3257" s="885" t="s">
        <v>19763</v>
      </c>
      <c r="D3257" s="884" t="s">
        <v>8787</v>
      </c>
      <c r="E3257" s="884" t="s">
        <v>19764</v>
      </c>
      <c r="F3257" s="884" t="s">
        <v>8520</v>
      </c>
    </row>
    <row r="3258" customFormat="false" ht="15" hidden="false" customHeight="false" outlineLevel="0" collapsed="false">
      <c r="A3258" s="884" t="s">
        <v>8464</v>
      </c>
      <c r="B3258" s="884" t="s">
        <v>19765</v>
      </c>
      <c r="C3258" s="885" t="s">
        <v>19766</v>
      </c>
      <c r="D3258" s="884" t="s">
        <v>8787</v>
      </c>
      <c r="E3258" s="884" t="s">
        <v>19767</v>
      </c>
      <c r="F3258" s="884" t="s">
        <v>19768</v>
      </c>
    </row>
    <row r="3259" customFormat="false" ht="23.25" hidden="false" customHeight="false" outlineLevel="0" collapsed="false">
      <c r="A3259" s="884" t="s">
        <v>8464</v>
      </c>
      <c r="B3259" s="884" t="s">
        <v>19769</v>
      </c>
      <c r="C3259" s="885" t="s">
        <v>19770</v>
      </c>
      <c r="D3259" s="884" t="s">
        <v>8787</v>
      </c>
      <c r="E3259" s="884" t="s">
        <v>19771</v>
      </c>
      <c r="F3259" s="884" t="s">
        <v>9234</v>
      </c>
    </row>
    <row r="3260" customFormat="false" ht="23.25" hidden="false" customHeight="false" outlineLevel="0" collapsed="false">
      <c r="A3260" s="884" t="s">
        <v>8464</v>
      </c>
      <c r="B3260" s="884" t="s">
        <v>19772</v>
      </c>
      <c r="C3260" s="885" t="s">
        <v>19773</v>
      </c>
      <c r="D3260" s="884" t="s">
        <v>8787</v>
      </c>
      <c r="E3260" s="884" t="s">
        <v>19774</v>
      </c>
      <c r="F3260" s="884" t="s">
        <v>8897</v>
      </c>
    </row>
    <row r="3261" customFormat="false" ht="23.25" hidden="false" customHeight="false" outlineLevel="0" collapsed="false">
      <c r="A3261" s="884" t="s">
        <v>8464</v>
      </c>
      <c r="B3261" s="884" t="s">
        <v>19775</v>
      </c>
      <c r="C3261" s="885" t="s">
        <v>19776</v>
      </c>
      <c r="D3261" s="884" t="s">
        <v>8787</v>
      </c>
      <c r="E3261" s="884" t="s">
        <v>19777</v>
      </c>
      <c r="F3261" s="884" t="s">
        <v>19778</v>
      </c>
    </row>
    <row r="3262" customFormat="false" ht="23.25" hidden="false" customHeight="false" outlineLevel="0" collapsed="false">
      <c r="A3262" s="884" t="s">
        <v>8464</v>
      </c>
      <c r="B3262" s="884" t="s">
        <v>19779</v>
      </c>
      <c r="C3262" s="885" t="s">
        <v>19780</v>
      </c>
      <c r="D3262" s="884" t="s">
        <v>8787</v>
      </c>
      <c r="E3262" s="884" t="s">
        <v>16032</v>
      </c>
      <c r="F3262" s="884" t="s">
        <v>9431</v>
      </c>
    </row>
    <row r="3263" customFormat="false" ht="23.25" hidden="false" customHeight="false" outlineLevel="0" collapsed="false">
      <c r="A3263" s="884" t="s">
        <v>8464</v>
      </c>
      <c r="B3263" s="884" t="s">
        <v>19781</v>
      </c>
      <c r="C3263" s="885" t="s">
        <v>19782</v>
      </c>
      <c r="D3263" s="884" t="s">
        <v>8787</v>
      </c>
      <c r="E3263" s="884" t="s">
        <v>19177</v>
      </c>
      <c r="F3263" s="884" t="s">
        <v>19783</v>
      </c>
    </row>
    <row r="3264" customFormat="false" ht="23.25" hidden="false" customHeight="false" outlineLevel="0" collapsed="false">
      <c r="A3264" s="884" t="s">
        <v>8464</v>
      </c>
      <c r="B3264" s="884" t="s">
        <v>19784</v>
      </c>
      <c r="C3264" s="885" t="s">
        <v>19785</v>
      </c>
      <c r="D3264" s="884" t="s">
        <v>8787</v>
      </c>
      <c r="E3264" s="884" t="s">
        <v>19786</v>
      </c>
      <c r="F3264" s="884" t="s">
        <v>19787</v>
      </c>
    </row>
    <row r="3265" customFormat="false" ht="15" hidden="false" customHeight="false" outlineLevel="0" collapsed="false">
      <c r="A3265" s="884" t="s">
        <v>8464</v>
      </c>
      <c r="B3265" s="884" t="s">
        <v>19788</v>
      </c>
      <c r="C3265" s="885" t="s">
        <v>19789</v>
      </c>
      <c r="D3265" s="884" t="s">
        <v>8787</v>
      </c>
      <c r="E3265" s="884" t="s">
        <v>16911</v>
      </c>
      <c r="F3265" s="884" t="s">
        <v>19790</v>
      </c>
    </row>
    <row r="3266" customFormat="false" ht="23.25" hidden="false" customHeight="false" outlineLevel="0" collapsed="false">
      <c r="A3266" s="884" t="s">
        <v>8464</v>
      </c>
      <c r="B3266" s="884" t="s">
        <v>19791</v>
      </c>
      <c r="C3266" s="885" t="s">
        <v>19792</v>
      </c>
      <c r="D3266" s="884" t="s">
        <v>8787</v>
      </c>
      <c r="E3266" s="884" t="s">
        <v>19793</v>
      </c>
      <c r="F3266" s="884" t="s">
        <v>19794</v>
      </c>
    </row>
    <row r="3267" customFormat="false" ht="23.25" hidden="false" customHeight="false" outlineLevel="0" collapsed="false">
      <c r="A3267" s="884" t="s">
        <v>8464</v>
      </c>
      <c r="B3267" s="884" t="s">
        <v>19795</v>
      </c>
      <c r="C3267" s="885" t="s">
        <v>19796</v>
      </c>
      <c r="D3267" s="884" t="s">
        <v>8787</v>
      </c>
      <c r="E3267" s="884" t="s">
        <v>9432</v>
      </c>
      <c r="F3267" s="884" t="s">
        <v>11179</v>
      </c>
    </row>
    <row r="3268" customFormat="false" ht="23.25" hidden="false" customHeight="false" outlineLevel="0" collapsed="false">
      <c r="A3268" s="884" t="s">
        <v>8464</v>
      </c>
      <c r="B3268" s="884" t="s">
        <v>19797</v>
      </c>
      <c r="C3268" s="885" t="s">
        <v>19798</v>
      </c>
      <c r="D3268" s="884" t="s">
        <v>8787</v>
      </c>
      <c r="E3268" s="884" t="s">
        <v>19799</v>
      </c>
      <c r="F3268" s="884" t="s">
        <v>19800</v>
      </c>
    </row>
    <row r="3269" customFormat="false" ht="23.25" hidden="false" customHeight="false" outlineLevel="0" collapsed="false">
      <c r="A3269" s="884" t="s">
        <v>8464</v>
      </c>
      <c r="B3269" s="884" t="s">
        <v>19801</v>
      </c>
      <c r="C3269" s="885" t="s">
        <v>19802</v>
      </c>
      <c r="D3269" s="884" t="s">
        <v>8787</v>
      </c>
      <c r="E3269" s="884" t="s">
        <v>11209</v>
      </c>
      <c r="F3269" s="884" t="s">
        <v>19803</v>
      </c>
    </row>
    <row r="3270" customFormat="false" ht="23.25" hidden="false" customHeight="false" outlineLevel="0" collapsed="false">
      <c r="A3270" s="884" t="s">
        <v>8464</v>
      </c>
      <c r="B3270" s="884" t="s">
        <v>19804</v>
      </c>
      <c r="C3270" s="885" t="s">
        <v>19805</v>
      </c>
      <c r="D3270" s="884" t="s">
        <v>8787</v>
      </c>
      <c r="E3270" s="884" t="s">
        <v>19200</v>
      </c>
      <c r="F3270" s="884" t="s">
        <v>9417</v>
      </c>
    </row>
    <row r="3271" customFormat="false" ht="23.25" hidden="false" customHeight="false" outlineLevel="0" collapsed="false">
      <c r="A3271" s="884" t="s">
        <v>8464</v>
      </c>
      <c r="B3271" s="884" t="s">
        <v>19806</v>
      </c>
      <c r="C3271" s="885" t="s">
        <v>19807</v>
      </c>
      <c r="D3271" s="884" t="s">
        <v>8787</v>
      </c>
      <c r="E3271" s="884" t="s">
        <v>19808</v>
      </c>
      <c r="F3271" s="884" t="s">
        <v>13962</v>
      </c>
    </row>
    <row r="3272" customFormat="false" ht="23.25" hidden="false" customHeight="false" outlineLevel="0" collapsed="false">
      <c r="A3272" s="884" t="s">
        <v>8464</v>
      </c>
      <c r="B3272" s="884" t="s">
        <v>19809</v>
      </c>
      <c r="C3272" s="885" t="s">
        <v>19810</v>
      </c>
      <c r="D3272" s="884" t="s">
        <v>8787</v>
      </c>
      <c r="E3272" s="884" t="s">
        <v>19811</v>
      </c>
      <c r="F3272" s="884" t="s">
        <v>15034</v>
      </c>
    </row>
    <row r="3273" customFormat="false" ht="23.25" hidden="false" customHeight="false" outlineLevel="0" collapsed="false">
      <c r="A3273" s="884" t="s">
        <v>8464</v>
      </c>
      <c r="B3273" s="884" t="s">
        <v>19812</v>
      </c>
      <c r="C3273" s="885" t="s">
        <v>19813</v>
      </c>
      <c r="D3273" s="884" t="s">
        <v>8787</v>
      </c>
      <c r="E3273" s="884" t="s">
        <v>19811</v>
      </c>
      <c r="F3273" s="884" t="s">
        <v>15034</v>
      </c>
    </row>
    <row r="3274" customFormat="false" ht="23.25" hidden="false" customHeight="false" outlineLevel="0" collapsed="false">
      <c r="A3274" s="884" t="s">
        <v>8464</v>
      </c>
      <c r="B3274" s="884" t="s">
        <v>19814</v>
      </c>
      <c r="C3274" s="885" t="s">
        <v>19815</v>
      </c>
      <c r="D3274" s="884" t="s">
        <v>8787</v>
      </c>
      <c r="E3274" s="884" t="s">
        <v>15393</v>
      </c>
      <c r="F3274" s="884" t="s">
        <v>19816</v>
      </c>
    </row>
    <row r="3275" customFormat="false" ht="23.25" hidden="false" customHeight="false" outlineLevel="0" collapsed="false">
      <c r="A3275" s="884" t="s">
        <v>8464</v>
      </c>
      <c r="B3275" s="884" t="s">
        <v>19817</v>
      </c>
      <c r="C3275" s="885" t="s">
        <v>19818</v>
      </c>
      <c r="D3275" s="884" t="s">
        <v>8787</v>
      </c>
      <c r="E3275" s="884" t="s">
        <v>19819</v>
      </c>
      <c r="F3275" s="884" t="s">
        <v>19820</v>
      </c>
    </row>
    <row r="3276" customFormat="false" ht="23.25" hidden="false" customHeight="false" outlineLevel="0" collapsed="false">
      <c r="A3276" s="884" t="s">
        <v>8464</v>
      </c>
      <c r="B3276" s="884" t="s">
        <v>19821</v>
      </c>
      <c r="C3276" s="885" t="s">
        <v>19822</v>
      </c>
      <c r="D3276" s="884" t="s">
        <v>8787</v>
      </c>
      <c r="E3276" s="884" t="s">
        <v>16619</v>
      </c>
      <c r="F3276" s="884" t="s">
        <v>19823</v>
      </c>
    </row>
    <row r="3277" customFormat="false" ht="23.25" hidden="false" customHeight="false" outlineLevel="0" collapsed="false">
      <c r="A3277" s="884" t="s">
        <v>8464</v>
      </c>
      <c r="B3277" s="884" t="s">
        <v>19824</v>
      </c>
      <c r="C3277" s="885" t="s">
        <v>19825</v>
      </c>
      <c r="D3277" s="884" t="s">
        <v>8787</v>
      </c>
      <c r="E3277" s="884" t="s">
        <v>19826</v>
      </c>
      <c r="F3277" s="884" t="s">
        <v>19827</v>
      </c>
    </row>
    <row r="3278" customFormat="false" ht="23.25" hidden="false" customHeight="false" outlineLevel="0" collapsed="false">
      <c r="A3278" s="884" t="s">
        <v>8464</v>
      </c>
      <c r="B3278" s="884" t="s">
        <v>19828</v>
      </c>
      <c r="C3278" s="885" t="s">
        <v>19829</v>
      </c>
      <c r="D3278" s="884" t="s">
        <v>8787</v>
      </c>
      <c r="E3278" s="884" t="s">
        <v>19434</v>
      </c>
      <c r="F3278" s="884" t="s">
        <v>19830</v>
      </c>
    </row>
    <row r="3279" customFormat="false" ht="15" hidden="false" customHeight="false" outlineLevel="0" collapsed="false">
      <c r="A3279" s="884" t="s">
        <v>8464</v>
      </c>
      <c r="B3279" s="884" t="s">
        <v>19831</v>
      </c>
      <c r="C3279" s="885" t="s">
        <v>19832</v>
      </c>
      <c r="D3279" s="884" t="s">
        <v>8787</v>
      </c>
      <c r="E3279" s="884" t="s">
        <v>19833</v>
      </c>
      <c r="F3279" s="884" t="s">
        <v>10453</v>
      </c>
    </row>
    <row r="3280" customFormat="false" ht="23.25" hidden="false" customHeight="false" outlineLevel="0" collapsed="false">
      <c r="A3280" s="884" t="s">
        <v>8464</v>
      </c>
      <c r="B3280" s="884" t="s">
        <v>19834</v>
      </c>
      <c r="C3280" s="885" t="s">
        <v>19835</v>
      </c>
      <c r="D3280" s="884" t="s">
        <v>8787</v>
      </c>
      <c r="E3280" s="884" t="s">
        <v>19836</v>
      </c>
      <c r="F3280" s="884" t="s">
        <v>9401</v>
      </c>
    </row>
    <row r="3281" customFormat="false" ht="23.25" hidden="false" customHeight="false" outlineLevel="0" collapsed="false">
      <c r="A3281" s="884" t="s">
        <v>8464</v>
      </c>
      <c r="B3281" s="884" t="s">
        <v>19837</v>
      </c>
      <c r="C3281" s="885" t="s">
        <v>19838</v>
      </c>
      <c r="D3281" s="884" t="s">
        <v>8787</v>
      </c>
      <c r="E3281" s="884" t="s">
        <v>19839</v>
      </c>
      <c r="F3281" s="884" t="s">
        <v>8545</v>
      </c>
    </row>
    <row r="3282" customFormat="false" ht="15" hidden="false" customHeight="false" outlineLevel="0" collapsed="false">
      <c r="A3282" s="884" t="s">
        <v>8464</v>
      </c>
      <c r="B3282" s="884" t="s">
        <v>19840</v>
      </c>
      <c r="C3282" s="885" t="s">
        <v>19841</v>
      </c>
      <c r="D3282" s="884" t="s">
        <v>8787</v>
      </c>
      <c r="E3282" s="884" t="s">
        <v>19842</v>
      </c>
      <c r="F3282" s="884" t="s">
        <v>19843</v>
      </c>
    </row>
    <row r="3283" customFormat="false" ht="23.25" hidden="false" customHeight="false" outlineLevel="0" collapsed="false">
      <c r="A3283" s="884" t="s">
        <v>8464</v>
      </c>
      <c r="B3283" s="884" t="s">
        <v>19844</v>
      </c>
      <c r="C3283" s="885" t="s">
        <v>19845</v>
      </c>
      <c r="D3283" s="884" t="s">
        <v>8787</v>
      </c>
      <c r="E3283" s="884" t="s">
        <v>8584</v>
      </c>
      <c r="F3283" s="884" t="s">
        <v>19846</v>
      </c>
    </row>
    <row r="3284" customFormat="false" ht="23.25" hidden="false" customHeight="false" outlineLevel="0" collapsed="false">
      <c r="A3284" s="884" t="s">
        <v>8464</v>
      </c>
      <c r="B3284" s="884" t="s">
        <v>19847</v>
      </c>
      <c r="C3284" s="885" t="s">
        <v>19848</v>
      </c>
      <c r="D3284" s="884" t="s">
        <v>8787</v>
      </c>
      <c r="E3284" s="884" t="s">
        <v>19745</v>
      </c>
      <c r="F3284" s="884" t="s">
        <v>19849</v>
      </c>
    </row>
    <row r="3285" customFormat="false" ht="23.25" hidden="false" customHeight="false" outlineLevel="0" collapsed="false">
      <c r="A3285" s="884" t="s">
        <v>8464</v>
      </c>
      <c r="B3285" s="884" t="s">
        <v>19850</v>
      </c>
      <c r="C3285" s="885" t="s">
        <v>19851</v>
      </c>
      <c r="D3285" s="884" t="s">
        <v>8787</v>
      </c>
      <c r="E3285" s="884" t="s">
        <v>12091</v>
      </c>
      <c r="F3285" s="884" t="s">
        <v>12716</v>
      </c>
    </row>
    <row r="3286" customFormat="false" ht="23.25" hidden="false" customHeight="false" outlineLevel="0" collapsed="false">
      <c r="A3286" s="884" t="s">
        <v>8464</v>
      </c>
      <c r="B3286" s="884" t="s">
        <v>19852</v>
      </c>
      <c r="C3286" s="885" t="s">
        <v>19853</v>
      </c>
      <c r="D3286" s="884" t="s">
        <v>8787</v>
      </c>
      <c r="E3286" s="884" t="s">
        <v>9809</v>
      </c>
      <c r="F3286" s="884" t="s">
        <v>19854</v>
      </c>
    </row>
    <row r="3287" customFormat="false" ht="15" hidden="false" customHeight="false" outlineLevel="0" collapsed="false">
      <c r="A3287" s="884" t="s">
        <v>8464</v>
      </c>
      <c r="B3287" s="884" t="s">
        <v>19855</v>
      </c>
      <c r="C3287" s="885" t="s">
        <v>19856</v>
      </c>
      <c r="D3287" s="884" t="s">
        <v>8787</v>
      </c>
      <c r="E3287" s="884" t="s">
        <v>19857</v>
      </c>
      <c r="F3287" s="884" t="s">
        <v>19858</v>
      </c>
    </row>
    <row r="3288" customFormat="false" ht="23.25" hidden="false" customHeight="false" outlineLevel="0" collapsed="false">
      <c r="A3288" s="884" t="s">
        <v>8464</v>
      </c>
      <c r="B3288" s="884" t="s">
        <v>19859</v>
      </c>
      <c r="C3288" s="885" t="s">
        <v>19860</v>
      </c>
      <c r="D3288" s="884" t="s">
        <v>8787</v>
      </c>
      <c r="E3288" s="884" t="s">
        <v>19861</v>
      </c>
      <c r="F3288" s="884" t="s">
        <v>19862</v>
      </c>
    </row>
    <row r="3289" customFormat="false" ht="15" hidden="false" customHeight="false" outlineLevel="0" collapsed="false">
      <c r="A3289" s="884" t="s">
        <v>8464</v>
      </c>
      <c r="B3289" s="884" t="s">
        <v>19863</v>
      </c>
      <c r="C3289" s="885" t="s">
        <v>19864</v>
      </c>
      <c r="D3289" s="884" t="s">
        <v>8787</v>
      </c>
      <c r="E3289" s="884" t="s">
        <v>18753</v>
      </c>
      <c r="F3289" s="884" t="s">
        <v>19865</v>
      </c>
    </row>
    <row r="3290" customFormat="false" ht="15" hidden="false" customHeight="false" outlineLevel="0" collapsed="false">
      <c r="A3290" s="884" t="s">
        <v>8464</v>
      </c>
      <c r="B3290" s="884" t="s">
        <v>19866</v>
      </c>
      <c r="C3290" s="885" t="s">
        <v>19867</v>
      </c>
      <c r="D3290" s="884" t="s">
        <v>8787</v>
      </c>
      <c r="E3290" s="884" t="s">
        <v>19868</v>
      </c>
      <c r="F3290" s="884" t="s">
        <v>19869</v>
      </c>
    </row>
    <row r="3291" customFormat="false" ht="23.25" hidden="false" customHeight="false" outlineLevel="0" collapsed="false">
      <c r="A3291" s="884" t="s">
        <v>8464</v>
      </c>
      <c r="B3291" s="884" t="s">
        <v>19870</v>
      </c>
      <c r="C3291" s="885" t="s">
        <v>19871</v>
      </c>
      <c r="D3291" s="884" t="s">
        <v>8787</v>
      </c>
      <c r="E3291" s="884" t="s">
        <v>11791</v>
      </c>
      <c r="F3291" s="884" t="s">
        <v>19872</v>
      </c>
    </row>
    <row r="3292" customFormat="false" ht="15" hidden="false" customHeight="false" outlineLevel="0" collapsed="false">
      <c r="A3292" s="884" t="s">
        <v>8464</v>
      </c>
      <c r="B3292" s="884" t="s">
        <v>19873</v>
      </c>
      <c r="C3292" s="885" t="s">
        <v>19874</v>
      </c>
      <c r="D3292" s="884" t="s">
        <v>8787</v>
      </c>
      <c r="E3292" s="884" t="s">
        <v>16829</v>
      </c>
      <c r="F3292" s="884" t="s">
        <v>18827</v>
      </c>
    </row>
    <row r="3293" customFormat="false" ht="15" hidden="false" customHeight="false" outlineLevel="0" collapsed="false">
      <c r="A3293" s="884" t="s">
        <v>8464</v>
      </c>
      <c r="B3293" s="884" t="s">
        <v>19875</v>
      </c>
      <c r="C3293" s="885" t="s">
        <v>19876</v>
      </c>
      <c r="D3293" s="884" t="s">
        <v>8787</v>
      </c>
      <c r="E3293" s="884" t="s">
        <v>19877</v>
      </c>
      <c r="F3293" s="884" t="s">
        <v>19878</v>
      </c>
    </row>
    <row r="3294" customFormat="false" ht="23.25" hidden="false" customHeight="false" outlineLevel="0" collapsed="false">
      <c r="A3294" s="884" t="s">
        <v>8464</v>
      </c>
      <c r="B3294" s="884" t="s">
        <v>19879</v>
      </c>
      <c r="C3294" s="885" t="s">
        <v>19880</v>
      </c>
      <c r="D3294" s="884" t="s">
        <v>8787</v>
      </c>
      <c r="E3294" s="884" t="s">
        <v>12754</v>
      </c>
      <c r="F3294" s="884" t="s">
        <v>12061</v>
      </c>
    </row>
    <row r="3295" customFormat="false" ht="15" hidden="false" customHeight="false" outlineLevel="0" collapsed="false">
      <c r="A3295" s="884" t="s">
        <v>8464</v>
      </c>
      <c r="B3295" s="884" t="s">
        <v>19881</v>
      </c>
      <c r="C3295" s="885" t="s">
        <v>19882</v>
      </c>
      <c r="D3295" s="884" t="s">
        <v>8787</v>
      </c>
      <c r="E3295" s="884" t="s">
        <v>16014</v>
      </c>
      <c r="F3295" s="884" t="s">
        <v>16011</v>
      </c>
    </row>
    <row r="3296" customFormat="false" ht="23.25" hidden="false" customHeight="false" outlineLevel="0" collapsed="false">
      <c r="A3296" s="884" t="s">
        <v>8464</v>
      </c>
      <c r="B3296" s="884" t="s">
        <v>19883</v>
      </c>
      <c r="C3296" s="885" t="s">
        <v>19884</v>
      </c>
      <c r="D3296" s="884" t="s">
        <v>8787</v>
      </c>
      <c r="E3296" s="884" t="s">
        <v>8477</v>
      </c>
      <c r="F3296" s="884" t="s">
        <v>19885</v>
      </c>
    </row>
    <row r="3297" customFormat="false" ht="23.25" hidden="false" customHeight="false" outlineLevel="0" collapsed="false">
      <c r="A3297" s="884" t="s">
        <v>8464</v>
      </c>
      <c r="B3297" s="884" t="s">
        <v>19886</v>
      </c>
      <c r="C3297" s="885" t="s">
        <v>19887</v>
      </c>
      <c r="D3297" s="884" t="s">
        <v>8787</v>
      </c>
      <c r="E3297" s="884" t="s">
        <v>19888</v>
      </c>
      <c r="F3297" s="884" t="s">
        <v>19889</v>
      </c>
    </row>
    <row r="3298" customFormat="false" ht="15" hidden="false" customHeight="false" outlineLevel="0" collapsed="false">
      <c r="A3298" s="884" t="s">
        <v>8464</v>
      </c>
      <c r="B3298" s="884" t="s">
        <v>19890</v>
      </c>
      <c r="C3298" s="885" t="s">
        <v>19891</v>
      </c>
      <c r="D3298" s="884" t="s">
        <v>8787</v>
      </c>
      <c r="E3298" s="884" t="s">
        <v>16077</v>
      </c>
      <c r="F3298" s="884" t="s">
        <v>18701</v>
      </c>
    </row>
    <row r="3299" customFormat="false" ht="23.25" hidden="false" customHeight="false" outlineLevel="0" collapsed="false">
      <c r="A3299" s="884" t="s">
        <v>8464</v>
      </c>
      <c r="B3299" s="884" t="s">
        <v>19892</v>
      </c>
      <c r="C3299" s="885" t="s">
        <v>19893</v>
      </c>
      <c r="D3299" s="884" t="s">
        <v>8787</v>
      </c>
      <c r="E3299" s="884" t="s">
        <v>16482</v>
      </c>
      <c r="F3299" s="884" t="s">
        <v>19894</v>
      </c>
    </row>
    <row r="3300" customFormat="false" ht="23.25" hidden="false" customHeight="false" outlineLevel="0" collapsed="false">
      <c r="A3300" s="884" t="s">
        <v>8464</v>
      </c>
      <c r="B3300" s="884" t="s">
        <v>19895</v>
      </c>
      <c r="C3300" s="885" t="s">
        <v>19896</v>
      </c>
      <c r="D3300" s="884" t="s">
        <v>8787</v>
      </c>
      <c r="E3300" s="884" t="s">
        <v>19897</v>
      </c>
      <c r="F3300" s="884" t="s">
        <v>19898</v>
      </c>
    </row>
    <row r="3301" customFormat="false" ht="15" hidden="false" customHeight="false" outlineLevel="0" collapsed="false">
      <c r="A3301" s="884" t="s">
        <v>8464</v>
      </c>
      <c r="B3301" s="884" t="s">
        <v>19899</v>
      </c>
      <c r="C3301" s="885" t="s">
        <v>19900</v>
      </c>
      <c r="D3301" s="884" t="s">
        <v>8787</v>
      </c>
      <c r="E3301" s="884" t="s">
        <v>14915</v>
      </c>
      <c r="F3301" s="884" t="s">
        <v>8880</v>
      </c>
    </row>
    <row r="3302" customFormat="false" ht="23.25" hidden="false" customHeight="false" outlineLevel="0" collapsed="false">
      <c r="A3302" s="884" t="s">
        <v>8464</v>
      </c>
      <c r="B3302" s="884" t="s">
        <v>19901</v>
      </c>
      <c r="C3302" s="885" t="s">
        <v>19902</v>
      </c>
      <c r="D3302" s="884" t="s">
        <v>8787</v>
      </c>
      <c r="E3302" s="884" t="s">
        <v>9402</v>
      </c>
      <c r="F3302" s="884" t="s">
        <v>16055</v>
      </c>
    </row>
    <row r="3303" customFormat="false" ht="15" hidden="false" customHeight="false" outlineLevel="0" collapsed="false">
      <c r="A3303" s="884" t="s">
        <v>8464</v>
      </c>
      <c r="B3303" s="884" t="s">
        <v>19903</v>
      </c>
      <c r="C3303" s="885" t="s">
        <v>19904</v>
      </c>
      <c r="D3303" s="884" t="s">
        <v>8787</v>
      </c>
      <c r="E3303" s="884" t="s">
        <v>19905</v>
      </c>
      <c r="F3303" s="884" t="s">
        <v>19906</v>
      </c>
    </row>
    <row r="3304" customFormat="false" ht="23.25" hidden="false" customHeight="false" outlineLevel="0" collapsed="false">
      <c r="A3304" s="884" t="s">
        <v>8464</v>
      </c>
      <c r="B3304" s="884" t="s">
        <v>19907</v>
      </c>
      <c r="C3304" s="885" t="s">
        <v>19908</v>
      </c>
      <c r="D3304" s="884" t="s">
        <v>8787</v>
      </c>
      <c r="E3304" s="884" t="s">
        <v>19909</v>
      </c>
      <c r="F3304" s="884" t="s">
        <v>19910</v>
      </c>
    </row>
    <row r="3305" customFormat="false" ht="23.25" hidden="false" customHeight="false" outlineLevel="0" collapsed="false">
      <c r="A3305" s="884" t="s">
        <v>8464</v>
      </c>
      <c r="B3305" s="884" t="s">
        <v>19911</v>
      </c>
      <c r="C3305" s="885" t="s">
        <v>19912</v>
      </c>
      <c r="D3305" s="884" t="s">
        <v>8787</v>
      </c>
      <c r="E3305" s="884" t="s">
        <v>19913</v>
      </c>
      <c r="F3305" s="884" t="s">
        <v>9990</v>
      </c>
    </row>
    <row r="3306" customFormat="false" ht="15" hidden="false" customHeight="false" outlineLevel="0" collapsed="false">
      <c r="A3306" s="884" t="s">
        <v>8464</v>
      </c>
      <c r="B3306" s="884" t="s">
        <v>19914</v>
      </c>
      <c r="C3306" s="885" t="s">
        <v>19915</v>
      </c>
      <c r="D3306" s="884" t="s">
        <v>8787</v>
      </c>
      <c r="E3306" s="884" t="s">
        <v>16452</v>
      </c>
      <c r="F3306" s="884" t="s">
        <v>19916</v>
      </c>
    </row>
    <row r="3307" customFormat="false" ht="15" hidden="false" customHeight="false" outlineLevel="0" collapsed="false">
      <c r="A3307" s="884" t="s">
        <v>8464</v>
      </c>
      <c r="B3307" s="884" t="s">
        <v>19917</v>
      </c>
      <c r="C3307" s="885" t="s">
        <v>19918</v>
      </c>
      <c r="D3307" s="884" t="s">
        <v>8787</v>
      </c>
      <c r="E3307" s="884" t="s">
        <v>19919</v>
      </c>
      <c r="F3307" s="884" t="s">
        <v>19920</v>
      </c>
    </row>
    <row r="3308" customFormat="false" ht="23.25" hidden="false" customHeight="false" outlineLevel="0" collapsed="false">
      <c r="A3308" s="884" t="s">
        <v>8464</v>
      </c>
      <c r="B3308" s="884" t="s">
        <v>19921</v>
      </c>
      <c r="C3308" s="885" t="s">
        <v>19922</v>
      </c>
      <c r="D3308" s="884" t="s">
        <v>8787</v>
      </c>
      <c r="E3308" s="884" t="s">
        <v>19923</v>
      </c>
      <c r="F3308" s="884" t="s">
        <v>13535</v>
      </c>
    </row>
    <row r="3309" customFormat="false" ht="15" hidden="false" customHeight="false" outlineLevel="0" collapsed="false">
      <c r="A3309" s="884" t="s">
        <v>8464</v>
      </c>
      <c r="B3309" s="884" t="s">
        <v>19924</v>
      </c>
      <c r="C3309" s="885" t="s">
        <v>19925</v>
      </c>
      <c r="D3309" s="884" t="s">
        <v>8787</v>
      </c>
      <c r="E3309" s="884" t="s">
        <v>19926</v>
      </c>
      <c r="F3309" s="884" t="s">
        <v>19927</v>
      </c>
    </row>
    <row r="3310" customFormat="false" ht="23.25" hidden="false" customHeight="false" outlineLevel="0" collapsed="false">
      <c r="A3310" s="884" t="s">
        <v>8464</v>
      </c>
      <c r="B3310" s="884" t="s">
        <v>19928</v>
      </c>
      <c r="C3310" s="885" t="s">
        <v>19929</v>
      </c>
      <c r="D3310" s="884" t="s">
        <v>8787</v>
      </c>
      <c r="E3310" s="884" t="s">
        <v>19930</v>
      </c>
      <c r="F3310" s="884" t="s">
        <v>19931</v>
      </c>
    </row>
    <row r="3311" customFormat="false" ht="23.25" hidden="false" customHeight="false" outlineLevel="0" collapsed="false">
      <c r="A3311" s="884" t="s">
        <v>8464</v>
      </c>
      <c r="B3311" s="884" t="s">
        <v>19932</v>
      </c>
      <c r="C3311" s="885" t="s">
        <v>19933</v>
      </c>
      <c r="D3311" s="884" t="s">
        <v>8787</v>
      </c>
      <c r="E3311" s="884" t="s">
        <v>11553</v>
      </c>
      <c r="F3311" s="884" t="s">
        <v>15769</v>
      </c>
    </row>
    <row r="3312" customFormat="false" ht="23.25" hidden="false" customHeight="false" outlineLevel="0" collapsed="false">
      <c r="A3312" s="884" t="s">
        <v>8464</v>
      </c>
      <c r="B3312" s="884" t="s">
        <v>19934</v>
      </c>
      <c r="C3312" s="885" t="s">
        <v>19935</v>
      </c>
      <c r="D3312" s="884" t="s">
        <v>8787</v>
      </c>
      <c r="E3312" s="884" t="s">
        <v>19528</v>
      </c>
      <c r="F3312" s="884" t="s">
        <v>19321</v>
      </c>
    </row>
    <row r="3313" customFormat="false" ht="23.25" hidden="false" customHeight="false" outlineLevel="0" collapsed="false">
      <c r="A3313" s="884" t="s">
        <v>8464</v>
      </c>
      <c r="B3313" s="884" t="s">
        <v>19936</v>
      </c>
      <c r="C3313" s="885" t="s">
        <v>19937</v>
      </c>
      <c r="D3313" s="884" t="s">
        <v>8787</v>
      </c>
      <c r="E3313" s="884" t="s">
        <v>19790</v>
      </c>
      <c r="F3313" s="884" t="s">
        <v>19938</v>
      </c>
    </row>
    <row r="3314" customFormat="false" ht="23.25" hidden="false" customHeight="false" outlineLevel="0" collapsed="false">
      <c r="A3314" s="884" t="s">
        <v>8464</v>
      </c>
      <c r="B3314" s="884" t="s">
        <v>19939</v>
      </c>
      <c r="C3314" s="885" t="s">
        <v>19940</v>
      </c>
      <c r="D3314" s="884" t="s">
        <v>8787</v>
      </c>
      <c r="E3314" s="884" t="s">
        <v>19941</v>
      </c>
      <c r="F3314" s="884" t="s">
        <v>19942</v>
      </c>
    </row>
    <row r="3315" customFormat="false" ht="23.25" hidden="false" customHeight="false" outlineLevel="0" collapsed="false">
      <c r="A3315" s="884" t="s">
        <v>8464</v>
      </c>
      <c r="B3315" s="884" t="s">
        <v>19943</v>
      </c>
      <c r="C3315" s="885" t="s">
        <v>19944</v>
      </c>
      <c r="D3315" s="884" t="s">
        <v>8787</v>
      </c>
      <c r="E3315" s="884" t="s">
        <v>16059</v>
      </c>
      <c r="F3315" s="884" t="s">
        <v>19836</v>
      </c>
    </row>
    <row r="3316" customFormat="false" ht="23.25" hidden="false" customHeight="false" outlineLevel="0" collapsed="false">
      <c r="A3316" s="884" t="s">
        <v>8464</v>
      </c>
      <c r="B3316" s="884" t="s">
        <v>19945</v>
      </c>
      <c r="C3316" s="885" t="s">
        <v>19946</v>
      </c>
      <c r="D3316" s="884" t="s">
        <v>8787</v>
      </c>
      <c r="E3316" s="884" t="s">
        <v>12321</v>
      </c>
      <c r="F3316" s="884" t="s">
        <v>19705</v>
      </c>
    </row>
    <row r="3317" customFormat="false" ht="23.25" hidden="false" customHeight="false" outlineLevel="0" collapsed="false">
      <c r="A3317" s="884" t="s">
        <v>8464</v>
      </c>
      <c r="B3317" s="884" t="s">
        <v>19947</v>
      </c>
      <c r="C3317" s="885" t="s">
        <v>19948</v>
      </c>
      <c r="D3317" s="884" t="s">
        <v>8787</v>
      </c>
      <c r="E3317" s="884" t="s">
        <v>8488</v>
      </c>
      <c r="F3317" s="884" t="s">
        <v>19057</v>
      </c>
    </row>
    <row r="3318" customFormat="false" ht="23.25" hidden="false" customHeight="false" outlineLevel="0" collapsed="false">
      <c r="A3318" s="884" t="s">
        <v>8464</v>
      </c>
      <c r="B3318" s="884" t="s">
        <v>19949</v>
      </c>
      <c r="C3318" s="885" t="s">
        <v>19950</v>
      </c>
      <c r="D3318" s="884" t="s">
        <v>8787</v>
      </c>
      <c r="E3318" s="884" t="s">
        <v>19951</v>
      </c>
      <c r="F3318" s="884" t="s">
        <v>19952</v>
      </c>
    </row>
    <row r="3319" customFormat="false" ht="23.25" hidden="false" customHeight="false" outlineLevel="0" collapsed="false">
      <c r="A3319" s="884" t="s">
        <v>8464</v>
      </c>
      <c r="B3319" s="884" t="s">
        <v>19953</v>
      </c>
      <c r="C3319" s="885" t="s">
        <v>19954</v>
      </c>
      <c r="D3319" s="884" t="s">
        <v>8787</v>
      </c>
      <c r="E3319" s="884" t="s">
        <v>19955</v>
      </c>
      <c r="F3319" s="884" t="s">
        <v>8881</v>
      </c>
    </row>
    <row r="3320" customFormat="false" ht="23.25" hidden="false" customHeight="false" outlineLevel="0" collapsed="false">
      <c r="A3320" s="884" t="s">
        <v>8464</v>
      </c>
      <c r="B3320" s="884" t="s">
        <v>19956</v>
      </c>
      <c r="C3320" s="885" t="s">
        <v>19957</v>
      </c>
      <c r="D3320" s="884" t="s">
        <v>8787</v>
      </c>
      <c r="E3320" s="884" t="s">
        <v>17130</v>
      </c>
      <c r="F3320" s="884" t="s">
        <v>19958</v>
      </c>
    </row>
    <row r="3321" customFormat="false" ht="23.25" hidden="false" customHeight="false" outlineLevel="0" collapsed="false">
      <c r="A3321" s="884" t="s">
        <v>8464</v>
      </c>
      <c r="B3321" s="884" t="s">
        <v>19959</v>
      </c>
      <c r="C3321" s="885" t="s">
        <v>19960</v>
      </c>
      <c r="D3321" s="884" t="s">
        <v>8787</v>
      </c>
      <c r="E3321" s="884" t="s">
        <v>16483</v>
      </c>
      <c r="F3321" s="884" t="s">
        <v>19961</v>
      </c>
    </row>
    <row r="3322" customFormat="false" ht="23.25" hidden="false" customHeight="false" outlineLevel="0" collapsed="false">
      <c r="A3322" s="884" t="s">
        <v>8464</v>
      </c>
      <c r="B3322" s="884" t="s">
        <v>19962</v>
      </c>
      <c r="C3322" s="885" t="s">
        <v>19963</v>
      </c>
      <c r="D3322" s="884" t="s">
        <v>8787</v>
      </c>
      <c r="E3322" s="884" t="s">
        <v>16483</v>
      </c>
      <c r="F3322" s="884" t="s">
        <v>19961</v>
      </c>
    </row>
    <row r="3323" customFormat="false" ht="23.25" hidden="false" customHeight="false" outlineLevel="0" collapsed="false">
      <c r="A3323" s="884" t="s">
        <v>8464</v>
      </c>
      <c r="B3323" s="884" t="s">
        <v>19964</v>
      </c>
      <c r="C3323" s="885" t="s">
        <v>19965</v>
      </c>
      <c r="D3323" s="884" t="s">
        <v>8787</v>
      </c>
      <c r="E3323" s="884" t="s">
        <v>11563</v>
      </c>
      <c r="F3323" s="884" t="s">
        <v>9393</v>
      </c>
    </row>
    <row r="3324" customFormat="false" ht="23.25" hidden="false" customHeight="false" outlineLevel="0" collapsed="false">
      <c r="A3324" s="884" t="s">
        <v>8464</v>
      </c>
      <c r="B3324" s="884" t="s">
        <v>19966</v>
      </c>
      <c r="C3324" s="885" t="s">
        <v>19967</v>
      </c>
      <c r="D3324" s="884" t="s">
        <v>8787</v>
      </c>
      <c r="E3324" s="884" t="s">
        <v>16876</v>
      </c>
      <c r="F3324" s="884" t="s">
        <v>8897</v>
      </c>
    </row>
    <row r="3325" customFormat="false" ht="23.25" hidden="false" customHeight="false" outlineLevel="0" collapsed="false">
      <c r="A3325" s="884" t="s">
        <v>8464</v>
      </c>
      <c r="B3325" s="884" t="s">
        <v>19968</v>
      </c>
      <c r="C3325" s="885" t="s">
        <v>19969</v>
      </c>
      <c r="D3325" s="884" t="s">
        <v>8787</v>
      </c>
      <c r="E3325" s="884" t="s">
        <v>15973</v>
      </c>
      <c r="F3325" s="884" t="s">
        <v>8553</v>
      </c>
    </row>
    <row r="3326" customFormat="false" ht="23.25" hidden="false" customHeight="false" outlineLevel="0" collapsed="false">
      <c r="A3326" s="884" t="s">
        <v>8464</v>
      </c>
      <c r="B3326" s="884" t="s">
        <v>19970</v>
      </c>
      <c r="C3326" s="885" t="s">
        <v>19971</v>
      </c>
      <c r="D3326" s="884" t="s">
        <v>8787</v>
      </c>
      <c r="E3326" s="884" t="s">
        <v>9694</v>
      </c>
      <c r="F3326" s="884" t="s">
        <v>19191</v>
      </c>
    </row>
    <row r="3327" customFormat="false" ht="23.25" hidden="false" customHeight="false" outlineLevel="0" collapsed="false">
      <c r="A3327" s="884" t="s">
        <v>8464</v>
      </c>
      <c r="B3327" s="884" t="s">
        <v>19972</v>
      </c>
      <c r="C3327" s="885" t="s">
        <v>19973</v>
      </c>
      <c r="D3327" s="884" t="s">
        <v>8787</v>
      </c>
      <c r="E3327" s="884" t="s">
        <v>14990</v>
      </c>
      <c r="F3327" s="884" t="s">
        <v>19974</v>
      </c>
    </row>
    <row r="3328" customFormat="false" ht="23.25" hidden="false" customHeight="false" outlineLevel="0" collapsed="false">
      <c r="A3328" s="884" t="s">
        <v>8464</v>
      </c>
      <c r="B3328" s="884" t="s">
        <v>19975</v>
      </c>
      <c r="C3328" s="885" t="s">
        <v>19976</v>
      </c>
      <c r="D3328" s="884" t="s">
        <v>8787</v>
      </c>
      <c r="E3328" s="884" t="s">
        <v>15770</v>
      </c>
      <c r="F3328" s="884" t="s">
        <v>8903</v>
      </c>
    </row>
    <row r="3329" customFormat="false" ht="23.25" hidden="false" customHeight="false" outlineLevel="0" collapsed="false">
      <c r="A3329" s="884" t="s">
        <v>8464</v>
      </c>
      <c r="B3329" s="884" t="s">
        <v>19977</v>
      </c>
      <c r="C3329" s="885" t="s">
        <v>19978</v>
      </c>
      <c r="D3329" s="884" t="s">
        <v>8787</v>
      </c>
      <c r="E3329" s="884" t="s">
        <v>8544</v>
      </c>
      <c r="F3329" s="884" t="s">
        <v>19979</v>
      </c>
    </row>
    <row r="3330" customFormat="false" ht="23.25" hidden="false" customHeight="false" outlineLevel="0" collapsed="false">
      <c r="A3330" s="884" t="s">
        <v>8464</v>
      </c>
      <c r="B3330" s="884" t="s">
        <v>19980</v>
      </c>
      <c r="C3330" s="885" t="s">
        <v>19981</v>
      </c>
      <c r="D3330" s="884" t="s">
        <v>8787</v>
      </c>
      <c r="E3330" s="884" t="s">
        <v>15720</v>
      </c>
      <c r="F3330" s="884" t="s">
        <v>8856</v>
      </c>
    </row>
    <row r="3331" customFormat="false" ht="23.25" hidden="false" customHeight="false" outlineLevel="0" collapsed="false">
      <c r="A3331" s="884" t="s">
        <v>8464</v>
      </c>
      <c r="B3331" s="884" t="s">
        <v>19982</v>
      </c>
      <c r="C3331" s="885" t="s">
        <v>19983</v>
      </c>
      <c r="D3331" s="884" t="s">
        <v>8787</v>
      </c>
      <c r="E3331" s="884" t="s">
        <v>16642</v>
      </c>
      <c r="F3331" s="884" t="s">
        <v>15731</v>
      </c>
    </row>
    <row r="3332" customFormat="false" ht="23.25" hidden="false" customHeight="false" outlineLevel="0" collapsed="false">
      <c r="A3332" s="884" t="s">
        <v>8464</v>
      </c>
      <c r="B3332" s="884" t="s">
        <v>19984</v>
      </c>
      <c r="C3332" s="885" t="s">
        <v>19985</v>
      </c>
      <c r="D3332" s="884" t="s">
        <v>8787</v>
      </c>
      <c r="E3332" s="884" t="s">
        <v>19986</v>
      </c>
      <c r="F3332" s="884" t="s">
        <v>19987</v>
      </c>
    </row>
    <row r="3333" customFormat="false" ht="23.25" hidden="false" customHeight="false" outlineLevel="0" collapsed="false">
      <c r="A3333" s="884" t="s">
        <v>8464</v>
      </c>
      <c r="B3333" s="884" t="s">
        <v>19988</v>
      </c>
      <c r="C3333" s="885" t="s">
        <v>19989</v>
      </c>
      <c r="D3333" s="884" t="s">
        <v>8787</v>
      </c>
      <c r="E3333" s="884" t="s">
        <v>11040</v>
      </c>
      <c r="F3333" s="884" t="s">
        <v>19990</v>
      </c>
    </row>
    <row r="3334" customFormat="false" ht="23.25" hidden="false" customHeight="false" outlineLevel="0" collapsed="false">
      <c r="A3334" s="884" t="s">
        <v>8464</v>
      </c>
      <c r="B3334" s="884" t="s">
        <v>19991</v>
      </c>
      <c r="C3334" s="885" t="s">
        <v>19992</v>
      </c>
      <c r="D3334" s="884" t="s">
        <v>8787</v>
      </c>
      <c r="E3334" s="884" t="s">
        <v>16752</v>
      </c>
      <c r="F3334" s="884" t="s">
        <v>19993</v>
      </c>
    </row>
    <row r="3335" customFormat="false" ht="23.25" hidden="false" customHeight="false" outlineLevel="0" collapsed="false">
      <c r="A3335" s="884" t="s">
        <v>8464</v>
      </c>
      <c r="B3335" s="884" t="s">
        <v>19994</v>
      </c>
      <c r="C3335" s="885" t="s">
        <v>19995</v>
      </c>
      <c r="D3335" s="884" t="s">
        <v>8787</v>
      </c>
      <c r="E3335" s="884" t="s">
        <v>19996</v>
      </c>
      <c r="F3335" s="884" t="s">
        <v>12786</v>
      </c>
    </row>
    <row r="3336" customFormat="false" ht="23.25" hidden="false" customHeight="false" outlineLevel="0" collapsed="false">
      <c r="A3336" s="884" t="s">
        <v>8464</v>
      </c>
      <c r="B3336" s="884" t="s">
        <v>19997</v>
      </c>
      <c r="C3336" s="885" t="s">
        <v>19998</v>
      </c>
      <c r="D3336" s="884" t="s">
        <v>8787</v>
      </c>
      <c r="E3336" s="884" t="s">
        <v>16642</v>
      </c>
      <c r="F3336" s="884" t="s">
        <v>15731</v>
      </c>
    </row>
    <row r="3337" customFormat="false" ht="23.25" hidden="false" customHeight="false" outlineLevel="0" collapsed="false">
      <c r="A3337" s="884" t="s">
        <v>8464</v>
      </c>
      <c r="B3337" s="884" t="s">
        <v>19999</v>
      </c>
      <c r="C3337" s="885" t="s">
        <v>20000</v>
      </c>
      <c r="D3337" s="884" t="s">
        <v>8787</v>
      </c>
      <c r="E3337" s="884" t="s">
        <v>20001</v>
      </c>
      <c r="F3337" s="884" t="s">
        <v>19403</v>
      </c>
    </row>
    <row r="3338" customFormat="false" ht="23.25" hidden="false" customHeight="false" outlineLevel="0" collapsed="false">
      <c r="A3338" s="884" t="s">
        <v>8464</v>
      </c>
      <c r="B3338" s="884" t="s">
        <v>20002</v>
      </c>
      <c r="C3338" s="885" t="s">
        <v>20003</v>
      </c>
      <c r="D3338" s="884" t="s">
        <v>8787</v>
      </c>
      <c r="E3338" s="884" t="s">
        <v>19518</v>
      </c>
      <c r="F3338" s="884" t="s">
        <v>15727</v>
      </c>
    </row>
    <row r="3339" customFormat="false" ht="23.25" hidden="false" customHeight="false" outlineLevel="0" collapsed="false">
      <c r="A3339" s="884" t="s">
        <v>8464</v>
      </c>
      <c r="B3339" s="884" t="s">
        <v>20004</v>
      </c>
      <c r="C3339" s="885" t="s">
        <v>20005</v>
      </c>
      <c r="D3339" s="884" t="s">
        <v>8787</v>
      </c>
      <c r="E3339" s="884" t="s">
        <v>20006</v>
      </c>
      <c r="F3339" s="884" t="s">
        <v>20007</v>
      </c>
    </row>
    <row r="3340" customFormat="false" ht="23.25" hidden="false" customHeight="false" outlineLevel="0" collapsed="false">
      <c r="A3340" s="884" t="s">
        <v>8464</v>
      </c>
      <c r="B3340" s="884" t="s">
        <v>20008</v>
      </c>
      <c r="C3340" s="885" t="s">
        <v>20009</v>
      </c>
      <c r="D3340" s="884" t="s">
        <v>8787</v>
      </c>
      <c r="E3340" s="884" t="s">
        <v>20010</v>
      </c>
      <c r="F3340" s="884" t="s">
        <v>20011</v>
      </c>
    </row>
    <row r="3341" customFormat="false" ht="23.25" hidden="false" customHeight="false" outlineLevel="0" collapsed="false">
      <c r="A3341" s="884" t="s">
        <v>8464</v>
      </c>
      <c r="B3341" s="884" t="s">
        <v>20012</v>
      </c>
      <c r="C3341" s="885" t="s">
        <v>20013</v>
      </c>
      <c r="D3341" s="884" t="s">
        <v>8787</v>
      </c>
      <c r="E3341" s="884" t="s">
        <v>8880</v>
      </c>
      <c r="F3341" s="884" t="s">
        <v>20014</v>
      </c>
    </row>
    <row r="3342" customFormat="false" ht="23.25" hidden="false" customHeight="false" outlineLevel="0" collapsed="false">
      <c r="A3342" s="884" t="s">
        <v>8464</v>
      </c>
      <c r="B3342" s="884" t="s">
        <v>20015</v>
      </c>
      <c r="C3342" s="885" t="s">
        <v>20016</v>
      </c>
      <c r="D3342" s="884" t="s">
        <v>8787</v>
      </c>
      <c r="E3342" s="884" t="s">
        <v>19563</v>
      </c>
      <c r="F3342" s="884" t="s">
        <v>20017</v>
      </c>
    </row>
    <row r="3343" customFormat="false" ht="23.25" hidden="false" customHeight="false" outlineLevel="0" collapsed="false">
      <c r="A3343" s="884" t="s">
        <v>8464</v>
      </c>
      <c r="B3343" s="884" t="s">
        <v>20018</v>
      </c>
      <c r="C3343" s="885" t="s">
        <v>20019</v>
      </c>
      <c r="D3343" s="884" t="s">
        <v>8787</v>
      </c>
      <c r="E3343" s="884" t="s">
        <v>20020</v>
      </c>
      <c r="F3343" s="884" t="s">
        <v>11629</v>
      </c>
    </row>
    <row r="3344" customFormat="false" ht="23.25" hidden="false" customHeight="false" outlineLevel="0" collapsed="false">
      <c r="A3344" s="884" t="s">
        <v>8464</v>
      </c>
      <c r="B3344" s="884" t="s">
        <v>20021</v>
      </c>
      <c r="C3344" s="885" t="s">
        <v>20022</v>
      </c>
      <c r="D3344" s="884" t="s">
        <v>8787</v>
      </c>
      <c r="E3344" s="884" t="s">
        <v>20023</v>
      </c>
      <c r="F3344" s="884" t="s">
        <v>19951</v>
      </c>
    </row>
    <row r="3345" customFormat="false" ht="23.25" hidden="false" customHeight="false" outlineLevel="0" collapsed="false">
      <c r="A3345" s="884" t="s">
        <v>8464</v>
      </c>
      <c r="B3345" s="884" t="s">
        <v>20024</v>
      </c>
      <c r="C3345" s="885" t="s">
        <v>20025</v>
      </c>
      <c r="D3345" s="884" t="s">
        <v>8787</v>
      </c>
      <c r="E3345" s="884" t="s">
        <v>19585</v>
      </c>
      <c r="F3345" s="884" t="s">
        <v>20026</v>
      </c>
    </row>
    <row r="3346" customFormat="false" ht="23.25" hidden="false" customHeight="false" outlineLevel="0" collapsed="false">
      <c r="A3346" s="884" t="s">
        <v>8464</v>
      </c>
      <c r="B3346" s="884" t="s">
        <v>20027</v>
      </c>
      <c r="C3346" s="885" t="s">
        <v>20028</v>
      </c>
      <c r="D3346" s="884" t="s">
        <v>8787</v>
      </c>
      <c r="E3346" s="884" t="s">
        <v>20029</v>
      </c>
      <c r="F3346" s="884" t="s">
        <v>20030</v>
      </c>
    </row>
    <row r="3347" customFormat="false" ht="23.25" hidden="false" customHeight="false" outlineLevel="0" collapsed="false">
      <c r="A3347" s="884" t="s">
        <v>8464</v>
      </c>
      <c r="B3347" s="884" t="s">
        <v>20031</v>
      </c>
      <c r="C3347" s="885" t="s">
        <v>20032</v>
      </c>
      <c r="D3347" s="884" t="s">
        <v>8787</v>
      </c>
      <c r="E3347" s="884" t="s">
        <v>20033</v>
      </c>
      <c r="F3347" s="884" t="s">
        <v>20034</v>
      </c>
    </row>
    <row r="3348" customFormat="false" ht="23.25" hidden="false" customHeight="false" outlineLevel="0" collapsed="false">
      <c r="A3348" s="884" t="s">
        <v>8464</v>
      </c>
      <c r="B3348" s="884" t="s">
        <v>20035</v>
      </c>
      <c r="C3348" s="885" t="s">
        <v>20036</v>
      </c>
      <c r="D3348" s="884" t="s">
        <v>8787</v>
      </c>
      <c r="E3348" s="884" t="s">
        <v>20037</v>
      </c>
      <c r="F3348" s="884" t="s">
        <v>17596</v>
      </c>
    </row>
    <row r="3349" customFormat="false" ht="23.25" hidden="false" customHeight="false" outlineLevel="0" collapsed="false">
      <c r="A3349" s="884" t="s">
        <v>8464</v>
      </c>
      <c r="B3349" s="884" t="s">
        <v>20038</v>
      </c>
      <c r="C3349" s="885" t="s">
        <v>20039</v>
      </c>
      <c r="D3349" s="884" t="s">
        <v>8787</v>
      </c>
      <c r="E3349" s="884" t="s">
        <v>19627</v>
      </c>
      <c r="F3349" s="884" t="s">
        <v>20040</v>
      </c>
    </row>
    <row r="3350" customFormat="false" ht="23.25" hidden="false" customHeight="false" outlineLevel="0" collapsed="false">
      <c r="A3350" s="884" t="s">
        <v>8464</v>
      </c>
      <c r="B3350" s="884" t="s">
        <v>20041</v>
      </c>
      <c r="C3350" s="885" t="s">
        <v>20042</v>
      </c>
      <c r="D3350" s="884" t="s">
        <v>8787</v>
      </c>
      <c r="E3350" s="884" t="s">
        <v>16686</v>
      </c>
      <c r="F3350" s="884" t="s">
        <v>20043</v>
      </c>
    </row>
    <row r="3351" customFormat="false" ht="23.25" hidden="false" customHeight="false" outlineLevel="0" collapsed="false">
      <c r="A3351" s="884" t="s">
        <v>8464</v>
      </c>
      <c r="B3351" s="884" t="s">
        <v>20044</v>
      </c>
      <c r="C3351" s="885" t="s">
        <v>20045</v>
      </c>
      <c r="D3351" s="884" t="s">
        <v>8787</v>
      </c>
      <c r="E3351" s="884" t="s">
        <v>20046</v>
      </c>
      <c r="F3351" s="884" t="s">
        <v>18955</v>
      </c>
    </row>
    <row r="3352" customFormat="false" ht="23.25" hidden="false" customHeight="false" outlineLevel="0" collapsed="false">
      <c r="A3352" s="884" t="s">
        <v>8464</v>
      </c>
      <c r="B3352" s="884" t="s">
        <v>20047</v>
      </c>
      <c r="C3352" s="885" t="s">
        <v>20048</v>
      </c>
      <c r="D3352" s="884" t="s">
        <v>8787</v>
      </c>
      <c r="E3352" s="884" t="s">
        <v>11560</v>
      </c>
      <c r="F3352" s="884" t="s">
        <v>20049</v>
      </c>
    </row>
    <row r="3353" customFormat="false" ht="23.25" hidden="false" customHeight="false" outlineLevel="0" collapsed="false">
      <c r="A3353" s="884" t="s">
        <v>8464</v>
      </c>
      <c r="B3353" s="884" t="s">
        <v>20050</v>
      </c>
      <c r="C3353" s="885" t="s">
        <v>20051</v>
      </c>
      <c r="D3353" s="884" t="s">
        <v>8787</v>
      </c>
      <c r="E3353" s="884" t="s">
        <v>20052</v>
      </c>
      <c r="F3353" s="884" t="s">
        <v>20053</v>
      </c>
    </row>
    <row r="3354" customFormat="false" ht="23.25" hidden="false" customHeight="false" outlineLevel="0" collapsed="false">
      <c r="A3354" s="884" t="s">
        <v>8464</v>
      </c>
      <c r="B3354" s="884" t="s">
        <v>20054</v>
      </c>
      <c r="C3354" s="885" t="s">
        <v>20055</v>
      </c>
      <c r="D3354" s="884" t="s">
        <v>8787</v>
      </c>
      <c r="E3354" s="884" t="s">
        <v>20056</v>
      </c>
      <c r="F3354" s="884" t="s">
        <v>16992</v>
      </c>
    </row>
    <row r="3355" customFormat="false" ht="23.25" hidden="false" customHeight="false" outlineLevel="0" collapsed="false">
      <c r="A3355" s="884" t="s">
        <v>8464</v>
      </c>
      <c r="B3355" s="884" t="s">
        <v>20057</v>
      </c>
      <c r="C3355" s="885" t="s">
        <v>20058</v>
      </c>
      <c r="D3355" s="884" t="s">
        <v>8787</v>
      </c>
      <c r="E3355" s="884" t="s">
        <v>20059</v>
      </c>
      <c r="F3355" s="884" t="s">
        <v>20060</v>
      </c>
    </row>
    <row r="3356" customFormat="false" ht="23.25" hidden="false" customHeight="false" outlineLevel="0" collapsed="false">
      <c r="A3356" s="884" t="s">
        <v>8464</v>
      </c>
      <c r="B3356" s="884" t="s">
        <v>20061</v>
      </c>
      <c r="C3356" s="885" t="s">
        <v>20062</v>
      </c>
      <c r="D3356" s="884" t="s">
        <v>8787</v>
      </c>
      <c r="E3356" s="884" t="s">
        <v>18735</v>
      </c>
      <c r="F3356" s="884" t="s">
        <v>10527</v>
      </c>
    </row>
    <row r="3357" customFormat="false" ht="23.25" hidden="false" customHeight="false" outlineLevel="0" collapsed="false">
      <c r="A3357" s="884" t="s">
        <v>8464</v>
      </c>
      <c r="B3357" s="884" t="s">
        <v>20063</v>
      </c>
      <c r="C3357" s="885" t="s">
        <v>20064</v>
      </c>
      <c r="D3357" s="884" t="s">
        <v>8787</v>
      </c>
      <c r="E3357" s="884" t="s">
        <v>20065</v>
      </c>
      <c r="F3357" s="884" t="s">
        <v>20066</v>
      </c>
    </row>
    <row r="3358" customFormat="false" ht="23.25" hidden="false" customHeight="false" outlineLevel="0" collapsed="false">
      <c r="A3358" s="884" t="s">
        <v>8464</v>
      </c>
      <c r="B3358" s="884" t="s">
        <v>20067</v>
      </c>
      <c r="C3358" s="885" t="s">
        <v>20068</v>
      </c>
      <c r="D3358" s="884" t="s">
        <v>8787</v>
      </c>
      <c r="E3358" s="884" t="s">
        <v>20069</v>
      </c>
      <c r="F3358" s="884" t="s">
        <v>10012</v>
      </c>
    </row>
    <row r="3359" customFormat="false" ht="23.25" hidden="false" customHeight="false" outlineLevel="0" collapsed="false">
      <c r="A3359" s="884" t="s">
        <v>8464</v>
      </c>
      <c r="B3359" s="884" t="s">
        <v>20070</v>
      </c>
      <c r="C3359" s="885" t="s">
        <v>20071</v>
      </c>
      <c r="D3359" s="884" t="s">
        <v>8787</v>
      </c>
      <c r="E3359" s="884" t="s">
        <v>9113</v>
      </c>
      <c r="F3359" s="884" t="s">
        <v>20072</v>
      </c>
    </row>
    <row r="3360" customFormat="false" ht="23.25" hidden="false" customHeight="false" outlineLevel="0" collapsed="false">
      <c r="A3360" s="884" t="s">
        <v>8464</v>
      </c>
      <c r="B3360" s="884" t="s">
        <v>20073</v>
      </c>
      <c r="C3360" s="885" t="s">
        <v>20074</v>
      </c>
      <c r="D3360" s="884" t="s">
        <v>8787</v>
      </c>
      <c r="E3360" s="884" t="s">
        <v>14279</v>
      </c>
      <c r="F3360" s="884" t="s">
        <v>20075</v>
      </c>
    </row>
    <row r="3361" customFormat="false" ht="23.25" hidden="false" customHeight="false" outlineLevel="0" collapsed="false">
      <c r="A3361" s="884" t="s">
        <v>8464</v>
      </c>
      <c r="B3361" s="884" t="s">
        <v>20076</v>
      </c>
      <c r="C3361" s="885" t="s">
        <v>20077</v>
      </c>
      <c r="D3361" s="884" t="s">
        <v>8787</v>
      </c>
      <c r="E3361" s="884" t="s">
        <v>8865</v>
      </c>
      <c r="F3361" s="884" t="s">
        <v>19390</v>
      </c>
    </row>
    <row r="3362" customFormat="false" ht="23.25" hidden="false" customHeight="false" outlineLevel="0" collapsed="false">
      <c r="A3362" s="884" t="s">
        <v>8464</v>
      </c>
      <c r="B3362" s="884" t="s">
        <v>20078</v>
      </c>
      <c r="C3362" s="885" t="s">
        <v>20079</v>
      </c>
      <c r="D3362" s="884" t="s">
        <v>8787</v>
      </c>
      <c r="E3362" s="884" t="s">
        <v>20080</v>
      </c>
      <c r="F3362" s="884" t="s">
        <v>9529</v>
      </c>
    </row>
    <row r="3363" customFormat="false" ht="23.25" hidden="false" customHeight="false" outlineLevel="0" collapsed="false">
      <c r="A3363" s="884" t="s">
        <v>8464</v>
      </c>
      <c r="B3363" s="884" t="s">
        <v>20081</v>
      </c>
      <c r="C3363" s="885" t="s">
        <v>20082</v>
      </c>
      <c r="D3363" s="884" t="s">
        <v>8787</v>
      </c>
      <c r="E3363" s="884" t="s">
        <v>17380</v>
      </c>
      <c r="F3363" s="884" t="s">
        <v>20083</v>
      </c>
    </row>
    <row r="3364" customFormat="false" ht="23.25" hidden="false" customHeight="false" outlineLevel="0" collapsed="false">
      <c r="A3364" s="884" t="s">
        <v>8464</v>
      </c>
      <c r="B3364" s="884" t="s">
        <v>20084</v>
      </c>
      <c r="C3364" s="885" t="s">
        <v>20085</v>
      </c>
      <c r="D3364" s="884" t="s">
        <v>8787</v>
      </c>
      <c r="E3364" s="884" t="s">
        <v>20086</v>
      </c>
      <c r="F3364" s="884" t="s">
        <v>20087</v>
      </c>
    </row>
    <row r="3365" customFormat="false" ht="23.25" hidden="false" customHeight="false" outlineLevel="0" collapsed="false">
      <c r="A3365" s="884" t="s">
        <v>8464</v>
      </c>
      <c r="B3365" s="884" t="s">
        <v>20088</v>
      </c>
      <c r="C3365" s="885" t="s">
        <v>20089</v>
      </c>
      <c r="D3365" s="884" t="s">
        <v>8787</v>
      </c>
      <c r="E3365" s="884" t="s">
        <v>20090</v>
      </c>
      <c r="F3365" s="884" t="s">
        <v>20091</v>
      </c>
    </row>
    <row r="3366" customFormat="false" ht="23.25" hidden="false" customHeight="false" outlineLevel="0" collapsed="false">
      <c r="A3366" s="884" t="s">
        <v>8464</v>
      </c>
      <c r="B3366" s="884" t="s">
        <v>20092</v>
      </c>
      <c r="C3366" s="885" t="s">
        <v>20093</v>
      </c>
      <c r="D3366" s="884" t="s">
        <v>8787</v>
      </c>
      <c r="E3366" s="884" t="s">
        <v>20094</v>
      </c>
      <c r="F3366" s="884" t="s">
        <v>18365</v>
      </c>
    </row>
    <row r="3367" customFormat="false" ht="23.25" hidden="false" customHeight="false" outlineLevel="0" collapsed="false">
      <c r="A3367" s="884" t="s">
        <v>8464</v>
      </c>
      <c r="B3367" s="884" t="s">
        <v>20095</v>
      </c>
      <c r="C3367" s="885" t="s">
        <v>20096</v>
      </c>
      <c r="D3367" s="884" t="s">
        <v>8787</v>
      </c>
      <c r="E3367" s="884" t="s">
        <v>20097</v>
      </c>
      <c r="F3367" s="884" t="s">
        <v>8556</v>
      </c>
    </row>
    <row r="3368" customFormat="false" ht="23.25" hidden="false" customHeight="false" outlineLevel="0" collapsed="false">
      <c r="A3368" s="884" t="s">
        <v>8464</v>
      </c>
      <c r="B3368" s="884" t="s">
        <v>20098</v>
      </c>
      <c r="C3368" s="885" t="s">
        <v>20099</v>
      </c>
      <c r="D3368" s="884" t="s">
        <v>8787</v>
      </c>
      <c r="E3368" s="884" t="s">
        <v>20100</v>
      </c>
      <c r="F3368" s="884" t="s">
        <v>20101</v>
      </c>
    </row>
    <row r="3369" customFormat="false" ht="23.25" hidden="false" customHeight="false" outlineLevel="0" collapsed="false">
      <c r="A3369" s="884" t="s">
        <v>8464</v>
      </c>
      <c r="B3369" s="884" t="s">
        <v>20102</v>
      </c>
      <c r="C3369" s="885" t="s">
        <v>20103</v>
      </c>
      <c r="D3369" s="884" t="s">
        <v>8787</v>
      </c>
      <c r="E3369" s="884" t="s">
        <v>20104</v>
      </c>
      <c r="F3369" s="884" t="s">
        <v>10095</v>
      </c>
    </row>
    <row r="3370" customFormat="false" ht="23.25" hidden="false" customHeight="false" outlineLevel="0" collapsed="false">
      <c r="A3370" s="884" t="s">
        <v>8464</v>
      </c>
      <c r="B3370" s="884" t="s">
        <v>20105</v>
      </c>
      <c r="C3370" s="885" t="s">
        <v>20106</v>
      </c>
      <c r="D3370" s="884" t="s">
        <v>8787</v>
      </c>
      <c r="E3370" s="884" t="s">
        <v>19114</v>
      </c>
      <c r="F3370" s="884" t="s">
        <v>13704</v>
      </c>
    </row>
    <row r="3371" customFormat="false" ht="23.25" hidden="false" customHeight="false" outlineLevel="0" collapsed="false">
      <c r="A3371" s="884" t="s">
        <v>8464</v>
      </c>
      <c r="B3371" s="884" t="s">
        <v>20107</v>
      </c>
      <c r="C3371" s="885" t="s">
        <v>20108</v>
      </c>
      <c r="D3371" s="884" t="s">
        <v>8787</v>
      </c>
      <c r="E3371" s="884" t="s">
        <v>20109</v>
      </c>
      <c r="F3371" s="884" t="s">
        <v>20110</v>
      </c>
    </row>
    <row r="3372" customFormat="false" ht="23.25" hidden="false" customHeight="false" outlineLevel="0" collapsed="false">
      <c r="A3372" s="884" t="s">
        <v>8464</v>
      </c>
      <c r="B3372" s="884" t="s">
        <v>20111</v>
      </c>
      <c r="C3372" s="885" t="s">
        <v>20112</v>
      </c>
      <c r="D3372" s="884" t="s">
        <v>8787</v>
      </c>
      <c r="E3372" s="884" t="s">
        <v>19114</v>
      </c>
      <c r="F3372" s="884" t="s">
        <v>13704</v>
      </c>
    </row>
    <row r="3373" customFormat="false" ht="23.25" hidden="false" customHeight="false" outlineLevel="0" collapsed="false">
      <c r="A3373" s="884" t="s">
        <v>8464</v>
      </c>
      <c r="B3373" s="884" t="s">
        <v>20113</v>
      </c>
      <c r="C3373" s="885" t="s">
        <v>20114</v>
      </c>
      <c r="D3373" s="884" t="s">
        <v>8787</v>
      </c>
      <c r="E3373" s="884" t="s">
        <v>17748</v>
      </c>
      <c r="F3373" s="884" t="s">
        <v>20115</v>
      </c>
    </row>
    <row r="3374" customFormat="false" ht="23.25" hidden="false" customHeight="false" outlineLevel="0" collapsed="false">
      <c r="A3374" s="884" t="s">
        <v>8464</v>
      </c>
      <c r="B3374" s="884" t="s">
        <v>20116</v>
      </c>
      <c r="C3374" s="885" t="s">
        <v>20117</v>
      </c>
      <c r="D3374" s="884" t="s">
        <v>8787</v>
      </c>
      <c r="E3374" s="884" t="s">
        <v>20118</v>
      </c>
      <c r="F3374" s="884" t="s">
        <v>20119</v>
      </c>
    </row>
    <row r="3375" customFormat="false" ht="23.25" hidden="false" customHeight="false" outlineLevel="0" collapsed="false">
      <c r="A3375" s="884" t="s">
        <v>8464</v>
      </c>
      <c r="B3375" s="884" t="s">
        <v>20120</v>
      </c>
      <c r="C3375" s="885" t="s">
        <v>20121</v>
      </c>
      <c r="D3375" s="884" t="s">
        <v>8787</v>
      </c>
      <c r="E3375" s="884" t="s">
        <v>20122</v>
      </c>
      <c r="F3375" s="884" t="s">
        <v>17057</v>
      </c>
    </row>
    <row r="3376" customFormat="false" ht="23.25" hidden="false" customHeight="false" outlineLevel="0" collapsed="false">
      <c r="A3376" s="884" t="s">
        <v>8464</v>
      </c>
      <c r="B3376" s="884" t="s">
        <v>20123</v>
      </c>
      <c r="C3376" s="885" t="s">
        <v>20124</v>
      </c>
      <c r="D3376" s="884" t="s">
        <v>8787</v>
      </c>
      <c r="E3376" s="884" t="s">
        <v>20125</v>
      </c>
      <c r="F3376" s="884" t="s">
        <v>11289</v>
      </c>
    </row>
    <row r="3377" customFormat="false" ht="23.25" hidden="false" customHeight="false" outlineLevel="0" collapsed="false">
      <c r="A3377" s="884" t="s">
        <v>8464</v>
      </c>
      <c r="B3377" s="884" t="s">
        <v>20126</v>
      </c>
      <c r="C3377" s="885" t="s">
        <v>20127</v>
      </c>
      <c r="D3377" s="884" t="s">
        <v>8467</v>
      </c>
      <c r="E3377" s="884" t="s">
        <v>20128</v>
      </c>
      <c r="F3377" s="884" t="s">
        <v>17955</v>
      </c>
    </row>
    <row r="3378" customFormat="false" ht="23.25" hidden="false" customHeight="false" outlineLevel="0" collapsed="false">
      <c r="A3378" s="884" t="s">
        <v>8464</v>
      </c>
      <c r="B3378" s="884" t="s">
        <v>20129</v>
      </c>
      <c r="C3378" s="885" t="s">
        <v>20130</v>
      </c>
      <c r="D3378" s="884" t="s">
        <v>8787</v>
      </c>
      <c r="E3378" s="884" t="s">
        <v>12048</v>
      </c>
      <c r="F3378" s="884" t="s">
        <v>8468</v>
      </c>
    </row>
    <row r="3379" customFormat="false" ht="23.25" hidden="false" customHeight="false" outlineLevel="0" collapsed="false">
      <c r="A3379" s="884" t="s">
        <v>8464</v>
      </c>
      <c r="B3379" s="884" t="s">
        <v>20131</v>
      </c>
      <c r="C3379" s="885" t="s">
        <v>20132</v>
      </c>
      <c r="D3379" s="884" t="s">
        <v>8787</v>
      </c>
      <c r="E3379" s="884" t="s">
        <v>8469</v>
      </c>
      <c r="F3379" s="884" t="s">
        <v>20133</v>
      </c>
    </row>
    <row r="3380" customFormat="false" ht="23.25" hidden="false" customHeight="false" outlineLevel="0" collapsed="false">
      <c r="A3380" s="884" t="s">
        <v>8464</v>
      </c>
      <c r="B3380" s="884" t="s">
        <v>20134</v>
      </c>
      <c r="C3380" s="885" t="s">
        <v>20135</v>
      </c>
      <c r="D3380" s="884" t="s">
        <v>8787</v>
      </c>
      <c r="E3380" s="884" t="s">
        <v>20136</v>
      </c>
      <c r="F3380" s="884" t="s">
        <v>20137</v>
      </c>
    </row>
    <row r="3381" customFormat="false" ht="23.25" hidden="false" customHeight="false" outlineLevel="0" collapsed="false">
      <c r="A3381" s="884" t="s">
        <v>8464</v>
      </c>
      <c r="B3381" s="884" t="s">
        <v>20138</v>
      </c>
      <c r="C3381" s="885" t="s">
        <v>20139</v>
      </c>
      <c r="D3381" s="884" t="s">
        <v>8787</v>
      </c>
      <c r="E3381" s="884" t="s">
        <v>16868</v>
      </c>
      <c r="F3381" s="884" t="s">
        <v>12081</v>
      </c>
    </row>
    <row r="3382" customFormat="false" ht="23.25" hidden="false" customHeight="false" outlineLevel="0" collapsed="false">
      <c r="A3382" s="884" t="s">
        <v>8464</v>
      </c>
      <c r="B3382" s="884" t="s">
        <v>20140</v>
      </c>
      <c r="C3382" s="885" t="s">
        <v>20141</v>
      </c>
      <c r="D3382" s="884" t="s">
        <v>8787</v>
      </c>
      <c r="E3382" s="884" t="s">
        <v>15720</v>
      </c>
      <c r="F3382" s="884" t="s">
        <v>19232</v>
      </c>
    </row>
    <row r="3383" customFormat="false" ht="23.25" hidden="false" customHeight="false" outlineLevel="0" collapsed="false">
      <c r="A3383" s="884" t="s">
        <v>8464</v>
      </c>
      <c r="B3383" s="884" t="s">
        <v>20142</v>
      </c>
      <c r="C3383" s="885" t="s">
        <v>20143</v>
      </c>
      <c r="D3383" s="884" t="s">
        <v>8787</v>
      </c>
      <c r="E3383" s="884" t="s">
        <v>20144</v>
      </c>
      <c r="F3383" s="884" t="s">
        <v>15852</v>
      </c>
    </row>
    <row r="3384" customFormat="false" ht="23.25" hidden="false" customHeight="false" outlineLevel="0" collapsed="false">
      <c r="A3384" s="884" t="s">
        <v>8464</v>
      </c>
      <c r="B3384" s="884" t="s">
        <v>20145</v>
      </c>
      <c r="C3384" s="885" t="s">
        <v>20146</v>
      </c>
      <c r="D3384" s="884" t="s">
        <v>8787</v>
      </c>
      <c r="E3384" s="884" t="s">
        <v>19315</v>
      </c>
      <c r="F3384" s="884" t="s">
        <v>20147</v>
      </c>
    </row>
    <row r="3385" customFormat="false" ht="23.25" hidden="false" customHeight="false" outlineLevel="0" collapsed="false">
      <c r="A3385" s="884" t="s">
        <v>8464</v>
      </c>
      <c r="B3385" s="884" t="s">
        <v>20148</v>
      </c>
      <c r="C3385" s="885" t="s">
        <v>20149</v>
      </c>
      <c r="D3385" s="884" t="s">
        <v>8787</v>
      </c>
      <c r="E3385" s="884" t="s">
        <v>20150</v>
      </c>
      <c r="F3385" s="884" t="s">
        <v>8848</v>
      </c>
    </row>
    <row r="3386" customFormat="false" ht="23.25" hidden="false" customHeight="false" outlineLevel="0" collapsed="false">
      <c r="A3386" s="884" t="s">
        <v>8464</v>
      </c>
      <c r="B3386" s="884" t="s">
        <v>20151</v>
      </c>
      <c r="C3386" s="885" t="s">
        <v>20152</v>
      </c>
      <c r="D3386" s="884" t="s">
        <v>8787</v>
      </c>
      <c r="E3386" s="884" t="s">
        <v>16899</v>
      </c>
      <c r="F3386" s="884" t="s">
        <v>19996</v>
      </c>
    </row>
    <row r="3387" customFormat="false" ht="23.25" hidden="false" customHeight="false" outlineLevel="0" collapsed="false">
      <c r="A3387" s="884" t="s">
        <v>8464</v>
      </c>
      <c r="B3387" s="884" t="s">
        <v>20153</v>
      </c>
      <c r="C3387" s="885" t="s">
        <v>20154</v>
      </c>
      <c r="D3387" s="884" t="s">
        <v>8787</v>
      </c>
      <c r="E3387" s="884" t="s">
        <v>20155</v>
      </c>
      <c r="F3387" s="884" t="s">
        <v>20156</v>
      </c>
    </row>
    <row r="3388" customFormat="false" ht="23.25" hidden="false" customHeight="false" outlineLevel="0" collapsed="false">
      <c r="A3388" s="884" t="s">
        <v>8464</v>
      </c>
      <c r="B3388" s="884" t="s">
        <v>20157</v>
      </c>
      <c r="C3388" s="885" t="s">
        <v>20158</v>
      </c>
      <c r="D3388" s="884" t="s">
        <v>8787</v>
      </c>
      <c r="E3388" s="884" t="s">
        <v>20159</v>
      </c>
      <c r="F3388" s="884" t="s">
        <v>11537</v>
      </c>
    </row>
    <row r="3389" customFormat="false" ht="23.25" hidden="false" customHeight="false" outlineLevel="0" collapsed="false">
      <c r="A3389" s="884" t="s">
        <v>8464</v>
      </c>
      <c r="B3389" s="884" t="s">
        <v>20160</v>
      </c>
      <c r="C3389" s="885" t="s">
        <v>20161</v>
      </c>
      <c r="D3389" s="884" t="s">
        <v>8787</v>
      </c>
      <c r="E3389" s="884" t="s">
        <v>13657</v>
      </c>
      <c r="F3389" s="884" t="s">
        <v>17485</v>
      </c>
    </row>
    <row r="3390" customFormat="false" ht="23.25" hidden="false" customHeight="false" outlineLevel="0" collapsed="false">
      <c r="A3390" s="884" t="s">
        <v>8464</v>
      </c>
      <c r="B3390" s="884" t="s">
        <v>20162</v>
      </c>
      <c r="C3390" s="885" t="s">
        <v>20163</v>
      </c>
      <c r="D3390" s="884" t="s">
        <v>8787</v>
      </c>
      <c r="E3390" s="884" t="s">
        <v>9897</v>
      </c>
      <c r="F3390" s="884" t="s">
        <v>19537</v>
      </c>
    </row>
    <row r="3391" customFormat="false" ht="23.25" hidden="false" customHeight="false" outlineLevel="0" collapsed="false">
      <c r="A3391" s="884" t="s">
        <v>8464</v>
      </c>
      <c r="B3391" s="884" t="s">
        <v>20164</v>
      </c>
      <c r="C3391" s="885" t="s">
        <v>20165</v>
      </c>
      <c r="D3391" s="884" t="s">
        <v>8787</v>
      </c>
      <c r="E3391" s="884" t="s">
        <v>20166</v>
      </c>
      <c r="F3391" s="884" t="s">
        <v>20167</v>
      </c>
    </row>
    <row r="3392" customFormat="false" ht="23.25" hidden="false" customHeight="false" outlineLevel="0" collapsed="false">
      <c r="A3392" s="884" t="s">
        <v>8464</v>
      </c>
      <c r="B3392" s="884" t="s">
        <v>20168</v>
      </c>
      <c r="C3392" s="885" t="s">
        <v>20169</v>
      </c>
      <c r="D3392" s="884" t="s">
        <v>8787</v>
      </c>
      <c r="E3392" s="884" t="s">
        <v>20155</v>
      </c>
      <c r="F3392" s="884" t="s">
        <v>20156</v>
      </c>
    </row>
    <row r="3393" customFormat="false" ht="23.25" hidden="false" customHeight="false" outlineLevel="0" collapsed="false">
      <c r="A3393" s="884" t="s">
        <v>8464</v>
      </c>
      <c r="B3393" s="884" t="s">
        <v>20170</v>
      </c>
      <c r="C3393" s="885" t="s">
        <v>20171</v>
      </c>
      <c r="D3393" s="884" t="s">
        <v>8787</v>
      </c>
      <c r="E3393" s="884" t="s">
        <v>18537</v>
      </c>
      <c r="F3393" s="884" t="s">
        <v>20172</v>
      </c>
    </row>
    <row r="3394" customFormat="false" ht="23.25" hidden="false" customHeight="false" outlineLevel="0" collapsed="false">
      <c r="A3394" s="884" t="s">
        <v>8464</v>
      </c>
      <c r="B3394" s="884" t="s">
        <v>20173</v>
      </c>
      <c r="C3394" s="885" t="s">
        <v>20174</v>
      </c>
      <c r="D3394" s="884" t="s">
        <v>8787</v>
      </c>
      <c r="E3394" s="884" t="s">
        <v>20175</v>
      </c>
      <c r="F3394" s="884" t="s">
        <v>11665</v>
      </c>
    </row>
    <row r="3395" customFormat="false" ht="23.25" hidden="false" customHeight="false" outlineLevel="0" collapsed="false">
      <c r="A3395" s="884" t="s">
        <v>8464</v>
      </c>
      <c r="B3395" s="884" t="s">
        <v>20176</v>
      </c>
      <c r="C3395" s="885" t="s">
        <v>20177</v>
      </c>
      <c r="D3395" s="884" t="s">
        <v>8787</v>
      </c>
      <c r="E3395" s="884" t="s">
        <v>11714</v>
      </c>
      <c r="F3395" s="884" t="s">
        <v>19862</v>
      </c>
    </row>
    <row r="3396" customFormat="false" ht="23.25" hidden="false" customHeight="false" outlineLevel="0" collapsed="false">
      <c r="A3396" s="884" t="s">
        <v>8464</v>
      </c>
      <c r="B3396" s="884" t="s">
        <v>20178</v>
      </c>
      <c r="C3396" s="885" t="s">
        <v>20179</v>
      </c>
      <c r="D3396" s="884" t="s">
        <v>8787</v>
      </c>
      <c r="E3396" s="884" t="s">
        <v>16726</v>
      </c>
      <c r="F3396" s="884" t="s">
        <v>20180</v>
      </c>
    </row>
    <row r="3397" customFormat="false" ht="23.25" hidden="false" customHeight="false" outlineLevel="0" collapsed="false">
      <c r="A3397" s="884" t="s">
        <v>8464</v>
      </c>
      <c r="B3397" s="884" t="s">
        <v>20181</v>
      </c>
      <c r="C3397" s="885" t="s">
        <v>20182</v>
      </c>
      <c r="D3397" s="884" t="s">
        <v>8787</v>
      </c>
      <c r="E3397" s="884" t="s">
        <v>13642</v>
      </c>
      <c r="F3397" s="884" t="s">
        <v>19974</v>
      </c>
    </row>
    <row r="3398" customFormat="false" ht="23.25" hidden="false" customHeight="false" outlineLevel="0" collapsed="false">
      <c r="A3398" s="884" t="s">
        <v>8464</v>
      </c>
      <c r="B3398" s="884" t="s">
        <v>20183</v>
      </c>
      <c r="C3398" s="885" t="s">
        <v>20184</v>
      </c>
      <c r="D3398" s="884" t="s">
        <v>8787</v>
      </c>
      <c r="E3398" s="884" t="s">
        <v>11794</v>
      </c>
      <c r="F3398" s="884" t="s">
        <v>20185</v>
      </c>
    </row>
    <row r="3399" customFormat="false" ht="23.25" hidden="false" customHeight="false" outlineLevel="0" collapsed="false">
      <c r="A3399" s="884" t="s">
        <v>8464</v>
      </c>
      <c r="B3399" s="884" t="s">
        <v>20186</v>
      </c>
      <c r="C3399" s="885" t="s">
        <v>20187</v>
      </c>
      <c r="D3399" s="884" t="s">
        <v>8787</v>
      </c>
      <c r="E3399" s="884" t="s">
        <v>20188</v>
      </c>
      <c r="F3399" s="884" t="s">
        <v>20189</v>
      </c>
    </row>
    <row r="3400" customFormat="false" ht="23.25" hidden="false" customHeight="false" outlineLevel="0" collapsed="false">
      <c r="A3400" s="884" t="s">
        <v>8464</v>
      </c>
      <c r="B3400" s="884" t="s">
        <v>20190</v>
      </c>
      <c r="C3400" s="885" t="s">
        <v>20191</v>
      </c>
      <c r="D3400" s="884" t="s">
        <v>8787</v>
      </c>
      <c r="E3400" s="884" t="s">
        <v>20192</v>
      </c>
      <c r="F3400" s="884" t="s">
        <v>20193</v>
      </c>
    </row>
    <row r="3401" customFormat="false" ht="23.25" hidden="false" customHeight="false" outlineLevel="0" collapsed="false">
      <c r="A3401" s="884" t="s">
        <v>8464</v>
      </c>
      <c r="B3401" s="884" t="s">
        <v>20194</v>
      </c>
      <c r="C3401" s="885" t="s">
        <v>20195</v>
      </c>
      <c r="D3401" s="884" t="s">
        <v>8787</v>
      </c>
      <c r="E3401" s="884" t="s">
        <v>20196</v>
      </c>
      <c r="F3401" s="884" t="s">
        <v>20197</v>
      </c>
    </row>
    <row r="3402" customFormat="false" ht="23.25" hidden="false" customHeight="false" outlineLevel="0" collapsed="false">
      <c r="A3402" s="884" t="s">
        <v>8464</v>
      </c>
      <c r="B3402" s="884" t="s">
        <v>20198</v>
      </c>
      <c r="C3402" s="885" t="s">
        <v>20199</v>
      </c>
      <c r="D3402" s="884" t="s">
        <v>8787</v>
      </c>
      <c r="E3402" s="884" t="s">
        <v>20200</v>
      </c>
      <c r="F3402" s="884" t="s">
        <v>19541</v>
      </c>
    </row>
    <row r="3403" customFormat="false" ht="23.25" hidden="false" customHeight="false" outlineLevel="0" collapsed="false">
      <c r="A3403" s="884" t="s">
        <v>8464</v>
      </c>
      <c r="B3403" s="884" t="s">
        <v>20201</v>
      </c>
      <c r="C3403" s="885" t="s">
        <v>20202</v>
      </c>
      <c r="D3403" s="884" t="s">
        <v>8787</v>
      </c>
      <c r="E3403" s="884" t="s">
        <v>20203</v>
      </c>
      <c r="F3403" s="884" t="s">
        <v>20204</v>
      </c>
    </row>
    <row r="3404" customFormat="false" ht="23.25" hidden="false" customHeight="false" outlineLevel="0" collapsed="false">
      <c r="A3404" s="884" t="s">
        <v>8464</v>
      </c>
      <c r="B3404" s="884" t="s">
        <v>20205</v>
      </c>
      <c r="C3404" s="885" t="s">
        <v>20206</v>
      </c>
      <c r="D3404" s="884" t="s">
        <v>8787</v>
      </c>
      <c r="E3404" s="884" t="s">
        <v>9102</v>
      </c>
      <c r="F3404" s="884" t="s">
        <v>18691</v>
      </c>
    </row>
    <row r="3405" customFormat="false" ht="23.25" hidden="false" customHeight="false" outlineLevel="0" collapsed="false">
      <c r="A3405" s="884" t="s">
        <v>8464</v>
      </c>
      <c r="B3405" s="884" t="s">
        <v>20207</v>
      </c>
      <c r="C3405" s="885" t="s">
        <v>20208</v>
      </c>
      <c r="D3405" s="884" t="s">
        <v>8787</v>
      </c>
      <c r="E3405" s="884" t="s">
        <v>16911</v>
      </c>
      <c r="F3405" s="884" t="s">
        <v>16898</v>
      </c>
    </row>
    <row r="3406" customFormat="false" ht="23.25" hidden="false" customHeight="false" outlineLevel="0" collapsed="false">
      <c r="A3406" s="884" t="s">
        <v>8464</v>
      </c>
      <c r="B3406" s="884" t="s">
        <v>20209</v>
      </c>
      <c r="C3406" s="885" t="s">
        <v>20210</v>
      </c>
      <c r="D3406" s="884" t="s">
        <v>8787</v>
      </c>
      <c r="E3406" s="884" t="s">
        <v>19096</v>
      </c>
      <c r="F3406" s="884" t="s">
        <v>20211</v>
      </c>
    </row>
    <row r="3407" customFormat="false" ht="23.25" hidden="false" customHeight="false" outlineLevel="0" collapsed="false">
      <c r="A3407" s="884" t="s">
        <v>8464</v>
      </c>
      <c r="B3407" s="884" t="s">
        <v>20212</v>
      </c>
      <c r="C3407" s="885" t="s">
        <v>20213</v>
      </c>
      <c r="D3407" s="884" t="s">
        <v>8787</v>
      </c>
      <c r="E3407" s="884" t="s">
        <v>16726</v>
      </c>
      <c r="F3407" s="884" t="s">
        <v>20180</v>
      </c>
    </row>
    <row r="3408" customFormat="false" ht="23.25" hidden="false" customHeight="false" outlineLevel="0" collapsed="false">
      <c r="A3408" s="884" t="s">
        <v>8464</v>
      </c>
      <c r="B3408" s="884" t="s">
        <v>20214</v>
      </c>
      <c r="C3408" s="885" t="s">
        <v>20215</v>
      </c>
      <c r="D3408" s="884" t="s">
        <v>8787</v>
      </c>
      <c r="E3408" s="884" t="s">
        <v>20216</v>
      </c>
      <c r="F3408" s="884" t="s">
        <v>20217</v>
      </c>
    </row>
    <row r="3409" customFormat="false" ht="23.25" hidden="false" customHeight="false" outlineLevel="0" collapsed="false">
      <c r="A3409" s="884" t="s">
        <v>8464</v>
      </c>
      <c r="B3409" s="884" t="s">
        <v>20218</v>
      </c>
      <c r="C3409" s="885" t="s">
        <v>20219</v>
      </c>
      <c r="D3409" s="884" t="s">
        <v>8787</v>
      </c>
      <c r="E3409" s="884" t="s">
        <v>20220</v>
      </c>
      <c r="F3409" s="884" t="s">
        <v>19692</v>
      </c>
    </row>
    <row r="3410" customFormat="false" ht="23.25" hidden="false" customHeight="false" outlineLevel="0" collapsed="false">
      <c r="A3410" s="884" t="s">
        <v>8464</v>
      </c>
      <c r="B3410" s="884" t="s">
        <v>20221</v>
      </c>
      <c r="C3410" s="885" t="s">
        <v>20222</v>
      </c>
      <c r="D3410" s="884" t="s">
        <v>8787</v>
      </c>
      <c r="E3410" s="884" t="s">
        <v>15824</v>
      </c>
      <c r="F3410" s="884" t="s">
        <v>20223</v>
      </c>
    </row>
    <row r="3411" customFormat="false" ht="23.25" hidden="false" customHeight="false" outlineLevel="0" collapsed="false">
      <c r="A3411" s="884" t="s">
        <v>8464</v>
      </c>
      <c r="B3411" s="884" t="s">
        <v>20224</v>
      </c>
      <c r="C3411" s="885" t="s">
        <v>20225</v>
      </c>
      <c r="D3411" s="884" t="s">
        <v>8787</v>
      </c>
      <c r="E3411" s="884" t="s">
        <v>17573</v>
      </c>
      <c r="F3411" s="884" t="s">
        <v>16766</v>
      </c>
    </row>
    <row r="3412" customFormat="false" ht="23.25" hidden="false" customHeight="false" outlineLevel="0" collapsed="false">
      <c r="A3412" s="884" t="s">
        <v>8464</v>
      </c>
      <c r="B3412" s="884" t="s">
        <v>20226</v>
      </c>
      <c r="C3412" s="885" t="s">
        <v>20227</v>
      </c>
      <c r="D3412" s="884" t="s">
        <v>8787</v>
      </c>
      <c r="E3412" s="884" t="s">
        <v>20228</v>
      </c>
      <c r="F3412" s="884" t="s">
        <v>9443</v>
      </c>
    </row>
    <row r="3413" customFormat="false" ht="23.25" hidden="false" customHeight="false" outlineLevel="0" collapsed="false">
      <c r="A3413" s="884" t="s">
        <v>8464</v>
      </c>
      <c r="B3413" s="884" t="s">
        <v>20229</v>
      </c>
      <c r="C3413" s="885" t="s">
        <v>20230</v>
      </c>
      <c r="D3413" s="884" t="s">
        <v>8787</v>
      </c>
      <c r="E3413" s="884" t="s">
        <v>20231</v>
      </c>
      <c r="F3413" s="884" t="s">
        <v>20043</v>
      </c>
    </row>
    <row r="3414" customFormat="false" ht="23.25" hidden="false" customHeight="false" outlineLevel="0" collapsed="false">
      <c r="A3414" s="884" t="s">
        <v>8464</v>
      </c>
      <c r="B3414" s="884" t="s">
        <v>20232</v>
      </c>
      <c r="C3414" s="885" t="s">
        <v>20233</v>
      </c>
      <c r="D3414" s="884" t="s">
        <v>8787</v>
      </c>
      <c r="E3414" s="884" t="s">
        <v>20234</v>
      </c>
      <c r="F3414" s="884" t="s">
        <v>16906</v>
      </c>
    </row>
    <row r="3415" customFormat="false" ht="23.25" hidden="false" customHeight="false" outlineLevel="0" collapsed="false">
      <c r="A3415" s="884" t="s">
        <v>8464</v>
      </c>
      <c r="B3415" s="884" t="s">
        <v>20235</v>
      </c>
      <c r="C3415" s="885" t="s">
        <v>20236</v>
      </c>
      <c r="D3415" s="884" t="s">
        <v>8787</v>
      </c>
      <c r="E3415" s="884" t="s">
        <v>20237</v>
      </c>
      <c r="F3415" s="884" t="s">
        <v>20238</v>
      </c>
    </row>
    <row r="3416" customFormat="false" ht="23.25" hidden="false" customHeight="false" outlineLevel="0" collapsed="false">
      <c r="A3416" s="884" t="s">
        <v>8464</v>
      </c>
      <c r="B3416" s="884" t="s">
        <v>20239</v>
      </c>
      <c r="C3416" s="885" t="s">
        <v>20240</v>
      </c>
      <c r="D3416" s="884" t="s">
        <v>8787</v>
      </c>
      <c r="E3416" s="884" t="s">
        <v>20241</v>
      </c>
      <c r="F3416" s="884" t="s">
        <v>20242</v>
      </c>
    </row>
    <row r="3417" customFormat="false" ht="23.25" hidden="false" customHeight="false" outlineLevel="0" collapsed="false">
      <c r="A3417" s="884" t="s">
        <v>8464</v>
      </c>
      <c r="B3417" s="884" t="s">
        <v>20243</v>
      </c>
      <c r="C3417" s="885" t="s">
        <v>20244</v>
      </c>
      <c r="D3417" s="884" t="s">
        <v>8787</v>
      </c>
      <c r="E3417" s="884" t="s">
        <v>15967</v>
      </c>
      <c r="F3417" s="884" t="s">
        <v>20245</v>
      </c>
    </row>
    <row r="3418" customFormat="false" ht="23.25" hidden="false" customHeight="false" outlineLevel="0" collapsed="false">
      <c r="A3418" s="884" t="s">
        <v>8464</v>
      </c>
      <c r="B3418" s="884" t="s">
        <v>20246</v>
      </c>
      <c r="C3418" s="885" t="s">
        <v>20247</v>
      </c>
      <c r="D3418" s="884" t="s">
        <v>8787</v>
      </c>
      <c r="E3418" s="884" t="s">
        <v>20248</v>
      </c>
      <c r="F3418" s="884" t="s">
        <v>17250</v>
      </c>
    </row>
    <row r="3419" customFormat="false" ht="23.25" hidden="false" customHeight="false" outlineLevel="0" collapsed="false">
      <c r="A3419" s="884" t="s">
        <v>8464</v>
      </c>
      <c r="B3419" s="884" t="s">
        <v>20249</v>
      </c>
      <c r="C3419" s="885" t="s">
        <v>20250</v>
      </c>
      <c r="D3419" s="884" t="s">
        <v>8787</v>
      </c>
      <c r="E3419" s="884" t="s">
        <v>20251</v>
      </c>
      <c r="F3419" s="884" t="s">
        <v>11925</v>
      </c>
    </row>
    <row r="3420" customFormat="false" ht="23.25" hidden="false" customHeight="false" outlineLevel="0" collapsed="false">
      <c r="A3420" s="884" t="s">
        <v>8464</v>
      </c>
      <c r="B3420" s="884" t="s">
        <v>20252</v>
      </c>
      <c r="C3420" s="885" t="s">
        <v>20253</v>
      </c>
      <c r="D3420" s="884" t="s">
        <v>8787</v>
      </c>
      <c r="E3420" s="884" t="s">
        <v>20254</v>
      </c>
      <c r="F3420" s="884" t="s">
        <v>20255</v>
      </c>
    </row>
    <row r="3421" customFormat="false" ht="23.25" hidden="false" customHeight="false" outlineLevel="0" collapsed="false">
      <c r="A3421" s="884" t="s">
        <v>8464</v>
      </c>
      <c r="B3421" s="884" t="s">
        <v>20256</v>
      </c>
      <c r="C3421" s="885" t="s">
        <v>20257</v>
      </c>
      <c r="D3421" s="884" t="s">
        <v>8787</v>
      </c>
      <c r="E3421" s="884" t="s">
        <v>20258</v>
      </c>
      <c r="F3421" s="884" t="s">
        <v>20259</v>
      </c>
    </row>
    <row r="3422" customFormat="false" ht="23.25" hidden="false" customHeight="false" outlineLevel="0" collapsed="false">
      <c r="A3422" s="884" t="s">
        <v>8464</v>
      </c>
      <c r="B3422" s="884" t="s">
        <v>20260</v>
      </c>
      <c r="C3422" s="885" t="s">
        <v>20261</v>
      </c>
      <c r="D3422" s="884" t="s">
        <v>8787</v>
      </c>
      <c r="E3422" s="884" t="s">
        <v>20262</v>
      </c>
      <c r="F3422" s="884" t="s">
        <v>20263</v>
      </c>
    </row>
    <row r="3423" customFormat="false" ht="23.25" hidden="false" customHeight="false" outlineLevel="0" collapsed="false">
      <c r="A3423" s="884" t="s">
        <v>8464</v>
      </c>
      <c r="B3423" s="884" t="s">
        <v>20264</v>
      </c>
      <c r="C3423" s="885" t="s">
        <v>20265</v>
      </c>
      <c r="D3423" s="884" t="s">
        <v>8787</v>
      </c>
      <c r="E3423" s="884" t="s">
        <v>17486</v>
      </c>
      <c r="F3423" s="884" t="s">
        <v>18045</v>
      </c>
    </row>
    <row r="3424" customFormat="false" ht="23.25" hidden="false" customHeight="false" outlineLevel="0" collapsed="false">
      <c r="A3424" s="884" t="s">
        <v>8464</v>
      </c>
      <c r="B3424" s="884" t="s">
        <v>20266</v>
      </c>
      <c r="C3424" s="885" t="s">
        <v>20267</v>
      </c>
      <c r="D3424" s="884" t="s">
        <v>8787</v>
      </c>
      <c r="E3424" s="884" t="s">
        <v>19336</v>
      </c>
      <c r="F3424" s="884" t="s">
        <v>20268</v>
      </c>
    </row>
    <row r="3425" customFormat="false" ht="23.25" hidden="false" customHeight="false" outlineLevel="0" collapsed="false">
      <c r="A3425" s="884" t="s">
        <v>8464</v>
      </c>
      <c r="B3425" s="884" t="s">
        <v>20269</v>
      </c>
      <c r="C3425" s="885" t="s">
        <v>20270</v>
      </c>
      <c r="D3425" s="884" t="s">
        <v>8787</v>
      </c>
      <c r="E3425" s="884" t="s">
        <v>19336</v>
      </c>
      <c r="F3425" s="884" t="s">
        <v>20268</v>
      </c>
    </row>
    <row r="3426" customFormat="false" ht="23.25" hidden="false" customHeight="false" outlineLevel="0" collapsed="false">
      <c r="A3426" s="884" t="s">
        <v>8464</v>
      </c>
      <c r="B3426" s="884" t="s">
        <v>20271</v>
      </c>
      <c r="C3426" s="885" t="s">
        <v>20272</v>
      </c>
      <c r="D3426" s="884" t="s">
        <v>8787</v>
      </c>
      <c r="E3426" s="884" t="s">
        <v>20086</v>
      </c>
      <c r="F3426" s="884" t="s">
        <v>17577</v>
      </c>
    </row>
    <row r="3427" customFormat="false" ht="23.25" hidden="false" customHeight="false" outlineLevel="0" collapsed="false">
      <c r="A3427" s="884" t="s">
        <v>8464</v>
      </c>
      <c r="B3427" s="884" t="s">
        <v>20273</v>
      </c>
      <c r="C3427" s="885" t="s">
        <v>20274</v>
      </c>
      <c r="D3427" s="884" t="s">
        <v>8787</v>
      </c>
      <c r="E3427" s="884" t="s">
        <v>20275</v>
      </c>
      <c r="F3427" s="884" t="s">
        <v>20276</v>
      </c>
    </row>
    <row r="3428" customFormat="false" ht="15" hidden="false" customHeight="false" outlineLevel="0" collapsed="false">
      <c r="A3428" s="884" t="s">
        <v>8464</v>
      </c>
      <c r="B3428" s="884" t="s">
        <v>20277</v>
      </c>
      <c r="C3428" s="885" t="s">
        <v>20278</v>
      </c>
      <c r="D3428" s="884" t="s">
        <v>8467</v>
      </c>
      <c r="E3428" s="884" t="s">
        <v>20279</v>
      </c>
      <c r="F3428" s="884" t="s">
        <v>20280</v>
      </c>
    </row>
    <row r="3429" customFormat="false" ht="23.25" hidden="false" customHeight="false" outlineLevel="0" collapsed="false">
      <c r="A3429" s="884" t="s">
        <v>8464</v>
      </c>
      <c r="B3429" s="884" t="s">
        <v>20281</v>
      </c>
      <c r="C3429" s="885" t="s">
        <v>20282</v>
      </c>
      <c r="D3429" s="884" t="s">
        <v>8787</v>
      </c>
      <c r="E3429" s="884" t="s">
        <v>16745</v>
      </c>
      <c r="F3429" s="884" t="s">
        <v>11919</v>
      </c>
    </row>
    <row r="3430" customFormat="false" ht="23.25" hidden="false" customHeight="false" outlineLevel="0" collapsed="false">
      <c r="A3430" s="884" t="s">
        <v>8464</v>
      </c>
      <c r="B3430" s="884" t="s">
        <v>20283</v>
      </c>
      <c r="C3430" s="885" t="s">
        <v>20284</v>
      </c>
      <c r="D3430" s="884" t="s">
        <v>8787</v>
      </c>
      <c r="E3430" s="884" t="s">
        <v>20285</v>
      </c>
      <c r="F3430" s="884" t="s">
        <v>17113</v>
      </c>
    </row>
    <row r="3431" customFormat="false" ht="23.25" hidden="false" customHeight="false" outlineLevel="0" collapsed="false">
      <c r="A3431" s="884" t="s">
        <v>8464</v>
      </c>
      <c r="B3431" s="884" t="s">
        <v>20286</v>
      </c>
      <c r="C3431" s="885" t="s">
        <v>20287</v>
      </c>
      <c r="D3431" s="884" t="s">
        <v>8787</v>
      </c>
      <c r="E3431" s="884" t="s">
        <v>16922</v>
      </c>
      <c r="F3431" s="884" t="s">
        <v>15551</v>
      </c>
    </row>
    <row r="3432" customFormat="false" ht="23.25" hidden="false" customHeight="false" outlineLevel="0" collapsed="false">
      <c r="A3432" s="884" t="s">
        <v>8464</v>
      </c>
      <c r="B3432" s="884" t="s">
        <v>20288</v>
      </c>
      <c r="C3432" s="885" t="s">
        <v>20289</v>
      </c>
      <c r="D3432" s="884" t="s">
        <v>8787</v>
      </c>
      <c r="E3432" s="884" t="s">
        <v>9888</v>
      </c>
      <c r="F3432" s="884" t="s">
        <v>20290</v>
      </c>
    </row>
    <row r="3433" customFormat="false" ht="23.25" hidden="false" customHeight="false" outlineLevel="0" collapsed="false">
      <c r="A3433" s="884" t="s">
        <v>8464</v>
      </c>
      <c r="B3433" s="884" t="s">
        <v>20291</v>
      </c>
      <c r="C3433" s="885" t="s">
        <v>20292</v>
      </c>
      <c r="D3433" s="884" t="s">
        <v>8787</v>
      </c>
      <c r="E3433" s="884" t="s">
        <v>20293</v>
      </c>
      <c r="F3433" s="884" t="s">
        <v>20294</v>
      </c>
    </row>
    <row r="3434" customFormat="false" ht="23.25" hidden="false" customHeight="false" outlineLevel="0" collapsed="false">
      <c r="A3434" s="884" t="s">
        <v>8464</v>
      </c>
      <c r="B3434" s="884" t="s">
        <v>20295</v>
      </c>
      <c r="C3434" s="885" t="s">
        <v>20296</v>
      </c>
      <c r="D3434" s="884" t="s">
        <v>8787</v>
      </c>
      <c r="E3434" s="884" t="s">
        <v>16922</v>
      </c>
      <c r="F3434" s="884" t="s">
        <v>15551</v>
      </c>
    </row>
    <row r="3435" customFormat="false" ht="23.25" hidden="false" customHeight="false" outlineLevel="0" collapsed="false">
      <c r="A3435" s="884" t="s">
        <v>8464</v>
      </c>
      <c r="B3435" s="884" t="s">
        <v>20297</v>
      </c>
      <c r="C3435" s="885" t="s">
        <v>20298</v>
      </c>
      <c r="D3435" s="884" t="s">
        <v>8787</v>
      </c>
      <c r="E3435" s="884" t="s">
        <v>14775</v>
      </c>
      <c r="F3435" s="884" t="s">
        <v>10067</v>
      </c>
    </row>
    <row r="3436" customFormat="false" ht="23.25" hidden="false" customHeight="false" outlineLevel="0" collapsed="false">
      <c r="A3436" s="884" t="s">
        <v>8464</v>
      </c>
      <c r="B3436" s="884" t="s">
        <v>20299</v>
      </c>
      <c r="C3436" s="885" t="s">
        <v>20300</v>
      </c>
      <c r="D3436" s="884" t="s">
        <v>8787</v>
      </c>
      <c r="E3436" s="884" t="s">
        <v>19389</v>
      </c>
      <c r="F3436" s="884" t="s">
        <v>20301</v>
      </c>
    </row>
    <row r="3437" customFormat="false" ht="23.25" hidden="false" customHeight="false" outlineLevel="0" collapsed="false">
      <c r="A3437" s="884" t="s">
        <v>8464</v>
      </c>
      <c r="B3437" s="884" t="s">
        <v>20302</v>
      </c>
      <c r="C3437" s="885" t="s">
        <v>20303</v>
      </c>
      <c r="D3437" s="884" t="s">
        <v>8787</v>
      </c>
      <c r="E3437" s="884" t="s">
        <v>20304</v>
      </c>
      <c r="F3437" s="884" t="s">
        <v>18049</v>
      </c>
    </row>
    <row r="3438" customFormat="false" ht="23.25" hidden="false" customHeight="false" outlineLevel="0" collapsed="false">
      <c r="A3438" s="884" t="s">
        <v>8464</v>
      </c>
      <c r="B3438" s="884" t="s">
        <v>20305</v>
      </c>
      <c r="C3438" s="885" t="s">
        <v>20306</v>
      </c>
      <c r="D3438" s="884" t="s">
        <v>8787</v>
      </c>
      <c r="E3438" s="884" t="s">
        <v>20167</v>
      </c>
      <c r="F3438" s="884" t="s">
        <v>9919</v>
      </c>
    </row>
    <row r="3439" customFormat="false" ht="23.25" hidden="false" customHeight="false" outlineLevel="0" collapsed="false">
      <c r="A3439" s="884" t="s">
        <v>8464</v>
      </c>
      <c r="B3439" s="884" t="s">
        <v>20307</v>
      </c>
      <c r="C3439" s="885" t="s">
        <v>20308</v>
      </c>
      <c r="D3439" s="884" t="s">
        <v>8787</v>
      </c>
      <c r="E3439" s="884" t="s">
        <v>11734</v>
      </c>
      <c r="F3439" s="884" t="s">
        <v>20309</v>
      </c>
    </row>
    <row r="3440" customFormat="false" ht="23.25" hidden="false" customHeight="false" outlineLevel="0" collapsed="false">
      <c r="A3440" s="884" t="s">
        <v>8464</v>
      </c>
      <c r="B3440" s="884" t="s">
        <v>20310</v>
      </c>
      <c r="C3440" s="885" t="s">
        <v>20311</v>
      </c>
      <c r="D3440" s="884" t="s">
        <v>8787</v>
      </c>
      <c r="E3440" s="884" t="s">
        <v>13708</v>
      </c>
      <c r="F3440" s="884" t="s">
        <v>14778</v>
      </c>
    </row>
    <row r="3441" customFormat="false" ht="23.25" hidden="false" customHeight="false" outlineLevel="0" collapsed="false">
      <c r="A3441" s="884" t="s">
        <v>8464</v>
      </c>
      <c r="B3441" s="884" t="s">
        <v>20312</v>
      </c>
      <c r="C3441" s="885" t="s">
        <v>20313</v>
      </c>
      <c r="D3441" s="884" t="s">
        <v>8787</v>
      </c>
      <c r="E3441" s="884" t="s">
        <v>14775</v>
      </c>
      <c r="F3441" s="884" t="s">
        <v>10067</v>
      </c>
    </row>
    <row r="3442" customFormat="false" ht="23.25" hidden="false" customHeight="false" outlineLevel="0" collapsed="false">
      <c r="A3442" s="884" t="s">
        <v>8464</v>
      </c>
      <c r="B3442" s="884" t="s">
        <v>20314</v>
      </c>
      <c r="C3442" s="885" t="s">
        <v>20315</v>
      </c>
      <c r="D3442" s="884" t="s">
        <v>8787</v>
      </c>
      <c r="E3442" s="884" t="s">
        <v>18402</v>
      </c>
      <c r="F3442" s="884" t="s">
        <v>20316</v>
      </c>
    </row>
    <row r="3443" customFormat="false" ht="23.25" hidden="false" customHeight="false" outlineLevel="0" collapsed="false">
      <c r="A3443" s="884" t="s">
        <v>8464</v>
      </c>
      <c r="B3443" s="884" t="s">
        <v>20317</v>
      </c>
      <c r="C3443" s="885" t="s">
        <v>20318</v>
      </c>
      <c r="D3443" s="884" t="s">
        <v>8787</v>
      </c>
      <c r="E3443" s="884" t="s">
        <v>9529</v>
      </c>
      <c r="F3443" s="884" t="s">
        <v>20319</v>
      </c>
    </row>
    <row r="3444" customFormat="false" ht="23.25" hidden="false" customHeight="false" outlineLevel="0" collapsed="false">
      <c r="A3444" s="884" t="s">
        <v>8464</v>
      </c>
      <c r="B3444" s="884" t="s">
        <v>20320</v>
      </c>
      <c r="C3444" s="885" t="s">
        <v>20321</v>
      </c>
      <c r="D3444" s="884" t="s">
        <v>8787</v>
      </c>
      <c r="E3444" s="884" t="s">
        <v>20322</v>
      </c>
      <c r="F3444" s="884" t="s">
        <v>20323</v>
      </c>
    </row>
    <row r="3445" customFormat="false" ht="23.25" hidden="false" customHeight="false" outlineLevel="0" collapsed="false">
      <c r="A3445" s="884" t="s">
        <v>8464</v>
      </c>
      <c r="B3445" s="884" t="s">
        <v>20324</v>
      </c>
      <c r="C3445" s="885" t="s">
        <v>20325</v>
      </c>
      <c r="D3445" s="884" t="s">
        <v>8787</v>
      </c>
      <c r="E3445" s="884" t="s">
        <v>20326</v>
      </c>
      <c r="F3445" s="884" t="s">
        <v>20327</v>
      </c>
    </row>
    <row r="3446" customFormat="false" ht="23.25" hidden="false" customHeight="false" outlineLevel="0" collapsed="false">
      <c r="A3446" s="884" t="s">
        <v>8464</v>
      </c>
      <c r="B3446" s="884" t="s">
        <v>20328</v>
      </c>
      <c r="C3446" s="885" t="s">
        <v>20329</v>
      </c>
      <c r="D3446" s="884" t="s">
        <v>8787</v>
      </c>
      <c r="E3446" s="884" t="s">
        <v>20330</v>
      </c>
      <c r="F3446" s="884" t="s">
        <v>20331</v>
      </c>
    </row>
    <row r="3447" customFormat="false" ht="23.25" hidden="false" customHeight="false" outlineLevel="0" collapsed="false">
      <c r="A3447" s="884" t="s">
        <v>8464</v>
      </c>
      <c r="B3447" s="884" t="s">
        <v>20332</v>
      </c>
      <c r="C3447" s="885" t="s">
        <v>20333</v>
      </c>
      <c r="D3447" s="884" t="s">
        <v>8787</v>
      </c>
      <c r="E3447" s="884" t="s">
        <v>20334</v>
      </c>
      <c r="F3447" s="884" t="s">
        <v>20335</v>
      </c>
    </row>
    <row r="3448" customFormat="false" ht="15" hidden="false" customHeight="false" outlineLevel="0" collapsed="false">
      <c r="A3448" s="884" t="s">
        <v>8464</v>
      </c>
      <c r="B3448" s="884" t="s">
        <v>20336</v>
      </c>
      <c r="C3448" s="885" t="s">
        <v>20337</v>
      </c>
      <c r="D3448" s="884" t="s">
        <v>8787</v>
      </c>
      <c r="E3448" s="884" t="s">
        <v>11913</v>
      </c>
      <c r="F3448" s="884" t="s">
        <v>19849</v>
      </c>
    </row>
    <row r="3449" customFormat="false" ht="23.25" hidden="false" customHeight="false" outlineLevel="0" collapsed="false">
      <c r="A3449" s="884" t="s">
        <v>8464</v>
      </c>
      <c r="B3449" s="884" t="s">
        <v>20338</v>
      </c>
      <c r="C3449" s="885" t="s">
        <v>20339</v>
      </c>
      <c r="D3449" s="884" t="s">
        <v>8787</v>
      </c>
      <c r="E3449" s="884" t="s">
        <v>20340</v>
      </c>
      <c r="F3449" s="884" t="s">
        <v>20241</v>
      </c>
    </row>
    <row r="3450" customFormat="false" ht="23.25" hidden="false" customHeight="false" outlineLevel="0" collapsed="false">
      <c r="A3450" s="884" t="s">
        <v>8464</v>
      </c>
      <c r="B3450" s="884" t="s">
        <v>20341</v>
      </c>
      <c r="C3450" s="885" t="s">
        <v>20342</v>
      </c>
      <c r="D3450" s="884" t="s">
        <v>8787</v>
      </c>
      <c r="E3450" s="884" t="s">
        <v>20343</v>
      </c>
      <c r="F3450" s="884" t="s">
        <v>20344</v>
      </c>
    </row>
    <row r="3451" customFormat="false" ht="23.25" hidden="false" customHeight="false" outlineLevel="0" collapsed="false">
      <c r="A3451" s="884" t="s">
        <v>8464</v>
      </c>
      <c r="B3451" s="884" t="s">
        <v>20345</v>
      </c>
      <c r="C3451" s="885" t="s">
        <v>20346</v>
      </c>
      <c r="D3451" s="884" t="s">
        <v>8787</v>
      </c>
      <c r="E3451" s="884" t="s">
        <v>20347</v>
      </c>
      <c r="F3451" s="884" t="s">
        <v>20348</v>
      </c>
    </row>
    <row r="3452" customFormat="false" ht="23.25" hidden="false" customHeight="false" outlineLevel="0" collapsed="false">
      <c r="A3452" s="884" t="s">
        <v>8464</v>
      </c>
      <c r="B3452" s="884" t="s">
        <v>20349</v>
      </c>
      <c r="C3452" s="885" t="s">
        <v>20350</v>
      </c>
      <c r="D3452" s="884" t="s">
        <v>8787</v>
      </c>
      <c r="E3452" s="884" t="s">
        <v>15995</v>
      </c>
      <c r="F3452" s="884" t="s">
        <v>8533</v>
      </c>
    </row>
    <row r="3453" customFormat="false" ht="23.25" hidden="false" customHeight="false" outlineLevel="0" collapsed="false">
      <c r="A3453" s="884" t="s">
        <v>8464</v>
      </c>
      <c r="B3453" s="884" t="s">
        <v>20351</v>
      </c>
      <c r="C3453" s="885" t="s">
        <v>20352</v>
      </c>
      <c r="D3453" s="884" t="s">
        <v>8787</v>
      </c>
      <c r="E3453" s="884" t="s">
        <v>19491</v>
      </c>
      <c r="F3453" s="884" t="s">
        <v>16086</v>
      </c>
    </row>
    <row r="3454" customFormat="false" ht="23.25" hidden="false" customHeight="false" outlineLevel="0" collapsed="false">
      <c r="A3454" s="884" t="s">
        <v>8464</v>
      </c>
      <c r="B3454" s="884" t="s">
        <v>20353</v>
      </c>
      <c r="C3454" s="885" t="s">
        <v>20354</v>
      </c>
      <c r="D3454" s="884" t="s">
        <v>8787</v>
      </c>
      <c r="E3454" s="884" t="s">
        <v>15831</v>
      </c>
      <c r="F3454" s="884" t="s">
        <v>20355</v>
      </c>
    </row>
    <row r="3455" customFormat="false" ht="23.25" hidden="false" customHeight="false" outlineLevel="0" collapsed="false">
      <c r="A3455" s="884" t="s">
        <v>8464</v>
      </c>
      <c r="B3455" s="884" t="s">
        <v>20356</v>
      </c>
      <c r="C3455" s="885" t="s">
        <v>20357</v>
      </c>
      <c r="D3455" s="884" t="s">
        <v>8787</v>
      </c>
      <c r="E3455" s="884" t="s">
        <v>15857</v>
      </c>
      <c r="F3455" s="884" t="s">
        <v>11494</v>
      </c>
    </row>
    <row r="3456" customFormat="false" ht="23.25" hidden="false" customHeight="false" outlineLevel="0" collapsed="false">
      <c r="A3456" s="884" t="s">
        <v>8464</v>
      </c>
      <c r="B3456" s="884" t="s">
        <v>20358</v>
      </c>
      <c r="C3456" s="885" t="s">
        <v>20359</v>
      </c>
      <c r="D3456" s="884" t="s">
        <v>8787</v>
      </c>
      <c r="E3456" s="884" t="s">
        <v>20360</v>
      </c>
      <c r="F3456" s="884" t="s">
        <v>20361</v>
      </c>
    </row>
    <row r="3457" customFormat="false" ht="23.25" hidden="false" customHeight="false" outlineLevel="0" collapsed="false">
      <c r="A3457" s="884" t="s">
        <v>8464</v>
      </c>
      <c r="B3457" s="884" t="s">
        <v>20362</v>
      </c>
      <c r="C3457" s="885" t="s">
        <v>20363</v>
      </c>
      <c r="D3457" s="884" t="s">
        <v>8787</v>
      </c>
      <c r="E3457" s="884" t="s">
        <v>18050</v>
      </c>
      <c r="F3457" s="884" t="s">
        <v>16049</v>
      </c>
    </row>
    <row r="3458" customFormat="false" ht="23.25" hidden="false" customHeight="false" outlineLevel="0" collapsed="false">
      <c r="A3458" s="884" t="s">
        <v>8464</v>
      </c>
      <c r="B3458" s="884" t="s">
        <v>20364</v>
      </c>
      <c r="C3458" s="885" t="s">
        <v>20365</v>
      </c>
      <c r="D3458" s="884" t="s">
        <v>8787</v>
      </c>
      <c r="E3458" s="884" t="s">
        <v>20366</v>
      </c>
      <c r="F3458" s="884" t="s">
        <v>16971</v>
      </c>
    </row>
    <row r="3459" customFormat="false" ht="23.25" hidden="false" customHeight="false" outlineLevel="0" collapsed="false">
      <c r="A3459" s="884" t="s">
        <v>8464</v>
      </c>
      <c r="B3459" s="884" t="s">
        <v>20367</v>
      </c>
      <c r="C3459" s="885" t="s">
        <v>20368</v>
      </c>
      <c r="D3459" s="884" t="s">
        <v>8787</v>
      </c>
      <c r="E3459" s="884" t="s">
        <v>20369</v>
      </c>
      <c r="F3459" s="884" t="s">
        <v>8504</v>
      </c>
    </row>
    <row r="3460" customFormat="false" ht="23.25" hidden="false" customHeight="false" outlineLevel="0" collapsed="false">
      <c r="A3460" s="884" t="s">
        <v>8464</v>
      </c>
      <c r="B3460" s="884" t="s">
        <v>20370</v>
      </c>
      <c r="C3460" s="885" t="s">
        <v>20371</v>
      </c>
      <c r="D3460" s="884" t="s">
        <v>8787</v>
      </c>
      <c r="E3460" s="884" t="s">
        <v>20268</v>
      </c>
      <c r="F3460" s="884" t="s">
        <v>20372</v>
      </c>
    </row>
    <row r="3461" customFormat="false" ht="23.25" hidden="false" customHeight="false" outlineLevel="0" collapsed="false">
      <c r="A3461" s="884" t="s">
        <v>8464</v>
      </c>
      <c r="B3461" s="884" t="s">
        <v>20373</v>
      </c>
      <c r="C3461" s="885" t="s">
        <v>20374</v>
      </c>
      <c r="D3461" s="884" t="s">
        <v>8787</v>
      </c>
      <c r="E3461" s="884" t="s">
        <v>20375</v>
      </c>
      <c r="F3461" s="884" t="s">
        <v>19165</v>
      </c>
    </row>
    <row r="3462" customFormat="false" ht="23.25" hidden="false" customHeight="false" outlineLevel="0" collapsed="false">
      <c r="A3462" s="884" t="s">
        <v>8464</v>
      </c>
      <c r="B3462" s="884" t="s">
        <v>20376</v>
      </c>
      <c r="C3462" s="885" t="s">
        <v>20377</v>
      </c>
      <c r="D3462" s="884" t="s">
        <v>8787</v>
      </c>
      <c r="E3462" s="884" t="s">
        <v>9138</v>
      </c>
      <c r="F3462" s="884" t="s">
        <v>13646</v>
      </c>
    </row>
    <row r="3463" customFormat="false" ht="23.25" hidden="false" customHeight="false" outlineLevel="0" collapsed="false">
      <c r="A3463" s="884" t="s">
        <v>8464</v>
      </c>
      <c r="B3463" s="884" t="s">
        <v>20378</v>
      </c>
      <c r="C3463" s="885" t="s">
        <v>20379</v>
      </c>
      <c r="D3463" s="884" t="s">
        <v>8787</v>
      </c>
      <c r="E3463" s="884" t="s">
        <v>20380</v>
      </c>
      <c r="F3463" s="884" t="s">
        <v>20381</v>
      </c>
    </row>
    <row r="3464" customFormat="false" ht="23.25" hidden="false" customHeight="false" outlineLevel="0" collapsed="false">
      <c r="A3464" s="884" t="s">
        <v>8464</v>
      </c>
      <c r="B3464" s="884" t="s">
        <v>20382</v>
      </c>
      <c r="C3464" s="885" t="s">
        <v>20383</v>
      </c>
      <c r="D3464" s="884" t="s">
        <v>8787</v>
      </c>
      <c r="E3464" s="884" t="s">
        <v>20384</v>
      </c>
      <c r="F3464" s="884" t="s">
        <v>20385</v>
      </c>
    </row>
    <row r="3465" customFormat="false" ht="23.25" hidden="false" customHeight="false" outlineLevel="0" collapsed="false">
      <c r="A3465" s="884" t="s">
        <v>8464</v>
      </c>
      <c r="B3465" s="884" t="s">
        <v>20386</v>
      </c>
      <c r="C3465" s="885" t="s">
        <v>20387</v>
      </c>
      <c r="D3465" s="884" t="s">
        <v>8787</v>
      </c>
      <c r="E3465" s="884" t="s">
        <v>15766</v>
      </c>
      <c r="F3465" s="884" t="s">
        <v>20388</v>
      </c>
    </row>
    <row r="3466" customFormat="false" ht="23.25" hidden="false" customHeight="false" outlineLevel="0" collapsed="false">
      <c r="A3466" s="884" t="s">
        <v>8464</v>
      </c>
      <c r="B3466" s="884" t="s">
        <v>20389</v>
      </c>
      <c r="C3466" s="885" t="s">
        <v>20390</v>
      </c>
      <c r="D3466" s="884" t="s">
        <v>8787</v>
      </c>
      <c r="E3466" s="884" t="s">
        <v>17500</v>
      </c>
      <c r="F3466" s="884" t="s">
        <v>12814</v>
      </c>
    </row>
    <row r="3467" customFormat="false" ht="15" hidden="false" customHeight="false" outlineLevel="0" collapsed="false">
      <c r="A3467" s="884" t="s">
        <v>8464</v>
      </c>
      <c r="B3467" s="884" t="s">
        <v>20391</v>
      </c>
      <c r="C3467" s="885" t="s">
        <v>20392</v>
      </c>
      <c r="D3467" s="884" t="s">
        <v>8787</v>
      </c>
      <c r="E3467" s="884" t="s">
        <v>17741</v>
      </c>
      <c r="F3467" s="884" t="s">
        <v>16756</v>
      </c>
    </row>
    <row r="3468" customFormat="false" ht="23.25" hidden="false" customHeight="false" outlineLevel="0" collapsed="false">
      <c r="A3468" s="884" t="s">
        <v>8464</v>
      </c>
      <c r="B3468" s="884" t="s">
        <v>20393</v>
      </c>
      <c r="C3468" s="885" t="s">
        <v>20394</v>
      </c>
      <c r="D3468" s="884" t="s">
        <v>8787</v>
      </c>
      <c r="E3468" s="884" t="s">
        <v>19359</v>
      </c>
      <c r="F3468" s="884" t="s">
        <v>15778</v>
      </c>
    </row>
    <row r="3469" customFormat="false" ht="23.25" hidden="false" customHeight="false" outlineLevel="0" collapsed="false">
      <c r="A3469" s="884" t="s">
        <v>8464</v>
      </c>
      <c r="B3469" s="884" t="s">
        <v>20395</v>
      </c>
      <c r="C3469" s="885" t="s">
        <v>20396</v>
      </c>
      <c r="D3469" s="884" t="s">
        <v>8787</v>
      </c>
      <c r="E3469" s="884" t="s">
        <v>20397</v>
      </c>
      <c r="F3469" s="884" t="s">
        <v>15244</v>
      </c>
    </row>
    <row r="3470" customFormat="false" ht="23.25" hidden="false" customHeight="false" outlineLevel="0" collapsed="false">
      <c r="A3470" s="884" t="s">
        <v>8464</v>
      </c>
      <c r="B3470" s="884" t="s">
        <v>20398</v>
      </c>
      <c r="C3470" s="885" t="s">
        <v>20399</v>
      </c>
      <c r="D3470" s="884" t="s">
        <v>8787</v>
      </c>
      <c r="E3470" s="884" t="s">
        <v>20400</v>
      </c>
      <c r="F3470" s="884" t="s">
        <v>20401</v>
      </c>
    </row>
    <row r="3471" customFormat="false" ht="23.25" hidden="false" customHeight="false" outlineLevel="0" collapsed="false">
      <c r="A3471" s="884" t="s">
        <v>8464</v>
      </c>
      <c r="B3471" s="884" t="s">
        <v>20402</v>
      </c>
      <c r="C3471" s="885" t="s">
        <v>20403</v>
      </c>
      <c r="D3471" s="884" t="s">
        <v>8787</v>
      </c>
      <c r="E3471" s="884" t="s">
        <v>20404</v>
      </c>
      <c r="F3471" s="884" t="s">
        <v>20405</v>
      </c>
    </row>
    <row r="3472" customFormat="false" ht="23.25" hidden="false" customHeight="false" outlineLevel="0" collapsed="false">
      <c r="A3472" s="884" t="s">
        <v>8464</v>
      </c>
      <c r="B3472" s="884" t="s">
        <v>20406</v>
      </c>
      <c r="C3472" s="885" t="s">
        <v>20407</v>
      </c>
      <c r="D3472" s="884" t="s">
        <v>8787</v>
      </c>
      <c r="E3472" s="884" t="s">
        <v>17230</v>
      </c>
      <c r="F3472" s="884" t="s">
        <v>20408</v>
      </c>
    </row>
    <row r="3473" customFormat="false" ht="15" hidden="false" customHeight="false" outlineLevel="0" collapsed="false">
      <c r="A3473" s="884" t="s">
        <v>8464</v>
      </c>
      <c r="B3473" s="884" t="s">
        <v>20409</v>
      </c>
      <c r="C3473" s="885" t="s">
        <v>20410</v>
      </c>
      <c r="D3473" s="884" t="s">
        <v>8787</v>
      </c>
      <c r="E3473" s="884" t="s">
        <v>20411</v>
      </c>
      <c r="F3473" s="884" t="s">
        <v>20014</v>
      </c>
    </row>
    <row r="3474" customFormat="false" ht="23.25" hidden="false" customHeight="false" outlineLevel="0" collapsed="false">
      <c r="A3474" s="884" t="s">
        <v>8464</v>
      </c>
      <c r="B3474" s="884" t="s">
        <v>20412</v>
      </c>
      <c r="C3474" s="885" t="s">
        <v>20413</v>
      </c>
      <c r="D3474" s="884" t="s">
        <v>8787</v>
      </c>
      <c r="E3474" s="884" t="s">
        <v>20414</v>
      </c>
      <c r="F3474" s="884" t="s">
        <v>18742</v>
      </c>
    </row>
    <row r="3475" customFormat="false" ht="23.25" hidden="false" customHeight="false" outlineLevel="0" collapsed="false">
      <c r="A3475" s="884" t="s">
        <v>8464</v>
      </c>
      <c r="B3475" s="884" t="s">
        <v>20415</v>
      </c>
      <c r="C3475" s="885" t="s">
        <v>20416</v>
      </c>
      <c r="D3475" s="884" t="s">
        <v>8787</v>
      </c>
      <c r="E3475" s="884" t="s">
        <v>20417</v>
      </c>
      <c r="F3475" s="884" t="s">
        <v>20418</v>
      </c>
    </row>
    <row r="3476" customFormat="false" ht="23.25" hidden="false" customHeight="false" outlineLevel="0" collapsed="false">
      <c r="A3476" s="884" t="s">
        <v>8464</v>
      </c>
      <c r="B3476" s="884" t="s">
        <v>20419</v>
      </c>
      <c r="C3476" s="885" t="s">
        <v>20420</v>
      </c>
      <c r="D3476" s="884" t="s">
        <v>8787</v>
      </c>
      <c r="E3476" s="884" t="s">
        <v>20421</v>
      </c>
      <c r="F3476" s="884" t="s">
        <v>11494</v>
      </c>
    </row>
    <row r="3477" customFormat="false" ht="23.25" hidden="false" customHeight="false" outlineLevel="0" collapsed="false">
      <c r="A3477" s="884" t="s">
        <v>8464</v>
      </c>
      <c r="B3477" s="884" t="s">
        <v>20422</v>
      </c>
      <c r="C3477" s="885" t="s">
        <v>20423</v>
      </c>
      <c r="D3477" s="884" t="s">
        <v>8787</v>
      </c>
      <c r="E3477" s="884" t="s">
        <v>20424</v>
      </c>
      <c r="F3477" s="884" t="s">
        <v>20425</v>
      </c>
    </row>
    <row r="3478" customFormat="false" ht="23.25" hidden="false" customHeight="false" outlineLevel="0" collapsed="false">
      <c r="A3478" s="884" t="s">
        <v>8464</v>
      </c>
      <c r="B3478" s="884" t="s">
        <v>20426</v>
      </c>
      <c r="C3478" s="885" t="s">
        <v>20427</v>
      </c>
      <c r="D3478" s="884" t="s">
        <v>8787</v>
      </c>
      <c r="E3478" s="884" t="s">
        <v>20428</v>
      </c>
      <c r="F3478" s="884" t="s">
        <v>20429</v>
      </c>
    </row>
    <row r="3479" customFormat="false" ht="15" hidden="false" customHeight="false" outlineLevel="0" collapsed="false">
      <c r="A3479" s="884" t="s">
        <v>8464</v>
      </c>
      <c r="B3479" s="884" t="s">
        <v>20430</v>
      </c>
      <c r="C3479" s="885" t="s">
        <v>20431</v>
      </c>
      <c r="D3479" s="884" t="s">
        <v>8787</v>
      </c>
      <c r="E3479" s="884" t="s">
        <v>20432</v>
      </c>
      <c r="F3479" s="884" t="s">
        <v>20433</v>
      </c>
    </row>
    <row r="3480" customFormat="false" ht="23.25" hidden="false" customHeight="false" outlineLevel="0" collapsed="false">
      <c r="A3480" s="884" t="s">
        <v>8464</v>
      </c>
      <c r="B3480" s="884" t="s">
        <v>20434</v>
      </c>
      <c r="C3480" s="885" t="s">
        <v>20435</v>
      </c>
      <c r="D3480" s="884" t="s">
        <v>8787</v>
      </c>
      <c r="E3480" s="884" t="s">
        <v>15495</v>
      </c>
      <c r="F3480" s="884" t="s">
        <v>20436</v>
      </c>
    </row>
    <row r="3481" customFormat="false" ht="23.25" hidden="false" customHeight="false" outlineLevel="0" collapsed="false">
      <c r="A3481" s="884" t="s">
        <v>8464</v>
      </c>
      <c r="B3481" s="884" t="s">
        <v>20437</v>
      </c>
      <c r="C3481" s="885" t="s">
        <v>20438</v>
      </c>
      <c r="D3481" s="884" t="s">
        <v>8787</v>
      </c>
      <c r="E3481" s="884" t="s">
        <v>10733</v>
      </c>
      <c r="F3481" s="884" t="s">
        <v>20439</v>
      </c>
    </row>
    <row r="3482" customFormat="false" ht="23.25" hidden="false" customHeight="false" outlineLevel="0" collapsed="false">
      <c r="A3482" s="884" t="s">
        <v>8464</v>
      </c>
      <c r="B3482" s="884" t="s">
        <v>20440</v>
      </c>
      <c r="C3482" s="885" t="s">
        <v>20441</v>
      </c>
      <c r="D3482" s="884" t="s">
        <v>8787</v>
      </c>
      <c r="E3482" s="884" t="s">
        <v>20442</v>
      </c>
      <c r="F3482" s="884" t="s">
        <v>20443</v>
      </c>
    </row>
    <row r="3483" customFormat="false" ht="23.25" hidden="false" customHeight="false" outlineLevel="0" collapsed="false">
      <c r="A3483" s="884" t="s">
        <v>8464</v>
      </c>
      <c r="B3483" s="884" t="s">
        <v>20444</v>
      </c>
      <c r="C3483" s="885" t="s">
        <v>20445</v>
      </c>
      <c r="D3483" s="884" t="s">
        <v>8787</v>
      </c>
      <c r="E3483" s="884" t="s">
        <v>20446</v>
      </c>
      <c r="F3483" s="884" t="s">
        <v>15054</v>
      </c>
    </row>
    <row r="3484" customFormat="false" ht="23.25" hidden="false" customHeight="false" outlineLevel="0" collapsed="false">
      <c r="A3484" s="884" t="s">
        <v>8464</v>
      </c>
      <c r="B3484" s="884" t="s">
        <v>20447</v>
      </c>
      <c r="C3484" s="885" t="s">
        <v>20448</v>
      </c>
      <c r="D3484" s="884" t="s">
        <v>8787</v>
      </c>
      <c r="E3484" s="884" t="s">
        <v>20449</v>
      </c>
      <c r="F3484" s="884" t="s">
        <v>20450</v>
      </c>
    </row>
    <row r="3485" customFormat="false" ht="23.25" hidden="false" customHeight="false" outlineLevel="0" collapsed="false">
      <c r="A3485" s="884" t="s">
        <v>8464</v>
      </c>
      <c r="B3485" s="884" t="s">
        <v>20451</v>
      </c>
      <c r="C3485" s="885" t="s">
        <v>20452</v>
      </c>
      <c r="D3485" s="884" t="s">
        <v>8787</v>
      </c>
      <c r="E3485" s="884" t="s">
        <v>20453</v>
      </c>
      <c r="F3485" s="884" t="s">
        <v>20454</v>
      </c>
    </row>
    <row r="3486" customFormat="false" ht="15" hidden="false" customHeight="false" outlineLevel="0" collapsed="false">
      <c r="A3486" s="884" t="s">
        <v>8464</v>
      </c>
      <c r="B3486" s="884" t="s">
        <v>20455</v>
      </c>
      <c r="C3486" s="885" t="s">
        <v>20456</v>
      </c>
      <c r="D3486" s="884" t="s">
        <v>8787</v>
      </c>
      <c r="E3486" s="884" t="s">
        <v>13689</v>
      </c>
      <c r="F3486" s="884" t="s">
        <v>20457</v>
      </c>
    </row>
    <row r="3487" customFormat="false" ht="23.25" hidden="false" customHeight="false" outlineLevel="0" collapsed="false">
      <c r="A3487" s="884" t="s">
        <v>8464</v>
      </c>
      <c r="B3487" s="884" t="s">
        <v>20458</v>
      </c>
      <c r="C3487" s="885" t="s">
        <v>20459</v>
      </c>
      <c r="D3487" s="884" t="s">
        <v>8787</v>
      </c>
      <c r="E3487" s="884" t="s">
        <v>20460</v>
      </c>
      <c r="F3487" s="884" t="s">
        <v>20461</v>
      </c>
    </row>
    <row r="3488" customFormat="false" ht="15" hidden="false" customHeight="false" outlineLevel="0" collapsed="false">
      <c r="A3488" s="884" t="s">
        <v>8464</v>
      </c>
      <c r="B3488" s="884" t="s">
        <v>20462</v>
      </c>
      <c r="C3488" s="885" t="s">
        <v>20463</v>
      </c>
      <c r="D3488" s="884" t="s">
        <v>8787</v>
      </c>
      <c r="E3488" s="884" t="s">
        <v>20464</v>
      </c>
      <c r="F3488" s="884" t="s">
        <v>20465</v>
      </c>
    </row>
    <row r="3489" customFormat="false" ht="15" hidden="false" customHeight="false" outlineLevel="0" collapsed="false">
      <c r="A3489" s="884" t="s">
        <v>8464</v>
      </c>
      <c r="B3489" s="884" t="s">
        <v>20466</v>
      </c>
      <c r="C3489" s="885" t="s">
        <v>20467</v>
      </c>
      <c r="D3489" s="884" t="s">
        <v>8787</v>
      </c>
      <c r="E3489" s="884" t="s">
        <v>20468</v>
      </c>
      <c r="F3489" s="884" t="s">
        <v>20469</v>
      </c>
    </row>
    <row r="3490" customFormat="false" ht="15" hidden="false" customHeight="false" outlineLevel="0" collapsed="false">
      <c r="A3490" s="884" t="s">
        <v>8464</v>
      </c>
      <c r="B3490" s="884" t="s">
        <v>20470</v>
      </c>
      <c r="C3490" s="885" t="s">
        <v>20471</v>
      </c>
      <c r="D3490" s="884" t="s">
        <v>8787</v>
      </c>
      <c r="E3490" s="884" t="s">
        <v>20472</v>
      </c>
      <c r="F3490" s="884" t="s">
        <v>20473</v>
      </c>
    </row>
    <row r="3491" customFormat="false" ht="15" hidden="false" customHeight="false" outlineLevel="0" collapsed="false">
      <c r="A3491" s="884" t="s">
        <v>8464</v>
      </c>
      <c r="B3491" s="884" t="s">
        <v>20474</v>
      </c>
      <c r="C3491" s="885" t="s">
        <v>20475</v>
      </c>
      <c r="D3491" s="884" t="s">
        <v>8787</v>
      </c>
      <c r="E3491" s="884" t="s">
        <v>20476</v>
      </c>
      <c r="F3491" s="884" t="s">
        <v>20477</v>
      </c>
    </row>
    <row r="3492" customFormat="false" ht="15" hidden="false" customHeight="false" outlineLevel="0" collapsed="false">
      <c r="A3492" s="884" t="s">
        <v>8464</v>
      </c>
      <c r="B3492" s="884" t="s">
        <v>20478</v>
      </c>
      <c r="C3492" s="885" t="s">
        <v>20479</v>
      </c>
      <c r="D3492" s="884" t="s">
        <v>8787</v>
      </c>
      <c r="E3492" s="884" t="s">
        <v>20480</v>
      </c>
      <c r="F3492" s="884" t="s">
        <v>20481</v>
      </c>
    </row>
    <row r="3493" customFormat="false" ht="15" hidden="false" customHeight="false" outlineLevel="0" collapsed="false">
      <c r="A3493" s="884" t="s">
        <v>8464</v>
      </c>
      <c r="B3493" s="884" t="s">
        <v>20482</v>
      </c>
      <c r="C3493" s="885" t="s">
        <v>20483</v>
      </c>
      <c r="D3493" s="884" t="s">
        <v>8787</v>
      </c>
      <c r="E3493" s="884" t="s">
        <v>20484</v>
      </c>
      <c r="F3493" s="884" t="s">
        <v>20369</v>
      </c>
    </row>
    <row r="3494" customFormat="false" ht="15" hidden="false" customHeight="false" outlineLevel="0" collapsed="false">
      <c r="A3494" s="884" t="s">
        <v>8464</v>
      </c>
      <c r="B3494" s="884" t="s">
        <v>20485</v>
      </c>
      <c r="C3494" s="885" t="s">
        <v>20486</v>
      </c>
      <c r="D3494" s="884" t="s">
        <v>8787</v>
      </c>
      <c r="E3494" s="884" t="s">
        <v>20487</v>
      </c>
      <c r="F3494" s="884" t="s">
        <v>20488</v>
      </c>
    </row>
    <row r="3495" customFormat="false" ht="15" hidden="false" customHeight="false" outlineLevel="0" collapsed="false">
      <c r="A3495" s="884" t="s">
        <v>8464</v>
      </c>
      <c r="B3495" s="884" t="s">
        <v>20489</v>
      </c>
      <c r="C3495" s="885" t="s">
        <v>20490</v>
      </c>
      <c r="D3495" s="884" t="s">
        <v>8787</v>
      </c>
      <c r="E3495" s="884" t="s">
        <v>20491</v>
      </c>
      <c r="F3495" s="884" t="s">
        <v>19614</v>
      </c>
    </row>
    <row r="3496" customFormat="false" ht="15" hidden="false" customHeight="false" outlineLevel="0" collapsed="false">
      <c r="A3496" s="884" t="s">
        <v>8464</v>
      </c>
      <c r="B3496" s="884" t="s">
        <v>20492</v>
      </c>
      <c r="C3496" s="885" t="s">
        <v>20493</v>
      </c>
      <c r="D3496" s="884" t="s">
        <v>8787</v>
      </c>
      <c r="E3496" s="884" t="s">
        <v>15229</v>
      </c>
      <c r="F3496" s="884" t="s">
        <v>20494</v>
      </c>
    </row>
    <row r="3497" customFormat="false" ht="15" hidden="false" customHeight="false" outlineLevel="0" collapsed="false">
      <c r="A3497" s="884" t="s">
        <v>8464</v>
      </c>
      <c r="B3497" s="884" t="s">
        <v>20495</v>
      </c>
      <c r="C3497" s="885" t="s">
        <v>20496</v>
      </c>
      <c r="D3497" s="884" t="s">
        <v>8787</v>
      </c>
      <c r="E3497" s="884" t="s">
        <v>20497</v>
      </c>
      <c r="F3497" s="884" t="s">
        <v>20498</v>
      </c>
    </row>
    <row r="3498" customFormat="false" ht="23.25" hidden="false" customHeight="false" outlineLevel="0" collapsed="false">
      <c r="A3498" s="884" t="s">
        <v>8464</v>
      </c>
      <c r="B3498" s="884" t="s">
        <v>20499</v>
      </c>
      <c r="C3498" s="885" t="s">
        <v>20500</v>
      </c>
      <c r="D3498" s="884" t="s">
        <v>8787</v>
      </c>
      <c r="E3498" s="884" t="s">
        <v>20501</v>
      </c>
      <c r="F3498" s="884" t="s">
        <v>11295</v>
      </c>
    </row>
    <row r="3499" customFormat="false" ht="23.25" hidden="false" customHeight="false" outlineLevel="0" collapsed="false">
      <c r="A3499" s="884" t="s">
        <v>8464</v>
      </c>
      <c r="B3499" s="884" t="s">
        <v>20502</v>
      </c>
      <c r="C3499" s="885" t="s">
        <v>20503</v>
      </c>
      <c r="D3499" s="884" t="s">
        <v>8787</v>
      </c>
      <c r="E3499" s="884" t="s">
        <v>17045</v>
      </c>
      <c r="F3499" s="884" t="s">
        <v>17756</v>
      </c>
    </row>
    <row r="3500" customFormat="false" ht="23.25" hidden="false" customHeight="false" outlineLevel="0" collapsed="false">
      <c r="A3500" s="884" t="s">
        <v>8464</v>
      </c>
      <c r="B3500" s="884" t="s">
        <v>20504</v>
      </c>
      <c r="C3500" s="885" t="s">
        <v>20505</v>
      </c>
      <c r="D3500" s="884" t="s">
        <v>8787</v>
      </c>
      <c r="E3500" s="884" t="s">
        <v>20506</v>
      </c>
      <c r="F3500" s="884" t="s">
        <v>20507</v>
      </c>
    </row>
    <row r="3501" customFormat="false" ht="23.25" hidden="false" customHeight="false" outlineLevel="0" collapsed="false">
      <c r="A3501" s="884" t="s">
        <v>8464</v>
      </c>
      <c r="B3501" s="884" t="s">
        <v>20508</v>
      </c>
      <c r="C3501" s="885" t="s">
        <v>20509</v>
      </c>
      <c r="D3501" s="884" t="s">
        <v>8787</v>
      </c>
      <c r="E3501" s="884" t="s">
        <v>15510</v>
      </c>
      <c r="F3501" s="884" t="s">
        <v>20510</v>
      </c>
    </row>
    <row r="3502" customFormat="false" ht="23.25" hidden="false" customHeight="false" outlineLevel="0" collapsed="false">
      <c r="A3502" s="884" t="s">
        <v>8464</v>
      </c>
      <c r="B3502" s="884" t="s">
        <v>20511</v>
      </c>
      <c r="C3502" s="885" t="s">
        <v>20512</v>
      </c>
      <c r="D3502" s="884" t="s">
        <v>8787</v>
      </c>
      <c r="E3502" s="884" t="s">
        <v>20513</v>
      </c>
      <c r="F3502" s="884" t="s">
        <v>20514</v>
      </c>
    </row>
    <row r="3503" customFormat="false" ht="23.25" hidden="false" customHeight="false" outlineLevel="0" collapsed="false">
      <c r="A3503" s="884" t="s">
        <v>8464</v>
      </c>
      <c r="B3503" s="884" t="s">
        <v>20515</v>
      </c>
      <c r="C3503" s="885" t="s">
        <v>20516</v>
      </c>
      <c r="D3503" s="884" t="s">
        <v>8787</v>
      </c>
      <c r="E3503" s="884" t="s">
        <v>10334</v>
      </c>
      <c r="F3503" s="884" t="s">
        <v>20517</v>
      </c>
    </row>
    <row r="3504" customFormat="false" ht="23.25" hidden="false" customHeight="false" outlineLevel="0" collapsed="false">
      <c r="A3504" s="884" t="s">
        <v>8464</v>
      </c>
      <c r="B3504" s="884" t="s">
        <v>20518</v>
      </c>
      <c r="C3504" s="885" t="s">
        <v>20519</v>
      </c>
      <c r="D3504" s="884" t="s">
        <v>8787</v>
      </c>
      <c r="E3504" s="884" t="s">
        <v>20520</v>
      </c>
      <c r="F3504" s="884" t="s">
        <v>20521</v>
      </c>
    </row>
    <row r="3505" customFormat="false" ht="23.25" hidden="false" customHeight="false" outlineLevel="0" collapsed="false">
      <c r="A3505" s="884" t="s">
        <v>8464</v>
      </c>
      <c r="B3505" s="884" t="s">
        <v>20522</v>
      </c>
      <c r="C3505" s="885" t="s">
        <v>20523</v>
      </c>
      <c r="D3505" s="884" t="s">
        <v>8787</v>
      </c>
      <c r="E3505" s="884" t="s">
        <v>20524</v>
      </c>
      <c r="F3505" s="884" t="s">
        <v>20525</v>
      </c>
    </row>
    <row r="3506" customFormat="false" ht="23.25" hidden="false" customHeight="false" outlineLevel="0" collapsed="false">
      <c r="A3506" s="884" t="s">
        <v>8464</v>
      </c>
      <c r="B3506" s="884" t="s">
        <v>20526</v>
      </c>
      <c r="C3506" s="885" t="s">
        <v>20527</v>
      </c>
      <c r="D3506" s="884" t="s">
        <v>8787</v>
      </c>
      <c r="E3506" s="884" t="s">
        <v>20528</v>
      </c>
      <c r="F3506" s="884" t="s">
        <v>18185</v>
      </c>
    </row>
    <row r="3507" customFormat="false" ht="23.25" hidden="false" customHeight="false" outlineLevel="0" collapsed="false">
      <c r="A3507" s="884" t="s">
        <v>8464</v>
      </c>
      <c r="B3507" s="884" t="s">
        <v>20529</v>
      </c>
      <c r="C3507" s="885" t="s">
        <v>20530</v>
      </c>
      <c r="D3507" s="884" t="s">
        <v>8787</v>
      </c>
      <c r="E3507" s="884" t="s">
        <v>20531</v>
      </c>
      <c r="F3507" s="884" t="s">
        <v>20532</v>
      </c>
    </row>
    <row r="3508" customFormat="false" ht="23.25" hidden="false" customHeight="false" outlineLevel="0" collapsed="false">
      <c r="A3508" s="884" t="s">
        <v>8464</v>
      </c>
      <c r="B3508" s="884" t="s">
        <v>20533</v>
      </c>
      <c r="C3508" s="885" t="s">
        <v>20534</v>
      </c>
      <c r="D3508" s="884" t="s">
        <v>8787</v>
      </c>
      <c r="E3508" s="884" t="s">
        <v>20535</v>
      </c>
      <c r="F3508" s="884" t="s">
        <v>20536</v>
      </c>
    </row>
    <row r="3509" customFormat="false" ht="23.25" hidden="false" customHeight="false" outlineLevel="0" collapsed="false">
      <c r="A3509" s="884" t="s">
        <v>8464</v>
      </c>
      <c r="B3509" s="884" t="s">
        <v>20537</v>
      </c>
      <c r="C3509" s="885" t="s">
        <v>20538</v>
      </c>
      <c r="D3509" s="884" t="s">
        <v>8787</v>
      </c>
      <c r="E3509" s="884" t="s">
        <v>20539</v>
      </c>
      <c r="F3509" s="884" t="s">
        <v>20540</v>
      </c>
    </row>
    <row r="3510" customFormat="false" ht="23.25" hidden="false" customHeight="false" outlineLevel="0" collapsed="false">
      <c r="A3510" s="884" t="s">
        <v>8464</v>
      </c>
      <c r="B3510" s="884" t="s">
        <v>20541</v>
      </c>
      <c r="C3510" s="885" t="s">
        <v>20542</v>
      </c>
      <c r="D3510" s="884" t="s">
        <v>8787</v>
      </c>
      <c r="E3510" s="884" t="s">
        <v>20543</v>
      </c>
      <c r="F3510" s="884" t="s">
        <v>20544</v>
      </c>
    </row>
    <row r="3511" customFormat="false" ht="23.25" hidden="false" customHeight="false" outlineLevel="0" collapsed="false">
      <c r="A3511" s="884" t="s">
        <v>8464</v>
      </c>
      <c r="B3511" s="884" t="s">
        <v>20545</v>
      </c>
      <c r="C3511" s="885" t="s">
        <v>20546</v>
      </c>
      <c r="D3511" s="884" t="s">
        <v>8787</v>
      </c>
      <c r="E3511" s="884" t="s">
        <v>19438</v>
      </c>
      <c r="F3511" s="884" t="s">
        <v>10778</v>
      </c>
    </row>
    <row r="3512" customFormat="false" ht="23.25" hidden="false" customHeight="false" outlineLevel="0" collapsed="false">
      <c r="A3512" s="884" t="s">
        <v>8464</v>
      </c>
      <c r="B3512" s="884" t="s">
        <v>20547</v>
      </c>
      <c r="C3512" s="885" t="s">
        <v>20548</v>
      </c>
      <c r="D3512" s="884" t="s">
        <v>8787</v>
      </c>
      <c r="E3512" s="884" t="s">
        <v>20385</v>
      </c>
      <c r="F3512" s="884" t="s">
        <v>15894</v>
      </c>
    </row>
    <row r="3513" customFormat="false" ht="23.25" hidden="false" customHeight="false" outlineLevel="0" collapsed="false">
      <c r="A3513" s="884" t="s">
        <v>8464</v>
      </c>
      <c r="B3513" s="884" t="s">
        <v>20549</v>
      </c>
      <c r="C3513" s="885" t="s">
        <v>20550</v>
      </c>
      <c r="D3513" s="884" t="s">
        <v>8787</v>
      </c>
      <c r="E3513" s="884" t="s">
        <v>9797</v>
      </c>
      <c r="F3513" s="884" t="s">
        <v>10397</v>
      </c>
    </row>
    <row r="3514" customFormat="false" ht="23.25" hidden="false" customHeight="false" outlineLevel="0" collapsed="false">
      <c r="A3514" s="884" t="s">
        <v>8464</v>
      </c>
      <c r="B3514" s="884" t="s">
        <v>20551</v>
      </c>
      <c r="C3514" s="885" t="s">
        <v>20552</v>
      </c>
      <c r="D3514" s="884" t="s">
        <v>8787</v>
      </c>
      <c r="E3514" s="884" t="s">
        <v>19393</v>
      </c>
      <c r="F3514" s="884" t="s">
        <v>20553</v>
      </c>
    </row>
    <row r="3515" customFormat="false" ht="23.25" hidden="false" customHeight="false" outlineLevel="0" collapsed="false">
      <c r="A3515" s="884" t="s">
        <v>8464</v>
      </c>
      <c r="B3515" s="884" t="s">
        <v>20554</v>
      </c>
      <c r="C3515" s="885" t="s">
        <v>20555</v>
      </c>
      <c r="D3515" s="884" t="s">
        <v>8787</v>
      </c>
      <c r="E3515" s="884" t="s">
        <v>20556</v>
      </c>
      <c r="F3515" s="884" t="s">
        <v>17360</v>
      </c>
    </row>
    <row r="3516" customFormat="false" ht="23.25" hidden="false" customHeight="false" outlineLevel="0" collapsed="false">
      <c r="A3516" s="884" t="s">
        <v>8464</v>
      </c>
      <c r="B3516" s="884" t="s">
        <v>20557</v>
      </c>
      <c r="C3516" s="885" t="s">
        <v>20558</v>
      </c>
      <c r="D3516" s="884" t="s">
        <v>8787</v>
      </c>
      <c r="E3516" s="884" t="s">
        <v>16885</v>
      </c>
      <c r="F3516" s="884" t="s">
        <v>16770</v>
      </c>
    </row>
    <row r="3517" customFormat="false" ht="23.25" hidden="false" customHeight="false" outlineLevel="0" collapsed="false">
      <c r="A3517" s="884" t="s">
        <v>8464</v>
      </c>
      <c r="B3517" s="884" t="s">
        <v>20559</v>
      </c>
      <c r="C3517" s="885" t="s">
        <v>20560</v>
      </c>
      <c r="D3517" s="884" t="s">
        <v>8787</v>
      </c>
      <c r="E3517" s="884" t="s">
        <v>20561</v>
      </c>
      <c r="F3517" s="884" t="s">
        <v>19100</v>
      </c>
    </row>
    <row r="3518" customFormat="false" ht="23.25" hidden="false" customHeight="false" outlineLevel="0" collapsed="false">
      <c r="A3518" s="884" t="s">
        <v>8464</v>
      </c>
      <c r="B3518" s="884" t="s">
        <v>20562</v>
      </c>
      <c r="C3518" s="885" t="s">
        <v>20563</v>
      </c>
      <c r="D3518" s="884" t="s">
        <v>8787</v>
      </c>
      <c r="E3518" s="884" t="s">
        <v>12139</v>
      </c>
      <c r="F3518" s="884" t="s">
        <v>19349</v>
      </c>
    </row>
    <row r="3519" customFormat="false" ht="23.25" hidden="false" customHeight="false" outlineLevel="0" collapsed="false">
      <c r="A3519" s="884" t="s">
        <v>8464</v>
      </c>
      <c r="B3519" s="884" t="s">
        <v>20564</v>
      </c>
      <c r="C3519" s="885" t="s">
        <v>20565</v>
      </c>
      <c r="D3519" s="884" t="s">
        <v>8787</v>
      </c>
      <c r="E3519" s="884" t="s">
        <v>20566</v>
      </c>
      <c r="F3519" s="884" t="s">
        <v>20567</v>
      </c>
    </row>
    <row r="3520" customFormat="false" ht="23.25" hidden="false" customHeight="false" outlineLevel="0" collapsed="false">
      <c r="A3520" s="884" t="s">
        <v>8464</v>
      </c>
      <c r="B3520" s="884" t="s">
        <v>20568</v>
      </c>
      <c r="C3520" s="885" t="s">
        <v>20569</v>
      </c>
      <c r="D3520" s="884" t="s">
        <v>8787</v>
      </c>
      <c r="E3520" s="884" t="s">
        <v>16911</v>
      </c>
      <c r="F3520" s="884" t="s">
        <v>20570</v>
      </c>
    </row>
    <row r="3521" customFormat="false" ht="23.25" hidden="false" customHeight="false" outlineLevel="0" collapsed="false">
      <c r="A3521" s="884" t="s">
        <v>8464</v>
      </c>
      <c r="B3521" s="884" t="s">
        <v>20571</v>
      </c>
      <c r="C3521" s="885" t="s">
        <v>20572</v>
      </c>
      <c r="D3521" s="884" t="s">
        <v>8787</v>
      </c>
      <c r="E3521" s="884" t="s">
        <v>19363</v>
      </c>
      <c r="F3521" s="884" t="s">
        <v>12587</v>
      </c>
    </row>
    <row r="3522" customFormat="false" ht="23.25" hidden="false" customHeight="false" outlineLevel="0" collapsed="false">
      <c r="A3522" s="884" t="s">
        <v>8464</v>
      </c>
      <c r="B3522" s="884" t="s">
        <v>20573</v>
      </c>
      <c r="C3522" s="885" t="s">
        <v>20574</v>
      </c>
      <c r="D3522" s="884" t="s">
        <v>8787</v>
      </c>
      <c r="E3522" s="884" t="s">
        <v>8561</v>
      </c>
      <c r="F3522" s="884" t="s">
        <v>17272</v>
      </c>
    </row>
    <row r="3523" customFormat="false" ht="23.25" hidden="false" customHeight="false" outlineLevel="0" collapsed="false">
      <c r="A3523" s="884" t="s">
        <v>8464</v>
      </c>
      <c r="B3523" s="884" t="s">
        <v>20575</v>
      </c>
      <c r="C3523" s="885" t="s">
        <v>20576</v>
      </c>
      <c r="D3523" s="884" t="s">
        <v>8787</v>
      </c>
      <c r="E3523" s="884" t="s">
        <v>20577</v>
      </c>
      <c r="F3523" s="884" t="s">
        <v>18868</v>
      </c>
    </row>
    <row r="3524" customFormat="false" ht="23.25" hidden="false" customHeight="false" outlineLevel="0" collapsed="false">
      <c r="A3524" s="884" t="s">
        <v>8464</v>
      </c>
      <c r="B3524" s="884" t="s">
        <v>20578</v>
      </c>
      <c r="C3524" s="885" t="s">
        <v>20579</v>
      </c>
      <c r="D3524" s="884" t="s">
        <v>8787</v>
      </c>
      <c r="E3524" s="884" t="s">
        <v>20580</v>
      </c>
      <c r="F3524" s="884" t="s">
        <v>16613</v>
      </c>
    </row>
    <row r="3525" customFormat="false" ht="23.25" hidden="false" customHeight="false" outlineLevel="0" collapsed="false">
      <c r="A3525" s="884" t="s">
        <v>8464</v>
      </c>
      <c r="B3525" s="884" t="s">
        <v>20581</v>
      </c>
      <c r="C3525" s="885" t="s">
        <v>20582</v>
      </c>
      <c r="D3525" s="884" t="s">
        <v>8787</v>
      </c>
      <c r="E3525" s="884" t="s">
        <v>17203</v>
      </c>
      <c r="F3525" s="884" t="s">
        <v>10319</v>
      </c>
    </row>
    <row r="3526" customFormat="false" ht="23.25" hidden="false" customHeight="false" outlineLevel="0" collapsed="false">
      <c r="A3526" s="884" t="s">
        <v>8464</v>
      </c>
      <c r="B3526" s="884" t="s">
        <v>20583</v>
      </c>
      <c r="C3526" s="885" t="s">
        <v>20584</v>
      </c>
      <c r="D3526" s="884" t="s">
        <v>8787</v>
      </c>
      <c r="E3526" s="884" t="s">
        <v>20585</v>
      </c>
      <c r="F3526" s="884" t="s">
        <v>20586</v>
      </c>
    </row>
    <row r="3527" customFormat="false" ht="23.25" hidden="false" customHeight="false" outlineLevel="0" collapsed="false">
      <c r="A3527" s="884" t="s">
        <v>8464</v>
      </c>
      <c r="B3527" s="884" t="s">
        <v>20587</v>
      </c>
      <c r="C3527" s="885" t="s">
        <v>20588</v>
      </c>
      <c r="D3527" s="884" t="s">
        <v>8787</v>
      </c>
      <c r="E3527" s="884" t="s">
        <v>17098</v>
      </c>
      <c r="F3527" s="884" t="s">
        <v>16769</v>
      </c>
    </row>
    <row r="3528" customFormat="false" ht="23.25" hidden="false" customHeight="false" outlineLevel="0" collapsed="false">
      <c r="A3528" s="884" t="s">
        <v>8464</v>
      </c>
      <c r="B3528" s="884" t="s">
        <v>20589</v>
      </c>
      <c r="C3528" s="885" t="s">
        <v>20590</v>
      </c>
      <c r="D3528" s="884" t="s">
        <v>8787</v>
      </c>
      <c r="E3528" s="884" t="s">
        <v>12126</v>
      </c>
      <c r="F3528" s="884" t="s">
        <v>20591</v>
      </c>
    </row>
    <row r="3529" customFormat="false" ht="23.25" hidden="false" customHeight="false" outlineLevel="0" collapsed="false">
      <c r="A3529" s="884" t="s">
        <v>8464</v>
      </c>
      <c r="B3529" s="884" t="s">
        <v>20592</v>
      </c>
      <c r="C3529" s="885" t="s">
        <v>20593</v>
      </c>
      <c r="D3529" s="884" t="s">
        <v>8787</v>
      </c>
      <c r="E3529" s="884" t="s">
        <v>20414</v>
      </c>
      <c r="F3529" s="884" t="s">
        <v>20594</v>
      </c>
    </row>
    <row r="3530" customFormat="false" ht="23.25" hidden="false" customHeight="false" outlineLevel="0" collapsed="false">
      <c r="A3530" s="884" t="s">
        <v>8464</v>
      </c>
      <c r="B3530" s="884" t="s">
        <v>20595</v>
      </c>
      <c r="C3530" s="885" t="s">
        <v>20596</v>
      </c>
      <c r="D3530" s="884" t="s">
        <v>8787</v>
      </c>
      <c r="E3530" s="884" t="s">
        <v>19541</v>
      </c>
      <c r="F3530" s="884" t="s">
        <v>20597</v>
      </c>
    </row>
    <row r="3531" customFormat="false" ht="23.25" hidden="false" customHeight="false" outlineLevel="0" collapsed="false">
      <c r="A3531" s="884" t="s">
        <v>8464</v>
      </c>
      <c r="B3531" s="884" t="s">
        <v>20598</v>
      </c>
      <c r="C3531" s="885" t="s">
        <v>20599</v>
      </c>
      <c r="D3531" s="884" t="s">
        <v>8787</v>
      </c>
      <c r="E3531" s="884" t="s">
        <v>20600</v>
      </c>
      <c r="F3531" s="884" t="s">
        <v>20601</v>
      </c>
    </row>
    <row r="3532" customFormat="false" ht="23.25" hidden="false" customHeight="false" outlineLevel="0" collapsed="false">
      <c r="A3532" s="884" t="s">
        <v>8464</v>
      </c>
      <c r="B3532" s="884" t="s">
        <v>20602</v>
      </c>
      <c r="C3532" s="885" t="s">
        <v>20603</v>
      </c>
      <c r="D3532" s="884" t="s">
        <v>8787</v>
      </c>
      <c r="E3532" s="884" t="s">
        <v>20604</v>
      </c>
      <c r="F3532" s="884" t="s">
        <v>20605</v>
      </c>
    </row>
    <row r="3533" customFormat="false" ht="23.25" hidden="false" customHeight="false" outlineLevel="0" collapsed="false">
      <c r="A3533" s="884" t="s">
        <v>8464</v>
      </c>
      <c r="B3533" s="884" t="s">
        <v>20606</v>
      </c>
      <c r="C3533" s="885" t="s">
        <v>20607</v>
      </c>
      <c r="D3533" s="884" t="s">
        <v>8787</v>
      </c>
      <c r="E3533" s="884" t="s">
        <v>19100</v>
      </c>
      <c r="F3533" s="884" t="s">
        <v>20608</v>
      </c>
    </row>
    <row r="3534" customFormat="false" ht="23.25" hidden="false" customHeight="false" outlineLevel="0" collapsed="false">
      <c r="A3534" s="884" t="s">
        <v>8464</v>
      </c>
      <c r="B3534" s="884" t="s">
        <v>20609</v>
      </c>
      <c r="C3534" s="885" t="s">
        <v>20610</v>
      </c>
      <c r="D3534" s="884" t="s">
        <v>8787</v>
      </c>
      <c r="E3534" s="884" t="s">
        <v>19894</v>
      </c>
      <c r="F3534" s="884" t="s">
        <v>20262</v>
      </c>
    </row>
    <row r="3535" customFormat="false" ht="23.25" hidden="false" customHeight="false" outlineLevel="0" collapsed="false">
      <c r="A3535" s="884" t="s">
        <v>8464</v>
      </c>
      <c r="B3535" s="884" t="s">
        <v>20611</v>
      </c>
      <c r="C3535" s="885" t="s">
        <v>20612</v>
      </c>
      <c r="D3535" s="884" t="s">
        <v>8787</v>
      </c>
      <c r="E3535" s="884" t="s">
        <v>20613</v>
      </c>
      <c r="F3535" s="884" t="s">
        <v>20535</v>
      </c>
    </row>
    <row r="3536" customFormat="false" ht="23.25" hidden="false" customHeight="false" outlineLevel="0" collapsed="false">
      <c r="A3536" s="884" t="s">
        <v>8464</v>
      </c>
      <c r="B3536" s="884" t="s">
        <v>20614</v>
      </c>
      <c r="C3536" s="885" t="s">
        <v>20615</v>
      </c>
      <c r="D3536" s="884" t="s">
        <v>8787</v>
      </c>
      <c r="E3536" s="884" t="s">
        <v>8649</v>
      </c>
      <c r="F3536" s="884" t="s">
        <v>20380</v>
      </c>
    </row>
    <row r="3537" customFormat="false" ht="23.25" hidden="false" customHeight="false" outlineLevel="0" collapsed="false">
      <c r="A3537" s="884" t="s">
        <v>8464</v>
      </c>
      <c r="B3537" s="884" t="s">
        <v>20616</v>
      </c>
      <c r="C3537" s="885" t="s">
        <v>20617</v>
      </c>
      <c r="D3537" s="884" t="s">
        <v>8787</v>
      </c>
      <c r="E3537" s="884" t="s">
        <v>20618</v>
      </c>
      <c r="F3537" s="884" t="s">
        <v>20619</v>
      </c>
    </row>
    <row r="3538" customFormat="false" ht="23.25" hidden="false" customHeight="false" outlineLevel="0" collapsed="false">
      <c r="A3538" s="884" t="s">
        <v>8464</v>
      </c>
      <c r="B3538" s="884" t="s">
        <v>20620</v>
      </c>
      <c r="C3538" s="885" t="s">
        <v>20621</v>
      </c>
      <c r="D3538" s="884" t="s">
        <v>8787</v>
      </c>
      <c r="E3538" s="884" t="s">
        <v>20622</v>
      </c>
      <c r="F3538" s="884" t="s">
        <v>20623</v>
      </c>
    </row>
    <row r="3539" customFormat="false" ht="23.25" hidden="false" customHeight="false" outlineLevel="0" collapsed="false">
      <c r="A3539" s="884" t="s">
        <v>8464</v>
      </c>
      <c r="B3539" s="884" t="s">
        <v>20624</v>
      </c>
      <c r="C3539" s="885" t="s">
        <v>20625</v>
      </c>
      <c r="D3539" s="884" t="s">
        <v>8787</v>
      </c>
      <c r="E3539" s="884" t="s">
        <v>11537</v>
      </c>
      <c r="F3539" s="884" t="s">
        <v>19390</v>
      </c>
    </row>
    <row r="3540" customFormat="false" ht="23.25" hidden="false" customHeight="false" outlineLevel="0" collapsed="false">
      <c r="A3540" s="884" t="s">
        <v>8464</v>
      </c>
      <c r="B3540" s="884" t="s">
        <v>20626</v>
      </c>
      <c r="C3540" s="885" t="s">
        <v>20627</v>
      </c>
      <c r="D3540" s="884" t="s">
        <v>8787</v>
      </c>
      <c r="E3540" s="884" t="s">
        <v>19195</v>
      </c>
      <c r="F3540" s="884" t="s">
        <v>20628</v>
      </c>
    </row>
    <row r="3541" customFormat="false" ht="23.25" hidden="false" customHeight="false" outlineLevel="0" collapsed="false">
      <c r="A3541" s="884" t="s">
        <v>8464</v>
      </c>
      <c r="B3541" s="884" t="s">
        <v>20629</v>
      </c>
      <c r="C3541" s="885" t="s">
        <v>20630</v>
      </c>
      <c r="D3541" s="884" t="s">
        <v>8787</v>
      </c>
      <c r="E3541" s="884" t="s">
        <v>20631</v>
      </c>
      <c r="F3541" s="884" t="s">
        <v>15521</v>
      </c>
    </row>
    <row r="3542" customFormat="false" ht="23.25" hidden="false" customHeight="false" outlineLevel="0" collapsed="false">
      <c r="A3542" s="884" t="s">
        <v>8464</v>
      </c>
      <c r="B3542" s="884" t="s">
        <v>20632</v>
      </c>
      <c r="C3542" s="885" t="s">
        <v>20633</v>
      </c>
      <c r="D3542" s="884" t="s">
        <v>8787</v>
      </c>
      <c r="E3542" s="884" t="s">
        <v>13615</v>
      </c>
      <c r="F3542" s="884" t="s">
        <v>19611</v>
      </c>
    </row>
    <row r="3543" customFormat="false" ht="23.25" hidden="false" customHeight="false" outlineLevel="0" collapsed="false">
      <c r="A3543" s="884" t="s">
        <v>8464</v>
      </c>
      <c r="B3543" s="884" t="s">
        <v>20634</v>
      </c>
      <c r="C3543" s="885" t="s">
        <v>20635</v>
      </c>
      <c r="D3543" s="884" t="s">
        <v>8787</v>
      </c>
      <c r="E3543" s="884" t="s">
        <v>16912</v>
      </c>
      <c r="F3543" s="884" t="s">
        <v>20636</v>
      </c>
    </row>
    <row r="3544" customFormat="false" ht="23.25" hidden="false" customHeight="false" outlineLevel="0" collapsed="false">
      <c r="A3544" s="884" t="s">
        <v>8464</v>
      </c>
      <c r="B3544" s="884" t="s">
        <v>20637</v>
      </c>
      <c r="C3544" s="885" t="s">
        <v>20638</v>
      </c>
      <c r="D3544" s="884" t="s">
        <v>8787</v>
      </c>
      <c r="E3544" s="884" t="s">
        <v>20639</v>
      </c>
      <c r="F3544" s="884" t="s">
        <v>20234</v>
      </c>
    </row>
    <row r="3545" customFormat="false" ht="23.25" hidden="false" customHeight="false" outlineLevel="0" collapsed="false">
      <c r="A3545" s="884" t="s">
        <v>8464</v>
      </c>
      <c r="B3545" s="884" t="s">
        <v>20640</v>
      </c>
      <c r="C3545" s="885" t="s">
        <v>20641</v>
      </c>
      <c r="D3545" s="884" t="s">
        <v>8787</v>
      </c>
      <c r="E3545" s="884" t="s">
        <v>19349</v>
      </c>
      <c r="F3545" s="884" t="s">
        <v>19336</v>
      </c>
    </row>
    <row r="3546" customFormat="false" ht="23.25" hidden="false" customHeight="false" outlineLevel="0" collapsed="false">
      <c r="A3546" s="884" t="s">
        <v>8464</v>
      </c>
      <c r="B3546" s="884" t="s">
        <v>20642</v>
      </c>
      <c r="C3546" s="885" t="s">
        <v>20643</v>
      </c>
      <c r="D3546" s="884" t="s">
        <v>8787</v>
      </c>
      <c r="E3546" s="884" t="s">
        <v>17056</v>
      </c>
      <c r="F3546" s="884" t="s">
        <v>20644</v>
      </c>
    </row>
    <row r="3547" customFormat="false" ht="23.25" hidden="false" customHeight="false" outlineLevel="0" collapsed="false">
      <c r="A3547" s="884" t="s">
        <v>8464</v>
      </c>
      <c r="B3547" s="884" t="s">
        <v>20645</v>
      </c>
      <c r="C3547" s="885" t="s">
        <v>20646</v>
      </c>
      <c r="D3547" s="884" t="s">
        <v>8787</v>
      </c>
      <c r="E3547" s="884" t="s">
        <v>20647</v>
      </c>
      <c r="F3547" s="884" t="s">
        <v>20648</v>
      </c>
    </row>
    <row r="3548" customFormat="false" ht="23.25" hidden="false" customHeight="false" outlineLevel="0" collapsed="false">
      <c r="A3548" s="884" t="s">
        <v>8464</v>
      </c>
      <c r="B3548" s="884" t="s">
        <v>20649</v>
      </c>
      <c r="C3548" s="885" t="s">
        <v>20650</v>
      </c>
      <c r="D3548" s="884" t="s">
        <v>8787</v>
      </c>
      <c r="E3548" s="884" t="s">
        <v>20651</v>
      </c>
      <c r="F3548" s="884" t="s">
        <v>15775</v>
      </c>
    </row>
    <row r="3549" customFormat="false" ht="23.25" hidden="false" customHeight="false" outlineLevel="0" collapsed="false">
      <c r="A3549" s="884" t="s">
        <v>8464</v>
      </c>
      <c r="B3549" s="884" t="s">
        <v>20652</v>
      </c>
      <c r="C3549" s="885" t="s">
        <v>20653</v>
      </c>
      <c r="D3549" s="884" t="s">
        <v>8787</v>
      </c>
      <c r="E3549" s="884" t="s">
        <v>13704</v>
      </c>
      <c r="F3549" s="884" t="s">
        <v>15535</v>
      </c>
    </row>
    <row r="3550" customFormat="false" ht="23.25" hidden="false" customHeight="false" outlineLevel="0" collapsed="false">
      <c r="A3550" s="884" t="s">
        <v>8464</v>
      </c>
      <c r="B3550" s="884" t="s">
        <v>20654</v>
      </c>
      <c r="C3550" s="885" t="s">
        <v>20655</v>
      </c>
      <c r="D3550" s="884" t="s">
        <v>8787</v>
      </c>
      <c r="E3550" s="884" t="s">
        <v>20656</v>
      </c>
      <c r="F3550" s="884" t="s">
        <v>20657</v>
      </c>
    </row>
    <row r="3551" customFormat="false" ht="23.25" hidden="false" customHeight="false" outlineLevel="0" collapsed="false">
      <c r="A3551" s="884" t="s">
        <v>8464</v>
      </c>
      <c r="B3551" s="884" t="s">
        <v>20658</v>
      </c>
      <c r="C3551" s="885" t="s">
        <v>20659</v>
      </c>
      <c r="D3551" s="884" t="s">
        <v>8787</v>
      </c>
      <c r="E3551" s="884" t="s">
        <v>12036</v>
      </c>
      <c r="F3551" s="884" t="s">
        <v>11283</v>
      </c>
    </row>
    <row r="3552" customFormat="false" ht="23.25" hidden="false" customHeight="false" outlineLevel="0" collapsed="false">
      <c r="A3552" s="884" t="s">
        <v>8464</v>
      </c>
      <c r="B3552" s="884" t="s">
        <v>20660</v>
      </c>
      <c r="C3552" s="885" t="s">
        <v>20661</v>
      </c>
      <c r="D3552" s="884" t="s">
        <v>8787</v>
      </c>
      <c r="E3552" s="884" t="s">
        <v>9806</v>
      </c>
      <c r="F3552" s="884" t="s">
        <v>15831</v>
      </c>
    </row>
    <row r="3553" customFormat="false" ht="23.25" hidden="false" customHeight="false" outlineLevel="0" collapsed="false">
      <c r="A3553" s="884" t="s">
        <v>8464</v>
      </c>
      <c r="B3553" s="884" t="s">
        <v>20662</v>
      </c>
      <c r="C3553" s="885" t="s">
        <v>20663</v>
      </c>
      <c r="D3553" s="884" t="s">
        <v>8787</v>
      </c>
      <c r="E3553" s="884" t="s">
        <v>20664</v>
      </c>
      <c r="F3553" s="884" t="s">
        <v>20665</v>
      </c>
    </row>
    <row r="3554" customFormat="false" ht="23.25" hidden="false" customHeight="false" outlineLevel="0" collapsed="false">
      <c r="A3554" s="884" t="s">
        <v>8464</v>
      </c>
      <c r="B3554" s="884" t="s">
        <v>20666</v>
      </c>
      <c r="C3554" s="885" t="s">
        <v>20667</v>
      </c>
      <c r="D3554" s="884" t="s">
        <v>8787</v>
      </c>
      <c r="E3554" s="884" t="s">
        <v>20668</v>
      </c>
      <c r="F3554" s="884" t="s">
        <v>20086</v>
      </c>
    </row>
    <row r="3555" customFormat="false" ht="23.25" hidden="false" customHeight="false" outlineLevel="0" collapsed="false">
      <c r="A3555" s="884" t="s">
        <v>8464</v>
      </c>
      <c r="B3555" s="884" t="s">
        <v>20669</v>
      </c>
      <c r="C3555" s="885" t="s">
        <v>20670</v>
      </c>
      <c r="D3555" s="884" t="s">
        <v>8787</v>
      </c>
      <c r="E3555" s="884" t="s">
        <v>20671</v>
      </c>
      <c r="F3555" s="884" t="s">
        <v>10011</v>
      </c>
    </row>
    <row r="3556" customFormat="false" ht="23.25" hidden="false" customHeight="false" outlineLevel="0" collapsed="false">
      <c r="A3556" s="884" t="s">
        <v>8464</v>
      </c>
      <c r="B3556" s="884" t="s">
        <v>20672</v>
      </c>
      <c r="C3556" s="885" t="s">
        <v>20673</v>
      </c>
      <c r="D3556" s="884" t="s">
        <v>8787</v>
      </c>
      <c r="E3556" s="884" t="s">
        <v>20674</v>
      </c>
      <c r="F3556" s="884" t="s">
        <v>20675</v>
      </c>
    </row>
    <row r="3557" customFormat="false" ht="23.25" hidden="false" customHeight="false" outlineLevel="0" collapsed="false">
      <c r="A3557" s="884" t="s">
        <v>8464</v>
      </c>
      <c r="B3557" s="884" t="s">
        <v>20676</v>
      </c>
      <c r="C3557" s="885" t="s">
        <v>20677</v>
      </c>
      <c r="D3557" s="884" t="s">
        <v>8787</v>
      </c>
      <c r="E3557" s="884" t="s">
        <v>18619</v>
      </c>
      <c r="F3557" s="884" t="s">
        <v>20678</v>
      </c>
    </row>
    <row r="3558" customFormat="false" ht="23.25" hidden="false" customHeight="false" outlineLevel="0" collapsed="false">
      <c r="A3558" s="884" t="s">
        <v>8464</v>
      </c>
      <c r="B3558" s="884" t="s">
        <v>20679</v>
      </c>
      <c r="C3558" s="885" t="s">
        <v>20680</v>
      </c>
      <c r="D3558" s="884" t="s">
        <v>8787</v>
      </c>
      <c r="E3558" s="884" t="s">
        <v>20681</v>
      </c>
      <c r="F3558" s="884" t="s">
        <v>10213</v>
      </c>
    </row>
    <row r="3559" customFormat="false" ht="23.25" hidden="false" customHeight="false" outlineLevel="0" collapsed="false">
      <c r="A3559" s="884" t="s">
        <v>8464</v>
      </c>
      <c r="B3559" s="884" t="s">
        <v>20682</v>
      </c>
      <c r="C3559" s="885" t="s">
        <v>20683</v>
      </c>
      <c r="D3559" s="884" t="s">
        <v>8787</v>
      </c>
      <c r="E3559" s="884" t="s">
        <v>20684</v>
      </c>
      <c r="F3559" s="884" t="s">
        <v>10323</v>
      </c>
    </row>
    <row r="3560" customFormat="false" ht="23.25" hidden="false" customHeight="false" outlineLevel="0" collapsed="false">
      <c r="A3560" s="884" t="s">
        <v>8464</v>
      </c>
      <c r="B3560" s="884" t="s">
        <v>20685</v>
      </c>
      <c r="C3560" s="885" t="s">
        <v>20686</v>
      </c>
      <c r="D3560" s="884" t="s">
        <v>8787</v>
      </c>
      <c r="E3560" s="884" t="s">
        <v>20687</v>
      </c>
      <c r="F3560" s="884" t="s">
        <v>16605</v>
      </c>
    </row>
    <row r="3561" customFormat="false" ht="23.25" hidden="false" customHeight="false" outlineLevel="0" collapsed="false">
      <c r="A3561" s="884" t="s">
        <v>8464</v>
      </c>
      <c r="B3561" s="884" t="s">
        <v>20688</v>
      </c>
      <c r="C3561" s="885" t="s">
        <v>20689</v>
      </c>
      <c r="D3561" s="884" t="s">
        <v>8787</v>
      </c>
      <c r="E3561" s="884" t="s">
        <v>20690</v>
      </c>
      <c r="F3561" s="884" t="s">
        <v>20691</v>
      </c>
    </row>
    <row r="3562" customFormat="false" ht="23.25" hidden="false" customHeight="false" outlineLevel="0" collapsed="false">
      <c r="A3562" s="884" t="s">
        <v>8464</v>
      </c>
      <c r="B3562" s="884" t="s">
        <v>20692</v>
      </c>
      <c r="C3562" s="885" t="s">
        <v>20693</v>
      </c>
      <c r="D3562" s="884" t="s">
        <v>8787</v>
      </c>
      <c r="E3562" s="884" t="s">
        <v>20694</v>
      </c>
      <c r="F3562" s="884" t="s">
        <v>20695</v>
      </c>
    </row>
    <row r="3563" customFormat="false" ht="23.25" hidden="false" customHeight="false" outlineLevel="0" collapsed="false">
      <c r="A3563" s="884" t="s">
        <v>8464</v>
      </c>
      <c r="B3563" s="884" t="s">
        <v>20696</v>
      </c>
      <c r="C3563" s="885" t="s">
        <v>20697</v>
      </c>
      <c r="D3563" s="884" t="s">
        <v>8787</v>
      </c>
      <c r="E3563" s="884" t="s">
        <v>20698</v>
      </c>
      <c r="F3563" s="884" t="s">
        <v>20699</v>
      </c>
    </row>
    <row r="3564" customFormat="false" ht="23.25" hidden="false" customHeight="false" outlineLevel="0" collapsed="false">
      <c r="A3564" s="884" t="s">
        <v>8464</v>
      </c>
      <c r="B3564" s="884" t="s">
        <v>20700</v>
      </c>
      <c r="C3564" s="885" t="s">
        <v>20701</v>
      </c>
      <c r="D3564" s="884" t="s">
        <v>8787</v>
      </c>
      <c r="E3564" s="884" t="s">
        <v>20702</v>
      </c>
      <c r="F3564" s="884" t="s">
        <v>20703</v>
      </c>
    </row>
    <row r="3565" customFormat="false" ht="23.25" hidden="false" customHeight="false" outlineLevel="0" collapsed="false">
      <c r="A3565" s="884" t="s">
        <v>8464</v>
      </c>
      <c r="B3565" s="884" t="s">
        <v>20704</v>
      </c>
      <c r="C3565" s="885" t="s">
        <v>20705</v>
      </c>
      <c r="D3565" s="884" t="s">
        <v>8787</v>
      </c>
      <c r="E3565" s="884" t="s">
        <v>20706</v>
      </c>
      <c r="F3565" s="884" t="s">
        <v>20707</v>
      </c>
    </row>
    <row r="3566" customFormat="false" ht="23.25" hidden="false" customHeight="false" outlineLevel="0" collapsed="false">
      <c r="A3566" s="884" t="s">
        <v>8464</v>
      </c>
      <c r="B3566" s="884" t="s">
        <v>20708</v>
      </c>
      <c r="C3566" s="885" t="s">
        <v>20709</v>
      </c>
      <c r="D3566" s="884" t="s">
        <v>8787</v>
      </c>
      <c r="E3566" s="884" t="s">
        <v>20710</v>
      </c>
      <c r="F3566" s="884" t="s">
        <v>20711</v>
      </c>
    </row>
    <row r="3567" customFormat="false" ht="23.25" hidden="false" customHeight="false" outlineLevel="0" collapsed="false">
      <c r="A3567" s="884" t="s">
        <v>8464</v>
      </c>
      <c r="B3567" s="884" t="s">
        <v>20712</v>
      </c>
      <c r="C3567" s="885" t="s">
        <v>20713</v>
      </c>
      <c r="D3567" s="884" t="s">
        <v>8787</v>
      </c>
      <c r="E3567" s="884" t="s">
        <v>20714</v>
      </c>
      <c r="F3567" s="884" t="s">
        <v>20715</v>
      </c>
    </row>
    <row r="3568" customFormat="false" ht="23.25" hidden="false" customHeight="false" outlineLevel="0" collapsed="false">
      <c r="A3568" s="884" t="s">
        <v>8464</v>
      </c>
      <c r="B3568" s="884" t="s">
        <v>20716</v>
      </c>
      <c r="C3568" s="885" t="s">
        <v>20717</v>
      </c>
      <c r="D3568" s="884" t="s">
        <v>8787</v>
      </c>
      <c r="E3568" s="884" t="s">
        <v>20718</v>
      </c>
      <c r="F3568" s="884" t="s">
        <v>20719</v>
      </c>
    </row>
    <row r="3569" customFormat="false" ht="23.25" hidden="false" customHeight="false" outlineLevel="0" collapsed="false">
      <c r="A3569" s="884" t="s">
        <v>8464</v>
      </c>
      <c r="B3569" s="884" t="s">
        <v>20720</v>
      </c>
      <c r="C3569" s="885" t="s">
        <v>20721</v>
      </c>
      <c r="D3569" s="884" t="s">
        <v>8787</v>
      </c>
      <c r="E3569" s="884" t="s">
        <v>20722</v>
      </c>
      <c r="F3569" s="884" t="s">
        <v>20723</v>
      </c>
    </row>
    <row r="3570" customFormat="false" ht="23.25" hidden="false" customHeight="false" outlineLevel="0" collapsed="false">
      <c r="A3570" s="884" t="s">
        <v>8464</v>
      </c>
      <c r="B3570" s="884" t="s">
        <v>20724</v>
      </c>
      <c r="C3570" s="885" t="s">
        <v>20725</v>
      </c>
      <c r="D3570" s="884" t="s">
        <v>8787</v>
      </c>
      <c r="E3570" s="884" t="s">
        <v>15645</v>
      </c>
      <c r="F3570" s="884" t="s">
        <v>20726</v>
      </c>
    </row>
    <row r="3571" customFormat="false" ht="23.25" hidden="false" customHeight="false" outlineLevel="0" collapsed="false">
      <c r="A3571" s="884" t="s">
        <v>8464</v>
      </c>
      <c r="B3571" s="884" t="s">
        <v>20727</v>
      </c>
      <c r="C3571" s="885" t="s">
        <v>20728</v>
      </c>
      <c r="D3571" s="884" t="s">
        <v>8787</v>
      </c>
      <c r="E3571" s="884" t="s">
        <v>20729</v>
      </c>
      <c r="F3571" s="884" t="s">
        <v>9721</v>
      </c>
    </row>
    <row r="3572" customFormat="false" ht="23.25" hidden="false" customHeight="false" outlineLevel="0" collapsed="false">
      <c r="A3572" s="884" t="s">
        <v>8464</v>
      </c>
      <c r="B3572" s="884" t="s">
        <v>20730</v>
      </c>
      <c r="C3572" s="885" t="s">
        <v>20731</v>
      </c>
      <c r="D3572" s="884" t="s">
        <v>8787</v>
      </c>
      <c r="E3572" s="884" t="s">
        <v>12458</v>
      </c>
      <c r="F3572" s="884" t="s">
        <v>20732</v>
      </c>
    </row>
    <row r="3573" customFormat="false" ht="23.25" hidden="false" customHeight="false" outlineLevel="0" collapsed="false">
      <c r="A3573" s="884" t="s">
        <v>8464</v>
      </c>
      <c r="B3573" s="884" t="s">
        <v>20733</v>
      </c>
      <c r="C3573" s="885" t="s">
        <v>20734</v>
      </c>
      <c r="D3573" s="884" t="s">
        <v>8787</v>
      </c>
      <c r="E3573" s="884" t="s">
        <v>20735</v>
      </c>
      <c r="F3573" s="884" t="s">
        <v>20736</v>
      </c>
    </row>
    <row r="3574" customFormat="false" ht="23.25" hidden="false" customHeight="false" outlineLevel="0" collapsed="false">
      <c r="A3574" s="884" t="s">
        <v>8464</v>
      </c>
      <c r="B3574" s="884" t="s">
        <v>20737</v>
      </c>
      <c r="C3574" s="885" t="s">
        <v>20738</v>
      </c>
      <c r="D3574" s="884" t="s">
        <v>8787</v>
      </c>
      <c r="E3574" s="884" t="s">
        <v>14441</v>
      </c>
      <c r="F3574" s="884" t="s">
        <v>20739</v>
      </c>
    </row>
    <row r="3575" customFormat="false" ht="23.25" hidden="false" customHeight="false" outlineLevel="0" collapsed="false">
      <c r="A3575" s="884" t="s">
        <v>8464</v>
      </c>
      <c r="B3575" s="884" t="s">
        <v>20740</v>
      </c>
      <c r="C3575" s="885" t="s">
        <v>20741</v>
      </c>
      <c r="D3575" s="884" t="s">
        <v>8787</v>
      </c>
      <c r="E3575" s="884" t="s">
        <v>20742</v>
      </c>
      <c r="F3575" s="884" t="s">
        <v>8644</v>
      </c>
    </row>
    <row r="3576" customFormat="false" ht="23.25" hidden="false" customHeight="false" outlineLevel="0" collapsed="false">
      <c r="A3576" s="884" t="s">
        <v>8464</v>
      </c>
      <c r="B3576" s="884" t="s">
        <v>20743</v>
      </c>
      <c r="C3576" s="885" t="s">
        <v>20744</v>
      </c>
      <c r="D3576" s="884" t="s">
        <v>8787</v>
      </c>
      <c r="E3576" s="884" t="s">
        <v>15393</v>
      </c>
      <c r="F3576" s="884" t="s">
        <v>20745</v>
      </c>
    </row>
    <row r="3577" customFormat="false" ht="23.25" hidden="false" customHeight="false" outlineLevel="0" collapsed="false">
      <c r="A3577" s="884" t="s">
        <v>8464</v>
      </c>
      <c r="B3577" s="884" t="s">
        <v>20746</v>
      </c>
      <c r="C3577" s="885" t="s">
        <v>20747</v>
      </c>
      <c r="D3577" s="884" t="s">
        <v>8787</v>
      </c>
      <c r="E3577" s="884" t="s">
        <v>20748</v>
      </c>
      <c r="F3577" s="884" t="s">
        <v>20749</v>
      </c>
    </row>
    <row r="3578" customFormat="false" ht="23.25" hidden="false" customHeight="false" outlineLevel="0" collapsed="false">
      <c r="A3578" s="884" t="s">
        <v>8464</v>
      </c>
      <c r="B3578" s="884" t="s">
        <v>20750</v>
      </c>
      <c r="C3578" s="885" t="s">
        <v>20751</v>
      </c>
      <c r="D3578" s="884" t="s">
        <v>8787</v>
      </c>
      <c r="E3578" s="884" t="s">
        <v>20752</v>
      </c>
      <c r="F3578" s="884" t="s">
        <v>20753</v>
      </c>
    </row>
    <row r="3579" customFormat="false" ht="23.25" hidden="false" customHeight="false" outlineLevel="0" collapsed="false">
      <c r="A3579" s="884" t="s">
        <v>8464</v>
      </c>
      <c r="B3579" s="884" t="s">
        <v>20754</v>
      </c>
      <c r="C3579" s="885" t="s">
        <v>20755</v>
      </c>
      <c r="D3579" s="884" t="s">
        <v>8787</v>
      </c>
      <c r="E3579" s="884" t="s">
        <v>20756</v>
      </c>
      <c r="F3579" s="884" t="s">
        <v>20757</v>
      </c>
    </row>
    <row r="3580" customFormat="false" ht="23.25" hidden="false" customHeight="false" outlineLevel="0" collapsed="false">
      <c r="A3580" s="884" t="s">
        <v>8464</v>
      </c>
      <c r="B3580" s="884" t="s">
        <v>20758</v>
      </c>
      <c r="C3580" s="885" t="s">
        <v>20759</v>
      </c>
      <c r="D3580" s="884" t="s">
        <v>8787</v>
      </c>
      <c r="E3580" s="884" t="s">
        <v>20760</v>
      </c>
      <c r="F3580" s="884" t="s">
        <v>20761</v>
      </c>
    </row>
    <row r="3581" customFormat="false" ht="23.25" hidden="false" customHeight="false" outlineLevel="0" collapsed="false">
      <c r="A3581" s="884" t="s">
        <v>8464</v>
      </c>
      <c r="B3581" s="884" t="s">
        <v>20762</v>
      </c>
      <c r="C3581" s="885" t="s">
        <v>20763</v>
      </c>
      <c r="D3581" s="884" t="s">
        <v>8787</v>
      </c>
      <c r="E3581" s="884" t="s">
        <v>20764</v>
      </c>
      <c r="F3581" s="884" t="s">
        <v>20765</v>
      </c>
    </row>
    <row r="3582" customFormat="false" ht="23.25" hidden="false" customHeight="false" outlineLevel="0" collapsed="false">
      <c r="A3582" s="884" t="s">
        <v>8464</v>
      </c>
      <c r="B3582" s="884" t="s">
        <v>20766</v>
      </c>
      <c r="C3582" s="885" t="s">
        <v>20767</v>
      </c>
      <c r="D3582" s="884" t="s">
        <v>8787</v>
      </c>
      <c r="E3582" s="884" t="s">
        <v>20768</v>
      </c>
      <c r="F3582" s="884" t="s">
        <v>10118</v>
      </c>
    </row>
    <row r="3583" customFormat="false" ht="23.25" hidden="false" customHeight="false" outlineLevel="0" collapsed="false">
      <c r="A3583" s="884" t="s">
        <v>8464</v>
      </c>
      <c r="B3583" s="884" t="s">
        <v>20769</v>
      </c>
      <c r="C3583" s="885" t="s">
        <v>20770</v>
      </c>
      <c r="D3583" s="884" t="s">
        <v>8787</v>
      </c>
      <c r="E3583" s="884" t="s">
        <v>20771</v>
      </c>
      <c r="F3583" s="884" t="s">
        <v>20772</v>
      </c>
    </row>
    <row r="3584" customFormat="false" ht="23.25" hidden="false" customHeight="false" outlineLevel="0" collapsed="false">
      <c r="A3584" s="884" t="s">
        <v>8464</v>
      </c>
      <c r="B3584" s="884" t="s">
        <v>20773</v>
      </c>
      <c r="C3584" s="885" t="s">
        <v>20774</v>
      </c>
      <c r="D3584" s="884" t="s">
        <v>8787</v>
      </c>
      <c r="E3584" s="884" t="s">
        <v>20775</v>
      </c>
      <c r="F3584" s="884" t="s">
        <v>18406</v>
      </c>
    </row>
    <row r="3585" customFormat="false" ht="23.25" hidden="false" customHeight="false" outlineLevel="0" collapsed="false">
      <c r="A3585" s="884" t="s">
        <v>8464</v>
      </c>
      <c r="B3585" s="884" t="s">
        <v>20776</v>
      </c>
      <c r="C3585" s="885" t="s">
        <v>20777</v>
      </c>
      <c r="D3585" s="884" t="s">
        <v>8787</v>
      </c>
      <c r="E3585" s="884" t="s">
        <v>20778</v>
      </c>
      <c r="F3585" s="884" t="s">
        <v>8516</v>
      </c>
    </row>
    <row r="3586" customFormat="false" ht="23.25" hidden="false" customHeight="false" outlineLevel="0" collapsed="false">
      <c r="A3586" s="884" t="s">
        <v>8464</v>
      </c>
      <c r="B3586" s="884" t="s">
        <v>20779</v>
      </c>
      <c r="C3586" s="885" t="s">
        <v>20780</v>
      </c>
      <c r="D3586" s="884" t="s">
        <v>8787</v>
      </c>
      <c r="E3586" s="884" t="s">
        <v>11026</v>
      </c>
      <c r="F3586" s="884" t="s">
        <v>20781</v>
      </c>
    </row>
    <row r="3587" customFormat="false" ht="23.25" hidden="false" customHeight="false" outlineLevel="0" collapsed="false">
      <c r="A3587" s="884" t="s">
        <v>8464</v>
      </c>
      <c r="B3587" s="884" t="s">
        <v>20782</v>
      </c>
      <c r="C3587" s="885" t="s">
        <v>20783</v>
      </c>
      <c r="D3587" s="884" t="s">
        <v>8787</v>
      </c>
      <c r="E3587" s="884" t="s">
        <v>20784</v>
      </c>
      <c r="F3587" s="884" t="s">
        <v>20785</v>
      </c>
    </row>
    <row r="3588" customFormat="false" ht="23.25" hidden="false" customHeight="false" outlineLevel="0" collapsed="false">
      <c r="A3588" s="884" t="s">
        <v>8464</v>
      </c>
      <c r="B3588" s="884" t="s">
        <v>20786</v>
      </c>
      <c r="C3588" s="885" t="s">
        <v>20787</v>
      </c>
      <c r="D3588" s="884" t="s">
        <v>8787</v>
      </c>
      <c r="E3588" s="884" t="s">
        <v>20788</v>
      </c>
      <c r="F3588" s="884" t="s">
        <v>19786</v>
      </c>
    </row>
    <row r="3589" customFormat="false" ht="23.25" hidden="false" customHeight="false" outlineLevel="0" collapsed="false">
      <c r="A3589" s="884" t="s">
        <v>8464</v>
      </c>
      <c r="B3589" s="884" t="s">
        <v>20789</v>
      </c>
      <c r="C3589" s="885" t="s">
        <v>20790</v>
      </c>
      <c r="D3589" s="884" t="s">
        <v>8787</v>
      </c>
      <c r="E3589" s="884" t="s">
        <v>20791</v>
      </c>
      <c r="F3589" s="884" t="s">
        <v>20792</v>
      </c>
    </row>
    <row r="3590" customFormat="false" ht="23.25" hidden="false" customHeight="false" outlineLevel="0" collapsed="false">
      <c r="A3590" s="884" t="s">
        <v>8464</v>
      </c>
      <c r="B3590" s="884" t="s">
        <v>20793</v>
      </c>
      <c r="C3590" s="885" t="s">
        <v>20794</v>
      </c>
      <c r="D3590" s="884" t="s">
        <v>8787</v>
      </c>
      <c r="E3590" s="884" t="s">
        <v>20795</v>
      </c>
      <c r="F3590" s="884" t="s">
        <v>20796</v>
      </c>
    </row>
    <row r="3591" customFormat="false" ht="23.25" hidden="false" customHeight="false" outlineLevel="0" collapsed="false">
      <c r="A3591" s="884" t="s">
        <v>8464</v>
      </c>
      <c r="B3591" s="884" t="s">
        <v>20797</v>
      </c>
      <c r="C3591" s="885" t="s">
        <v>20798</v>
      </c>
      <c r="D3591" s="884" t="s">
        <v>8787</v>
      </c>
      <c r="E3591" s="884" t="s">
        <v>20799</v>
      </c>
      <c r="F3591" s="884" t="s">
        <v>20800</v>
      </c>
    </row>
    <row r="3592" customFormat="false" ht="23.25" hidden="false" customHeight="false" outlineLevel="0" collapsed="false">
      <c r="A3592" s="884" t="s">
        <v>8464</v>
      </c>
      <c r="B3592" s="884" t="s">
        <v>20801</v>
      </c>
      <c r="C3592" s="885" t="s">
        <v>20802</v>
      </c>
      <c r="D3592" s="884" t="s">
        <v>8787</v>
      </c>
      <c r="E3592" s="884" t="s">
        <v>9678</v>
      </c>
      <c r="F3592" s="884" t="s">
        <v>20803</v>
      </c>
    </row>
    <row r="3593" customFormat="false" ht="23.25" hidden="false" customHeight="false" outlineLevel="0" collapsed="false">
      <c r="A3593" s="884" t="s">
        <v>8464</v>
      </c>
      <c r="B3593" s="884" t="s">
        <v>20804</v>
      </c>
      <c r="C3593" s="885" t="s">
        <v>20805</v>
      </c>
      <c r="D3593" s="884" t="s">
        <v>8787</v>
      </c>
      <c r="E3593" s="884" t="s">
        <v>20806</v>
      </c>
      <c r="F3593" s="884" t="s">
        <v>20807</v>
      </c>
    </row>
    <row r="3594" customFormat="false" ht="23.25" hidden="false" customHeight="false" outlineLevel="0" collapsed="false">
      <c r="A3594" s="884" t="s">
        <v>8464</v>
      </c>
      <c r="B3594" s="884" t="s">
        <v>20808</v>
      </c>
      <c r="C3594" s="885" t="s">
        <v>20809</v>
      </c>
      <c r="D3594" s="884" t="s">
        <v>8787</v>
      </c>
      <c r="E3594" s="884" t="s">
        <v>20810</v>
      </c>
      <c r="F3594" s="884" t="s">
        <v>20811</v>
      </c>
    </row>
    <row r="3595" customFormat="false" ht="23.25" hidden="false" customHeight="false" outlineLevel="0" collapsed="false">
      <c r="A3595" s="884" t="s">
        <v>8464</v>
      </c>
      <c r="B3595" s="884" t="s">
        <v>20812</v>
      </c>
      <c r="C3595" s="885" t="s">
        <v>20813</v>
      </c>
      <c r="D3595" s="884" t="s">
        <v>8787</v>
      </c>
      <c r="E3595" s="884" t="s">
        <v>20814</v>
      </c>
      <c r="F3595" s="884" t="s">
        <v>20815</v>
      </c>
    </row>
    <row r="3596" customFormat="false" ht="23.25" hidden="false" customHeight="false" outlineLevel="0" collapsed="false">
      <c r="A3596" s="884" t="s">
        <v>8464</v>
      </c>
      <c r="B3596" s="884" t="s">
        <v>20816</v>
      </c>
      <c r="C3596" s="885" t="s">
        <v>20817</v>
      </c>
      <c r="D3596" s="884" t="s">
        <v>8787</v>
      </c>
      <c r="E3596" s="884" t="s">
        <v>20818</v>
      </c>
      <c r="F3596" s="884" t="s">
        <v>20819</v>
      </c>
    </row>
    <row r="3597" customFormat="false" ht="23.25" hidden="false" customHeight="false" outlineLevel="0" collapsed="false">
      <c r="A3597" s="884" t="s">
        <v>8464</v>
      </c>
      <c r="B3597" s="884" t="s">
        <v>20820</v>
      </c>
      <c r="C3597" s="885" t="s">
        <v>20821</v>
      </c>
      <c r="D3597" s="884" t="s">
        <v>8787</v>
      </c>
      <c r="E3597" s="884" t="s">
        <v>20822</v>
      </c>
      <c r="F3597" s="884" t="s">
        <v>20823</v>
      </c>
    </row>
    <row r="3598" customFormat="false" ht="23.25" hidden="false" customHeight="false" outlineLevel="0" collapsed="false">
      <c r="A3598" s="884" t="s">
        <v>8464</v>
      </c>
      <c r="B3598" s="884" t="s">
        <v>20824</v>
      </c>
      <c r="C3598" s="885" t="s">
        <v>20825</v>
      </c>
      <c r="D3598" s="884" t="s">
        <v>8787</v>
      </c>
      <c r="E3598" s="884" t="s">
        <v>20826</v>
      </c>
      <c r="F3598" s="884" t="s">
        <v>20827</v>
      </c>
    </row>
    <row r="3599" customFormat="false" ht="23.25" hidden="false" customHeight="false" outlineLevel="0" collapsed="false">
      <c r="A3599" s="884" t="s">
        <v>8464</v>
      </c>
      <c r="B3599" s="884" t="s">
        <v>20828</v>
      </c>
      <c r="C3599" s="885" t="s">
        <v>20829</v>
      </c>
      <c r="D3599" s="884" t="s">
        <v>8787</v>
      </c>
      <c r="E3599" s="884" t="s">
        <v>20830</v>
      </c>
      <c r="F3599" s="884" t="s">
        <v>20831</v>
      </c>
    </row>
    <row r="3600" customFormat="false" ht="23.25" hidden="false" customHeight="false" outlineLevel="0" collapsed="false">
      <c r="A3600" s="884" t="s">
        <v>8464</v>
      </c>
      <c r="B3600" s="884" t="s">
        <v>20832</v>
      </c>
      <c r="C3600" s="885" t="s">
        <v>20833</v>
      </c>
      <c r="D3600" s="884" t="s">
        <v>8787</v>
      </c>
      <c r="E3600" s="884" t="s">
        <v>20834</v>
      </c>
      <c r="F3600" s="884" t="s">
        <v>20835</v>
      </c>
    </row>
    <row r="3601" customFormat="false" ht="23.25" hidden="false" customHeight="false" outlineLevel="0" collapsed="false">
      <c r="A3601" s="884" t="s">
        <v>8464</v>
      </c>
      <c r="B3601" s="884" t="s">
        <v>20836</v>
      </c>
      <c r="C3601" s="885" t="s">
        <v>20837</v>
      </c>
      <c r="D3601" s="884" t="s">
        <v>8787</v>
      </c>
      <c r="E3601" s="884" t="s">
        <v>20838</v>
      </c>
      <c r="F3601" s="884" t="s">
        <v>20839</v>
      </c>
    </row>
    <row r="3602" customFormat="false" ht="23.25" hidden="false" customHeight="false" outlineLevel="0" collapsed="false">
      <c r="A3602" s="884" t="s">
        <v>8464</v>
      </c>
      <c r="B3602" s="884" t="s">
        <v>20840</v>
      </c>
      <c r="C3602" s="885" t="s">
        <v>20841</v>
      </c>
      <c r="D3602" s="884" t="s">
        <v>8787</v>
      </c>
      <c r="E3602" s="884" t="s">
        <v>15505</v>
      </c>
      <c r="F3602" s="884" t="s">
        <v>20842</v>
      </c>
    </row>
    <row r="3603" customFormat="false" ht="23.25" hidden="false" customHeight="false" outlineLevel="0" collapsed="false">
      <c r="A3603" s="884" t="s">
        <v>8464</v>
      </c>
      <c r="B3603" s="884" t="s">
        <v>20843</v>
      </c>
      <c r="C3603" s="885" t="s">
        <v>20844</v>
      </c>
      <c r="D3603" s="884" t="s">
        <v>8787</v>
      </c>
      <c r="E3603" s="884" t="s">
        <v>17138</v>
      </c>
      <c r="F3603" s="884" t="s">
        <v>20845</v>
      </c>
    </row>
    <row r="3604" customFormat="false" ht="23.25" hidden="false" customHeight="false" outlineLevel="0" collapsed="false">
      <c r="A3604" s="884" t="s">
        <v>8464</v>
      </c>
      <c r="B3604" s="884" t="s">
        <v>20846</v>
      </c>
      <c r="C3604" s="885" t="s">
        <v>20847</v>
      </c>
      <c r="D3604" s="884" t="s">
        <v>8787</v>
      </c>
      <c r="E3604" s="884" t="s">
        <v>20848</v>
      </c>
      <c r="F3604" s="884" t="s">
        <v>10566</v>
      </c>
    </row>
    <row r="3605" customFormat="false" ht="23.25" hidden="false" customHeight="false" outlineLevel="0" collapsed="false">
      <c r="A3605" s="884" t="s">
        <v>8464</v>
      </c>
      <c r="B3605" s="884" t="s">
        <v>20849</v>
      </c>
      <c r="C3605" s="885" t="s">
        <v>20850</v>
      </c>
      <c r="D3605" s="884" t="s">
        <v>8787</v>
      </c>
      <c r="E3605" s="884" t="s">
        <v>20851</v>
      </c>
      <c r="F3605" s="884" t="s">
        <v>20255</v>
      </c>
    </row>
    <row r="3606" customFormat="false" ht="23.25" hidden="false" customHeight="false" outlineLevel="0" collapsed="false">
      <c r="A3606" s="884" t="s">
        <v>8464</v>
      </c>
      <c r="B3606" s="884" t="s">
        <v>20852</v>
      </c>
      <c r="C3606" s="885" t="s">
        <v>20853</v>
      </c>
      <c r="D3606" s="884" t="s">
        <v>8787</v>
      </c>
      <c r="E3606" s="884" t="s">
        <v>20854</v>
      </c>
      <c r="F3606" s="884" t="s">
        <v>20855</v>
      </c>
    </row>
    <row r="3607" customFormat="false" ht="23.25" hidden="false" customHeight="false" outlineLevel="0" collapsed="false">
      <c r="A3607" s="884" t="s">
        <v>8464</v>
      </c>
      <c r="B3607" s="884" t="s">
        <v>20856</v>
      </c>
      <c r="C3607" s="885" t="s">
        <v>20857</v>
      </c>
      <c r="D3607" s="884" t="s">
        <v>8787</v>
      </c>
      <c r="E3607" s="884" t="s">
        <v>19761</v>
      </c>
      <c r="F3607" s="884" t="s">
        <v>18893</v>
      </c>
    </row>
    <row r="3608" customFormat="false" ht="23.25" hidden="false" customHeight="false" outlineLevel="0" collapsed="false">
      <c r="A3608" s="884" t="s">
        <v>8464</v>
      </c>
      <c r="B3608" s="884" t="s">
        <v>20858</v>
      </c>
      <c r="C3608" s="885" t="s">
        <v>20859</v>
      </c>
      <c r="D3608" s="884" t="s">
        <v>8787</v>
      </c>
      <c r="E3608" s="884" t="s">
        <v>20860</v>
      </c>
      <c r="F3608" s="884" t="s">
        <v>20861</v>
      </c>
    </row>
    <row r="3609" customFormat="false" ht="23.25" hidden="false" customHeight="false" outlineLevel="0" collapsed="false">
      <c r="A3609" s="884" t="s">
        <v>8464</v>
      </c>
      <c r="B3609" s="884" t="s">
        <v>20862</v>
      </c>
      <c r="C3609" s="885" t="s">
        <v>20863</v>
      </c>
      <c r="D3609" s="884" t="s">
        <v>8787</v>
      </c>
      <c r="E3609" s="884" t="s">
        <v>20864</v>
      </c>
      <c r="F3609" s="884" t="s">
        <v>20865</v>
      </c>
    </row>
    <row r="3610" customFormat="false" ht="23.25" hidden="false" customHeight="false" outlineLevel="0" collapsed="false">
      <c r="A3610" s="884" t="s">
        <v>8464</v>
      </c>
      <c r="B3610" s="884" t="s">
        <v>20866</v>
      </c>
      <c r="C3610" s="885" t="s">
        <v>20867</v>
      </c>
      <c r="D3610" s="884" t="s">
        <v>8787</v>
      </c>
      <c r="E3610" s="884" t="s">
        <v>20868</v>
      </c>
      <c r="F3610" s="884" t="s">
        <v>20869</v>
      </c>
    </row>
    <row r="3611" customFormat="false" ht="23.25" hidden="false" customHeight="false" outlineLevel="0" collapsed="false">
      <c r="A3611" s="884" t="s">
        <v>8464</v>
      </c>
      <c r="B3611" s="884" t="s">
        <v>20870</v>
      </c>
      <c r="C3611" s="885" t="s">
        <v>20871</v>
      </c>
      <c r="D3611" s="884" t="s">
        <v>8787</v>
      </c>
      <c r="E3611" s="884" t="s">
        <v>20514</v>
      </c>
      <c r="F3611" s="884" t="s">
        <v>20872</v>
      </c>
    </row>
    <row r="3612" customFormat="false" ht="23.25" hidden="false" customHeight="false" outlineLevel="0" collapsed="false">
      <c r="A3612" s="884" t="s">
        <v>8464</v>
      </c>
      <c r="B3612" s="884" t="s">
        <v>20873</v>
      </c>
      <c r="C3612" s="885" t="s">
        <v>20874</v>
      </c>
      <c r="D3612" s="884" t="s">
        <v>8787</v>
      </c>
      <c r="E3612" s="884" t="s">
        <v>20875</v>
      </c>
      <c r="F3612" s="884" t="s">
        <v>20876</v>
      </c>
    </row>
    <row r="3613" customFormat="false" ht="23.25" hidden="false" customHeight="false" outlineLevel="0" collapsed="false">
      <c r="A3613" s="884" t="s">
        <v>8464</v>
      </c>
      <c r="B3613" s="884" t="s">
        <v>20877</v>
      </c>
      <c r="C3613" s="885" t="s">
        <v>20878</v>
      </c>
      <c r="D3613" s="884" t="s">
        <v>8787</v>
      </c>
      <c r="E3613" s="884" t="s">
        <v>20879</v>
      </c>
      <c r="F3613" s="884" t="s">
        <v>20880</v>
      </c>
    </row>
    <row r="3614" customFormat="false" ht="23.25" hidden="false" customHeight="false" outlineLevel="0" collapsed="false">
      <c r="A3614" s="884" t="s">
        <v>8464</v>
      </c>
      <c r="B3614" s="884" t="s">
        <v>20881</v>
      </c>
      <c r="C3614" s="885" t="s">
        <v>20882</v>
      </c>
      <c r="D3614" s="884" t="s">
        <v>8787</v>
      </c>
      <c r="E3614" s="884" t="s">
        <v>20883</v>
      </c>
      <c r="F3614" s="884" t="s">
        <v>20884</v>
      </c>
    </row>
    <row r="3615" customFormat="false" ht="23.25" hidden="false" customHeight="false" outlineLevel="0" collapsed="false">
      <c r="A3615" s="884" t="s">
        <v>8464</v>
      </c>
      <c r="B3615" s="884" t="s">
        <v>20885</v>
      </c>
      <c r="C3615" s="885" t="s">
        <v>20886</v>
      </c>
      <c r="D3615" s="884" t="s">
        <v>8787</v>
      </c>
      <c r="E3615" s="884" t="s">
        <v>9961</v>
      </c>
      <c r="F3615" s="884" t="s">
        <v>18216</v>
      </c>
    </row>
    <row r="3616" customFormat="false" ht="23.25" hidden="false" customHeight="false" outlineLevel="0" collapsed="false">
      <c r="A3616" s="884" t="s">
        <v>8464</v>
      </c>
      <c r="B3616" s="884" t="s">
        <v>20887</v>
      </c>
      <c r="C3616" s="885" t="s">
        <v>20888</v>
      </c>
      <c r="D3616" s="884" t="s">
        <v>8787</v>
      </c>
      <c r="E3616" s="884" t="s">
        <v>10092</v>
      </c>
      <c r="F3616" s="884" t="s">
        <v>10858</v>
      </c>
    </row>
    <row r="3617" customFormat="false" ht="23.25" hidden="false" customHeight="false" outlineLevel="0" collapsed="false">
      <c r="A3617" s="884" t="s">
        <v>8464</v>
      </c>
      <c r="B3617" s="884" t="s">
        <v>20889</v>
      </c>
      <c r="C3617" s="885" t="s">
        <v>20890</v>
      </c>
      <c r="D3617" s="884" t="s">
        <v>8787</v>
      </c>
      <c r="E3617" s="884" t="s">
        <v>17064</v>
      </c>
      <c r="F3617" s="884" t="s">
        <v>15434</v>
      </c>
    </row>
    <row r="3618" customFormat="false" ht="23.25" hidden="false" customHeight="false" outlineLevel="0" collapsed="false">
      <c r="A3618" s="884" t="s">
        <v>8464</v>
      </c>
      <c r="B3618" s="884" t="s">
        <v>20891</v>
      </c>
      <c r="C3618" s="885" t="s">
        <v>20892</v>
      </c>
      <c r="D3618" s="884" t="s">
        <v>8787</v>
      </c>
      <c r="E3618" s="884" t="s">
        <v>15136</v>
      </c>
      <c r="F3618" s="884" t="s">
        <v>11197</v>
      </c>
    </row>
    <row r="3619" customFormat="false" ht="23.25" hidden="false" customHeight="false" outlineLevel="0" collapsed="false">
      <c r="A3619" s="884" t="s">
        <v>8464</v>
      </c>
      <c r="B3619" s="884" t="s">
        <v>20893</v>
      </c>
      <c r="C3619" s="885" t="s">
        <v>20894</v>
      </c>
      <c r="D3619" s="884" t="s">
        <v>8787</v>
      </c>
      <c r="E3619" s="884" t="s">
        <v>18824</v>
      </c>
      <c r="F3619" s="884" t="s">
        <v>20895</v>
      </c>
    </row>
    <row r="3620" customFormat="false" ht="23.25" hidden="false" customHeight="false" outlineLevel="0" collapsed="false">
      <c r="A3620" s="884" t="s">
        <v>8464</v>
      </c>
      <c r="B3620" s="884" t="s">
        <v>20896</v>
      </c>
      <c r="C3620" s="885" t="s">
        <v>20897</v>
      </c>
      <c r="D3620" s="884" t="s">
        <v>8787</v>
      </c>
      <c r="E3620" s="884" t="s">
        <v>20898</v>
      </c>
      <c r="F3620" s="884" t="s">
        <v>20899</v>
      </c>
    </row>
    <row r="3621" customFormat="false" ht="23.25" hidden="false" customHeight="false" outlineLevel="0" collapsed="false">
      <c r="A3621" s="884" t="s">
        <v>8464</v>
      </c>
      <c r="B3621" s="884" t="s">
        <v>20900</v>
      </c>
      <c r="C3621" s="885" t="s">
        <v>20901</v>
      </c>
      <c r="D3621" s="884" t="s">
        <v>8787</v>
      </c>
      <c r="E3621" s="884" t="s">
        <v>17619</v>
      </c>
      <c r="F3621" s="884" t="s">
        <v>20902</v>
      </c>
    </row>
    <row r="3622" customFormat="false" ht="23.25" hidden="false" customHeight="false" outlineLevel="0" collapsed="false">
      <c r="A3622" s="884" t="s">
        <v>8464</v>
      </c>
      <c r="B3622" s="884" t="s">
        <v>20903</v>
      </c>
      <c r="C3622" s="885" t="s">
        <v>20904</v>
      </c>
      <c r="D3622" s="884" t="s">
        <v>8787</v>
      </c>
      <c r="E3622" s="884" t="s">
        <v>13791</v>
      </c>
      <c r="F3622" s="884" t="s">
        <v>20905</v>
      </c>
    </row>
    <row r="3623" customFormat="false" ht="23.25" hidden="false" customHeight="false" outlineLevel="0" collapsed="false">
      <c r="A3623" s="884" t="s">
        <v>8464</v>
      </c>
      <c r="B3623" s="884" t="s">
        <v>20906</v>
      </c>
      <c r="C3623" s="885" t="s">
        <v>20907</v>
      </c>
      <c r="D3623" s="884" t="s">
        <v>8787</v>
      </c>
      <c r="E3623" s="884" t="s">
        <v>20908</v>
      </c>
      <c r="F3623" s="884" t="s">
        <v>20909</v>
      </c>
    </row>
    <row r="3624" customFormat="false" ht="23.25" hidden="false" customHeight="false" outlineLevel="0" collapsed="false">
      <c r="A3624" s="884" t="s">
        <v>8464</v>
      </c>
      <c r="B3624" s="884" t="s">
        <v>20910</v>
      </c>
      <c r="C3624" s="885" t="s">
        <v>20911</v>
      </c>
      <c r="D3624" s="884" t="s">
        <v>8787</v>
      </c>
      <c r="E3624" s="884" t="s">
        <v>20912</v>
      </c>
      <c r="F3624" s="884" t="s">
        <v>20913</v>
      </c>
    </row>
    <row r="3625" customFormat="false" ht="23.25" hidden="false" customHeight="false" outlineLevel="0" collapsed="false">
      <c r="A3625" s="884" t="s">
        <v>8464</v>
      </c>
      <c r="B3625" s="884" t="s">
        <v>20914</v>
      </c>
      <c r="C3625" s="885" t="s">
        <v>20915</v>
      </c>
      <c r="D3625" s="884" t="s">
        <v>8787</v>
      </c>
      <c r="E3625" s="884" t="s">
        <v>20916</v>
      </c>
      <c r="F3625" s="884" t="s">
        <v>20917</v>
      </c>
    </row>
    <row r="3626" customFormat="false" ht="23.25" hidden="false" customHeight="false" outlineLevel="0" collapsed="false">
      <c r="A3626" s="884" t="s">
        <v>8464</v>
      </c>
      <c r="B3626" s="884" t="s">
        <v>20918</v>
      </c>
      <c r="C3626" s="885" t="s">
        <v>20919</v>
      </c>
      <c r="D3626" s="884" t="s">
        <v>8787</v>
      </c>
      <c r="E3626" s="884" t="s">
        <v>20920</v>
      </c>
      <c r="F3626" s="884" t="s">
        <v>16465</v>
      </c>
    </row>
    <row r="3627" customFormat="false" ht="23.25" hidden="false" customHeight="false" outlineLevel="0" collapsed="false">
      <c r="A3627" s="884" t="s">
        <v>8464</v>
      </c>
      <c r="B3627" s="884" t="s">
        <v>20921</v>
      </c>
      <c r="C3627" s="885" t="s">
        <v>20922</v>
      </c>
      <c r="D3627" s="884" t="s">
        <v>8787</v>
      </c>
      <c r="E3627" s="884" t="s">
        <v>19771</v>
      </c>
      <c r="F3627" s="884" t="s">
        <v>20923</v>
      </c>
    </row>
    <row r="3628" customFormat="false" ht="23.25" hidden="false" customHeight="false" outlineLevel="0" collapsed="false">
      <c r="A3628" s="884" t="s">
        <v>8464</v>
      </c>
      <c r="B3628" s="884" t="s">
        <v>20924</v>
      </c>
      <c r="C3628" s="885" t="s">
        <v>20925</v>
      </c>
      <c r="D3628" s="884" t="s">
        <v>8787</v>
      </c>
      <c r="E3628" s="884" t="s">
        <v>15144</v>
      </c>
      <c r="F3628" s="884" t="s">
        <v>20926</v>
      </c>
    </row>
    <row r="3629" customFormat="false" ht="23.25" hidden="false" customHeight="false" outlineLevel="0" collapsed="false">
      <c r="A3629" s="884" t="s">
        <v>8464</v>
      </c>
      <c r="B3629" s="884" t="s">
        <v>20927</v>
      </c>
      <c r="C3629" s="885" t="s">
        <v>20928</v>
      </c>
      <c r="D3629" s="884" t="s">
        <v>8787</v>
      </c>
      <c r="E3629" s="884" t="s">
        <v>20929</v>
      </c>
      <c r="F3629" s="884" t="s">
        <v>20930</v>
      </c>
    </row>
    <row r="3630" customFormat="false" ht="23.25" hidden="false" customHeight="false" outlineLevel="0" collapsed="false">
      <c r="A3630" s="884" t="s">
        <v>8464</v>
      </c>
      <c r="B3630" s="884" t="s">
        <v>20931</v>
      </c>
      <c r="C3630" s="885" t="s">
        <v>20932</v>
      </c>
      <c r="D3630" s="884" t="s">
        <v>8787</v>
      </c>
      <c r="E3630" s="884" t="s">
        <v>17426</v>
      </c>
      <c r="F3630" s="884" t="s">
        <v>20933</v>
      </c>
    </row>
    <row r="3631" customFormat="false" ht="23.25" hidden="false" customHeight="false" outlineLevel="0" collapsed="false">
      <c r="A3631" s="884" t="s">
        <v>8464</v>
      </c>
      <c r="B3631" s="884" t="s">
        <v>20934</v>
      </c>
      <c r="C3631" s="885" t="s">
        <v>20935</v>
      </c>
      <c r="D3631" s="884" t="s">
        <v>8787</v>
      </c>
      <c r="E3631" s="884" t="s">
        <v>20936</v>
      </c>
      <c r="F3631" s="884" t="s">
        <v>12940</v>
      </c>
    </row>
    <row r="3632" customFormat="false" ht="23.25" hidden="false" customHeight="false" outlineLevel="0" collapsed="false">
      <c r="A3632" s="884" t="s">
        <v>8464</v>
      </c>
      <c r="B3632" s="884" t="s">
        <v>20937</v>
      </c>
      <c r="C3632" s="885" t="s">
        <v>20938</v>
      </c>
      <c r="D3632" s="884" t="s">
        <v>8787</v>
      </c>
      <c r="E3632" s="884" t="s">
        <v>20939</v>
      </c>
      <c r="F3632" s="884" t="s">
        <v>20248</v>
      </c>
    </row>
    <row r="3633" customFormat="false" ht="23.25" hidden="false" customHeight="false" outlineLevel="0" collapsed="false">
      <c r="A3633" s="884" t="s">
        <v>8464</v>
      </c>
      <c r="B3633" s="884" t="s">
        <v>20940</v>
      </c>
      <c r="C3633" s="885" t="s">
        <v>20941</v>
      </c>
      <c r="D3633" s="884" t="s">
        <v>8787</v>
      </c>
      <c r="E3633" s="884" t="s">
        <v>8476</v>
      </c>
      <c r="F3633" s="884" t="s">
        <v>20942</v>
      </c>
    </row>
    <row r="3634" customFormat="false" ht="23.25" hidden="false" customHeight="false" outlineLevel="0" collapsed="false">
      <c r="A3634" s="884" t="s">
        <v>8464</v>
      </c>
      <c r="B3634" s="884" t="s">
        <v>20943</v>
      </c>
      <c r="C3634" s="885" t="s">
        <v>20944</v>
      </c>
      <c r="D3634" s="884" t="s">
        <v>8787</v>
      </c>
      <c r="E3634" s="884" t="s">
        <v>20945</v>
      </c>
      <c r="F3634" s="884" t="s">
        <v>20946</v>
      </c>
    </row>
    <row r="3635" customFormat="false" ht="23.25" hidden="false" customHeight="false" outlineLevel="0" collapsed="false">
      <c r="A3635" s="884" t="s">
        <v>8464</v>
      </c>
      <c r="B3635" s="884" t="s">
        <v>20947</v>
      </c>
      <c r="C3635" s="885" t="s">
        <v>20948</v>
      </c>
      <c r="D3635" s="884" t="s">
        <v>8787</v>
      </c>
      <c r="E3635" s="884" t="s">
        <v>17367</v>
      </c>
      <c r="F3635" s="884" t="s">
        <v>19092</v>
      </c>
    </row>
    <row r="3636" customFormat="false" ht="23.25" hidden="false" customHeight="false" outlineLevel="0" collapsed="false">
      <c r="A3636" s="884" t="s">
        <v>8464</v>
      </c>
      <c r="B3636" s="884" t="s">
        <v>20949</v>
      </c>
      <c r="C3636" s="885" t="s">
        <v>20950</v>
      </c>
      <c r="D3636" s="884" t="s">
        <v>8787</v>
      </c>
      <c r="E3636" s="884" t="s">
        <v>8501</v>
      </c>
      <c r="F3636" s="884" t="s">
        <v>20951</v>
      </c>
    </row>
    <row r="3637" customFormat="false" ht="23.25" hidden="false" customHeight="false" outlineLevel="0" collapsed="false">
      <c r="A3637" s="884" t="s">
        <v>8464</v>
      </c>
      <c r="B3637" s="884" t="s">
        <v>20952</v>
      </c>
      <c r="C3637" s="885" t="s">
        <v>20953</v>
      </c>
      <c r="D3637" s="884" t="s">
        <v>8787</v>
      </c>
      <c r="E3637" s="884" t="s">
        <v>12582</v>
      </c>
      <c r="F3637" s="884" t="s">
        <v>17748</v>
      </c>
    </row>
    <row r="3638" customFormat="false" ht="23.25" hidden="false" customHeight="false" outlineLevel="0" collapsed="false">
      <c r="A3638" s="884" t="s">
        <v>8464</v>
      </c>
      <c r="B3638" s="884" t="s">
        <v>20954</v>
      </c>
      <c r="C3638" s="885" t="s">
        <v>20955</v>
      </c>
      <c r="D3638" s="884" t="s">
        <v>8787</v>
      </c>
      <c r="E3638" s="884" t="s">
        <v>20414</v>
      </c>
      <c r="F3638" s="884" t="s">
        <v>20956</v>
      </c>
    </row>
    <row r="3639" customFormat="false" ht="23.25" hidden="false" customHeight="false" outlineLevel="0" collapsed="false">
      <c r="A3639" s="884" t="s">
        <v>8464</v>
      </c>
      <c r="B3639" s="884" t="s">
        <v>20957</v>
      </c>
      <c r="C3639" s="885" t="s">
        <v>20958</v>
      </c>
      <c r="D3639" s="884" t="s">
        <v>8787</v>
      </c>
      <c r="E3639" s="884" t="s">
        <v>17114</v>
      </c>
      <c r="F3639" s="884" t="s">
        <v>20556</v>
      </c>
    </row>
    <row r="3640" customFormat="false" ht="23.25" hidden="false" customHeight="false" outlineLevel="0" collapsed="false">
      <c r="A3640" s="884" t="s">
        <v>8464</v>
      </c>
      <c r="B3640" s="884" t="s">
        <v>20959</v>
      </c>
      <c r="C3640" s="885" t="s">
        <v>20960</v>
      </c>
      <c r="D3640" s="884" t="s">
        <v>8787</v>
      </c>
      <c r="E3640" s="884" t="s">
        <v>20961</v>
      </c>
      <c r="F3640" s="884" t="s">
        <v>20453</v>
      </c>
    </row>
    <row r="3641" customFormat="false" ht="23.25" hidden="false" customHeight="false" outlineLevel="0" collapsed="false">
      <c r="A3641" s="884" t="s">
        <v>8464</v>
      </c>
      <c r="B3641" s="884" t="s">
        <v>20962</v>
      </c>
      <c r="C3641" s="885" t="s">
        <v>20963</v>
      </c>
      <c r="D3641" s="884" t="s">
        <v>8787</v>
      </c>
      <c r="E3641" s="884" t="s">
        <v>20964</v>
      </c>
      <c r="F3641" s="884" t="s">
        <v>20965</v>
      </c>
    </row>
    <row r="3642" customFormat="false" ht="23.25" hidden="false" customHeight="false" outlineLevel="0" collapsed="false">
      <c r="A3642" s="884" t="s">
        <v>8464</v>
      </c>
      <c r="B3642" s="884" t="s">
        <v>20966</v>
      </c>
      <c r="C3642" s="885" t="s">
        <v>20967</v>
      </c>
      <c r="D3642" s="884" t="s">
        <v>8787</v>
      </c>
      <c r="E3642" s="884" t="s">
        <v>20968</v>
      </c>
      <c r="F3642" s="884" t="s">
        <v>20969</v>
      </c>
    </row>
    <row r="3643" customFormat="false" ht="23.25" hidden="false" customHeight="false" outlineLevel="0" collapsed="false">
      <c r="A3643" s="884" t="s">
        <v>8464</v>
      </c>
      <c r="B3643" s="884" t="s">
        <v>20970</v>
      </c>
      <c r="C3643" s="885" t="s">
        <v>20971</v>
      </c>
      <c r="D3643" s="884" t="s">
        <v>8787</v>
      </c>
      <c r="E3643" s="884" t="s">
        <v>20972</v>
      </c>
      <c r="F3643" s="884" t="s">
        <v>17855</v>
      </c>
    </row>
    <row r="3644" customFormat="false" ht="23.25" hidden="false" customHeight="false" outlineLevel="0" collapsed="false">
      <c r="A3644" s="884" t="s">
        <v>8464</v>
      </c>
      <c r="B3644" s="884" t="s">
        <v>20973</v>
      </c>
      <c r="C3644" s="885" t="s">
        <v>20974</v>
      </c>
      <c r="D3644" s="884" t="s">
        <v>8787</v>
      </c>
      <c r="E3644" s="884" t="s">
        <v>20263</v>
      </c>
      <c r="F3644" s="884" t="s">
        <v>10516</v>
      </c>
    </row>
    <row r="3645" customFormat="false" ht="23.25" hidden="false" customHeight="false" outlineLevel="0" collapsed="false">
      <c r="A3645" s="884" t="s">
        <v>8464</v>
      </c>
      <c r="B3645" s="884" t="s">
        <v>20975</v>
      </c>
      <c r="C3645" s="885" t="s">
        <v>20976</v>
      </c>
      <c r="D3645" s="884" t="s">
        <v>8787</v>
      </c>
      <c r="E3645" s="884" t="s">
        <v>20977</v>
      </c>
      <c r="F3645" s="884" t="s">
        <v>20978</v>
      </c>
    </row>
    <row r="3646" customFormat="false" ht="23.25" hidden="false" customHeight="false" outlineLevel="0" collapsed="false">
      <c r="A3646" s="884" t="s">
        <v>8464</v>
      </c>
      <c r="B3646" s="884" t="s">
        <v>20979</v>
      </c>
      <c r="C3646" s="885" t="s">
        <v>20980</v>
      </c>
      <c r="D3646" s="884" t="s">
        <v>8787</v>
      </c>
      <c r="E3646" s="884" t="s">
        <v>20981</v>
      </c>
      <c r="F3646" s="884" t="s">
        <v>20982</v>
      </c>
    </row>
    <row r="3647" customFormat="false" ht="23.25" hidden="false" customHeight="false" outlineLevel="0" collapsed="false">
      <c r="A3647" s="884" t="s">
        <v>8464</v>
      </c>
      <c r="B3647" s="884" t="s">
        <v>20983</v>
      </c>
      <c r="C3647" s="885" t="s">
        <v>20984</v>
      </c>
      <c r="D3647" s="884" t="s">
        <v>8787</v>
      </c>
      <c r="E3647" s="884" t="s">
        <v>20985</v>
      </c>
      <c r="F3647" s="884" t="s">
        <v>20986</v>
      </c>
    </row>
    <row r="3648" customFormat="false" ht="23.25" hidden="false" customHeight="false" outlineLevel="0" collapsed="false">
      <c r="A3648" s="884" t="s">
        <v>8464</v>
      </c>
      <c r="B3648" s="884" t="s">
        <v>20987</v>
      </c>
      <c r="C3648" s="885" t="s">
        <v>20988</v>
      </c>
      <c r="D3648" s="884" t="s">
        <v>8787</v>
      </c>
      <c r="E3648" s="884" t="s">
        <v>20989</v>
      </c>
      <c r="F3648" s="884" t="s">
        <v>20990</v>
      </c>
    </row>
    <row r="3649" customFormat="false" ht="23.25" hidden="false" customHeight="false" outlineLevel="0" collapsed="false">
      <c r="A3649" s="884" t="s">
        <v>8464</v>
      </c>
      <c r="B3649" s="884" t="s">
        <v>20991</v>
      </c>
      <c r="C3649" s="885" t="s">
        <v>20992</v>
      </c>
      <c r="D3649" s="884" t="s">
        <v>8787</v>
      </c>
      <c r="E3649" s="884" t="s">
        <v>20993</v>
      </c>
      <c r="F3649" s="884" t="s">
        <v>20994</v>
      </c>
    </row>
    <row r="3650" customFormat="false" ht="23.25" hidden="false" customHeight="false" outlineLevel="0" collapsed="false">
      <c r="A3650" s="884" t="s">
        <v>8464</v>
      </c>
      <c r="B3650" s="884" t="s">
        <v>20995</v>
      </c>
      <c r="C3650" s="885" t="s">
        <v>20996</v>
      </c>
      <c r="D3650" s="884" t="s">
        <v>8787</v>
      </c>
      <c r="E3650" s="884" t="s">
        <v>20997</v>
      </c>
      <c r="F3650" s="884" t="s">
        <v>20998</v>
      </c>
    </row>
    <row r="3651" customFormat="false" ht="23.25" hidden="false" customHeight="false" outlineLevel="0" collapsed="false">
      <c r="A3651" s="884" t="s">
        <v>8464</v>
      </c>
      <c r="B3651" s="884" t="s">
        <v>20999</v>
      </c>
      <c r="C3651" s="885" t="s">
        <v>21000</v>
      </c>
      <c r="D3651" s="884" t="s">
        <v>8787</v>
      </c>
      <c r="E3651" s="884" t="s">
        <v>18749</v>
      </c>
      <c r="F3651" s="884" t="s">
        <v>21001</v>
      </c>
    </row>
    <row r="3652" customFormat="false" ht="23.25" hidden="false" customHeight="false" outlineLevel="0" collapsed="false">
      <c r="A3652" s="884" t="s">
        <v>8464</v>
      </c>
      <c r="B3652" s="884" t="s">
        <v>21002</v>
      </c>
      <c r="C3652" s="885" t="s">
        <v>21003</v>
      </c>
      <c r="D3652" s="884" t="s">
        <v>8787</v>
      </c>
      <c r="E3652" s="884" t="s">
        <v>18908</v>
      </c>
      <c r="F3652" s="884" t="s">
        <v>21004</v>
      </c>
    </row>
    <row r="3653" customFormat="false" ht="23.25" hidden="false" customHeight="false" outlineLevel="0" collapsed="false">
      <c r="A3653" s="884" t="s">
        <v>8464</v>
      </c>
      <c r="B3653" s="884" t="s">
        <v>21005</v>
      </c>
      <c r="C3653" s="885" t="s">
        <v>21006</v>
      </c>
      <c r="D3653" s="884" t="s">
        <v>8787</v>
      </c>
      <c r="E3653" s="884" t="s">
        <v>21007</v>
      </c>
      <c r="F3653" s="884" t="s">
        <v>21008</v>
      </c>
    </row>
    <row r="3654" customFormat="false" ht="23.25" hidden="false" customHeight="false" outlineLevel="0" collapsed="false">
      <c r="A3654" s="884" t="s">
        <v>8464</v>
      </c>
      <c r="B3654" s="884" t="s">
        <v>21009</v>
      </c>
      <c r="C3654" s="885" t="s">
        <v>21010</v>
      </c>
      <c r="D3654" s="884" t="s">
        <v>8787</v>
      </c>
      <c r="E3654" s="884" t="s">
        <v>21011</v>
      </c>
      <c r="F3654" s="884" t="s">
        <v>21012</v>
      </c>
    </row>
    <row r="3655" customFormat="false" ht="23.25" hidden="false" customHeight="false" outlineLevel="0" collapsed="false">
      <c r="A3655" s="884" t="s">
        <v>8464</v>
      </c>
      <c r="B3655" s="884" t="s">
        <v>21013</v>
      </c>
      <c r="C3655" s="885" t="s">
        <v>21014</v>
      </c>
      <c r="D3655" s="884" t="s">
        <v>8787</v>
      </c>
      <c r="E3655" s="884" t="s">
        <v>21015</v>
      </c>
      <c r="F3655" s="884" t="s">
        <v>21016</v>
      </c>
    </row>
    <row r="3656" customFormat="false" ht="23.25" hidden="false" customHeight="false" outlineLevel="0" collapsed="false">
      <c r="A3656" s="884" t="s">
        <v>8464</v>
      </c>
      <c r="B3656" s="884" t="s">
        <v>21017</v>
      </c>
      <c r="C3656" s="885" t="s">
        <v>21018</v>
      </c>
      <c r="D3656" s="884" t="s">
        <v>8787</v>
      </c>
      <c r="E3656" s="884" t="s">
        <v>21019</v>
      </c>
      <c r="F3656" s="884" t="s">
        <v>21020</v>
      </c>
    </row>
    <row r="3657" customFormat="false" ht="23.25" hidden="false" customHeight="false" outlineLevel="0" collapsed="false">
      <c r="A3657" s="884" t="s">
        <v>8464</v>
      </c>
      <c r="B3657" s="884" t="s">
        <v>21021</v>
      </c>
      <c r="C3657" s="885" t="s">
        <v>21022</v>
      </c>
      <c r="D3657" s="884" t="s">
        <v>8787</v>
      </c>
      <c r="E3657" s="884" t="s">
        <v>20528</v>
      </c>
      <c r="F3657" s="884" t="s">
        <v>21023</v>
      </c>
    </row>
    <row r="3658" customFormat="false" ht="23.25" hidden="false" customHeight="false" outlineLevel="0" collapsed="false">
      <c r="A3658" s="884" t="s">
        <v>8464</v>
      </c>
      <c r="B3658" s="884" t="s">
        <v>21024</v>
      </c>
      <c r="C3658" s="885" t="s">
        <v>21025</v>
      </c>
      <c r="D3658" s="884" t="s">
        <v>8787</v>
      </c>
      <c r="E3658" s="884" t="s">
        <v>21026</v>
      </c>
      <c r="F3658" s="884" t="s">
        <v>21027</v>
      </c>
    </row>
    <row r="3659" customFormat="false" ht="23.25" hidden="false" customHeight="false" outlineLevel="0" collapsed="false">
      <c r="A3659" s="884" t="s">
        <v>8464</v>
      </c>
      <c r="B3659" s="884" t="s">
        <v>21028</v>
      </c>
      <c r="C3659" s="885" t="s">
        <v>21029</v>
      </c>
      <c r="D3659" s="884" t="s">
        <v>8787</v>
      </c>
      <c r="E3659" s="884" t="s">
        <v>21030</v>
      </c>
      <c r="F3659" s="884" t="s">
        <v>21031</v>
      </c>
    </row>
    <row r="3660" customFormat="false" ht="23.25" hidden="false" customHeight="false" outlineLevel="0" collapsed="false">
      <c r="A3660" s="884" t="s">
        <v>8464</v>
      </c>
      <c r="B3660" s="884" t="s">
        <v>21032</v>
      </c>
      <c r="C3660" s="885" t="s">
        <v>21033</v>
      </c>
      <c r="D3660" s="884" t="s">
        <v>8787</v>
      </c>
      <c r="E3660" s="884" t="s">
        <v>21034</v>
      </c>
      <c r="F3660" s="884" t="s">
        <v>21035</v>
      </c>
    </row>
    <row r="3661" customFormat="false" ht="23.25" hidden="false" customHeight="false" outlineLevel="0" collapsed="false">
      <c r="A3661" s="884" t="s">
        <v>8464</v>
      </c>
      <c r="B3661" s="884" t="s">
        <v>21036</v>
      </c>
      <c r="C3661" s="885" t="s">
        <v>21037</v>
      </c>
      <c r="D3661" s="884" t="s">
        <v>8787</v>
      </c>
      <c r="E3661" s="884" t="s">
        <v>21038</v>
      </c>
      <c r="F3661" s="884" t="s">
        <v>21039</v>
      </c>
    </row>
    <row r="3662" customFormat="false" ht="23.25" hidden="false" customHeight="false" outlineLevel="0" collapsed="false">
      <c r="A3662" s="884" t="s">
        <v>8464</v>
      </c>
      <c r="B3662" s="884" t="s">
        <v>21040</v>
      </c>
      <c r="C3662" s="885" t="s">
        <v>21041</v>
      </c>
      <c r="D3662" s="884" t="s">
        <v>8787</v>
      </c>
      <c r="E3662" s="884" t="s">
        <v>21042</v>
      </c>
      <c r="F3662" s="884" t="s">
        <v>21043</v>
      </c>
    </row>
    <row r="3663" customFormat="false" ht="23.25" hidden="false" customHeight="false" outlineLevel="0" collapsed="false">
      <c r="A3663" s="884" t="s">
        <v>8464</v>
      </c>
      <c r="B3663" s="884" t="s">
        <v>21044</v>
      </c>
      <c r="C3663" s="885" t="s">
        <v>21045</v>
      </c>
      <c r="D3663" s="884" t="s">
        <v>8787</v>
      </c>
      <c r="E3663" s="884" t="s">
        <v>21046</v>
      </c>
      <c r="F3663" s="884" t="s">
        <v>15038</v>
      </c>
    </row>
    <row r="3664" customFormat="false" ht="23.25" hidden="false" customHeight="false" outlineLevel="0" collapsed="false">
      <c r="A3664" s="884" t="s">
        <v>8464</v>
      </c>
      <c r="B3664" s="884" t="s">
        <v>21047</v>
      </c>
      <c r="C3664" s="885" t="s">
        <v>21048</v>
      </c>
      <c r="D3664" s="884" t="s">
        <v>8787</v>
      </c>
      <c r="E3664" s="884" t="s">
        <v>12470</v>
      </c>
      <c r="F3664" s="884" t="s">
        <v>21049</v>
      </c>
    </row>
    <row r="3665" customFormat="false" ht="23.25" hidden="false" customHeight="false" outlineLevel="0" collapsed="false">
      <c r="A3665" s="884" t="s">
        <v>8464</v>
      </c>
      <c r="B3665" s="884" t="s">
        <v>21050</v>
      </c>
      <c r="C3665" s="885" t="s">
        <v>21051</v>
      </c>
      <c r="D3665" s="884" t="s">
        <v>8787</v>
      </c>
      <c r="E3665" s="884" t="s">
        <v>21052</v>
      </c>
      <c r="F3665" s="884" t="s">
        <v>21053</v>
      </c>
    </row>
    <row r="3666" customFormat="false" ht="23.25" hidden="false" customHeight="false" outlineLevel="0" collapsed="false">
      <c r="A3666" s="884" t="s">
        <v>8464</v>
      </c>
      <c r="B3666" s="884" t="s">
        <v>21054</v>
      </c>
      <c r="C3666" s="885" t="s">
        <v>21055</v>
      </c>
      <c r="D3666" s="884" t="s">
        <v>8787</v>
      </c>
      <c r="E3666" s="884" t="s">
        <v>21052</v>
      </c>
      <c r="F3666" s="884" t="s">
        <v>21053</v>
      </c>
    </row>
    <row r="3667" customFormat="false" ht="23.25" hidden="false" customHeight="false" outlineLevel="0" collapsed="false">
      <c r="A3667" s="884" t="s">
        <v>8464</v>
      </c>
      <c r="B3667" s="884" t="s">
        <v>21056</v>
      </c>
      <c r="C3667" s="885" t="s">
        <v>21057</v>
      </c>
      <c r="D3667" s="884" t="s">
        <v>8787</v>
      </c>
      <c r="E3667" s="884" t="s">
        <v>21052</v>
      </c>
      <c r="F3667" s="884" t="s">
        <v>21053</v>
      </c>
    </row>
    <row r="3668" customFormat="false" ht="23.25" hidden="false" customHeight="false" outlineLevel="0" collapsed="false">
      <c r="A3668" s="884" t="s">
        <v>8464</v>
      </c>
      <c r="B3668" s="884" t="s">
        <v>21058</v>
      </c>
      <c r="C3668" s="885" t="s">
        <v>21059</v>
      </c>
      <c r="D3668" s="884" t="s">
        <v>8787</v>
      </c>
      <c r="E3668" s="884" t="s">
        <v>21060</v>
      </c>
      <c r="F3668" s="884" t="s">
        <v>19608</v>
      </c>
    </row>
    <row r="3669" customFormat="false" ht="23.25" hidden="false" customHeight="false" outlineLevel="0" collapsed="false">
      <c r="A3669" s="884" t="s">
        <v>8464</v>
      </c>
      <c r="B3669" s="884" t="s">
        <v>21061</v>
      </c>
      <c r="C3669" s="885" t="s">
        <v>21062</v>
      </c>
      <c r="D3669" s="884" t="s">
        <v>8787</v>
      </c>
      <c r="E3669" s="884" t="s">
        <v>21060</v>
      </c>
      <c r="F3669" s="884" t="s">
        <v>19608</v>
      </c>
    </row>
    <row r="3670" customFormat="false" ht="23.25" hidden="false" customHeight="false" outlineLevel="0" collapsed="false">
      <c r="A3670" s="884" t="s">
        <v>8464</v>
      </c>
      <c r="B3670" s="884" t="s">
        <v>21063</v>
      </c>
      <c r="C3670" s="885" t="s">
        <v>21064</v>
      </c>
      <c r="D3670" s="884" t="s">
        <v>8787</v>
      </c>
      <c r="E3670" s="884" t="s">
        <v>21065</v>
      </c>
      <c r="F3670" s="884" t="s">
        <v>21066</v>
      </c>
    </row>
    <row r="3671" customFormat="false" ht="23.25" hidden="false" customHeight="false" outlineLevel="0" collapsed="false">
      <c r="A3671" s="884" t="s">
        <v>8464</v>
      </c>
      <c r="B3671" s="884" t="s">
        <v>21067</v>
      </c>
      <c r="C3671" s="885" t="s">
        <v>21068</v>
      </c>
      <c r="D3671" s="884" t="s">
        <v>8787</v>
      </c>
      <c r="E3671" s="884" t="s">
        <v>21069</v>
      </c>
      <c r="F3671" s="884" t="s">
        <v>21070</v>
      </c>
    </row>
    <row r="3672" customFormat="false" ht="23.25" hidden="false" customHeight="false" outlineLevel="0" collapsed="false">
      <c r="A3672" s="884" t="s">
        <v>8464</v>
      </c>
      <c r="B3672" s="884" t="s">
        <v>21071</v>
      </c>
      <c r="C3672" s="885" t="s">
        <v>21072</v>
      </c>
      <c r="D3672" s="884" t="s">
        <v>8787</v>
      </c>
      <c r="E3672" s="884" t="s">
        <v>21069</v>
      </c>
      <c r="F3672" s="884" t="s">
        <v>21070</v>
      </c>
    </row>
    <row r="3673" customFormat="false" ht="23.25" hidden="false" customHeight="false" outlineLevel="0" collapsed="false">
      <c r="A3673" s="884" t="s">
        <v>8464</v>
      </c>
      <c r="B3673" s="884" t="s">
        <v>21073</v>
      </c>
      <c r="C3673" s="885" t="s">
        <v>21074</v>
      </c>
      <c r="D3673" s="884" t="s">
        <v>8787</v>
      </c>
      <c r="E3673" s="884" t="s">
        <v>21075</v>
      </c>
      <c r="F3673" s="884" t="s">
        <v>21076</v>
      </c>
    </row>
    <row r="3674" customFormat="false" ht="23.25" hidden="false" customHeight="false" outlineLevel="0" collapsed="false">
      <c r="A3674" s="884" t="s">
        <v>8464</v>
      </c>
      <c r="B3674" s="884" t="s">
        <v>21077</v>
      </c>
      <c r="C3674" s="885" t="s">
        <v>21078</v>
      </c>
      <c r="D3674" s="884" t="s">
        <v>8787</v>
      </c>
      <c r="E3674" s="884" t="s">
        <v>21079</v>
      </c>
      <c r="F3674" s="884" t="s">
        <v>12753</v>
      </c>
    </row>
    <row r="3675" customFormat="false" ht="23.25" hidden="false" customHeight="false" outlineLevel="0" collapsed="false">
      <c r="A3675" s="884" t="s">
        <v>8464</v>
      </c>
      <c r="B3675" s="884" t="s">
        <v>21080</v>
      </c>
      <c r="C3675" s="885" t="s">
        <v>21081</v>
      </c>
      <c r="D3675" s="884" t="s">
        <v>8787</v>
      </c>
      <c r="E3675" s="884" t="s">
        <v>21082</v>
      </c>
      <c r="F3675" s="884" t="s">
        <v>11467</v>
      </c>
    </row>
    <row r="3676" customFormat="false" ht="23.25" hidden="false" customHeight="false" outlineLevel="0" collapsed="false">
      <c r="A3676" s="884" t="s">
        <v>8464</v>
      </c>
      <c r="B3676" s="884" t="s">
        <v>21083</v>
      </c>
      <c r="C3676" s="885" t="s">
        <v>21084</v>
      </c>
      <c r="D3676" s="884" t="s">
        <v>8787</v>
      </c>
      <c r="E3676" s="884" t="s">
        <v>15447</v>
      </c>
      <c r="F3676" s="884" t="s">
        <v>21085</v>
      </c>
    </row>
    <row r="3677" customFormat="false" ht="23.25" hidden="false" customHeight="false" outlineLevel="0" collapsed="false">
      <c r="A3677" s="884" t="s">
        <v>8464</v>
      </c>
      <c r="B3677" s="884" t="s">
        <v>21086</v>
      </c>
      <c r="C3677" s="885" t="s">
        <v>21087</v>
      </c>
      <c r="D3677" s="884" t="s">
        <v>8787</v>
      </c>
      <c r="E3677" s="884" t="s">
        <v>15447</v>
      </c>
      <c r="F3677" s="884" t="s">
        <v>21085</v>
      </c>
    </row>
    <row r="3678" customFormat="false" ht="23.25" hidden="false" customHeight="false" outlineLevel="0" collapsed="false">
      <c r="A3678" s="884" t="s">
        <v>8464</v>
      </c>
      <c r="B3678" s="884" t="s">
        <v>21088</v>
      </c>
      <c r="C3678" s="885" t="s">
        <v>21089</v>
      </c>
      <c r="D3678" s="884" t="s">
        <v>8787</v>
      </c>
      <c r="E3678" s="884" t="s">
        <v>10622</v>
      </c>
      <c r="F3678" s="884" t="s">
        <v>10240</v>
      </c>
    </row>
    <row r="3679" customFormat="false" ht="23.25" hidden="false" customHeight="false" outlineLevel="0" collapsed="false">
      <c r="A3679" s="884" t="s">
        <v>8464</v>
      </c>
      <c r="B3679" s="884" t="s">
        <v>21090</v>
      </c>
      <c r="C3679" s="885" t="s">
        <v>21091</v>
      </c>
      <c r="D3679" s="884" t="s">
        <v>8787</v>
      </c>
      <c r="E3679" s="884" t="s">
        <v>10622</v>
      </c>
      <c r="F3679" s="884" t="s">
        <v>10240</v>
      </c>
    </row>
    <row r="3680" customFormat="false" ht="23.25" hidden="false" customHeight="false" outlineLevel="0" collapsed="false">
      <c r="A3680" s="884" t="s">
        <v>8464</v>
      </c>
      <c r="B3680" s="884" t="s">
        <v>21092</v>
      </c>
      <c r="C3680" s="885" t="s">
        <v>21093</v>
      </c>
      <c r="D3680" s="884" t="s">
        <v>8787</v>
      </c>
      <c r="E3680" s="884" t="s">
        <v>10622</v>
      </c>
      <c r="F3680" s="884" t="s">
        <v>10240</v>
      </c>
    </row>
    <row r="3681" customFormat="false" ht="23.25" hidden="false" customHeight="false" outlineLevel="0" collapsed="false">
      <c r="A3681" s="884" t="s">
        <v>8464</v>
      </c>
      <c r="B3681" s="884" t="s">
        <v>21094</v>
      </c>
      <c r="C3681" s="885" t="s">
        <v>21095</v>
      </c>
      <c r="D3681" s="884" t="s">
        <v>8787</v>
      </c>
      <c r="E3681" s="884" t="s">
        <v>14786</v>
      </c>
      <c r="F3681" s="884" t="s">
        <v>21096</v>
      </c>
    </row>
    <row r="3682" customFormat="false" ht="23.25" hidden="false" customHeight="false" outlineLevel="0" collapsed="false">
      <c r="A3682" s="884" t="s">
        <v>8464</v>
      </c>
      <c r="B3682" s="884" t="s">
        <v>21097</v>
      </c>
      <c r="C3682" s="885" t="s">
        <v>21098</v>
      </c>
      <c r="D3682" s="884" t="s">
        <v>8787</v>
      </c>
      <c r="E3682" s="884" t="s">
        <v>14786</v>
      </c>
      <c r="F3682" s="884" t="s">
        <v>21096</v>
      </c>
    </row>
    <row r="3683" customFormat="false" ht="23.25" hidden="false" customHeight="false" outlineLevel="0" collapsed="false">
      <c r="A3683" s="884" t="s">
        <v>8464</v>
      </c>
      <c r="B3683" s="884" t="s">
        <v>21099</v>
      </c>
      <c r="C3683" s="885" t="s">
        <v>21100</v>
      </c>
      <c r="D3683" s="884" t="s">
        <v>8787</v>
      </c>
      <c r="E3683" s="884" t="s">
        <v>14786</v>
      </c>
      <c r="F3683" s="884" t="s">
        <v>21096</v>
      </c>
    </row>
    <row r="3684" customFormat="false" ht="23.25" hidden="false" customHeight="false" outlineLevel="0" collapsed="false">
      <c r="A3684" s="884" t="s">
        <v>8464</v>
      </c>
      <c r="B3684" s="884" t="s">
        <v>21101</v>
      </c>
      <c r="C3684" s="885" t="s">
        <v>21102</v>
      </c>
      <c r="D3684" s="884" t="s">
        <v>8787</v>
      </c>
      <c r="E3684" s="884" t="s">
        <v>21103</v>
      </c>
      <c r="F3684" s="884" t="s">
        <v>21104</v>
      </c>
    </row>
    <row r="3685" customFormat="false" ht="23.25" hidden="false" customHeight="false" outlineLevel="0" collapsed="false">
      <c r="A3685" s="884" t="s">
        <v>8464</v>
      </c>
      <c r="B3685" s="884" t="s">
        <v>21105</v>
      </c>
      <c r="C3685" s="885" t="s">
        <v>21106</v>
      </c>
      <c r="D3685" s="884" t="s">
        <v>8787</v>
      </c>
      <c r="E3685" s="884" t="s">
        <v>21103</v>
      </c>
      <c r="F3685" s="884" t="s">
        <v>21104</v>
      </c>
    </row>
    <row r="3686" customFormat="false" ht="23.25" hidden="false" customHeight="false" outlineLevel="0" collapsed="false">
      <c r="A3686" s="884" t="s">
        <v>8464</v>
      </c>
      <c r="B3686" s="884" t="s">
        <v>21107</v>
      </c>
      <c r="C3686" s="885" t="s">
        <v>21108</v>
      </c>
      <c r="D3686" s="884" t="s">
        <v>8787</v>
      </c>
      <c r="E3686" s="884" t="s">
        <v>21109</v>
      </c>
      <c r="F3686" s="884" t="s">
        <v>21110</v>
      </c>
    </row>
    <row r="3687" customFormat="false" ht="23.25" hidden="false" customHeight="false" outlineLevel="0" collapsed="false">
      <c r="A3687" s="884" t="s">
        <v>8464</v>
      </c>
      <c r="B3687" s="884" t="s">
        <v>21111</v>
      </c>
      <c r="C3687" s="885" t="s">
        <v>21112</v>
      </c>
      <c r="D3687" s="884" t="s">
        <v>8787</v>
      </c>
      <c r="E3687" s="884" t="s">
        <v>21109</v>
      </c>
      <c r="F3687" s="884" t="s">
        <v>21110</v>
      </c>
    </row>
    <row r="3688" customFormat="false" ht="23.25" hidden="false" customHeight="false" outlineLevel="0" collapsed="false">
      <c r="A3688" s="884" t="s">
        <v>8464</v>
      </c>
      <c r="B3688" s="884" t="s">
        <v>21113</v>
      </c>
      <c r="C3688" s="885" t="s">
        <v>21114</v>
      </c>
      <c r="D3688" s="884" t="s">
        <v>8787</v>
      </c>
      <c r="E3688" s="884" t="s">
        <v>21115</v>
      </c>
      <c r="F3688" s="884" t="s">
        <v>19811</v>
      </c>
    </row>
    <row r="3689" customFormat="false" ht="23.25" hidden="false" customHeight="false" outlineLevel="0" collapsed="false">
      <c r="A3689" s="884" t="s">
        <v>8464</v>
      </c>
      <c r="B3689" s="884" t="s">
        <v>21116</v>
      </c>
      <c r="C3689" s="885" t="s">
        <v>21117</v>
      </c>
      <c r="D3689" s="884" t="s">
        <v>8787</v>
      </c>
      <c r="E3689" s="884" t="s">
        <v>12465</v>
      </c>
      <c r="F3689" s="884" t="s">
        <v>16414</v>
      </c>
    </row>
    <row r="3690" customFormat="false" ht="23.25" hidden="false" customHeight="false" outlineLevel="0" collapsed="false">
      <c r="A3690" s="884" t="s">
        <v>8464</v>
      </c>
      <c r="B3690" s="884" t="s">
        <v>21118</v>
      </c>
      <c r="C3690" s="885" t="s">
        <v>21119</v>
      </c>
      <c r="D3690" s="884" t="s">
        <v>8787</v>
      </c>
      <c r="E3690" s="884" t="s">
        <v>16473</v>
      </c>
      <c r="F3690" s="884" t="s">
        <v>21120</v>
      </c>
    </row>
    <row r="3691" customFormat="false" ht="23.25" hidden="false" customHeight="false" outlineLevel="0" collapsed="false">
      <c r="A3691" s="884" t="s">
        <v>8464</v>
      </c>
      <c r="B3691" s="884" t="s">
        <v>21121</v>
      </c>
      <c r="C3691" s="885" t="s">
        <v>21122</v>
      </c>
      <c r="D3691" s="884" t="s">
        <v>8787</v>
      </c>
      <c r="E3691" s="884" t="s">
        <v>18694</v>
      </c>
      <c r="F3691" s="884" t="s">
        <v>13150</v>
      </c>
    </row>
    <row r="3692" customFormat="false" ht="23.25" hidden="false" customHeight="false" outlineLevel="0" collapsed="false">
      <c r="A3692" s="884" t="s">
        <v>8464</v>
      </c>
      <c r="B3692" s="884" t="s">
        <v>21123</v>
      </c>
      <c r="C3692" s="885" t="s">
        <v>21124</v>
      </c>
      <c r="D3692" s="884" t="s">
        <v>8787</v>
      </c>
      <c r="E3692" s="884" t="s">
        <v>18694</v>
      </c>
      <c r="F3692" s="884" t="s">
        <v>13150</v>
      </c>
    </row>
    <row r="3693" customFormat="false" ht="23.25" hidden="false" customHeight="false" outlineLevel="0" collapsed="false">
      <c r="A3693" s="884" t="s">
        <v>8464</v>
      </c>
      <c r="B3693" s="884" t="s">
        <v>21125</v>
      </c>
      <c r="C3693" s="885" t="s">
        <v>21126</v>
      </c>
      <c r="D3693" s="884" t="s">
        <v>8787</v>
      </c>
      <c r="E3693" s="884" t="s">
        <v>21127</v>
      </c>
      <c r="F3693" s="884" t="s">
        <v>21128</v>
      </c>
    </row>
    <row r="3694" customFormat="false" ht="23.25" hidden="false" customHeight="false" outlineLevel="0" collapsed="false">
      <c r="A3694" s="884" t="s">
        <v>8464</v>
      </c>
      <c r="B3694" s="884" t="s">
        <v>21129</v>
      </c>
      <c r="C3694" s="885" t="s">
        <v>21130</v>
      </c>
      <c r="D3694" s="884" t="s">
        <v>8787</v>
      </c>
      <c r="E3694" s="884" t="s">
        <v>21127</v>
      </c>
      <c r="F3694" s="884" t="s">
        <v>21128</v>
      </c>
    </row>
    <row r="3695" customFormat="false" ht="23.25" hidden="false" customHeight="false" outlineLevel="0" collapsed="false">
      <c r="A3695" s="884" t="s">
        <v>8464</v>
      </c>
      <c r="B3695" s="884" t="s">
        <v>21131</v>
      </c>
      <c r="C3695" s="885" t="s">
        <v>21132</v>
      </c>
      <c r="D3695" s="884" t="s">
        <v>8787</v>
      </c>
      <c r="E3695" s="884" t="s">
        <v>21127</v>
      </c>
      <c r="F3695" s="884" t="s">
        <v>21128</v>
      </c>
    </row>
    <row r="3696" customFormat="false" ht="23.25" hidden="false" customHeight="false" outlineLevel="0" collapsed="false">
      <c r="A3696" s="884" t="s">
        <v>8464</v>
      </c>
      <c r="B3696" s="884" t="s">
        <v>21133</v>
      </c>
      <c r="C3696" s="885" t="s">
        <v>21134</v>
      </c>
      <c r="D3696" s="884" t="s">
        <v>8787</v>
      </c>
      <c r="E3696" s="884" t="s">
        <v>21135</v>
      </c>
      <c r="F3696" s="884" t="s">
        <v>21136</v>
      </c>
    </row>
    <row r="3697" customFormat="false" ht="23.25" hidden="false" customHeight="false" outlineLevel="0" collapsed="false">
      <c r="A3697" s="884" t="s">
        <v>8464</v>
      </c>
      <c r="B3697" s="884" t="s">
        <v>21137</v>
      </c>
      <c r="C3697" s="885" t="s">
        <v>21138</v>
      </c>
      <c r="D3697" s="884" t="s">
        <v>8787</v>
      </c>
      <c r="E3697" s="884" t="s">
        <v>21135</v>
      </c>
      <c r="F3697" s="884" t="s">
        <v>21136</v>
      </c>
    </row>
    <row r="3698" customFormat="false" ht="23.25" hidden="false" customHeight="false" outlineLevel="0" collapsed="false">
      <c r="A3698" s="884" t="s">
        <v>8464</v>
      </c>
      <c r="B3698" s="884" t="s">
        <v>21139</v>
      </c>
      <c r="C3698" s="885" t="s">
        <v>21140</v>
      </c>
      <c r="D3698" s="884" t="s">
        <v>8787</v>
      </c>
      <c r="E3698" s="884" t="s">
        <v>21135</v>
      </c>
      <c r="F3698" s="884" t="s">
        <v>21136</v>
      </c>
    </row>
    <row r="3699" customFormat="false" ht="23.25" hidden="false" customHeight="false" outlineLevel="0" collapsed="false">
      <c r="A3699" s="884" t="s">
        <v>8464</v>
      </c>
      <c r="B3699" s="884" t="s">
        <v>21141</v>
      </c>
      <c r="C3699" s="885" t="s">
        <v>21142</v>
      </c>
      <c r="D3699" s="884" t="s">
        <v>8787</v>
      </c>
      <c r="E3699" s="884" t="s">
        <v>21143</v>
      </c>
      <c r="F3699" s="884" t="s">
        <v>17861</v>
      </c>
    </row>
    <row r="3700" customFormat="false" ht="23.25" hidden="false" customHeight="false" outlineLevel="0" collapsed="false">
      <c r="A3700" s="884" t="s">
        <v>8464</v>
      </c>
      <c r="B3700" s="884" t="s">
        <v>21144</v>
      </c>
      <c r="C3700" s="885" t="s">
        <v>21145</v>
      </c>
      <c r="D3700" s="884" t="s">
        <v>8787</v>
      </c>
      <c r="E3700" s="884" t="s">
        <v>21143</v>
      </c>
      <c r="F3700" s="884" t="s">
        <v>17861</v>
      </c>
    </row>
    <row r="3701" customFormat="false" ht="23.25" hidden="false" customHeight="false" outlineLevel="0" collapsed="false">
      <c r="A3701" s="884" t="s">
        <v>8464</v>
      </c>
      <c r="B3701" s="884" t="s">
        <v>21146</v>
      </c>
      <c r="C3701" s="885" t="s">
        <v>21147</v>
      </c>
      <c r="D3701" s="884" t="s">
        <v>8787</v>
      </c>
      <c r="E3701" s="884" t="s">
        <v>21148</v>
      </c>
      <c r="F3701" s="884" t="s">
        <v>21149</v>
      </c>
    </row>
    <row r="3702" customFormat="false" ht="23.25" hidden="false" customHeight="false" outlineLevel="0" collapsed="false">
      <c r="A3702" s="884" t="s">
        <v>8464</v>
      </c>
      <c r="B3702" s="884" t="s">
        <v>21150</v>
      </c>
      <c r="C3702" s="885" t="s">
        <v>21151</v>
      </c>
      <c r="D3702" s="884" t="s">
        <v>8787</v>
      </c>
      <c r="E3702" s="884" t="s">
        <v>21148</v>
      </c>
      <c r="F3702" s="884" t="s">
        <v>21149</v>
      </c>
    </row>
    <row r="3703" customFormat="false" ht="23.25" hidden="false" customHeight="false" outlineLevel="0" collapsed="false">
      <c r="A3703" s="884" t="s">
        <v>8464</v>
      </c>
      <c r="B3703" s="884" t="s">
        <v>21152</v>
      </c>
      <c r="C3703" s="885" t="s">
        <v>21153</v>
      </c>
      <c r="D3703" s="884" t="s">
        <v>8787</v>
      </c>
      <c r="E3703" s="884" t="s">
        <v>21154</v>
      </c>
      <c r="F3703" s="884" t="s">
        <v>21155</v>
      </c>
    </row>
    <row r="3704" customFormat="false" ht="23.25" hidden="false" customHeight="false" outlineLevel="0" collapsed="false">
      <c r="A3704" s="884" t="s">
        <v>8464</v>
      </c>
      <c r="B3704" s="884" t="s">
        <v>21156</v>
      </c>
      <c r="C3704" s="885" t="s">
        <v>21157</v>
      </c>
      <c r="D3704" s="884" t="s">
        <v>8787</v>
      </c>
      <c r="E3704" s="884" t="s">
        <v>8845</v>
      </c>
      <c r="F3704" s="884" t="s">
        <v>16004</v>
      </c>
    </row>
    <row r="3705" customFormat="false" ht="23.25" hidden="false" customHeight="false" outlineLevel="0" collapsed="false">
      <c r="A3705" s="884" t="s">
        <v>8464</v>
      </c>
      <c r="B3705" s="884" t="s">
        <v>21158</v>
      </c>
      <c r="C3705" s="885" t="s">
        <v>21159</v>
      </c>
      <c r="D3705" s="884" t="s">
        <v>8787</v>
      </c>
      <c r="E3705" s="884" t="s">
        <v>8892</v>
      </c>
      <c r="F3705" s="884" t="s">
        <v>17573</v>
      </c>
    </row>
    <row r="3706" customFormat="false" ht="23.25" hidden="false" customHeight="false" outlineLevel="0" collapsed="false">
      <c r="A3706" s="884" t="s">
        <v>8464</v>
      </c>
      <c r="B3706" s="884" t="s">
        <v>21160</v>
      </c>
      <c r="C3706" s="885" t="s">
        <v>21161</v>
      </c>
      <c r="D3706" s="884" t="s">
        <v>8787</v>
      </c>
      <c r="E3706" s="884" t="s">
        <v>21162</v>
      </c>
      <c r="F3706" s="884" t="s">
        <v>21163</v>
      </c>
    </row>
    <row r="3707" customFormat="false" ht="23.25" hidden="false" customHeight="false" outlineLevel="0" collapsed="false">
      <c r="A3707" s="884" t="s">
        <v>8464</v>
      </c>
      <c r="B3707" s="884" t="s">
        <v>21164</v>
      </c>
      <c r="C3707" s="885" t="s">
        <v>21165</v>
      </c>
      <c r="D3707" s="884" t="s">
        <v>8787</v>
      </c>
      <c r="E3707" s="884" t="s">
        <v>21166</v>
      </c>
      <c r="F3707" s="884" t="s">
        <v>21167</v>
      </c>
    </row>
    <row r="3708" customFormat="false" ht="23.25" hidden="false" customHeight="false" outlineLevel="0" collapsed="false">
      <c r="A3708" s="884" t="s">
        <v>8464</v>
      </c>
      <c r="B3708" s="884" t="s">
        <v>21168</v>
      </c>
      <c r="C3708" s="885" t="s">
        <v>21169</v>
      </c>
      <c r="D3708" s="884" t="s">
        <v>8787</v>
      </c>
      <c r="E3708" s="884" t="s">
        <v>21170</v>
      </c>
      <c r="F3708" s="884" t="s">
        <v>21171</v>
      </c>
    </row>
    <row r="3709" customFormat="false" ht="23.25" hidden="false" customHeight="false" outlineLevel="0" collapsed="false">
      <c r="A3709" s="884" t="s">
        <v>8464</v>
      </c>
      <c r="B3709" s="884" t="s">
        <v>21172</v>
      </c>
      <c r="C3709" s="885" t="s">
        <v>21173</v>
      </c>
      <c r="D3709" s="884" t="s">
        <v>8787</v>
      </c>
      <c r="E3709" s="884" t="s">
        <v>12126</v>
      </c>
      <c r="F3709" s="884" t="s">
        <v>20591</v>
      </c>
    </row>
    <row r="3710" customFormat="false" ht="23.25" hidden="false" customHeight="false" outlineLevel="0" collapsed="false">
      <c r="A3710" s="884" t="s">
        <v>8464</v>
      </c>
      <c r="B3710" s="884" t="s">
        <v>21174</v>
      </c>
      <c r="C3710" s="885" t="s">
        <v>21175</v>
      </c>
      <c r="D3710" s="884" t="s">
        <v>8787</v>
      </c>
      <c r="E3710" s="884" t="s">
        <v>14796</v>
      </c>
      <c r="F3710" s="884" t="s">
        <v>19562</v>
      </c>
    </row>
    <row r="3711" customFormat="false" ht="23.25" hidden="false" customHeight="false" outlineLevel="0" collapsed="false">
      <c r="A3711" s="884" t="s">
        <v>8464</v>
      </c>
      <c r="B3711" s="884" t="s">
        <v>21176</v>
      </c>
      <c r="C3711" s="885" t="s">
        <v>21177</v>
      </c>
      <c r="D3711" s="884" t="s">
        <v>8787</v>
      </c>
      <c r="E3711" s="884" t="s">
        <v>21178</v>
      </c>
      <c r="F3711" s="884" t="s">
        <v>21179</v>
      </c>
    </row>
    <row r="3712" customFormat="false" ht="23.25" hidden="false" customHeight="false" outlineLevel="0" collapsed="false">
      <c r="A3712" s="884" t="s">
        <v>8464</v>
      </c>
      <c r="B3712" s="884" t="s">
        <v>21180</v>
      </c>
      <c r="C3712" s="885" t="s">
        <v>21181</v>
      </c>
      <c r="D3712" s="884" t="s">
        <v>8787</v>
      </c>
      <c r="E3712" s="884" t="s">
        <v>20172</v>
      </c>
      <c r="F3712" s="884" t="s">
        <v>16749</v>
      </c>
    </row>
    <row r="3713" customFormat="false" ht="23.25" hidden="false" customHeight="false" outlineLevel="0" collapsed="false">
      <c r="A3713" s="884" t="s">
        <v>8464</v>
      </c>
      <c r="B3713" s="884" t="s">
        <v>21182</v>
      </c>
      <c r="C3713" s="885" t="s">
        <v>21183</v>
      </c>
      <c r="D3713" s="884" t="s">
        <v>8787</v>
      </c>
      <c r="E3713" s="884" t="s">
        <v>19783</v>
      </c>
      <c r="F3713" s="884" t="s">
        <v>21184</v>
      </c>
    </row>
    <row r="3714" customFormat="false" ht="23.25" hidden="false" customHeight="false" outlineLevel="0" collapsed="false">
      <c r="A3714" s="884" t="s">
        <v>8464</v>
      </c>
      <c r="B3714" s="884" t="s">
        <v>21185</v>
      </c>
      <c r="C3714" s="885" t="s">
        <v>21186</v>
      </c>
      <c r="D3714" s="884" t="s">
        <v>8787</v>
      </c>
      <c r="E3714" s="884" t="s">
        <v>19905</v>
      </c>
      <c r="F3714" s="884" t="s">
        <v>11623</v>
      </c>
    </row>
    <row r="3715" customFormat="false" ht="23.25" hidden="false" customHeight="false" outlineLevel="0" collapsed="false">
      <c r="A3715" s="884" t="s">
        <v>8464</v>
      </c>
      <c r="B3715" s="884" t="s">
        <v>21187</v>
      </c>
      <c r="C3715" s="885" t="s">
        <v>21188</v>
      </c>
      <c r="D3715" s="884" t="s">
        <v>8787</v>
      </c>
      <c r="E3715" s="884" t="s">
        <v>19721</v>
      </c>
      <c r="F3715" s="884" t="s">
        <v>21189</v>
      </c>
    </row>
    <row r="3716" customFormat="false" ht="23.25" hidden="false" customHeight="false" outlineLevel="0" collapsed="false">
      <c r="A3716" s="884" t="s">
        <v>8464</v>
      </c>
      <c r="B3716" s="884" t="s">
        <v>21190</v>
      </c>
      <c r="C3716" s="885" t="s">
        <v>21191</v>
      </c>
      <c r="D3716" s="884" t="s">
        <v>8787</v>
      </c>
      <c r="E3716" s="884" t="s">
        <v>21192</v>
      </c>
      <c r="F3716" s="884" t="s">
        <v>21193</v>
      </c>
    </row>
    <row r="3717" customFormat="false" ht="23.25" hidden="false" customHeight="false" outlineLevel="0" collapsed="false">
      <c r="A3717" s="884" t="s">
        <v>8464</v>
      </c>
      <c r="B3717" s="884" t="s">
        <v>21194</v>
      </c>
      <c r="C3717" s="885" t="s">
        <v>21195</v>
      </c>
      <c r="D3717" s="884" t="s">
        <v>8787</v>
      </c>
      <c r="E3717" s="884" t="s">
        <v>21196</v>
      </c>
      <c r="F3717" s="884" t="s">
        <v>21197</v>
      </c>
    </row>
    <row r="3718" customFormat="false" ht="23.25" hidden="false" customHeight="false" outlineLevel="0" collapsed="false">
      <c r="A3718" s="884" t="s">
        <v>8464</v>
      </c>
      <c r="B3718" s="884" t="s">
        <v>21198</v>
      </c>
      <c r="C3718" s="885" t="s">
        <v>21199</v>
      </c>
      <c r="D3718" s="884" t="s">
        <v>8787</v>
      </c>
      <c r="E3718" s="884" t="s">
        <v>21200</v>
      </c>
      <c r="F3718" s="884" t="s">
        <v>21201</v>
      </c>
    </row>
    <row r="3719" customFormat="false" ht="23.25" hidden="false" customHeight="false" outlineLevel="0" collapsed="false">
      <c r="A3719" s="884" t="s">
        <v>8464</v>
      </c>
      <c r="B3719" s="884" t="s">
        <v>21202</v>
      </c>
      <c r="C3719" s="885" t="s">
        <v>21203</v>
      </c>
      <c r="D3719" s="884" t="s">
        <v>8787</v>
      </c>
      <c r="E3719" s="884" t="s">
        <v>21204</v>
      </c>
      <c r="F3719" s="884" t="s">
        <v>21205</v>
      </c>
    </row>
    <row r="3720" customFormat="false" ht="23.25" hidden="false" customHeight="false" outlineLevel="0" collapsed="false">
      <c r="A3720" s="884" t="s">
        <v>8464</v>
      </c>
      <c r="B3720" s="884" t="s">
        <v>21206</v>
      </c>
      <c r="C3720" s="885" t="s">
        <v>21207</v>
      </c>
      <c r="D3720" s="884" t="s">
        <v>8787</v>
      </c>
      <c r="E3720" s="884" t="s">
        <v>9229</v>
      </c>
      <c r="F3720" s="884" t="s">
        <v>17981</v>
      </c>
    </row>
    <row r="3721" customFormat="false" ht="23.25" hidden="false" customHeight="false" outlineLevel="0" collapsed="false">
      <c r="A3721" s="884" t="s">
        <v>8464</v>
      </c>
      <c r="B3721" s="884" t="s">
        <v>21208</v>
      </c>
      <c r="C3721" s="885" t="s">
        <v>21209</v>
      </c>
      <c r="D3721" s="884" t="s">
        <v>8787</v>
      </c>
      <c r="E3721" s="884" t="s">
        <v>18192</v>
      </c>
      <c r="F3721" s="884" t="s">
        <v>21210</v>
      </c>
    </row>
    <row r="3722" customFormat="false" ht="23.25" hidden="false" customHeight="false" outlineLevel="0" collapsed="false">
      <c r="A3722" s="884" t="s">
        <v>8464</v>
      </c>
      <c r="B3722" s="884" t="s">
        <v>21211</v>
      </c>
      <c r="C3722" s="885" t="s">
        <v>21212</v>
      </c>
      <c r="D3722" s="884" t="s">
        <v>8787</v>
      </c>
      <c r="E3722" s="884" t="s">
        <v>21213</v>
      </c>
      <c r="F3722" s="884" t="s">
        <v>21214</v>
      </c>
    </row>
    <row r="3723" customFormat="false" ht="23.25" hidden="false" customHeight="false" outlineLevel="0" collapsed="false">
      <c r="A3723" s="884" t="s">
        <v>8464</v>
      </c>
      <c r="B3723" s="884" t="s">
        <v>21215</v>
      </c>
      <c r="C3723" s="885" t="s">
        <v>21216</v>
      </c>
      <c r="D3723" s="884" t="s">
        <v>8787</v>
      </c>
      <c r="E3723" s="884" t="s">
        <v>20604</v>
      </c>
      <c r="F3723" s="884" t="s">
        <v>20605</v>
      </c>
    </row>
    <row r="3724" customFormat="false" ht="23.25" hidden="false" customHeight="false" outlineLevel="0" collapsed="false">
      <c r="A3724" s="884" t="s">
        <v>8464</v>
      </c>
      <c r="B3724" s="884" t="s">
        <v>21217</v>
      </c>
      <c r="C3724" s="885" t="s">
        <v>21218</v>
      </c>
      <c r="D3724" s="884" t="s">
        <v>8787</v>
      </c>
      <c r="E3724" s="884" t="s">
        <v>21219</v>
      </c>
      <c r="F3724" s="884" t="s">
        <v>21220</v>
      </c>
    </row>
    <row r="3725" customFormat="false" ht="23.25" hidden="false" customHeight="false" outlineLevel="0" collapsed="false">
      <c r="A3725" s="884" t="s">
        <v>8464</v>
      </c>
      <c r="B3725" s="884" t="s">
        <v>21221</v>
      </c>
      <c r="C3725" s="885" t="s">
        <v>21222</v>
      </c>
      <c r="D3725" s="884" t="s">
        <v>8787</v>
      </c>
      <c r="E3725" s="884" t="s">
        <v>21223</v>
      </c>
      <c r="F3725" s="884" t="s">
        <v>21224</v>
      </c>
    </row>
    <row r="3726" customFormat="false" ht="23.25" hidden="false" customHeight="false" outlineLevel="0" collapsed="false">
      <c r="A3726" s="884" t="s">
        <v>8464</v>
      </c>
      <c r="B3726" s="884" t="s">
        <v>21225</v>
      </c>
      <c r="C3726" s="885" t="s">
        <v>21226</v>
      </c>
      <c r="D3726" s="884" t="s">
        <v>8787</v>
      </c>
      <c r="E3726" s="884" t="s">
        <v>21227</v>
      </c>
      <c r="F3726" s="884" t="s">
        <v>13562</v>
      </c>
    </row>
    <row r="3727" customFormat="false" ht="23.25" hidden="false" customHeight="false" outlineLevel="0" collapsed="false">
      <c r="A3727" s="884" t="s">
        <v>8464</v>
      </c>
      <c r="B3727" s="884" t="s">
        <v>21228</v>
      </c>
      <c r="C3727" s="885" t="s">
        <v>21229</v>
      </c>
      <c r="D3727" s="884" t="s">
        <v>8787</v>
      </c>
      <c r="E3727" s="884" t="s">
        <v>19576</v>
      </c>
      <c r="F3727" s="884" t="s">
        <v>8869</v>
      </c>
    </row>
    <row r="3728" customFormat="false" ht="23.25" hidden="false" customHeight="false" outlineLevel="0" collapsed="false">
      <c r="A3728" s="884" t="s">
        <v>8464</v>
      </c>
      <c r="B3728" s="884" t="s">
        <v>21230</v>
      </c>
      <c r="C3728" s="885" t="s">
        <v>21231</v>
      </c>
      <c r="D3728" s="884" t="s">
        <v>8787</v>
      </c>
      <c r="E3728" s="884" t="s">
        <v>17053</v>
      </c>
      <c r="F3728" s="884" t="s">
        <v>11040</v>
      </c>
    </row>
    <row r="3729" customFormat="false" ht="23.25" hidden="false" customHeight="false" outlineLevel="0" collapsed="false">
      <c r="A3729" s="884" t="s">
        <v>8464</v>
      </c>
      <c r="B3729" s="884" t="s">
        <v>21232</v>
      </c>
      <c r="C3729" s="885" t="s">
        <v>21233</v>
      </c>
      <c r="D3729" s="884" t="s">
        <v>8787</v>
      </c>
      <c r="E3729" s="884" t="s">
        <v>21234</v>
      </c>
      <c r="F3729" s="884" t="s">
        <v>21235</v>
      </c>
    </row>
    <row r="3730" customFormat="false" ht="23.25" hidden="false" customHeight="false" outlineLevel="0" collapsed="false">
      <c r="A3730" s="884" t="s">
        <v>8464</v>
      </c>
      <c r="B3730" s="884" t="s">
        <v>21236</v>
      </c>
      <c r="C3730" s="885" t="s">
        <v>21237</v>
      </c>
      <c r="D3730" s="884" t="s">
        <v>8787</v>
      </c>
      <c r="E3730" s="884" t="s">
        <v>21238</v>
      </c>
      <c r="F3730" s="884" t="s">
        <v>21239</v>
      </c>
    </row>
    <row r="3731" customFormat="false" ht="23.25" hidden="false" customHeight="false" outlineLevel="0" collapsed="false">
      <c r="A3731" s="884" t="s">
        <v>8464</v>
      </c>
      <c r="B3731" s="884" t="s">
        <v>21240</v>
      </c>
      <c r="C3731" s="885" t="s">
        <v>21241</v>
      </c>
      <c r="D3731" s="884" t="s">
        <v>8787</v>
      </c>
      <c r="E3731" s="884" t="s">
        <v>21242</v>
      </c>
      <c r="F3731" s="884" t="s">
        <v>21243</v>
      </c>
    </row>
    <row r="3732" customFormat="false" ht="23.25" hidden="false" customHeight="false" outlineLevel="0" collapsed="false">
      <c r="A3732" s="884" t="s">
        <v>8464</v>
      </c>
      <c r="B3732" s="884" t="s">
        <v>21244</v>
      </c>
      <c r="C3732" s="885" t="s">
        <v>21245</v>
      </c>
      <c r="D3732" s="884" t="s">
        <v>8787</v>
      </c>
      <c r="E3732" s="884" t="s">
        <v>9098</v>
      </c>
      <c r="F3732" s="884" t="s">
        <v>21239</v>
      </c>
    </row>
    <row r="3733" customFormat="false" ht="23.25" hidden="false" customHeight="false" outlineLevel="0" collapsed="false">
      <c r="A3733" s="884" t="s">
        <v>8464</v>
      </c>
      <c r="B3733" s="884" t="s">
        <v>21246</v>
      </c>
      <c r="C3733" s="885" t="s">
        <v>21247</v>
      </c>
      <c r="D3733" s="884" t="s">
        <v>8787</v>
      </c>
      <c r="E3733" s="884" t="s">
        <v>10787</v>
      </c>
      <c r="F3733" s="884" t="s">
        <v>15883</v>
      </c>
    </row>
    <row r="3734" customFormat="false" ht="23.25" hidden="false" customHeight="false" outlineLevel="0" collapsed="false">
      <c r="A3734" s="884" t="s">
        <v>8464</v>
      </c>
      <c r="B3734" s="884" t="s">
        <v>21248</v>
      </c>
      <c r="C3734" s="885" t="s">
        <v>21249</v>
      </c>
      <c r="D3734" s="884" t="s">
        <v>8787</v>
      </c>
      <c r="E3734" s="884" t="s">
        <v>15831</v>
      </c>
      <c r="F3734" s="884" t="s">
        <v>17493</v>
      </c>
    </row>
    <row r="3735" customFormat="false" ht="23.25" hidden="false" customHeight="false" outlineLevel="0" collapsed="false">
      <c r="A3735" s="884" t="s">
        <v>8464</v>
      </c>
      <c r="B3735" s="884" t="s">
        <v>21250</v>
      </c>
      <c r="C3735" s="885" t="s">
        <v>21251</v>
      </c>
      <c r="D3735" s="884" t="s">
        <v>8787</v>
      </c>
      <c r="E3735" s="884" t="s">
        <v>17227</v>
      </c>
      <c r="F3735" s="884" t="s">
        <v>16845</v>
      </c>
    </row>
    <row r="3736" customFormat="false" ht="23.25" hidden="false" customHeight="false" outlineLevel="0" collapsed="false">
      <c r="A3736" s="884" t="s">
        <v>8464</v>
      </c>
      <c r="B3736" s="884" t="s">
        <v>21252</v>
      </c>
      <c r="C3736" s="885" t="s">
        <v>21253</v>
      </c>
      <c r="D3736" s="884" t="s">
        <v>8787</v>
      </c>
      <c r="E3736" s="884" t="s">
        <v>21254</v>
      </c>
      <c r="F3736" s="884" t="s">
        <v>20622</v>
      </c>
    </row>
    <row r="3737" customFormat="false" ht="23.25" hidden="false" customHeight="false" outlineLevel="0" collapsed="false">
      <c r="A3737" s="884" t="s">
        <v>8464</v>
      </c>
      <c r="B3737" s="884" t="s">
        <v>21255</v>
      </c>
      <c r="C3737" s="885" t="s">
        <v>21256</v>
      </c>
      <c r="D3737" s="884" t="s">
        <v>8787</v>
      </c>
      <c r="E3737" s="884" t="s">
        <v>20159</v>
      </c>
      <c r="F3737" s="884" t="s">
        <v>9897</v>
      </c>
    </row>
    <row r="3738" customFormat="false" ht="23.25" hidden="false" customHeight="false" outlineLevel="0" collapsed="false">
      <c r="A3738" s="884" t="s">
        <v>8464</v>
      </c>
      <c r="B3738" s="884" t="s">
        <v>21257</v>
      </c>
      <c r="C3738" s="885" t="s">
        <v>21258</v>
      </c>
      <c r="D3738" s="884" t="s">
        <v>8787</v>
      </c>
      <c r="E3738" s="884" t="s">
        <v>21259</v>
      </c>
      <c r="F3738" s="884" t="s">
        <v>20136</v>
      </c>
    </row>
    <row r="3739" customFormat="false" ht="23.25" hidden="false" customHeight="false" outlineLevel="0" collapsed="false">
      <c r="A3739" s="884" t="s">
        <v>8464</v>
      </c>
      <c r="B3739" s="884" t="s">
        <v>21260</v>
      </c>
      <c r="C3739" s="885" t="s">
        <v>21261</v>
      </c>
      <c r="D3739" s="884" t="s">
        <v>8787</v>
      </c>
      <c r="E3739" s="884" t="s">
        <v>21262</v>
      </c>
      <c r="F3739" s="884" t="s">
        <v>21263</v>
      </c>
    </row>
    <row r="3740" customFormat="false" ht="23.25" hidden="false" customHeight="false" outlineLevel="0" collapsed="false">
      <c r="A3740" s="884" t="s">
        <v>8464</v>
      </c>
      <c r="B3740" s="884" t="s">
        <v>21264</v>
      </c>
      <c r="C3740" s="885" t="s">
        <v>21265</v>
      </c>
      <c r="D3740" s="884" t="s">
        <v>8787</v>
      </c>
      <c r="E3740" s="884" t="s">
        <v>21266</v>
      </c>
      <c r="F3740" s="884" t="s">
        <v>15058</v>
      </c>
    </row>
    <row r="3741" customFormat="false" ht="23.25" hidden="false" customHeight="false" outlineLevel="0" collapsed="false">
      <c r="A3741" s="884" t="s">
        <v>8464</v>
      </c>
      <c r="B3741" s="884" t="s">
        <v>21267</v>
      </c>
      <c r="C3741" s="885" t="s">
        <v>21268</v>
      </c>
      <c r="D3741" s="884" t="s">
        <v>8787</v>
      </c>
      <c r="E3741" s="884" t="s">
        <v>14915</v>
      </c>
      <c r="F3741" s="884" t="s">
        <v>21269</v>
      </c>
    </row>
    <row r="3742" customFormat="false" ht="23.25" hidden="false" customHeight="false" outlineLevel="0" collapsed="false">
      <c r="A3742" s="884" t="s">
        <v>8464</v>
      </c>
      <c r="B3742" s="884" t="s">
        <v>21270</v>
      </c>
      <c r="C3742" s="885" t="s">
        <v>21271</v>
      </c>
      <c r="D3742" s="884" t="s">
        <v>8787</v>
      </c>
      <c r="E3742" s="884" t="s">
        <v>18833</v>
      </c>
      <c r="F3742" s="884" t="s">
        <v>10063</v>
      </c>
    </row>
    <row r="3743" customFormat="false" ht="23.25" hidden="false" customHeight="false" outlineLevel="0" collapsed="false">
      <c r="A3743" s="884" t="s">
        <v>8464</v>
      </c>
      <c r="B3743" s="884" t="s">
        <v>21272</v>
      </c>
      <c r="C3743" s="885" t="s">
        <v>21273</v>
      </c>
      <c r="D3743" s="884" t="s">
        <v>8787</v>
      </c>
      <c r="E3743" s="884" t="s">
        <v>20639</v>
      </c>
      <c r="F3743" s="884" t="s">
        <v>20234</v>
      </c>
    </row>
    <row r="3744" customFormat="false" ht="23.25" hidden="false" customHeight="false" outlineLevel="0" collapsed="false">
      <c r="A3744" s="884" t="s">
        <v>8464</v>
      </c>
      <c r="B3744" s="884" t="s">
        <v>21274</v>
      </c>
      <c r="C3744" s="885" t="s">
        <v>21275</v>
      </c>
      <c r="D3744" s="884" t="s">
        <v>8787</v>
      </c>
      <c r="E3744" s="884" t="s">
        <v>18046</v>
      </c>
      <c r="F3744" s="884" t="s">
        <v>21276</v>
      </c>
    </row>
    <row r="3745" customFormat="false" ht="23.25" hidden="false" customHeight="false" outlineLevel="0" collapsed="false">
      <c r="A3745" s="884" t="s">
        <v>8464</v>
      </c>
      <c r="B3745" s="884" t="s">
        <v>21277</v>
      </c>
      <c r="C3745" s="885" t="s">
        <v>21278</v>
      </c>
      <c r="D3745" s="884" t="s">
        <v>8787</v>
      </c>
      <c r="E3745" s="884" t="s">
        <v>21279</v>
      </c>
      <c r="F3745" s="884" t="s">
        <v>21280</v>
      </c>
    </row>
    <row r="3746" customFormat="false" ht="23.25" hidden="false" customHeight="false" outlineLevel="0" collapsed="false">
      <c r="A3746" s="884" t="s">
        <v>8464</v>
      </c>
      <c r="B3746" s="884" t="s">
        <v>21281</v>
      </c>
      <c r="C3746" s="885" t="s">
        <v>21282</v>
      </c>
      <c r="D3746" s="884" t="s">
        <v>8787</v>
      </c>
      <c r="E3746" s="884" t="s">
        <v>21283</v>
      </c>
      <c r="F3746" s="884" t="s">
        <v>8940</v>
      </c>
    </row>
    <row r="3747" customFormat="false" ht="23.25" hidden="false" customHeight="false" outlineLevel="0" collapsed="false">
      <c r="A3747" s="884" t="s">
        <v>8464</v>
      </c>
      <c r="B3747" s="884" t="s">
        <v>21284</v>
      </c>
      <c r="C3747" s="885" t="s">
        <v>21285</v>
      </c>
      <c r="D3747" s="884" t="s">
        <v>8787</v>
      </c>
      <c r="E3747" s="884" t="s">
        <v>10092</v>
      </c>
      <c r="F3747" s="884" t="s">
        <v>17610</v>
      </c>
    </row>
    <row r="3748" customFormat="false" ht="23.25" hidden="false" customHeight="false" outlineLevel="0" collapsed="false">
      <c r="A3748" s="884" t="s">
        <v>8464</v>
      </c>
      <c r="B3748" s="884" t="s">
        <v>21286</v>
      </c>
      <c r="C3748" s="885" t="s">
        <v>21287</v>
      </c>
      <c r="D3748" s="884" t="s">
        <v>8787</v>
      </c>
      <c r="E3748" s="884" t="s">
        <v>16657</v>
      </c>
      <c r="F3748" s="884" t="s">
        <v>18442</v>
      </c>
    </row>
    <row r="3749" customFormat="false" ht="23.25" hidden="false" customHeight="false" outlineLevel="0" collapsed="false">
      <c r="A3749" s="884" t="s">
        <v>8464</v>
      </c>
      <c r="B3749" s="884" t="s">
        <v>21288</v>
      </c>
      <c r="C3749" s="885" t="s">
        <v>21289</v>
      </c>
      <c r="D3749" s="884" t="s">
        <v>8787</v>
      </c>
      <c r="E3749" s="884" t="s">
        <v>18199</v>
      </c>
      <c r="F3749" s="884" t="s">
        <v>21290</v>
      </c>
    </row>
    <row r="3750" customFormat="false" ht="23.25" hidden="false" customHeight="false" outlineLevel="0" collapsed="false">
      <c r="A3750" s="884" t="s">
        <v>8464</v>
      </c>
      <c r="B3750" s="884" t="s">
        <v>21291</v>
      </c>
      <c r="C3750" s="885" t="s">
        <v>21292</v>
      </c>
      <c r="D3750" s="884" t="s">
        <v>8787</v>
      </c>
      <c r="E3750" s="884" t="s">
        <v>17240</v>
      </c>
      <c r="F3750" s="884" t="s">
        <v>19897</v>
      </c>
    </row>
    <row r="3751" customFormat="false" ht="23.25" hidden="false" customHeight="false" outlineLevel="0" collapsed="false">
      <c r="A3751" s="884" t="s">
        <v>8464</v>
      </c>
      <c r="B3751" s="884" t="s">
        <v>21293</v>
      </c>
      <c r="C3751" s="885" t="s">
        <v>21294</v>
      </c>
      <c r="D3751" s="884" t="s">
        <v>8787</v>
      </c>
      <c r="E3751" s="884" t="s">
        <v>21295</v>
      </c>
      <c r="F3751" s="884" t="s">
        <v>19531</v>
      </c>
    </row>
    <row r="3752" customFormat="false" ht="23.25" hidden="false" customHeight="false" outlineLevel="0" collapsed="false">
      <c r="A3752" s="884" t="s">
        <v>8464</v>
      </c>
      <c r="B3752" s="884" t="s">
        <v>21296</v>
      </c>
      <c r="C3752" s="885" t="s">
        <v>21297</v>
      </c>
      <c r="D3752" s="884" t="s">
        <v>8787</v>
      </c>
      <c r="E3752" s="884" t="s">
        <v>21298</v>
      </c>
      <c r="F3752" s="884" t="s">
        <v>21299</v>
      </c>
    </row>
    <row r="3753" customFormat="false" ht="23.25" hidden="false" customHeight="false" outlineLevel="0" collapsed="false">
      <c r="A3753" s="884" t="s">
        <v>8464</v>
      </c>
      <c r="B3753" s="884" t="s">
        <v>21300</v>
      </c>
      <c r="C3753" s="885" t="s">
        <v>21301</v>
      </c>
      <c r="D3753" s="884" t="s">
        <v>8787</v>
      </c>
      <c r="E3753" s="884" t="s">
        <v>21302</v>
      </c>
      <c r="F3753" s="884" t="s">
        <v>21303</v>
      </c>
    </row>
    <row r="3754" customFormat="false" ht="23.25" hidden="false" customHeight="false" outlineLevel="0" collapsed="false">
      <c r="A3754" s="884" t="s">
        <v>8464</v>
      </c>
      <c r="B3754" s="884" t="s">
        <v>21304</v>
      </c>
      <c r="C3754" s="885" t="s">
        <v>21305</v>
      </c>
      <c r="D3754" s="884" t="s">
        <v>8787</v>
      </c>
      <c r="E3754" s="884" t="s">
        <v>21306</v>
      </c>
      <c r="F3754" s="884" t="s">
        <v>21307</v>
      </c>
    </row>
    <row r="3755" customFormat="false" ht="23.25" hidden="false" customHeight="false" outlineLevel="0" collapsed="false">
      <c r="A3755" s="884" t="s">
        <v>8464</v>
      </c>
      <c r="B3755" s="884" t="s">
        <v>21308</v>
      </c>
      <c r="C3755" s="885" t="s">
        <v>21309</v>
      </c>
      <c r="D3755" s="884" t="s">
        <v>8787</v>
      </c>
      <c r="E3755" s="884" t="s">
        <v>17504</v>
      </c>
      <c r="F3755" s="884" t="s">
        <v>17736</v>
      </c>
    </row>
    <row r="3756" customFormat="false" ht="23.25" hidden="false" customHeight="false" outlineLevel="0" collapsed="false">
      <c r="A3756" s="884" t="s">
        <v>8464</v>
      </c>
      <c r="B3756" s="884" t="s">
        <v>21310</v>
      </c>
      <c r="C3756" s="885" t="s">
        <v>21311</v>
      </c>
      <c r="D3756" s="884" t="s">
        <v>8787</v>
      </c>
      <c r="E3756" s="884" t="s">
        <v>19386</v>
      </c>
      <c r="F3756" s="884" t="s">
        <v>15738</v>
      </c>
    </row>
    <row r="3757" customFormat="false" ht="23.25" hidden="false" customHeight="false" outlineLevel="0" collapsed="false">
      <c r="A3757" s="884" t="s">
        <v>8464</v>
      </c>
      <c r="B3757" s="884" t="s">
        <v>21312</v>
      </c>
      <c r="C3757" s="885" t="s">
        <v>21313</v>
      </c>
      <c r="D3757" s="884" t="s">
        <v>8787</v>
      </c>
      <c r="E3757" s="884" t="s">
        <v>18050</v>
      </c>
      <c r="F3757" s="884" t="s">
        <v>16955</v>
      </c>
    </row>
    <row r="3758" customFormat="false" ht="23.25" hidden="false" customHeight="false" outlineLevel="0" collapsed="false">
      <c r="A3758" s="884" t="s">
        <v>8464</v>
      </c>
      <c r="B3758" s="884" t="s">
        <v>21314</v>
      </c>
      <c r="C3758" s="885" t="s">
        <v>21315</v>
      </c>
      <c r="D3758" s="884" t="s">
        <v>8787</v>
      </c>
      <c r="E3758" s="884" t="s">
        <v>16738</v>
      </c>
      <c r="F3758" s="884" t="s">
        <v>12563</v>
      </c>
    </row>
    <row r="3759" customFormat="false" ht="23.25" hidden="false" customHeight="false" outlineLevel="0" collapsed="false">
      <c r="A3759" s="884" t="s">
        <v>8464</v>
      </c>
      <c r="B3759" s="884" t="s">
        <v>21316</v>
      </c>
      <c r="C3759" s="885" t="s">
        <v>21317</v>
      </c>
      <c r="D3759" s="884" t="s">
        <v>8787</v>
      </c>
      <c r="E3759" s="884" t="s">
        <v>21318</v>
      </c>
      <c r="F3759" s="884" t="s">
        <v>21319</v>
      </c>
    </row>
    <row r="3760" customFormat="false" ht="23.25" hidden="false" customHeight="false" outlineLevel="0" collapsed="false">
      <c r="A3760" s="884" t="s">
        <v>8464</v>
      </c>
      <c r="B3760" s="884" t="s">
        <v>21320</v>
      </c>
      <c r="C3760" s="885" t="s">
        <v>21321</v>
      </c>
      <c r="D3760" s="884" t="s">
        <v>8787</v>
      </c>
      <c r="E3760" s="884" t="s">
        <v>17275</v>
      </c>
      <c r="F3760" s="884" t="s">
        <v>21322</v>
      </c>
    </row>
    <row r="3761" customFormat="false" ht="23.25" hidden="false" customHeight="false" outlineLevel="0" collapsed="false">
      <c r="A3761" s="884" t="s">
        <v>8464</v>
      </c>
      <c r="B3761" s="884" t="s">
        <v>21323</v>
      </c>
      <c r="C3761" s="885" t="s">
        <v>21324</v>
      </c>
      <c r="D3761" s="884" t="s">
        <v>8787</v>
      </c>
      <c r="E3761" s="884" t="s">
        <v>11901</v>
      </c>
      <c r="F3761" s="884" t="s">
        <v>19849</v>
      </c>
    </row>
    <row r="3762" customFormat="false" ht="23.25" hidden="false" customHeight="false" outlineLevel="0" collapsed="false">
      <c r="A3762" s="884" t="s">
        <v>8464</v>
      </c>
      <c r="B3762" s="884" t="s">
        <v>21325</v>
      </c>
      <c r="C3762" s="885" t="s">
        <v>21326</v>
      </c>
      <c r="D3762" s="884" t="s">
        <v>8787</v>
      </c>
      <c r="E3762" s="884" t="s">
        <v>21327</v>
      </c>
      <c r="F3762" s="884" t="s">
        <v>21328</v>
      </c>
    </row>
    <row r="3763" customFormat="false" ht="23.25" hidden="false" customHeight="false" outlineLevel="0" collapsed="false">
      <c r="A3763" s="884" t="s">
        <v>8464</v>
      </c>
      <c r="B3763" s="884" t="s">
        <v>21329</v>
      </c>
      <c r="C3763" s="885" t="s">
        <v>21330</v>
      </c>
      <c r="D3763" s="884" t="s">
        <v>8787</v>
      </c>
      <c r="E3763" s="884" t="s">
        <v>16716</v>
      </c>
      <c r="F3763" s="884" t="s">
        <v>17577</v>
      </c>
    </row>
    <row r="3764" customFormat="false" ht="23.25" hidden="false" customHeight="false" outlineLevel="0" collapsed="false">
      <c r="A3764" s="884" t="s">
        <v>8464</v>
      </c>
      <c r="B3764" s="884" t="s">
        <v>21331</v>
      </c>
      <c r="C3764" s="885" t="s">
        <v>21332</v>
      </c>
      <c r="D3764" s="884" t="s">
        <v>8787</v>
      </c>
      <c r="E3764" s="884" t="s">
        <v>20172</v>
      </c>
      <c r="F3764" s="884" t="s">
        <v>21333</v>
      </c>
    </row>
    <row r="3765" customFormat="false" ht="23.25" hidden="false" customHeight="false" outlineLevel="0" collapsed="false">
      <c r="A3765" s="884" t="s">
        <v>8464</v>
      </c>
      <c r="B3765" s="884" t="s">
        <v>21334</v>
      </c>
      <c r="C3765" s="885" t="s">
        <v>21335</v>
      </c>
      <c r="D3765" s="884" t="s">
        <v>8787</v>
      </c>
      <c r="E3765" s="884" t="s">
        <v>21336</v>
      </c>
      <c r="F3765" s="884" t="s">
        <v>8788</v>
      </c>
    </row>
    <row r="3766" customFormat="false" ht="23.25" hidden="false" customHeight="false" outlineLevel="0" collapsed="false">
      <c r="A3766" s="884" t="s">
        <v>8464</v>
      </c>
      <c r="B3766" s="884" t="s">
        <v>21337</v>
      </c>
      <c r="C3766" s="885" t="s">
        <v>21338</v>
      </c>
      <c r="D3766" s="884" t="s">
        <v>8787</v>
      </c>
      <c r="E3766" s="884" t="s">
        <v>20664</v>
      </c>
      <c r="F3766" s="884" t="s">
        <v>20665</v>
      </c>
    </row>
    <row r="3767" customFormat="false" ht="23.25" hidden="false" customHeight="false" outlineLevel="0" collapsed="false">
      <c r="A3767" s="884" t="s">
        <v>8464</v>
      </c>
      <c r="B3767" s="884" t="s">
        <v>21339</v>
      </c>
      <c r="C3767" s="885" t="s">
        <v>21340</v>
      </c>
      <c r="D3767" s="884" t="s">
        <v>8787</v>
      </c>
      <c r="E3767" s="884" t="s">
        <v>16483</v>
      </c>
      <c r="F3767" s="884" t="s">
        <v>21171</v>
      </c>
    </row>
    <row r="3768" customFormat="false" ht="23.25" hidden="false" customHeight="false" outlineLevel="0" collapsed="false">
      <c r="A3768" s="884" t="s">
        <v>8464</v>
      </c>
      <c r="B3768" s="884" t="s">
        <v>21341</v>
      </c>
      <c r="C3768" s="885" t="s">
        <v>21342</v>
      </c>
      <c r="D3768" s="884" t="s">
        <v>8787</v>
      </c>
      <c r="E3768" s="884" t="s">
        <v>21343</v>
      </c>
      <c r="F3768" s="884" t="s">
        <v>10431</v>
      </c>
    </row>
    <row r="3769" customFormat="false" ht="23.25" hidden="false" customHeight="false" outlineLevel="0" collapsed="false">
      <c r="A3769" s="884" t="s">
        <v>8464</v>
      </c>
      <c r="B3769" s="884" t="s">
        <v>21344</v>
      </c>
      <c r="C3769" s="885" t="s">
        <v>21345</v>
      </c>
      <c r="D3769" s="884" t="s">
        <v>8787</v>
      </c>
      <c r="E3769" s="884" t="s">
        <v>21346</v>
      </c>
      <c r="F3769" s="884" t="s">
        <v>21347</v>
      </c>
    </row>
    <row r="3770" customFormat="false" ht="23.25" hidden="false" customHeight="false" outlineLevel="0" collapsed="false">
      <c r="A3770" s="884" t="s">
        <v>8464</v>
      </c>
      <c r="B3770" s="884" t="s">
        <v>21348</v>
      </c>
      <c r="C3770" s="885" t="s">
        <v>21349</v>
      </c>
      <c r="D3770" s="884" t="s">
        <v>8787</v>
      </c>
      <c r="E3770" s="884" t="s">
        <v>21350</v>
      </c>
      <c r="F3770" s="884" t="s">
        <v>20532</v>
      </c>
    </row>
    <row r="3771" customFormat="false" ht="23.25" hidden="false" customHeight="false" outlineLevel="0" collapsed="false">
      <c r="A3771" s="884" t="s">
        <v>8464</v>
      </c>
      <c r="B3771" s="884" t="s">
        <v>21351</v>
      </c>
      <c r="C3771" s="885" t="s">
        <v>21352</v>
      </c>
      <c r="D3771" s="884" t="s">
        <v>8787</v>
      </c>
      <c r="E3771" s="884" t="s">
        <v>21353</v>
      </c>
      <c r="F3771" s="884" t="s">
        <v>21354</v>
      </c>
    </row>
    <row r="3772" customFormat="false" ht="23.25" hidden="false" customHeight="false" outlineLevel="0" collapsed="false">
      <c r="A3772" s="884" t="s">
        <v>8464</v>
      </c>
      <c r="B3772" s="884" t="s">
        <v>21355</v>
      </c>
      <c r="C3772" s="885" t="s">
        <v>21356</v>
      </c>
      <c r="D3772" s="884" t="s">
        <v>8787</v>
      </c>
      <c r="E3772" s="884" t="s">
        <v>19897</v>
      </c>
      <c r="F3772" s="884" t="s">
        <v>19538</v>
      </c>
    </row>
    <row r="3773" customFormat="false" ht="23.25" hidden="false" customHeight="false" outlineLevel="0" collapsed="false">
      <c r="A3773" s="884" t="s">
        <v>8464</v>
      </c>
      <c r="B3773" s="884" t="s">
        <v>21357</v>
      </c>
      <c r="C3773" s="885" t="s">
        <v>21358</v>
      </c>
      <c r="D3773" s="884" t="s">
        <v>8787</v>
      </c>
      <c r="E3773" s="884" t="s">
        <v>21359</v>
      </c>
      <c r="F3773" s="884" t="s">
        <v>11714</v>
      </c>
    </row>
    <row r="3774" customFormat="false" ht="23.25" hidden="false" customHeight="false" outlineLevel="0" collapsed="false">
      <c r="A3774" s="884" t="s">
        <v>8464</v>
      </c>
      <c r="B3774" s="884" t="s">
        <v>21360</v>
      </c>
      <c r="C3774" s="885" t="s">
        <v>21361</v>
      </c>
      <c r="D3774" s="884" t="s">
        <v>8787</v>
      </c>
      <c r="E3774" s="884" t="s">
        <v>21362</v>
      </c>
      <c r="F3774" s="884" t="s">
        <v>9097</v>
      </c>
    </row>
    <row r="3775" customFormat="false" ht="23.25" hidden="false" customHeight="false" outlineLevel="0" collapsed="false">
      <c r="A3775" s="884" t="s">
        <v>8464</v>
      </c>
      <c r="B3775" s="884" t="s">
        <v>21363</v>
      </c>
      <c r="C3775" s="885" t="s">
        <v>21364</v>
      </c>
      <c r="D3775" s="884" t="s">
        <v>8787</v>
      </c>
      <c r="E3775" s="884" t="s">
        <v>21365</v>
      </c>
      <c r="F3775" s="884" t="s">
        <v>21366</v>
      </c>
    </row>
    <row r="3776" customFormat="false" ht="23.25" hidden="false" customHeight="false" outlineLevel="0" collapsed="false">
      <c r="A3776" s="884" t="s">
        <v>8464</v>
      </c>
      <c r="B3776" s="884" t="s">
        <v>21367</v>
      </c>
      <c r="C3776" s="885" t="s">
        <v>21368</v>
      </c>
      <c r="D3776" s="884" t="s">
        <v>8787</v>
      </c>
      <c r="E3776" s="884" t="s">
        <v>21369</v>
      </c>
      <c r="F3776" s="884" t="s">
        <v>21370</v>
      </c>
    </row>
    <row r="3777" customFormat="false" ht="23.25" hidden="false" customHeight="false" outlineLevel="0" collapsed="false">
      <c r="A3777" s="884" t="s">
        <v>8464</v>
      </c>
      <c r="B3777" s="884" t="s">
        <v>21371</v>
      </c>
      <c r="C3777" s="885" t="s">
        <v>21372</v>
      </c>
      <c r="D3777" s="884" t="s">
        <v>8787</v>
      </c>
      <c r="E3777" s="884" t="s">
        <v>21373</v>
      </c>
      <c r="F3777" s="884" t="s">
        <v>18200</v>
      </c>
    </row>
    <row r="3778" customFormat="false" ht="23.25" hidden="false" customHeight="false" outlineLevel="0" collapsed="false">
      <c r="A3778" s="884" t="s">
        <v>8464</v>
      </c>
      <c r="B3778" s="884" t="s">
        <v>21374</v>
      </c>
      <c r="C3778" s="885" t="s">
        <v>21375</v>
      </c>
      <c r="D3778" s="884" t="s">
        <v>8787</v>
      </c>
      <c r="E3778" s="884" t="s">
        <v>21376</v>
      </c>
      <c r="F3778" s="884" t="s">
        <v>21377</v>
      </c>
    </row>
    <row r="3779" customFormat="false" ht="23.25" hidden="false" customHeight="false" outlineLevel="0" collapsed="false">
      <c r="A3779" s="884" t="s">
        <v>8464</v>
      </c>
      <c r="B3779" s="884" t="s">
        <v>21378</v>
      </c>
      <c r="C3779" s="885" t="s">
        <v>21379</v>
      </c>
      <c r="D3779" s="884" t="s">
        <v>8787</v>
      </c>
      <c r="E3779" s="884" t="s">
        <v>21380</v>
      </c>
      <c r="F3779" s="884" t="s">
        <v>21381</v>
      </c>
    </row>
    <row r="3780" customFormat="false" ht="23.25" hidden="false" customHeight="false" outlineLevel="0" collapsed="false">
      <c r="A3780" s="884" t="s">
        <v>8464</v>
      </c>
      <c r="B3780" s="884" t="s">
        <v>21382</v>
      </c>
      <c r="C3780" s="885" t="s">
        <v>21383</v>
      </c>
      <c r="D3780" s="884" t="s">
        <v>8787</v>
      </c>
      <c r="E3780" s="884" t="s">
        <v>21384</v>
      </c>
      <c r="F3780" s="884" t="s">
        <v>21385</v>
      </c>
    </row>
    <row r="3781" customFormat="false" ht="23.25" hidden="false" customHeight="false" outlineLevel="0" collapsed="false">
      <c r="A3781" s="884" t="s">
        <v>8464</v>
      </c>
      <c r="B3781" s="884" t="s">
        <v>21386</v>
      </c>
      <c r="C3781" s="885" t="s">
        <v>21387</v>
      </c>
      <c r="D3781" s="884" t="s">
        <v>8787</v>
      </c>
      <c r="E3781" s="884" t="s">
        <v>21388</v>
      </c>
      <c r="F3781" s="884" t="s">
        <v>21389</v>
      </c>
    </row>
    <row r="3782" customFormat="false" ht="23.25" hidden="false" customHeight="false" outlineLevel="0" collapsed="false">
      <c r="A3782" s="884" t="s">
        <v>8464</v>
      </c>
      <c r="B3782" s="884" t="s">
        <v>21390</v>
      </c>
      <c r="C3782" s="885" t="s">
        <v>21391</v>
      </c>
      <c r="D3782" s="884" t="s">
        <v>8787</v>
      </c>
      <c r="E3782" s="884" t="s">
        <v>20580</v>
      </c>
      <c r="F3782" s="884" t="s">
        <v>18020</v>
      </c>
    </row>
    <row r="3783" customFormat="false" ht="23.25" hidden="false" customHeight="false" outlineLevel="0" collapsed="false">
      <c r="A3783" s="884" t="s">
        <v>8464</v>
      </c>
      <c r="B3783" s="884" t="s">
        <v>21392</v>
      </c>
      <c r="C3783" s="885" t="s">
        <v>21393</v>
      </c>
      <c r="D3783" s="884" t="s">
        <v>8787</v>
      </c>
      <c r="E3783" s="884" t="s">
        <v>21394</v>
      </c>
      <c r="F3783" s="884" t="s">
        <v>21395</v>
      </c>
    </row>
    <row r="3784" customFormat="false" ht="23.25" hidden="false" customHeight="false" outlineLevel="0" collapsed="false">
      <c r="A3784" s="884" t="s">
        <v>8464</v>
      </c>
      <c r="B3784" s="884" t="s">
        <v>21396</v>
      </c>
      <c r="C3784" s="885" t="s">
        <v>21397</v>
      </c>
      <c r="D3784" s="884" t="s">
        <v>8787</v>
      </c>
      <c r="E3784" s="884" t="s">
        <v>21398</v>
      </c>
      <c r="F3784" s="884" t="s">
        <v>21399</v>
      </c>
    </row>
    <row r="3785" customFormat="false" ht="23.25" hidden="false" customHeight="false" outlineLevel="0" collapsed="false">
      <c r="A3785" s="884" t="s">
        <v>8464</v>
      </c>
      <c r="B3785" s="884" t="s">
        <v>21400</v>
      </c>
      <c r="C3785" s="885" t="s">
        <v>21401</v>
      </c>
      <c r="D3785" s="884" t="s">
        <v>8787</v>
      </c>
      <c r="E3785" s="884" t="s">
        <v>21402</v>
      </c>
      <c r="F3785" s="884" t="s">
        <v>21403</v>
      </c>
    </row>
    <row r="3786" customFormat="false" ht="23.25" hidden="false" customHeight="false" outlineLevel="0" collapsed="false">
      <c r="A3786" s="884" t="s">
        <v>8464</v>
      </c>
      <c r="B3786" s="884" t="s">
        <v>21404</v>
      </c>
      <c r="C3786" s="885" t="s">
        <v>21405</v>
      </c>
      <c r="D3786" s="884" t="s">
        <v>8787</v>
      </c>
      <c r="E3786" s="884" t="s">
        <v>21406</v>
      </c>
      <c r="F3786" s="884" t="s">
        <v>21407</v>
      </c>
    </row>
    <row r="3787" customFormat="false" ht="34.5" hidden="false" customHeight="false" outlineLevel="0" collapsed="false">
      <c r="A3787" s="884" t="s">
        <v>8464</v>
      </c>
      <c r="B3787" s="884" t="s">
        <v>21408</v>
      </c>
      <c r="C3787" s="885" t="s">
        <v>21409</v>
      </c>
      <c r="D3787" s="884" t="s">
        <v>8787</v>
      </c>
      <c r="E3787" s="884" t="s">
        <v>17565</v>
      </c>
      <c r="F3787" s="884" t="s">
        <v>21410</v>
      </c>
    </row>
    <row r="3788" customFormat="false" ht="34.5" hidden="false" customHeight="false" outlineLevel="0" collapsed="false">
      <c r="A3788" s="884" t="s">
        <v>8464</v>
      </c>
      <c r="B3788" s="884" t="s">
        <v>21411</v>
      </c>
      <c r="C3788" s="885" t="s">
        <v>21412</v>
      </c>
      <c r="D3788" s="884" t="s">
        <v>8787</v>
      </c>
      <c r="E3788" s="884" t="s">
        <v>21413</v>
      </c>
      <c r="F3788" s="884" t="s">
        <v>21414</v>
      </c>
    </row>
    <row r="3789" customFormat="false" ht="34.5" hidden="false" customHeight="false" outlineLevel="0" collapsed="false">
      <c r="A3789" s="884" t="s">
        <v>8464</v>
      </c>
      <c r="B3789" s="884" t="s">
        <v>21415</v>
      </c>
      <c r="C3789" s="885" t="s">
        <v>21416</v>
      </c>
      <c r="D3789" s="884" t="s">
        <v>8787</v>
      </c>
      <c r="E3789" s="884" t="s">
        <v>21417</v>
      </c>
      <c r="F3789" s="884" t="s">
        <v>21418</v>
      </c>
    </row>
    <row r="3790" customFormat="false" ht="34.5" hidden="false" customHeight="false" outlineLevel="0" collapsed="false">
      <c r="A3790" s="884" t="s">
        <v>8464</v>
      </c>
      <c r="B3790" s="884" t="s">
        <v>21419</v>
      </c>
      <c r="C3790" s="885" t="s">
        <v>21420</v>
      </c>
      <c r="D3790" s="884" t="s">
        <v>8787</v>
      </c>
      <c r="E3790" s="884" t="s">
        <v>21421</v>
      </c>
      <c r="F3790" s="884" t="s">
        <v>21422</v>
      </c>
    </row>
    <row r="3791" customFormat="false" ht="34.5" hidden="false" customHeight="false" outlineLevel="0" collapsed="false">
      <c r="A3791" s="884" t="s">
        <v>8464</v>
      </c>
      <c r="B3791" s="884" t="s">
        <v>21423</v>
      </c>
      <c r="C3791" s="885" t="s">
        <v>21424</v>
      </c>
      <c r="D3791" s="884" t="s">
        <v>8787</v>
      </c>
      <c r="E3791" s="884" t="s">
        <v>21425</v>
      </c>
      <c r="F3791" s="884" t="s">
        <v>21426</v>
      </c>
    </row>
    <row r="3792" customFormat="false" ht="34.5" hidden="false" customHeight="false" outlineLevel="0" collapsed="false">
      <c r="A3792" s="884" t="s">
        <v>8464</v>
      </c>
      <c r="B3792" s="884" t="s">
        <v>21427</v>
      </c>
      <c r="C3792" s="885" t="s">
        <v>21428</v>
      </c>
      <c r="D3792" s="884" t="s">
        <v>8787</v>
      </c>
      <c r="E3792" s="884" t="s">
        <v>21429</v>
      </c>
      <c r="F3792" s="884" t="s">
        <v>21430</v>
      </c>
    </row>
    <row r="3793" customFormat="false" ht="23.25" hidden="false" customHeight="false" outlineLevel="0" collapsed="false">
      <c r="A3793" s="884" t="s">
        <v>8464</v>
      </c>
      <c r="B3793" s="884" t="s">
        <v>21431</v>
      </c>
      <c r="C3793" s="885" t="s">
        <v>21432</v>
      </c>
      <c r="D3793" s="884" t="s">
        <v>8787</v>
      </c>
      <c r="E3793" s="884" t="s">
        <v>21433</v>
      </c>
      <c r="F3793" s="884" t="s">
        <v>21434</v>
      </c>
    </row>
    <row r="3794" customFormat="false" ht="23.25" hidden="false" customHeight="false" outlineLevel="0" collapsed="false">
      <c r="A3794" s="884" t="s">
        <v>8464</v>
      </c>
      <c r="B3794" s="884" t="s">
        <v>21435</v>
      </c>
      <c r="C3794" s="885" t="s">
        <v>21436</v>
      </c>
      <c r="D3794" s="884" t="s">
        <v>8787</v>
      </c>
      <c r="E3794" s="884" t="s">
        <v>21437</v>
      </c>
      <c r="F3794" s="884" t="s">
        <v>21438</v>
      </c>
    </row>
    <row r="3795" customFormat="false" ht="23.25" hidden="false" customHeight="false" outlineLevel="0" collapsed="false">
      <c r="A3795" s="884" t="s">
        <v>8464</v>
      </c>
      <c r="B3795" s="884" t="s">
        <v>21439</v>
      </c>
      <c r="C3795" s="885" t="s">
        <v>21440</v>
      </c>
      <c r="D3795" s="884" t="s">
        <v>8787</v>
      </c>
      <c r="E3795" s="884" t="s">
        <v>21441</v>
      </c>
      <c r="F3795" s="884" t="s">
        <v>21442</v>
      </c>
    </row>
    <row r="3796" customFormat="false" ht="23.25" hidden="false" customHeight="false" outlineLevel="0" collapsed="false">
      <c r="A3796" s="884" t="s">
        <v>8464</v>
      </c>
      <c r="B3796" s="884" t="s">
        <v>21443</v>
      </c>
      <c r="C3796" s="885" t="s">
        <v>21444</v>
      </c>
      <c r="D3796" s="884" t="s">
        <v>8787</v>
      </c>
      <c r="E3796" s="884" t="s">
        <v>17855</v>
      </c>
      <c r="F3796" s="884" t="s">
        <v>12369</v>
      </c>
    </row>
    <row r="3797" customFormat="false" ht="23.25" hidden="false" customHeight="false" outlineLevel="0" collapsed="false">
      <c r="A3797" s="884" t="s">
        <v>8464</v>
      </c>
      <c r="B3797" s="884" t="s">
        <v>21445</v>
      </c>
      <c r="C3797" s="885" t="s">
        <v>21446</v>
      </c>
      <c r="D3797" s="884" t="s">
        <v>8787</v>
      </c>
      <c r="E3797" s="884" t="s">
        <v>21447</v>
      </c>
      <c r="F3797" s="884" t="s">
        <v>21448</v>
      </c>
    </row>
    <row r="3798" customFormat="false" ht="23.25" hidden="false" customHeight="false" outlineLevel="0" collapsed="false">
      <c r="A3798" s="884" t="s">
        <v>8464</v>
      </c>
      <c r="B3798" s="884" t="s">
        <v>21449</v>
      </c>
      <c r="C3798" s="885" t="s">
        <v>21450</v>
      </c>
      <c r="D3798" s="884" t="s">
        <v>8787</v>
      </c>
      <c r="E3798" s="884" t="s">
        <v>21451</v>
      </c>
      <c r="F3798" s="884" t="s">
        <v>21452</v>
      </c>
    </row>
    <row r="3799" customFormat="false" ht="23.25" hidden="false" customHeight="false" outlineLevel="0" collapsed="false">
      <c r="A3799" s="884" t="s">
        <v>8464</v>
      </c>
      <c r="B3799" s="884" t="s">
        <v>21453</v>
      </c>
      <c r="C3799" s="885" t="s">
        <v>21454</v>
      </c>
      <c r="D3799" s="884" t="s">
        <v>8787</v>
      </c>
      <c r="E3799" s="884" t="s">
        <v>21455</v>
      </c>
      <c r="F3799" s="884" t="s">
        <v>21456</v>
      </c>
    </row>
    <row r="3800" customFormat="false" ht="23.25" hidden="false" customHeight="false" outlineLevel="0" collapsed="false">
      <c r="A3800" s="884" t="s">
        <v>8464</v>
      </c>
      <c r="B3800" s="884" t="s">
        <v>21457</v>
      </c>
      <c r="C3800" s="885" t="s">
        <v>21458</v>
      </c>
      <c r="D3800" s="884" t="s">
        <v>8787</v>
      </c>
      <c r="E3800" s="884" t="s">
        <v>21459</v>
      </c>
      <c r="F3800" s="884" t="s">
        <v>21460</v>
      </c>
    </row>
    <row r="3801" customFormat="false" ht="23.25" hidden="false" customHeight="false" outlineLevel="0" collapsed="false">
      <c r="A3801" s="884" t="s">
        <v>8464</v>
      </c>
      <c r="B3801" s="884" t="s">
        <v>21461</v>
      </c>
      <c r="C3801" s="885" t="s">
        <v>21462</v>
      </c>
      <c r="D3801" s="884" t="s">
        <v>8787</v>
      </c>
      <c r="E3801" s="884" t="s">
        <v>21463</v>
      </c>
      <c r="F3801" s="884" t="s">
        <v>13798</v>
      </c>
    </row>
    <row r="3802" customFormat="false" ht="23.25" hidden="false" customHeight="false" outlineLevel="0" collapsed="false">
      <c r="A3802" s="884" t="s">
        <v>8464</v>
      </c>
      <c r="B3802" s="884" t="s">
        <v>21464</v>
      </c>
      <c r="C3802" s="885" t="s">
        <v>21465</v>
      </c>
      <c r="D3802" s="884" t="s">
        <v>8787</v>
      </c>
      <c r="E3802" s="884" t="s">
        <v>21466</v>
      </c>
      <c r="F3802" s="884" t="s">
        <v>21467</v>
      </c>
    </row>
    <row r="3803" customFormat="false" ht="23.25" hidden="false" customHeight="false" outlineLevel="0" collapsed="false">
      <c r="A3803" s="884" t="s">
        <v>8464</v>
      </c>
      <c r="B3803" s="884" t="s">
        <v>21468</v>
      </c>
      <c r="C3803" s="885" t="s">
        <v>21469</v>
      </c>
      <c r="D3803" s="884" t="s">
        <v>8787</v>
      </c>
      <c r="E3803" s="884" t="s">
        <v>10175</v>
      </c>
      <c r="F3803" s="884" t="s">
        <v>21470</v>
      </c>
    </row>
    <row r="3804" customFormat="false" ht="23.25" hidden="false" customHeight="false" outlineLevel="0" collapsed="false">
      <c r="A3804" s="884" t="s">
        <v>8464</v>
      </c>
      <c r="B3804" s="884" t="s">
        <v>21471</v>
      </c>
      <c r="C3804" s="885" t="s">
        <v>21472</v>
      </c>
      <c r="D3804" s="884" t="s">
        <v>8787</v>
      </c>
      <c r="E3804" s="884" t="s">
        <v>21473</v>
      </c>
      <c r="F3804" s="884" t="s">
        <v>21474</v>
      </c>
    </row>
    <row r="3805" customFormat="false" ht="23.25" hidden="false" customHeight="false" outlineLevel="0" collapsed="false">
      <c r="A3805" s="884" t="s">
        <v>8464</v>
      </c>
      <c r="B3805" s="884" t="s">
        <v>21475</v>
      </c>
      <c r="C3805" s="885" t="s">
        <v>21476</v>
      </c>
      <c r="D3805" s="884" t="s">
        <v>8787</v>
      </c>
      <c r="E3805" s="884" t="s">
        <v>21477</v>
      </c>
      <c r="F3805" s="884" t="s">
        <v>21478</v>
      </c>
    </row>
    <row r="3806" customFormat="false" ht="23.25" hidden="false" customHeight="false" outlineLevel="0" collapsed="false">
      <c r="A3806" s="884" t="s">
        <v>8464</v>
      </c>
      <c r="B3806" s="884" t="s">
        <v>21479</v>
      </c>
      <c r="C3806" s="885" t="s">
        <v>21480</v>
      </c>
      <c r="D3806" s="884" t="s">
        <v>8787</v>
      </c>
      <c r="E3806" s="884" t="s">
        <v>21481</v>
      </c>
      <c r="F3806" s="884" t="s">
        <v>21482</v>
      </c>
    </row>
    <row r="3807" customFormat="false" ht="23.25" hidden="false" customHeight="false" outlineLevel="0" collapsed="false">
      <c r="A3807" s="884" t="s">
        <v>8464</v>
      </c>
      <c r="B3807" s="884" t="s">
        <v>21483</v>
      </c>
      <c r="C3807" s="885" t="s">
        <v>21484</v>
      </c>
      <c r="D3807" s="884" t="s">
        <v>8787</v>
      </c>
      <c r="E3807" s="884" t="s">
        <v>21485</v>
      </c>
      <c r="F3807" s="884" t="s">
        <v>21486</v>
      </c>
    </row>
    <row r="3808" customFormat="false" ht="23.25" hidden="false" customHeight="false" outlineLevel="0" collapsed="false">
      <c r="A3808" s="884" t="s">
        <v>8464</v>
      </c>
      <c r="B3808" s="884" t="s">
        <v>21487</v>
      </c>
      <c r="C3808" s="885" t="s">
        <v>21488</v>
      </c>
      <c r="D3808" s="884" t="s">
        <v>8787</v>
      </c>
      <c r="E3808" s="884" t="s">
        <v>21489</v>
      </c>
      <c r="F3808" s="884" t="s">
        <v>21490</v>
      </c>
    </row>
    <row r="3809" customFormat="false" ht="23.25" hidden="false" customHeight="false" outlineLevel="0" collapsed="false">
      <c r="A3809" s="884" t="s">
        <v>8464</v>
      </c>
      <c r="B3809" s="884" t="s">
        <v>21491</v>
      </c>
      <c r="C3809" s="885" t="s">
        <v>21492</v>
      </c>
      <c r="D3809" s="884" t="s">
        <v>8787</v>
      </c>
      <c r="E3809" s="884" t="s">
        <v>21493</v>
      </c>
      <c r="F3809" s="884" t="s">
        <v>21494</v>
      </c>
    </row>
    <row r="3810" customFormat="false" ht="34.5" hidden="false" customHeight="false" outlineLevel="0" collapsed="false">
      <c r="A3810" s="884" t="s">
        <v>8464</v>
      </c>
      <c r="B3810" s="884" t="s">
        <v>21495</v>
      </c>
      <c r="C3810" s="885" t="s">
        <v>21496</v>
      </c>
      <c r="D3810" s="884" t="s">
        <v>8787</v>
      </c>
      <c r="E3810" s="884" t="s">
        <v>15990</v>
      </c>
      <c r="F3810" s="884" t="s">
        <v>16085</v>
      </c>
    </row>
    <row r="3811" customFormat="false" ht="23.25" hidden="false" customHeight="false" outlineLevel="0" collapsed="false">
      <c r="A3811" s="884" t="s">
        <v>8464</v>
      </c>
      <c r="B3811" s="884" t="s">
        <v>21497</v>
      </c>
      <c r="C3811" s="885" t="s">
        <v>21498</v>
      </c>
      <c r="D3811" s="884" t="s">
        <v>8787</v>
      </c>
      <c r="E3811" s="884" t="s">
        <v>11563</v>
      </c>
      <c r="F3811" s="884" t="s">
        <v>21499</v>
      </c>
    </row>
    <row r="3812" customFormat="false" ht="34.5" hidden="false" customHeight="false" outlineLevel="0" collapsed="false">
      <c r="A3812" s="884" t="s">
        <v>8464</v>
      </c>
      <c r="B3812" s="884" t="s">
        <v>21500</v>
      </c>
      <c r="C3812" s="885" t="s">
        <v>21501</v>
      </c>
      <c r="D3812" s="884" t="s">
        <v>8787</v>
      </c>
      <c r="E3812" s="884" t="s">
        <v>16066</v>
      </c>
      <c r="F3812" s="884" t="s">
        <v>16031</v>
      </c>
    </row>
    <row r="3813" customFormat="false" ht="23.25" hidden="false" customHeight="false" outlineLevel="0" collapsed="false">
      <c r="A3813" s="884" t="s">
        <v>8464</v>
      </c>
      <c r="B3813" s="884" t="s">
        <v>21502</v>
      </c>
      <c r="C3813" s="885" t="s">
        <v>21503</v>
      </c>
      <c r="D3813" s="884" t="s">
        <v>8787</v>
      </c>
      <c r="E3813" s="884" t="s">
        <v>11043</v>
      </c>
      <c r="F3813" s="884" t="s">
        <v>12015</v>
      </c>
    </row>
    <row r="3814" customFormat="false" ht="34.5" hidden="false" customHeight="false" outlineLevel="0" collapsed="false">
      <c r="A3814" s="884" t="s">
        <v>8464</v>
      </c>
      <c r="B3814" s="884" t="s">
        <v>21504</v>
      </c>
      <c r="C3814" s="885" t="s">
        <v>21505</v>
      </c>
      <c r="D3814" s="884" t="s">
        <v>8787</v>
      </c>
      <c r="E3814" s="884" t="s">
        <v>11106</v>
      </c>
      <c r="F3814" s="884" t="s">
        <v>18045</v>
      </c>
    </row>
    <row r="3815" customFormat="false" ht="23.25" hidden="false" customHeight="false" outlineLevel="0" collapsed="false">
      <c r="A3815" s="884" t="s">
        <v>8464</v>
      </c>
      <c r="B3815" s="884" t="s">
        <v>21506</v>
      </c>
      <c r="C3815" s="885" t="s">
        <v>21507</v>
      </c>
      <c r="D3815" s="884" t="s">
        <v>8787</v>
      </c>
      <c r="E3815" s="884" t="s">
        <v>17049</v>
      </c>
      <c r="F3815" s="884" t="s">
        <v>16889</v>
      </c>
    </row>
    <row r="3816" customFormat="false" ht="34.5" hidden="false" customHeight="false" outlineLevel="0" collapsed="false">
      <c r="A3816" s="884" t="s">
        <v>8464</v>
      </c>
      <c r="B3816" s="884" t="s">
        <v>21508</v>
      </c>
      <c r="C3816" s="885" t="s">
        <v>21509</v>
      </c>
      <c r="D3816" s="884" t="s">
        <v>8787</v>
      </c>
      <c r="E3816" s="884" t="s">
        <v>21510</v>
      </c>
      <c r="F3816" s="884" t="s">
        <v>12587</v>
      </c>
    </row>
    <row r="3817" customFormat="false" ht="23.25" hidden="false" customHeight="false" outlineLevel="0" collapsed="false">
      <c r="A3817" s="884" t="s">
        <v>8464</v>
      </c>
      <c r="B3817" s="884" t="s">
        <v>21511</v>
      </c>
      <c r="C3817" s="885" t="s">
        <v>21512</v>
      </c>
      <c r="D3817" s="884" t="s">
        <v>8787</v>
      </c>
      <c r="E3817" s="884" t="s">
        <v>14800</v>
      </c>
      <c r="F3817" s="884" t="s">
        <v>21513</v>
      </c>
    </row>
    <row r="3818" customFormat="false" ht="34.5" hidden="false" customHeight="false" outlineLevel="0" collapsed="false">
      <c r="A3818" s="884" t="s">
        <v>8464</v>
      </c>
      <c r="B3818" s="884" t="s">
        <v>21514</v>
      </c>
      <c r="C3818" s="885" t="s">
        <v>21515</v>
      </c>
      <c r="D3818" s="884" t="s">
        <v>8787</v>
      </c>
      <c r="E3818" s="884" t="s">
        <v>21516</v>
      </c>
      <c r="F3818" s="884" t="s">
        <v>10821</v>
      </c>
    </row>
    <row r="3819" customFormat="false" ht="23.25" hidden="false" customHeight="false" outlineLevel="0" collapsed="false">
      <c r="A3819" s="884" t="s">
        <v>8464</v>
      </c>
      <c r="B3819" s="884" t="s">
        <v>21517</v>
      </c>
      <c r="C3819" s="885" t="s">
        <v>21518</v>
      </c>
      <c r="D3819" s="884" t="s">
        <v>8787</v>
      </c>
      <c r="E3819" s="884" t="s">
        <v>12352</v>
      </c>
      <c r="F3819" s="884" t="s">
        <v>21519</v>
      </c>
    </row>
    <row r="3820" customFormat="false" ht="34.5" hidden="false" customHeight="false" outlineLevel="0" collapsed="false">
      <c r="A3820" s="884" t="s">
        <v>8464</v>
      </c>
      <c r="B3820" s="884" t="s">
        <v>21520</v>
      </c>
      <c r="C3820" s="885" t="s">
        <v>21521</v>
      </c>
      <c r="D3820" s="884" t="s">
        <v>8787</v>
      </c>
      <c r="E3820" s="884" t="s">
        <v>21522</v>
      </c>
      <c r="F3820" s="884" t="s">
        <v>17142</v>
      </c>
    </row>
    <row r="3821" customFormat="false" ht="23.25" hidden="false" customHeight="false" outlineLevel="0" collapsed="false">
      <c r="A3821" s="884" t="s">
        <v>8464</v>
      </c>
      <c r="B3821" s="884" t="s">
        <v>21523</v>
      </c>
      <c r="C3821" s="885" t="s">
        <v>21524</v>
      </c>
      <c r="D3821" s="884" t="s">
        <v>8787</v>
      </c>
      <c r="E3821" s="884" t="s">
        <v>21525</v>
      </c>
      <c r="F3821" s="884" t="s">
        <v>21526</v>
      </c>
    </row>
    <row r="3822" customFormat="false" ht="34.5" hidden="false" customHeight="false" outlineLevel="0" collapsed="false">
      <c r="A3822" s="884" t="s">
        <v>8464</v>
      </c>
      <c r="B3822" s="884" t="s">
        <v>21527</v>
      </c>
      <c r="C3822" s="885" t="s">
        <v>21528</v>
      </c>
      <c r="D3822" s="884" t="s">
        <v>8787</v>
      </c>
      <c r="E3822" s="884" t="s">
        <v>18378</v>
      </c>
      <c r="F3822" s="884" t="s">
        <v>8760</v>
      </c>
    </row>
    <row r="3823" customFormat="false" ht="23.25" hidden="false" customHeight="false" outlineLevel="0" collapsed="false">
      <c r="A3823" s="884" t="s">
        <v>8464</v>
      </c>
      <c r="B3823" s="884" t="s">
        <v>21529</v>
      </c>
      <c r="C3823" s="885" t="s">
        <v>21530</v>
      </c>
      <c r="D3823" s="884" t="s">
        <v>8787</v>
      </c>
      <c r="E3823" s="884" t="s">
        <v>14681</v>
      </c>
      <c r="F3823" s="884" t="s">
        <v>21531</v>
      </c>
    </row>
    <row r="3824" customFormat="false" ht="34.5" hidden="false" customHeight="false" outlineLevel="0" collapsed="false">
      <c r="A3824" s="884" t="s">
        <v>8464</v>
      </c>
      <c r="B3824" s="884" t="s">
        <v>21532</v>
      </c>
      <c r="C3824" s="885" t="s">
        <v>21533</v>
      </c>
      <c r="D3824" s="884" t="s">
        <v>8787</v>
      </c>
      <c r="E3824" s="884" t="s">
        <v>21534</v>
      </c>
      <c r="F3824" s="884" t="s">
        <v>21535</v>
      </c>
    </row>
    <row r="3825" customFormat="false" ht="23.25" hidden="false" customHeight="false" outlineLevel="0" collapsed="false">
      <c r="A3825" s="884" t="s">
        <v>8464</v>
      </c>
      <c r="B3825" s="884" t="s">
        <v>21536</v>
      </c>
      <c r="C3825" s="885" t="s">
        <v>21537</v>
      </c>
      <c r="D3825" s="884" t="s">
        <v>8787</v>
      </c>
      <c r="E3825" s="884" t="s">
        <v>19004</v>
      </c>
      <c r="F3825" s="884" t="s">
        <v>21538</v>
      </c>
    </row>
    <row r="3826" customFormat="false" ht="23.25" hidden="false" customHeight="false" outlineLevel="0" collapsed="false">
      <c r="A3826" s="884" t="s">
        <v>8464</v>
      </c>
      <c r="B3826" s="884" t="s">
        <v>21539</v>
      </c>
      <c r="C3826" s="885" t="s">
        <v>21540</v>
      </c>
      <c r="D3826" s="884" t="s">
        <v>8787</v>
      </c>
      <c r="E3826" s="884" t="s">
        <v>11252</v>
      </c>
      <c r="F3826" s="884" t="s">
        <v>19406</v>
      </c>
    </row>
    <row r="3827" customFormat="false" ht="23.25" hidden="false" customHeight="false" outlineLevel="0" collapsed="false">
      <c r="A3827" s="884" t="s">
        <v>8464</v>
      </c>
      <c r="B3827" s="884" t="s">
        <v>21541</v>
      </c>
      <c r="C3827" s="885" t="s">
        <v>21542</v>
      </c>
      <c r="D3827" s="884" t="s">
        <v>8787</v>
      </c>
      <c r="E3827" s="884" t="s">
        <v>14796</v>
      </c>
      <c r="F3827" s="884" t="s">
        <v>21543</v>
      </c>
    </row>
    <row r="3828" customFormat="false" ht="23.25" hidden="false" customHeight="false" outlineLevel="0" collapsed="false">
      <c r="A3828" s="884" t="s">
        <v>8464</v>
      </c>
      <c r="B3828" s="884" t="s">
        <v>21544</v>
      </c>
      <c r="C3828" s="885" t="s">
        <v>21545</v>
      </c>
      <c r="D3828" s="884" t="s">
        <v>8787</v>
      </c>
      <c r="E3828" s="884" t="s">
        <v>19320</v>
      </c>
      <c r="F3828" s="884" t="s">
        <v>16912</v>
      </c>
    </row>
    <row r="3829" customFormat="false" ht="23.25" hidden="false" customHeight="false" outlineLevel="0" collapsed="false">
      <c r="A3829" s="884" t="s">
        <v>8464</v>
      </c>
      <c r="B3829" s="884" t="s">
        <v>21546</v>
      </c>
      <c r="C3829" s="885" t="s">
        <v>21547</v>
      </c>
      <c r="D3829" s="884" t="s">
        <v>8787</v>
      </c>
      <c r="E3829" s="884" t="s">
        <v>19849</v>
      </c>
      <c r="F3829" s="884" t="s">
        <v>21548</v>
      </c>
    </row>
    <row r="3830" customFormat="false" ht="23.25" hidden="false" customHeight="false" outlineLevel="0" collapsed="false">
      <c r="A3830" s="884" t="s">
        <v>8464</v>
      </c>
      <c r="B3830" s="884" t="s">
        <v>21549</v>
      </c>
      <c r="C3830" s="885" t="s">
        <v>21550</v>
      </c>
      <c r="D3830" s="884" t="s">
        <v>8787</v>
      </c>
      <c r="E3830" s="884" t="s">
        <v>16919</v>
      </c>
      <c r="F3830" s="884" t="s">
        <v>12597</v>
      </c>
    </row>
    <row r="3831" customFormat="false" ht="23.25" hidden="false" customHeight="false" outlineLevel="0" collapsed="false">
      <c r="A3831" s="884" t="s">
        <v>8464</v>
      </c>
      <c r="B3831" s="884" t="s">
        <v>21551</v>
      </c>
      <c r="C3831" s="885" t="s">
        <v>21552</v>
      </c>
      <c r="D3831" s="884" t="s">
        <v>8787</v>
      </c>
      <c r="E3831" s="884" t="s">
        <v>21553</v>
      </c>
      <c r="F3831" s="884" t="s">
        <v>21554</v>
      </c>
    </row>
    <row r="3832" customFormat="false" ht="23.25" hidden="false" customHeight="false" outlineLevel="0" collapsed="false">
      <c r="A3832" s="884" t="s">
        <v>8464</v>
      </c>
      <c r="B3832" s="884" t="s">
        <v>21555</v>
      </c>
      <c r="C3832" s="885" t="s">
        <v>21556</v>
      </c>
      <c r="D3832" s="884" t="s">
        <v>8787</v>
      </c>
      <c r="E3832" s="884" t="s">
        <v>12563</v>
      </c>
      <c r="F3832" s="884" t="s">
        <v>21557</v>
      </c>
    </row>
    <row r="3833" customFormat="false" ht="23.25" hidden="false" customHeight="false" outlineLevel="0" collapsed="false">
      <c r="A3833" s="884" t="s">
        <v>8464</v>
      </c>
      <c r="B3833" s="884" t="s">
        <v>21558</v>
      </c>
      <c r="C3833" s="885" t="s">
        <v>21559</v>
      </c>
      <c r="D3833" s="884" t="s">
        <v>8787</v>
      </c>
      <c r="E3833" s="884" t="s">
        <v>20644</v>
      </c>
      <c r="F3833" s="884" t="s">
        <v>21560</v>
      </c>
    </row>
    <row r="3834" customFormat="false" ht="23.25" hidden="false" customHeight="false" outlineLevel="0" collapsed="false">
      <c r="A3834" s="884" t="s">
        <v>8464</v>
      </c>
      <c r="B3834" s="884" t="s">
        <v>21561</v>
      </c>
      <c r="C3834" s="885" t="s">
        <v>21562</v>
      </c>
      <c r="D3834" s="884" t="s">
        <v>8787</v>
      </c>
      <c r="E3834" s="884" t="s">
        <v>21563</v>
      </c>
      <c r="F3834" s="884" t="s">
        <v>21564</v>
      </c>
    </row>
    <row r="3835" customFormat="false" ht="23.25" hidden="false" customHeight="false" outlineLevel="0" collapsed="false">
      <c r="A3835" s="884" t="s">
        <v>8464</v>
      </c>
      <c r="B3835" s="884" t="s">
        <v>21565</v>
      </c>
      <c r="C3835" s="885" t="s">
        <v>21566</v>
      </c>
      <c r="D3835" s="884" t="s">
        <v>8787</v>
      </c>
      <c r="E3835" s="884" t="s">
        <v>9161</v>
      </c>
      <c r="F3835" s="884" t="s">
        <v>21567</v>
      </c>
    </row>
    <row r="3836" customFormat="false" ht="23.25" hidden="false" customHeight="false" outlineLevel="0" collapsed="false">
      <c r="A3836" s="884" t="s">
        <v>8464</v>
      </c>
      <c r="B3836" s="884" t="s">
        <v>21568</v>
      </c>
      <c r="C3836" s="885" t="s">
        <v>21569</v>
      </c>
      <c r="D3836" s="884" t="s">
        <v>8787</v>
      </c>
      <c r="E3836" s="884" t="s">
        <v>21570</v>
      </c>
      <c r="F3836" s="884" t="s">
        <v>21571</v>
      </c>
    </row>
    <row r="3837" customFormat="false" ht="23.25" hidden="false" customHeight="false" outlineLevel="0" collapsed="false">
      <c r="A3837" s="884" t="s">
        <v>8464</v>
      </c>
      <c r="B3837" s="884" t="s">
        <v>21572</v>
      </c>
      <c r="C3837" s="885" t="s">
        <v>21573</v>
      </c>
      <c r="D3837" s="884" t="s">
        <v>8787</v>
      </c>
      <c r="E3837" s="884" t="s">
        <v>21574</v>
      </c>
      <c r="F3837" s="884" t="s">
        <v>21575</v>
      </c>
    </row>
    <row r="3838" customFormat="false" ht="23.25" hidden="false" customHeight="false" outlineLevel="0" collapsed="false">
      <c r="A3838" s="884" t="s">
        <v>8464</v>
      </c>
      <c r="B3838" s="884" t="s">
        <v>21576</v>
      </c>
      <c r="C3838" s="885" t="s">
        <v>21577</v>
      </c>
      <c r="D3838" s="884" t="s">
        <v>8787</v>
      </c>
      <c r="E3838" s="884" t="s">
        <v>21578</v>
      </c>
      <c r="F3838" s="884" t="s">
        <v>21579</v>
      </c>
    </row>
    <row r="3839" customFormat="false" ht="23.25" hidden="false" customHeight="false" outlineLevel="0" collapsed="false">
      <c r="A3839" s="884" t="s">
        <v>8464</v>
      </c>
      <c r="B3839" s="884" t="s">
        <v>21580</v>
      </c>
      <c r="C3839" s="885" t="s">
        <v>21581</v>
      </c>
      <c r="D3839" s="884" t="s">
        <v>8787</v>
      </c>
      <c r="E3839" s="884" t="s">
        <v>21582</v>
      </c>
      <c r="F3839" s="884" t="s">
        <v>21583</v>
      </c>
    </row>
    <row r="3840" customFormat="false" ht="23.25" hidden="false" customHeight="false" outlineLevel="0" collapsed="false">
      <c r="A3840" s="884" t="s">
        <v>8464</v>
      </c>
      <c r="B3840" s="884" t="s">
        <v>21584</v>
      </c>
      <c r="C3840" s="885" t="s">
        <v>21585</v>
      </c>
      <c r="D3840" s="884" t="s">
        <v>8787</v>
      </c>
      <c r="E3840" s="884" t="s">
        <v>21586</v>
      </c>
      <c r="F3840" s="884" t="s">
        <v>21587</v>
      </c>
    </row>
    <row r="3841" customFormat="false" ht="23.25" hidden="false" customHeight="false" outlineLevel="0" collapsed="false">
      <c r="A3841" s="884" t="s">
        <v>8464</v>
      </c>
      <c r="B3841" s="884" t="s">
        <v>21588</v>
      </c>
      <c r="C3841" s="885" t="s">
        <v>21589</v>
      </c>
      <c r="D3841" s="884" t="s">
        <v>8787</v>
      </c>
      <c r="E3841" s="884" t="s">
        <v>21590</v>
      </c>
      <c r="F3841" s="884" t="s">
        <v>15612</v>
      </c>
    </row>
    <row r="3842" customFormat="false" ht="23.25" hidden="false" customHeight="false" outlineLevel="0" collapsed="false">
      <c r="A3842" s="884" t="s">
        <v>8464</v>
      </c>
      <c r="B3842" s="884" t="s">
        <v>21591</v>
      </c>
      <c r="C3842" s="885" t="s">
        <v>21592</v>
      </c>
      <c r="D3842" s="884" t="s">
        <v>8787</v>
      </c>
      <c r="E3842" s="884" t="s">
        <v>19996</v>
      </c>
      <c r="F3842" s="884" t="s">
        <v>21513</v>
      </c>
    </row>
    <row r="3843" customFormat="false" ht="34.5" hidden="false" customHeight="false" outlineLevel="0" collapsed="false">
      <c r="A3843" s="884" t="s">
        <v>8464</v>
      </c>
      <c r="B3843" s="884" t="s">
        <v>21593</v>
      </c>
      <c r="C3843" s="885" t="s">
        <v>21594</v>
      </c>
      <c r="D3843" s="884" t="s">
        <v>8787</v>
      </c>
      <c r="E3843" s="884" t="s">
        <v>21276</v>
      </c>
      <c r="F3843" s="884" t="s">
        <v>21595</v>
      </c>
    </row>
    <row r="3844" customFormat="false" ht="23.25" hidden="false" customHeight="false" outlineLevel="0" collapsed="false">
      <c r="A3844" s="884" t="s">
        <v>8464</v>
      </c>
      <c r="B3844" s="884" t="s">
        <v>21596</v>
      </c>
      <c r="C3844" s="885" t="s">
        <v>21597</v>
      </c>
      <c r="D3844" s="884" t="s">
        <v>8787</v>
      </c>
      <c r="E3844" s="884" t="s">
        <v>9398</v>
      </c>
      <c r="F3844" s="884" t="s">
        <v>21598</v>
      </c>
    </row>
    <row r="3845" customFormat="false" ht="23.25" hidden="false" customHeight="false" outlineLevel="0" collapsed="false">
      <c r="A3845" s="884" t="s">
        <v>8464</v>
      </c>
      <c r="B3845" s="884" t="s">
        <v>21599</v>
      </c>
      <c r="C3845" s="885" t="s">
        <v>21600</v>
      </c>
      <c r="D3845" s="884" t="s">
        <v>8787</v>
      </c>
      <c r="E3845" s="884" t="s">
        <v>21601</v>
      </c>
      <c r="F3845" s="884" t="s">
        <v>12120</v>
      </c>
    </row>
    <row r="3846" customFormat="false" ht="23.25" hidden="false" customHeight="false" outlineLevel="0" collapsed="false">
      <c r="A3846" s="884" t="s">
        <v>8464</v>
      </c>
      <c r="B3846" s="884" t="s">
        <v>21602</v>
      </c>
      <c r="C3846" s="885" t="s">
        <v>21603</v>
      </c>
      <c r="D3846" s="884" t="s">
        <v>8787</v>
      </c>
      <c r="E3846" s="884" t="s">
        <v>21604</v>
      </c>
      <c r="F3846" s="884" t="s">
        <v>17133</v>
      </c>
    </row>
    <row r="3847" customFormat="false" ht="23.25" hidden="false" customHeight="false" outlineLevel="0" collapsed="false">
      <c r="A3847" s="884" t="s">
        <v>8464</v>
      </c>
      <c r="B3847" s="884" t="s">
        <v>21605</v>
      </c>
      <c r="C3847" s="885" t="s">
        <v>21606</v>
      </c>
      <c r="D3847" s="884" t="s">
        <v>8787</v>
      </c>
      <c r="E3847" s="884" t="s">
        <v>21554</v>
      </c>
      <c r="F3847" s="884" t="s">
        <v>21607</v>
      </c>
    </row>
    <row r="3848" customFormat="false" ht="23.25" hidden="false" customHeight="false" outlineLevel="0" collapsed="false">
      <c r="A3848" s="884" t="s">
        <v>8464</v>
      </c>
      <c r="B3848" s="884" t="s">
        <v>21608</v>
      </c>
      <c r="C3848" s="885" t="s">
        <v>21609</v>
      </c>
      <c r="D3848" s="884" t="s">
        <v>8787</v>
      </c>
      <c r="E3848" s="884" t="s">
        <v>16991</v>
      </c>
      <c r="F3848" s="884" t="s">
        <v>21610</v>
      </c>
    </row>
    <row r="3849" customFormat="false" ht="23.25" hidden="false" customHeight="false" outlineLevel="0" collapsed="false">
      <c r="A3849" s="884" t="s">
        <v>8464</v>
      </c>
      <c r="B3849" s="884" t="s">
        <v>21611</v>
      </c>
      <c r="C3849" s="885" t="s">
        <v>21612</v>
      </c>
      <c r="D3849" s="884" t="s">
        <v>8787</v>
      </c>
      <c r="E3849" s="884" t="s">
        <v>21613</v>
      </c>
      <c r="F3849" s="884" t="s">
        <v>21614</v>
      </c>
    </row>
    <row r="3850" customFormat="false" ht="23.25" hidden="false" customHeight="false" outlineLevel="0" collapsed="false">
      <c r="A3850" s="884" t="s">
        <v>8464</v>
      </c>
      <c r="B3850" s="884" t="s">
        <v>21615</v>
      </c>
      <c r="C3850" s="885" t="s">
        <v>21616</v>
      </c>
      <c r="D3850" s="884" t="s">
        <v>8787</v>
      </c>
      <c r="E3850" s="884" t="s">
        <v>8593</v>
      </c>
      <c r="F3850" s="884" t="s">
        <v>21617</v>
      </c>
    </row>
    <row r="3851" customFormat="false" ht="23.25" hidden="false" customHeight="false" outlineLevel="0" collapsed="false">
      <c r="A3851" s="884" t="s">
        <v>8464</v>
      </c>
      <c r="B3851" s="884" t="s">
        <v>21618</v>
      </c>
      <c r="C3851" s="885" t="s">
        <v>21619</v>
      </c>
      <c r="D3851" s="884" t="s">
        <v>8787</v>
      </c>
      <c r="E3851" s="884" t="s">
        <v>21620</v>
      </c>
      <c r="F3851" s="884" t="s">
        <v>21621</v>
      </c>
    </row>
    <row r="3852" customFormat="false" ht="23.25" hidden="false" customHeight="false" outlineLevel="0" collapsed="false">
      <c r="A3852" s="884" t="s">
        <v>8464</v>
      </c>
      <c r="B3852" s="884" t="s">
        <v>21622</v>
      </c>
      <c r="C3852" s="885" t="s">
        <v>21623</v>
      </c>
      <c r="D3852" s="884" t="s">
        <v>8787</v>
      </c>
      <c r="E3852" s="884" t="s">
        <v>21624</v>
      </c>
      <c r="F3852" s="884" t="s">
        <v>21625</v>
      </c>
    </row>
    <row r="3853" customFormat="false" ht="23.25" hidden="false" customHeight="false" outlineLevel="0" collapsed="false">
      <c r="A3853" s="884" t="s">
        <v>8464</v>
      </c>
      <c r="B3853" s="884" t="s">
        <v>21626</v>
      </c>
      <c r="C3853" s="885" t="s">
        <v>21627</v>
      </c>
      <c r="D3853" s="884" t="s">
        <v>8787</v>
      </c>
      <c r="E3853" s="884" t="s">
        <v>16402</v>
      </c>
      <c r="F3853" s="884" t="s">
        <v>21628</v>
      </c>
    </row>
    <row r="3854" customFormat="false" ht="23.25" hidden="false" customHeight="false" outlineLevel="0" collapsed="false">
      <c r="A3854" s="884" t="s">
        <v>8464</v>
      </c>
      <c r="B3854" s="884" t="s">
        <v>21629</v>
      </c>
      <c r="C3854" s="885" t="s">
        <v>21630</v>
      </c>
      <c r="D3854" s="884" t="s">
        <v>8787</v>
      </c>
      <c r="E3854" s="884" t="s">
        <v>21631</v>
      </c>
      <c r="F3854" s="884" t="s">
        <v>17965</v>
      </c>
    </row>
    <row r="3855" customFormat="false" ht="23.25" hidden="false" customHeight="false" outlineLevel="0" collapsed="false">
      <c r="A3855" s="884" t="s">
        <v>8464</v>
      </c>
      <c r="B3855" s="884" t="s">
        <v>21632</v>
      </c>
      <c r="C3855" s="885" t="s">
        <v>21633</v>
      </c>
      <c r="D3855" s="884" t="s">
        <v>8787</v>
      </c>
      <c r="E3855" s="884" t="s">
        <v>21634</v>
      </c>
      <c r="F3855" s="884" t="s">
        <v>21635</v>
      </c>
    </row>
    <row r="3856" customFormat="false" ht="23.25" hidden="false" customHeight="false" outlineLevel="0" collapsed="false">
      <c r="A3856" s="884" t="s">
        <v>8464</v>
      </c>
      <c r="B3856" s="884" t="s">
        <v>21636</v>
      </c>
      <c r="C3856" s="885" t="s">
        <v>21637</v>
      </c>
      <c r="D3856" s="884" t="s">
        <v>8787</v>
      </c>
      <c r="E3856" s="884" t="s">
        <v>21638</v>
      </c>
      <c r="F3856" s="884" t="s">
        <v>21639</v>
      </c>
    </row>
    <row r="3857" customFormat="false" ht="34.5" hidden="false" customHeight="false" outlineLevel="0" collapsed="false">
      <c r="A3857" s="884" t="s">
        <v>8464</v>
      </c>
      <c r="B3857" s="884" t="s">
        <v>21640</v>
      </c>
      <c r="C3857" s="885" t="s">
        <v>21641</v>
      </c>
      <c r="D3857" s="884" t="s">
        <v>8787</v>
      </c>
      <c r="E3857" s="884" t="s">
        <v>19093</v>
      </c>
      <c r="F3857" s="884" t="s">
        <v>21516</v>
      </c>
    </row>
    <row r="3858" customFormat="false" ht="23.25" hidden="false" customHeight="false" outlineLevel="0" collapsed="false">
      <c r="A3858" s="884" t="s">
        <v>8464</v>
      </c>
      <c r="B3858" s="884" t="s">
        <v>21642</v>
      </c>
      <c r="C3858" s="885" t="s">
        <v>21643</v>
      </c>
      <c r="D3858" s="884" t="s">
        <v>8787</v>
      </c>
      <c r="E3858" s="884" t="s">
        <v>8576</v>
      </c>
      <c r="F3858" s="884" t="s">
        <v>21644</v>
      </c>
    </row>
    <row r="3859" customFormat="false" ht="34.5" hidden="false" customHeight="false" outlineLevel="0" collapsed="false">
      <c r="A3859" s="884" t="s">
        <v>8464</v>
      </c>
      <c r="B3859" s="884" t="s">
        <v>21645</v>
      </c>
      <c r="C3859" s="885" t="s">
        <v>21646</v>
      </c>
      <c r="D3859" s="884" t="s">
        <v>8787</v>
      </c>
      <c r="E3859" s="884" t="s">
        <v>21647</v>
      </c>
      <c r="F3859" s="884" t="s">
        <v>14282</v>
      </c>
    </row>
    <row r="3860" customFormat="false" ht="34.5" hidden="false" customHeight="false" outlineLevel="0" collapsed="false">
      <c r="A3860" s="884" t="s">
        <v>8464</v>
      </c>
      <c r="B3860" s="884" t="s">
        <v>21648</v>
      </c>
      <c r="C3860" s="885" t="s">
        <v>21649</v>
      </c>
      <c r="D3860" s="884" t="s">
        <v>8787</v>
      </c>
      <c r="E3860" s="884" t="s">
        <v>21650</v>
      </c>
      <c r="F3860" s="884" t="s">
        <v>21651</v>
      </c>
    </row>
    <row r="3861" customFormat="false" ht="23.25" hidden="false" customHeight="false" outlineLevel="0" collapsed="false">
      <c r="A3861" s="884" t="s">
        <v>8464</v>
      </c>
      <c r="B3861" s="884" t="s">
        <v>21652</v>
      </c>
      <c r="C3861" s="885" t="s">
        <v>21653</v>
      </c>
      <c r="D3861" s="884" t="s">
        <v>8787</v>
      </c>
      <c r="E3861" s="884" t="s">
        <v>21654</v>
      </c>
      <c r="F3861" s="884" t="s">
        <v>21655</v>
      </c>
    </row>
    <row r="3862" customFormat="false" ht="23.25" hidden="false" customHeight="false" outlineLevel="0" collapsed="false">
      <c r="A3862" s="884" t="s">
        <v>8464</v>
      </c>
      <c r="B3862" s="884" t="s">
        <v>21656</v>
      </c>
      <c r="C3862" s="885" t="s">
        <v>21657</v>
      </c>
      <c r="D3862" s="884" t="s">
        <v>8787</v>
      </c>
      <c r="E3862" s="884" t="s">
        <v>8493</v>
      </c>
      <c r="F3862" s="884" t="s">
        <v>13513</v>
      </c>
    </row>
    <row r="3863" customFormat="false" ht="23.25" hidden="false" customHeight="false" outlineLevel="0" collapsed="false">
      <c r="A3863" s="884" t="s">
        <v>8464</v>
      </c>
      <c r="B3863" s="884" t="s">
        <v>21658</v>
      </c>
      <c r="C3863" s="885" t="s">
        <v>21659</v>
      </c>
      <c r="D3863" s="884" t="s">
        <v>8787</v>
      </c>
      <c r="E3863" s="884" t="s">
        <v>10064</v>
      </c>
      <c r="F3863" s="884" t="s">
        <v>16425</v>
      </c>
    </row>
    <row r="3864" customFormat="false" ht="23.25" hidden="false" customHeight="false" outlineLevel="0" collapsed="false">
      <c r="A3864" s="884" t="s">
        <v>8464</v>
      </c>
      <c r="B3864" s="884" t="s">
        <v>21660</v>
      </c>
      <c r="C3864" s="885" t="s">
        <v>21661</v>
      </c>
      <c r="D3864" s="884" t="s">
        <v>8787</v>
      </c>
      <c r="E3864" s="884" t="s">
        <v>19176</v>
      </c>
      <c r="F3864" s="884" t="s">
        <v>19177</v>
      </c>
    </row>
    <row r="3865" customFormat="false" ht="23.25" hidden="false" customHeight="false" outlineLevel="0" collapsed="false">
      <c r="A3865" s="884" t="s">
        <v>8464</v>
      </c>
      <c r="B3865" s="884" t="s">
        <v>21662</v>
      </c>
      <c r="C3865" s="885" t="s">
        <v>21663</v>
      </c>
      <c r="D3865" s="884" t="s">
        <v>8787</v>
      </c>
      <c r="E3865" s="884" t="s">
        <v>21664</v>
      </c>
      <c r="F3865" s="884" t="s">
        <v>14785</v>
      </c>
    </row>
    <row r="3866" customFormat="false" ht="23.25" hidden="false" customHeight="false" outlineLevel="0" collapsed="false">
      <c r="A3866" s="884" t="s">
        <v>8464</v>
      </c>
      <c r="B3866" s="884" t="s">
        <v>21665</v>
      </c>
      <c r="C3866" s="885" t="s">
        <v>21666</v>
      </c>
      <c r="D3866" s="884" t="s">
        <v>8787</v>
      </c>
      <c r="E3866" s="884" t="s">
        <v>21667</v>
      </c>
      <c r="F3866" s="884" t="s">
        <v>21668</v>
      </c>
    </row>
    <row r="3867" customFormat="false" ht="23.25" hidden="false" customHeight="false" outlineLevel="0" collapsed="false">
      <c r="A3867" s="884" t="s">
        <v>8464</v>
      </c>
      <c r="B3867" s="884" t="s">
        <v>21669</v>
      </c>
      <c r="C3867" s="885" t="s">
        <v>21670</v>
      </c>
      <c r="D3867" s="884" t="s">
        <v>8787</v>
      </c>
      <c r="E3867" s="884" t="s">
        <v>21671</v>
      </c>
      <c r="F3867" s="884" t="s">
        <v>21672</v>
      </c>
    </row>
    <row r="3868" customFormat="false" ht="23.25" hidden="false" customHeight="false" outlineLevel="0" collapsed="false">
      <c r="A3868" s="884" t="s">
        <v>8464</v>
      </c>
      <c r="B3868" s="884" t="s">
        <v>21673</v>
      </c>
      <c r="C3868" s="885" t="s">
        <v>21674</v>
      </c>
      <c r="D3868" s="884" t="s">
        <v>8787</v>
      </c>
      <c r="E3868" s="884" t="s">
        <v>21675</v>
      </c>
      <c r="F3868" s="884" t="s">
        <v>21676</v>
      </c>
    </row>
    <row r="3869" customFormat="false" ht="23.25" hidden="false" customHeight="false" outlineLevel="0" collapsed="false">
      <c r="A3869" s="884" t="s">
        <v>8464</v>
      </c>
      <c r="B3869" s="884" t="s">
        <v>21677</v>
      </c>
      <c r="C3869" s="885" t="s">
        <v>21678</v>
      </c>
      <c r="D3869" s="884" t="s">
        <v>8787</v>
      </c>
      <c r="E3869" s="884" t="s">
        <v>21679</v>
      </c>
      <c r="F3869" s="884" t="s">
        <v>21680</v>
      </c>
    </row>
    <row r="3870" customFormat="false" ht="23.25" hidden="false" customHeight="false" outlineLevel="0" collapsed="false">
      <c r="A3870" s="884" t="s">
        <v>8464</v>
      </c>
      <c r="B3870" s="884" t="s">
        <v>21681</v>
      </c>
      <c r="C3870" s="885" t="s">
        <v>21682</v>
      </c>
      <c r="D3870" s="884" t="s">
        <v>8787</v>
      </c>
      <c r="E3870" s="884" t="s">
        <v>20237</v>
      </c>
      <c r="F3870" s="884" t="s">
        <v>15548</v>
      </c>
    </row>
    <row r="3871" customFormat="false" ht="23.25" hidden="false" customHeight="false" outlineLevel="0" collapsed="false">
      <c r="A3871" s="884" t="s">
        <v>8464</v>
      </c>
      <c r="B3871" s="884" t="s">
        <v>21683</v>
      </c>
      <c r="C3871" s="885" t="s">
        <v>21684</v>
      </c>
      <c r="D3871" s="884" t="s">
        <v>8787</v>
      </c>
      <c r="E3871" s="884" t="s">
        <v>20223</v>
      </c>
      <c r="F3871" s="884" t="s">
        <v>15792</v>
      </c>
    </row>
    <row r="3872" customFormat="false" ht="23.25" hidden="false" customHeight="false" outlineLevel="0" collapsed="false">
      <c r="A3872" s="884" t="s">
        <v>8464</v>
      </c>
      <c r="B3872" s="884" t="s">
        <v>21685</v>
      </c>
      <c r="C3872" s="885" t="s">
        <v>21686</v>
      </c>
      <c r="D3872" s="884" t="s">
        <v>8787</v>
      </c>
      <c r="E3872" s="884" t="s">
        <v>21687</v>
      </c>
      <c r="F3872" s="884" t="s">
        <v>21688</v>
      </c>
    </row>
    <row r="3873" customFormat="false" ht="23.25" hidden="false" customHeight="false" outlineLevel="0" collapsed="false">
      <c r="A3873" s="884" t="s">
        <v>8464</v>
      </c>
      <c r="B3873" s="884" t="s">
        <v>21689</v>
      </c>
      <c r="C3873" s="885" t="s">
        <v>21690</v>
      </c>
      <c r="D3873" s="884" t="s">
        <v>8787</v>
      </c>
      <c r="E3873" s="884" t="s">
        <v>9860</v>
      </c>
      <c r="F3873" s="884" t="s">
        <v>19559</v>
      </c>
    </row>
    <row r="3874" customFormat="false" ht="23.25" hidden="false" customHeight="false" outlineLevel="0" collapsed="false">
      <c r="A3874" s="884" t="s">
        <v>8464</v>
      </c>
      <c r="B3874" s="884" t="s">
        <v>21691</v>
      </c>
      <c r="C3874" s="885" t="s">
        <v>21692</v>
      </c>
      <c r="D3874" s="884" t="s">
        <v>8787</v>
      </c>
      <c r="E3874" s="884" t="s">
        <v>9882</v>
      </c>
      <c r="F3874" s="884" t="s">
        <v>21693</v>
      </c>
    </row>
    <row r="3875" customFormat="false" ht="23.25" hidden="false" customHeight="false" outlineLevel="0" collapsed="false">
      <c r="A3875" s="884" t="s">
        <v>8464</v>
      </c>
      <c r="B3875" s="884" t="s">
        <v>21694</v>
      </c>
      <c r="C3875" s="885" t="s">
        <v>21695</v>
      </c>
      <c r="D3875" s="884" t="s">
        <v>8787</v>
      </c>
      <c r="E3875" s="884" t="s">
        <v>21167</v>
      </c>
      <c r="F3875" s="884" t="s">
        <v>21696</v>
      </c>
    </row>
    <row r="3876" customFormat="false" ht="23.25" hidden="false" customHeight="false" outlineLevel="0" collapsed="false">
      <c r="A3876" s="884" t="s">
        <v>8464</v>
      </c>
      <c r="B3876" s="884" t="s">
        <v>21697</v>
      </c>
      <c r="C3876" s="885" t="s">
        <v>21698</v>
      </c>
      <c r="D3876" s="884" t="s">
        <v>8787</v>
      </c>
      <c r="E3876" s="884" t="s">
        <v>21699</v>
      </c>
      <c r="F3876" s="884" t="s">
        <v>21700</v>
      </c>
    </row>
    <row r="3877" customFormat="false" ht="23.25" hidden="false" customHeight="false" outlineLevel="0" collapsed="false">
      <c r="A3877" s="884" t="s">
        <v>8464</v>
      </c>
      <c r="B3877" s="884" t="s">
        <v>21701</v>
      </c>
      <c r="C3877" s="885" t="s">
        <v>21702</v>
      </c>
      <c r="D3877" s="884" t="s">
        <v>8787</v>
      </c>
      <c r="E3877" s="884" t="s">
        <v>11155</v>
      </c>
      <c r="F3877" s="884" t="s">
        <v>21703</v>
      </c>
    </row>
    <row r="3878" customFormat="false" ht="23.25" hidden="false" customHeight="false" outlineLevel="0" collapsed="false">
      <c r="A3878" s="884" t="s">
        <v>8464</v>
      </c>
      <c r="B3878" s="884" t="s">
        <v>21704</v>
      </c>
      <c r="C3878" s="885" t="s">
        <v>21705</v>
      </c>
      <c r="D3878" s="884" t="s">
        <v>8787</v>
      </c>
      <c r="E3878" s="884" t="s">
        <v>21706</v>
      </c>
      <c r="F3878" s="884" t="s">
        <v>21707</v>
      </c>
    </row>
    <row r="3879" customFormat="false" ht="23.25" hidden="false" customHeight="false" outlineLevel="0" collapsed="false">
      <c r="A3879" s="884" t="s">
        <v>8464</v>
      </c>
      <c r="B3879" s="884" t="s">
        <v>21708</v>
      </c>
      <c r="C3879" s="885" t="s">
        <v>21709</v>
      </c>
      <c r="D3879" s="884" t="s">
        <v>8787</v>
      </c>
      <c r="E3879" s="884" t="s">
        <v>21710</v>
      </c>
      <c r="F3879" s="884" t="s">
        <v>21711</v>
      </c>
    </row>
    <row r="3880" customFormat="false" ht="23.25" hidden="false" customHeight="false" outlineLevel="0" collapsed="false">
      <c r="A3880" s="884" t="s">
        <v>8464</v>
      </c>
      <c r="B3880" s="884" t="s">
        <v>21712</v>
      </c>
      <c r="C3880" s="885" t="s">
        <v>21713</v>
      </c>
      <c r="D3880" s="884" t="s">
        <v>8787</v>
      </c>
      <c r="E3880" s="884" t="s">
        <v>8544</v>
      </c>
      <c r="F3880" s="884" t="s">
        <v>15865</v>
      </c>
    </row>
    <row r="3881" customFormat="false" ht="23.25" hidden="false" customHeight="false" outlineLevel="0" collapsed="false">
      <c r="A3881" s="884" t="s">
        <v>8464</v>
      </c>
      <c r="B3881" s="884" t="s">
        <v>21714</v>
      </c>
      <c r="C3881" s="885" t="s">
        <v>21715</v>
      </c>
      <c r="D3881" s="884" t="s">
        <v>8787</v>
      </c>
      <c r="E3881" s="884" t="s">
        <v>21716</v>
      </c>
      <c r="F3881" s="884" t="s">
        <v>16071</v>
      </c>
    </row>
    <row r="3882" customFormat="false" ht="23.25" hidden="false" customHeight="false" outlineLevel="0" collapsed="false">
      <c r="A3882" s="884" t="s">
        <v>8464</v>
      </c>
      <c r="B3882" s="884" t="s">
        <v>21717</v>
      </c>
      <c r="C3882" s="885" t="s">
        <v>21718</v>
      </c>
      <c r="D3882" s="884" t="s">
        <v>8787</v>
      </c>
      <c r="E3882" s="884" t="s">
        <v>16905</v>
      </c>
      <c r="F3882" s="884" t="s">
        <v>16092</v>
      </c>
    </row>
    <row r="3883" customFormat="false" ht="23.25" hidden="false" customHeight="false" outlineLevel="0" collapsed="false">
      <c r="A3883" s="884" t="s">
        <v>8464</v>
      </c>
      <c r="B3883" s="884" t="s">
        <v>21719</v>
      </c>
      <c r="C3883" s="885" t="s">
        <v>21720</v>
      </c>
      <c r="D3883" s="884" t="s">
        <v>8787</v>
      </c>
      <c r="E3883" s="884" t="s">
        <v>8556</v>
      </c>
      <c r="F3883" s="884" t="s">
        <v>20668</v>
      </c>
    </row>
    <row r="3884" customFormat="false" ht="23.25" hidden="false" customHeight="false" outlineLevel="0" collapsed="false">
      <c r="A3884" s="884" t="s">
        <v>8464</v>
      </c>
      <c r="B3884" s="884" t="s">
        <v>21721</v>
      </c>
      <c r="C3884" s="885" t="s">
        <v>21722</v>
      </c>
      <c r="D3884" s="884" t="s">
        <v>8787</v>
      </c>
      <c r="E3884" s="884" t="s">
        <v>10728</v>
      </c>
      <c r="F3884" s="884" t="s">
        <v>15548</v>
      </c>
    </row>
    <row r="3885" customFormat="false" ht="23.25" hidden="false" customHeight="false" outlineLevel="0" collapsed="false">
      <c r="A3885" s="884" t="s">
        <v>8464</v>
      </c>
      <c r="B3885" s="884" t="s">
        <v>21723</v>
      </c>
      <c r="C3885" s="885" t="s">
        <v>21724</v>
      </c>
      <c r="D3885" s="884" t="s">
        <v>8787</v>
      </c>
      <c r="E3885" s="884" t="s">
        <v>21725</v>
      </c>
      <c r="F3885" s="884" t="s">
        <v>21726</v>
      </c>
    </row>
    <row r="3886" customFormat="false" ht="23.25" hidden="false" customHeight="false" outlineLevel="0" collapsed="false">
      <c r="A3886" s="884" t="s">
        <v>8464</v>
      </c>
      <c r="B3886" s="884" t="s">
        <v>21727</v>
      </c>
      <c r="C3886" s="885" t="s">
        <v>21728</v>
      </c>
      <c r="D3886" s="884" t="s">
        <v>8787</v>
      </c>
      <c r="E3886" s="884" t="s">
        <v>21729</v>
      </c>
      <c r="F3886" s="884" t="s">
        <v>21730</v>
      </c>
    </row>
    <row r="3887" customFormat="false" ht="23.25" hidden="false" customHeight="false" outlineLevel="0" collapsed="false">
      <c r="A3887" s="884" t="s">
        <v>8464</v>
      </c>
      <c r="B3887" s="884" t="s">
        <v>21731</v>
      </c>
      <c r="C3887" s="885" t="s">
        <v>21732</v>
      </c>
      <c r="D3887" s="884" t="s">
        <v>8787</v>
      </c>
      <c r="E3887" s="884" t="s">
        <v>21733</v>
      </c>
      <c r="F3887" s="884" t="s">
        <v>21734</v>
      </c>
    </row>
    <row r="3888" customFormat="false" ht="23.25" hidden="false" customHeight="false" outlineLevel="0" collapsed="false">
      <c r="A3888" s="884" t="s">
        <v>8464</v>
      </c>
      <c r="B3888" s="884" t="s">
        <v>21735</v>
      </c>
      <c r="C3888" s="885" t="s">
        <v>21736</v>
      </c>
      <c r="D3888" s="884" t="s">
        <v>8787</v>
      </c>
      <c r="E3888" s="884" t="s">
        <v>9206</v>
      </c>
      <c r="F3888" s="884" t="s">
        <v>21737</v>
      </c>
    </row>
    <row r="3889" customFormat="false" ht="23.25" hidden="false" customHeight="false" outlineLevel="0" collapsed="false">
      <c r="A3889" s="884" t="s">
        <v>8464</v>
      </c>
      <c r="B3889" s="884" t="s">
        <v>21738</v>
      </c>
      <c r="C3889" s="885" t="s">
        <v>21739</v>
      </c>
      <c r="D3889" s="884" t="s">
        <v>8787</v>
      </c>
      <c r="E3889" s="884" t="s">
        <v>21740</v>
      </c>
      <c r="F3889" s="884" t="s">
        <v>8476</v>
      </c>
    </row>
    <row r="3890" customFormat="false" ht="23.25" hidden="false" customHeight="false" outlineLevel="0" collapsed="false">
      <c r="A3890" s="884" t="s">
        <v>8464</v>
      </c>
      <c r="B3890" s="884" t="s">
        <v>21741</v>
      </c>
      <c r="C3890" s="885" t="s">
        <v>21742</v>
      </c>
      <c r="D3890" s="884" t="s">
        <v>8787</v>
      </c>
      <c r="E3890" s="884" t="s">
        <v>9402</v>
      </c>
      <c r="F3890" s="884" t="s">
        <v>21743</v>
      </c>
    </row>
    <row r="3891" customFormat="false" ht="23.25" hidden="false" customHeight="false" outlineLevel="0" collapsed="false">
      <c r="A3891" s="884" t="s">
        <v>8464</v>
      </c>
      <c r="B3891" s="884" t="s">
        <v>21744</v>
      </c>
      <c r="C3891" s="885" t="s">
        <v>21745</v>
      </c>
      <c r="D3891" s="884" t="s">
        <v>8787</v>
      </c>
      <c r="E3891" s="884" t="s">
        <v>21746</v>
      </c>
      <c r="F3891" s="884" t="s">
        <v>21747</v>
      </c>
    </row>
    <row r="3892" customFormat="false" ht="23.25" hidden="false" customHeight="false" outlineLevel="0" collapsed="false">
      <c r="A3892" s="884" t="s">
        <v>8464</v>
      </c>
      <c r="B3892" s="884" t="s">
        <v>21748</v>
      </c>
      <c r="C3892" s="885" t="s">
        <v>21749</v>
      </c>
      <c r="D3892" s="884" t="s">
        <v>8787</v>
      </c>
      <c r="E3892" s="884" t="s">
        <v>10847</v>
      </c>
      <c r="F3892" s="884" t="s">
        <v>21750</v>
      </c>
    </row>
    <row r="3893" customFormat="false" ht="23.25" hidden="false" customHeight="false" outlineLevel="0" collapsed="false">
      <c r="A3893" s="884" t="s">
        <v>8464</v>
      </c>
      <c r="B3893" s="884" t="s">
        <v>21751</v>
      </c>
      <c r="C3893" s="885" t="s">
        <v>21752</v>
      </c>
      <c r="D3893" s="884" t="s">
        <v>8787</v>
      </c>
      <c r="E3893" s="884" t="s">
        <v>15105</v>
      </c>
      <c r="F3893" s="884" t="s">
        <v>21753</v>
      </c>
    </row>
    <row r="3894" customFormat="false" ht="23.25" hidden="false" customHeight="false" outlineLevel="0" collapsed="false">
      <c r="A3894" s="884" t="s">
        <v>8464</v>
      </c>
      <c r="B3894" s="884" t="s">
        <v>21754</v>
      </c>
      <c r="C3894" s="885" t="s">
        <v>21755</v>
      </c>
      <c r="D3894" s="884" t="s">
        <v>8787</v>
      </c>
      <c r="E3894" s="884" t="s">
        <v>21756</v>
      </c>
      <c r="F3894" s="884" t="s">
        <v>21757</v>
      </c>
    </row>
    <row r="3895" customFormat="false" ht="23.25" hidden="false" customHeight="false" outlineLevel="0" collapsed="false">
      <c r="A3895" s="884" t="s">
        <v>8464</v>
      </c>
      <c r="B3895" s="884" t="s">
        <v>21758</v>
      </c>
      <c r="C3895" s="885" t="s">
        <v>21759</v>
      </c>
      <c r="D3895" s="884" t="s">
        <v>8787</v>
      </c>
      <c r="E3895" s="884" t="s">
        <v>21760</v>
      </c>
      <c r="F3895" s="884" t="s">
        <v>21761</v>
      </c>
    </row>
    <row r="3896" customFormat="false" ht="34.5" hidden="false" customHeight="false" outlineLevel="0" collapsed="false">
      <c r="A3896" s="884" t="s">
        <v>8464</v>
      </c>
      <c r="B3896" s="884" t="s">
        <v>21762</v>
      </c>
      <c r="C3896" s="885" t="s">
        <v>21763</v>
      </c>
      <c r="D3896" s="884" t="s">
        <v>8787</v>
      </c>
      <c r="E3896" s="884" t="s">
        <v>20956</v>
      </c>
      <c r="F3896" s="884" t="s">
        <v>15006</v>
      </c>
    </row>
    <row r="3897" customFormat="false" ht="23.25" hidden="false" customHeight="false" outlineLevel="0" collapsed="false">
      <c r="A3897" s="884" t="s">
        <v>8464</v>
      </c>
      <c r="B3897" s="884" t="s">
        <v>21764</v>
      </c>
      <c r="C3897" s="885" t="s">
        <v>21765</v>
      </c>
      <c r="D3897" s="884" t="s">
        <v>8787</v>
      </c>
      <c r="E3897" s="884" t="s">
        <v>21766</v>
      </c>
      <c r="F3897" s="884" t="s">
        <v>21767</v>
      </c>
    </row>
    <row r="3898" customFormat="false" ht="23.25" hidden="false" customHeight="false" outlineLevel="0" collapsed="false">
      <c r="A3898" s="884" t="s">
        <v>8464</v>
      </c>
      <c r="B3898" s="884" t="s">
        <v>21768</v>
      </c>
      <c r="C3898" s="885" t="s">
        <v>21769</v>
      </c>
      <c r="D3898" s="884" t="s">
        <v>8787</v>
      </c>
      <c r="E3898" s="884" t="s">
        <v>12450</v>
      </c>
      <c r="F3898" s="884" t="s">
        <v>21770</v>
      </c>
    </row>
    <row r="3899" customFormat="false" ht="23.25" hidden="false" customHeight="false" outlineLevel="0" collapsed="false">
      <c r="A3899" s="884" t="s">
        <v>8464</v>
      </c>
      <c r="B3899" s="884" t="s">
        <v>21771</v>
      </c>
      <c r="C3899" s="885" t="s">
        <v>21772</v>
      </c>
      <c r="D3899" s="884" t="s">
        <v>8787</v>
      </c>
      <c r="E3899" s="884" t="s">
        <v>21773</v>
      </c>
      <c r="F3899" s="884" t="s">
        <v>21774</v>
      </c>
    </row>
    <row r="3900" customFormat="false" ht="23.25" hidden="false" customHeight="false" outlineLevel="0" collapsed="false">
      <c r="A3900" s="884" t="s">
        <v>8464</v>
      </c>
      <c r="B3900" s="884" t="s">
        <v>21775</v>
      </c>
      <c r="C3900" s="885" t="s">
        <v>21776</v>
      </c>
      <c r="D3900" s="884" t="s">
        <v>8787</v>
      </c>
      <c r="E3900" s="884" t="s">
        <v>21777</v>
      </c>
      <c r="F3900" s="884" t="s">
        <v>14789</v>
      </c>
    </row>
    <row r="3901" customFormat="false" ht="23.25" hidden="false" customHeight="false" outlineLevel="0" collapsed="false">
      <c r="A3901" s="884" t="s">
        <v>8464</v>
      </c>
      <c r="B3901" s="884" t="s">
        <v>21778</v>
      </c>
      <c r="C3901" s="885" t="s">
        <v>21779</v>
      </c>
      <c r="D3901" s="884" t="s">
        <v>8787</v>
      </c>
      <c r="E3901" s="884" t="s">
        <v>21780</v>
      </c>
      <c r="F3901" s="884" t="s">
        <v>21781</v>
      </c>
    </row>
    <row r="3902" customFormat="false" ht="23.25" hidden="false" customHeight="false" outlineLevel="0" collapsed="false">
      <c r="A3902" s="884" t="s">
        <v>8464</v>
      </c>
      <c r="B3902" s="884" t="s">
        <v>21782</v>
      </c>
      <c r="C3902" s="885" t="s">
        <v>21783</v>
      </c>
      <c r="D3902" s="884" t="s">
        <v>8787</v>
      </c>
      <c r="E3902" s="884" t="s">
        <v>21784</v>
      </c>
      <c r="F3902" s="884" t="s">
        <v>21785</v>
      </c>
    </row>
    <row r="3903" customFormat="false" ht="23.25" hidden="false" customHeight="false" outlineLevel="0" collapsed="false">
      <c r="A3903" s="884" t="s">
        <v>8464</v>
      </c>
      <c r="B3903" s="884" t="s">
        <v>21786</v>
      </c>
      <c r="C3903" s="885" t="s">
        <v>21787</v>
      </c>
      <c r="D3903" s="884" t="s">
        <v>8787</v>
      </c>
      <c r="E3903" s="884" t="s">
        <v>21788</v>
      </c>
      <c r="F3903" s="884" t="s">
        <v>21789</v>
      </c>
    </row>
    <row r="3904" customFormat="false" ht="23.25" hidden="false" customHeight="false" outlineLevel="0" collapsed="false">
      <c r="A3904" s="884" t="s">
        <v>8464</v>
      </c>
      <c r="B3904" s="884" t="s">
        <v>21790</v>
      </c>
      <c r="C3904" s="885" t="s">
        <v>21791</v>
      </c>
      <c r="D3904" s="884" t="s">
        <v>8787</v>
      </c>
      <c r="E3904" s="884" t="s">
        <v>21792</v>
      </c>
      <c r="F3904" s="884" t="s">
        <v>21793</v>
      </c>
    </row>
    <row r="3905" customFormat="false" ht="23.25" hidden="false" customHeight="false" outlineLevel="0" collapsed="false">
      <c r="A3905" s="884" t="s">
        <v>8464</v>
      </c>
      <c r="B3905" s="884" t="s">
        <v>21794</v>
      </c>
      <c r="C3905" s="885" t="s">
        <v>21795</v>
      </c>
      <c r="D3905" s="884" t="s">
        <v>8787</v>
      </c>
      <c r="E3905" s="884" t="s">
        <v>21796</v>
      </c>
      <c r="F3905" s="884" t="s">
        <v>21797</v>
      </c>
    </row>
    <row r="3906" customFormat="false" ht="23.25" hidden="false" customHeight="false" outlineLevel="0" collapsed="false">
      <c r="A3906" s="884" t="s">
        <v>8464</v>
      </c>
      <c r="B3906" s="884" t="s">
        <v>21798</v>
      </c>
      <c r="C3906" s="885" t="s">
        <v>21799</v>
      </c>
      <c r="D3906" s="884" t="s">
        <v>8787</v>
      </c>
      <c r="E3906" s="884" t="s">
        <v>17577</v>
      </c>
      <c r="F3906" s="884" t="s">
        <v>21800</v>
      </c>
    </row>
    <row r="3907" customFormat="false" ht="23.25" hidden="false" customHeight="false" outlineLevel="0" collapsed="false">
      <c r="A3907" s="884" t="s">
        <v>8464</v>
      </c>
      <c r="B3907" s="884" t="s">
        <v>21801</v>
      </c>
      <c r="C3907" s="885" t="s">
        <v>21802</v>
      </c>
      <c r="D3907" s="884" t="s">
        <v>8787</v>
      </c>
      <c r="E3907" s="884" t="s">
        <v>21803</v>
      </c>
      <c r="F3907" s="884" t="s">
        <v>21804</v>
      </c>
    </row>
    <row r="3908" customFormat="false" ht="23.25" hidden="false" customHeight="false" outlineLevel="0" collapsed="false">
      <c r="A3908" s="884" t="s">
        <v>8464</v>
      </c>
      <c r="B3908" s="884" t="s">
        <v>21805</v>
      </c>
      <c r="C3908" s="885" t="s">
        <v>21806</v>
      </c>
      <c r="D3908" s="884" t="s">
        <v>8787</v>
      </c>
      <c r="E3908" s="884" t="s">
        <v>21807</v>
      </c>
      <c r="F3908" s="884" t="s">
        <v>21808</v>
      </c>
    </row>
    <row r="3909" customFormat="false" ht="23.25" hidden="false" customHeight="false" outlineLevel="0" collapsed="false">
      <c r="A3909" s="884" t="s">
        <v>8464</v>
      </c>
      <c r="B3909" s="884" t="s">
        <v>21809</v>
      </c>
      <c r="C3909" s="885" t="s">
        <v>21810</v>
      </c>
      <c r="D3909" s="884" t="s">
        <v>8787</v>
      </c>
      <c r="E3909" s="884" t="s">
        <v>21811</v>
      </c>
      <c r="F3909" s="884" t="s">
        <v>21812</v>
      </c>
    </row>
    <row r="3910" customFormat="false" ht="15" hidden="false" customHeight="false" outlineLevel="0" collapsed="false">
      <c r="A3910" s="884" t="s">
        <v>8464</v>
      </c>
      <c r="B3910" s="884" t="s">
        <v>21813</v>
      </c>
      <c r="C3910" s="885" t="s">
        <v>21814</v>
      </c>
      <c r="D3910" s="884" t="s">
        <v>8787</v>
      </c>
      <c r="E3910" s="884" t="s">
        <v>21815</v>
      </c>
      <c r="F3910" s="884" t="s">
        <v>8788</v>
      </c>
    </row>
    <row r="3911" customFormat="false" ht="23.25" hidden="false" customHeight="false" outlineLevel="0" collapsed="false">
      <c r="A3911" s="884" t="s">
        <v>8464</v>
      </c>
      <c r="B3911" s="884" t="s">
        <v>21816</v>
      </c>
      <c r="C3911" s="885" t="s">
        <v>21817</v>
      </c>
      <c r="D3911" s="884" t="s">
        <v>8787</v>
      </c>
      <c r="E3911" s="884" t="s">
        <v>21818</v>
      </c>
      <c r="F3911" s="884" t="s">
        <v>19854</v>
      </c>
    </row>
    <row r="3912" customFormat="false" ht="23.25" hidden="false" customHeight="false" outlineLevel="0" collapsed="false">
      <c r="A3912" s="884" t="s">
        <v>8464</v>
      </c>
      <c r="B3912" s="884" t="s">
        <v>21819</v>
      </c>
      <c r="C3912" s="885" t="s">
        <v>21820</v>
      </c>
      <c r="D3912" s="884" t="s">
        <v>8787</v>
      </c>
      <c r="E3912" s="884" t="s">
        <v>21821</v>
      </c>
      <c r="F3912" s="884" t="s">
        <v>21822</v>
      </c>
    </row>
    <row r="3913" customFormat="false" ht="23.25" hidden="false" customHeight="false" outlineLevel="0" collapsed="false">
      <c r="A3913" s="884" t="s">
        <v>8464</v>
      </c>
      <c r="B3913" s="884" t="s">
        <v>21823</v>
      </c>
      <c r="C3913" s="885" t="s">
        <v>21824</v>
      </c>
      <c r="D3913" s="884" t="s">
        <v>8787</v>
      </c>
      <c r="E3913" s="884" t="s">
        <v>11846</v>
      </c>
      <c r="F3913" s="884" t="s">
        <v>19328</v>
      </c>
    </row>
    <row r="3914" customFormat="false" ht="23.25" hidden="false" customHeight="false" outlineLevel="0" collapsed="false">
      <c r="A3914" s="884" t="s">
        <v>8464</v>
      </c>
      <c r="B3914" s="884" t="s">
        <v>21825</v>
      </c>
      <c r="C3914" s="885" t="s">
        <v>21826</v>
      </c>
      <c r="D3914" s="884" t="s">
        <v>8787</v>
      </c>
      <c r="E3914" s="884" t="s">
        <v>12134</v>
      </c>
      <c r="F3914" s="884" t="s">
        <v>21827</v>
      </c>
    </row>
    <row r="3915" customFormat="false" ht="23.25" hidden="false" customHeight="false" outlineLevel="0" collapsed="false">
      <c r="A3915" s="884" t="s">
        <v>8464</v>
      </c>
      <c r="B3915" s="884" t="s">
        <v>21828</v>
      </c>
      <c r="C3915" s="885" t="s">
        <v>21829</v>
      </c>
      <c r="D3915" s="884" t="s">
        <v>8787</v>
      </c>
      <c r="E3915" s="884" t="s">
        <v>17354</v>
      </c>
      <c r="F3915" s="884" t="s">
        <v>20664</v>
      </c>
    </row>
    <row r="3916" customFormat="false" ht="23.25" hidden="false" customHeight="false" outlineLevel="0" collapsed="false">
      <c r="A3916" s="884" t="s">
        <v>8464</v>
      </c>
      <c r="B3916" s="884" t="s">
        <v>21830</v>
      </c>
      <c r="C3916" s="885" t="s">
        <v>21831</v>
      </c>
      <c r="D3916" s="884" t="s">
        <v>8787</v>
      </c>
      <c r="E3916" s="884" t="s">
        <v>13642</v>
      </c>
      <c r="F3916" s="884" t="s">
        <v>8485</v>
      </c>
    </row>
    <row r="3917" customFormat="false" ht="23.25" hidden="false" customHeight="false" outlineLevel="0" collapsed="false">
      <c r="A3917" s="884" t="s">
        <v>8464</v>
      </c>
      <c r="B3917" s="884" t="s">
        <v>21832</v>
      </c>
      <c r="C3917" s="885" t="s">
        <v>21833</v>
      </c>
      <c r="D3917" s="884" t="s">
        <v>8787</v>
      </c>
      <c r="E3917" s="884" t="s">
        <v>21834</v>
      </c>
      <c r="F3917" s="884" t="s">
        <v>21835</v>
      </c>
    </row>
    <row r="3918" customFormat="false" ht="23.25" hidden="false" customHeight="false" outlineLevel="0" collapsed="false">
      <c r="A3918" s="884" t="s">
        <v>8464</v>
      </c>
      <c r="B3918" s="884" t="s">
        <v>21836</v>
      </c>
      <c r="C3918" s="885" t="s">
        <v>21837</v>
      </c>
      <c r="D3918" s="884" t="s">
        <v>8787</v>
      </c>
      <c r="E3918" s="884" t="s">
        <v>12117</v>
      </c>
      <c r="F3918" s="884" t="s">
        <v>18541</v>
      </c>
    </row>
    <row r="3919" customFormat="false" ht="23.25" hidden="false" customHeight="false" outlineLevel="0" collapsed="false">
      <c r="A3919" s="884" t="s">
        <v>8464</v>
      </c>
      <c r="B3919" s="884" t="s">
        <v>21838</v>
      </c>
      <c r="C3919" s="885" t="s">
        <v>21839</v>
      </c>
      <c r="D3919" s="884" t="s">
        <v>8787</v>
      </c>
      <c r="E3919" s="884" t="s">
        <v>16912</v>
      </c>
      <c r="F3919" s="884" t="s">
        <v>16026</v>
      </c>
    </row>
    <row r="3920" customFormat="false" ht="23.25" hidden="false" customHeight="false" outlineLevel="0" collapsed="false">
      <c r="A3920" s="884" t="s">
        <v>8464</v>
      </c>
      <c r="B3920" s="884" t="s">
        <v>21840</v>
      </c>
      <c r="C3920" s="885" t="s">
        <v>21841</v>
      </c>
      <c r="D3920" s="884" t="s">
        <v>8787</v>
      </c>
      <c r="E3920" s="884" t="s">
        <v>19830</v>
      </c>
      <c r="F3920" s="884" t="s">
        <v>15532</v>
      </c>
    </row>
    <row r="3921" customFormat="false" ht="23.25" hidden="false" customHeight="false" outlineLevel="0" collapsed="false">
      <c r="A3921" s="884" t="s">
        <v>8464</v>
      </c>
      <c r="B3921" s="884" t="s">
        <v>21842</v>
      </c>
      <c r="C3921" s="885" t="s">
        <v>21843</v>
      </c>
      <c r="D3921" s="884" t="s">
        <v>8787</v>
      </c>
      <c r="E3921" s="884" t="s">
        <v>21844</v>
      </c>
      <c r="F3921" s="884" t="s">
        <v>11274</v>
      </c>
    </row>
    <row r="3922" customFormat="false" ht="23.25" hidden="false" customHeight="false" outlineLevel="0" collapsed="false">
      <c r="A3922" s="884" t="s">
        <v>8464</v>
      </c>
      <c r="B3922" s="884" t="s">
        <v>21845</v>
      </c>
      <c r="C3922" s="885" t="s">
        <v>21846</v>
      </c>
      <c r="D3922" s="884" t="s">
        <v>8787</v>
      </c>
      <c r="E3922" s="884" t="s">
        <v>16470</v>
      </c>
      <c r="F3922" s="884" t="s">
        <v>16497</v>
      </c>
    </row>
    <row r="3923" customFormat="false" ht="23.25" hidden="false" customHeight="false" outlineLevel="0" collapsed="false">
      <c r="A3923" s="884" t="s">
        <v>8464</v>
      </c>
      <c r="B3923" s="884" t="s">
        <v>21847</v>
      </c>
      <c r="C3923" s="885" t="s">
        <v>21848</v>
      </c>
      <c r="D3923" s="884" t="s">
        <v>8787</v>
      </c>
      <c r="E3923" s="884" t="s">
        <v>18788</v>
      </c>
      <c r="F3923" s="884" t="s">
        <v>16442</v>
      </c>
    </row>
    <row r="3924" customFormat="false" ht="23.25" hidden="false" customHeight="false" outlineLevel="0" collapsed="false">
      <c r="A3924" s="884" t="s">
        <v>8464</v>
      </c>
      <c r="B3924" s="884" t="s">
        <v>21849</v>
      </c>
      <c r="C3924" s="885" t="s">
        <v>21850</v>
      </c>
      <c r="D3924" s="884" t="s">
        <v>8787</v>
      </c>
      <c r="E3924" s="884" t="s">
        <v>19243</v>
      </c>
      <c r="F3924" s="884" t="s">
        <v>19611</v>
      </c>
    </row>
    <row r="3925" customFormat="false" ht="23.25" hidden="false" customHeight="false" outlineLevel="0" collapsed="false">
      <c r="A3925" s="884" t="s">
        <v>8464</v>
      </c>
      <c r="B3925" s="884" t="s">
        <v>21851</v>
      </c>
      <c r="C3925" s="885" t="s">
        <v>21852</v>
      </c>
      <c r="D3925" s="884" t="s">
        <v>8787</v>
      </c>
      <c r="E3925" s="884" t="s">
        <v>21853</v>
      </c>
      <c r="F3925" s="884" t="s">
        <v>16964</v>
      </c>
    </row>
    <row r="3926" customFormat="false" ht="23.25" hidden="false" customHeight="false" outlineLevel="0" collapsed="false">
      <c r="A3926" s="884" t="s">
        <v>8464</v>
      </c>
      <c r="B3926" s="884" t="s">
        <v>21854</v>
      </c>
      <c r="C3926" s="885" t="s">
        <v>21855</v>
      </c>
      <c r="D3926" s="884" t="s">
        <v>8787</v>
      </c>
      <c r="E3926" s="884" t="s">
        <v>21856</v>
      </c>
      <c r="F3926" s="884" t="s">
        <v>20189</v>
      </c>
    </row>
    <row r="3927" customFormat="false" ht="23.25" hidden="false" customHeight="false" outlineLevel="0" collapsed="false">
      <c r="A3927" s="884" t="s">
        <v>8464</v>
      </c>
      <c r="B3927" s="884" t="s">
        <v>21857</v>
      </c>
      <c r="C3927" s="885" t="s">
        <v>21858</v>
      </c>
      <c r="D3927" s="884" t="s">
        <v>8787</v>
      </c>
      <c r="E3927" s="884" t="s">
        <v>17493</v>
      </c>
      <c r="F3927" s="884" t="s">
        <v>17052</v>
      </c>
    </row>
    <row r="3928" customFormat="false" ht="23.25" hidden="false" customHeight="false" outlineLevel="0" collapsed="false">
      <c r="A3928" s="884" t="s">
        <v>8464</v>
      </c>
      <c r="B3928" s="884" t="s">
        <v>21859</v>
      </c>
      <c r="C3928" s="885" t="s">
        <v>21860</v>
      </c>
      <c r="D3928" s="884" t="s">
        <v>8787</v>
      </c>
      <c r="E3928" s="884" t="s">
        <v>20340</v>
      </c>
      <c r="F3928" s="884" t="s">
        <v>21861</v>
      </c>
    </row>
    <row r="3929" customFormat="false" ht="23.25" hidden="false" customHeight="false" outlineLevel="0" collapsed="false">
      <c r="A3929" s="884" t="s">
        <v>8464</v>
      </c>
      <c r="B3929" s="884" t="s">
        <v>21862</v>
      </c>
      <c r="C3929" s="885" t="s">
        <v>21863</v>
      </c>
      <c r="D3929" s="884" t="s">
        <v>8787</v>
      </c>
      <c r="E3929" s="884" t="s">
        <v>19240</v>
      </c>
      <c r="F3929" s="884" t="s">
        <v>21864</v>
      </c>
    </row>
    <row r="3930" customFormat="false" ht="23.25" hidden="false" customHeight="false" outlineLevel="0" collapsed="false">
      <c r="A3930" s="884" t="s">
        <v>8464</v>
      </c>
      <c r="B3930" s="884" t="s">
        <v>21865</v>
      </c>
      <c r="C3930" s="885" t="s">
        <v>21866</v>
      </c>
      <c r="D3930" s="884" t="s">
        <v>8787</v>
      </c>
      <c r="E3930" s="884" t="s">
        <v>16643</v>
      </c>
      <c r="F3930" s="884" t="s">
        <v>21867</v>
      </c>
    </row>
    <row r="3931" customFormat="false" ht="23.25" hidden="false" customHeight="false" outlineLevel="0" collapsed="false">
      <c r="A3931" s="884" t="s">
        <v>8464</v>
      </c>
      <c r="B3931" s="884" t="s">
        <v>21868</v>
      </c>
      <c r="C3931" s="885" t="s">
        <v>21869</v>
      </c>
      <c r="D3931" s="884" t="s">
        <v>8787</v>
      </c>
      <c r="E3931" s="884" t="s">
        <v>21870</v>
      </c>
      <c r="F3931" s="884" t="s">
        <v>21871</v>
      </c>
    </row>
    <row r="3932" customFormat="false" ht="23.25" hidden="false" customHeight="false" outlineLevel="0" collapsed="false">
      <c r="A3932" s="884" t="s">
        <v>8464</v>
      </c>
      <c r="B3932" s="884" t="s">
        <v>21872</v>
      </c>
      <c r="C3932" s="885" t="s">
        <v>21873</v>
      </c>
      <c r="D3932" s="884" t="s">
        <v>8787</v>
      </c>
      <c r="E3932" s="884" t="s">
        <v>21874</v>
      </c>
      <c r="F3932" s="884" t="s">
        <v>10753</v>
      </c>
    </row>
    <row r="3933" customFormat="false" ht="23.25" hidden="false" customHeight="false" outlineLevel="0" collapsed="false">
      <c r="A3933" s="884" t="s">
        <v>8464</v>
      </c>
      <c r="B3933" s="884" t="s">
        <v>21875</v>
      </c>
      <c r="C3933" s="885" t="s">
        <v>21876</v>
      </c>
      <c r="D3933" s="884" t="s">
        <v>8787</v>
      </c>
      <c r="E3933" s="884" t="s">
        <v>12321</v>
      </c>
      <c r="F3933" s="884" t="s">
        <v>21877</v>
      </c>
    </row>
    <row r="3934" customFormat="false" ht="23.25" hidden="false" customHeight="false" outlineLevel="0" collapsed="false">
      <c r="A3934" s="884" t="s">
        <v>8464</v>
      </c>
      <c r="B3934" s="884" t="s">
        <v>21878</v>
      </c>
      <c r="C3934" s="885" t="s">
        <v>21879</v>
      </c>
      <c r="D3934" s="884" t="s">
        <v>8787</v>
      </c>
      <c r="E3934" s="884" t="s">
        <v>21880</v>
      </c>
      <c r="F3934" s="884" t="s">
        <v>17060</v>
      </c>
    </row>
    <row r="3935" customFormat="false" ht="23.25" hidden="false" customHeight="false" outlineLevel="0" collapsed="false">
      <c r="A3935" s="884" t="s">
        <v>8464</v>
      </c>
      <c r="B3935" s="884" t="s">
        <v>21881</v>
      </c>
      <c r="C3935" s="885" t="s">
        <v>21882</v>
      </c>
      <c r="D3935" s="884" t="s">
        <v>8787</v>
      </c>
      <c r="E3935" s="884" t="s">
        <v>21883</v>
      </c>
      <c r="F3935" s="884" t="s">
        <v>10456</v>
      </c>
    </row>
    <row r="3936" customFormat="false" ht="23.25" hidden="false" customHeight="false" outlineLevel="0" collapsed="false">
      <c r="A3936" s="884" t="s">
        <v>8464</v>
      </c>
      <c r="B3936" s="884" t="s">
        <v>21884</v>
      </c>
      <c r="C3936" s="885" t="s">
        <v>21885</v>
      </c>
      <c r="D3936" s="884" t="s">
        <v>8787</v>
      </c>
      <c r="E3936" s="884" t="s">
        <v>11540</v>
      </c>
      <c r="F3936" s="884" t="s">
        <v>21886</v>
      </c>
    </row>
    <row r="3937" customFormat="false" ht="23.25" hidden="false" customHeight="false" outlineLevel="0" collapsed="false">
      <c r="A3937" s="884" t="s">
        <v>8464</v>
      </c>
      <c r="B3937" s="884" t="s">
        <v>21887</v>
      </c>
      <c r="C3937" s="885" t="s">
        <v>21888</v>
      </c>
      <c r="D3937" s="884" t="s">
        <v>8787</v>
      </c>
      <c r="E3937" s="884" t="s">
        <v>19685</v>
      </c>
      <c r="F3937" s="884" t="s">
        <v>11396</v>
      </c>
    </row>
    <row r="3938" customFormat="false" ht="23.25" hidden="false" customHeight="false" outlineLevel="0" collapsed="false">
      <c r="A3938" s="884" t="s">
        <v>8464</v>
      </c>
      <c r="B3938" s="884" t="s">
        <v>21889</v>
      </c>
      <c r="C3938" s="885" t="s">
        <v>21890</v>
      </c>
      <c r="D3938" s="884" t="s">
        <v>8787</v>
      </c>
      <c r="E3938" s="884" t="s">
        <v>15792</v>
      </c>
      <c r="F3938" s="884" t="s">
        <v>9891</v>
      </c>
    </row>
    <row r="3939" customFormat="false" ht="23.25" hidden="false" customHeight="false" outlineLevel="0" collapsed="false">
      <c r="A3939" s="884" t="s">
        <v>8464</v>
      </c>
      <c r="B3939" s="884" t="s">
        <v>21891</v>
      </c>
      <c r="C3939" s="885" t="s">
        <v>21892</v>
      </c>
      <c r="D3939" s="884" t="s">
        <v>8787</v>
      </c>
      <c r="E3939" s="884" t="s">
        <v>15723</v>
      </c>
      <c r="F3939" s="884" t="s">
        <v>16682</v>
      </c>
    </row>
    <row r="3940" customFormat="false" ht="23.25" hidden="false" customHeight="false" outlineLevel="0" collapsed="false">
      <c r="A3940" s="884" t="s">
        <v>8464</v>
      </c>
      <c r="B3940" s="884" t="s">
        <v>21893</v>
      </c>
      <c r="C3940" s="885" t="s">
        <v>21894</v>
      </c>
      <c r="D3940" s="884" t="s">
        <v>8787</v>
      </c>
      <c r="E3940" s="884" t="s">
        <v>8904</v>
      </c>
      <c r="F3940" s="884" t="s">
        <v>19941</v>
      </c>
    </row>
    <row r="3941" customFormat="false" ht="23.25" hidden="false" customHeight="false" outlineLevel="0" collapsed="false">
      <c r="A3941" s="884" t="s">
        <v>8464</v>
      </c>
      <c r="B3941" s="884" t="s">
        <v>21895</v>
      </c>
      <c r="C3941" s="885" t="s">
        <v>21896</v>
      </c>
      <c r="D3941" s="884" t="s">
        <v>8787</v>
      </c>
      <c r="E3941" s="884" t="s">
        <v>19328</v>
      </c>
      <c r="F3941" s="884" t="s">
        <v>14800</v>
      </c>
    </row>
    <row r="3942" customFormat="false" ht="23.25" hidden="false" customHeight="false" outlineLevel="0" collapsed="false">
      <c r="A3942" s="884" t="s">
        <v>8464</v>
      </c>
      <c r="B3942" s="884" t="s">
        <v>21897</v>
      </c>
      <c r="C3942" s="885" t="s">
        <v>21898</v>
      </c>
      <c r="D3942" s="884" t="s">
        <v>8787</v>
      </c>
      <c r="E3942" s="884" t="s">
        <v>17364</v>
      </c>
      <c r="F3942" s="884" t="s">
        <v>21899</v>
      </c>
    </row>
    <row r="3943" customFormat="false" ht="23.25" hidden="false" customHeight="false" outlineLevel="0" collapsed="false">
      <c r="A3943" s="884" t="s">
        <v>8464</v>
      </c>
      <c r="B3943" s="884" t="s">
        <v>21900</v>
      </c>
      <c r="C3943" s="885" t="s">
        <v>21901</v>
      </c>
      <c r="D3943" s="884" t="s">
        <v>8787</v>
      </c>
      <c r="E3943" s="884" t="s">
        <v>15535</v>
      </c>
      <c r="F3943" s="884" t="s">
        <v>21827</v>
      </c>
    </row>
    <row r="3944" customFormat="false" ht="23.25" hidden="false" customHeight="false" outlineLevel="0" collapsed="false">
      <c r="A3944" s="884" t="s">
        <v>8464</v>
      </c>
      <c r="B3944" s="884" t="s">
        <v>21902</v>
      </c>
      <c r="C3944" s="885" t="s">
        <v>21903</v>
      </c>
      <c r="D3944" s="884" t="s">
        <v>8787</v>
      </c>
      <c r="E3944" s="884" t="s">
        <v>21904</v>
      </c>
      <c r="F3944" s="884" t="s">
        <v>9658</v>
      </c>
    </row>
    <row r="3945" customFormat="false" ht="23.25" hidden="false" customHeight="false" outlineLevel="0" collapsed="false">
      <c r="A3945" s="884" t="s">
        <v>8464</v>
      </c>
      <c r="B3945" s="884" t="s">
        <v>21905</v>
      </c>
      <c r="C3945" s="885" t="s">
        <v>21906</v>
      </c>
      <c r="D3945" s="884" t="s">
        <v>8787</v>
      </c>
      <c r="E3945" s="884" t="s">
        <v>21907</v>
      </c>
      <c r="F3945" s="884" t="s">
        <v>21908</v>
      </c>
    </row>
    <row r="3946" customFormat="false" ht="23.25" hidden="false" customHeight="false" outlineLevel="0" collapsed="false">
      <c r="A3946" s="884" t="s">
        <v>8464</v>
      </c>
      <c r="B3946" s="884" t="s">
        <v>21909</v>
      </c>
      <c r="C3946" s="885" t="s">
        <v>21910</v>
      </c>
      <c r="D3946" s="884" t="s">
        <v>8787</v>
      </c>
      <c r="E3946" s="884" t="s">
        <v>21911</v>
      </c>
      <c r="F3946" s="884" t="s">
        <v>21912</v>
      </c>
    </row>
    <row r="3947" customFormat="false" ht="23.25" hidden="false" customHeight="false" outlineLevel="0" collapsed="false">
      <c r="A3947" s="884" t="s">
        <v>8464</v>
      </c>
      <c r="B3947" s="884" t="s">
        <v>21913</v>
      </c>
      <c r="C3947" s="885" t="s">
        <v>21914</v>
      </c>
      <c r="D3947" s="884" t="s">
        <v>8787</v>
      </c>
      <c r="E3947" s="884" t="s">
        <v>21915</v>
      </c>
      <c r="F3947" s="884" t="s">
        <v>21916</v>
      </c>
    </row>
    <row r="3948" customFormat="false" ht="23.25" hidden="false" customHeight="false" outlineLevel="0" collapsed="false">
      <c r="A3948" s="884" t="s">
        <v>8464</v>
      </c>
      <c r="B3948" s="884" t="s">
        <v>21917</v>
      </c>
      <c r="C3948" s="885" t="s">
        <v>21918</v>
      </c>
      <c r="D3948" s="884" t="s">
        <v>8787</v>
      </c>
      <c r="E3948" s="884" t="s">
        <v>21919</v>
      </c>
      <c r="F3948" s="884" t="s">
        <v>21920</v>
      </c>
    </row>
    <row r="3949" customFormat="false" ht="23.25" hidden="false" customHeight="false" outlineLevel="0" collapsed="false">
      <c r="A3949" s="884" t="s">
        <v>8464</v>
      </c>
      <c r="B3949" s="884" t="s">
        <v>21921</v>
      </c>
      <c r="C3949" s="885" t="s">
        <v>21922</v>
      </c>
      <c r="D3949" s="884" t="s">
        <v>8787</v>
      </c>
      <c r="E3949" s="884" t="s">
        <v>21923</v>
      </c>
      <c r="F3949" s="884" t="s">
        <v>21924</v>
      </c>
    </row>
    <row r="3950" customFormat="false" ht="23.25" hidden="false" customHeight="false" outlineLevel="0" collapsed="false">
      <c r="A3950" s="884" t="s">
        <v>8464</v>
      </c>
      <c r="B3950" s="884" t="s">
        <v>21925</v>
      </c>
      <c r="C3950" s="885" t="s">
        <v>21926</v>
      </c>
      <c r="D3950" s="884" t="s">
        <v>8787</v>
      </c>
      <c r="E3950" s="884" t="s">
        <v>21927</v>
      </c>
      <c r="F3950" s="884" t="s">
        <v>21928</v>
      </c>
    </row>
    <row r="3951" customFormat="false" ht="23.25" hidden="false" customHeight="false" outlineLevel="0" collapsed="false">
      <c r="A3951" s="884" t="s">
        <v>8464</v>
      </c>
      <c r="B3951" s="884" t="s">
        <v>21929</v>
      </c>
      <c r="C3951" s="885" t="s">
        <v>21930</v>
      </c>
      <c r="D3951" s="884" t="s">
        <v>8787</v>
      </c>
      <c r="E3951" s="884" t="s">
        <v>21856</v>
      </c>
      <c r="F3951" s="884" t="s">
        <v>11580</v>
      </c>
    </row>
    <row r="3952" customFormat="false" ht="23.25" hidden="false" customHeight="false" outlineLevel="0" collapsed="false">
      <c r="A3952" s="884" t="s">
        <v>8464</v>
      </c>
      <c r="B3952" s="884" t="s">
        <v>21931</v>
      </c>
      <c r="C3952" s="885" t="s">
        <v>21932</v>
      </c>
      <c r="D3952" s="884" t="s">
        <v>8787</v>
      </c>
      <c r="E3952" s="884" t="s">
        <v>12117</v>
      </c>
      <c r="F3952" s="884" t="s">
        <v>15766</v>
      </c>
    </row>
    <row r="3953" customFormat="false" ht="23.25" hidden="false" customHeight="false" outlineLevel="0" collapsed="false">
      <c r="A3953" s="884" t="s">
        <v>8464</v>
      </c>
      <c r="B3953" s="884" t="s">
        <v>21933</v>
      </c>
      <c r="C3953" s="885" t="s">
        <v>21934</v>
      </c>
      <c r="D3953" s="884" t="s">
        <v>8787</v>
      </c>
      <c r="E3953" s="884" t="s">
        <v>18708</v>
      </c>
      <c r="F3953" s="884" t="s">
        <v>10004</v>
      </c>
    </row>
    <row r="3954" customFormat="false" ht="23.25" hidden="false" customHeight="false" outlineLevel="0" collapsed="false">
      <c r="A3954" s="884" t="s">
        <v>8464</v>
      </c>
      <c r="B3954" s="884" t="s">
        <v>21935</v>
      </c>
      <c r="C3954" s="885" t="s">
        <v>21936</v>
      </c>
      <c r="D3954" s="884" t="s">
        <v>8787</v>
      </c>
      <c r="E3954" s="884" t="s">
        <v>10536</v>
      </c>
      <c r="F3954" s="884" t="s">
        <v>21937</v>
      </c>
    </row>
    <row r="3955" customFormat="false" ht="23.25" hidden="false" customHeight="false" outlineLevel="0" collapsed="false">
      <c r="A3955" s="884" t="s">
        <v>8464</v>
      </c>
      <c r="B3955" s="884" t="s">
        <v>21938</v>
      </c>
      <c r="C3955" s="885" t="s">
        <v>21939</v>
      </c>
      <c r="D3955" s="884" t="s">
        <v>8787</v>
      </c>
      <c r="E3955" s="884" t="s">
        <v>15837</v>
      </c>
      <c r="F3955" s="884" t="s">
        <v>18700</v>
      </c>
    </row>
    <row r="3956" customFormat="false" ht="23.25" hidden="false" customHeight="false" outlineLevel="0" collapsed="false">
      <c r="A3956" s="884" t="s">
        <v>8464</v>
      </c>
      <c r="B3956" s="884" t="s">
        <v>21940</v>
      </c>
      <c r="C3956" s="885" t="s">
        <v>21941</v>
      </c>
      <c r="D3956" s="884" t="s">
        <v>8787</v>
      </c>
      <c r="E3956" s="884" t="s">
        <v>21942</v>
      </c>
      <c r="F3956" s="884" t="s">
        <v>16726</v>
      </c>
    </row>
    <row r="3957" customFormat="false" ht="23.25" hidden="false" customHeight="false" outlineLevel="0" collapsed="false">
      <c r="A3957" s="884" t="s">
        <v>8464</v>
      </c>
      <c r="B3957" s="884" t="s">
        <v>21943</v>
      </c>
      <c r="C3957" s="885" t="s">
        <v>21944</v>
      </c>
      <c r="D3957" s="884" t="s">
        <v>8787</v>
      </c>
      <c r="E3957" s="884" t="s">
        <v>20639</v>
      </c>
      <c r="F3957" s="884" t="s">
        <v>8553</v>
      </c>
    </row>
    <row r="3958" customFormat="false" ht="23.25" hidden="false" customHeight="false" outlineLevel="0" collapsed="false">
      <c r="A3958" s="884" t="s">
        <v>8464</v>
      </c>
      <c r="B3958" s="884" t="s">
        <v>21945</v>
      </c>
      <c r="C3958" s="885" t="s">
        <v>21946</v>
      </c>
      <c r="D3958" s="884" t="s">
        <v>8787</v>
      </c>
      <c r="E3958" s="884" t="s">
        <v>13662</v>
      </c>
      <c r="F3958" s="884" t="s">
        <v>8488</v>
      </c>
    </row>
    <row r="3959" customFormat="false" ht="23.25" hidden="false" customHeight="false" outlineLevel="0" collapsed="false">
      <c r="A3959" s="884" t="s">
        <v>8464</v>
      </c>
      <c r="B3959" s="884" t="s">
        <v>21947</v>
      </c>
      <c r="C3959" s="885" t="s">
        <v>21948</v>
      </c>
      <c r="D3959" s="884" t="s">
        <v>8787</v>
      </c>
      <c r="E3959" s="884" t="s">
        <v>21949</v>
      </c>
      <c r="F3959" s="884" t="s">
        <v>20535</v>
      </c>
    </row>
    <row r="3960" customFormat="false" ht="23.25" hidden="false" customHeight="false" outlineLevel="0" collapsed="false">
      <c r="A3960" s="884" t="s">
        <v>8464</v>
      </c>
      <c r="B3960" s="884" t="s">
        <v>21950</v>
      </c>
      <c r="C3960" s="885" t="s">
        <v>21951</v>
      </c>
      <c r="D3960" s="884" t="s">
        <v>8787</v>
      </c>
      <c r="E3960" s="884" t="s">
        <v>21952</v>
      </c>
      <c r="F3960" s="884" t="s">
        <v>21953</v>
      </c>
    </row>
    <row r="3961" customFormat="false" ht="23.25" hidden="false" customHeight="false" outlineLevel="0" collapsed="false">
      <c r="A3961" s="884" t="s">
        <v>8464</v>
      </c>
      <c r="B3961" s="884" t="s">
        <v>21954</v>
      </c>
      <c r="C3961" s="885" t="s">
        <v>21955</v>
      </c>
      <c r="D3961" s="884" t="s">
        <v>8787</v>
      </c>
      <c r="E3961" s="884" t="s">
        <v>21422</v>
      </c>
      <c r="F3961" s="884" t="s">
        <v>21956</v>
      </c>
    </row>
    <row r="3962" customFormat="false" ht="23.25" hidden="false" customHeight="false" outlineLevel="0" collapsed="false">
      <c r="A3962" s="884" t="s">
        <v>8464</v>
      </c>
      <c r="B3962" s="884" t="s">
        <v>21957</v>
      </c>
      <c r="C3962" s="885" t="s">
        <v>21958</v>
      </c>
      <c r="D3962" s="884" t="s">
        <v>8787</v>
      </c>
      <c r="E3962" s="884" t="s">
        <v>21959</v>
      </c>
      <c r="F3962" s="884" t="s">
        <v>21960</v>
      </c>
    </row>
    <row r="3963" customFormat="false" ht="23.25" hidden="false" customHeight="false" outlineLevel="0" collapsed="false">
      <c r="A3963" s="884" t="s">
        <v>8464</v>
      </c>
      <c r="B3963" s="884" t="s">
        <v>21961</v>
      </c>
      <c r="C3963" s="885" t="s">
        <v>21962</v>
      </c>
      <c r="D3963" s="884" t="s">
        <v>8787</v>
      </c>
      <c r="E3963" s="884" t="s">
        <v>21963</v>
      </c>
      <c r="F3963" s="884" t="s">
        <v>21964</v>
      </c>
    </row>
    <row r="3964" customFormat="false" ht="23.25" hidden="false" customHeight="false" outlineLevel="0" collapsed="false">
      <c r="A3964" s="884" t="s">
        <v>8464</v>
      </c>
      <c r="B3964" s="884" t="s">
        <v>21965</v>
      </c>
      <c r="C3964" s="885" t="s">
        <v>21966</v>
      </c>
      <c r="D3964" s="884" t="s">
        <v>8787</v>
      </c>
      <c r="E3964" s="884" t="s">
        <v>19842</v>
      </c>
      <c r="F3964" s="884" t="s">
        <v>20049</v>
      </c>
    </row>
    <row r="3965" customFormat="false" ht="23.25" hidden="false" customHeight="false" outlineLevel="0" collapsed="false">
      <c r="A3965" s="884" t="s">
        <v>8464</v>
      </c>
      <c r="B3965" s="884" t="s">
        <v>21967</v>
      </c>
      <c r="C3965" s="885" t="s">
        <v>21968</v>
      </c>
      <c r="D3965" s="884" t="s">
        <v>8787</v>
      </c>
      <c r="E3965" s="884" t="s">
        <v>10650</v>
      </c>
      <c r="F3965" s="884" t="s">
        <v>10733</v>
      </c>
    </row>
    <row r="3966" customFormat="false" ht="23.25" hidden="false" customHeight="false" outlineLevel="0" collapsed="false">
      <c r="A3966" s="884" t="s">
        <v>8464</v>
      </c>
      <c r="B3966" s="884" t="s">
        <v>21969</v>
      </c>
      <c r="C3966" s="885" t="s">
        <v>21970</v>
      </c>
      <c r="D3966" s="884" t="s">
        <v>8787</v>
      </c>
      <c r="E3966" s="884" t="s">
        <v>21971</v>
      </c>
      <c r="F3966" s="884" t="s">
        <v>21972</v>
      </c>
    </row>
    <row r="3967" customFormat="false" ht="23.25" hidden="false" customHeight="false" outlineLevel="0" collapsed="false">
      <c r="A3967" s="884" t="s">
        <v>8464</v>
      </c>
      <c r="B3967" s="884" t="s">
        <v>21973</v>
      </c>
      <c r="C3967" s="885" t="s">
        <v>21974</v>
      </c>
      <c r="D3967" s="884" t="s">
        <v>8787</v>
      </c>
      <c r="E3967" s="884" t="s">
        <v>21975</v>
      </c>
      <c r="F3967" s="884" t="s">
        <v>21976</v>
      </c>
    </row>
    <row r="3968" customFormat="false" ht="23.25" hidden="false" customHeight="false" outlineLevel="0" collapsed="false">
      <c r="A3968" s="884" t="s">
        <v>8464</v>
      </c>
      <c r="B3968" s="884" t="s">
        <v>21977</v>
      </c>
      <c r="C3968" s="885" t="s">
        <v>21978</v>
      </c>
      <c r="D3968" s="884" t="s">
        <v>8787</v>
      </c>
      <c r="E3968" s="884" t="s">
        <v>21979</v>
      </c>
      <c r="F3968" s="884" t="s">
        <v>21980</v>
      </c>
    </row>
    <row r="3969" customFormat="false" ht="23.25" hidden="false" customHeight="false" outlineLevel="0" collapsed="false">
      <c r="A3969" s="884" t="s">
        <v>8464</v>
      </c>
      <c r="B3969" s="884" t="s">
        <v>21981</v>
      </c>
      <c r="C3969" s="885" t="s">
        <v>21982</v>
      </c>
      <c r="D3969" s="884" t="s">
        <v>8787</v>
      </c>
      <c r="E3969" s="884" t="s">
        <v>21983</v>
      </c>
      <c r="F3969" s="884" t="s">
        <v>21984</v>
      </c>
    </row>
    <row r="3970" customFormat="false" ht="23.25" hidden="false" customHeight="false" outlineLevel="0" collapsed="false">
      <c r="A3970" s="884" t="s">
        <v>8464</v>
      </c>
      <c r="B3970" s="884" t="s">
        <v>21985</v>
      </c>
      <c r="C3970" s="885" t="s">
        <v>21986</v>
      </c>
      <c r="D3970" s="884" t="s">
        <v>8787</v>
      </c>
      <c r="E3970" s="884" t="s">
        <v>15900</v>
      </c>
      <c r="F3970" s="884" t="s">
        <v>18058</v>
      </c>
    </row>
    <row r="3971" customFormat="false" ht="23.25" hidden="false" customHeight="false" outlineLevel="0" collapsed="false">
      <c r="A3971" s="884" t="s">
        <v>8464</v>
      </c>
      <c r="B3971" s="884" t="s">
        <v>21987</v>
      </c>
      <c r="C3971" s="885" t="s">
        <v>21988</v>
      </c>
      <c r="D3971" s="884" t="s">
        <v>8787</v>
      </c>
      <c r="E3971" s="884" t="s">
        <v>19352</v>
      </c>
      <c r="F3971" s="884" t="s">
        <v>15792</v>
      </c>
    </row>
    <row r="3972" customFormat="false" ht="23.25" hidden="false" customHeight="false" outlineLevel="0" collapsed="false">
      <c r="A3972" s="884" t="s">
        <v>8464</v>
      </c>
      <c r="B3972" s="884" t="s">
        <v>21989</v>
      </c>
      <c r="C3972" s="885" t="s">
        <v>21990</v>
      </c>
      <c r="D3972" s="884" t="s">
        <v>8787</v>
      </c>
      <c r="E3972" s="884" t="s">
        <v>20628</v>
      </c>
      <c r="F3972" s="884" t="s">
        <v>21991</v>
      </c>
    </row>
    <row r="3973" customFormat="false" ht="23.25" hidden="false" customHeight="false" outlineLevel="0" collapsed="false">
      <c r="A3973" s="884" t="s">
        <v>8464</v>
      </c>
      <c r="B3973" s="884" t="s">
        <v>21992</v>
      </c>
      <c r="C3973" s="885" t="s">
        <v>21993</v>
      </c>
      <c r="D3973" s="884" t="s">
        <v>8787</v>
      </c>
      <c r="E3973" s="884" t="s">
        <v>12833</v>
      </c>
      <c r="F3973" s="884" t="s">
        <v>8893</v>
      </c>
    </row>
    <row r="3974" customFormat="false" ht="23.25" hidden="false" customHeight="false" outlineLevel="0" collapsed="false">
      <c r="A3974" s="884" t="s">
        <v>8464</v>
      </c>
      <c r="B3974" s="884" t="s">
        <v>21994</v>
      </c>
      <c r="C3974" s="885" t="s">
        <v>21995</v>
      </c>
      <c r="D3974" s="884" t="s">
        <v>8787</v>
      </c>
      <c r="E3974" s="884" t="s">
        <v>17906</v>
      </c>
      <c r="F3974" s="884" t="s">
        <v>10516</v>
      </c>
    </row>
    <row r="3975" customFormat="false" ht="23.25" hidden="false" customHeight="false" outlineLevel="0" collapsed="false">
      <c r="A3975" s="884" t="s">
        <v>8464</v>
      </c>
      <c r="B3975" s="884" t="s">
        <v>21996</v>
      </c>
      <c r="C3975" s="885" t="s">
        <v>21997</v>
      </c>
      <c r="D3975" s="884" t="s">
        <v>8787</v>
      </c>
      <c r="E3975" s="884" t="s">
        <v>21998</v>
      </c>
      <c r="F3975" s="884" t="s">
        <v>21999</v>
      </c>
    </row>
    <row r="3976" customFormat="false" ht="23.25" hidden="false" customHeight="false" outlineLevel="0" collapsed="false">
      <c r="A3976" s="884" t="s">
        <v>8464</v>
      </c>
      <c r="B3976" s="884" t="s">
        <v>22000</v>
      </c>
      <c r="C3976" s="885" t="s">
        <v>22001</v>
      </c>
      <c r="D3976" s="884" t="s">
        <v>8787</v>
      </c>
      <c r="E3976" s="884" t="s">
        <v>20049</v>
      </c>
      <c r="F3976" s="884" t="s">
        <v>22002</v>
      </c>
    </row>
    <row r="3977" customFormat="false" ht="23.25" hidden="false" customHeight="false" outlineLevel="0" collapsed="false">
      <c r="A3977" s="884" t="s">
        <v>8464</v>
      </c>
      <c r="B3977" s="884" t="s">
        <v>22003</v>
      </c>
      <c r="C3977" s="885" t="s">
        <v>22004</v>
      </c>
      <c r="D3977" s="884" t="s">
        <v>8787</v>
      </c>
      <c r="E3977" s="884" t="s">
        <v>22005</v>
      </c>
      <c r="F3977" s="884" t="s">
        <v>17413</v>
      </c>
    </row>
    <row r="3978" customFormat="false" ht="23.25" hidden="false" customHeight="false" outlineLevel="0" collapsed="false">
      <c r="A3978" s="884" t="s">
        <v>8464</v>
      </c>
      <c r="B3978" s="884" t="s">
        <v>22006</v>
      </c>
      <c r="C3978" s="885" t="s">
        <v>22007</v>
      </c>
      <c r="D3978" s="884" t="s">
        <v>8787</v>
      </c>
      <c r="E3978" s="884" t="s">
        <v>22008</v>
      </c>
      <c r="F3978" s="884" t="s">
        <v>22009</v>
      </c>
    </row>
    <row r="3979" customFormat="false" ht="23.25" hidden="false" customHeight="false" outlineLevel="0" collapsed="false">
      <c r="A3979" s="884" t="s">
        <v>8464</v>
      </c>
      <c r="B3979" s="884" t="s">
        <v>22010</v>
      </c>
      <c r="C3979" s="885" t="s">
        <v>22011</v>
      </c>
      <c r="D3979" s="884" t="s">
        <v>8787</v>
      </c>
      <c r="E3979" s="884" t="s">
        <v>14668</v>
      </c>
      <c r="F3979" s="884" t="s">
        <v>22012</v>
      </c>
    </row>
    <row r="3980" customFormat="false" ht="23.25" hidden="false" customHeight="false" outlineLevel="0" collapsed="false">
      <c r="A3980" s="884" t="s">
        <v>8464</v>
      </c>
      <c r="B3980" s="884" t="s">
        <v>22013</v>
      </c>
      <c r="C3980" s="885" t="s">
        <v>22014</v>
      </c>
      <c r="D3980" s="884" t="s">
        <v>8787</v>
      </c>
      <c r="E3980" s="884" t="s">
        <v>22015</v>
      </c>
      <c r="F3980" s="884" t="s">
        <v>22016</v>
      </c>
    </row>
    <row r="3981" customFormat="false" ht="23.25" hidden="false" customHeight="false" outlineLevel="0" collapsed="false">
      <c r="A3981" s="884" t="s">
        <v>8464</v>
      </c>
      <c r="B3981" s="884" t="s">
        <v>22017</v>
      </c>
      <c r="C3981" s="885" t="s">
        <v>22018</v>
      </c>
      <c r="D3981" s="884" t="s">
        <v>8787</v>
      </c>
      <c r="E3981" s="884" t="s">
        <v>19987</v>
      </c>
      <c r="F3981" s="884" t="s">
        <v>15953</v>
      </c>
    </row>
    <row r="3982" customFormat="false" ht="23.25" hidden="false" customHeight="false" outlineLevel="0" collapsed="false">
      <c r="A3982" s="884" t="s">
        <v>8464</v>
      </c>
      <c r="B3982" s="884" t="s">
        <v>22019</v>
      </c>
      <c r="C3982" s="885" t="s">
        <v>22020</v>
      </c>
      <c r="D3982" s="884" t="s">
        <v>8787</v>
      </c>
      <c r="E3982" s="884" t="s">
        <v>15741</v>
      </c>
      <c r="F3982" s="884" t="s">
        <v>11179</v>
      </c>
    </row>
    <row r="3983" customFormat="false" ht="23.25" hidden="false" customHeight="false" outlineLevel="0" collapsed="false">
      <c r="A3983" s="884" t="s">
        <v>8464</v>
      </c>
      <c r="B3983" s="884" t="s">
        <v>22021</v>
      </c>
      <c r="C3983" s="885" t="s">
        <v>22022</v>
      </c>
      <c r="D3983" s="884" t="s">
        <v>8787</v>
      </c>
      <c r="E3983" s="884" t="s">
        <v>22023</v>
      </c>
      <c r="F3983" s="884" t="s">
        <v>20361</v>
      </c>
    </row>
    <row r="3984" customFormat="false" ht="23.25" hidden="false" customHeight="false" outlineLevel="0" collapsed="false">
      <c r="A3984" s="884" t="s">
        <v>8464</v>
      </c>
      <c r="B3984" s="884" t="s">
        <v>22024</v>
      </c>
      <c r="C3984" s="885" t="s">
        <v>22025</v>
      </c>
      <c r="D3984" s="884" t="s">
        <v>8787</v>
      </c>
      <c r="E3984" s="884" t="s">
        <v>8477</v>
      </c>
      <c r="F3984" s="884" t="s">
        <v>17053</v>
      </c>
    </row>
    <row r="3985" customFormat="false" ht="23.25" hidden="false" customHeight="false" outlineLevel="0" collapsed="false">
      <c r="A3985" s="884" t="s">
        <v>8464</v>
      </c>
      <c r="B3985" s="884" t="s">
        <v>22026</v>
      </c>
      <c r="C3985" s="885" t="s">
        <v>22027</v>
      </c>
      <c r="D3985" s="884" t="s">
        <v>8787</v>
      </c>
      <c r="E3985" s="884" t="s">
        <v>22028</v>
      </c>
      <c r="F3985" s="884" t="s">
        <v>11785</v>
      </c>
    </row>
    <row r="3986" customFormat="false" ht="23.25" hidden="false" customHeight="false" outlineLevel="0" collapsed="false">
      <c r="A3986" s="884" t="s">
        <v>8464</v>
      </c>
      <c r="B3986" s="884" t="s">
        <v>22029</v>
      </c>
      <c r="C3986" s="885" t="s">
        <v>22030</v>
      </c>
      <c r="D3986" s="884" t="s">
        <v>8787</v>
      </c>
      <c r="E3986" s="884" t="s">
        <v>13818</v>
      </c>
      <c r="F3986" s="884" t="s">
        <v>22031</v>
      </c>
    </row>
    <row r="3987" customFormat="false" ht="23.25" hidden="false" customHeight="false" outlineLevel="0" collapsed="false">
      <c r="A3987" s="884" t="s">
        <v>8464</v>
      </c>
      <c r="B3987" s="884" t="s">
        <v>22032</v>
      </c>
      <c r="C3987" s="885" t="s">
        <v>22033</v>
      </c>
      <c r="D3987" s="884" t="s">
        <v>8787</v>
      </c>
      <c r="E3987" s="884" t="s">
        <v>18227</v>
      </c>
      <c r="F3987" s="884" t="s">
        <v>22034</v>
      </c>
    </row>
    <row r="3988" customFormat="false" ht="23.25" hidden="false" customHeight="false" outlineLevel="0" collapsed="false">
      <c r="A3988" s="884" t="s">
        <v>8464</v>
      </c>
      <c r="B3988" s="884" t="s">
        <v>22035</v>
      </c>
      <c r="C3988" s="885" t="s">
        <v>22036</v>
      </c>
      <c r="D3988" s="884" t="s">
        <v>8787</v>
      </c>
      <c r="E3988" s="884" t="s">
        <v>22037</v>
      </c>
      <c r="F3988" s="884" t="s">
        <v>22038</v>
      </c>
    </row>
    <row r="3989" customFormat="false" ht="23.25" hidden="false" customHeight="false" outlineLevel="0" collapsed="false">
      <c r="A3989" s="884" t="s">
        <v>8464</v>
      </c>
      <c r="B3989" s="884" t="s">
        <v>22039</v>
      </c>
      <c r="C3989" s="885" t="s">
        <v>22040</v>
      </c>
      <c r="D3989" s="884" t="s">
        <v>8787</v>
      </c>
      <c r="E3989" s="884" t="s">
        <v>22041</v>
      </c>
      <c r="F3989" s="884" t="s">
        <v>22042</v>
      </c>
    </row>
    <row r="3990" customFormat="false" ht="23.25" hidden="false" customHeight="false" outlineLevel="0" collapsed="false">
      <c r="A3990" s="884" t="s">
        <v>8464</v>
      </c>
      <c r="B3990" s="884" t="s">
        <v>22043</v>
      </c>
      <c r="C3990" s="885" t="s">
        <v>22044</v>
      </c>
      <c r="D3990" s="884" t="s">
        <v>8787</v>
      </c>
      <c r="E3990" s="884" t="s">
        <v>22045</v>
      </c>
      <c r="F3990" s="884" t="s">
        <v>15827</v>
      </c>
    </row>
    <row r="3991" customFormat="false" ht="23.25" hidden="false" customHeight="false" outlineLevel="0" collapsed="false">
      <c r="A3991" s="884" t="s">
        <v>8464</v>
      </c>
      <c r="B3991" s="884" t="s">
        <v>22046</v>
      </c>
      <c r="C3991" s="885" t="s">
        <v>22047</v>
      </c>
      <c r="D3991" s="884" t="s">
        <v>8787</v>
      </c>
      <c r="E3991" s="884" t="s">
        <v>8552</v>
      </c>
      <c r="F3991" s="884" t="s">
        <v>22048</v>
      </c>
    </row>
    <row r="3992" customFormat="false" ht="23.25" hidden="false" customHeight="false" outlineLevel="0" collapsed="false">
      <c r="A3992" s="884" t="s">
        <v>8464</v>
      </c>
      <c r="B3992" s="884" t="s">
        <v>22049</v>
      </c>
      <c r="C3992" s="885" t="s">
        <v>22050</v>
      </c>
      <c r="D3992" s="884" t="s">
        <v>8787</v>
      </c>
      <c r="E3992" s="884" t="s">
        <v>22051</v>
      </c>
      <c r="F3992" s="884" t="s">
        <v>11155</v>
      </c>
    </row>
    <row r="3993" customFormat="false" ht="23.25" hidden="false" customHeight="false" outlineLevel="0" collapsed="false">
      <c r="A3993" s="884" t="s">
        <v>8464</v>
      </c>
      <c r="B3993" s="884" t="s">
        <v>22052</v>
      </c>
      <c r="C3993" s="885" t="s">
        <v>22053</v>
      </c>
      <c r="D3993" s="884" t="s">
        <v>8787</v>
      </c>
      <c r="E3993" s="884" t="s">
        <v>19643</v>
      </c>
      <c r="F3993" s="884" t="s">
        <v>18766</v>
      </c>
    </row>
    <row r="3994" customFormat="false" ht="23.25" hidden="false" customHeight="false" outlineLevel="0" collapsed="false">
      <c r="A3994" s="884" t="s">
        <v>8464</v>
      </c>
      <c r="B3994" s="884" t="s">
        <v>22054</v>
      </c>
      <c r="C3994" s="885" t="s">
        <v>22055</v>
      </c>
      <c r="D3994" s="884" t="s">
        <v>8787</v>
      </c>
      <c r="E3994" s="884" t="s">
        <v>22056</v>
      </c>
      <c r="F3994" s="884" t="s">
        <v>22057</v>
      </c>
    </row>
    <row r="3995" customFormat="false" ht="23.25" hidden="false" customHeight="false" outlineLevel="0" collapsed="false">
      <c r="A3995" s="884" t="s">
        <v>8464</v>
      </c>
      <c r="B3995" s="884" t="s">
        <v>22058</v>
      </c>
      <c r="C3995" s="885" t="s">
        <v>22059</v>
      </c>
      <c r="D3995" s="884" t="s">
        <v>8787</v>
      </c>
      <c r="E3995" s="884" t="s">
        <v>22060</v>
      </c>
      <c r="F3995" s="884" t="s">
        <v>15197</v>
      </c>
    </row>
    <row r="3996" customFormat="false" ht="23.25" hidden="false" customHeight="false" outlineLevel="0" collapsed="false">
      <c r="A3996" s="884" t="s">
        <v>8464</v>
      </c>
      <c r="B3996" s="884" t="s">
        <v>22061</v>
      </c>
      <c r="C3996" s="885" t="s">
        <v>22062</v>
      </c>
      <c r="D3996" s="884" t="s">
        <v>8787</v>
      </c>
      <c r="E3996" s="884" t="s">
        <v>13546</v>
      </c>
      <c r="F3996" s="884" t="s">
        <v>22063</v>
      </c>
    </row>
    <row r="3997" customFormat="false" ht="23.25" hidden="false" customHeight="false" outlineLevel="0" collapsed="false">
      <c r="A3997" s="884" t="s">
        <v>8464</v>
      </c>
      <c r="B3997" s="884" t="s">
        <v>22064</v>
      </c>
      <c r="C3997" s="885" t="s">
        <v>22065</v>
      </c>
      <c r="D3997" s="884" t="s">
        <v>8787</v>
      </c>
      <c r="E3997" s="884" t="s">
        <v>22066</v>
      </c>
      <c r="F3997" s="884" t="s">
        <v>22067</v>
      </c>
    </row>
    <row r="3998" customFormat="false" ht="23.25" hidden="false" customHeight="false" outlineLevel="0" collapsed="false">
      <c r="A3998" s="884" t="s">
        <v>8464</v>
      </c>
      <c r="B3998" s="884" t="s">
        <v>22068</v>
      </c>
      <c r="C3998" s="885" t="s">
        <v>22069</v>
      </c>
      <c r="D3998" s="884" t="s">
        <v>8787</v>
      </c>
      <c r="E3998" s="884" t="s">
        <v>22070</v>
      </c>
      <c r="F3998" s="884" t="s">
        <v>22071</v>
      </c>
    </row>
    <row r="3999" customFormat="false" ht="23.25" hidden="false" customHeight="false" outlineLevel="0" collapsed="false">
      <c r="A3999" s="884" t="s">
        <v>8464</v>
      </c>
      <c r="B3999" s="884" t="s">
        <v>22072</v>
      </c>
      <c r="C3999" s="885" t="s">
        <v>22073</v>
      </c>
      <c r="D3999" s="884" t="s">
        <v>8787</v>
      </c>
      <c r="E3999" s="884" t="s">
        <v>20623</v>
      </c>
      <c r="F3999" s="884" t="s">
        <v>22074</v>
      </c>
    </row>
    <row r="4000" customFormat="false" ht="23.25" hidden="false" customHeight="false" outlineLevel="0" collapsed="false">
      <c r="A4000" s="884" t="s">
        <v>8464</v>
      </c>
      <c r="B4000" s="884" t="s">
        <v>22075</v>
      </c>
      <c r="C4000" s="885" t="s">
        <v>22076</v>
      </c>
      <c r="D4000" s="884" t="s">
        <v>8787</v>
      </c>
      <c r="E4000" s="884" t="s">
        <v>12782</v>
      </c>
      <c r="F4000" s="884" t="s">
        <v>22077</v>
      </c>
    </row>
    <row r="4001" customFormat="false" ht="23.25" hidden="false" customHeight="false" outlineLevel="0" collapsed="false">
      <c r="A4001" s="884" t="s">
        <v>8464</v>
      </c>
      <c r="B4001" s="884" t="s">
        <v>22078</v>
      </c>
      <c r="C4001" s="885" t="s">
        <v>22079</v>
      </c>
      <c r="D4001" s="884" t="s">
        <v>8787</v>
      </c>
      <c r="E4001" s="884" t="s">
        <v>22080</v>
      </c>
      <c r="F4001" s="884" t="s">
        <v>22081</v>
      </c>
    </row>
    <row r="4002" customFormat="false" ht="23.25" hidden="false" customHeight="false" outlineLevel="0" collapsed="false">
      <c r="A4002" s="884" t="s">
        <v>8464</v>
      </c>
      <c r="B4002" s="884" t="s">
        <v>22082</v>
      </c>
      <c r="C4002" s="885" t="s">
        <v>22083</v>
      </c>
      <c r="D4002" s="884" t="s">
        <v>8787</v>
      </c>
      <c r="E4002" s="884" t="s">
        <v>22084</v>
      </c>
      <c r="F4002" s="884" t="s">
        <v>22085</v>
      </c>
    </row>
    <row r="4003" customFormat="false" ht="23.25" hidden="false" customHeight="false" outlineLevel="0" collapsed="false">
      <c r="A4003" s="884" t="s">
        <v>8464</v>
      </c>
      <c r="B4003" s="884" t="s">
        <v>22086</v>
      </c>
      <c r="C4003" s="885" t="s">
        <v>22087</v>
      </c>
      <c r="D4003" s="884" t="s">
        <v>8787</v>
      </c>
      <c r="E4003" s="884" t="s">
        <v>22088</v>
      </c>
      <c r="F4003" s="884" t="s">
        <v>22089</v>
      </c>
    </row>
    <row r="4004" customFormat="false" ht="23.25" hidden="false" customHeight="false" outlineLevel="0" collapsed="false">
      <c r="A4004" s="884" t="s">
        <v>8464</v>
      </c>
      <c r="B4004" s="884" t="s">
        <v>22090</v>
      </c>
      <c r="C4004" s="885" t="s">
        <v>22091</v>
      </c>
      <c r="D4004" s="884" t="s">
        <v>8787</v>
      </c>
      <c r="E4004" s="884" t="s">
        <v>22092</v>
      </c>
      <c r="F4004" s="884" t="s">
        <v>22093</v>
      </c>
    </row>
    <row r="4005" customFormat="false" ht="23.25" hidden="false" customHeight="false" outlineLevel="0" collapsed="false">
      <c r="A4005" s="884" t="s">
        <v>8464</v>
      </c>
      <c r="B4005" s="884" t="s">
        <v>22094</v>
      </c>
      <c r="C4005" s="885" t="s">
        <v>22095</v>
      </c>
      <c r="D4005" s="884" t="s">
        <v>8787</v>
      </c>
      <c r="E4005" s="884" t="s">
        <v>17230</v>
      </c>
      <c r="F4005" s="884" t="s">
        <v>22096</v>
      </c>
    </row>
    <row r="4006" customFormat="false" ht="23.25" hidden="false" customHeight="false" outlineLevel="0" collapsed="false">
      <c r="A4006" s="884" t="s">
        <v>8464</v>
      </c>
      <c r="B4006" s="884" t="s">
        <v>22097</v>
      </c>
      <c r="C4006" s="885" t="s">
        <v>22098</v>
      </c>
      <c r="D4006" s="884" t="s">
        <v>8787</v>
      </c>
      <c r="E4006" s="884" t="s">
        <v>16955</v>
      </c>
      <c r="F4006" s="884" t="s">
        <v>9401</v>
      </c>
    </row>
    <row r="4007" customFormat="false" ht="23.25" hidden="false" customHeight="false" outlineLevel="0" collapsed="false">
      <c r="A4007" s="884" t="s">
        <v>8464</v>
      </c>
      <c r="B4007" s="884" t="s">
        <v>22099</v>
      </c>
      <c r="C4007" s="885" t="s">
        <v>22100</v>
      </c>
      <c r="D4007" s="884" t="s">
        <v>8787</v>
      </c>
      <c r="E4007" s="884" t="s">
        <v>12221</v>
      </c>
      <c r="F4007" s="884" t="s">
        <v>16919</v>
      </c>
    </row>
    <row r="4008" customFormat="false" ht="23.25" hidden="false" customHeight="false" outlineLevel="0" collapsed="false">
      <c r="A4008" s="884" t="s">
        <v>8464</v>
      </c>
      <c r="B4008" s="884" t="s">
        <v>22101</v>
      </c>
      <c r="C4008" s="885" t="s">
        <v>22102</v>
      </c>
      <c r="D4008" s="884" t="s">
        <v>8787</v>
      </c>
      <c r="E4008" s="884" t="s">
        <v>22103</v>
      </c>
      <c r="F4008" s="884" t="s">
        <v>22104</v>
      </c>
    </row>
    <row r="4009" customFormat="false" ht="23.25" hidden="false" customHeight="false" outlineLevel="0" collapsed="false">
      <c r="A4009" s="884" t="s">
        <v>8464</v>
      </c>
      <c r="B4009" s="884" t="s">
        <v>22105</v>
      </c>
      <c r="C4009" s="885" t="s">
        <v>22106</v>
      </c>
      <c r="D4009" s="884" t="s">
        <v>8787</v>
      </c>
      <c r="E4009" s="884" t="s">
        <v>19545</v>
      </c>
      <c r="F4009" s="884" t="s">
        <v>16627</v>
      </c>
    </row>
    <row r="4010" customFormat="false" ht="23.25" hidden="false" customHeight="false" outlineLevel="0" collapsed="false">
      <c r="A4010" s="884" t="s">
        <v>8464</v>
      </c>
      <c r="B4010" s="884" t="s">
        <v>22107</v>
      </c>
      <c r="C4010" s="885" t="s">
        <v>22108</v>
      </c>
      <c r="D4010" s="884" t="s">
        <v>8787</v>
      </c>
      <c r="E4010" s="884" t="s">
        <v>16941</v>
      </c>
      <c r="F4010" s="884" t="s">
        <v>19419</v>
      </c>
    </row>
    <row r="4011" customFormat="false" ht="23.25" hidden="false" customHeight="false" outlineLevel="0" collapsed="false">
      <c r="A4011" s="884" t="s">
        <v>8464</v>
      </c>
      <c r="B4011" s="884" t="s">
        <v>22109</v>
      </c>
      <c r="C4011" s="885" t="s">
        <v>22110</v>
      </c>
      <c r="D4011" s="884" t="s">
        <v>8787</v>
      </c>
      <c r="E4011" s="884" t="s">
        <v>12322</v>
      </c>
      <c r="F4011" s="884" t="s">
        <v>22111</v>
      </c>
    </row>
    <row r="4012" customFormat="false" ht="23.25" hidden="false" customHeight="false" outlineLevel="0" collapsed="false">
      <c r="A4012" s="884" t="s">
        <v>8464</v>
      </c>
      <c r="B4012" s="884" t="s">
        <v>22112</v>
      </c>
      <c r="C4012" s="885" t="s">
        <v>22113</v>
      </c>
      <c r="D4012" s="884" t="s">
        <v>8787</v>
      </c>
      <c r="E4012" s="884" t="s">
        <v>22114</v>
      </c>
      <c r="F4012" s="884" t="s">
        <v>20597</v>
      </c>
    </row>
    <row r="4013" customFormat="false" ht="23.25" hidden="false" customHeight="false" outlineLevel="0" collapsed="false">
      <c r="A4013" s="884" t="s">
        <v>8464</v>
      </c>
      <c r="B4013" s="884" t="s">
        <v>22115</v>
      </c>
      <c r="C4013" s="885" t="s">
        <v>22116</v>
      </c>
      <c r="D4013" s="884" t="s">
        <v>8787</v>
      </c>
      <c r="E4013" s="884" t="s">
        <v>13662</v>
      </c>
      <c r="F4013" s="884" t="s">
        <v>15006</v>
      </c>
    </row>
    <row r="4014" customFormat="false" ht="23.25" hidden="false" customHeight="false" outlineLevel="0" collapsed="false">
      <c r="A4014" s="884" t="s">
        <v>8464</v>
      </c>
      <c r="B4014" s="884" t="s">
        <v>22117</v>
      </c>
      <c r="C4014" s="885" t="s">
        <v>22118</v>
      </c>
      <c r="D4014" s="884" t="s">
        <v>8787</v>
      </c>
      <c r="E4014" s="884" t="s">
        <v>22119</v>
      </c>
      <c r="F4014" s="884" t="s">
        <v>18753</v>
      </c>
    </row>
    <row r="4015" customFormat="false" ht="23.25" hidden="false" customHeight="false" outlineLevel="0" collapsed="false">
      <c r="A4015" s="884" t="s">
        <v>8464</v>
      </c>
      <c r="B4015" s="884" t="s">
        <v>22120</v>
      </c>
      <c r="C4015" s="885" t="s">
        <v>22121</v>
      </c>
      <c r="D4015" s="884" t="s">
        <v>8787</v>
      </c>
      <c r="E4015" s="884" t="s">
        <v>22122</v>
      </c>
      <c r="F4015" s="884" t="s">
        <v>14998</v>
      </c>
    </row>
    <row r="4016" customFormat="false" ht="23.25" hidden="false" customHeight="false" outlineLevel="0" collapsed="false">
      <c r="A4016" s="884" t="s">
        <v>8464</v>
      </c>
      <c r="B4016" s="884" t="s">
        <v>22123</v>
      </c>
      <c r="C4016" s="885" t="s">
        <v>22124</v>
      </c>
      <c r="D4016" s="884" t="s">
        <v>8787</v>
      </c>
      <c r="E4016" s="884" t="s">
        <v>22122</v>
      </c>
      <c r="F4016" s="884" t="s">
        <v>14998</v>
      </c>
    </row>
    <row r="4017" customFormat="false" ht="23.25" hidden="false" customHeight="false" outlineLevel="0" collapsed="false">
      <c r="A4017" s="884" t="s">
        <v>8464</v>
      </c>
      <c r="B4017" s="884" t="s">
        <v>22125</v>
      </c>
      <c r="C4017" s="885" t="s">
        <v>22126</v>
      </c>
      <c r="D4017" s="884" t="s">
        <v>8787</v>
      </c>
      <c r="E4017" s="884" t="s">
        <v>9962</v>
      </c>
      <c r="F4017" s="884" t="s">
        <v>22127</v>
      </c>
    </row>
    <row r="4018" customFormat="false" ht="23.25" hidden="false" customHeight="false" outlineLevel="0" collapsed="false">
      <c r="A4018" s="884" t="s">
        <v>8464</v>
      </c>
      <c r="B4018" s="884" t="s">
        <v>22128</v>
      </c>
      <c r="C4018" s="885" t="s">
        <v>22129</v>
      </c>
      <c r="D4018" s="884" t="s">
        <v>8787</v>
      </c>
      <c r="E4018" s="884" t="s">
        <v>22130</v>
      </c>
      <c r="F4018" s="884" t="s">
        <v>22131</v>
      </c>
    </row>
    <row r="4019" customFormat="false" ht="23.25" hidden="false" customHeight="false" outlineLevel="0" collapsed="false">
      <c r="A4019" s="884" t="s">
        <v>8464</v>
      </c>
      <c r="B4019" s="884" t="s">
        <v>22132</v>
      </c>
      <c r="C4019" s="885" t="s">
        <v>22133</v>
      </c>
      <c r="D4019" s="884" t="s">
        <v>8787</v>
      </c>
      <c r="E4019" s="884" t="s">
        <v>22134</v>
      </c>
      <c r="F4019" s="884" t="s">
        <v>22135</v>
      </c>
    </row>
    <row r="4020" customFormat="false" ht="23.25" hidden="false" customHeight="false" outlineLevel="0" collapsed="false">
      <c r="A4020" s="884" t="s">
        <v>8464</v>
      </c>
      <c r="B4020" s="884" t="s">
        <v>22136</v>
      </c>
      <c r="C4020" s="885" t="s">
        <v>22137</v>
      </c>
      <c r="D4020" s="884" t="s">
        <v>8787</v>
      </c>
      <c r="E4020" s="884" t="s">
        <v>15973</v>
      </c>
      <c r="F4020" s="884" t="s">
        <v>22138</v>
      </c>
    </row>
    <row r="4021" customFormat="false" ht="23.25" hidden="false" customHeight="false" outlineLevel="0" collapsed="false">
      <c r="A4021" s="884" t="s">
        <v>8464</v>
      </c>
      <c r="B4021" s="884" t="s">
        <v>22139</v>
      </c>
      <c r="C4021" s="885" t="s">
        <v>22140</v>
      </c>
      <c r="D4021" s="884" t="s">
        <v>8787</v>
      </c>
      <c r="E4021" s="884" t="s">
        <v>20090</v>
      </c>
      <c r="F4021" s="884" t="s">
        <v>22141</v>
      </c>
    </row>
    <row r="4022" customFormat="false" ht="23.25" hidden="false" customHeight="false" outlineLevel="0" collapsed="false">
      <c r="A4022" s="884" t="s">
        <v>8464</v>
      </c>
      <c r="B4022" s="884" t="s">
        <v>22142</v>
      </c>
      <c r="C4022" s="885" t="s">
        <v>22143</v>
      </c>
      <c r="D4022" s="884" t="s">
        <v>8787</v>
      </c>
      <c r="E4022" s="884" t="s">
        <v>22144</v>
      </c>
      <c r="F4022" s="884" t="s">
        <v>22145</v>
      </c>
    </row>
    <row r="4023" customFormat="false" ht="23.25" hidden="false" customHeight="false" outlineLevel="0" collapsed="false">
      <c r="A4023" s="884" t="s">
        <v>8464</v>
      </c>
      <c r="B4023" s="884" t="s">
        <v>22146</v>
      </c>
      <c r="C4023" s="885" t="s">
        <v>22147</v>
      </c>
      <c r="D4023" s="884" t="s">
        <v>8787</v>
      </c>
      <c r="E4023" s="884" t="s">
        <v>16961</v>
      </c>
      <c r="F4023" s="884" t="s">
        <v>19799</v>
      </c>
    </row>
    <row r="4024" customFormat="false" ht="23.25" hidden="false" customHeight="false" outlineLevel="0" collapsed="false">
      <c r="A4024" s="884" t="s">
        <v>8464</v>
      </c>
      <c r="B4024" s="884" t="s">
        <v>22148</v>
      </c>
      <c r="C4024" s="885" t="s">
        <v>22149</v>
      </c>
      <c r="D4024" s="884" t="s">
        <v>8787</v>
      </c>
      <c r="E4024" s="884" t="s">
        <v>18742</v>
      </c>
      <c r="F4024" s="884" t="s">
        <v>22150</v>
      </c>
    </row>
    <row r="4025" customFormat="false" ht="23.25" hidden="false" customHeight="false" outlineLevel="0" collapsed="false">
      <c r="A4025" s="884" t="s">
        <v>8464</v>
      </c>
      <c r="B4025" s="884" t="s">
        <v>22151</v>
      </c>
      <c r="C4025" s="885" t="s">
        <v>22152</v>
      </c>
      <c r="D4025" s="884" t="s">
        <v>8787</v>
      </c>
      <c r="E4025" s="884" t="s">
        <v>22153</v>
      </c>
      <c r="F4025" s="884" t="s">
        <v>19541</v>
      </c>
    </row>
    <row r="4026" customFormat="false" ht="23.25" hidden="false" customHeight="false" outlineLevel="0" collapsed="false">
      <c r="A4026" s="884" t="s">
        <v>8464</v>
      </c>
      <c r="B4026" s="884" t="s">
        <v>22154</v>
      </c>
      <c r="C4026" s="885" t="s">
        <v>22155</v>
      </c>
      <c r="D4026" s="884" t="s">
        <v>8787</v>
      </c>
      <c r="E4026" s="884" t="s">
        <v>22156</v>
      </c>
      <c r="F4026" s="884" t="s">
        <v>19695</v>
      </c>
    </row>
    <row r="4027" customFormat="false" ht="23.25" hidden="false" customHeight="false" outlineLevel="0" collapsed="false">
      <c r="A4027" s="884" t="s">
        <v>8464</v>
      </c>
      <c r="B4027" s="884" t="s">
        <v>22157</v>
      </c>
      <c r="C4027" s="885" t="s">
        <v>22158</v>
      </c>
      <c r="D4027" s="884" t="s">
        <v>8787</v>
      </c>
      <c r="E4027" s="884" t="s">
        <v>22159</v>
      </c>
      <c r="F4027" s="884" t="s">
        <v>22160</v>
      </c>
    </row>
    <row r="4028" customFormat="false" ht="23.25" hidden="false" customHeight="false" outlineLevel="0" collapsed="false">
      <c r="A4028" s="884" t="s">
        <v>8464</v>
      </c>
      <c r="B4028" s="884" t="s">
        <v>22161</v>
      </c>
      <c r="C4028" s="885" t="s">
        <v>22162</v>
      </c>
      <c r="D4028" s="884" t="s">
        <v>8787</v>
      </c>
      <c r="E4028" s="884" t="s">
        <v>22163</v>
      </c>
      <c r="F4028" s="884" t="s">
        <v>22119</v>
      </c>
    </row>
    <row r="4029" customFormat="false" ht="23.25" hidden="false" customHeight="false" outlineLevel="0" collapsed="false">
      <c r="A4029" s="884" t="s">
        <v>8464</v>
      </c>
      <c r="B4029" s="884" t="s">
        <v>22164</v>
      </c>
      <c r="C4029" s="885" t="s">
        <v>22165</v>
      </c>
      <c r="D4029" s="884" t="s">
        <v>8787</v>
      </c>
      <c r="E4029" s="884" t="s">
        <v>18399</v>
      </c>
      <c r="F4029" s="884" t="s">
        <v>22166</v>
      </c>
    </row>
    <row r="4030" customFormat="false" ht="23.25" hidden="false" customHeight="false" outlineLevel="0" collapsed="false">
      <c r="A4030" s="884" t="s">
        <v>8464</v>
      </c>
      <c r="B4030" s="884" t="s">
        <v>22167</v>
      </c>
      <c r="C4030" s="885" t="s">
        <v>22168</v>
      </c>
      <c r="D4030" s="884" t="s">
        <v>8787</v>
      </c>
      <c r="E4030" s="884" t="s">
        <v>18533</v>
      </c>
      <c r="F4030" s="884" t="s">
        <v>22169</v>
      </c>
    </row>
    <row r="4031" customFormat="false" ht="23.25" hidden="false" customHeight="false" outlineLevel="0" collapsed="false">
      <c r="A4031" s="884" t="s">
        <v>8464</v>
      </c>
      <c r="B4031" s="884" t="s">
        <v>22170</v>
      </c>
      <c r="C4031" s="885" t="s">
        <v>22171</v>
      </c>
      <c r="D4031" s="884" t="s">
        <v>8787</v>
      </c>
      <c r="E4031" s="884" t="s">
        <v>22172</v>
      </c>
      <c r="F4031" s="884" t="s">
        <v>22173</v>
      </c>
    </row>
    <row r="4032" customFormat="false" ht="23.25" hidden="false" customHeight="false" outlineLevel="0" collapsed="false">
      <c r="A4032" s="884" t="s">
        <v>8464</v>
      </c>
      <c r="B4032" s="884" t="s">
        <v>22174</v>
      </c>
      <c r="C4032" s="885" t="s">
        <v>22175</v>
      </c>
      <c r="D4032" s="884" t="s">
        <v>8787</v>
      </c>
      <c r="E4032" s="884" t="s">
        <v>22176</v>
      </c>
      <c r="F4032" s="884" t="s">
        <v>11023</v>
      </c>
    </row>
    <row r="4033" customFormat="false" ht="23.25" hidden="false" customHeight="false" outlineLevel="0" collapsed="false">
      <c r="A4033" s="884" t="s">
        <v>8464</v>
      </c>
      <c r="B4033" s="884" t="s">
        <v>22177</v>
      </c>
      <c r="C4033" s="885" t="s">
        <v>22178</v>
      </c>
      <c r="D4033" s="884" t="s">
        <v>8787</v>
      </c>
      <c r="E4033" s="884" t="s">
        <v>8637</v>
      </c>
      <c r="F4033" s="884" t="s">
        <v>22179</v>
      </c>
    </row>
    <row r="4034" customFormat="false" ht="23.25" hidden="false" customHeight="false" outlineLevel="0" collapsed="false">
      <c r="A4034" s="884" t="s">
        <v>8464</v>
      </c>
      <c r="B4034" s="884" t="s">
        <v>22180</v>
      </c>
      <c r="C4034" s="885" t="s">
        <v>22181</v>
      </c>
      <c r="D4034" s="884" t="s">
        <v>8787</v>
      </c>
      <c r="E4034" s="884" t="s">
        <v>22182</v>
      </c>
      <c r="F4034" s="884" t="s">
        <v>10668</v>
      </c>
    </row>
    <row r="4035" customFormat="false" ht="23.25" hidden="false" customHeight="false" outlineLevel="0" collapsed="false">
      <c r="A4035" s="884" t="s">
        <v>8464</v>
      </c>
      <c r="B4035" s="884" t="s">
        <v>22183</v>
      </c>
      <c r="C4035" s="885" t="s">
        <v>22184</v>
      </c>
      <c r="D4035" s="884" t="s">
        <v>8787</v>
      </c>
      <c r="E4035" s="884" t="s">
        <v>14994</v>
      </c>
      <c r="F4035" s="884" t="s">
        <v>22185</v>
      </c>
    </row>
    <row r="4036" customFormat="false" ht="23.25" hidden="false" customHeight="false" outlineLevel="0" collapsed="false">
      <c r="A4036" s="884" t="s">
        <v>8464</v>
      </c>
      <c r="B4036" s="884" t="s">
        <v>22186</v>
      </c>
      <c r="C4036" s="885" t="s">
        <v>22187</v>
      </c>
      <c r="D4036" s="884" t="s">
        <v>8787</v>
      </c>
      <c r="E4036" s="884" t="s">
        <v>22188</v>
      </c>
      <c r="F4036" s="884" t="s">
        <v>17584</v>
      </c>
    </row>
    <row r="4037" customFormat="false" ht="23.25" hidden="false" customHeight="false" outlineLevel="0" collapsed="false">
      <c r="A4037" s="884" t="s">
        <v>8464</v>
      </c>
      <c r="B4037" s="884" t="s">
        <v>22189</v>
      </c>
      <c r="C4037" s="885" t="s">
        <v>22190</v>
      </c>
      <c r="D4037" s="884" t="s">
        <v>8787</v>
      </c>
      <c r="E4037" s="884" t="s">
        <v>19093</v>
      </c>
      <c r="F4037" s="884" t="s">
        <v>20597</v>
      </c>
    </row>
    <row r="4038" customFormat="false" ht="23.25" hidden="false" customHeight="false" outlineLevel="0" collapsed="false">
      <c r="A4038" s="884" t="s">
        <v>8464</v>
      </c>
      <c r="B4038" s="884" t="s">
        <v>22191</v>
      </c>
      <c r="C4038" s="885" t="s">
        <v>22192</v>
      </c>
      <c r="D4038" s="884" t="s">
        <v>8787</v>
      </c>
      <c r="E4038" s="884" t="s">
        <v>18992</v>
      </c>
      <c r="F4038" s="884" t="s">
        <v>22193</v>
      </c>
    </row>
    <row r="4039" customFormat="false" ht="23.25" hidden="false" customHeight="false" outlineLevel="0" collapsed="false">
      <c r="A4039" s="884" t="s">
        <v>8464</v>
      </c>
      <c r="B4039" s="884" t="s">
        <v>22194</v>
      </c>
      <c r="C4039" s="885" t="s">
        <v>22195</v>
      </c>
      <c r="D4039" s="884" t="s">
        <v>8787</v>
      </c>
      <c r="E4039" s="884" t="s">
        <v>16414</v>
      </c>
      <c r="F4039" s="884" t="s">
        <v>11872</v>
      </c>
    </row>
    <row r="4040" customFormat="false" ht="23.25" hidden="false" customHeight="false" outlineLevel="0" collapsed="false">
      <c r="A4040" s="884" t="s">
        <v>8464</v>
      </c>
      <c r="B4040" s="884" t="s">
        <v>22196</v>
      </c>
      <c r="C4040" s="885" t="s">
        <v>22197</v>
      </c>
      <c r="D4040" s="884" t="s">
        <v>8787</v>
      </c>
      <c r="E4040" s="884" t="s">
        <v>22198</v>
      </c>
      <c r="F4040" s="884" t="s">
        <v>8964</v>
      </c>
    </row>
    <row r="4041" customFormat="false" ht="23.25" hidden="false" customHeight="false" outlineLevel="0" collapsed="false">
      <c r="A4041" s="884" t="s">
        <v>8464</v>
      </c>
      <c r="B4041" s="884" t="s">
        <v>22199</v>
      </c>
      <c r="C4041" s="885" t="s">
        <v>22200</v>
      </c>
      <c r="D4041" s="884" t="s">
        <v>8787</v>
      </c>
      <c r="E4041" s="884" t="s">
        <v>17720</v>
      </c>
      <c r="F4041" s="884" t="s">
        <v>22201</v>
      </c>
    </row>
    <row r="4042" customFormat="false" ht="23.25" hidden="false" customHeight="false" outlineLevel="0" collapsed="false">
      <c r="A4042" s="884" t="s">
        <v>8464</v>
      </c>
      <c r="B4042" s="884" t="s">
        <v>22202</v>
      </c>
      <c r="C4042" s="885" t="s">
        <v>22203</v>
      </c>
      <c r="D4042" s="884" t="s">
        <v>8787</v>
      </c>
      <c r="E4042" s="884" t="s">
        <v>22204</v>
      </c>
      <c r="F4042" s="884" t="s">
        <v>8640</v>
      </c>
    </row>
    <row r="4043" customFormat="false" ht="23.25" hidden="false" customHeight="false" outlineLevel="0" collapsed="false">
      <c r="A4043" s="884" t="s">
        <v>8464</v>
      </c>
      <c r="B4043" s="884" t="s">
        <v>22205</v>
      </c>
      <c r="C4043" s="885" t="s">
        <v>22206</v>
      </c>
      <c r="D4043" s="884" t="s">
        <v>8787</v>
      </c>
      <c r="E4043" s="884" t="s">
        <v>11329</v>
      </c>
      <c r="F4043" s="884" t="s">
        <v>22207</v>
      </c>
    </row>
    <row r="4044" customFormat="false" ht="23.25" hidden="false" customHeight="false" outlineLevel="0" collapsed="false">
      <c r="A4044" s="884" t="s">
        <v>8464</v>
      </c>
      <c r="B4044" s="884" t="s">
        <v>22208</v>
      </c>
      <c r="C4044" s="885" t="s">
        <v>22209</v>
      </c>
      <c r="D4044" s="884" t="s">
        <v>8787</v>
      </c>
      <c r="E4044" s="884" t="s">
        <v>16995</v>
      </c>
      <c r="F4044" s="884" t="s">
        <v>22210</v>
      </c>
    </row>
    <row r="4045" customFormat="false" ht="23.25" hidden="false" customHeight="false" outlineLevel="0" collapsed="false">
      <c r="A4045" s="884" t="s">
        <v>8464</v>
      </c>
      <c r="B4045" s="884" t="s">
        <v>22211</v>
      </c>
      <c r="C4045" s="885" t="s">
        <v>22212</v>
      </c>
      <c r="D4045" s="884" t="s">
        <v>8787</v>
      </c>
      <c r="E4045" s="884" t="s">
        <v>22213</v>
      </c>
      <c r="F4045" s="884" t="s">
        <v>20749</v>
      </c>
    </row>
    <row r="4046" customFormat="false" ht="23.25" hidden="false" customHeight="false" outlineLevel="0" collapsed="false">
      <c r="A4046" s="884" t="s">
        <v>8464</v>
      </c>
      <c r="B4046" s="884" t="s">
        <v>22214</v>
      </c>
      <c r="C4046" s="885" t="s">
        <v>22215</v>
      </c>
      <c r="D4046" s="884" t="s">
        <v>8787</v>
      </c>
      <c r="E4046" s="884" t="s">
        <v>16398</v>
      </c>
      <c r="F4046" s="884" t="s">
        <v>22216</v>
      </c>
    </row>
    <row r="4047" customFormat="false" ht="23.25" hidden="false" customHeight="false" outlineLevel="0" collapsed="false">
      <c r="A4047" s="884" t="s">
        <v>8464</v>
      </c>
      <c r="B4047" s="884" t="s">
        <v>22217</v>
      </c>
      <c r="C4047" s="885" t="s">
        <v>22218</v>
      </c>
      <c r="D4047" s="884" t="s">
        <v>8787</v>
      </c>
      <c r="E4047" s="884" t="s">
        <v>22219</v>
      </c>
      <c r="F4047" s="884" t="s">
        <v>18687</v>
      </c>
    </row>
    <row r="4048" customFormat="false" ht="23.25" hidden="false" customHeight="false" outlineLevel="0" collapsed="false">
      <c r="A4048" s="884" t="s">
        <v>8464</v>
      </c>
      <c r="B4048" s="884" t="s">
        <v>22220</v>
      </c>
      <c r="C4048" s="885" t="s">
        <v>22221</v>
      </c>
      <c r="D4048" s="884" t="s">
        <v>8787</v>
      </c>
      <c r="E4048" s="884" t="s">
        <v>16455</v>
      </c>
      <c r="F4048" s="884" t="s">
        <v>16793</v>
      </c>
    </row>
    <row r="4049" customFormat="false" ht="23.25" hidden="false" customHeight="false" outlineLevel="0" collapsed="false">
      <c r="A4049" s="884" t="s">
        <v>8464</v>
      </c>
      <c r="B4049" s="884" t="s">
        <v>22222</v>
      </c>
      <c r="C4049" s="885" t="s">
        <v>22223</v>
      </c>
      <c r="D4049" s="884" t="s">
        <v>8787</v>
      </c>
      <c r="E4049" s="884" t="s">
        <v>22224</v>
      </c>
      <c r="F4049" s="884" t="s">
        <v>18533</v>
      </c>
    </row>
    <row r="4050" customFormat="false" ht="23.25" hidden="false" customHeight="false" outlineLevel="0" collapsed="false">
      <c r="A4050" s="884" t="s">
        <v>8464</v>
      </c>
      <c r="B4050" s="884" t="s">
        <v>22225</v>
      </c>
      <c r="C4050" s="885" t="s">
        <v>22226</v>
      </c>
      <c r="D4050" s="884" t="s">
        <v>8787</v>
      </c>
      <c r="E4050" s="884" t="s">
        <v>16653</v>
      </c>
      <c r="F4050" s="884" t="s">
        <v>10753</v>
      </c>
    </row>
    <row r="4051" customFormat="false" ht="23.25" hidden="false" customHeight="false" outlineLevel="0" collapsed="false">
      <c r="A4051" s="884" t="s">
        <v>8464</v>
      </c>
      <c r="B4051" s="884" t="s">
        <v>22227</v>
      </c>
      <c r="C4051" s="885" t="s">
        <v>22228</v>
      </c>
      <c r="D4051" s="884" t="s">
        <v>8787</v>
      </c>
      <c r="E4051" s="884" t="s">
        <v>22229</v>
      </c>
      <c r="F4051" s="884" t="s">
        <v>18010</v>
      </c>
    </row>
    <row r="4052" customFormat="false" ht="23.25" hidden="false" customHeight="false" outlineLevel="0" collapsed="false">
      <c r="A4052" s="884" t="s">
        <v>8464</v>
      </c>
      <c r="B4052" s="884" t="s">
        <v>22230</v>
      </c>
      <c r="C4052" s="885" t="s">
        <v>22231</v>
      </c>
      <c r="D4052" s="884" t="s">
        <v>8787</v>
      </c>
      <c r="E4052" s="884" t="s">
        <v>22232</v>
      </c>
      <c r="F4052" s="884" t="s">
        <v>22233</v>
      </c>
    </row>
    <row r="4053" customFormat="false" ht="23.25" hidden="false" customHeight="false" outlineLevel="0" collapsed="false">
      <c r="A4053" s="884" t="s">
        <v>8464</v>
      </c>
      <c r="B4053" s="884" t="s">
        <v>22234</v>
      </c>
      <c r="C4053" s="885" t="s">
        <v>22235</v>
      </c>
      <c r="D4053" s="884" t="s">
        <v>8787</v>
      </c>
      <c r="E4053" s="884" t="s">
        <v>18813</v>
      </c>
      <c r="F4053" s="884" t="s">
        <v>16756</v>
      </c>
    </row>
    <row r="4054" customFormat="false" ht="23.25" hidden="false" customHeight="false" outlineLevel="0" collapsed="false">
      <c r="A4054" s="884" t="s">
        <v>8464</v>
      </c>
      <c r="B4054" s="884" t="s">
        <v>22236</v>
      </c>
      <c r="C4054" s="885" t="s">
        <v>22237</v>
      </c>
      <c r="D4054" s="884" t="s">
        <v>8787</v>
      </c>
      <c r="E4054" s="884" t="s">
        <v>22238</v>
      </c>
      <c r="F4054" s="884" t="s">
        <v>20748</v>
      </c>
    </row>
    <row r="4055" customFormat="false" ht="23.25" hidden="false" customHeight="false" outlineLevel="0" collapsed="false">
      <c r="A4055" s="884" t="s">
        <v>8464</v>
      </c>
      <c r="B4055" s="884" t="s">
        <v>22239</v>
      </c>
      <c r="C4055" s="885" t="s">
        <v>22240</v>
      </c>
      <c r="D4055" s="884" t="s">
        <v>8787</v>
      </c>
      <c r="E4055" s="884" t="s">
        <v>15424</v>
      </c>
      <c r="F4055" s="884" t="s">
        <v>15166</v>
      </c>
    </row>
    <row r="4056" customFormat="false" ht="23.25" hidden="false" customHeight="false" outlineLevel="0" collapsed="false">
      <c r="A4056" s="884" t="s">
        <v>8464</v>
      </c>
      <c r="B4056" s="884" t="s">
        <v>22241</v>
      </c>
      <c r="C4056" s="885" t="s">
        <v>22242</v>
      </c>
      <c r="D4056" s="884" t="s">
        <v>8787</v>
      </c>
      <c r="E4056" s="884" t="s">
        <v>22243</v>
      </c>
      <c r="F4056" s="884" t="s">
        <v>22244</v>
      </c>
    </row>
    <row r="4057" customFormat="false" ht="23.25" hidden="false" customHeight="false" outlineLevel="0" collapsed="false">
      <c r="A4057" s="884" t="s">
        <v>8464</v>
      </c>
      <c r="B4057" s="884" t="s">
        <v>22245</v>
      </c>
      <c r="C4057" s="885" t="s">
        <v>22246</v>
      </c>
      <c r="D4057" s="884" t="s">
        <v>8787</v>
      </c>
      <c r="E4057" s="884" t="s">
        <v>22247</v>
      </c>
      <c r="F4057" s="884" t="s">
        <v>18732</v>
      </c>
    </row>
    <row r="4058" customFormat="false" ht="23.25" hidden="false" customHeight="false" outlineLevel="0" collapsed="false">
      <c r="A4058" s="884" t="s">
        <v>8464</v>
      </c>
      <c r="B4058" s="884" t="s">
        <v>22248</v>
      </c>
      <c r="C4058" s="885" t="s">
        <v>22249</v>
      </c>
      <c r="D4058" s="884" t="s">
        <v>8787</v>
      </c>
      <c r="E4058" s="884" t="s">
        <v>14444</v>
      </c>
      <c r="F4058" s="884" t="s">
        <v>22250</v>
      </c>
    </row>
    <row r="4059" customFormat="false" ht="23.25" hidden="false" customHeight="false" outlineLevel="0" collapsed="false">
      <c r="A4059" s="884" t="s">
        <v>8464</v>
      </c>
      <c r="B4059" s="884" t="s">
        <v>22251</v>
      </c>
      <c r="C4059" s="885" t="s">
        <v>22252</v>
      </c>
      <c r="D4059" s="884" t="s">
        <v>8787</v>
      </c>
      <c r="E4059" s="884" t="s">
        <v>12178</v>
      </c>
      <c r="F4059" s="884" t="s">
        <v>10084</v>
      </c>
    </row>
    <row r="4060" customFormat="false" ht="23.25" hidden="false" customHeight="false" outlineLevel="0" collapsed="false">
      <c r="A4060" s="884" t="s">
        <v>8464</v>
      </c>
      <c r="B4060" s="884" t="s">
        <v>22253</v>
      </c>
      <c r="C4060" s="885" t="s">
        <v>22254</v>
      </c>
      <c r="D4060" s="884" t="s">
        <v>8787</v>
      </c>
      <c r="E4060" s="884" t="s">
        <v>22255</v>
      </c>
      <c r="F4060" s="884" t="s">
        <v>22256</v>
      </c>
    </row>
    <row r="4061" customFormat="false" ht="23.25" hidden="false" customHeight="false" outlineLevel="0" collapsed="false">
      <c r="A4061" s="884" t="s">
        <v>8464</v>
      </c>
      <c r="B4061" s="884" t="s">
        <v>22257</v>
      </c>
      <c r="C4061" s="885" t="s">
        <v>22258</v>
      </c>
      <c r="D4061" s="884" t="s">
        <v>8787</v>
      </c>
      <c r="E4061" s="884" t="s">
        <v>21389</v>
      </c>
      <c r="F4061" s="884" t="s">
        <v>12400</v>
      </c>
    </row>
    <row r="4062" customFormat="false" ht="23.25" hidden="false" customHeight="false" outlineLevel="0" collapsed="false">
      <c r="A4062" s="884" t="s">
        <v>8464</v>
      </c>
      <c r="B4062" s="884" t="s">
        <v>22259</v>
      </c>
      <c r="C4062" s="885" t="s">
        <v>22260</v>
      </c>
      <c r="D4062" s="884" t="s">
        <v>8787</v>
      </c>
      <c r="E4062" s="884" t="s">
        <v>22261</v>
      </c>
      <c r="F4062" s="884" t="s">
        <v>15393</v>
      </c>
    </row>
    <row r="4063" customFormat="false" ht="23.25" hidden="false" customHeight="false" outlineLevel="0" collapsed="false">
      <c r="A4063" s="884" t="s">
        <v>8464</v>
      </c>
      <c r="B4063" s="884" t="s">
        <v>22262</v>
      </c>
      <c r="C4063" s="885" t="s">
        <v>22263</v>
      </c>
      <c r="D4063" s="884" t="s">
        <v>8787</v>
      </c>
      <c r="E4063" s="884" t="s">
        <v>22264</v>
      </c>
      <c r="F4063" s="884" t="s">
        <v>22265</v>
      </c>
    </row>
    <row r="4064" customFormat="false" ht="23.25" hidden="false" customHeight="false" outlineLevel="0" collapsed="false">
      <c r="A4064" s="884" t="s">
        <v>8464</v>
      </c>
      <c r="B4064" s="884" t="s">
        <v>22266</v>
      </c>
      <c r="C4064" s="885" t="s">
        <v>22267</v>
      </c>
      <c r="D4064" s="884" t="s">
        <v>8787</v>
      </c>
      <c r="E4064" s="884" t="s">
        <v>22268</v>
      </c>
      <c r="F4064" s="884" t="s">
        <v>22269</v>
      </c>
    </row>
    <row r="4065" customFormat="false" ht="15" hidden="false" customHeight="false" outlineLevel="0" collapsed="false">
      <c r="A4065" s="884" t="s">
        <v>8464</v>
      </c>
      <c r="B4065" s="884" t="s">
        <v>22270</v>
      </c>
      <c r="C4065" s="885" t="s">
        <v>22271</v>
      </c>
      <c r="D4065" s="884" t="s">
        <v>8787</v>
      </c>
      <c r="E4065" s="884" t="s">
        <v>22272</v>
      </c>
      <c r="F4065" s="884" t="s">
        <v>22273</v>
      </c>
    </row>
    <row r="4066" customFormat="false" ht="15" hidden="false" customHeight="false" outlineLevel="0" collapsed="false">
      <c r="A4066" s="884" t="s">
        <v>8464</v>
      </c>
      <c r="B4066" s="884" t="s">
        <v>22274</v>
      </c>
      <c r="C4066" s="885" t="s">
        <v>22275</v>
      </c>
      <c r="D4066" s="884" t="s">
        <v>8787</v>
      </c>
      <c r="E4066" s="884" t="s">
        <v>22276</v>
      </c>
      <c r="F4066" s="884" t="s">
        <v>21522</v>
      </c>
    </row>
    <row r="4067" customFormat="false" ht="15" hidden="false" customHeight="false" outlineLevel="0" collapsed="false">
      <c r="A4067" s="884" t="s">
        <v>8464</v>
      </c>
      <c r="B4067" s="884" t="s">
        <v>22277</v>
      </c>
      <c r="C4067" s="885" t="s">
        <v>22278</v>
      </c>
      <c r="D4067" s="884" t="s">
        <v>8787</v>
      </c>
      <c r="E4067" s="884" t="s">
        <v>22279</v>
      </c>
      <c r="F4067" s="884" t="s">
        <v>22280</v>
      </c>
    </row>
    <row r="4068" customFormat="false" ht="15" hidden="false" customHeight="false" outlineLevel="0" collapsed="false">
      <c r="A4068" s="884" t="s">
        <v>8464</v>
      </c>
      <c r="B4068" s="884" t="s">
        <v>22281</v>
      </c>
      <c r="C4068" s="885" t="s">
        <v>22282</v>
      </c>
      <c r="D4068" s="884" t="s">
        <v>8787</v>
      </c>
      <c r="E4068" s="884" t="s">
        <v>22283</v>
      </c>
      <c r="F4068" s="884" t="s">
        <v>22284</v>
      </c>
    </row>
    <row r="4069" customFormat="false" ht="23.25" hidden="false" customHeight="false" outlineLevel="0" collapsed="false">
      <c r="A4069" s="884" t="s">
        <v>8464</v>
      </c>
      <c r="B4069" s="884" t="s">
        <v>22285</v>
      </c>
      <c r="C4069" s="885" t="s">
        <v>22286</v>
      </c>
      <c r="D4069" s="884" t="s">
        <v>8787</v>
      </c>
      <c r="E4069" s="884" t="s">
        <v>22287</v>
      </c>
      <c r="F4069" s="884" t="s">
        <v>22288</v>
      </c>
    </row>
    <row r="4070" customFormat="false" ht="23.25" hidden="false" customHeight="false" outlineLevel="0" collapsed="false">
      <c r="A4070" s="884" t="s">
        <v>8464</v>
      </c>
      <c r="B4070" s="884" t="s">
        <v>22289</v>
      </c>
      <c r="C4070" s="885" t="s">
        <v>22290</v>
      </c>
      <c r="D4070" s="884" t="s">
        <v>8787</v>
      </c>
      <c r="E4070" s="884" t="s">
        <v>22291</v>
      </c>
      <c r="F4070" s="884" t="s">
        <v>22292</v>
      </c>
    </row>
    <row r="4071" customFormat="false" ht="23.25" hidden="false" customHeight="false" outlineLevel="0" collapsed="false">
      <c r="A4071" s="884" t="s">
        <v>8464</v>
      </c>
      <c r="B4071" s="884" t="s">
        <v>22293</v>
      </c>
      <c r="C4071" s="885" t="s">
        <v>22294</v>
      </c>
      <c r="D4071" s="884" t="s">
        <v>8787</v>
      </c>
      <c r="E4071" s="884" t="s">
        <v>22295</v>
      </c>
      <c r="F4071" s="884" t="s">
        <v>22296</v>
      </c>
    </row>
    <row r="4072" customFormat="false" ht="23.25" hidden="false" customHeight="false" outlineLevel="0" collapsed="false">
      <c r="A4072" s="884" t="s">
        <v>8464</v>
      </c>
      <c r="B4072" s="884" t="s">
        <v>22297</v>
      </c>
      <c r="C4072" s="885" t="s">
        <v>22298</v>
      </c>
      <c r="D4072" s="884" t="s">
        <v>8787</v>
      </c>
      <c r="E4072" s="884" t="s">
        <v>22299</v>
      </c>
      <c r="F4072" s="884" t="s">
        <v>22300</v>
      </c>
    </row>
    <row r="4073" customFormat="false" ht="23.25" hidden="false" customHeight="false" outlineLevel="0" collapsed="false">
      <c r="A4073" s="884" t="s">
        <v>8464</v>
      </c>
      <c r="B4073" s="884" t="s">
        <v>22301</v>
      </c>
      <c r="C4073" s="885" t="s">
        <v>22302</v>
      </c>
      <c r="D4073" s="884" t="s">
        <v>8787</v>
      </c>
      <c r="E4073" s="884" t="s">
        <v>22303</v>
      </c>
      <c r="F4073" s="884" t="s">
        <v>22304</v>
      </c>
    </row>
    <row r="4074" customFormat="false" ht="23.25" hidden="false" customHeight="false" outlineLevel="0" collapsed="false">
      <c r="A4074" s="884" t="s">
        <v>8464</v>
      </c>
      <c r="B4074" s="884" t="s">
        <v>22305</v>
      </c>
      <c r="C4074" s="885" t="s">
        <v>22306</v>
      </c>
      <c r="D4074" s="884" t="s">
        <v>8787</v>
      </c>
      <c r="E4074" s="884" t="s">
        <v>22307</v>
      </c>
      <c r="F4074" s="884" t="s">
        <v>22308</v>
      </c>
    </row>
    <row r="4075" customFormat="false" ht="23.25" hidden="false" customHeight="false" outlineLevel="0" collapsed="false">
      <c r="A4075" s="884" t="s">
        <v>8464</v>
      </c>
      <c r="B4075" s="884" t="s">
        <v>22309</v>
      </c>
      <c r="C4075" s="885" t="s">
        <v>22310</v>
      </c>
      <c r="D4075" s="884" t="s">
        <v>8787</v>
      </c>
      <c r="E4075" s="884" t="s">
        <v>22308</v>
      </c>
      <c r="F4075" s="884" t="s">
        <v>22311</v>
      </c>
    </row>
    <row r="4076" customFormat="false" ht="23.25" hidden="false" customHeight="false" outlineLevel="0" collapsed="false">
      <c r="A4076" s="884" t="s">
        <v>8464</v>
      </c>
      <c r="B4076" s="884" t="s">
        <v>22312</v>
      </c>
      <c r="C4076" s="885" t="s">
        <v>22313</v>
      </c>
      <c r="D4076" s="884" t="s">
        <v>8787</v>
      </c>
      <c r="E4076" s="884" t="s">
        <v>22314</v>
      </c>
      <c r="F4076" s="884" t="s">
        <v>22315</v>
      </c>
    </row>
    <row r="4077" customFormat="false" ht="23.25" hidden="false" customHeight="false" outlineLevel="0" collapsed="false">
      <c r="A4077" s="884" t="s">
        <v>8464</v>
      </c>
      <c r="B4077" s="884" t="s">
        <v>22316</v>
      </c>
      <c r="C4077" s="885" t="s">
        <v>22317</v>
      </c>
      <c r="D4077" s="884" t="s">
        <v>8787</v>
      </c>
      <c r="E4077" s="884" t="s">
        <v>22318</v>
      </c>
      <c r="F4077" s="884" t="s">
        <v>22319</v>
      </c>
    </row>
    <row r="4078" customFormat="false" ht="23.25" hidden="false" customHeight="false" outlineLevel="0" collapsed="false">
      <c r="A4078" s="884" t="s">
        <v>8464</v>
      </c>
      <c r="B4078" s="884" t="s">
        <v>22320</v>
      </c>
      <c r="C4078" s="885" t="s">
        <v>22321</v>
      </c>
      <c r="D4078" s="884" t="s">
        <v>8787</v>
      </c>
      <c r="E4078" s="884" t="s">
        <v>22322</v>
      </c>
      <c r="F4078" s="884" t="s">
        <v>22323</v>
      </c>
    </row>
    <row r="4079" customFormat="false" ht="15" hidden="false" customHeight="false" outlineLevel="0" collapsed="false">
      <c r="A4079" s="884" t="s">
        <v>8464</v>
      </c>
      <c r="B4079" s="884" t="s">
        <v>22324</v>
      </c>
      <c r="C4079" s="885" t="s">
        <v>22325</v>
      </c>
      <c r="D4079" s="884" t="s">
        <v>8787</v>
      </c>
      <c r="E4079" s="884" t="s">
        <v>11791</v>
      </c>
      <c r="F4079" s="884" t="s">
        <v>17283</v>
      </c>
    </row>
    <row r="4080" customFormat="false" ht="15" hidden="false" customHeight="false" outlineLevel="0" collapsed="false">
      <c r="A4080" s="884" t="s">
        <v>8464</v>
      </c>
      <c r="B4080" s="884" t="s">
        <v>22326</v>
      </c>
      <c r="C4080" s="885" t="s">
        <v>22327</v>
      </c>
      <c r="D4080" s="884" t="s">
        <v>8787</v>
      </c>
      <c r="E4080" s="884" t="s">
        <v>22328</v>
      </c>
      <c r="F4080" s="884" t="s">
        <v>22329</v>
      </c>
    </row>
    <row r="4081" customFormat="false" ht="15" hidden="false" customHeight="false" outlineLevel="0" collapsed="false">
      <c r="A4081" s="884" t="s">
        <v>8464</v>
      </c>
      <c r="B4081" s="884" t="s">
        <v>22330</v>
      </c>
      <c r="C4081" s="885" t="s">
        <v>22331</v>
      </c>
      <c r="D4081" s="884" t="s">
        <v>8787</v>
      </c>
      <c r="E4081" s="884" t="s">
        <v>22332</v>
      </c>
      <c r="F4081" s="884" t="s">
        <v>22333</v>
      </c>
    </row>
    <row r="4082" customFormat="false" ht="15" hidden="false" customHeight="false" outlineLevel="0" collapsed="false">
      <c r="A4082" s="884" t="s">
        <v>8464</v>
      </c>
      <c r="B4082" s="884" t="s">
        <v>22334</v>
      </c>
      <c r="C4082" s="885" t="s">
        <v>22335</v>
      </c>
      <c r="D4082" s="884" t="s">
        <v>8787</v>
      </c>
      <c r="E4082" s="884" t="s">
        <v>22336</v>
      </c>
      <c r="F4082" s="884" t="s">
        <v>22337</v>
      </c>
    </row>
    <row r="4083" customFormat="false" ht="15" hidden="false" customHeight="false" outlineLevel="0" collapsed="false">
      <c r="A4083" s="884" t="s">
        <v>8464</v>
      </c>
      <c r="B4083" s="884" t="s">
        <v>22338</v>
      </c>
      <c r="C4083" s="885" t="s">
        <v>22339</v>
      </c>
      <c r="D4083" s="884" t="s">
        <v>8787</v>
      </c>
      <c r="E4083" s="884" t="s">
        <v>22340</v>
      </c>
      <c r="F4083" s="884" t="s">
        <v>22341</v>
      </c>
    </row>
    <row r="4084" customFormat="false" ht="34.5" hidden="false" customHeight="false" outlineLevel="0" collapsed="false">
      <c r="A4084" s="884" t="s">
        <v>8464</v>
      </c>
      <c r="B4084" s="884" t="s">
        <v>22342</v>
      </c>
      <c r="C4084" s="885" t="s">
        <v>22343</v>
      </c>
      <c r="D4084" s="884" t="s">
        <v>8787</v>
      </c>
      <c r="E4084" s="884" t="s">
        <v>22344</v>
      </c>
      <c r="F4084" s="884" t="s">
        <v>22345</v>
      </c>
    </row>
    <row r="4085" customFormat="false" ht="15" hidden="false" customHeight="false" outlineLevel="0" collapsed="false">
      <c r="A4085" s="884" t="s">
        <v>8464</v>
      </c>
      <c r="B4085" s="884" t="s">
        <v>22346</v>
      </c>
      <c r="C4085" s="885" t="s">
        <v>22347</v>
      </c>
      <c r="D4085" s="884" t="s">
        <v>8787</v>
      </c>
      <c r="E4085" s="884" t="s">
        <v>22348</v>
      </c>
      <c r="F4085" s="884" t="s">
        <v>22349</v>
      </c>
    </row>
    <row r="4086" customFormat="false" ht="23.25" hidden="false" customHeight="false" outlineLevel="0" collapsed="false">
      <c r="A4086" s="884" t="s">
        <v>8464</v>
      </c>
      <c r="B4086" s="884" t="s">
        <v>22350</v>
      </c>
      <c r="C4086" s="885" t="s">
        <v>22351</v>
      </c>
      <c r="D4086" s="884" t="s">
        <v>8787</v>
      </c>
      <c r="E4086" s="884" t="s">
        <v>22352</v>
      </c>
      <c r="F4086" s="884" t="s">
        <v>22353</v>
      </c>
    </row>
    <row r="4087" customFormat="false" ht="15" hidden="false" customHeight="false" outlineLevel="0" collapsed="false">
      <c r="A4087" s="884" t="s">
        <v>8464</v>
      </c>
      <c r="B4087" s="884" t="s">
        <v>22354</v>
      </c>
      <c r="C4087" s="885" t="s">
        <v>22355</v>
      </c>
      <c r="D4087" s="884" t="s">
        <v>8787</v>
      </c>
      <c r="E4087" s="884" t="s">
        <v>22356</v>
      </c>
      <c r="F4087" s="884" t="s">
        <v>22357</v>
      </c>
    </row>
    <row r="4088" customFormat="false" ht="15" hidden="false" customHeight="false" outlineLevel="0" collapsed="false">
      <c r="A4088" s="884" t="s">
        <v>8464</v>
      </c>
      <c r="B4088" s="884" t="s">
        <v>22358</v>
      </c>
      <c r="C4088" s="885" t="s">
        <v>22359</v>
      </c>
      <c r="D4088" s="884" t="s">
        <v>8787</v>
      </c>
      <c r="E4088" s="884" t="s">
        <v>22360</v>
      </c>
      <c r="F4088" s="884" t="s">
        <v>22361</v>
      </c>
    </row>
    <row r="4089" customFormat="false" ht="23.25" hidden="false" customHeight="false" outlineLevel="0" collapsed="false">
      <c r="A4089" s="884" t="s">
        <v>8464</v>
      </c>
      <c r="B4089" s="884" t="s">
        <v>22362</v>
      </c>
      <c r="C4089" s="885" t="s">
        <v>22363</v>
      </c>
      <c r="D4089" s="884" t="s">
        <v>8787</v>
      </c>
      <c r="E4089" s="884" t="s">
        <v>13630</v>
      </c>
      <c r="F4089" s="884" t="s">
        <v>10804</v>
      </c>
    </row>
    <row r="4090" customFormat="false" ht="23.25" hidden="false" customHeight="false" outlineLevel="0" collapsed="false">
      <c r="A4090" s="884" t="s">
        <v>8464</v>
      </c>
      <c r="B4090" s="884" t="s">
        <v>22364</v>
      </c>
      <c r="C4090" s="885" t="s">
        <v>22365</v>
      </c>
      <c r="D4090" s="884" t="s">
        <v>8787</v>
      </c>
      <c r="E4090" s="884" t="s">
        <v>20784</v>
      </c>
      <c r="F4090" s="884" t="s">
        <v>22366</v>
      </c>
    </row>
    <row r="4091" customFormat="false" ht="23.25" hidden="false" customHeight="false" outlineLevel="0" collapsed="false">
      <c r="A4091" s="884" t="s">
        <v>8464</v>
      </c>
      <c r="B4091" s="884" t="s">
        <v>22367</v>
      </c>
      <c r="C4091" s="885" t="s">
        <v>22368</v>
      </c>
      <c r="D4091" s="884" t="s">
        <v>8787</v>
      </c>
      <c r="E4091" s="884" t="s">
        <v>11179</v>
      </c>
      <c r="F4091" s="884" t="s">
        <v>19359</v>
      </c>
    </row>
    <row r="4092" customFormat="false" ht="23.25" hidden="false" customHeight="false" outlineLevel="0" collapsed="false">
      <c r="A4092" s="884" t="s">
        <v>8464</v>
      </c>
      <c r="B4092" s="884" t="s">
        <v>22369</v>
      </c>
      <c r="C4092" s="885" t="s">
        <v>22370</v>
      </c>
      <c r="D4092" s="884" t="s">
        <v>8787</v>
      </c>
      <c r="E4092" s="884" t="s">
        <v>22371</v>
      </c>
      <c r="F4092" s="884" t="s">
        <v>10068</v>
      </c>
    </row>
    <row r="4093" customFormat="false" ht="23.25" hidden="false" customHeight="false" outlineLevel="0" collapsed="false">
      <c r="A4093" s="884" t="s">
        <v>8464</v>
      </c>
      <c r="B4093" s="884" t="s">
        <v>22372</v>
      </c>
      <c r="C4093" s="885" t="s">
        <v>22373</v>
      </c>
      <c r="D4093" s="884" t="s">
        <v>8787</v>
      </c>
      <c r="E4093" s="884" t="s">
        <v>18749</v>
      </c>
      <c r="F4093" s="884" t="s">
        <v>17841</v>
      </c>
    </row>
    <row r="4094" customFormat="false" ht="23.25" hidden="false" customHeight="false" outlineLevel="0" collapsed="false">
      <c r="A4094" s="884" t="s">
        <v>8464</v>
      </c>
      <c r="B4094" s="884" t="s">
        <v>22374</v>
      </c>
      <c r="C4094" s="885" t="s">
        <v>22375</v>
      </c>
      <c r="D4094" s="884" t="s">
        <v>8787</v>
      </c>
      <c r="E4094" s="884" t="s">
        <v>12126</v>
      </c>
      <c r="F4094" s="884" t="s">
        <v>9397</v>
      </c>
    </row>
    <row r="4095" customFormat="false" ht="23.25" hidden="false" customHeight="false" outlineLevel="0" collapsed="false">
      <c r="A4095" s="884" t="s">
        <v>8464</v>
      </c>
      <c r="B4095" s="884" t="s">
        <v>22376</v>
      </c>
      <c r="C4095" s="885" t="s">
        <v>22377</v>
      </c>
      <c r="D4095" s="884" t="s">
        <v>8787</v>
      </c>
      <c r="E4095" s="884" t="s">
        <v>19563</v>
      </c>
      <c r="F4095" s="884" t="s">
        <v>11106</v>
      </c>
    </row>
    <row r="4096" customFormat="false" ht="34.5" hidden="false" customHeight="false" outlineLevel="0" collapsed="false">
      <c r="A4096" s="884" t="s">
        <v>8464</v>
      </c>
      <c r="B4096" s="884" t="s">
        <v>22378</v>
      </c>
      <c r="C4096" s="885" t="s">
        <v>22379</v>
      </c>
      <c r="D4096" s="884" t="s">
        <v>8787</v>
      </c>
      <c r="E4096" s="884" t="s">
        <v>22380</v>
      </c>
      <c r="F4096" s="884" t="s">
        <v>22381</v>
      </c>
    </row>
    <row r="4097" customFormat="false" ht="23.25" hidden="false" customHeight="false" outlineLevel="0" collapsed="false">
      <c r="A4097" s="884" t="s">
        <v>8464</v>
      </c>
      <c r="B4097" s="884" t="s">
        <v>22382</v>
      </c>
      <c r="C4097" s="885" t="s">
        <v>22383</v>
      </c>
      <c r="D4097" s="884" t="s">
        <v>8787</v>
      </c>
      <c r="E4097" s="884" t="s">
        <v>22384</v>
      </c>
      <c r="F4097" s="884" t="s">
        <v>22385</v>
      </c>
    </row>
    <row r="4098" customFormat="false" ht="15" hidden="false" customHeight="false" outlineLevel="0" collapsed="false">
      <c r="A4098" s="884" t="s">
        <v>8464</v>
      </c>
      <c r="B4098" s="884" t="s">
        <v>22386</v>
      </c>
      <c r="C4098" s="885" t="s">
        <v>22387</v>
      </c>
      <c r="D4098" s="884" t="s">
        <v>8787</v>
      </c>
      <c r="E4098" s="884" t="s">
        <v>22388</v>
      </c>
      <c r="F4098" s="884" t="s">
        <v>22389</v>
      </c>
    </row>
    <row r="4099" customFormat="false" ht="15" hidden="false" customHeight="false" outlineLevel="0" collapsed="false">
      <c r="A4099" s="884" t="s">
        <v>8464</v>
      </c>
      <c r="B4099" s="884" t="s">
        <v>22390</v>
      </c>
      <c r="C4099" s="885" t="s">
        <v>22391</v>
      </c>
      <c r="D4099" s="884" t="s">
        <v>8787</v>
      </c>
      <c r="E4099" s="884" t="s">
        <v>22392</v>
      </c>
      <c r="F4099" s="884" t="s">
        <v>22393</v>
      </c>
    </row>
    <row r="4100" customFormat="false" ht="15" hidden="false" customHeight="false" outlineLevel="0" collapsed="false">
      <c r="A4100" s="884" t="s">
        <v>8464</v>
      </c>
      <c r="B4100" s="884" t="s">
        <v>22394</v>
      </c>
      <c r="C4100" s="885" t="s">
        <v>22395</v>
      </c>
      <c r="D4100" s="884" t="s">
        <v>8787</v>
      </c>
      <c r="E4100" s="884" t="s">
        <v>22396</v>
      </c>
      <c r="F4100" s="884" t="s">
        <v>22397</v>
      </c>
    </row>
    <row r="4101" customFormat="false" ht="15" hidden="false" customHeight="false" outlineLevel="0" collapsed="false">
      <c r="A4101" s="884" t="s">
        <v>8464</v>
      </c>
      <c r="B4101" s="884" t="s">
        <v>22398</v>
      </c>
      <c r="C4101" s="885" t="s">
        <v>22399</v>
      </c>
      <c r="D4101" s="884" t="s">
        <v>8787</v>
      </c>
      <c r="E4101" s="884" t="s">
        <v>22400</v>
      </c>
      <c r="F4101" s="884" t="s">
        <v>22401</v>
      </c>
    </row>
    <row r="4102" customFormat="false" ht="23.25" hidden="false" customHeight="false" outlineLevel="0" collapsed="false">
      <c r="A4102" s="884" t="s">
        <v>8464</v>
      </c>
      <c r="B4102" s="884" t="s">
        <v>22402</v>
      </c>
      <c r="C4102" s="885" t="s">
        <v>22403</v>
      </c>
      <c r="D4102" s="884" t="s">
        <v>8787</v>
      </c>
      <c r="E4102" s="884" t="s">
        <v>10722</v>
      </c>
      <c r="F4102" s="884" t="s">
        <v>17371</v>
      </c>
    </row>
    <row r="4103" customFormat="false" ht="23.25" hidden="false" customHeight="false" outlineLevel="0" collapsed="false">
      <c r="A4103" s="884" t="s">
        <v>8464</v>
      </c>
      <c r="B4103" s="884" t="s">
        <v>22404</v>
      </c>
      <c r="C4103" s="885" t="s">
        <v>22405</v>
      </c>
      <c r="D4103" s="884" t="s">
        <v>8787</v>
      </c>
      <c r="E4103" s="884" t="s">
        <v>22406</v>
      </c>
      <c r="F4103" s="884" t="s">
        <v>22280</v>
      </c>
    </row>
    <row r="4104" customFormat="false" ht="23.25" hidden="false" customHeight="false" outlineLevel="0" collapsed="false">
      <c r="A4104" s="884" t="s">
        <v>8464</v>
      </c>
      <c r="B4104" s="884" t="s">
        <v>22407</v>
      </c>
      <c r="C4104" s="885" t="s">
        <v>22408</v>
      </c>
      <c r="D4104" s="884" t="s">
        <v>8787</v>
      </c>
      <c r="E4104" s="884" t="s">
        <v>15737</v>
      </c>
      <c r="F4104" s="884" t="s">
        <v>8853</v>
      </c>
    </row>
    <row r="4105" customFormat="false" ht="23.25" hidden="false" customHeight="false" outlineLevel="0" collapsed="false">
      <c r="A4105" s="884" t="s">
        <v>8464</v>
      </c>
      <c r="B4105" s="884" t="s">
        <v>22409</v>
      </c>
      <c r="C4105" s="885" t="s">
        <v>22410</v>
      </c>
      <c r="D4105" s="884" t="s">
        <v>8787</v>
      </c>
      <c r="E4105" s="884" t="s">
        <v>13682</v>
      </c>
      <c r="F4105" s="884" t="s">
        <v>22411</v>
      </c>
    </row>
    <row r="4106" customFormat="false" ht="15" hidden="false" customHeight="false" outlineLevel="0" collapsed="false">
      <c r="A4106" s="884" t="s">
        <v>8464</v>
      </c>
      <c r="B4106" s="884" t="s">
        <v>22412</v>
      </c>
      <c r="C4106" s="885" t="s">
        <v>22413</v>
      </c>
      <c r="D4106" s="884" t="s">
        <v>8787</v>
      </c>
      <c r="E4106" s="884" t="s">
        <v>22414</v>
      </c>
      <c r="F4106" s="884" t="s">
        <v>22415</v>
      </c>
    </row>
    <row r="4107" customFormat="false" ht="15" hidden="false" customHeight="false" outlineLevel="0" collapsed="false">
      <c r="A4107" s="884" t="s">
        <v>8464</v>
      </c>
      <c r="B4107" s="884" t="s">
        <v>22416</v>
      </c>
      <c r="C4107" s="885" t="s">
        <v>22417</v>
      </c>
      <c r="D4107" s="884" t="s">
        <v>8787</v>
      </c>
      <c r="E4107" s="884" t="s">
        <v>17753</v>
      </c>
      <c r="F4107" s="884" t="s">
        <v>15505</v>
      </c>
    </row>
    <row r="4108" customFormat="false" ht="15" hidden="false" customHeight="false" outlineLevel="0" collapsed="false">
      <c r="A4108" s="884" t="s">
        <v>8464</v>
      </c>
      <c r="B4108" s="884" t="s">
        <v>22418</v>
      </c>
      <c r="C4108" s="885" t="s">
        <v>22419</v>
      </c>
      <c r="D4108" s="884" t="s">
        <v>8787</v>
      </c>
      <c r="E4108" s="884" t="s">
        <v>12086</v>
      </c>
      <c r="F4108" s="884" t="s">
        <v>22420</v>
      </c>
    </row>
    <row r="4109" customFormat="false" ht="15" hidden="false" customHeight="false" outlineLevel="0" collapsed="false">
      <c r="A4109" s="884" t="s">
        <v>8464</v>
      </c>
      <c r="B4109" s="884" t="s">
        <v>22421</v>
      </c>
      <c r="C4109" s="885" t="s">
        <v>22422</v>
      </c>
      <c r="D4109" s="884" t="s">
        <v>8787</v>
      </c>
      <c r="E4109" s="884" t="s">
        <v>17025</v>
      </c>
      <c r="F4109" s="884" t="s">
        <v>22423</v>
      </c>
    </row>
    <row r="4110" customFormat="false" ht="15" hidden="false" customHeight="false" outlineLevel="0" collapsed="false">
      <c r="A4110" s="884" t="s">
        <v>8464</v>
      </c>
      <c r="B4110" s="884" t="s">
        <v>22424</v>
      </c>
      <c r="C4110" s="885" t="s">
        <v>22425</v>
      </c>
      <c r="D4110" s="884" t="s">
        <v>8787</v>
      </c>
      <c r="E4110" s="884" t="s">
        <v>18565</v>
      </c>
      <c r="F4110" s="884" t="s">
        <v>19582</v>
      </c>
    </row>
    <row r="4111" customFormat="false" ht="15" hidden="false" customHeight="false" outlineLevel="0" collapsed="false">
      <c r="A4111" s="884" t="s">
        <v>8464</v>
      </c>
      <c r="B4111" s="884" t="s">
        <v>22426</v>
      </c>
      <c r="C4111" s="885" t="s">
        <v>22427</v>
      </c>
      <c r="D4111" s="884" t="s">
        <v>8787</v>
      </c>
      <c r="E4111" s="884" t="s">
        <v>8504</v>
      </c>
      <c r="F4111" s="884" t="s">
        <v>9153</v>
      </c>
    </row>
    <row r="4112" customFormat="false" ht="15" hidden="false" customHeight="false" outlineLevel="0" collapsed="false">
      <c r="A4112" s="884" t="s">
        <v>8464</v>
      </c>
      <c r="B4112" s="884" t="s">
        <v>22428</v>
      </c>
      <c r="C4112" s="885" t="s">
        <v>22429</v>
      </c>
      <c r="D4112" s="884" t="s">
        <v>8787</v>
      </c>
      <c r="E4112" s="884" t="s">
        <v>22430</v>
      </c>
      <c r="F4112" s="884" t="s">
        <v>22431</v>
      </c>
    </row>
    <row r="4113" customFormat="false" ht="15" hidden="false" customHeight="false" outlineLevel="0" collapsed="false">
      <c r="A4113" s="884" t="s">
        <v>8464</v>
      </c>
      <c r="B4113" s="884" t="s">
        <v>22432</v>
      </c>
      <c r="C4113" s="885" t="s">
        <v>22433</v>
      </c>
      <c r="D4113" s="884" t="s">
        <v>8787</v>
      </c>
      <c r="E4113" s="884" t="s">
        <v>22434</v>
      </c>
      <c r="F4113" s="884" t="s">
        <v>22435</v>
      </c>
    </row>
    <row r="4114" customFormat="false" ht="23.25" hidden="false" customHeight="false" outlineLevel="0" collapsed="false">
      <c r="A4114" s="884" t="s">
        <v>8464</v>
      </c>
      <c r="B4114" s="884" t="s">
        <v>22436</v>
      </c>
      <c r="C4114" s="885" t="s">
        <v>22437</v>
      </c>
      <c r="D4114" s="884" t="s">
        <v>8787</v>
      </c>
      <c r="E4114" s="884" t="s">
        <v>22438</v>
      </c>
      <c r="F4114" s="884" t="s">
        <v>22439</v>
      </c>
    </row>
    <row r="4115" customFormat="false" ht="23.25" hidden="false" customHeight="false" outlineLevel="0" collapsed="false">
      <c r="A4115" s="884" t="s">
        <v>8464</v>
      </c>
      <c r="B4115" s="884" t="s">
        <v>22440</v>
      </c>
      <c r="C4115" s="885" t="s">
        <v>22441</v>
      </c>
      <c r="D4115" s="884" t="s">
        <v>8787</v>
      </c>
      <c r="E4115" s="884" t="s">
        <v>22442</v>
      </c>
      <c r="F4115" s="884" t="s">
        <v>22443</v>
      </c>
    </row>
    <row r="4116" customFormat="false" ht="15" hidden="false" customHeight="false" outlineLevel="0" collapsed="false">
      <c r="A4116" s="884" t="s">
        <v>8464</v>
      </c>
      <c r="B4116" s="884" t="s">
        <v>22444</v>
      </c>
      <c r="C4116" s="885" t="s">
        <v>22445</v>
      </c>
      <c r="D4116" s="884" t="s">
        <v>8787</v>
      </c>
      <c r="E4116" s="884" t="s">
        <v>22446</v>
      </c>
      <c r="F4116" s="884" t="s">
        <v>22447</v>
      </c>
    </row>
    <row r="4117" customFormat="false" ht="15" hidden="false" customHeight="false" outlineLevel="0" collapsed="false">
      <c r="A4117" s="884" t="s">
        <v>8464</v>
      </c>
      <c r="B4117" s="884" t="s">
        <v>22448</v>
      </c>
      <c r="C4117" s="885" t="s">
        <v>22449</v>
      </c>
      <c r="D4117" s="884" t="s">
        <v>8787</v>
      </c>
      <c r="E4117" s="884" t="s">
        <v>22450</v>
      </c>
      <c r="F4117" s="884" t="s">
        <v>22451</v>
      </c>
    </row>
    <row r="4118" customFormat="false" ht="23.25" hidden="false" customHeight="false" outlineLevel="0" collapsed="false">
      <c r="A4118" s="884" t="s">
        <v>8464</v>
      </c>
      <c r="B4118" s="884" t="s">
        <v>22452</v>
      </c>
      <c r="C4118" s="885" t="s">
        <v>22453</v>
      </c>
      <c r="D4118" s="884" t="s">
        <v>8787</v>
      </c>
      <c r="E4118" s="884" t="s">
        <v>22454</v>
      </c>
      <c r="F4118" s="884" t="s">
        <v>22455</v>
      </c>
    </row>
    <row r="4119" customFormat="false" ht="15" hidden="false" customHeight="false" outlineLevel="0" collapsed="false">
      <c r="A4119" s="884" t="s">
        <v>8464</v>
      </c>
      <c r="B4119" s="884" t="s">
        <v>22456</v>
      </c>
      <c r="C4119" s="885" t="s">
        <v>22457</v>
      </c>
      <c r="D4119" s="884" t="s">
        <v>8787</v>
      </c>
      <c r="E4119" s="884" t="s">
        <v>22458</v>
      </c>
      <c r="F4119" s="884" t="s">
        <v>22459</v>
      </c>
    </row>
    <row r="4120" customFormat="false" ht="23.25" hidden="false" customHeight="false" outlineLevel="0" collapsed="false">
      <c r="A4120" s="884" t="s">
        <v>8464</v>
      </c>
      <c r="B4120" s="884" t="s">
        <v>22460</v>
      </c>
      <c r="C4120" s="885" t="s">
        <v>22461</v>
      </c>
      <c r="D4120" s="884" t="s">
        <v>8787</v>
      </c>
      <c r="E4120" s="884" t="s">
        <v>22462</v>
      </c>
      <c r="F4120" s="884" t="s">
        <v>22463</v>
      </c>
    </row>
    <row r="4121" customFormat="false" ht="23.25" hidden="false" customHeight="false" outlineLevel="0" collapsed="false">
      <c r="A4121" s="884" t="s">
        <v>8464</v>
      </c>
      <c r="B4121" s="884" t="s">
        <v>22464</v>
      </c>
      <c r="C4121" s="885" t="s">
        <v>22465</v>
      </c>
      <c r="D4121" s="884" t="s">
        <v>8787</v>
      </c>
      <c r="E4121" s="884" t="s">
        <v>22466</v>
      </c>
      <c r="F4121" s="884" t="s">
        <v>22467</v>
      </c>
    </row>
    <row r="4122" customFormat="false" ht="23.25" hidden="false" customHeight="false" outlineLevel="0" collapsed="false">
      <c r="A4122" s="884" t="s">
        <v>8464</v>
      </c>
      <c r="B4122" s="884" t="s">
        <v>22468</v>
      </c>
      <c r="C4122" s="885" t="s">
        <v>22469</v>
      </c>
      <c r="D4122" s="884" t="s">
        <v>8787</v>
      </c>
      <c r="E4122" s="884" t="s">
        <v>22470</v>
      </c>
      <c r="F4122" s="884" t="s">
        <v>22471</v>
      </c>
    </row>
    <row r="4123" customFormat="false" ht="23.25" hidden="false" customHeight="false" outlineLevel="0" collapsed="false">
      <c r="A4123" s="884" t="s">
        <v>8464</v>
      </c>
      <c r="B4123" s="884" t="s">
        <v>22472</v>
      </c>
      <c r="C4123" s="885" t="s">
        <v>22473</v>
      </c>
      <c r="D4123" s="884" t="s">
        <v>8787</v>
      </c>
      <c r="E4123" s="884" t="s">
        <v>22474</v>
      </c>
      <c r="F4123" s="884" t="s">
        <v>22475</v>
      </c>
    </row>
    <row r="4124" customFormat="false" ht="15" hidden="false" customHeight="false" outlineLevel="0" collapsed="false">
      <c r="A4124" s="884" t="s">
        <v>8464</v>
      </c>
      <c r="B4124" s="884" t="s">
        <v>22476</v>
      </c>
      <c r="C4124" s="885" t="s">
        <v>22477</v>
      </c>
      <c r="D4124" s="884" t="s">
        <v>8787</v>
      </c>
      <c r="E4124" s="884" t="s">
        <v>22478</v>
      </c>
      <c r="F4124" s="884" t="s">
        <v>22479</v>
      </c>
    </row>
    <row r="4125" customFormat="false" ht="23.25" hidden="false" customHeight="false" outlineLevel="0" collapsed="false">
      <c r="A4125" s="884" t="s">
        <v>8464</v>
      </c>
      <c r="B4125" s="884" t="s">
        <v>22480</v>
      </c>
      <c r="C4125" s="885" t="s">
        <v>22481</v>
      </c>
      <c r="D4125" s="884" t="s">
        <v>8787</v>
      </c>
      <c r="E4125" s="884" t="s">
        <v>16428</v>
      </c>
      <c r="F4125" s="884" t="s">
        <v>22482</v>
      </c>
    </row>
    <row r="4126" customFormat="false" ht="23.25" hidden="false" customHeight="false" outlineLevel="0" collapsed="false">
      <c r="A4126" s="884" t="s">
        <v>8464</v>
      </c>
      <c r="B4126" s="884" t="s">
        <v>22483</v>
      </c>
      <c r="C4126" s="885" t="s">
        <v>22484</v>
      </c>
      <c r="D4126" s="884" t="s">
        <v>8787</v>
      </c>
      <c r="E4126" s="884" t="s">
        <v>22485</v>
      </c>
      <c r="F4126" s="884" t="s">
        <v>22486</v>
      </c>
    </row>
    <row r="4127" customFormat="false" ht="23.25" hidden="false" customHeight="false" outlineLevel="0" collapsed="false">
      <c r="A4127" s="884" t="s">
        <v>8464</v>
      </c>
      <c r="B4127" s="884" t="s">
        <v>22487</v>
      </c>
      <c r="C4127" s="885" t="s">
        <v>22488</v>
      </c>
      <c r="D4127" s="884" t="s">
        <v>8787</v>
      </c>
      <c r="E4127" s="884" t="s">
        <v>22489</v>
      </c>
      <c r="F4127" s="884" t="s">
        <v>8820</v>
      </c>
    </row>
    <row r="4128" customFormat="false" ht="23.25" hidden="false" customHeight="false" outlineLevel="0" collapsed="false">
      <c r="A4128" s="884" t="s">
        <v>8464</v>
      </c>
      <c r="B4128" s="884" t="s">
        <v>22490</v>
      </c>
      <c r="C4128" s="885" t="s">
        <v>22491</v>
      </c>
      <c r="D4128" s="884" t="s">
        <v>8787</v>
      </c>
      <c r="E4128" s="884" t="s">
        <v>15275</v>
      </c>
      <c r="F4128" s="884" t="s">
        <v>20465</v>
      </c>
    </row>
    <row r="4129" customFormat="false" ht="23.25" hidden="false" customHeight="false" outlineLevel="0" collapsed="false">
      <c r="A4129" s="884" t="s">
        <v>8464</v>
      </c>
      <c r="B4129" s="884" t="s">
        <v>22492</v>
      </c>
      <c r="C4129" s="885" t="s">
        <v>22493</v>
      </c>
      <c r="D4129" s="884" t="s">
        <v>8787</v>
      </c>
      <c r="E4129" s="884" t="s">
        <v>22494</v>
      </c>
      <c r="F4129" s="884" t="s">
        <v>22495</v>
      </c>
    </row>
    <row r="4130" customFormat="false" ht="23.25" hidden="false" customHeight="false" outlineLevel="0" collapsed="false">
      <c r="A4130" s="884" t="s">
        <v>8464</v>
      </c>
      <c r="B4130" s="884" t="s">
        <v>22496</v>
      </c>
      <c r="C4130" s="885" t="s">
        <v>22497</v>
      </c>
      <c r="D4130" s="884" t="s">
        <v>8787</v>
      </c>
      <c r="E4130" s="884" t="s">
        <v>22494</v>
      </c>
      <c r="F4130" s="884" t="s">
        <v>22495</v>
      </c>
    </row>
    <row r="4131" customFormat="false" ht="15" hidden="false" customHeight="false" outlineLevel="0" collapsed="false">
      <c r="A4131" s="884" t="s">
        <v>8464</v>
      </c>
      <c r="B4131" s="884" t="s">
        <v>22498</v>
      </c>
      <c r="C4131" s="885" t="s">
        <v>22499</v>
      </c>
      <c r="D4131" s="884" t="s">
        <v>8787</v>
      </c>
      <c r="E4131" s="884" t="s">
        <v>17246</v>
      </c>
      <c r="F4131" s="884" t="s">
        <v>10728</v>
      </c>
    </row>
    <row r="4132" customFormat="false" ht="15" hidden="false" customHeight="false" outlineLevel="0" collapsed="false">
      <c r="A4132" s="884" t="s">
        <v>8464</v>
      </c>
      <c r="B4132" s="884" t="s">
        <v>22500</v>
      </c>
      <c r="C4132" s="885" t="s">
        <v>22501</v>
      </c>
      <c r="D4132" s="884" t="s">
        <v>8787</v>
      </c>
      <c r="E4132" s="884" t="s">
        <v>20977</v>
      </c>
      <c r="F4132" s="884" t="s">
        <v>22502</v>
      </c>
    </row>
    <row r="4133" customFormat="false" ht="23.25" hidden="false" customHeight="false" outlineLevel="0" collapsed="false">
      <c r="A4133" s="884" t="s">
        <v>8464</v>
      </c>
      <c r="B4133" s="884" t="s">
        <v>22503</v>
      </c>
      <c r="C4133" s="885" t="s">
        <v>22504</v>
      </c>
      <c r="D4133" s="884" t="s">
        <v>8787</v>
      </c>
      <c r="E4133" s="884" t="s">
        <v>22505</v>
      </c>
      <c r="F4133" s="884" t="s">
        <v>14657</v>
      </c>
    </row>
    <row r="4134" customFormat="false" ht="15" hidden="false" customHeight="false" outlineLevel="0" collapsed="false">
      <c r="A4134" s="884" t="s">
        <v>8464</v>
      </c>
      <c r="B4134" s="884" t="s">
        <v>22506</v>
      </c>
      <c r="C4134" s="885" t="s">
        <v>22507</v>
      </c>
      <c r="D4134" s="884" t="s">
        <v>8787</v>
      </c>
      <c r="E4134" s="884" t="s">
        <v>17711</v>
      </c>
      <c r="F4134" s="884" t="s">
        <v>20487</v>
      </c>
    </row>
    <row r="4135" customFormat="false" ht="23.25" hidden="false" customHeight="false" outlineLevel="0" collapsed="false">
      <c r="A4135" s="884" t="s">
        <v>8464</v>
      </c>
      <c r="B4135" s="884" t="s">
        <v>22508</v>
      </c>
      <c r="C4135" s="885" t="s">
        <v>22509</v>
      </c>
      <c r="D4135" s="884" t="s">
        <v>8787</v>
      </c>
      <c r="E4135" s="884" t="s">
        <v>22510</v>
      </c>
      <c r="F4135" s="884" t="s">
        <v>22511</v>
      </c>
    </row>
    <row r="4136" customFormat="false" ht="23.25" hidden="false" customHeight="false" outlineLevel="0" collapsed="false">
      <c r="A4136" s="884" t="s">
        <v>8464</v>
      </c>
      <c r="B4136" s="884" t="s">
        <v>22512</v>
      </c>
      <c r="C4136" s="885" t="s">
        <v>22513</v>
      </c>
      <c r="D4136" s="884" t="s">
        <v>8787</v>
      </c>
      <c r="E4136" s="884" t="s">
        <v>22514</v>
      </c>
      <c r="F4136" s="884" t="s">
        <v>22515</v>
      </c>
    </row>
    <row r="4137" customFormat="false" ht="23.25" hidden="false" customHeight="false" outlineLevel="0" collapsed="false">
      <c r="A4137" s="884" t="s">
        <v>8464</v>
      </c>
      <c r="B4137" s="884" t="s">
        <v>22516</v>
      </c>
      <c r="C4137" s="885" t="s">
        <v>22517</v>
      </c>
      <c r="D4137" s="884" t="s">
        <v>8787</v>
      </c>
      <c r="E4137" s="884" t="s">
        <v>22518</v>
      </c>
      <c r="F4137" s="884" t="s">
        <v>22519</v>
      </c>
    </row>
    <row r="4138" customFormat="false" ht="23.25" hidden="false" customHeight="false" outlineLevel="0" collapsed="false">
      <c r="A4138" s="884" t="s">
        <v>8464</v>
      </c>
      <c r="B4138" s="884" t="s">
        <v>22520</v>
      </c>
      <c r="C4138" s="885" t="s">
        <v>22521</v>
      </c>
      <c r="D4138" s="884" t="s">
        <v>8787</v>
      </c>
      <c r="E4138" s="884" t="s">
        <v>22522</v>
      </c>
      <c r="F4138" s="884" t="s">
        <v>22523</v>
      </c>
    </row>
    <row r="4139" customFormat="false" ht="23.25" hidden="false" customHeight="false" outlineLevel="0" collapsed="false">
      <c r="A4139" s="884" t="s">
        <v>8464</v>
      </c>
      <c r="B4139" s="884" t="s">
        <v>22524</v>
      </c>
      <c r="C4139" s="885" t="s">
        <v>22525</v>
      </c>
      <c r="D4139" s="884" t="s">
        <v>8787</v>
      </c>
      <c r="E4139" s="884" t="s">
        <v>22526</v>
      </c>
      <c r="F4139" s="884" t="s">
        <v>22527</v>
      </c>
    </row>
    <row r="4140" customFormat="false" ht="23.25" hidden="false" customHeight="false" outlineLevel="0" collapsed="false">
      <c r="A4140" s="884" t="s">
        <v>8464</v>
      </c>
      <c r="B4140" s="884" t="s">
        <v>22528</v>
      </c>
      <c r="C4140" s="885" t="s">
        <v>22529</v>
      </c>
      <c r="D4140" s="884" t="s">
        <v>8787</v>
      </c>
      <c r="E4140" s="884" t="s">
        <v>22530</v>
      </c>
      <c r="F4140" s="884" t="s">
        <v>22531</v>
      </c>
    </row>
    <row r="4141" customFormat="false" ht="23.25" hidden="false" customHeight="false" outlineLevel="0" collapsed="false">
      <c r="A4141" s="884" t="s">
        <v>8464</v>
      </c>
      <c r="B4141" s="884" t="s">
        <v>22532</v>
      </c>
      <c r="C4141" s="885" t="s">
        <v>22533</v>
      </c>
      <c r="D4141" s="884" t="s">
        <v>8787</v>
      </c>
      <c r="E4141" s="884" t="s">
        <v>22534</v>
      </c>
      <c r="F4141" s="884" t="s">
        <v>22535</v>
      </c>
    </row>
    <row r="4142" customFormat="false" ht="23.25" hidden="false" customHeight="false" outlineLevel="0" collapsed="false">
      <c r="A4142" s="884" t="s">
        <v>8464</v>
      </c>
      <c r="B4142" s="884" t="s">
        <v>22536</v>
      </c>
      <c r="C4142" s="885" t="s">
        <v>22537</v>
      </c>
      <c r="D4142" s="884" t="s">
        <v>8787</v>
      </c>
      <c r="E4142" s="884" t="s">
        <v>22538</v>
      </c>
      <c r="F4142" s="884" t="s">
        <v>22539</v>
      </c>
    </row>
    <row r="4143" customFormat="false" ht="23.25" hidden="false" customHeight="false" outlineLevel="0" collapsed="false">
      <c r="A4143" s="884" t="s">
        <v>8464</v>
      </c>
      <c r="B4143" s="884" t="s">
        <v>22540</v>
      </c>
      <c r="C4143" s="885" t="s">
        <v>22541</v>
      </c>
      <c r="D4143" s="884" t="s">
        <v>8787</v>
      </c>
      <c r="E4143" s="884" t="s">
        <v>22542</v>
      </c>
      <c r="F4143" s="884" t="s">
        <v>22543</v>
      </c>
    </row>
    <row r="4144" customFormat="false" ht="23.25" hidden="false" customHeight="false" outlineLevel="0" collapsed="false">
      <c r="A4144" s="884" t="s">
        <v>8464</v>
      </c>
      <c r="B4144" s="884" t="s">
        <v>22544</v>
      </c>
      <c r="C4144" s="885" t="s">
        <v>22545</v>
      </c>
      <c r="D4144" s="884" t="s">
        <v>8787</v>
      </c>
      <c r="E4144" s="884" t="s">
        <v>22546</v>
      </c>
      <c r="F4144" s="884" t="s">
        <v>22547</v>
      </c>
    </row>
    <row r="4145" customFormat="false" ht="23.25" hidden="false" customHeight="false" outlineLevel="0" collapsed="false">
      <c r="A4145" s="884" t="s">
        <v>8464</v>
      </c>
      <c r="B4145" s="884" t="s">
        <v>22548</v>
      </c>
      <c r="C4145" s="885" t="s">
        <v>22549</v>
      </c>
      <c r="D4145" s="884" t="s">
        <v>8787</v>
      </c>
      <c r="E4145" s="884" t="s">
        <v>22550</v>
      </c>
      <c r="F4145" s="884" t="s">
        <v>22551</v>
      </c>
    </row>
    <row r="4146" customFormat="false" ht="23.25" hidden="false" customHeight="false" outlineLevel="0" collapsed="false">
      <c r="A4146" s="884" t="s">
        <v>8464</v>
      </c>
      <c r="B4146" s="884" t="s">
        <v>22552</v>
      </c>
      <c r="C4146" s="885" t="s">
        <v>22553</v>
      </c>
      <c r="D4146" s="884" t="s">
        <v>8787</v>
      </c>
      <c r="E4146" s="884" t="s">
        <v>22554</v>
      </c>
      <c r="F4146" s="884" t="s">
        <v>22555</v>
      </c>
    </row>
    <row r="4147" customFormat="false" ht="23.25" hidden="false" customHeight="false" outlineLevel="0" collapsed="false">
      <c r="A4147" s="884" t="s">
        <v>8464</v>
      </c>
      <c r="B4147" s="884" t="s">
        <v>22556</v>
      </c>
      <c r="C4147" s="885" t="s">
        <v>22557</v>
      </c>
      <c r="D4147" s="884" t="s">
        <v>8787</v>
      </c>
      <c r="E4147" s="884" t="s">
        <v>22558</v>
      </c>
      <c r="F4147" s="884" t="s">
        <v>22559</v>
      </c>
    </row>
    <row r="4148" customFormat="false" ht="23.25" hidden="false" customHeight="false" outlineLevel="0" collapsed="false">
      <c r="A4148" s="884" t="s">
        <v>8464</v>
      </c>
      <c r="B4148" s="884" t="s">
        <v>22560</v>
      </c>
      <c r="C4148" s="885" t="s">
        <v>22561</v>
      </c>
      <c r="D4148" s="884" t="s">
        <v>8787</v>
      </c>
      <c r="E4148" s="884" t="s">
        <v>22562</v>
      </c>
      <c r="F4148" s="884" t="s">
        <v>22563</v>
      </c>
    </row>
    <row r="4149" customFormat="false" ht="34.5" hidden="false" customHeight="false" outlineLevel="0" collapsed="false">
      <c r="A4149" s="884" t="s">
        <v>8464</v>
      </c>
      <c r="B4149" s="884" t="s">
        <v>22564</v>
      </c>
      <c r="C4149" s="885" t="s">
        <v>22565</v>
      </c>
      <c r="D4149" s="884" t="s">
        <v>8787</v>
      </c>
      <c r="E4149" s="884" t="s">
        <v>22566</v>
      </c>
      <c r="F4149" s="884" t="s">
        <v>22567</v>
      </c>
    </row>
    <row r="4150" customFormat="false" ht="34.5" hidden="false" customHeight="false" outlineLevel="0" collapsed="false">
      <c r="A4150" s="884" t="s">
        <v>8464</v>
      </c>
      <c r="B4150" s="884" t="s">
        <v>22568</v>
      </c>
      <c r="C4150" s="885" t="s">
        <v>22569</v>
      </c>
      <c r="D4150" s="884" t="s">
        <v>8787</v>
      </c>
      <c r="E4150" s="884" t="s">
        <v>22570</v>
      </c>
      <c r="F4150" s="884" t="s">
        <v>22571</v>
      </c>
    </row>
    <row r="4151" customFormat="false" ht="23.25" hidden="false" customHeight="false" outlineLevel="0" collapsed="false">
      <c r="A4151" s="884" t="s">
        <v>8464</v>
      </c>
      <c r="B4151" s="884" t="s">
        <v>22572</v>
      </c>
      <c r="C4151" s="885" t="s">
        <v>22573</v>
      </c>
      <c r="D4151" s="884" t="s">
        <v>8787</v>
      </c>
      <c r="E4151" s="884" t="s">
        <v>22574</v>
      </c>
      <c r="F4151" s="884" t="s">
        <v>22575</v>
      </c>
    </row>
    <row r="4152" customFormat="false" ht="23.25" hidden="false" customHeight="false" outlineLevel="0" collapsed="false">
      <c r="A4152" s="884" t="s">
        <v>8464</v>
      </c>
      <c r="B4152" s="884" t="s">
        <v>22576</v>
      </c>
      <c r="C4152" s="885" t="s">
        <v>22577</v>
      </c>
      <c r="D4152" s="884" t="s">
        <v>8787</v>
      </c>
      <c r="E4152" s="884" t="s">
        <v>22578</v>
      </c>
      <c r="F4152" s="884" t="s">
        <v>22579</v>
      </c>
    </row>
    <row r="4153" customFormat="false" ht="23.25" hidden="false" customHeight="false" outlineLevel="0" collapsed="false">
      <c r="A4153" s="884" t="s">
        <v>8464</v>
      </c>
      <c r="B4153" s="884" t="s">
        <v>22580</v>
      </c>
      <c r="C4153" s="885" t="s">
        <v>22581</v>
      </c>
      <c r="D4153" s="884" t="s">
        <v>8787</v>
      </c>
      <c r="E4153" s="884" t="s">
        <v>22582</v>
      </c>
      <c r="F4153" s="884" t="s">
        <v>22583</v>
      </c>
    </row>
    <row r="4154" customFormat="false" ht="23.25" hidden="false" customHeight="false" outlineLevel="0" collapsed="false">
      <c r="A4154" s="884" t="s">
        <v>8464</v>
      </c>
      <c r="B4154" s="884" t="s">
        <v>22584</v>
      </c>
      <c r="C4154" s="885" t="s">
        <v>22585</v>
      </c>
      <c r="D4154" s="884" t="s">
        <v>8787</v>
      </c>
      <c r="E4154" s="884" t="s">
        <v>22586</v>
      </c>
      <c r="F4154" s="884" t="s">
        <v>22587</v>
      </c>
    </row>
    <row r="4155" customFormat="false" ht="34.5" hidden="false" customHeight="false" outlineLevel="0" collapsed="false">
      <c r="A4155" s="884" t="s">
        <v>8464</v>
      </c>
      <c r="B4155" s="884" t="s">
        <v>22588</v>
      </c>
      <c r="C4155" s="885" t="s">
        <v>22589</v>
      </c>
      <c r="D4155" s="884" t="s">
        <v>8787</v>
      </c>
      <c r="E4155" s="884" t="s">
        <v>22590</v>
      </c>
      <c r="F4155" s="884" t="s">
        <v>22591</v>
      </c>
    </row>
    <row r="4156" customFormat="false" ht="34.5" hidden="false" customHeight="false" outlineLevel="0" collapsed="false">
      <c r="A4156" s="884" t="s">
        <v>8464</v>
      </c>
      <c r="B4156" s="884" t="s">
        <v>22592</v>
      </c>
      <c r="C4156" s="885" t="s">
        <v>22593</v>
      </c>
      <c r="D4156" s="884" t="s">
        <v>8787</v>
      </c>
      <c r="E4156" s="884" t="s">
        <v>22594</v>
      </c>
      <c r="F4156" s="884" t="s">
        <v>22595</v>
      </c>
    </row>
    <row r="4157" customFormat="false" ht="34.5" hidden="false" customHeight="false" outlineLevel="0" collapsed="false">
      <c r="A4157" s="884" t="s">
        <v>8464</v>
      </c>
      <c r="B4157" s="884" t="s">
        <v>22596</v>
      </c>
      <c r="C4157" s="885" t="s">
        <v>22597</v>
      </c>
      <c r="D4157" s="884" t="s">
        <v>8787</v>
      </c>
      <c r="E4157" s="884" t="s">
        <v>22598</v>
      </c>
      <c r="F4157" s="884" t="s">
        <v>22599</v>
      </c>
    </row>
    <row r="4158" customFormat="false" ht="34.5" hidden="false" customHeight="false" outlineLevel="0" collapsed="false">
      <c r="A4158" s="884" t="s">
        <v>8464</v>
      </c>
      <c r="B4158" s="884" t="s">
        <v>22600</v>
      </c>
      <c r="C4158" s="885" t="s">
        <v>22601</v>
      </c>
      <c r="D4158" s="884" t="s">
        <v>8787</v>
      </c>
      <c r="E4158" s="884" t="s">
        <v>22602</v>
      </c>
      <c r="F4158" s="884" t="s">
        <v>22603</v>
      </c>
    </row>
    <row r="4159" customFormat="false" ht="34.5" hidden="false" customHeight="false" outlineLevel="0" collapsed="false">
      <c r="A4159" s="884" t="s">
        <v>8464</v>
      </c>
      <c r="B4159" s="884" t="s">
        <v>22604</v>
      </c>
      <c r="C4159" s="885" t="s">
        <v>22605</v>
      </c>
      <c r="D4159" s="884" t="s">
        <v>8787</v>
      </c>
      <c r="E4159" s="884" t="s">
        <v>22606</v>
      </c>
      <c r="F4159" s="884" t="s">
        <v>22607</v>
      </c>
    </row>
    <row r="4160" customFormat="false" ht="34.5" hidden="false" customHeight="false" outlineLevel="0" collapsed="false">
      <c r="A4160" s="884" t="s">
        <v>8464</v>
      </c>
      <c r="B4160" s="884" t="s">
        <v>22608</v>
      </c>
      <c r="C4160" s="885" t="s">
        <v>22609</v>
      </c>
      <c r="D4160" s="884" t="s">
        <v>8787</v>
      </c>
      <c r="E4160" s="884" t="s">
        <v>22610</v>
      </c>
      <c r="F4160" s="884" t="s">
        <v>22611</v>
      </c>
    </row>
    <row r="4161" customFormat="false" ht="15" hidden="false" customHeight="false" outlineLevel="0" collapsed="false">
      <c r="A4161" s="884" t="s">
        <v>8464</v>
      </c>
      <c r="B4161" s="884" t="s">
        <v>22612</v>
      </c>
      <c r="C4161" s="885" t="s">
        <v>22613</v>
      </c>
      <c r="D4161" s="884" t="s">
        <v>8787</v>
      </c>
      <c r="E4161" s="884" t="s">
        <v>22614</v>
      </c>
      <c r="F4161" s="884" t="s">
        <v>22615</v>
      </c>
    </row>
    <row r="4162" customFormat="false" ht="34.5" hidden="false" customHeight="false" outlineLevel="0" collapsed="false">
      <c r="A4162" s="884" t="s">
        <v>8464</v>
      </c>
      <c r="B4162" s="884" t="s">
        <v>22616</v>
      </c>
      <c r="C4162" s="885" t="s">
        <v>22617</v>
      </c>
      <c r="D4162" s="884" t="s">
        <v>8787</v>
      </c>
      <c r="E4162" s="884" t="s">
        <v>22618</v>
      </c>
      <c r="F4162" s="884" t="s">
        <v>22619</v>
      </c>
    </row>
    <row r="4163" customFormat="false" ht="34.5" hidden="false" customHeight="false" outlineLevel="0" collapsed="false">
      <c r="A4163" s="884" t="s">
        <v>8464</v>
      </c>
      <c r="B4163" s="884" t="s">
        <v>22620</v>
      </c>
      <c r="C4163" s="885" t="s">
        <v>22621</v>
      </c>
      <c r="D4163" s="884" t="s">
        <v>8787</v>
      </c>
      <c r="E4163" s="884" t="s">
        <v>22622</v>
      </c>
      <c r="F4163" s="884" t="s">
        <v>22623</v>
      </c>
    </row>
    <row r="4164" customFormat="false" ht="34.5" hidden="false" customHeight="false" outlineLevel="0" collapsed="false">
      <c r="A4164" s="884" t="s">
        <v>8464</v>
      </c>
      <c r="B4164" s="884" t="s">
        <v>22624</v>
      </c>
      <c r="C4164" s="885" t="s">
        <v>22625</v>
      </c>
      <c r="D4164" s="884" t="s">
        <v>8787</v>
      </c>
      <c r="E4164" s="884" t="s">
        <v>22626</v>
      </c>
      <c r="F4164" s="884" t="s">
        <v>22627</v>
      </c>
    </row>
    <row r="4165" customFormat="false" ht="15" hidden="false" customHeight="false" outlineLevel="0" collapsed="false">
      <c r="A4165" s="884" t="s">
        <v>8464</v>
      </c>
      <c r="B4165" s="884" t="s">
        <v>22628</v>
      </c>
      <c r="C4165" s="885" t="s">
        <v>22629</v>
      </c>
      <c r="D4165" s="884" t="s">
        <v>8787</v>
      </c>
      <c r="E4165" s="884" t="s">
        <v>22630</v>
      </c>
      <c r="F4165" s="884" t="s">
        <v>22631</v>
      </c>
    </row>
    <row r="4166" customFormat="false" ht="23.25" hidden="false" customHeight="false" outlineLevel="0" collapsed="false">
      <c r="A4166" s="884" t="s">
        <v>8464</v>
      </c>
      <c r="B4166" s="884" t="s">
        <v>22632</v>
      </c>
      <c r="C4166" s="885" t="s">
        <v>22633</v>
      </c>
      <c r="D4166" s="884" t="s">
        <v>8787</v>
      </c>
      <c r="E4166" s="884" t="s">
        <v>22634</v>
      </c>
      <c r="F4166" s="884" t="s">
        <v>22635</v>
      </c>
    </row>
    <row r="4167" customFormat="false" ht="23.25" hidden="false" customHeight="false" outlineLevel="0" collapsed="false">
      <c r="A4167" s="884" t="s">
        <v>8464</v>
      </c>
      <c r="B4167" s="884" t="s">
        <v>22636</v>
      </c>
      <c r="C4167" s="885" t="s">
        <v>22637</v>
      </c>
      <c r="D4167" s="884" t="s">
        <v>8787</v>
      </c>
      <c r="E4167" s="884" t="s">
        <v>22638</v>
      </c>
      <c r="F4167" s="884" t="s">
        <v>22639</v>
      </c>
    </row>
    <row r="4168" customFormat="false" ht="23.25" hidden="false" customHeight="false" outlineLevel="0" collapsed="false">
      <c r="A4168" s="884" t="s">
        <v>8464</v>
      </c>
      <c r="B4168" s="884" t="s">
        <v>22640</v>
      </c>
      <c r="C4168" s="885" t="s">
        <v>22641</v>
      </c>
      <c r="D4168" s="884" t="s">
        <v>8787</v>
      </c>
      <c r="E4168" s="884" t="s">
        <v>22642</v>
      </c>
      <c r="F4168" s="884" t="s">
        <v>22643</v>
      </c>
    </row>
    <row r="4169" customFormat="false" ht="15" hidden="false" customHeight="false" outlineLevel="0" collapsed="false">
      <c r="A4169" s="884" t="s">
        <v>8464</v>
      </c>
      <c r="B4169" s="884" t="s">
        <v>22644</v>
      </c>
      <c r="C4169" s="885" t="s">
        <v>22645</v>
      </c>
      <c r="D4169" s="884" t="s">
        <v>8787</v>
      </c>
      <c r="E4169" s="884" t="s">
        <v>22135</v>
      </c>
      <c r="F4169" s="884" t="s">
        <v>8581</v>
      </c>
    </row>
    <row r="4170" customFormat="false" ht="15" hidden="false" customHeight="false" outlineLevel="0" collapsed="false">
      <c r="A4170" s="884" t="s">
        <v>8464</v>
      </c>
      <c r="B4170" s="884" t="s">
        <v>22646</v>
      </c>
      <c r="C4170" s="885" t="s">
        <v>22647</v>
      </c>
      <c r="D4170" s="884" t="s">
        <v>8787</v>
      </c>
      <c r="E4170" s="884" t="s">
        <v>19654</v>
      </c>
      <c r="F4170" s="884" t="s">
        <v>22648</v>
      </c>
    </row>
    <row r="4171" customFormat="false" ht="15" hidden="false" customHeight="false" outlineLevel="0" collapsed="false">
      <c r="A4171" s="884" t="s">
        <v>8464</v>
      </c>
      <c r="B4171" s="884" t="s">
        <v>22649</v>
      </c>
      <c r="C4171" s="885" t="s">
        <v>22650</v>
      </c>
      <c r="D4171" s="884" t="s">
        <v>8787</v>
      </c>
      <c r="E4171" s="884" t="s">
        <v>12378</v>
      </c>
      <c r="F4171" s="884" t="s">
        <v>15448</v>
      </c>
    </row>
    <row r="4172" customFormat="false" ht="15" hidden="false" customHeight="false" outlineLevel="0" collapsed="false">
      <c r="A4172" s="884" t="s">
        <v>8464</v>
      </c>
      <c r="B4172" s="884" t="s">
        <v>22651</v>
      </c>
      <c r="C4172" s="885" t="s">
        <v>22652</v>
      </c>
      <c r="D4172" s="884" t="s">
        <v>8787</v>
      </c>
      <c r="E4172" s="884" t="s">
        <v>22653</v>
      </c>
      <c r="F4172" s="884" t="s">
        <v>21184</v>
      </c>
    </row>
    <row r="4173" customFormat="false" ht="15" hidden="false" customHeight="false" outlineLevel="0" collapsed="false">
      <c r="A4173" s="884" t="s">
        <v>8464</v>
      </c>
      <c r="B4173" s="884" t="s">
        <v>22654</v>
      </c>
      <c r="C4173" s="885" t="s">
        <v>22655</v>
      </c>
      <c r="D4173" s="884" t="s">
        <v>8787</v>
      </c>
      <c r="E4173" s="884" t="s">
        <v>22656</v>
      </c>
      <c r="F4173" s="884" t="s">
        <v>22657</v>
      </c>
    </row>
    <row r="4174" customFormat="false" ht="23.25" hidden="false" customHeight="false" outlineLevel="0" collapsed="false">
      <c r="A4174" s="884" t="s">
        <v>8464</v>
      </c>
      <c r="B4174" s="884" t="s">
        <v>22658</v>
      </c>
      <c r="C4174" s="885" t="s">
        <v>22659</v>
      </c>
      <c r="D4174" s="884" t="s">
        <v>8787</v>
      </c>
      <c r="E4174" s="884" t="s">
        <v>15471</v>
      </c>
      <c r="F4174" s="884" t="s">
        <v>22660</v>
      </c>
    </row>
    <row r="4175" customFormat="false" ht="15" hidden="false" customHeight="false" outlineLevel="0" collapsed="false">
      <c r="A4175" s="884" t="s">
        <v>8464</v>
      </c>
      <c r="B4175" s="884" t="s">
        <v>22661</v>
      </c>
      <c r="C4175" s="885" t="s">
        <v>22662</v>
      </c>
      <c r="D4175" s="884" t="s">
        <v>8787</v>
      </c>
      <c r="E4175" s="884" t="s">
        <v>18813</v>
      </c>
      <c r="F4175" s="884" t="s">
        <v>22663</v>
      </c>
    </row>
    <row r="4176" customFormat="false" ht="23.25" hidden="false" customHeight="false" outlineLevel="0" collapsed="false">
      <c r="A4176" s="884" t="s">
        <v>8464</v>
      </c>
      <c r="B4176" s="884" t="s">
        <v>22664</v>
      </c>
      <c r="C4176" s="885" t="s">
        <v>22665</v>
      </c>
      <c r="D4176" s="884" t="s">
        <v>8787</v>
      </c>
      <c r="E4176" s="884" t="s">
        <v>22666</v>
      </c>
      <c r="F4176" s="884" t="s">
        <v>22667</v>
      </c>
    </row>
    <row r="4177" customFormat="false" ht="23.25" hidden="false" customHeight="false" outlineLevel="0" collapsed="false">
      <c r="A4177" s="884" t="s">
        <v>8464</v>
      </c>
      <c r="B4177" s="884" t="s">
        <v>22668</v>
      </c>
      <c r="C4177" s="885" t="s">
        <v>22669</v>
      </c>
      <c r="D4177" s="884" t="s">
        <v>8787</v>
      </c>
      <c r="E4177" s="884" t="s">
        <v>22670</v>
      </c>
      <c r="F4177" s="884" t="s">
        <v>22671</v>
      </c>
    </row>
    <row r="4178" customFormat="false" ht="34.5" hidden="false" customHeight="false" outlineLevel="0" collapsed="false">
      <c r="A4178" s="884" t="s">
        <v>8464</v>
      </c>
      <c r="B4178" s="884" t="s">
        <v>22672</v>
      </c>
      <c r="C4178" s="885" t="s">
        <v>22673</v>
      </c>
      <c r="D4178" s="884" t="s">
        <v>8787</v>
      </c>
      <c r="E4178" s="884" t="s">
        <v>22674</v>
      </c>
      <c r="F4178" s="884" t="s">
        <v>22675</v>
      </c>
    </row>
    <row r="4179" customFormat="false" ht="23.25" hidden="false" customHeight="false" outlineLevel="0" collapsed="false">
      <c r="A4179" s="884" t="s">
        <v>8464</v>
      </c>
      <c r="B4179" s="884" t="s">
        <v>22676</v>
      </c>
      <c r="C4179" s="885" t="s">
        <v>22677</v>
      </c>
      <c r="D4179" s="884" t="s">
        <v>8787</v>
      </c>
      <c r="E4179" s="884" t="s">
        <v>22678</v>
      </c>
      <c r="F4179" s="884" t="s">
        <v>22679</v>
      </c>
    </row>
    <row r="4180" customFormat="false" ht="23.25" hidden="false" customHeight="false" outlineLevel="0" collapsed="false">
      <c r="A4180" s="884" t="s">
        <v>8464</v>
      </c>
      <c r="B4180" s="884" t="s">
        <v>22680</v>
      </c>
      <c r="C4180" s="885" t="s">
        <v>22681</v>
      </c>
      <c r="D4180" s="884" t="s">
        <v>8787</v>
      </c>
      <c r="E4180" s="884" t="s">
        <v>22682</v>
      </c>
      <c r="F4180" s="884" t="s">
        <v>22683</v>
      </c>
    </row>
    <row r="4181" customFormat="false" ht="15" hidden="false" customHeight="false" outlineLevel="0" collapsed="false">
      <c r="A4181" s="884" t="s">
        <v>8464</v>
      </c>
      <c r="B4181" s="884" t="s">
        <v>22684</v>
      </c>
      <c r="C4181" s="885" t="s">
        <v>22685</v>
      </c>
      <c r="D4181" s="884" t="s">
        <v>8787</v>
      </c>
      <c r="E4181" s="884" t="s">
        <v>22686</v>
      </c>
      <c r="F4181" s="884" t="s">
        <v>22687</v>
      </c>
    </row>
    <row r="4182" customFormat="false" ht="15" hidden="false" customHeight="false" outlineLevel="0" collapsed="false">
      <c r="A4182" s="884" t="s">
        <v>8464</v>
      </c>
      <c r="B4182" s="884" t="s">
        <v>22688</v>
      </c>
      <c r="C4182" s="885" t="s">
        <v>22689</v>
      </c>
      <c r="D4182" s="884" t="s">
        <v>8787</v>
      </c>
      <c r="E4182" s="884" t="s">
        <v>22690</v>
      </c>
      <c r="F4182" s="884" t="s">
        <v>22691</v>
      </c>
    </row>
    <row r="4183" customFormat="false" ht="15" hidden="false" customHeight="false" outlineLevel="0" collapsed="false">
      <c r="A4183" s="884" t="s">
        <v>8464</v>
      </c>
      <c r="B4183" s="884" t="s">
        <v>22692</v>
      </c>
      <c r="C4183" s="885" t="s">
        <v>22693</v>
      </c>
      <c r="D4183" s="884" t="s">
        <v>8787</v>
      </c>
      <c r="E4183" s="884" t="s">
        <v>10812</v>
      </c>
      <c r="F4183" s="884" t="s">
        <v>22694</v>
      </c>
    </row>
    <row r="4184" customFormat="false" ht="15" hidden="false" customHeight="false" outlineLevel="0" collapsed="false">
      <c r="A4184" s="884" t="s">
        <v>8464</v>
      </c>
      <c r="B4184" s="884" t="s">
        <v>22695</v>
      </c>
      <c r="C4184" s="885" t="s">
        <v>22696</v>
      </c>
      <c r="D4184" s="884" t="s">
        <v>8787</v>
      </c>
      <c r="E4184" s="884" t="s">
        <v>22697</v>
      </c>
      <c r="F4184" s="884" t="s">
        <v>22698</v>
      </c>
    </row>
    <row r="4185" customFormat="false" ht="15" hidden="false" customHeight="false" outlineLevel="0" collapsed="false">
      <c r="A4185" s="884" t="s">
        <v>8464</v>
      </c>
      <c r="B4185" s="884" t="s">
        <v>22699</v>
      </c>
      <c r="C4185" s="885" t="s">
        <v>22700</v>
      </c>
      <c r="D4185" s="884" t="s">
        <v>8787</v>
      </c>
      <c r="E4185" s="884" t="s">
        <v>22701</v>
      </c>
      <c r="F4185" s="884" t="s">
        <v>22702</v>
      </c>
    </row>
    <row r="4186" customFormat="false" ht="15" hidden="false" customHeight="false" outlineLevel="0" collapsed="false">
      <c r="A4186" s="884" t="s">
        <v>8464</v>
      </c>
      <c r="B4186" s="884" t="s">
        <v>22703</v>
      </c>
      <c r="C4186" s="885" t="s">
        <v>22704</v>
      </c>
      <c r="D4186" s="884" t="s">
        <v>8787</v>
      </c>
      <c r="E4186" s="884" t="s">
        <v>22705</v>
      </c>
      <c r="F4186" s="884" t="s">
        <v>22706</v>
      </c>
    </row>
    <row r="4187" customFormat="false" ht="15" hidden="false" customHeight="false" outlineLevel="0" collapsed="false">
      <c r="A4187" s="884" t="s">
        <v>8464</v>
      </c>
      <c r="B4187" s="884" t="s">
        <v>22707</v>
      </c>
      <c r="C4187" s="885" t="s">
        <v>22708</v>
      </c>
      <c r="D4187" s="884" t="s">
        <v>8787</v>
      </c>
      <c r="E4187" s="884" t="s">
        <v>22709</v>
      </c>
      <c r="F4187" s="884" t="s">
        <v>22710</v>
      </c>
    </row>
    <row r="4188" customFormat="false" ht="15" hidden="false" customHeight="false" outlineLevel="0" collapsed="false">
      <c r="A4188" s="884" t="s">
        <v>8464</v>
      </c>
      <c r="B4188" s="884" t="s">
        <v>22711</v>
      </c>
      <c r="C4188" s="885" t="s">
        <v>22712</v>
      </c>
      <c r="D4188" s="884" t="s">
        <v>8787</v>
      </c>
      <c r="E4188" s="884" t="s">
        <v>22713</v>
      </c>
      <c r="F4188" s="884" t="s">
        <v>22714</v>
      </c>
    </row>
    <row r="4189" customFormat="false" ht="15" hidden="false" customHeight="false" outlineLevel="0" collapsed="false">
      <c r="A4189" s="884" t="s">
        <v>8464</v>
      </c>
      <c r="B4189" s="884" t="s">
        <v>22715</v>
      </c>
      <c r="C4189" s="885" t="s">
        <v>22716</v>
      </c>
      <c r="D4189" s="884" t="s">
        <v>8787</v>
      </c>
      <c r="E4189" s="884" t="s">
        <v>17005</v>
      </c>
      <c r="F4189" s="884" t="s">
        <v>22717</v>
      </c>
    </row>
    <row r="4190" customFormat="false" ht="15" hidden="false" customHeight="false" outlineLevel="0" collapsed="false">
      <c r="A4190" s="884" t="s">
        <v>8464</v>
      </c>
      <c r="B4190" s="884" t="s">
        <v>22718</v>
      </c>
      <c r="C4190" s="885" t="s">
        <v>22719</v>
      </c>
      <c r="D4190" s="884" t="s">
        <v>8787</v>
      </c>
      <c r="E4190" s="884" t="s">
        <v>22720</v>
      </c>
      <c r="F4190" s="884" t="s">
        <v>22721</v>
      </c>
    </row>
    <row r="4191" customFormat="false" ht="15" hidden="false" customHeight="false" outlineLevel="0" collapsed="false">
      <c r="A4191" s="884" t="s">
        <v>8464</v>
      </c>
      <c r="B4191" s="884" t="s">
        <v>22722</v>
      </c>
      <c r="C4191" s="885" t="s">
        <v>22723</v>
      </c>
      <c r="D4191" s="884" t="s">
        <v>8787</v>
      </c>
      <c r="E4191" s="884" t="s">
        <v>22724</v>
      </c>
      <c r="F4191" s="884" t="s">
        <v>22725</v>
      </c>
    </row>
    <row r="4192" customFormat="false" ht="15" hidden="false" customHeight="false" outlineLevel="0" collapsed="false">
      <c r="A4192" s="884" t="s">
        <v>8464</v>
      </c>
      <c r="B4192" s="884" t="s">
        <v>22726</v>
      </c>
      <c r="C4192" s="885" t="s">
        <v>22727</v>
      </c>
      <c r="D4192" s="884" t="s">
        <v>8787</v>
      </c>
      <c r="E4192" s="884" t="s">
        <v>22728</v>
      </c>
      <c r="F4192" s="884" t="s">
        <v>22729</v>
      </c>
    </row>
    <row r="4193" customFormat="false" ht="15" hidden="false" customHeight="false" outlineLevel="0" collapsed="false">
      <c r="A4193" s="884" t="s">
        <v>8464</v>
      </c>
      <c r="B4193" s="884" t="s">
        <v>22730</v>
      </c>
      <c r="C4193" s="885" t="s">
        <v>22731</v>
      </c>
      <c r="D4193" s="884" t="s">
        <v>8787</v>
      </c>
      <c r="E4193" s="884" t="s">
        <v>22732</v>
      </c>
      <c r="F4193" s="884" t="s">
        <v>22733</v>
      </c>
    </row>
    <row r="4194" customFormat="false" ht="15" hidden="false" customHeight="false" outlineLevel="0" collapsed="false">
      <c r="A4194" s="884" t="s">
        <v>8464</v>
      </c>
      <c r="B4194" s="884" t="s">
        <v>22734</v>
      </c>
      <c r="C4194" s="885" t="s">
        <v>22735</v>
      </c>
      <c r="D4194" s="884" t="s">
        <v>8787</v>
      </c>
      <c r="E4194" s="884" t="s">
        <v>22736</v>
      </c>
      <c r="F4194" s="884" t="s">
        <v>22737</v>
      </c>
    </row>
    <row r="4195" customFormat="false" ht="15" hidden="false" customHeight="false" outlineLevel="0" collapsed="false">
      <c r="A4195" s="884" t="s">
        <v>8464</v>
      </c>
      <c r="B4195" s="884" t="s">
        <v>22738</v>
      </c>
      <c r="C4195" s="885" t="s">
        <v>22739</v>
      </c>
      <c r="D4195" s="884" t="s">
        <v>8787</v>
      </c>
      <c r="E4195" s="884" t="s">
        <v>22740</v>
      </c>
      <c r="F4195" s="884" t="s">
        <v>22741</v>
      </c>
    </row>
    <row r="4196" customFormat="false" ht="15" hidden="false" customHeight="false" outlineLevel="0" collapsed="false">
      <c r="A4196" s="884" t="s">
        <v>8464</v>
      </c>
      <c r="B4196" s="884" t="s">
        <v>22742</v>
      </c>
      <c r="C4196" s="885" t="s">
        <v>22743</v>
      </c>
      <c r="D4196" s="884" t="s">
        <v>8787</v>
      </c>
      <c r="E4196" s="884" t="s">
        <v>22744</v>
      </c>
      <c r="F4196" s="884" t="s">
        <v>22745</v>
      </c>
    </row>
    <row r="4197" customFormat="false" ht="15" hidden="false" customHeight="false" outlineLevel="0" collapsed="false">
      <c r="A4197" s="884" t="s">
        <v>8464</v>
      </c>
      <c r="B4197" s="884" t="s">
        <v>22746</v>
      </c>
      <c r="C4197" s="885" t="s">
        <v>22747</v>
      </c>
      <c r="D4197" s="884" t="s">
        <v>8787</v>
      </c>
      <c r="E4197" s="884" t="s">
        <v>22748</v>
      </c>
      <c r="F4197" s="884" t="s">
        <v>22749</v>
      </c>
    </row>
    <row r="4198" customFormat="false" ht="15" hidden="false" customHeight="false" outlineLevel="0" collapsed="false">
      <c r="A4198" s="884" t="s">
        <v>8464</v>
      </c>
      <c r="B4198" s="884" t="s">
        <v>22750</v>
      </c>
      <c r="C4198" s="885" t="s">
        <v>22751</v>
      </c>
      <c r="D4198" s="884" t="s">
        <v>8787</v>
      </c>
      <c r="E4198" s="884" t="s">
        <v>22269</v>
      </c>
      <c r="F4198" s="884" t="s">
        <v>22752</v>
      </c>
    </row>
    <row r="4199" customFormat="false" ht="15" hidden="false" customHeight="false" outlineLevel="0" collapsed="false">
      <c r="A4199" s="884" t="s">
        <v>8464</v>
      </c>
      <c r="B4199" s="884" t="s">
        <v>22753</v>
      </c>
      <c r="C4199" s="885" t="s">
        <v>22754</v>
      </c>
      <c r="D4199" s="884" t="s">
        <v>8787</v>
      </c>
      <c r="E4199" s="884" t="s">
        <v>22755</v>
      </c>
      <c r="F4199" s="884" t="s">
        <v>22756</v>
      </c>
    </row>
    <row r="4200" customFormat="false" ht="15" hidden="false" customHeight="false" outlineLevel="0" collapsed="false">
      <c r="A4200" s="884" t="s">
        <v>8464</v>
      </c>
      <c r="B4200" s="884" t="s">
        <v>22757</v>
      </c>
      <c r="C4200" s="885" t="s">
        <v>22758</v>
      </c>
      <c r="D4200" s="884" t="s">
        <v>8787</v>
      </c>
      <c r="E4200" s="884" t="s">
        <v>22759</v>
      </c>
      <c r="F4200" s="884" t="s">
        <v>22760</v>
      </c>
    </row>
    <row r="4201" customFormat="false" ht="15" hidden="false" customHeight="false" outlineLevel="0" collapsed="false">
      <c r="A4201" s="884" t="s">
        <v>8464</v>
      </c>
      <c r="B4201" s="884" t="s">
        <v>22761</v>
      </c>
      <c r="C4201" s="885" t="s">
        <v>22762</v>
      </c>
      <c r="D4201" s="884" t="s">
        <v>8787</v>
      </c>
      <c r="E4201" s="884" t="s">
        <v>22763</v>
      </c>
      <c r="F4201" s="884" t="s">
        <v>22764</v>
      </c>
    </row>
    <row r="4202" customFormat="false" ht="15" hidden="false" customHeight="false" outlineLevel="0" collapsed="false">
      <c r="A4202" s="884" t="s">
        <v>8464</v>
      </c>
      <c r="B4202" s="884" t="s">
        <v>22765</v>
      </c>
      <c r="C4202" s="885" t="s">
        <v>22766</v>
      </c>
      <c r="D4202" s="884" t="s">
        <v>8787</v>
      </c>
      <c r="E4202" s="884" t="s">
        <v>22767</v>
      </c>
      <c r="F4202" s="884" t="s">
        <v>22768</v>
      </c>
    </row>
    <row r="4203" customFormat="false" ht="15" hidden="false" customHeight="false" outlineLevel="0" collapsed="false">
      <c r="A4203" s="884" t="s">
        <v>8464</v>
      </c>
      <c r="B4203" s="884" t="s">
        <v>22769</v>
      </c>
      <c r="C4203" s="885" t="s">
        <v>22770</v>
      </c>
      <c r="D4203" s="884" t="s">
        <v>8787</v>
      </c>
      <c r="E4203" s="884" t="s">
        <v>22771</v>
      </c>
      <c r="F4203" s="884" t="s">
        <v>22772</v>
      </c>
    </row>
    <row r="4204" customFormat="false" ht="15" hidden="false" customHeight="false" outlineLevel="0" collapsed="false">
      <c r="A4204" s="884" t="s">
        <v>8464</v>
      </c>
      <c r="B4204" s="884" t="s">
        <v>22773</v>
      </c>
      <c r="C4204" s="885" t="s">
        <v>22774</v>
      </c>
      <c r="D4204" s="884" t="s">
        <v>8787</v>
      </c>
      <c r="E4204" s="884" t="s">
        <v>22657</v>
      </c>
      <c r="F4204" s="884" t="s">
        <v>22775</v>
      </c>
    </row>
    <row r="4205" customFormat="false" ht="23.25" hidden="false" customHeight="false" outlineLevel="0" collapsed="false">
      <c r="A4205" s="884" t="s">
        <v>8464</v>
      </c>
      <c r="B4205" s="884" t="s">
        <v>22776</v>
      </c>
      <c r="C4205" s="885" t="s">
        <v>22777</v>
      </c>
      <c r="D4205" s="884" t="s">
        <v>8787</v>
      </c>
      <c r="E4205" s="884" t="s">
        <v>22778</v>
      </c>
      <c r="F4205" s="884" t="s">
        <v>22779</v>
      </c>
    </row>
    <row r="4206" customFormat="false" ht="15" hidden="false" customHeight="false" outlineLevel="0" collapsed="false">
      <c r="A4206" s="884" t="s">
        <v>8464</v>
      </c>
      <c r="B4206" s="884" t="s">
        <v>22780</v>
      </c>
      <c r="C4206" s="885" t="s">
        <v>22781</v>
      </c>
      <c r="D4206" s="884" t="s">
        <v>8787</v>
      </c>
      <c r="E4206" s="884" t="s">
        <v>22782</v>
      </c>
      <c r="F4206" s="884" t="s">
        <v>19819</v>
      </c>
    </row>
    <row r="4207" customFormat="false" ht="23.25" hidden="false" customHeight="false" outlineLevel="0" collapsed="false">
      <c r="A4207" s="884" t="s">
        <v>8464</v>
      </c>
      <c r="B4207" s="884" t="s">
        <v>22783</v>
      </c>
      <c r="C4207" s="885" t="s">
        <v>22784</v>
      </c>
      <c r="D4207" s="884" t="s">
        <v>8787</v>
      </c>
      <c r="E4207" s="884" t="s">
        <v>22785</v>
      </c>
      <c r="F4207" s="884" t="s">
        <v>22786</v>
      </c>
    </row>
    <row r="4208" customFormat="false" ht="23.25" hidden="false" customHeight="false" outlineLevel="0" collapsed="false">
      <c r="A4208" s="884" t="s">
        <v>8464</v>
      </c>
      <c r="B4208" s="884" t="s">
        <v>22787</v>
      </c>
      <c r="C4208" s="885" t="s">
        <v>22788</v>
      </c>
      <c r="D4208" s="884" t="s">
        <v>8787</v>
      </c>
      <c r="E4208" s="884" t="s">
        <v>22789</v>
      </c>
      <c r="F4208" s="884" t="s">
        <v>18181</v>
      </c>
    </row>
    <row r="4209" customFormat="false" ht="15" hidden="false" customHeight="false" outlineLevel="0" collapsed="false">
      <c r="A4209" s="884" t="s">
        <v>8464</v>
      </c>
      <c r="B4209" s="884" t="s">
        <v>22790</v>
      </c>
      <c r="C4209" s="885" t="s">
        <v>22791</v>
      </c>
      <c r="D4209" s="884" t="s">
        <v>8787</v>
      </c>
      <c r="E4209" s="884" t="s">
        <v>13624</v>
      </c>
      <c r="F4209" s="884" t="s">
        <v>22792</v>
      </c>
    </row>
    <row r="4210" customFormat="false" ht="15" hidden="false" customHeight="false" outlineLevel="0" collapsed="false">
      <c r="A4210" s="884" t="s">
        <v>8464</v>
      </c>
      <c r="B4210" s="884" t="s">
        <v>22793</v>
      </c>
      <c r="C4210" s="885" t="s">
        <v>22794</v>
      </c>
      <c r="D4210" s="884" t="s">
        <v>8787</v>
      </c>
      <c r="E4210" s="884" t="s">
        <v>8581</v>
      </c>
      <c r="F4210" s="884" t="s">
        <v>19600</v>
      </c>
    </row>
    <row r="4211" customFormat="false" ht="15" hidden="false" customHeight="false" outlineLevel="0" collapsed="false">
      <c r="A4211" s="884" t="s">
        <v>8464</v>
      </c>
      <c r="B4211" s="884" t="s">
        <v>22795</v>
      </c>
      <c r="C4211" s="885" t="s">
        <v>22796</v>
      </c>
      <c r="D4211" s="884" t="s">
        <v>8787</v>
      </c>
      <c r="E4211" s="884" t="s">
        <v>22797</v>
      </c>
      <c r="F4211" s="884" t="s">
        <v>11898</v>
      </c>
    </row>
    <row r="4212" customFormat="false" ht="15" hidden="false" customHeight="false" outlineLevel="0" collapsed="false">
      <c r="A4212" s="884" t="s">
        <v>8464</v>
      </c>
      <c r="B4212" s="884" t="s">
        <v>22798</v>
      </c>
      <c r="C4212" s="885" t="s">
        <v>22799</v>
      </c>
      <c r="D4212" s="884" t="s">
        <v>8787</v>
      </c>
      <c r="E4212" s="884" t="s">
        <v>22800</v>
      </c>
      <c r="F4212" s="884" t="s">
        <v>22801</v>
      </c>
    </row>
    <row r="4213" customFormat="false" ht="23.25" hidden="false" customHeight="false" outlineLevel="0" collapsed="false">
      <c r="A4213" s="884" t="s">
        <v>8464</v>
      </c>
      <c r="B4213" s="884" t="s">
        <v>22802</v>
      </c>
      <c r="C4213" s="885" t="s">
        <v>22803</v>
      </c>
      <c r="D4213" s="884" t="s">
        <v>8787</v>
      </c>
      <c r="E4213" s="884" t="s">
        <v>22804</v>
      </c>
      <c r="F4213" s="884" t="s">
        <v>22805</v>
      </c>
    </row>
    <row r="4214" customFormat="false" ht="23.25" hidden="false" customHeight="false" outlineLevel="0" collapsed="false">
      <c r="A4214" s="884" t="s">
        <v>8464</v>
      </c>
      <c r="B4214" s="884" t="s">
        <v>22806</v>
      </c>
      <c r="C4214" s="885" t="s">
        <v>22807</v>
      </c>
      <c r="D4214" s="884" t="s">
        <v>8787</v>
      </c>
      <c r="E4214" s="884" t="s">
        <v>9158</v>
      </c>
      <c r="F4214" s="884" t="s">
        <v>22808</v>
      </c>
    </row>
    <row r="4215" customFormat="false" ht="23.25" hidden="false" customHeight="false" outlineLevel="0" collapsed="false">
      <c r="A4215" s="884" t="s">
        <v>8464</v>
      </c>
      <c r="B4215" s="884" t="s">
        <v>22809</v>
      </c>
      <c r="C4215" s="885" t="s">
        <v>22810</v>
      </c>
      <c r="D4215" s="884" t="s">
        <v>8787</v>
      </c>
      <c r="E4215" s="884" t="s">
        <v>22811</v>
      </c>
      <c r="F4215" s="884" t="s">
        <v>22812</v>
      </c>
    </row>
    <row r="4216" customFormat="false" ht="23.25" hidden="false" customHeight="false" outlineLevel="0" collapsed="false">
      <c r="A4216" s="884" t="s">
        <v>8464</v>
      </c>
      <c r="B4216" s="884" t="s">
        <v>22813</v>
      </c>
      <c r="C4216" s="885" t="s">
        <v>22814</v>
      </c>
      <c r="D4216" s="884" t="s">
        <v>8787</v>
      </c>
      <c r="E4216" s="884" t="s">
        <v>22815</v>
      </c>
      <c r="F4216" s="884" t="s">
        <v>22816</v>
      </c>
    </row>
    <row r="4217" customFormat="false" ht="23.25" hidden="false" customHeight="false" outlineLevel="0" collapsed="false">
      <c r="A4217" s="884" t="s">
        <v>8464</v>
      </c>
      <c r="B4217" s="884" t="s">
        <v>22817</v>
      </c>
      <c r="C4217" s="885" t="s">
        <v>22818</v>
      </c>
      <c r="D4217" s="884" t="s">
        <v>8787</v>
      </c>
      <c r="E4217" s="884" t="s">
        <v>10285</v>
      </c>
      <c r="F4217" s="884" t="s">
        <v>13602</v>
      </c>
    </row>
    <row r="4218" customFormat="false" ht="23.25" hidden="false" customHeight="false" outlineLevel="0" collapsed="false">
      <c r="A4218" s="884" t="s">
        <v>8464</v>
      </c>
      <c r="B4218" s="884" t="s">
        <v>22819</v>
      </c>
      <c r="C4218" s="885" t="s">
        <v>22820</v>
      </c>
      <c r="D4218" s="884" t="s">
        <v>8787</v>
      </c>
      <c r="E4218" s="884" t="s">
        <v>22821</v>
      </c>
      <c r="F4218" s="884" t="s">
        <v>22822</v>
      </c>
    </row>
    <row r="4219" customFormat="false" ht="23.25" hidden="false" customHeight="false" outlineLevel="0" collapsed="false">
      <c r="A4219" s="884" t="s">
        <v>8464</v>
      </c>
      <c r="B4219" s="884" t="s">
        <v>22823</v>
      </c>
      <c r="C4219" s="885" t="s">
        <v>22824</v>
      </c>
      <c r="D4219" s="884" t="s">
        <v>8787</v>
      </c>
      <c r="E4219" s="884" t="s">
        <v>22825</v>
      </c>
      <c r="F4219" s="884" t="s">
        <v>22826</v>
      </c>
    </row>
    <row r="4220" customFormat="false" ht="23.25" hidden="false" customHeight="false" outlineLevel="0" collapsed="false">
      <c r="A4220" s="884" t="s">
        <v>8464</v>
      </c>
      <c r="B4220" s="884" t="s">
        <v>22827</v>
      </c>
      <c r="C4220" s="885" t="s">
        <v>22828</v>
      </c>
      <c r="D4220" s="884" t="s">
        <v>8787</v>
      </c>
      <c r="E4220" s="884" t="s">
        <v>21433</v>
      </c>
      <c r="F4220" s="884" t="s">
        <v>22829</v>
      </c>
    </row>
    <row r="4221" customFormat="false" ht="23.25" hidden="false" customHeight="false" outlineLevel="0" collapsed="false">
      <c r="A4221" s="884" t="s">
        <v>8464</v>
      </c>
      <c r="B4221" s="884" t="s">
        <v>22830</v>
      </c>
      <c r="C4221" s="885" t="s">
        <v>22831</v>
      </c>
      <c r="D4221" s="884" t="s">
        <v>8787</v>
      </c>
      <c r="E4221" s="884" t="s">
        <v>10341</v>
      </c>
      <c r="F4221" s="884" t="s">
        <v>22832</v>
      </c>
    </row>
    <row r="4222" customFormat="false" ht="23.25" hidden="false" customHeight="false" outlineLevel="0" collapsed="false">
      <c r="A4222" s="884" t="s">
        <v>8464</v>
      </c>
      <c r="B4222" s="884" t="s">
        <v>22833</v>
      </c>
      <c r="C4222" s="885" t="s">
        <v>22834</v>
      </c>
      <c r="D4222" s="884" t="s">
        <v>8787</v>
      </c>
      <c r="E4222" s="884" t="s">
        <v>22835</v>
      </c>
      <c r="F4222" s="884" t="s">
        <v>22836</v>
      </c>
    </row>
    <row r="4223" customFormat="false" ht="23.25" hidden="false" customHeight="false" outlineLevel="0" collapsed="false">
      <c r="A4223" s="884" t="s">
        <v>8464</v>
      </c>
      <c r="B4223" s="884" t="s">
        <v>22837</v>
      </c>
      <c r="C4223" s="885" t="s">
        <v>22838</v>
      </c>
      <c r="D4223" s="884" t="s">
        <v>8787</v>
      </c>
      <c r="E4223" s="884" t="s">
        <v>22839</v>
      </c>
      <c r="F4223" s="884" t="s">
        <v>22840</v>
      </c>
    </row>
    <row r="4224" customFormat="false" ht="15" hidden="false" customHeight="false" outlineLevel="0" collapsed="false">
      <c r="A4224" s="884" t="s">
        <v>8464</v>
      </c>
      <c r="B4224" s="884" t="s">
        <v>22841</v>
      </c>
      <c r="C4224" s="885" t="s">
        <v>22842</v>
      </c>
      <c r="D4224" s="884" t="s">
        <v>8787</v>
      </c>
      <c r="E4224" s="884" t="s">
        <v>9153</v>
      </c>
      <c r="F4224" s="884" t="s">
        <v>22843</v>
      </c>
    </row>
    <row r="4225" customFormat="false" ht="23.25" hidden="false" customHeight="false" outlineLevel="0" collapsed="false">
      <c r="A4225" s="884" t="s">
        <v>8464</v>
      </c>
      <c r="B4225" s="884" t="s">
        <v>22844</v>
      </c>
      <c r="C4225" s="885" t="s">
        <v>22845</v>
      </c>
      <c r="D4225" s="884" t="s">
        <v>8787</v>
      </c>
      <c r="E4225" s="884" t="s">
        <v>22846</v>
      </c>
      <c r="F4225" s="884" t="s">
        <v>17589</v>
      </c>
    </row>
    <row r="4226" customFormat="false" ht="23.25" hidden="false" customHeight="false" outlineLevel="0" collapsed="false">
      <c r="A4226" s="884" t="s">
        <v>8464</v>
      </c>
      <c r="B4226" s="884" t="s">
        <v>22847</v>
      </c>
      <c r="C4226" s="885" t="s">
        <v>22848</v>
      </c>
      <c r="D4226" s="884" t="s">
        <v>8787</v>
      </c>
      <c r="E4226" s="884" t="s">
        <v>22849</v>
      </c>
      <c r="F4226" s="884" t="s">
        <v>22850</v>
      </c>
    </row>
    <row r="4227" customFormat="false" ht="23.25" hidden="false" customHeight="false" outlineLevel="0" collapsed="false">
      <c r="A4227" s="884" t="s">
        <v>8464</v>
      </c>
      <c r="B4227" s="884" t="s">
        <v>22851</v>
      </c>
      <c r="C4227" s="885" t="s">
        <v>22852</v>
      </c>
      <c r="D4227" s="884" t="s">
        <v>8787</v>
      </c>
      <c r="E4227" s="884" t="s">
        <v>22853</v>
      </c>
      <c r="F4227" s="884" t="s">
        <v>22854</v>
      </c>
    </row>
    <row r="4228" customFormat="false" ht="23.25" hidden="false" customHeight="false" outlineLevel="0" collapsed="false">
      <c r="A4228" s="884" t="s">
        <v>8464</v>
      </c>
      <c r="B4228" s="884" t="s">
        <v>22855</v>
      </c>
      <c r="C4228" s="885" t="s">
        <v>22856</v>
      </c>
      <c r="D4228" s="884" t="s">
        <v>8787</v>
      </c>
      <c r="E4228" s="884" t="s">
        <v>22857</v>
      </c>
      <c r="F4228" s="884" t="s">
        <v>22858</v>
      </c>
    </row>
    <row r="4229" customFormat="false" ht="23.25" hidden="false" customHeight="false" outlineLevel="0" collapsed="false">
      <c r="A4229" s="884" t="s">
        <v>8464</v>
      </c>
      <c r="B4229" s="884" t="s">
        <v>22859</v>
      </c>
      <c r="C4229" s="885" t="s">
        <v>22860</v>
      </c>
      <c r="D4229" s="884" t="s">
        <v>8787</v>
      </c>
      <c r="E4229" s="884" t="s">
        <v>22861</v>
      </c>
      <c r="F4229" s="884" t="s">
        <v>22862</v>
      </c>
    </row>
    <row r="4230" customFormat="false" ht="23.25" hidden="false" customHeight="false" outlineLevel="0" collapsed="false">
      <c r="A4230" s="884" t="s">
        <v>8464</v>
      </c>
      <c r="B4230" s="884" t="s">
        <v>22863</v>
      </c>
      <c r="C4230" s="885" t="s">
        <v>22864</v>
      </c>
      <c r="D4230" s="884" t="s">
        <v>8787</v>
      </c>
      <c r="E4230" s="884" t="s">
        <v>22865</v>
      </c>
      <c r="F4230" s="884" t="s">
        <v>22866</v>
      </c>
    </row>
    <row r="4231" customFormat="false" ht="23.25" hidden="false" customHeight="false" outlineLevel="0" collapsed="false">
      <c r="A4231" s="884" t="s">
        <v>8464</v>
      </c>
      <c r="B4231" s="884" t="s">
        <v>22867</v>
      </c>
      <c r="C4231" s="885" t="s">
        <v>22868</v>
      </c>
      <c r="D4231" s="884" t="s">
        <v>8787</v>
      </c>
      <c r="E4231" s="884" t="s">
        <v>22869</v>
      </c>
      <c r="F4231" s="884" t="s">
        <v>22870</v>
      </c>
    </row>
    <row r="4232" customFormat="false" ht="23.25" hidden="false" customHeight="false" outlineLevel="0" collapsed="false">
      <c r="A4232" s="884" t="s">
        <v>8464</v>
      </c>
      <c r="B4232" s="884" t="s">
        <v>22871</v>
      </c>
      <c r="C4232" s="885" t="s">
        <v>22872</v>
      </c>
      <c r="D4232" s="884" t="s">
        <v>8787</v>
      </c>
      <c r="E4232" s="884" t="s">
        <v>22873</v>
      </c>
      <c r="F4232" s="884" t="s">
        <v>22874</v>
      </c>
    </row>
    <row r="4233" customFormat="false" ht="23.25" hidden="false" customHeight="false" outlineLevel="0" collapsed="false">
      <c r="A4233" s="884" t="s">
        <v>8464</v>
      </c>
      <c r="B4233" s="884" t="s">
        <v>22875</v>
      </c>
      <c r="C4233" s="885" t="s">
        <v>22876</v>
      </c>
      <c r="D4233" s="884" t="s">
        <v>8787</v>
      </c>
      <c r="E4233" s="884" t="s">
        <v>22877</v>
      </c>
      <c r="F4233" s="884" t="s">
        <v>12964</v>
      </c>
    </row>
    <row r="4234" customFormat="false" ht="23.25" hidden="false" customHeight="false" outlineLevel="0" collapsed="false">
      <c r="A4234" s="884" t="s">
        <v>8464</v>
      </c>
      <c r="B4234" s="884" t="s">
        <v>22878</v>
      </c>
      <c r="C4234" s="885" t="s">
        <v>22879</v>
      </c>
      <c r="D4234" s="884" t="s">
        <v>8787</v>
      </c>
      <c r="E4234" s="884" t="s">
        <v>22880</v>
      </c>
      <c r="F4234" s="884" t="s">
        <v>22881</v>
      </c>
    </row>
    <row r="4235" customFormat="false" ht="23.25" hidden="false" customHeight="false" outlineLevel="0" collapsed="false">
      <c r="A4235" s="884" t="s">
        <v>8464</v>
      </c>
      <c r="B4235" s="884" t="s">
        <v>22882</v>
      </c>
      <c r="C4235" s="885" t="s">
        <v>22883</v>
      </c>
      <c r="D4235" s="884" t="s">
        <v>8787</v>
      </c>
      <c r="E4235" s="884" t="s">
        <v>22884</v>
      </c>
      <c r="F4235" s="884" t="s">
        <v>22885</v>
      </c>
    </row>
    <row r="4236" customFormat="false" ht="23.25" hidden="false" customHeight="false" outlineLevel="0" collapsed="false">
      <c r="A4236" s="884" t="s">
        <v>8464</v>
      </c>
      <c r="B4236" s="884" t="s">
        <v>22886</v>
      </c>
      <c r="C4236" s="885" t="s">
        <v>22887</v>
      </c>
      <c r="D4236" s="884" t="s">
        <v>8787</v>
      </c>
      <c r="E4236" s="884" t="s">
        <v>22888</v>
      </c>
      <c r="F4236" s="884" t="s">
        <v>22889</v>
      </c>
    </row>
    <row r="4237" customFormat="false" ht="23.25" hidden="false" customHeight="false" outlineLevel="0" collapsed="false">
      <c r="A4237" s="884" t="s">
        <v>8464</v>
      </c>
      <c r="B4237" s="884" t="s">
        <v>22890</v>
      </c>
      <c r="C4237" s="885" t="s">
        <v>22891</v>
      </c>
      <c r="D4237" s="884" t="s">
        <v>8787</v>
      </c>
      <c r="E4237" s="884" t="s">
        <v>22892</v>
      </c>
      <c r="F4237" s="884" t="s">
        <v>22893</v>
      </c>
    </row>
    <row r="4238" customFormat="false" ht="34.5" hidden="false" customHeight="false" outlineLevel="0" collapsed="false">
      <c r="A4238" s="884" t="s">
        <v>8464</v>
      </c>
      <c r="B4238" s="884" t="s">
        <v>22894</v>
      </c>
      <c r="C4238" s="885" t="s">
        <v>22895</v>
      </c>
      <c r="D4238" s="884" t="s">
        <v>8787</v>
      </c>
      <c r="E4238" s="884" t="s">
        <v>22896</v>
      </c>
      <c r="F4238" s="884" t="s">
        <v>15023</v>
      </c>
    </row>
    <row r="4239" customFormat="false" ht="34.5" hidden="false" customHeight="false" outlineLevel="0" collapsed="false">
      <c r="A4239" s="884" t="s">
        <v>8464</v>
      </c>
      <c r="B4239" s="884" t="s">
        <v>22897</v>
      </c>
      <c r="C4239" s="885" t="s">
        <v>22898</v>
      </c>
      <c r="D4239" s="884" t="s">
        <v>8787</v>
      </c>
      <c r="E4239" s="884" t="s">
        <v>22899</v>
      </c>
      <c r="F4239" s="884" t="s">
        <v>22900</v>
      </c>
    </row>
    <row r="4240" customFormat="false" ht="34.5" hidden="false" customHeight="false" outlineLevel="0" collapsed="false">
      <c r="A4240" s="884" t="s">
        <v>8464</v>
      </c>
      <c r="B4240" s="884" t="s">
        <v>22901</v>
      </c>
      <c r="C4240" s="885" t="s">
        <v>22902</v>
      </c>
      <c r="D4240" s="884" t="s">
        <v>8787</v>
      </c>
      <c r="E4240" s="884" t="s">
        <v>22903</v>
      </c>
      <c r="F4240" s="884" t="s">
        <v>22904</v>
      </c>
    </row>
    <row r="4241" customFormat="false" ht="15" hidden="false" customHeight="false" outlineLevel="0" collapsed="false">
      <c r="A4241" s="884" t="s">
        <v>8464</v>
      </c>
      <c r="B4241" s="884" t="s">
        <v>22905</v>
      </c>
      <c r="C4241" s="885" t="s">
        <v>22906</v>
      </c>
      <c r="D4241" s="884" t="s">
        <v>8787</v>
      </c>
      <c r="E4241" s="884" t="s">
        <v>10372</v>
      </c>
      <c r="F4241" s="884" t="s">
        <v>22907</v>
      </c>
    </row>
    <row r="4242" customFormat="false" ht="15" hidden="false" customHeight="false" outlineLevel="0" collapsed="false">
      <c r="A4242" s="884" t="s">
        <v>8464</v>
      </c>
      <c r="B4242" s="884" t="s">
        <v>22908</v>
      </c>
      <c r="C4242" s="885" t="s">
        <v>22909</v>
      </c>
      <c r="D4242" s="884" t="s">
        <v>8787</v>
      </c>
      <c r="E4242" s="884" t="s">
        <v>20764</v>
      </c>
      <c r="F4242" s="884" t="s">
        <v>22910</v>
      </c>
    </row>
    <row r="4243" customFormat="false" ht="15" hidden="false" customHeight="false" outlineLevel="0" collapsed="false">
      <c r="A4243" s="884" t="s">
        <v>8464</v>
      </c>
      <c r="B4243" s="884" t="s">
        <v>22911</v>
      </c>
      <c r="C4243" s="885" t="s">
        <v>22912</v>
      </c>
      <c r="D4243" s="884" t="s">
        <v>8787</v>
      </c>
      <c r="E4243" s="884" t="s">
        <v>22913</v>
      </c>
      <c r="F4243" s="884" t="s">
        <v>22914</v>
      </c>
    </row>
    <row r="4244" customFormat="false" ht="15" hidden="false" customHeight="false" outlineLevel="0" collapsed="false">
      <c r="A4244" s="884" t="s">
        <v>8464</v>
      </c>
      <c r="B4244" s="884" t="s">
        <v>22915</v>
      </c>
      <c r="C4244" s="885" t="s">
        <v>22916</v>
      </c>
      <c r="D4244" s="884" t="s">
        <v>8787</v>
      </c>
      <c r="E4244" s="884" t="s">
        <v>22917</v>
      </c>
      <c r="F4244" s="884" t="s">
        <v>18417</v>
      </c>
    </row>
    <row r="4245" customFormat="false" ht="15" hidden="false" customHeight="false" outlineLevel="0" collapsed="false">
      <c r="A4245" s="884" t="s">
        <v>8464</v>
      </c>
      <c r="B4245" s="884" t="s">
        <v>22918</v>
      </c>
      <c r="C4245" s="885" t="s">
        <v>22919</v>
      </c>
      <c r="D4245" s="884" t="s">
        <v>8787</v>
      </c>
      <c r="E4245" s="884" t="s">
        <v>10199</v>
      </c>
      <c r="F4245" s="884" t="s">
        <v>22920</v>
      </c>
    </row>
    <row r="4246" customFormat="false" ht="15" hidden="false" customHeight="false" outlineLevel="0" collapsed="false">
      <c r="A4246" s="884" t="s">
        <v>8464</v>
      </c>
      <c r="B4246" s="884" t="s">
        <v>22921</v>
      </c>
      <c r="C4246" s="885" t="s">
        <v>22922</v>
      </c>
      <c r="D4246" s="884" t="s">
        <v>8787</v>
      </c>
      <c r="E4246" s="884" t="s">
        <v>22923</v>
      </c>
      <c r="F4246" s="884" t="s">
        <v>22924</v>
      </c>
    </row>
    <row r="4247" customFormat="false" ht="23.25" hidden="false" customHeight="false" outlineLevel="0" collapsed="false">
      <c r="A4247" s="884" t="s">
        <v>8464</v>
      </c>
      <c r="B4247" s="884" t="s">
        <v>22925</v>
      </c>
      <c r="C4247" s="885" t="s">
        <v>22926</v>
      </c>
      <c r="D4247" s="884" t="s">
        <v>8787</v>
      </c>
      <c r="E4247" s="884" t="s">
        <v>15401</v>
      </c>
      <c r="F4247" s="884" t="s">
        <v>8660</v>
      </c>
    </row>
    <row r="4248" customFormat="false" ht="23.25" hidden="false" customHeight="false" outlineLevel="0" collapsed="false">
      <c r="A4248" s="884" t="s">
        <v>8464</v>
      </c>
      <c r="B4248" s="884" t="s">
        <v>22927</v>
      </c>
      <c r="C4248" s="885" t="s">
        <v>22928</v>
      </c>
      <c r="D4248" s="884" t="s">
        <v>8787</v>
      </c>
      <c r="E4248" s="884" t="s">
        <v>22929</v>
      </c>
      <c r="F4248" s="884" t="s">
        <v>22930</v>
      </c>
    </row>
    <row r="4249" customFormat="false" ht="23.25" hidden="false" customHeight="false" outlineLevel="0" collapsed="false">
      <c r="A4249" s="884" t="s">
        <v>8464</v>
      </c>
      <c r="B4249" s="884" t="s">
        <v>22931</v>
      </c>
      <c r="C4249" s="885" t="s">
        <v>22932</v>
      </c>
      <c r="D4249" s="884" t="s">
        <v>8787</v>
      </c>
      <c r="E4249" s="884" t="s">
        <v>22933</v>
      </c>
      <c r="F4249" s="884" t="s">
        <v>14963</v>
      </c>
    </row>
    <row r="4250" customFormat="false" ht="23.25" hidden="false" customHeight="false" outlineLevel="0" collapsed="false">
      <c r="A4250" s="884" t="s">
        <v>8464</v>
      </c>
      <c r="B4250" s="884" t="s">
        <v>22934</v>
      </c>
      <c r="C4250" s="885" t="s">
        <v>22935</v>
      </c>
      <c r="D4250" s="884" t="s">
        <v>8787</v>
      </c>
      <c r="E4250" s="884" t="s">
        <v>22936</v>
      </c>
      <c r="F4250" s="884" t="s">
        <v>22937</v>
      </c>
    </row>
    <row r="4251" customFormat="false" ht="23.25" hidden="false" customHeight="false" outlineLevel="0" collapsed="false">
      <c r="A4251" s="884" t="s">
        <v>8464</v>
      </c>
      <c r="B4251" s="884" t="s">
        <v>22938</v>
      </c>
      <c r="C4251" s="885" t="s">
        <v>22939</v>
      </c>
      <c r="D4251" s="884" t="s">
        <v>8787</v>
      </c>
      <c r="E4251" s="884" t="s">
        <v>15709</v>
      </c>
      <c r="F4251" s="884" t="s">
        <v>22940</v>
      </c>
    </row>
    <row r="4252" customFormat="false" ht="23.25" hidden="false" customHeight="false" outlineLevel="0" collapsed="false">
      <c r="A4252" s="884" t="s">
        <v>8464</v>
      </c>
      <c r="B4252" s="884" t="s">
        <v>22941</v>
      </c>
      <c r="C4252" s="885" t="s">
        <v>22942</v>
      </c>
      <c r="D4252" s="884" t="s">
        <v>8787</v>
      </c>
      <c r="E4252" s="884" t="s">
        <v>22943</v>
      </c>
      <c r="F4252" s="884" t="s">
        <v>22635</v>
      </c>
    </row>
    <row r="4253" customFormat="false" ht="23.25" hidden="false" customHeight="false" outlineLevel="0" collapsed="false">
      <c r="A4253" s="884" t="s">
        <v>8464</v>
      </c>
      <c r="B4253" s="884" t="s">
        <v>22944</v>
      </c>
      <c r="C4253" s="885" t="s">
        <v>22945</v>
      </c>
      <c r="D4253" s="884" t="s">
        <v>8787</v>
      </c>
      <c r="E4253" s="884" t="s">
        <v>22946</v>
      </c>
      <c r="F4253" s="884" t="s">
        <v>22947</v>
      </c>
    </row>
    <row r="4254" customFormat="false" ht="23.25" hidden="false" customHeight="false" outlineLevel="0" collapsed="false">
      <c r="A4254" s="884" t="s">
        <v>8464</v>
      </c>
      <c r="B4254" s="884" t="s">
        <v>22948</v>
      </c>
      <c r="C4254" s="885" t="s">
        <v>22949</v>
      </c>
      <c r="D4254" s="884" t="s">
        <v>8787</v>
      </c>
      <c r="E4254" s="884" t="s">
        <v>22950</v>
      </c>
      <c r="F4254" s="884" t="s">
        <v>22951</v>
      </c>
    </row>
    <row r="4255" customFormat="false" ht="23.25" hidden="false" customHeight="false" outlineLevel="0" collapsed="false">
      <c r="A4255" s="884" t="s">
        <v>8464</v>
      </c>
      <c r="B4255" s="884" t="s">
        <v>22952</v>
      </c>
      <c r="C4255" s="885" t="s">
        <v>22953</v>
      </c>
      <c r="D4255" s="884" t="s">
        <v>8787</v>
      </c>
      <c r="E4255" s="884" t="s">
        <v>22954</v>
      </c>
      <c r="F4255" s="884" t="s">
        <v>22955</v>
      </c>
    </row>
    <row r="4256" customFormat="false" ht="23.25" hidden="false" customHeight="false" outlineLevel="0" collapsed="false">
      <c r="A4256" s="884" t="s">
        <v>8464</v>
      </c>
      <c r="B4256" s="884" t="s">
        <v>22956</v>
      </c>
      <c r="C4256" s="885" t="s">
        <v>22957</v>
      </c>
      <c r="D4256" s="884" t="s">
        <v>8787</v>
      </c>
      <c r="E4256" s="884" t="s">
        <v>22958</v>
      </c>
      <c r="F4256" s="884" t="s">
        <v>22959</v>
      </c>
    </row>
    <row r="4257" customFormat="false" ht="23.25" hidden="false" customHeight="false" outlineLevel="0" collapsed="false">
      <c r="A4257" s="884" t="s">
        <v>8464</v>
      </c>
      <c r="B4257" s="884" t="s">
        <v>22960</v>
      </c>
      <c r="C4257" s="885" t="s">
        <v>22961</v>
      </c>
      <c r="D4257" s="884" t="s">
        <v>8787</v>
      </c>
      <c r="E4257" s="884" t="s">
        <v>22962</v>
      </c>
      <c r="F4257" s="884" t="s">
        <v>22963</v>
      </c>
    </row>
    <row r="4258" customFormat="false" ht="23.25" hidden="false" customHeight="false" outlineLevel="0" collapsed="false">
      <c r="A4258" s="884" t="s">
        <v>8464</v>
      </c>
      <c r="B4258" s="884" t="s">
        <v>22964</v>
      </c>
      <c r="C4258" s="885" t="s">
        <v>22965</v>
      </c>
      <c r="D4258" s="884" t="s">
        <v>8787</v>
      </c>
      <c r="E4258" s="884" t="s">
        <v>22966</v>
      </c>
      <c r="F4258" s="884" t="s">
        <v>22967</v>
      </c>
    </row>
    <row r="4259" customFormat="false" ht="23.25" hidden="false" customHeight="false" outlineLevel="0" collapsed="false">
      <c r="A4259" s="884" t="s">
        <v>8464</v>
      </c>
      <c r="B4259" s="884" t="s">
        <v>22968</v>
      </c>
      <c r="C4259" s="885" t="s">
        <v>22969</v>
      </c>
      <c r="D4259" s="884" t="s">
        <v>8787</v>
      </c>
      <c r="E4259" s="884" t="s">
        <v>22970</v>
      </c>
      <c r="F4259" s="884" t="s">
        <v>22971</v>
      </c>
    </row>
    <row r="4260" customFormat="false" ht="23.25" hidden="false" customHeight="false" outlineLevel="0" collapsed="false">
      <c r="A4260" s="884" t="s">
        <v>8464</v>
      </c>
      <c r="B4260" s="884" t="s">
        <v>22972</v>
      </c>
      <c r="C4260" s="885" t="s">
        <v>22973</v>
      </c>
      <c r="D4260" s="884" t="s">
        <v>8787</v>
      </c>
      <c r="E4260" s="884" t="s">
        <v>22974</v>
      </c>
      <c r="F4260" s="884" t="s">
        <v>22975</v>
      </c>
    </row>
    <row r="4261" customFormat="false" ht="23.25" hidden="false" customHeight="false" outlineLevel="0" collapsed="false">
      <c r="A4261" s="884" t="s">
        <v>8464</v>
      </c>
      <c r="B4261" s="884" t="s">
        <v>22976</v>
      </c>
      <c r="C4261" s="885" t="s">
        <v>22977</v>
      </c>
      <c r="D4261" s="884" t="s">
        <v>8787</v>
      </c>
      <c r="E4261" s="884" t="s">
        <v>12908</v>
      </c>
      <c r="F4261" s="884" t="s">
        <v>20839</v>
      </c>
    </row>
    <row r="4262" customFormat="false" ht="23.25" hidden="false" customHeight="false" outlineLevel="0" collapsed="false">
      <c r="A4262" s="884" t="s">
        <v>8464</v>
      </c>
      <c r="B4262" s="884" t="s">
        <v>22978</v>
      </c>
      <c r="C4262" s="885" t="s">
        <v>22979</v>
      </c>
      <c r="D4262" s="884" t="s">
        <v>8787</v>
      </c>
      <c r="E4262" s="884" t="s">
        <v>22980</v>
      </c>
      <c r="F4262" s="884" t="s">
        <v>22981</v>
      </c>
    </row>
    <row r="4263" customFormat="false" ht="23.25" hidden="false" customHeight="false" outlineLevel="0" collapsed="false">
      <c r="A4263" s="884" t="s">
        <v>8464</v>
      </c>
      <c r="B4263" s="884" t="s">
        <v>22982</v>
      </c>
      <c r="C4263" s="885" t="s">
        <v>22983</v>
      </c>
      <c r="D4263" s="884" t="s">
        <v>8787</v>
      </c>
      <c r="E4263" s="884" t="s">
        <v>22984</v>
      </c>
      <c r="F4263" s="884" t="s">
        <v>22985</v>
      </c>
    </row>
    <row r="4264" customFormat="false" ht="23.25" hidden="false" customHeight="false" outlineLevel="0" collapsed="false">
      <c r="A4264" s="884" t="s">
        <v>8464</v>
      </c>
      <c r="B4264" s="884" t="s">
        <v>22986</v>
      </c>
      <c r="C4264" s="885" t="s">
        <v>22987</v>
      </c>
      <c r="D4264" s="884" t="s">
        <v>8787</v>
      </c>
      <c r="E4264" s="884" t="s">
        <v>22988</v>
      </c>
      <c r="F4264" s="884" t="s">
        <v>22989</v>
      </c>
    </row>
    <row r="4265" customFormat="false" ht="15" hidden="false" customHeight="false" outlineLevel="0" collapsed="false">
      <c r="A4265" s="884" t="s">
        <v>8464</v>
      </c>
      <c r="B4265" s="884" t="s">
        <v>22990</v>
      </c>
      <c r="C4265" s="885" t="s">
        <v>22991</v>
      </c>
      <c r="D4265" s="884" t="s">
        <v>8787</v>
      </c>
      <c r="E4265" s="884" t="s">
        <v>22992</v>
      </c>
      <c r="F4265" s="884" t="s">
        <v>22993</v>
      </c>
    </row>
    <row r="4266" customFormat="false" ht="15" hidden="false" customHeight="false" outlineLevel="0" collapsed="false">
      <c r="A4266" s="884" t="s">
        <v>8464</v>
      </c>
      <c r="B4266" s="884" t="s">
        <v>22994</v>
      </c>
      <c r="C4266" s="885" t="s">
        <v>22995</v>
      </c>
      <c r="D4266" s="884" t="s">
        <v>8787</v>
      </c>
      <c r="E4266" s="884" t="s">
        <v>22996</v>
      </c>
      <c r="F4266" s="884" t="s">
        <v>22997</v>
      </c>
    </row>
    <row r="4267" customFormat="false" ht="15" hidden="false" customHeight="false" outlineLevel="0" collapsed="false">
      <c r="A4267" s="884" t="s">
        <v>8464</v>
      </c>
      <c r="B4267" s="884" t="s">
        <v>22998</v>
      </c>
      <c r="C4267" s="885" t="s">
        <v>22999</v>
      </c>
      <c r="D4267" s="884" t="s">
        <v>8787</v>
      </c>
      <c r="E4267" s="884" t="s">
        <v>23000</v>
      </c>
      <c r="F4267" s="884" t="s">
        <v>23001</v>
      </c>
    </row>
    <row r="4268" customFormat="false" ht="23.25" hidden="false" customHeight="false" outlineLevel="0" collapsed="false">
      <c r="A4268" s="884" t="s">
        <v>8464</v>
      </c>
      <c r="B4268" s="884" t="s">
        <v>23002</v>
      </c>
      <c r="C4268" s="885" t="s">
        <v>23003</v>
      </c>
      <c r="D4268" s="884" t="s">
        <v>8787</v>
      </c>
      <c r="E4268" s="884" t="s">
        <v>23004</v>
      </c>
      <c r="F4268" s="884" t="s">
        <v>23005</v>
      </c>
    </row>
    <row r="4269" customFormat="false" ht="23.25" hidden="false" customHeight="false" outlineLevel="0" collapsed="false">
      <c r="A4269" s="884" t="s">
        <v>8464</v>
      </c>
      <c r="B4269" s="884" t="s">
        <v>23006</v>
      </c>
      <c r="C4269" s="885" t="s">
        <v>23007</v>
      </c>
      <c r="D4269" s="884" t="s">
        <v>8787</v>
      </c>
      <c r="E4269" s="884" t="s">
        <v>23008</v>
      </c>
      <c r="F4269" s="884" t="s">
        <v>23009</v>
      </c>
    </row>
    <row r="4270" customFormat="false" ht="15" hidden="false" customHeight="false" outlineLevel="0" collapsed="false">
      <c r="A4270" s="884" t="s">
        <v>8464</v>
      </c>
      <c r="B4270" s="884" t="s">
        <v>23010</v>
      </c>
      <c r="C4270" s="885" t="s">
        <v>23011</v>
      </c>
      <c r="D4270" s="884" t="s">
        <v>8787</v>
      </c>
      <c r="E4270" s="884" t="s">
        <v>23012</v>
      </c>
      <c r="F4270" s="884" t="s">
        <v>23013</v>
      </c>
    </row>
    <row r="4271" customFormat="false" ht="15" hidden="false" customHeight="false" outlineLevel="0" collapsed="false">
      <c r="A4271" s="884" t="s">
        <v>8464</v>
      </c>
      <c r="B4271" s="884" t="s">
        <v>23014</v>
      </c>
      <c r="C4271" s="885" t="s">
        <v>23015</v>
      </c>
      <c r="D4271" s="884" t="s">
        <v>8787</v>
      </c>
      <c r="E4271" s="884" t="s">
        <v>23016</v>
      </c>
      <c r="F4271" s="884" t="s">
        <v>23017</v>
      </c>
    </row>
    <row r="4272" customFormat="false" ht="15" hidden="false" customHeight="false" outlineLevel="0" collapsed="false">
      <c r="A4272" s="884" t="s">
        <v>8464</v>
      </c>
      <c r="B4272" s="884" t="s">
        <v>23018</v>
      </c>
      <c r="C4272" s="885" t="s">
        <v>23019</v>
      </c>
      <c r="D4272" s="884" t="s">
        <v>8787</v>
      </c>
      <c r="E4272" s="884" t="s">
        <v>23020</v>
      </c>
      <c r="F4272" s="884" t="s">
        <v>23021</v>
      </c>
    </row>
    <row r="4273" customFormat="false" ht="15" hidden="false" customHeight="false" outlineLevel="0" collapsed="false">
      <c r="A4273" s="884" t="s">
        <v>8464</v>
      </c>
      <c r="B4273" s="884" t="s">
        <v>23022</v>
      </c>
      <c r="C4273" s="885" t="s">
        <v>23023</v>
      </c>
      <c r="D4273" s="884" t="s">
        <v>8787</v>
      </c>
      <c r="E4273" s="884" t="s">
        <v>17376</v>
      </c>
      <c r="F4273" s="884" t="s">
        <v>23024</v>
      </c>
    </row>
    <row r="4274" customFormat="false" ht="15" hidden="false" customHeight="false" outlineLevel="0" collapsed="false">
      <c r="A4274" s="884" t="s">
        <v>8464</v>
      </c>
      <c r="B4274" s="884" t="s">
        <v>23025</v>
      </c>
      <c r="C4274" s="885" t="s">
        <v>23026</v>
      </c>
      <c r="D4274" s="884" t="s">
        <v>8787</v>
      </c>
      <c r="E4274" s="884" t="s">
        <v>8735</v>
      </c>
      <c r="F4274" s="884" t="s">
        <v>23027</v>
      </c>
    </row>
    <row r="4275" customFormat="false" ht="15" hidden="false" customHeight="false" outlineLevel="0" collapsed="false">
      <c r="A4275" s="884" t="s">
        <v>8464</v>
      </c>
      <c r="B4275" s="884" t="s">
        <v>23028</v>
      </c>
      <c r="C4275" s="885" t="s">
        <v>23029</v>
      </c>
      <c r="D4275" s="884" t="s">
        <v>8787</v>
      </c>
      <c r="E4275" s="884" t="s">
        <v>23030</v>
      </c>
      <c r="F4275" s="884" t="s">
        <v>23031</v>
      </c>
    </row>
    <row r="4276" customFormat="false" ht="15" hidden="false" customHeight="false" outlineLevel="0" collapsed="false">
      <c r="A4276" s="884" t="s">
        <v>8464</v>
      </c>
      <c r="B4276" s="884" t="s">
        <v>23032</v>
      </c>
      <c r="C4276" s="885" t="s">
        <v>23033</v>
      </c>
      <c r="D4276" s="884" t="s">
        <v>8787</v>
      </c>
      <c r="E4276" s="884" t="s">
        <v>23034</v>
      </c>
      <c r="F4276" s="884" t="s">
        <v>23035</v>
      </c>
    </row>
    <row r="4277" customFormat="false" ht="15" hidden="false" customHeight="false" outlineLevel="0" collapsed="false">
      <c r="A4277" s="884" t="s">
        <v>8464</v>
      </c>
      <c r="B4277" s="884" t="s">
        <v>23036</v>
      </c>
      <c r="C4277" s="885" t="s">
        <v>23037</v>
      </c>
      <c r="D4277" s="884" t="s">
        <v>8787</v>
      </c>
      <c r="E4277" s="884" t="s">
        <v>23038</v>
      </c>
      <c r="F4277" s="884" t="s">
        <v>23039</v>
      </c>
    </row>
    <row r="4278" customFormat="false" ht="15" hidden="false" customHeight="false" outlineLevel="0" collapsed="false">
      <c r="A4278" s="884" t="s">
        <v>8464</v>
      </c>
      <c r="B4278" s="884" t="s">
        <v>23040</v>
      </c>
      <c r="C4278" s="885" t="s">
        <v>23041</v>
      </c>
      <c r="D4278" s="884" t="s">
        <v>8467</v>
      </c>
      <c r="E4278" s="884" t="s">
        <v>8553</v>
      </c>
      <c r="F4278" s="884" t="s">
        <v>19375</v>
      </c>
    </row>
    <row r="4279" customFormat="false" ht="15" hidden="false" customHeight="false" outlineLevel="0" collapsed="false">
      <c r="A4279" s="884" t="s">
        <v>8464</v>
      </c>
      <c r="B4279" s="884" t="s">
        <v>23042</v>
      </c>
      <c r="C4279" s="885" t="s">
        <v>23043</v>
      </c>
      <c r="D4279" s="884" t="s">
        <v>8467</v>
      </c>
      <c r="E4279" s="884" t="s">
        <v>11329</v>
      </c>
      <c r="F4279" s="884" t="s">
        <v>23044</v>
      </c>
    </row>
    <row r="4280" customFormat="false" ht="23.25" hidden="false" customHeight="false" outlineLevel="0" collapsed="false">
      <c r="A4280" s="884" t="s">
        <v>8464</v>
      </c>
      <c r="B4280" s="884" t="s">
        <v>23045</v>
      </c>
      <c r="C4280" s="885" t="s">
        <v>23046</v>
      </c>
      <c r="D4280" s="884" t="s">
        <v>8467</v>
      </c>
      <c r="E4280" s="884" t="s">
        <v>12704</v>
      </c>
      <c r="F4280" s="884" t="s">
        <v>23047</v>
      </c>
    </row>
    <row r="4281" customFormat="false" ht="15" hidden="false" customHeight="false" outlineLevel="0" collapsed="false">
      <c r="A4281" s="884" t="s">
        <v>8464</v>
      </c>
      <c r="B4281" s="884" t="s">
        <v>23048</v>
      </c>
      <c r="C4281" s="885" t="s">
        <v>23049</v>
      </c>
      <c r="D4281" s="884" t="s">
        <v>8467</v>
      </c>
      <c r="E4281" s="884" t="s">
        <v>23050</v>
      </c>
      <c r="F4281" s="884" t="s">
        <v>23051</v>
      </c>
    </row>
    <row r="4282" customFormat="false" ht="15" hidden="false" customHeight="false" outlineLevel="0" collapsed="false">
      <c r="A4282" s="884" t="s">
        <v>8464</v>
      </c>
      <c r="B4282" s="884" t="s">
        <v>23052</v>
      </c>
      <c r="C4282" s="885" t="s">
        <v>23053</v>
      </c>
      <c r="D4282" s="884" t="s">
        <v>8467</v>
      </c>
      <c r="E4282" s="884" t="s">
        <v>8888</v>
      </c>
      <c r="F4282" s="884" t="s">
        <v>16031</v>
      </c>
    </row>
    <row r="4283" customFormat="false" ht="15" hidden="false" customHeight="false" outlineLevel="0" collapsed="false">
      <c r="A4283" s="884" t="s">
        <v>8464</v>
      </c>
      <c r="B4283" s="884" t="s">
        <v>23054</v>
      </c>
      <c r="C4283" s="885" t="s">
        <v>23055</v>
      </c>
      <c r="D4283" s="884" t="s">
        <v>8787</v>
      </c>
      <c r="E4283" s="884" t="s">
        <v>23056</v>
      </c>
      <c r="F4283" s="884" t="s">
        <v>11548</v>
      </c>
    </row>
    <row r="4284" customFormat="false" ht="23.25" hidden="false" customHeight="false" outlineLevel="0" collapsed="false">
      <c r="A4284" s="884" t="s">
        <v>8464</v>
      </c>
      <c r="B4284" s="884" t="s">
        <v>23057</v>
      </c>
      <c r="C4284" s="885" t="s">
        <v>23058</v>
      </c>
      <c r="D4284" s="884" t="s">
        <v>8787</v>
      </c>
      <c r="E4284" s="884" t="s">
        <v>23059</v>
      </c>
      <c r="F4284" s="884" t="s">
        <v>20309</v>
      </c>
    </row>
    <row r="4285" customFormat="false" ht="15" hidden="false" customHeight="false" outlineLevel="0" collapsed="false">
      <c r="A4285" s="884" t="s">
        <v>8464</v>
      </c>
      <c r="B4285" s="884" t="s">
        <v>23060</v>
      </c>
      <c r="C4285" s="885" t="s">
        <v>23061</v>
      </c>
      <c r="D4285" s="884" t="s">
        <v>8787</v>
      </c>
      <c r="E4285" s="884" t="s">
        <v>23062</v>
      </c>
      <c r="F4285" s="884" t="s">
        <v>18559</v>
      </c>
    </row>
    <row r="4286" customFormat="false" ht="23.25" hidden="false" customHeight="false" outlineLevel="0" collapsed="false">
      <c r="A4286" s="884" t="s">
        <v>8464</v>
      </c>
      <c r="B4286" s="884" t="s">
        <v>23063</v>
      </c>
      <c r="C4286" s="885" t="s">
        <v>23064</v>
      </c>
      <c r="D4286" s="884" t="s">
        <v>8787</v>
      </c>
      <c r="E4286" s="884" t="s">
        <v>23065</v>
      </c>
      <c r="F4286" s="884" t="s">
        <v>23066</v>
      </c>
    </row>
    <row r="4287" customFormat="false" ht="15" hidden="false" customHeight="false" outlineLevel="0" collapsed="false">
      <c r="A4287" s="884" t="s">
        <v>8464</v>
      </c>
      <c r="B4287" s="884" t="s">
        <v>23067</v>
      </c>
      <c r="C4287" s="885" t="s">
        <v>23068</v>
      </c>
      <c r="D4287" s="884" t="s">
        <v>8787</v>
      </c>
      <c r="E4287" s="884" t="s">
        <v>12181</v>
      </c>
      <c r="F4287" s="884" t="s">
        <v>8844</v>
      </c>
    </row>
    <row r="4288" customFormat="false" ht="15" hidden="false" customHeight="false" outlineLevel="0" collapsed="false">
      <c r="A4288" s="884" t="s">
        <v>8464</v>
      </c>
      <c r="B4288" s="884" t="s">
        <v>23069</v>
      </c>
      <c r="C4288" s="885" t="s">
        <v>23070</v>
      </c>
      <c r="D4288" s="884" t="s">
        <v>8787</v>
      </c>
      <c r="E4288" s="884" t="s">
        <v>19473</v>
      </c>
      <c r="F4288" s="884" t="s">
        <v>11548</v>
      </c>
    </row>
    <row r="4289" customFormat="false" ht="15" hidden="false" customHeight="false" outlineLevel="0" collapsed="false">
      <c r="A4289" s="884" t="s">
        <v>8464</v>
      </c>
      <c r="B4289" s="884" t="s">
        <v>23071</v>
      </c>
      <c r="C4289" s="885" t="s">
        <v>23072</v>
      </c>
      <c r="D4289" s="884" t="s">
        <v>8787</v>
      </c>
      <c r="E4289" s="884" t="s">
        <v>15766</v>
      </c>
      <c r="F4289" s="884" t="s">
        <v>19941</v>
      </c>
    </row>
    <row r="4290" customFormat="false" ht="15" hidden="false" customHeight="false" outlineLevel="0" collapsed="false">
      <c r="A4290" s="884" t="s">
        <v>8464</v>
      </c>
      <c r="B4290" s="884" t="s">
        <v>23073</v>
      </c>
      <c r="C4290" s="885" t="s">
        <v>23074</v>
      </c>
      <c r="D4290" s="884" t="s">
        <v>8787</v>
      </c>
      <c r="E4290" s="884" t="s">
        <v>23075</v>
      </c>
      <c r="F4290" s="884" t="s">
        <v>10452</v>
      </c>
    </row>
    <row r="4291" customFormat="false" ht="15" hidden="false" customHeight="false" outlineLevel="0" collapsed="false">
      <c r="A4291" s="884" t="s">
        <v>8464</v>
      </c>
      <c r="B4291" s="884" t="s">
        <v>23076</v>
      </c>
      <c r="C4291" s="885" t="s">
        <v>23077</v>
      </c>
      <c r="D4291" s="884" t="s">
        <v>8787</v>
      </c>
      <c r="E4291" s="884" t="s">
        <v>13598</v>
      </c>
      <c r="F4291" s="884" t="s">
        <v>23078</v>
      </c>
    </row>
    <row r="4292" customFormat="false" ht="15" hidden="false" customHeight="false" outlineLevel="0" collapsed="false">
      <c r="A4292" s="884" t="s">
        <v>8464</v>
      </c>
      <c r="B4292" s="884" t="s">
        <v>23079</v>
      </c>
      <c r="C4292" s="885" t="s">
        <v>23080</v>
      </c>
      <c r="D4292" s="884" t="s">
        <v>8467</v>
      </c>
      <c r="E4292" s="884" t="s">
        <v>10011</v>
      </c>
      <c r="F4292" s="884" t="s">
        <v>23081</v>
      </c>
    </row>
    <row r="4293" customFormat="false" ht="15" hidden="false" customHeight="false" outlineLevel="0" collapsed="false">
      <c r="A4293" s="884" t="s">
        <v>8464</v>
      </c>
      <c r="B4293" s="884" t="s">
        <v>23082</v>
      </c>
      <c r="C4293" s="885" t="s">
        <v>23083</v>
      </c>
      <c r="D4293" s="884" t="s">
        <v>8467</v>
      </c>
      <c r="E4293" s="884" t="s">
        <v>20150</v>
      </c>
      <c r="F4293" s="884" t="s">
        <v>9083</v>
      </c>
    </row>
    <row r="4294" customFormat="false" ht="15" hidden="false" customHeight="false" outlineLevel="0" collapsed="false">
      <c r="A4294" s="884" t="s">
        <v>8464</v>
      </c>
      <c r="B4294" s="884" t="s">
        <v>23084</v>
      </c>
      <c r="C4294" s="885" t="s">
        <v>23085</v>
      </c>
      <c r="D4294" s="884" t="s">
        <v>8467</v>
      </c>
      <c r="E4294" s="884" t="s">
        <v>23086</v>
      </c>
      <c r="F4294" s="884" t="s">
        <v>12078</v>
      </c>
    </row>
    <row r="4295" customFormat="false" ht="15" hidden="false" customHeight="false" outlineLevel="0" collapsed="false">
      <c r="A4295" s="884" t="s">
        <v>8464</v>
      </c>
      <c r="B4295" s="884" t="s">
        <v>23087</v>
      </c>
      <c r="C4295" s="885" t="s">
        <v>23088</v>
      </c>
      <c r="D4295" s="884" t="s">
        <v>8467</v>
      </c>
      <c r="E4295" s="884" t="s">
        <v>10852</v>
      </c>
      <c r="F4295" s="884" t="s">
        <v>11701</v>
      </c>
    </row>
    <row r="4296" customFormat="false" ht="23.25" hidden="false" customHeight="false" outlineLevel="0" collapsed="false">
      <c r="A4296" s="884" t="s">
        <v>8464</v>
      </c>
      <c r="B4296" s="884" t="s">
        <v>23089</v>
      </c>
      <c r="C4296" s="885" t="s">
        <v>23090</v>
      </c>
      <c r="D4296" s="884" t="s">
        <v>8467</v>
      </c>
      <c r="E4296" s="884" t="s">
        <v>21821</v>
      </c>
      <c r="F4296" s="884" t="s">
        <v>9083</v>
      </c>
    </row>
    <row r="4297" customFormat="false" ht="23.25" hidden="false" customHeight="false" outlineLevel="0" collapsed="false">
      <c r="A4297" s="884" t="s">
        <v>8464</v>
      </c>
      <c r="B4297" s="884" t="s">
        <v>23091</v>
      </c>
      <c r="C4297" s="885" t="s">
        <v>23092</v>
      </c>
      <c r="D4297" s="884" t="s">
        <v>8467</v>
      </c>
      <c r="E4297" s="884" t="s">
        <v>23093</v>
      </c>
      <c r="F4297" s="884" t="s">
        <v>15517</v>
      </c>
    </row>
    <row r="4298" customFormat="false" ht="23.25" hidden="false" customHeight="false" outlineLevel="0" collapsed="false">
      <c r="A4298" s="884" t="s">
        <v>8464</v>
      </c>
      <c r="B4298" s="884" t="s">
        <v>23094</v>
      </c>
      <c r="C4298" s="885" t="s">
        <v>23095</v>
      </c>
      <c r="D4298" s="884" t="s">
        <v>8467</v>
      </c>
      <c r="E4298" s="884" t="s">
        <v>15824</v>
      </c>
      <c r="F4298" s="884" t="s">
        <v>15936</v>
      </c>
    </row>
    <row r="4299" customFormat="false" ht="23.25" hidden="false" customHeight="false" outlineLevel="0" collapsed="false">
      <c r="A4299" s="884" t="s">
        <v>8464</v>
      </c>
      <c r="B4299" s="884" t="s">
        <v>23096</v>
      </c>
      <c r="C4299" s="885" t="s">
        <v>23097</v>
      </c>
      <c r="D4299" s="884" t="s">
        <v>8467</v>
      </c>
      <c r="E4299" s="884" t="s">
        <v>9067</v>
      </c>
      <c r="F4299" s="884" t="s">
        <v>19324</v>
      </c>
    </row>
    <row r="4300" customFormat="false" ht="23.25" hidden="false" customHeight="false" outlineLevel="0" collapsed="false">
      <c r="A4300" s="884" t="s">
        <v>8464</v>
      </c>
      <c r="B4300" s="884" t="s">
        <v>23098</v>
      </c>
      <c r="C4300" s="885" t="s">
        <v>23099</v>
      </c>
      <c r="D4300" s="884" t="s">
        <v>8467</v>
      </c>
      <c r="E4300" s="884" t="s">
        <v>8549</v>
      </c>
      <c r="F4300" s="884" t="s">
        <v>23100</v>
      </c>
    </row>
    <row r="4301" customFormat="false" ht="23.25" hidden="false" customHeight="false" outlineLevel="0" collapsed="false">
      <c r="A4301" s="884" t="s">
        <v>8464</v>
      </c>
      <c r="B4301" s="884" t="s">
        <v>23101</v>
      </c>
      <c r="C4301" s="885" t="s">
        <v>23102</v>
      </c>
      <c r="D4301" s="884" t="s">
        <v>8467</v>
      </c>
      <c r="E4301" s="884" t="s">
        <v>23103</v>
      </c>
      <c r="F4301" s="884" t="s">
        <v>9654</v>
      </c>
    </row>
    <row r="4302" customFormat="false" ht="23.25" hidden="false" customHeight="false" outlineLevel="0" collapsed="false">
      <c r="A4302" s="884" t="s">
        <v>8464</v>
      </c>
      <c r="B4302" s="884" t="s">
        <v>23104</v>
      </c>
      <c r="C4302" s="885" t="s">
        <v>23105</v>
      </c>
      <c r="D4302" s="884" t="s">
        <v>8467</v>
      </c>
      <c r="E4302" s="884" t="s">
        <v>19328</v>
      </c>
      <c r="F4302" s="884" t="s">
        <v>19941</v>
      </c>
    </row>
    <row r="4303" customFormat="false" ht="23.25" hidden="false" customHeight="false" outlineLevel="0" collapsed="false">
      <c r="A4303" s="884" t="s">
        <v>8464</v>
      </c>
      <c r="B4303" s="884" t="s">
        <v>23106</v>
      </c>
      <c r="C4303" s="885" t="s">
        <v>23107</v>
      </c>
      <c r="D4303" s="884" t="s">
        <v>8467</v>
      </c>
      <c r="E4303" s="884" t="s">
        <v>15737</v>
      </c>
      <c r="F4303" s="884" t="s">
        <v>19315</v>
      </c>
    </row>
    <row r="4304" customFormat="false" ht="23.25" hidden="false" customHeight="false" outlineLevel="0" collapsed="false">
      <c r="A4304" s="884" t="s">
        <v>8464</v>
      </c>
      <c r="B4304" s="884" t="s">
        <v>23108</v>
      </c>
      <c r="C4304" s="885" t="s">
        <v>23109</v>
      </c>
      <c r="D4304" s="884" t="s">
        <v>8467</v>
      </c>
      <c r="E4304" s="884" t="s">
        <v>23110</v>
      </c>
      <c r="F4304" s="884" t="s">
        <v>9436</v>
      </c>
    </row>
    <row r="4305" customFormat="false" ht="34.5" hidden="false" customHeight="false" outlineLevel="0" collapsed="false">
      <c r="A4305" s="884" t="s">
        <v>8464</v>
      </c>
      <c r="B4305" s="884" t="s">
        <v>23111</v>
      </c>
      <c r="C4305" s="885" t="s">
        <v>23112</v>
      </c>
      <c r="D4305" s="884" t="s">
        <v>8467</v>
      </c>
      <c r="E4305" s="884" t="s">
        <v>10972</v>
      </c>
      <c r="F4305" s="884" t="s">
        <v>23113</v>
      </c>
    </row>
    <row r="4306" customFormat="false" ht="23.25" hidden="false" customHeight="false" outlineLevel="0" collapsed="false">
      <c r="A4306" s="884" t="s">
        <v>8464</v>
      </c>
      <c r="B4306" s="884" t="s">
        <v>23114</v>
      </c>
      <c r="C4306" s="885" t="s">
        <v>23115</v>
      </c>
      <c r="D4306" s="884" t="s">
        <v>8467</v>
      </c>
      <c r="E4306" s="884" t="s">
        <v>9797</v>
      </c>
      <c r="F4306" s="884" t="s">
        <v>23116</v>
      </c>
    </row>
    <row r="4307" customFormat="false" ht="23.25" hidden="false" customHeight="false" outlineLevel="0" collapsed="false">
      <c r="A4307" s="884" t="s">
        <v>8464</v>
      </c>
      <c r="B4307" s="884" t="s">
        <v>23117</v>
      </c>
      <c r="C4307" s="885" t="s">
        <v>23118</v>
      </c>
      <c r="D4307" s="884" t="s">
        <v>8467</v>
      </c>
      <c r="E4307" s="884" t="s">
        <v>21937</v>
      </c>
      <c r="F4307" s="884" t="s">
        <v>9939</v>
      </c>
    </row>
    <row r="4308" customFormat="false" ht="23.25" hidden="false" customHeight="false" outlineLevel="0" collapsed="false">
      <c r="A4308" s="884" t="s">
        <v>8464</v>
      </c>
      <c r="B4308" s="884" t="s">
        <v>23119</v>
      </c>
      <c r="C4308" s="885" t="s">
        <v>23120</v>
      </c>
      <c r="D4308" s="884" t="s">
        <v>8467</v>
      </c>
      <c r="E4308" s="884" t="s">
        <v>23121</v>
      </c>
      <c r="F4308" s="884" t="s">
        <v>23122</v>
      </c>
    </row>
    <row r="4309" customFormat="false" ht="23.25" hidden="false" customHeight="false" outlineLevel="0" collapsed="false">
      <c r="A4309" s="884" t="s">
        <v>8464</v>
      </c>
      <c r="B4309" s="884" t="s">
        <v>23123</v>
      </c>
      <c r="C4309" s="885" t="s">
        <v>23124</v>
      </c>
      <c r="D4309" s="884" t="s">
        <v>8467</v>
      </c>
      <c r="E4309" s="884" t="s">
        <v>23125</v>
      </c>
      <c r="F4309" s="884" t="s">
        <v>23126</v>
      </c>
    </row>
    <row r="4310" customFormat="false" ht="23.25" hidden="false" customHeight="false" outlineLevel="0" collapsed="false">
      <c r="A4310" s="884" t="s">
        <v>8464</v>
      </c>
      <c r="B4310" s="884" t="s">
        <v>23127</v>
      </c>
      <c r="C4310" s="885" t="s">
        <v>23128</v>
      </c>
      <c r="D4310" s="884" t="s">
        <v>8467</v>
      </c>
      <c r="E4310" s="884" t="s">
        <v>11881</v>
      </c>
      <c r="F4310" s="884" t="s">
        <v>10004</v>
      </c>
    </row>
    <row r="4311" customFormat="false" ht="23.25" hidden="false" customHeight="false" outlineLevel="0" collapsed="false">
      <c r="A4311" s="884" t="s">
        <v>8464</v>
      </c>
      <c r="B4311" s="884" t="s">
        <v>23129</v>
      </c>
      <c r="C4311" s="885" t="s">
        <v>23130</v>
      </c>
      <c r="D4311" s="884" t="s">
        <v>8467</v>
      </c>
      <c r="E4311" s="884" t="s">
        <v>23131</v>
      </c>
      <c r="F4311" s="884" t="s">
        <v>20433</v>
      </c>
    </row>
    <row r="4312" customFormat="false" ht="23.25" hidden="false" customHeight="false" outlineLevel="0" collapsed="false">
      <c r="A4312" s="884" t="s">
        <v>8464</v>
      </c>
      <c r="B4312" s="884" t="s">
        <v>23132</v>
      </c>
      <c r="C4312" s="885" t="s">
        <v>23133</v>
      </c>
      <c r="D4312" s="884" t="s">
        <v>8467</v>
      </c>
      <c r="E4312" s="884" t="s">
        <v>22156</v>
      </c>
      <c r="F4312" s="884" t="s">
        <v>16813</v>
      </c>
    </row>
    <row r="4313" customFormat="false" ht="23.25" hidden="false" customHeight="false" outlineLevel="0" collapsed="false">
      <c r="A4313" s="884" t="s">
        <v>8464</v>
      </c>
      <c r="B4313" s="884" t="s">
        <v>23134</v>
      </c>
      <c r="C4313" s="885" t="s">
        <v>23135</v>
      </c>
      <c r="D4313" s="884" t="s">
        <v>8467</v>
      </c>
      <c r="E4313" s="884" t="s">
        <v>23136</v>
      </c>
      <c r="F4313" s="884" t="s">
        <v>23137</v>
      </c>
    </row>
    <row r="4314" customFormat="false" ht="23.25" hidden="false" customHeight="false" outlineLevel="0" collapsed="false">
      <c r="A4314" s="884" t="s">
        <v>8464</v>
      </c>
      <c r="B4314" s="884" t="s">
        <v>23138</v>
      </c>
      <c r="C4314" s="885" t="s">
        <v>23139</v>
      </c>
      <c r="D4314" s="884" t="s">
        <v>8467</v>
      </c>
      <c r="E4314" s="884" t="s">
        <v>23140</v>
      </c>
      <c r="F4314" s="884" t="s">
        <v>10827</v>
      </c>
    </row>
    <row r="4315" customFormat="false" ht="23.25" hidden="false" customHeight="false" outlineLevel="0" collapsed="false">
      <c r="A4315" s="884" t="s">
        <v>8464</v>
      </c>
      <c r="B4315" s="884" t="s">
        <v>23141</v>
      </c>
      <c r="C4315" s="885" t="s">
        <v>23142</v>
      </c>
      <c r="D4315" s="884" t="s">
        <v>8467</v>
      </c>
      <c r="E4315" s="884" t="s">
        <v>16766</v>
      </c>
      <c r="F4315" s="884" t="s">
        <v>23143</v>
      </c>
    </row>
    <row r="4316" customFormat="false" ht="23.25" hidden="false" customHeight="false" outlineLevel="0" collapsed="false">
      <c r="A4316" s="884" t="s">
        <v>8464</v>
      </c>
      <c r="B4316" s="884" t="s">
        <v>23144</v>
      </c>
      <c r="C4316" s="885" t="s">
        <v>23145</v>
      </c>
      <c r="D4316" s="884" t="s">
        <v>8467</v>
      </c>
      <c r="E4316" s="884" t="s">
        <v>19396</v>
      </c>
      <c r="F4316" s="884" t="s">
        <v>20570</v>
      </c>
    </row>
    <row r="4317" customFormat="false" ht="23.25" hidden="false" customHeight="false" outlineLevel="0" collapsed="false">
      <c r="A4317" s="884" t="s">
        <v>8464</v>
      </c>
      <c r="B4317" s="884" t="s">
        <v>23146</v>
      </c>
      <c r="C4317" s="885" t="s">
        <v>23147</v>
      </c>
      <c r="D4317" s="884" t="s">
        <v>8467</v>
      </c>
      <c r="E4317" s="884" t="s">
        <v>23148</v>
      </c>
      <c r="F4317" s="884" t="s">
        <v>19173</v>
      </c>
    </row>
    <row r="4318" customFormat="false" ht="23.25" hidden="false" customHeight="false" outlineLevel="0" collapsed="false">
      <c r="A4318" s="884" t="s">
        <v>8464</v>
      </c>
      <c r="B4318" s="884" t="s">
        <v>23149</v>
      </c>
      <c r="C4318" s="885" t="s">
        <v>23150</v>
      </c>
      <c r="D4318" s="884" t="s">
        <v>8467</v>
      </c>
      <c r="E4318" s="884" t="s">
        <v>23151</v>
      </c>
      <c r="F4318" s="884" t="s">
        <v>23152</v>
      </c>
    </row>
    <row r="4319" customFormat="false" ht="23.25" hidden="false" customHeight="false" outlineLevel="0" collapsed="false">
      <c r="A4319" s="884" t="s">
        <v>8464</v>
      </c>
      <c r="B4319" s="884" t="s">
        <v>23153</v>
      </c>
      <c r="C4319" s="885" t="s">
        <v>23154</v>
      </c>
      <c r="D4319" s="884" t="s">
        <v>8467</v>
      </c>
      <c r="E4319" s="884" t="s">
        <v>23155</v>
      </c>
      <c r="F4319" s="884" t="s">
        <v>23156</v>
      </c>
    </row>
    <row r="4320" customFormat="false" ht="23.25" hidden="false" customHeight="false" outlineLevel="0" collapsed="false">
      <c r="A4320" s="884" t="s">
        <v>8464</v>
      </c>
      <c r="B4320" s="884" t="s">
        <v>23157</v>
      </c>
      <c r="C4320" s="885" t="s">
        <v>23158</v>
      </c>
      <c r="D4320" s="884" t="s">
        <v>8467</v>
      </c>
      <c r="E4320" s="884" t="s">
        <v>19738</v>
      </c>
      <c r="F4320" s="884" t="s">
        <v>11071</v>
      </c>
    </row>
    <row r="4321" customFormat="false" ht="23.25" hidden="false" customHeight="false" outlineLevel="0" collapsed="false">
      <c r="A4321" s="884" t="s">
        <v>8464</v>
      </c>
      <c r="B4321" s="884" t="s">
        <v>23159</v>
      </c>
      <c r="C4321" s="885" t="s">
        <v>23160</v>
      </c>
      <c r="D4321" s="884" t="s">
        <v>8467</v>
      </c>
      <c r="E4321" s="884" t="s">
        <v>23161</v>
      </c>
      <c r="F4321" s="884" t="s">
        <v>12189</v>
      </c>
    </row>
    <row r="4322" customFormat="false" ht="23.25" hidden="false" customHeight="false" outlineLevel="0" collapsed="false">
      <c r="A4322" s="884" t="s">
        <v>8464</v>
      </c>
      <c r="B4322" s="884" t="s">
        <v>23162</v>
      </c>
      <c r="C4322" s="885" t="s">
        <v>23163</v>
      </c>
      <c r="D4322" s="884" t="s">
        <v>8467</v>
      </c>
      <c r="E4322" s="884" t="s">
        <v>15913</v>
      </c>
      <c r="F4322" s="884" t="s">
        <v>15868</v>
      </c>
    </row>
    <row r="4323" customFormat="false" ht="23.25" hidden="false" customHeight="false" outlineLevel="0" collapsed="false">
      <c r="A4323" s="884" t="s">
        <v>8464</v>
      </c>
      <c r="B4323" s="884" t="s">
        <v>23164</v>
      </c>
      <c r="C4323" s="885" t="s">
        <v>23165</v>
      </c>
      <c r="D4323" s="884" t="s">
        <v>8787</v>
      </c>
      <c r="E4323" s="884" t="s">
        <v>15872</v>
      </c>
      <c r="F4323" s="884" t="s">
        <v>23166</v>
      </c>
    </row>
    <row r="4324" customFormat="false" ht="23.25" hidden="false" customHeight="false" outlineLevel="0" collapsed="false">
      <c r="A4324" s="884" t="s">
        <v>8464</v>
      </c>
      <c r="B4324" s="884" t="s">
        <v>23167</v>
      </c>
      <c r="C4324" s="885" t="s">
        <v>23168</v>
      </c>
      <c r="D4324" s="884" t="s">
        <v>8787</v>
      </c>
      <c r="E4324" s="884" t="s">
        <v>23169</v>
      </c>
      <c r="F4324" s="884" t="s">
        <v>12399</v>
      </c>
    </row>
    <row r="4325" customFormat="false" ht="15" hidden="false" customHeight="false" outlineLevel="0" collapsed="false">
      <c r="A4325" s="884" t="s">
        <v>8464</v>
      </c>
      <c r="B4325" s="884" t="s">
        <v>23170</v>
      </c>
      <c r="C4325" s="885" t="s">
        <v>23171</v>
      </c>
      <c r="D4325" s="884" t="s">
        <v>8787</v>
      </c>
      <c r="E4325" s="884" t="s">
        <v>9762</v>
      </c>
      <c r="F4325" s="884" t="s">
        <v>19366</v>
      </c>
    </row>
    <row r="4326" customFormat="false" ht="15" hidden="false" customHeight="false" outlineLevel="0" collapsed="false">
      <c r="A4326" s="884" t="s">
        <v>8464</v>
      </c>
      <c r="B4326" s="884" t="s">
        <v>23172</v>
      </c>
      <c r="C4326" s="885" t="s">
        <v>23173</v>
      </c>
      <c r="D4326" s="884" t="s">
        <v>8787</v>
      </c>
      <c r="E4326" s="884" t="s">
        <v>8836</v>
      </c>
      <c r="F4326" s="884" t="s">
        <v>15936</v>
      </c>
    </row>
    <row r="4327" customFormat="false" ht="15" hidden="false" customHeight="false" outlineLevel="0" collapsed="false">
      <c r="A4327" s="884" t="s">
        <v>8464</v>
      </c>
      <c r="B4327" s="884" t="s">
        <v>23174</v>
      </c>
      <c r="C4327" s="885" t="s">
        <v>23175</v>
      </c>
      <c r="D4327" s="884" t="s">
        <v>8787</v>
      </c>
      <c r="E4327" s="884" t="s">
        <v>15936</v>
      </c>
      <c r="F4327" s="884" t="s">
        <v>16065</v>
      </c>
    </row>
    <row r="4328" customFormat="false" ht="23.25" hidden="false" customHeight="false" outlineLevel="0" collapsed="false">
      <c r="A4328" s="884" t="s">
        <v>8464</v>
      </c>
      <c r="B4328" s="884" t="s">
        <v>23176</v>
      </c>
      <c r="C4328" s="885" t="s">
        <v>23177</v>
      </c>
      <c r="D4328" s="884" t="s">
        <v>8467</v>
      </c>
      <c r="E4328" s="884" t="s">
        <v>20668</v>
      </c>
      <c r="F4328" s="884" t="s">
        <v>23178</v>
      </c>
    </row>
    <row r="4329" customFormat="false" ht="23.25" hidden="false" customHeight="false" outlineLevel="0" collapsed="false">
      <c r="A4329" s="884" t="s">
        <v>8464</v>
      </c>
      <c r="B4329" s="884" t="s">
        <v>23179</v>
      </c>
      <c r="C4329" s="885" t="s">
        <v>23180</v>
      </c>
      <c r="D4329" s="884" t="s">
        <v>8787</v>
      </c>
      <c r="E4329" s="884" t="s">
        <v>23181</v>
      </c>
      <c r="F4329" s="884" t="s">
        <v>23182</v>
      </c>
    </row>
    <row r="4330" customFormat="false" ht="23.25" hidden="false" customHeight="false" outlineLevel="0" collapsed="false">
      <c r="A4330" s="884" t="s">
        <v>8464</v>
      </c>
      <c r="B4330" s="884" t="s">
        <v>23183</v>
      </c>
      <c r="C4330" s="885" t="s">
        <v>23184</v>
      </c>
      <c r="D4330" s="884" t="s">
        <v>8787</v>
      </c>
      <c r="E4330" s="884" t="s">
        <v>23185</v>
      </c>
      <c r="F4330" s="884" t="s">
        <v>23186</v>
      </c>
    </row>
    <row r="4331" customFormat="false" ht="23.25" hidden="false" customHeight="false" outlineLevel="0" collapsed="false">
      <c r="A4331" s="884" t="s">
        <v>8464</v>
      </c>
      <c r="B4331" s="884" t="s">
        <v>23187</v>
      </c>
      <c r="C4331" s="885" t="s">
        <v>23188</v>
      </c>
      <c r="D4331" s="884" t="s">
        <v>8787</v>
      </c>
      <c r="E4331" s="884" t="s">
        <v>23189</v>
      </c>
      <c r="F4331" s="884" t="s">
        <v>23190</v>
      </c>
    </row>
    <row r="4332" customFormat="false" ht="23.25" hidden="false" customHeight="false" outlineLevel="0" collapsed="false">
      <c r="A4332" s="884" t="s">
        <v>8464</v>
      </c>
      <c r="B4332" s="884" t="s">
        <v>23191</v>
      </c>
      <c r="C4332" s="885" t="s">
        <v>23192</v>
      </c>
      <c r="D4332" s="884" t="s">
        <v>8787</v>
      </c>
      <c r="E4332" s="884" t="s">
        <v>23193</v>
      </c>
      <c r="F4332" s="884" t="s">
        <v>23194</v>
      </c>
    </row>
    <row r="4333" customFormat="false" ht="15" hidden="false" customHeight="false" outlineLevel="0" collapsed="false">
      <c r="A4333" s="884" t="s">
        <v>8464</v>
      </c>
      <c r="B4333" s="884" t="s">
        <v>23195</v>
      </c>
      <c r="C4333" s="885" t="s">
        <v>23196</v>
      </c>
      <c r="D4333" s="884" t="s">
        <v>8787</v>
      </c>
      <c r="E4333" s="884" t="s">
        <v>23197</v>
      </c>
      <c r="F4333" s="884" t="s">
        <v>11583</v>
      </c>
    </row>
    <row r="4334" customFormat="false" ht="23.25" hidden="false" customHeight="false" outlineLevel="0" collapsed="false">
      <c r="A4334" s="884" t="s">
        <v>8464</v>
      </c>
      <c r="B4334" s="884" t="s">
        <v>23198</v>
      </c>
      <c r="C4334" s="885" t="s">
        <v>23199</v>
      </c>
      <c r="D4334" s="884" t="s">
        <v>8787</v>
      </c>
      <c r="E4334" s="884" t="s">
        <v>23200</v>
      </c>
      <c r="F4334" s="884" t="s">
        <v>23201</v>
      </c>
    </row>
    <row r="4335" customFormat="false" ht="23.25" hidden="false" customHeight="false" outlineLevel="0" collapsed="false">
      <c r="A4335" s="884" t="s">
        <v>8464</v>
      </c>
      <c r="B4335" s="884" t="s">
        <v>23202</v>
      </c>
      <c r="C4335" s="885" t="s">
        <v>23203</v>
      </c>
      <c r="D4335" s="884" t="s">
        <v>8787</v>
      </c>
      <c r="E4335" s="884" t="s">
        <v>23204</v>
      </c>
      <c r="F4335" s="884" t="s">
        <v>23205</v>
      </c>
    </row>
    <row r="4336" customFormat="false" ht="15" hidden="false" customHeight="false" outlineLevel="0" collapsed="false">
      <c r="A4336" s="884" t="s">
        <v>8464</v>
      </c>
      <c r="B4336" s="884" t="s">
        <v>23206</v>
      </c>
      <c r="C4336" s="885" t="s">
        <v>23207</v>
      </c>
      <c r="D4336" s="884" t="s">
        <v>9569</v>
      </c>
      <c r="E4336" s="884" t="s">
        <v>18965</v>
      </c>
      <c r="F4336" s="884" t="s">
        <v>23208</v>
      </c>
    </row>
    <row r="4337" customFormat="false" ht="15" hidden="false" customHeight="false" outlineLevel="0" collapsed="false">
      <c r="A4337" s="884" t="s">
        <v>8464</v>
      </c>
      <c r="B4337" s="884" t="s">
        <v>23209</v>
      </c>
      <c r="C4337" s="885" t="s">
        <v>23210</v>
      </c>
      <c r="D4337" s="884" t="s">
        <v>9569</v>
      </c>
      <c r="E4337" s="884" t="s">
        <v>19916</v>
      </c>
      <c r="F4337" s="884" t="s">
        <v>23211</v>
      </c>
    </row>
    <row r="4338" customFormat="false" ht="15" hidden="false" customHeight="false" outlineLevel="0" collapsed="false">
      <c r="A4338" s="884" t="s">
        <v>8464</v>
      </c>
      <c r="B4338" s="884" t="s">
        <v>23212</v>
      </c>
      <c r="C4338" s="885" t="s">
        <v>23213</v>
      </c>
      <c r="D4338" s="884" t="s">
        <v>9569</v>
      </c>
      <c r="E4338" s="884" t="s">
        <v>23214</v>
      </c>
      <c r="F4338" s="884" t="s">
        <v>23215</v>
      </c>
    </row>
    <row r="4339" customFormat="false" ht="23.25" hidden="false" customHeight="false" outlineLevel="0" collapsed="false">
      <c r="A4339" s="884" t="s">
        <v>8464</v>
      </c>
      <c r="B4339" s="884" t="s">
        <v>23216</v>
      </c>
      <c r="C4339" s="885" t="s">
        <v>23217</v>
      </c>
      <c r="D4339" s="884" t="s">
        <v>8467</v>
      </c>
      <c r="E4339" s="884" t="s">
        <v>23218</v>
      </c>
      <c r="F4339" s="884" t="s">
        <v>23219</v>
      </c>
    </row>
    <row r="4340" customFormat="false" ht="23.25" hidden="false" customHeight="false" outlineLevel="0" collapsed="false">
      <c r="A4340" s="884" t="s">
        <v>8464</v>
      </c>
      <c r="B4340" s="884" t="s">
        <v>23220</v>
      </c>
      <c r="C4340" s="885" t="s">
        <v>23221</v>
      </c>
      <c r="D4340" s="884" t="s">
        <v>8467</v>
      </c>
      <c r="E4340" s="884" t="s">
        <v>23222</v>
      </c>
      <c r="F4340" s="884" t="s">
        <v>11289</v>
      </c>
    </row>
    <row r="4341" customFormat="false" ht="15" hidden="false" customHeight="false" outlineLevel="0" collapsed="false">
      <c r="A4341" s="884" t="s">
        <v>8464</v>
      </c>
      <c r="B4341" s="884" t="s">
        <v>23223</v>
      </c>
      <c r="C4341" s="885" t="s">
        <v>23224</v>
      </c>
      <c r="D4341" s="884" t="s">
        <v>8787</v>
      </c>
      <c r="E4341" s="884" t="s">
        <v>23225</v>
      </c>
      <c r="F4341" s="884" t="s">
        <v>23226</v>
      </c>
    </row>
    <row r="4342" customFormat="false" ht="15" hidden="false" customHeight="false" outlineLevel="0" collapsed="false">
      <c r="A4342" s="884" t="s">
        <v>8464</v>
      </c>
      <c r="B4342" s="884" t="s">
        <v>23227</v>
      </c>
      <c r="C4342" s="885" t="s">
        <v>23228</v>
      </c>
      <c r="D4342" s="884" t="s">
        <v>8787</v>
      </c>
      <c r="E4342" s="884" t="s">
        <v>23229</v>
      </c>
      <c r="F4342" s="884" t="s">
        <v>23230</v>
      </c>
    </row>
    <row r="4343" customFormat="false" ht="15" hidden="false" customHeight="false" outlineLevel="0" collapsed="false">
      <c r="A4343" s="884" t="s">
        <v>8464</v>
      </c>
      <c r="B4343" s="884" t="s">
        <v>23231</v>
      </c>
      <c r="C4343" s="885" t="s">
        <v>23232</v>
      </c>
      <c r="D4343" s="884" t="s">
        <v>8787</v>
      </c>
      <c r="E4343" s="884" t="s">
        <v>23233</v>
      </c>
      <c r="F4343" s="884" t="s">
        <v>23234</v>
      </c>
    </row>
    <row r="4344" customFormat="false" ht="15" hidden="false" customHeight="false" outlineLevel="0" collapsed="false">
      <c r="A4344" s="884" t="s">
        <v>8464</v>
      </c>
      <c r="B4344" s="884" t="s">
        <v>23235</v>
      </c>
      <c r="C4344" s="885" t="s">
        <v>23236</v>
      </c>
      <c r="D4344" s="884" t="s">
        <v>8787</v>
      </c>
      <c r="E4344" s="884" t="s">
        <v>23237</v>
      </c>
      <c r="F4344" s="884" t="s">
        <v>23238</v>
      </c>
    </row>
    <row r="4345" customFormat="false" ht="15" hidden="false" customHeight="false" outlineLevel="0" collapsed="false">
      <c r="A4345" s="884" t="s">
        <v>8464</v>
      </c>
      <c r="B4345" s="884" t="s">
        <v>23239</v>
      </c>
      <c r="C4345" s="885" t="s">
        <v>23240</v>
      </c>
      <c r="D4345" s="884" t="s">
        <v>8787</v>
      </c>
      <c r="E4345" s="884" t="s">
        <v>23241</v>
      </c>
      <c r="F4345" s="884" t="s">
        <v>23242</v>
      </c>
    </row>
    <row r="4346" customFormat="false" ht="15" hidden="false" customHeight="false" outlineLevel="0" collapsed="false">
      <c r="A4346" s="884" t="s">
        <v>8464</v>
      </c>
      <c r="B4346" s="884" t="s">
        <v>23243</v>
      </c>
      <c r="C4346" s="885" t="s">
        <v>23244</v>
      </c>
      <c r="D4346" s="884" t="s">
        <v>8787</v>
      </c>
      <c r="E4346" s="884" t="s">
        <v>23245</v>
      </c>
      <c r="F4346" s="884" t="s">
        <v>23246</v>
      </c>
    </row>
    <row r="4347" customFormat="false" ht="15" hidden="false" customHeight="false" outlineLevel="0" collapsed="false">
      <c r="A4347" s="884" t="s">
        <v>8464</v>
      </c>
      <c r="B4347" s="884" t="s">
        <v>23247</v>
      </c>
      <c r="C4347" s="885" t="s">
        <v>23248</v>
      </c>
      <c r="D4347" s="884" t="s">
        <v>8787</v>
      </c>
      <c r="E4347" s="884" t="s">
        <v>23249</v>
      </c>
      <c r="F4347" s="884" t="s">
        <v>23250</v>
      </c>
    </row>
    <row r="4348" customFormat="false" ht="15" hidden="false" customHeight="false" outlineLevel="0" collapsed="false">
      <c r="A4348" s="884" t="s">
        <v>8464</v>
      </c>
      <c r="B4348" s="884" t="s">
        <v>23251</v>
      </c>
      <c r="C4348" s="885" t="s">
        <v>23252</v>
      </c>
      <c r="D4348" s="884" t="s">
        <v>8787</v>
      </c>
      <c r="E4348" s="884" t="s">
        <v>23253</v>
      </c>
      <c r="F4348" s="884" t="s">
        <v>23254</v>
      </c>
    </row>
    <row r="4349" customFormat="false" ht="15" hidden="false" customHeight="false" outlineLevel="0" collapsed="false">
      <c r="A4349" s="884" t="s">
        <v>8464</v>
      </c>
      <c r="B4349" s="884" t="s">
        <v>23255</v>
      </c>
      <c r="C4349" s="885" t="s">
        <v>23256</v>
      </c>
      <c r="D4349" s="884" t="s">
        <v>8787</v>
      </c>
      <c r="E4349" s="884" t="s">
        <v>23257</v>
      </c>
      <c r="F4349" s="884" t="s">
        <v>23258</v>
      </c>
    </row>
    <row r="4350" customFormat="false" ht="15" hidden="false" customHeight="false" outlineLevel="0" collapsed="false">
      <c r="A4350" s="884" t="s">
        <v>8464</v>
      </c>
      <c r="B4350" s="884" t="s">
        <v>23259</v>
      </c>
      <c r="C4350" s="885" t="s">
        <v>23260</v>
      </c>
      <c r="D4350" s="884" t="s">
        <v>8787</v>
      </c>
      <c r="E4350" s="884" t="s">
        <v>23261</v>
      </c>
      <c r="F4350" s="884" t="s">
        <v>23262</v>
      </c>
    </row>
    <row r="4351" customFormat="false" ht="15" hidden="false" customHeight="false" outlineLevel="0" collapsed="false">
      <c r="A4351" s="884" t="s">
        <v>8464</v>
      </c>
      <c r="B4351" s="884" t="s">
        <v>23263</v>
      </c>
      <c r="C4351" s="885" t="s">
        <v>23264</v>
      </c>
      <c r="D4351" s="884" t="s">
        <v>8787</v>
      </c>
      <c r="E4351" s="884" t="s">
        <v>23265</v>
      </c>
      <c r="F4351" s="884" t="s">
        <v>23266</v>
      </c>
    </row>
    <row r="4352" customFormat="false" ht="15" hidden="false" customHeight="false" outlineLevel="0" collapsed="false">
      <c r="A4352" s="884" t="s">
        <v>8464</v>
      </c>
      <c r="B4352" s="884" t="s">
        <v>23267</v>
      </c>
      <c r="C4352" s="885" t="s">
        <v>23268</v>
      </c>
      <c r="D4352" s="884" t="s">
        <v>8787</v>
      </c>
      <c r="E4352" s="884" t="s">
        <v>23269</v>
      </c>
      <c r="F4352" s="884" t="s">
        <v>23270</v>
      </c>
    </row>
    <row r="4353" customFormat="false" ht="15" hidden="false" customHeight="false" outlineLevel="0" collapsed="false">
      <c r="A4353" s="884" t="s">
        <v>8464</v>
      </c>
      <c r="B4353" s="884" t="s">
        <v>23271</v>
      </c>
      <c r="C4353" s="885" t="s">
        <v>23272</v>
      </c>
      <c r="D4353" s="884" t="s">
        <v>8787</v>
      </c>
      <c r="E4353" s="884" t="s">
        <v>23273</v>
      </c>
      <c r="F4353" s="884" t="s">
        <v>23274</v>
      </c>
    </row>
    <row r="4354" customFormat="false" ht="15" hidden="false" customHeight="false" outlineLevel="0" collapsed="false">
      <c r="A4354" s="884" t="s">
        <v>8464</v>
      </c>
      <c r="B4354" s="884" t="s">
        <v>23275</v>
      </c>
      <c r="C4354" s="885" t="s">
        <v>23276</v>
      </c>
      <c r="D4354" s="884" t="s">
        <v>8787</v>
      </c>
      <c r="E4354" s="884" t="s">
        <v>23233</v>
      </c>
      <c r="F4354" s="884" t="s">
        <v>23234</v>
      </c>
    </row>
    <row r="4355" customFormat="false" ht="15" hidden="false" customHeight="false" outlineLevel="0" collapsed="false">
      <c r="A4355" s="884" t="s">
        <v>8464</v>
      </c>
      <c r="B4355" s="884" t="s">
        <v>23277</v>
      </c>
      <c r="C4355" s="885" t="s">
        <v>23278</v>
      </c>
      <c r="D4355" s="884" t="s">
        <v>8787</v>
      </c>
      <c r="E4355" s="884" t="s">
        <v>23279</v>
      </c>
      <c r="F4355" s="884" t="s">
        <v>23280</v>
      </c>
    </row>
    <row r="4356" customFormat="false" ht="15" hidden="false" customHeight="false" outlineLevel="0" collapsed="false">
      <c r="A4356" s="884" t="s">
        <v>8464</v>
      </c>
      <c r="B4356" s="884" t="s">
        <v>23281</v>
      </c>
      <c r="C4356" s="885" t="s">
        <v>23282</v>
      </c>
      <c r="D4356" s="884" t="s">
        <v>8787</v>
      </c>
      <c r="E4356" s="884" t="s">
        <v>23283</v>
      </c>
      <c r="F4356" s="884" t="s">
        <v>23284</v>
      </c>
    </row>
    <row r="4357" customFormat="false" ht="15" hidden="false" customHeight="false" outlineLevel="0" collapsed="false">
      <c r="A4357" s="884" t="s">
        <v>8464</v>
      </c>
      <c r="B4357" s="884" t="s">
        <v>23285</v>
      </c>
      <c r="C4357" s="885" t="s">
        <v>23286</v>
      </c>
      <c r="D4357" s="884" t="s">
        <v>8787</v>
      </c>
      <c r="E4357" s="884" t="s">
        <v>23287</v>
      </c>
      <c r="F4357" s="884" t="s">
        <v>23288</v>
      </c>
    </row>
    <row r="4358" customFormat="false" ht="15" hidden="false" customHeight="false" outlineLevel="0" collapsed="false">
      <c r="A4358" s="884" t="s">
        <v>8464</v>
      </c>
      <c r="B4358" s="884" t="s">
        <v>23289</v>
      </c>
      <c r="C4358" s="885" t="s">
        <v>23290</v>
      </c>
      <c r="D4358" s="884" t="s">
        <v>9569</v>
      </c>
      <c r="E4358" s="884" t="s">
        <v>23291</v>
      </c>
      <c r="F4358" s="884" t="s">
        <v>23292</v>
      </c>
    </row>
    <row r="4359" customFormat="false" ht="15" hidden="false" customHeight="false" outlineLevel="0" collapsed="false">
      <c r="A4359" s="884" t="s">
        <v>8464</v>
      </c>
      <c r="B4359" s="884" t="s">
        <v>23293</v>
      </c>
      <c r="C4359" s="885" t="s">
        <v>23294</v>
      </c>
      <c r="D4359" s="884" t="s">
        <v>8787</v>
      </c>
      <c r="E4359" s="884" t="s">
        <v>23295</v>
      </c>
      <c r="F4359" s="884" t="s">
        <v>23296</v>
      </c>
    </row>
    <row r="4360" customFormat="false" ht="15" hidden="false" customHeight="false" outlineLevel="0" collapsed="false">
      <c r="A4360" s="884" t="s">
        <v>8464</v>
      </c>
      <c r="B4360" s="884" t="s">
        <v>23297</v>
      </c>
      <c r="C4360" s="885" t="s">
        <v>23298</v>
      </c>
      <c r="D4360" s="884" t="s">
        <v>9569</v>
      </c>
      <c r="E4360" s="884" t="s">
        <v>10753</v>
      </c>
      <c r="F4360" s="884" t="s">
        <v>20648</v>
      </c>
    </row>
    <row r="4361" customFormat="false" ht="15" hidden="false" customHeight="false" outlineLevel="0" collapsed="false">
      <c r="A4361" s="884" t="s">
        <v>8464</v>
      </c>
      <c r="B4361" s="884" t="s">
        <v>23299</v>
      </c>
      <c r="C4361" s="885" t="s">
        <v>23300</v>
      </c>
      <c r="D4361" s="884" t="s">
        <v>8787</v>
      </c>
      <c r="E4361" s="884" t="s">
        <v>23301</v>
      </c>
      <c r="F4361" s="884" t="s">
        <v>23302</v>
      </c>
    </row>
    <row r="4362" customFormat="false" ht="15" hidden="false" customHeight="false" outlineLevel="0" collapsed="false">
      <c r="A4362" s="884" t="s">
        <v>8464</v>
      </c>
      <c r="B4362" s="884" t="s">
        <v>23303</v>
      </c>
      <c r="C4362" s="885" t="s">
        <v>23304</v>
      </c>
      <c r="D4362" s="884" t="s">
        <v>8787</v>
      </c>
      <c r="E4362" s="884" t="s">
        <v>10125</v>
      </c>
      <c r="F4362" s="884" t="s">
        <v>23305</v>
      </c>
    </row>
    <row r="4363" customFormat="false" ht="15" hidden="false" customHeight="false" outlineLevel="0" collapsed="false">
      <c r="A4363" s="884" t="s">
        <v>8464</v>
      </c>
      <c r="B4363" s="884" t="s">
        <v>23306</v>
      </c>
      <c r="C4363" s="885" t="s">
        <v>23307</v>
      </c>
      <c r="D4363" s="884" t="s">
        <v>8787</v>
      </c>
      <c r="E4363" s="884" t="s">
        <v>23287</v>
      </c>
      <c r="F4363" s="884" t="s">
        <v>23288</v>
      </c>
    </row>
    <row r="4364" customFormat="false" ht="15" hidden="false" customHeight="false" outlineLevel="0" collapsed="false">
      <c r="A4364" s="884" t="s">
        <v>8464</v>
      </c>
      <c r="B4364" s="884" t="s">
        <v>23308</v>
      </c>
      <c r="C4364" s="885" t="s">
        <v>23309</v>
      </c>
      <c r="D4364" s="884" t="s">
        <v>9569</v>
      </c>
      <c r="E4364" s="884" t="s">
        <v>23310</v>
      </c>
      <c r="F4364" s="884" t="s">
        <v>23311</v>
      </c>
    </row>
    <row r="4365" customFormat="false" ht="15" hidden="false" customHeight="false" outlineLevel="0" collapsed="false">
      <c r="A4365" s="884" t="s">
        <v>8464</v>
      </c>
      <c r="B4365" s="884" t="s">
        <v>23312</v>
      </c>
      <c r="C4365" s="885" t="s">
        <v>23313</v>
      </c>
      <c r="D4365" s="884" t="s">
        <v>12719</v>
      </c>
      <c r="E4365" s="884" t="s">
        <v>23314</v>
      </c>
      <c r="F4365" s="884" t="s">
        <v>23315</v>
      </c>
    </row>
    <row r="4366" customFormat="false" ht="15" hidden="false" customHeight="false" outlineLevel="0" collapsed="false">
      <c r="A4366" s="884" t="s">
        <v>8464</v>
      </c>
      <c r="B4366" s="884" t="s">
        <v>23316</v>
      </c>
      <c r="C4366" s="885" t="s">
        <v>23317</v>
      </c>
      <c r="D4366" s="884" t="s">
        <v>12719</v>
      </c>
      <c r="E4366" s="884" t="s">
        <v>23318</v>
      </c>
      <c r="F4366" s="884" t="s">
        <v>23319</v>
      </c>
    </row>
    <row r="4367" customFormat="false" ht="15" hidden="false" customHeight="false" outlineLevel="0" collapsed="false">
      <c r="A4367" s="884" t="s">
        <v>8464</v>
      </c>
      <c r="B4367" s="884" t="s">
        <v>23320</v>
      </c>
      <c r="C4367" s="885" t="s">
        <v>23321</v>
      </c>
      <c r="D4367" s="884" t="s">
        <v>12719</v>
      </c>
      <c r="E4367" s="884" t="s">
        <v>23314</v>
      </c>
      <c r="F4367" s="884" t="s">
        <v>23315</v>
      </c>
    </row>
    <row r="4368" customFormat="false" ht="15" hidden="false" customHeight="false" outlineLevel="0" collapsed="false">
      <c r="A4368" s="884" t="s">
        <v>8464</v>
      </c>
      <c r="B4368" s="884" t="s">
        <v>23322</v>
      </c>
      <c r="C4368" s="885" t="s">
        <v>23323</v>
      </c>
      <c r="D4368" s="884" t="s">
        <v>12719</v>
      </c>
      <c r="E4368" s="884" t="s">
        <v>23324</v>
      </c>
      <c r="F4368" s="884" t="s">
        <v>23325</v>
      </c>
    </row>
    <row r="4369" customFormat="false" ht="15" hidden="false" customHeight="false" outlineLevel="0" collapsed="false">
      <c r="A4369" s="884" t="s">
        <v>8464</v>
      </c>
      <c r="B4369" s="884" t="s">
        <v>23326</v>
      </c>
      <c r="C4369" s="885" t="s">
        <v>23327</v>
      </c>
      <c r="D4369" s="884" t="s">
        <v>12719</v>
      </c>
      <c r="E4369" s="884" t="s">
        <v>23314</v>
      </c>
      <c r="F4369" s="884" t="s">
        <v>23315</v>
      </c>
    </row>
    <row r="4370" customFormat="false" ht="15" hidden="false" customHeight="false" outlineLevel="0" collapsed="false">
      <c r="A4370" s="884" t="s">
        <v>8464</v>
      </c>
      <c r="B4370" s="884" t="s">
        <v>23328</v>
      </c>
      <c r="C4370" s="885" t="s">
        <v>23329</v>
      </c>
      <c r="D4370" s="884" t="s">
        <v>8787</v>
      </c>
      <c r="E4370" s="884" t="s">
        <v>23330</v>
      </c>
      <c r="F4370" s="884" t="s">
        <v>23331</v>
      </c>
    </row>
    <row r="4371" customFormat="false" ht="15" hidden="false" customHeight="false" outlineLevel="0" collapsed="false">
      <c r="A4371" s="884" t="s">
        <v>8464</v>
      </c>
      <c r="B4371" s="884" t="s">
        <v>23332</v>
      </c>
      <c r="C4371" s="885" t="s">
        <v>23333</v>
      </c>
      <c r="D4371" s="884" t="s">
        <v>8787</v>
      </c>
      <c r="E4371" s="884" t="s">
        <v>23334</v>
      </c>
      <c r="F4371" s="884" t="s">
        <v>8988</v>
      </c>
    </row>
    <row r="4372" customFormat="false" ht="15" hidden="false" customHeight="false" outlineLevel="0" collapsed="false">
      <c r="A4372" s="884" t="s">
        <v>8464</v>
      </c>
      <c r="B4372" s="884" t="s">
        <v>23335</v>
      </c>
      <c r="C4372" s="885" t="s">
        <v>23336</v>
      </c>
      <c r="D4372" s="884" t="s">
        <v>8467</v>
      </c>
      <c r="E4372" s="884" t="s">
        <v>13818</v>
      </c>
      <c r="F4372" s="884" t="s">
        <v>12333</v>
      </c>
    </row>
    <row r="4373" customFormat="false" ht="15" hidden="false" customHeight="false" outlineLevel="0" collapsed="false">
      <c r="A4373" s="884" t="s">
        <v>8464</v>
      </c>
      <c r="B4373" s="884" t="s">
        <v>23337</v>
      </c>
      <c r="C4373" s="885" t="s">
        <v>23338</v>
      </c>
      <c r="D4373" s="884" t="s">
        <v>8787</v>
      </c>
      <c r="E4373" s="884" t="s">
        <v>23339</v>
      </c>
      <c r="F4373" s="884" t="s">
        <v>23340</v>
      </c>
    </row>
    <row r="4374" customFormat="false" ht="15" hidden="false" customHeight="false" outlineLevel="0" collapsed="false">
      <c r="A4374" s="884" t="s">
        <v>8464</v>
      </c>
      <c r="B4374" s="884" t="s">
        <v>23341</v>
      </c>
      <c r="C4374" s="885" t="s">
        <v>23342</v>
      </c>
      <c r="D4374" s="884" t="s">
        <v>8787</v>
      </c>
      <c r="E4374" s="884" t="s">
        <v>15678</v>
      </c>
      <c r="F4374" s="884" t="s">
        <v>23343</v>
      </c>
    </row>
    <row r="4375" customFormat="false" ht="23.25" hidden="false" customHeight="false" outlineLevel="0" collapsed="false">
      <c r="A4375" s="884" t="s">
        <v>8464</v>
      </c>
      <c r="B4375" s="884" t="s">
        <v>23344</v>
      </c>
      <c r="C4375" s="885" t="s">
        <v>23345</v>
      </c>
      <c r="D4375" s="884" t="s">
        <v>8787</v>
      </c>
      <c r="E4375" s="884" t="s">
        <v>23346</v>
      </c>
      <c r="F4375" s="884" t="s">
        <v>23347</v>
      </c>
    </row>
    <row r="4376" customFormat="false" ht="34.5" hidden="false" customHeight="false" outlineLevel="0" collapsed="false">
      <c r="A4376" s="884" t="s">
        <v>8464</v>
      </c>
      <c r="B4376" s="884" t="s">
        <v>23348</v>
      </c>
      <c r="C4376" s="885" t="s">
        <v>23349</v>
      </c>
      <c r="D4376" s="884" t="s">
        <v>8787</v>
      </c>
      <c r="E4376" s="884" t="s">
        <v>23350</v>
      </c>
      <c r="F4376" s="884" t="s">
        <v>23351</v>
      </c>
    </row>
    <row r="4377" customFormat="false" ht="34.5" hidden="false" customHeight="false" outlineLevel="0" collapsed="false">
      <c r="A4377" s="884" t="s">
        <v>8464</v>
      </c>
      <c r="B4377" s="884" t="s">
        <v>23352</v>
      </c>
      <c r="C4377" s="885" t="s">
        <v>23353</v>
      </c>
      <c r="D4377" s="884" t="s">
        <v>8787</v>
      </c>
      <c r="E4377" s="884" t="s">
        <v>23354</v>
      </c>
      <c r="F4377" s="884" t="s">
        <v>23355</v>
      </c>
    </row>
    <row r="4378" customFormat="false" ht="34.5" hidden="false" customHeight="false" outlineLevel="0" collapsed="false">
      <c r="A4378" s="884" t="s">
        <v>8464</v>
      </c>
      <c r="B4378" s="884" t="s">
        <v>23356</v>
      </c>
      <c r="C4378" s="885" t="s">
        <v>23357</v>
      </c>
      <c r="D4378" s="884" t="s">
        <v>8787</v>
      </c>
      <c r="E4378" s="884" t="s">
        <v>23358</v>
      </c>
      <c r="F4378" s="884" t="s">
        <v>23359</v>
      </c>
    </row>
    <row r="4379" customFormat="false" ht="34.5" hidden="false" customHeight="false" outlineLevel="0" collapsed="false">
      <c r="A4379" s="884" t="s">
        <v>8464</v>
      </c>
      <c r="B4379" s="884" t="s">
        <v>23360</v>
      </c>
      <c r="C4379" s="885" t="s">
        <v>23361</v>
      </c>
      <c r="D4379" s="884" t="s">
        <v>8787</v>
      </c>
      <c r="E4379" s="884" t="s">
        <v>23362</v>
      </c>
      <c r="F4379" s="884" t="s">
        <v>23363</v>
      </c>
    </row>
    <row r="4380" customFormat="false" ht="34.5" hidden="false" customHeight="false" outlineLevel="0" collapsed="false">
      <c r="A4380" s="884" t="s">
        <v>8464</v>
      </c>
      <c r="B4380" s="884" t="s">
        <v>23364</v>
      </c>
      <c r="C4380" s="885" t="s">
        <v>23365</v>
      </c>
      <c r="D4380" s="884" t="s">
        <v>8787</v>
      </c>
      <c r="E4380" s="884" t="s">
        <v>23366</v>
      </c>
      <c r="F4380" s="884" t="s">
        <v>23367</v>
      </c>
    </row>
    <row r="4381" customFormat="false" ht="34.5" hidden="false" customHeight="false" outlineLevel="0" collapsed="false">
      <c r="A4381" s="884" t="s">
        <v>8464</v>
      </c>
      <c r="B4381" s="884" t="s">
        <v>23368</v>
      </c>
      <c r="C4381" s="885" t="s">
        <v>23369</v>
      </c>
      <c r="D4381" s="884" t="s">
        <v>8787</v>
      </c>
      <c r="E4381" s="884" t="s">
        <v>23370</v>
      </c>
      <c r="F4381" s="884" t="s">
        <v>23371</v>
      </c>
    </row>
    <row r="4382" customFormat="false" ht="34.5" hidden="false" customHeight="false" outlineLevel="0" collapsed="false">
      <c r="A4382" s="884" t="s">
        <v>8464</v>
      </c>
      <c r="B4382" s="884" t="s">
        <v>23372</v>
      </c>
      <c r="C4382" s="885" t="s">
        <v>23373</v>
      </c>
      <c r="D4382" s="884" t="s">
        <v>8787</v>
      </c>
      <c r="E4382" s="884" t="s">
        <v>23374</v>
      </c>
      <c r="F4382" s="884" t="s">
        <v>23375</v>
      </c>
    </row>
    <row r="4383" customFormat="false" ht="34.5" hidden="false" customHeight="false" outlineLevel="0" collapsed="false">
      <c r="A4383" s="884" t="s">
        <v>8464</v>
      </c>
      <c r="B4383" s="884" t="s">
        <v>23376</v>
      </c>
      <c r="C4383" s="885" t="s">
        <v>23377</v>
      </c>
      <c r="D4383" s="884" t="s">
        <v>8787</v>
      </c>
      <c r="E4383" s="884" t="s">
        <v>23378</v>
      </c>
      <c r="F4383" s="884" t="s">
        <v>23379</v>
      </c>
    </row>
    <row r="4384" customFormat="false" ht="15" hidden="false" customHeight="false" outlineLevel="0" collapsed="false">
      <c r="A4384" s="884" t="s">
        <v>8464</v>
      </c>
      <c r="B4384" s="884" t="s">
        <v>23380</v>
      </c>
      <c r="C4384" s="885" t="s">
        <v>23381</v>
      </c>
      <c r="D4384" s="884" t="s">
        <v>12719</v>
      </c>
      <c r="E4384" s="884" t="s">
        <v>23382</v>
      </c>
      <c r="F4384" s="884" t="s">
        <v>23383</v>
      </c>
    </row>
    <row r="4385" customFormat="false" ht="15" hidden="false" customHeight="false" outlineLevel="0" collapsed="false">
      <c r="A4385" s="884" t="s">
        <v>8464</v>
      </c>
      <c r="B4385" s="884" t="s">
        <v>23384</v>
      </c>
      <c r="C4385" s="885" t="s">
        <v>23385</v>
      </c>
      <c r="D4385" s="884" t="s">
        <v>12719</v>
      </c>
      <c r="E4385" s="884" t="s">
        <v>20369</v>
      </c>
      <c r="F4385" s="884" t="s">
        <v>13826</v>
      </c>
    </row>
    <row r="4386" customFormat="false" ht="15" hidden="false" customHeight="false" outlineLevel="0" collapsed="false">
      <c r="A4386" s="884" t="s">
        <v>8464</v>
      </c>
      <c r="B4386" s="884" t="s">
        <v>23386</v>
      </c>
      <c r="C4386" s="885" t="s">
        <v>23387</v>
      </c>
      <c r="D4386" s="884" t="s">
        <v>9569</v>
      </c>
      <c r="E4386" s="884" t="s">
        <v>12001</v>
      </c>
      <c r="F4386" s="884" t="s">
        <v>11803</v>
      </c>
    </row>
    <row r="4387" customFormat="false" ht="15" hidden="false" customHeight="false" outlineLevel="0" collapsed="false">
      <c r="A4387" s="884" t="s">
        <v>8464</v>
      </c>
      <c r="B4387" s="884" t="s">
        <v>23388</v>
      </c>
      <c r="C4387" s="885" t="s">
        <v>23389</v>
      </c>
      <c r="D4387" s="884" t="s">
        <v>12719</v>
      </c>
      <c r="E4387" s="884" t="s">
        <v>23390</v>
      </c>
      <c r="F4387" s="884" t="s">
        <v>23391</v>
      </c>
    </row>
    <row r="4388" customFormat="false" ht="23.25" hidden="false" customHeight="false" outlineLevel="0" collapsed="false">
      <c r="A4388" s="884" t="s">
        <v>8464</v>
      </c>
      <c r="B4388" s="884" t="s">
        <v>23392</v>
      </c>
      <c r="C4388" s="885" t="s">
        <v>23393</v>
      </c>
      <c r="D4388" s="884" t="s">
        <v>12719</v>
      </c>
      <c r="E4388" s="884" t="s">
        <v>23394</v>
      </c>
      <c r="F4388" s="884" t="s">
        <v>23395</v>
      </c>
    </row>
    <row r="4389" customFormat="false" ht="15" hidden="false" customHeight="false" outlineLevel="0" collapsed="false">
      <c r="A4389" s="884" t="s">
        <v>8464</v>
      </c>
      <c r="B4389" s="884" t="s">
        <v>23396</v>
      </c>
      <c r="C4389" s="885" t="s">
        <v>23397</v>
      </c>
      <c r="D4389" s="884" t="s">
        <v>9569</v>
      </c>
      <c r="E4389" s="884" t="s">
        <v>11109</v>
      </c>
      <c r="F4389" s="884" t="s">
        <v>10316</v>
      </c>
    </row>
    <row r="4390" customFormat="false" ht="23.25" hidden="false" customHeight="false" outlineLevel="0" collapsed="false">
      <c r="A4390" s="884" t="s">
        <v>8464</v>
      </c>
      <c r="B4390" s="884" t="s">
        <v>23398</v>
      </c>
      <c r="C4390" s="885" t="s">
        <v>23399</v>
      </c>
      <c r="D4390" s="884" t="s">
        <v>12719</v>
      </c>
      <c r="E4390" s="884" t="s">
        <v>15752</v>
      </c>
      <c r="F4390" s="884" t="s">
        <v>15970</v>
      </c>
    </row>
    <row r="4391" customFormat="false" ht="23.25" hidden="false" customHeight="false" outlineLevel="0" collapsed="false">
      <c r="A4391" s="884" t="s">
        <v>8464</v>
      </c>
      <c r="B4391" s="884" t="s">
        <v>23400</v>
      </c>
      <c r="C4391" s="885" t="s">
        <v>23401</v>
      </c>
      <c r="D4391" s="884" t="s">
        <v>12719</v>
      </c>
      <c r="E4391" s="884" t="s">
        <v>23402</v>
      </c>
      <c r="F4391" s="884" t="s">
        <v>11651</v>
      </c>
    </row>
    <row r="4392" customFormat="false" ht="23.25" hidden="false" customHeight="false" outlineLevel="0" collapsed="false">
      <c r="A4392" s="884" t="s">
        <v>8464</v>
      </c>
      <c r="B4392" s="884" t="s">
        <v>23403</v>
      </c>
      <c r="C4392" s="885" t="s">
        <v>23404</v>
      </c>
      <c r="D4392" s="884" t="s">
        <v>12719</v>
      </c>
      <c r="E4392" s="884" t="s">
        <v>11858</v>
      </c>
      <c r="F4392" s="884" t="s">
        <v>12028</v>
      </c>
    </row>
    <row r="4393" customFormat="false" ht="23.25" hidden="false" customHeight="false" outlineLevel="0" collapsed="false">
      <c r="A4393" s="884" t="s">
        <v>8464</v>
      </c>
      <c r="B4393" s="884" t="s">
        <v>23405</v>
      </c>
      <c r="C4393" s="885" t="s">
        <v>23406</v>
      </c>
      <c r="D4393" s="884" t="s">
        <v>12719</v>
      </c>
      <c r="E4393" s="884" t="s">
        <v>11651</v>
      </c>
      <c r="F4393" s="884" t="s">
        <v>9059</v>
      </c>
    </row>
    <row r="4394" customFormat="false" ht="15" hidden="false" customHeight="false" outlineLevel="0" collapsed="false">
      <c r="A4394" s="884" t="s">
        <v>8464</v>
      </c>
      <c r="B4394" s="884" t="s">
        <v>23407</v>
      </c>
      <c r="C4394" s="885" t="s">
        <v>23408</v>
      </c>
      <c r="D4394" s="884" t="s">
        <v>9569</v>
      </c>
      <c r="E4394" s="884" t="s">
        <v>23409</v>
      </c>
      <c r="F4394" s="884" t="s">
        <v>10975</v>
      </c>
    </row>
    <row r="4395" customFormat="false" ht="15" hidden="false" customHeight="false" outlineLevel="0" collapsed="false">
      <c r="A4395" s="884" t="s">
        <v>8464</v>
      </c>
      <c r="B4395" s="884" t="s">
        <v>23410</v>
      </c>
      <c r="C4395" s="885" t="s">
        <v>23411</v>
      </c>
      <c r="D4395" s="884" t="s">
        <v>12719</v>
      </c>
      <c r="E4395" s="884" t="s">
        <v>16719</v>
      </c>
      <c r="F4395" s="884" t="s">
        <v>16085</v>
      </c>
    </row>
    <row r="4396" customFormat="false" ht="15" hidden="false" customHeight="false" outlineLevel="0" collapsed="false">
      <c r="A4396" s="884" t="s">
        <v>8464</v>
      </c>
      <c r="B4396" s="884" t="s">
        <v>23412</v>
      </c>
      <c r="C4396" s="885" t="s">
        <v>23413</v>
      </c>
      <c r="D4396" s="884" t="s">
        <v>12719</v>
      </c>
      <c r="E4396" s="884" t="s">
        <v>10852</v>
      </c>
      <c r="F4396" s="884" t="s">
        <v>23414</v>
      </c>
    </row>
    <row r="4397" customFormat="false" ht="15" hidden="false" customHeight="false" outlineLevel="0" collapsed="false">
      <c r="A4397" s="884" t="s">
        <v>8464</v>
      </c>
      <c r="B4397" s="884" t="s">
        <v>23415</v>
      </c>
      <c r="C4397" s="885" t="s">
        <v>23416</v>
      </c>
      <c r="D4397" s="884" t="s">
        <v>12719</v>
      </c>
      <c r="E4397" s="884" t="s">
        <v>20385</v>
      </c>
      <c r="F4397" s="884" t="s">
        <v>15752</v>
      </c>
    </row>
    <row r="4398" customFormat="false" ht="23.25" hidden="false" customHeight="false" outlineLevel="0" collapsed="false">
      <c r="A4398" s="884" t="s">
        <v>8464</v>
      </c>
      <c r="B4398" s="884" t="s">
        <v>23417</v>
      </c>
      <c r="C4398" s="885" t="s">
        <v>23418</v>
      </c>
      <c r="D4398" s="884" t="s">
        <v>12719</v>
      </c>
      <c r="E4398" s="884" t="s">
        <v>10260</v>
      </c>
      <c r="F4398" s="884" t="s">
        <v>23419</v>
      </c>
    </row>
    <row r="4399" customFormat="false" ht="34.5" hidden="false" customHeight="false" outlineLevel="0" collapsed="false">
      <c r="A4399" s="884" t="s">
        <v>8464</v>
      </c>
      <c r="B4399" s="884" t="s">
        <v>23420</v>
      </c>
      <c r="C4399" s="885" t="s">
        <v>23421</v>
      </c>
      <c r="D4399" s="884" t="s">
        <v>12719</v>
      </c>
      <c r="E4399" s="884" t="s">
        <v>19321</v>
      </c>
      <c r="F4399" s="884" t="s">
        <v>14799</v>
      </c>
    </row>
    <row r="4400" customFormat="false" ht="34.5" hidden="false" customHeight="false" outlineLevel="0" collapsed="false">
      <c r="A4400" s="884" t="s">
        <v>8464</v>
      </c>
      <c r="B4400" s="884" t="s">
        <v>23422</v>
      </c>
      <c r="C4400" s="885" t="s">
        <v>23423</v>
      </c>
      <c r="D4400" s="884" t="s">
        <v>12719</v>
      </c>
      <c r="E4400" s="884" t="s">
        <v>15864</v>
      </c>
      <c r="F4400" s="884" t="s">
        <v>8469</v>
      </c>
    </row>
    <row r="4401" customFormat="false" ht="34.5" hidden="false" customHeight="false" outlineLevel="0" collapsed="false">
      <c r="A4401" s="884" t="s">
        <v>8464</v>
      </c>
      <c r="B4401" s="884" t="s">
        <v>23424</v>
      </c>
      <c r="C4401" s="885" t="s">
        <v>23425</v>
      </c>
      <c r="D4401" s="884" t="s">
        <v>12719</v>
      </c>
      <c r="E4401" s="884" t="s">
        <v>23426</v>
      </c>
      <c r="F4401" s="884" t="s">
        <v>19562</v>
      </c>
    </row>
    <row r="4402" customFormat="false" ht="34.5" hidden="false" customHeight="false" outlineLevel="0" collapsed="false">
      <c r="A4402" s="884" t="s">
        <v>8464</v>
      </c>
      <c r="B4402" s="884" t="s">
        <v>23427</v>
      </c>
      <c r="C4402" s="885" t="s">
        <v>23428</v>
      </c>
      <c r="D4402" s="884" t="s">
        <v>12719</v>
      </c>
      <c r="E4402" s="884" t="s">
        <v>18701</v>
      </c>
      <c r="F4402" s="884" t="s">
        <v>13657</v>
      </c>
    </row>
    <row r="4403" customFormat="false" ht="34.5" hidden="false" customHeight="false" outlineLevel="0" collapsed="false">
      <c r="A4403" s="884" t="s">
        <v>8464</v>
      </c>
      <c r="B4403" s="884" t="s">
        <v>23429</v>
      </c>
      <c r="C4403" s="885" t="s">
        <v>23430</v>
      </c>
      <c r="D4403" s="884" t="s">
        <v>12719</v>
      </c>
      <c r="E4403" s="884" t="s">
        <v>15979</v>
      </c>
      <c r="F4403" s="884" t="s">
        <v>19406</v>
      </c>
    </row>
    <row r="4404" customFormat="false" ht="34.5" hidden="false" customHeight="false" outlineLevel="0" collapsed="false">
      <c r="A4404" s="884" t="s">
        <v>8464</v>
      </c>
      <c r="B4404" s="884" t="s">
        <v>23431</v>
      </c>
      <c r="C4404" s="885" t="s">
        <v>23432</v>
      </c>
      <c r="D4404" s="884" t="s">
        <v>12719</v>
      </c>
      <c r="E4404" s="884" t="s">
        <v>8477</v>
      </c>
      <c r="F4404" s="884" t="s">
        <v>23433</v>
      </c>
    </row>
    <row r="4405" customFormat="false" ht="34.5" hidden="false" customHeight="false" outlineLevel="0" collapsed="false">
      <c r="A4405" s="884" t="s">
        <v>8464</v>
      </c>
      <c r="B4405" s="884" t="s">
        <v>23434</v>
      </c>
      <c r="C4405" s="885" t="s">
        <v>23435</v>
      </c>
      <c r="D4405" s="884" t="s">
        <v>12719</v>
      </c>
      <c r="E4405" s="884" t="s">
        <v>23436</v>
      </c>
      <c r="F4405" s="884" t="s">
        <v>23437</v>
      </c>
    </row>
    <row r="4406" customFormat="false" ht="34.5" hidden="false" customHeight="false" outlineLevel="0" collapsed="false">
      <c r="A4406" s="884" t="s">
        <v>8464</v>
      </c>
      <c r="B4406" s="884" t="s">
        <v>23438</v>
      </c>
      <c r="C4406" s="885" t="s">
        <v>23439</v>
      </c>
      <c r="D4406" s="884" t="s">
        <v>12719</v>
      </c>
      <c r="E4406" s="884" t="s">
        <v>21844</v>
      </c>
      <c r="F4406" s="884" t="s">
        <v>17246</v>
      </c>
    </row>
    <row r="4407" customFormat="false" ht="34.5" hidden="false" customHeight="false" outlineLevel="0" collapsed="false">
      <c r="A4407" s="884" t="s">
        <v>8464</v>
      </c>
      <c r="B4407" s="884" t="s">
        <v>23440</v>
      </c>
      <c r="C4407" s="885" t="s">
        <v>23441</v>
      </c>
      <c r="D4407" s="884" t="s">
        <v>12719</v>
      </c>
      <c r="E4407" s="884" t="s">
        <v>23442</v>
      </c>
      <c r="F4407" s="884" t="s">
        <v>12817</v>
      </c>
    </row>
    <row r="4408" customFormat="false" ht="34.5" hidden="false" customHeight="false" outlineLevel="0" collapsed="false">
      <c r="A4408" s="884" t="s">
        <v>8464</v>
      </c>
      <c r="B4408" s="884" t="s">
        <v>23443</v>
      </c>
      <c r="C4408" s="885" t="s">
        <v>23444</v>
      </c>
      <c r="D4408" s="884" t="s">
        <v>12719</v>
      </c>
      <c r="E4408" s="884" t="s">
        <v>12632</v>
      </c>
      <c r="F4408" s="884" t="s">
        <v>23445</v>
      </c>
    </row>
    <row r="4409" customFormat="false" ht="34.5" hidden="false" customHeight="false" outlineLevel="0" collapsed="false">
      <c r="A4409" s="884" t="s">
        <v>8464</v>
      </c>
      <c r="B4409" s="884" t="s">
        <v>23446</v>
      </c>
      <c r="C4409" s="885" t="s">
        <v>23447</v>
      </c>
      <c r="D4409" s="884" t="s">
        <v>12719</v>
      </c>
      <c r="E4409" s="884" t="s">
        <v>23448</v>
      </c>
      <c r="F4409" s="884" t="s">
        <v>11129</v>
      </c>
    </row>
    <row r="4410" customFormat="false" ht="34.5" hidden="false" customHeight="false" outlineLevel="0" collapsed="false">
      <c r="A4410" s="884" t="s">
        <v>8464</v>
      </c>
      <c r="B4410" s="884" t="s">
        <v>23449</v>
      </c>
      <c r="C4410" s="885" t="s">
        <v>23450</v>
      </c>
      <c r="D4410" s="884" t="s">
        <v>12719</v>
      </c>
      <c r="E4410" s="884" t="s">
        <v>23451</v>
      </c>
      <c r="F4410" s="884" t="s">
        <v>19320</v>
      </c>
    </row>
    <row r="4411" customFormat="false" ht="34.5" hidden="false" customHeight="false" outlineLevel="0" collapsed="false">
      <c r="A4411" s="884" t="s">
        <v>8464</v>
      </c>
      <c r="B4411" s="884" t="s">
        <v>23452</v>
      </c>
      <c r="C4411" s="885" t="s">
        <v>23453</v>
      </c>
      <c r="D4411" s="884" t="s">
        <v>12719</v>
      </c>
      <c r="E4411" s="884" t="s">
        <v>23445</v>
      </c>
      <c r="F4411" s="884" t="s">
        <v>19774</v>
      </c>
    </row>
    <row r="4412" customFormat="false" ht="34.5" hidden="false" customHeight="false" outlineLevel="0" collapsed="false">
      <c r="A4412" s="884" t="s">
        <v>8464</v>
      </c>
      <c r="B4412" s="884" t="s">
        <v>23454</v>
      </c>
      <c r="C4412" s="885" t="s">
        <v>23455</v>
      </c>
      <c r="D4412" s="884" t="s">
        <v>12719</v>
      </c>
      <c r="E4412" s="884" t="s">
        <v>19979</v>
      </c>
      <c r="F4412" s="884" t="s">
        <v>23456</v>
      </c>
    </row>
    <row r="4413" customFormat="false" ht="34.5" hidden="false" customHeight="false" outlineLevel="0" collapsed="false">
      <c r="A4413" s="884" t="s">
        <v>8464</v>
      </c>
      <c r="B4413" s="884" t="s">
        <v>23457</v>
      </c>
      <c r="C4413" s="885" t="s">
        <v>23458</v>
      </c>
      <c r="D4413" s="884" t="s">
        <v>12719</v>
      </c>
      <c r="E4413" s="884" t="s">
        <v>23100</v>
      </c>
      <c r="F4413" s="884" t="s">
        <v>19348</v>
      </c>
    </row>
    <row r="4414" customFormat="false" ht="34.5" hidden="false" customHeight="false" outlineLevel="0" collapsed="false">
      <c r="A4414" s="884" t="s">
        <v>8464</v>
      </c>
      <c r="B4414" s="884" t="s">
        <v>23459</v>
      </c>
      <c r="C4414" s="885" t="s">
        <v>23460</v>
      </c>
      <c r="D4414" s="884" t="s">
        <v>12719</v>
      </c>
      <c r="E4414" s="884" t="s">
        <v>11437</v>
      </c>
      <c r="F4414" s="884" t="s">
        <v>23461</v>
      </c>
    </row>
    <row r="4415" customFormat="false" ht="34.5" hidden="false" customHeight="false" outlineLevel="0" collapsed="false">
      <c r="A4415" s="884" t="s">
        <v>8464</v>
      </c>
      <c r="B4415" s="884" t="s">
        <v>23462</v>
      </c>
      <c r="C4415" s="885" t="s">
        <v>23463</v>
      </c>
      <c r="D4415" s="884" t="s">
        <v>12719</v>
      </c>
      <c r="E4415" s="884" t="s">
        <v>12145</v>
      </c>
      <c r="F4415" s="884" t="s">
        <v>23464</v>
      </c>
    </row>
    <row r="4416" customFormat="false" ht="34.5" hidden="false" customHeight="false" outlineLevel="0" collapsed="false">
      <c r="A4416" s="884" t="s">
        <v>8464</v>
      </c>
      <c r="B4416" s="884" t="s">
        <v>23465</v>
      </c>
      <c r="C4416" s="885" t="s">
        <v>23466</v>
      </c>
      <c r="D4416" s="884" t="s">
        <v>12719</v>
      </c>
      <c r="E4416" s="884" t="s">
        <v>12814</v>
      </c>
      <c r="F4416" s="884" t="s">
        <v>23467</v>
      </c>
    </row>
    <row r="4417" customFormat="false" ht="34.5" hidden="false" customHeight="false" outlineLevel="0" collapsed="false">
      <c r="A4417" s="884" t="s">
        <v>8464</v>
      </c>
      <c r="B4417" s="884" t="s">
        <v>23468</v>
      </c>
      <c r="C4417" s="885" t="s">
        <v>23469</v>
      </c>
      <c r="D4417" s="884" t="s">
        <v>12719</v>
      </c>
      <c r="E4417" s="884" t="s">
        <v>15737</v>
      </c>
      <c r="F4417" s="884" t="s">
        <v>16503</v>
      </c>
    </row>
    <row r="4418" customFormat="false" ht="34.5" hidden="false" customHeight="false" outlineLevel="0" collapsed="false">
      <c r="A4418" s="884" t="s">
        <v>8464</v>
      </c>
      <c r="B4418" s="884" t="s">
        <v>23470</v>
      </c>
      <c r="C4418" s="885" t="s">
        <v>23471</v>
      </c>
      <c r="D4418" s="884" t="s">
        <v>12719</v>
      </c>
      <c r="E4418" s="884" t="s">
        <v>15909</v>
      </c>
      <c r="F4418" s="884" t="s">
        <v>15667</v>
      </c>
    </row>
    <row r="4419" customFormat="false" ht="34.5" hidden="false" customHeight="false" outlineLevel="0" collapsed="false">
      <c r="A4419" s="884" t="s">
        <v>8464</v>
      </c>
      <c r="B4419" s="884" t="s">
        <v>23472</v>
      </c>
      <c r="C4419" s="885" t="s">
        <v>23473</v>
      </c>
      <c r="D4419" s="884" t="s">
        <v>12719</v>
      </c>
      <c r="E4419" s="884" t="s">
        <v>19369</v>
      </c>
      <c r="F4419" s="884" t="s">
        <v>23474</v>
      </c>
    </row>
    <row r="4420" customFormat="false" ht="34.5" hidden="false" customHeight="false" outlineLevel="0" collapsed="false">
      <c r="A4420" s="884" t="s">
        <v>8464</v>
      </c>
      <c r="B4420" s="884" t="s">
        <v>23475</v>
      </c>
      <c r="C4420" s="885" t="s">
        <v>23476</v>
      </c>
      <c r="D4420" s="884" t="s">
        <v>12719</v>
      </c>
      <c r="E4420" s="884" t="s">
        <v>9431</v>
      </c>
      <c r="F4420" s="884" t="s">
        <v>16770</v>
      </c>
    </row>
    <row r="4421" customFormat="false" ht="34.5" hidden="false" customHeight="false" outlineLevel="0" collapsed="false">
      <c r="A4421" s="884" t="s">
        <v>8464</v>
      </c>
      <c r="B4421" s="884" t="s">
        <v>23477</v>
      </c>
      <c r="C4421" s="885" t="s">
        <v>23478</v>
      </c>
      <c r="D4421" s="884" t="s">
        <v>12719</v>
      </c>
      <c r="E4421" s="884" t="s">
        <v>12632</v>
      </c>
      <c r="F4421" s="884" t="s">
        <v>20231</v>
      </c>
    </row>
    <row r="4422" customFormat="false" ht="34.5" hidden="false" customHeight="false" outlineLevel="0" collapsed="false">
      <c r="A4422" s="884" t="s">
        <v>8464</v>
      </c>
      <c r="B4422" s="884" t="s">
        <v>23479</v>
      </c>
      <c r="C4422" s="885" t="s">
        <v>23480</v>
      </c>
      <c r="D4422" s="884" t="s">
        <v>12719</v>
      </c>
      <c r="E4422" s="884" t="s">
        <v>8552</v>
      </c>
      <c r="F4422" s="884" t="s">
        <v>11431</v>
      </c>
    </row>
    <row r="4423" customFormat="false" ht="34.5" hidden="false" customHeight="false" outlineLevel="0" collapsed="false">
      <c r="A4423" s="884" t="s">
        <v>8464</v>
      </c>
      <c r="B4423" s="884" t="s">
        <v>23481</v>
      </c>
      <c r="C4423" s="885" t="s">
        <v>23482</v>
      </c>
      <c r="D4423" s="884" t="s">
        <v>12719</v>
      </c>
      <c r="E4423" s="884" t="s">
        <v>20285</v>
      </c>
      <c r="F4423" s="884" t="s">
        <v>23483</v>
      </c>
    </row>
    <row r="4424" customFormat="false" ht="34.5" hidden="false" customHeight="false" outlineLevel="0" collapsed="false">
      <c r="A4424" s="884" t="s">
        <v>8464</v>
      </c>
      <c r="B4424" s="884" t="s">
        <v>23484</v>
      </c>
      <c r="C4424" s="885" t="s">
        <v>23485</v>
      </c>
      <c r="D4424" s="884" t="s">
        <v>12719</v>
      </c>
      <c r="E4424" s="884" t="s">
        <v>23486</v>
      </c>
      <c r="F4424" s="884" t="s">
        <v>23437</v>
      </c>
    </row>
    <row r="4425" customFormat="false" ht="34.5" hidden="false" customHeight="false" outlineLevel="0" collapsed="false">
      <c r="A4425" s="884" t="s">
        <v>8464</v>
      </c>
      <c r="B4425" s="884" t="s">
        <v>23487</v>
      </c>
      <c r="C4425" s="885" t="s">
        <v>23488</v>
      </c>
      <c r="D4425" s="884" t="s">
        <v>12719</v>
      </c>
      <c r="E4425" s="884" t="s">
        <v>18766</v>
      </c>
      <c r="F4425" s="884" t="s">
        <v>23489</v>
      </c>
    </row>
    <row r="4426" customFormat="false" ht="34.5" hidden="false" customHeight="false" outlineLevel="0" collapsed="false">
      <c r="A4426" s="884" t="s">
        <v>8464</v>
      </c>
      <c r="B4426" s="884" t="s">
        <v>23490</v>
      </c>
      <c r="C4426" s="885" t="s">
        <v>23491</v>
      </c>
      <c r="D4426" s="884" t="s">
        <v>12719</v>
      </c>
      <c r="E4426" s="884" t="s">
        <v>15957</v>
      </c>
      <c r="F4426" s="884" t="s">
        <v>16031</v>
      </c>
    </row>
    <row r="4427" customFormat="false" ht="34.5" hidden="false" customHeight="false" outlineLevel="0" collapsed="false">
      <c r="A4427" s="884" t="s">
        <v>8464</v>
      </c>
      <c r="B4427" s="884" t="s">
        <v>23492</v>
      </c>
      <c r="C4427" s="885" t="s">
        <v>23493</v>
      </c>
      <c r="D4427" s="884" t="s">
        <v>12719</v>
      </c>
      <c r="E4427" s="884" t="s">
        <v>23494</v>
      </c>
      <c r="F4427" s="884" t="s">
        <v>13616</v>
      </c>
    </row>
    <row r="4428" customFormat="false" ht="34.5" hidden="false" customHeight="false" outlineLevel="0" collapsed="false">
      <c r="A4428" s="884" t="s">
        <v>8464</v>
      </c>
      <c r="B4428" s="884" t="s">
        <v>23495</v>
      </c>
      <c r="C4428" s="885" t="s">
        <v>23496</v>
      </c>
      <c r="D4428" s="884" t="s">
        <v>12719</v>
      </c>
      <c r="E4428" s="884" t="s">
        <v>23166</v>
      </c>
      <c r="F4428" s="884" t="s">
        <v>15737</v>
      </c>
    </row>
    <row r="4429" customFormat="false" ht="34.5" hidden="false" customHeight="false" outlineLevel="0" collapsed="false">
      <c r="A4429" s="884" t="s">
        <v>8464</v>
      </c>
      <c r="B4429" s="884" t="s">
        <v>23497</v>
      </c>
      <c r="C4429" s="885" t="s">
        <v>23498</v>
      </c>
      <c r="D4429" s="884" t="s">
        <v>12719</v>
      </c>
      <c r="E4429" s="884" t="s">
        <v>11743</v>
      </c>
      <c r="F4429" s="884" t="s">
        <v>23499</v>
      </c>
    </row>
    <row r="4430" customFormat="false" ht="34.5" hidden="false" customHeight="false" outlineLevel="0" collapsed="false">
      <c r="A4430" s="884" t="s">
        <v>8464</v>
      </c>
      <c r="B4430" s="884" t="s">
        <v>23500</v>
      </c>
      <c r="C4430" s="885" t="s">
        <v>23501</v>
      </c>
      <c r="D4430" s="884" t="s">
        <v>12719</v>
      </c>
      <c r="E4430" s="884" t="s">
        <v>23502</v>
      </c>
      <c r="F4430" s="884" t="s">
        <v>16503</v>
      </c>
    </row>
    <row r="4431" customFormat="false" ht="34.5" hidden="false" customHeight="false" outlineLevel="0" collapsed="false">
      <c r="A4431" s="884" t="s">
        <v>8464</v>
      </c>
      <c r="B4431" s="884" t="s">
        <v>23503</v>
      </c>
      <c r="C4431" s="885" t="s">
        <v>23504</v>
      </c>
      <c r="D4431" s="884" t="s">
        <v>12719</v>
      </c>
      <c r="E4431" s="884" t="s">
        <v>19537</v>
      </c>
      <c r="F4431" s="884" t="s">
        <v>23505</v>
      </c>
    </row>
    <row r="4432" customFormat="false" ht="34.5" hidden="false" customHeight="false" outlineLevel="0" collapsed="false">
      <c r="A4432" s="884" t="s">
        <v>8464</v>
      </c>
      <c r="B4432" s="884" t="s">
        <v>23506</v>
      </c>
      <c r="C4432" s="885" t="s">
        <v>23507</v>
      </c>
      <c r="D4432" s="884" t="s">
        <v>12719</v>
      </c>
      <c r="E4432" s="884" t="s">
        <v>9444</v>
      </c>
      <c r="F4432" s="884" t="s">
        <v>16956</v>
      </c>
    </row>
    <row r="4433" customFormat="false" ht="34.5" hidden="false" customHeight="false" outlineLevel="0" collapsed="false">
      <c r="A4433" s="884" t="s">
        <v>8464</v>
      </c>
      <c r="B4433" s="884" t="s">
        <v>23508</v>
      </c>
      <c r="C4433" s="885" t="s">
        <v>23509</v>
      </c>
      <c r="D4433" s="884" t="s">
        <v>12719</v>
      </c>
      <c r="E4433" s="884" t="s">
        <v>15014</v>
      </c>
      <c r="F4433" s="884" t="s">
        <v>19531</v>
      </c>
    </row>
    <row r="4434" customFormat="false" ht="34.5" hidden="false" customHeight="false" outlineLevel="0" collapsed="false">
      <c r="A4434" s="884" t="s">
        <v>8464</v>
      </c>
      <c r="B4434" s="884" t="s">
        <v>23510</v>
      </c>
      <c r="C4434" s="885" t="s">
        <v>23511</v>
      </c>
      <c r="D4434" s="884" t="s">
        <v>12719</v>
      </c>
      <c r="E4434" s="884" t="s">
        <v>23512</v>
      </c>
      <c r="F4434" s="884" t="s">
        <v>23513</v>
      </c>
    </row>
    <row r="4435" customFormat="false" ht="23.25" hidden="false" customHeight="false" outlineLevel="0" collapsed="false">
      <c r="A4435" s="884" t="s">
        <v>8464</v>
      </c>
      <c r="B4435" s="884" t="s">
        <v>23514</v>
      </c>
      <c r="C4435" s="885" t="s">
        <v>23515</v>
      </c>
      <c r="D4435" s="884" t="s">
        <v>12719</v>
      </c>
      <c r="E4435" s="884" t="s">
        <v>23516</v>
      </c>
      <c r="F4435" s="884" t="s">
        <v>14950</v>
      </c>
    </row>
    <row r="4436" customFormat="false" ht="23.25" hidden="false" customHeight="false" outlineLevel="0" collapsed="false">
      <c r="A4436" s="884" t="s">
        <v>8464</v>
      </c>
      <c r="B4436" s="884" t="s">
        <v>23517</v>
      </c>
      <c r="C4436" s="885" t="s">
        <v>23518</v>
      </c>
      <c r="D4436" s="884" t="s">
        <v>12719</v>
      </c>
      <c r="E4436" s="884" t="s">
        <v>23519</v>
      </c>
      <c r="F4436" s="884" t="s">
        <v>23520</v>
      </c>
    </row>
    <row r="4437" customFormat="false" ht="15" hidden="false" customHeight="false" outlineLevel="0" collapsed="false">
      <c r="A4437" s="884" t="s">
        <v>8464</v>
      </c>
      <c r="B4437" s="884" t="s">
        <v>23521</v>
      </c>
      <c r="C4437" s="885" t="s">
        <v>23522</v>
      </c>
      <c r="D4437" s="884" t="s">
        <v>12719</v>
      </c>
      <c r="E4437" s="884" t="s">
        <v>23523</v>
      </c>
      <c r="F4437" s="884" t="s">
        <v>23524</v>
      </c>
    </row>
    <row r="4438" customFormat="false" ht="15" hidden="false" customHeight="false" outlineLevel="0" collapsed="false">
      <c r="A4438" s="884" t="s">
        <v>8464</v>
      </c>
      <c r="B4438" s="884" t="s">
        <v>23525</v>
      </c>
      <c r="C4438" s="885" t="s">
        <v>23526</v>
      </c>
      <c r="D4438" s="884" t="s">
        <v>12719</v>
      </c>
      <c r="E4438" s="884" t="s">
        <v>23527</v>
      </c>
      <c r="F4438" s="884" t="s">
        <v>23528</v>
      </c>
    </row>
    <row r="4439" customFormat="false" ht="15" hidden="false" customHeight="false" outlineLevel="0" collapsed="false">
      <c r="A4439" s="884" t="s">
        <v>8464</v>
      </c>
      <c r="B4439" s="884" t="s">
        <v>23529</v>
      </c>
      <c r="C4439" s="885" t="s">
        <v>23530</v>
      </c>
      <c r="D4439" s="884" t="s">
        <v>12719</v>
      </c>
      <c r="E4439" s="884" t="s">
        <v>22314</v>
      </c>
      <c r="F4439" s="884" t="s">
        <v>9369</v>
      </c>
    </row>
    <row r="4440" customFormat="false" ht="15" hidden="false" customHeight="false" outlineLevel="0" collapsed="false">
      <c r="A4440" s="884" t="s">
        <v>8464</v>
      </c>
      <c r="B4440" s="884" t="s">
        <v>23531</v>
      </c>
      <c r="C4440" s="885" t="s">
        <v>23532</v>
      </c>
      <c r="D4440" s="884" t="s">
        <v>12719</v>
      </c>
      <c r="E4440" s="884" t="s">
        <v>23533</v>
      </c>
      <c r="F4440" s="884" t="s">
        <v>23534</v>
      </c>
    </row>
    <row r="4441" customFormat="false" ht="15" hidden="false" customHeight="false" outlineLevel="0" collapsed="false">
      <c r="A4441" s="884" t="s">
        <v>8464</v>
      </c>
      <c r="B4441" s="884" t="s">
        <v>23535</v>
      </c>
      <c r="C4441" s="885" t="s">
        <v>23536</v>
      </c>
      <c r="D4441" s="884" t="s">
        <v>12719</v>
      </c>
      <c r="E4441" s="884" t="s">
        <v>23537</v>
      </c>
      <c r="F4441" s="884" t="s">
        <v>23538</v>
      </c>
    </row>
    <row r="4442" customFormat="false" ht="15" hidden="false" customHeight="false" outlineLevel="0" collapsed="false">
      <c r="A4442" s="884" t="s">
        <v>8464</v>
      </c>
      <c r="B4442" s="884" t="s">
        <v>23539</v>
      </c>
      <c r="C4442" s="885" t="s">
        <v>23540</v>
      </c>
      <c r="D4442" s="884" t="s">
        <v>12719</v>
      </c>
      <c r="E4442" s="884" t="s">
        <v>23541</v>
      </c>
      <c r="F4442" s="884" t="s">
        <v>23542</v>
      </c>
    </row>
    <row r="4443" customFormat="false" ht="23.25" hidden="false" customHeight="false" outlineLevel="0" collapsed="false">
      <c r="A4443" s="884" t="s">
        <v>8464</v>
      </c>
      <c r="B4443" s="884" t="s">
        <v>23543</v>
      </c>
      <c r="C4443" s="885" t="s">
        <v>23544</v>
      </c>
      <c r="D4443" s="884" t="s">
        <v>9569</v>
      </c>
      <c r="E4443" s="884" t="s">
        <v>23545</v>
      </c>
      <c r="F4443" s="884" t="s">
        <v>23546</v>
      </c>
    </row>
    <row r="4444" customFormat="false" ht="34.5" hidden="false" customHeight="false" outlineLevel="0" collapsed="false">
      <c r="A4444" s="884" t="s">
        <v>8464</v>
      </c>
      <c r="B4444" s="884" t="s">
        <v>23547</v>
      </c>
      <c r="C4444" s="885" t="s">
        <v>23548</v>
      </c>
      <c r="D4444" s="884" t="s">
        <v>12719</v>
      </c>
      <c r="E4444" s="884" t="s">
        <v>17227</v>
      </c>
      <c r="F4444" s="884" t="s">
        <v>20090</v>
      </c>
    </row>
    <row r="4445" customFormat="false" ht="34.5" hidden="false" customHeight="false" outlineLevel="0" collapsed="false">
      <c r="A4445" s="884" t="s">
        <v>8464</v>
      </c>
      <c r="B4445" s="884" t="s">
        <v>23549</v>
      </c>
      <c r="C4445" s="885" t="s">
        <v>23550</v>
      </c>
      <c r="D4445" s="884" t="s">
        <v>12719</v>
      </c>
      <c r="E4445" s="884" t="s">
        <v>23551</v>
      </c>
      <c r="F4445" s="884" t="s">
        <v>12081</v>
      </c>
    </row>
    <row r="4446" customFormat="false" ht="34.5" hidden="false" customHeight="false" outlineLevel="0" collapsed="false">
      <c r="A4446" s="884" t="s">
        <v>8464</v>
      </c>
      <c r="B4446" s="884" t="s">
        <v>23552</v>
      </c>
      <c r="C4446" s="885" t="s">
        <v>23553</v>
      </c>
      <c r="D4446" s="884" t="s">
        <v>12719</v>
      </c>
      <c r="E4446" s="884" t="s">
        <v>23554</v>
      </c>
      <c r="F4446" s="884" t="s">
        <v>12716</v>
      </c>
    </row>
    <row r="4447" customFormat="false" ht="34.5" hidden="false" customHeight="false" outlineLevel="0" collapsed="false">
      <c r="A4447" s="884" t="s">
        <v>8464</v>
      </c>
      <c r="B4447" s="884" t="s">
        <v>23555</v>
      </c>
      <c r="C4447" s="885" t="s">
        <v>23556</v>
      </c>
      <c r="D4447" s="884" t="s">
        <v>12719</v>
      </c>
      <c r="E4447" s="884" t="s">
        <v>16712</v>
      </c>
      <c r="F4447" s="884" t="s">
        <v>23557</v>
      </c>
    </row>
    <row r="4448" customFormat="false" ht="23.25" hidden="false" customHeight="false" outlineLevel="0" collapsed="false">
      <c r="A4448" s="884" t="s">
        <v>8464</v>
      </c>
      <c r="B4448" s="884" t="s">
        <v>23558</v>
      </c>
      <c r="C4448" s="885" t="s">
        <v>23559</v>
      </c>
      <c r="D4448" s="884" t="s">
        <v>12719</v>
      </c>
      <c r="E4448" s="884" t="s">
        <v>22045</v>
      </c>
      <c r="F4448" s="884" t="s">
        <v>10815</v>
      </c>
    </row>
    <row r="4449" customFormat="false" ht="23.25" hidden="false" customHeight="false" outlineLevel="0" collapsed="false">
      <c r="A4449" s="884" t="s">
        <v>8464</v>
      </c>
      <c r="B4449" s="884" t="s">
        <v>23560</v>
      </c>
      <c r="C4449" s="885" t="s">
        <v>23561</v>
      </c>
      <c r="D4449" s="884" t="s">
        <v>12719</v>
      </c>
      <c r="E4449" s="884" t="s">
        <v>9083</v>
      </c>
      <c r="F4449" s="884" t="s">
        <v>22103</v>
      </c>
    </row>
    <row r="4450" customFormat="false" ht="23.25" hidden="false" customHeight="false" outlineLevel="0" collapsed="false">
      <c r="A4450" s="884" t="s">
        <v>8464</v>
      </c>
      <c r="B4450" s="884" t="s">
        <v>23562</v>
      </c>
      <c r="C4450" s="885" t="s">
        <v>23563</v>
      </c>
      <c r="D4450" s="884" t="s">
        <v>12719</v>
      </c>
      <c r="E4450" s="884" t="s">
        <v>23564</v>
      </c>
      <c r="F4450" s="884" t="s">
        <v>23565</v>
      </c>
    </row>
    <row r="4451" customFormat="false" ht="15" hidden="false" customHeight="false" outlineLevel="0" collapsed="false">
      <c r="A4451" s="884" t="s">
        <v>8464</v>
      </c>
      <c r="B4451" s="884" t="s">
        <v>23566</v>
      </c>
      <c r="C4451" s="885" t="s">
        <v>23567</v>
      </c>
      <c r="D4451" s="884" t="s">
        <v>12719</v>
      </c>
      <c r="E4451" s="884" t="s">
        <v>23568</v>
      </c>
      <c r="F4451" s="884" t="s">
        <v>23569</v>
      </c>
    </row>
    <row r="4452" customFormat="false" ht="15" hidden="false" customHeight="false" outlineLevel="0" collapsed="false">
      <c r="A4452" s="884" t="s">
        <v>8464</v>
      </c>
      <c r="B4452" s="884" t="s">
        <v>23570</v>
      </c>
      <c r="C4452" s="885" t="s">
        <v>23571</v>
      </c>
      <c r="D4452" s="884" t="s">
        <v>12719</v>
      </c>
      <c r="E4452" s="884" t="s">
        <v>23572</v>
      </c>
      <c r="F4452" s="884" t="s">
        <v>23573</v>
      </c>
    </row>
    <row r="4453" customFormat="false" ht="15" hidden="false" customHeight="false" outlineLevel="0" collapsed="false">
      <c r="A4453" s="884" t="s">
        <v>8464</v>
      </c>
      <c r="B4453" s="884" t="s">
        <v>23574</v>
      </c>
      <c r="C4453" s="885" t="s">
        <v>23575</v>
      </c>
      <c r="D4453" s="884" t="s">
        <v>12719</v>
      </c>
      <c r="E4453" s="884" t="s">
        <v>9529</v>
      </c>
      <c r="F4453" s="884" t="s">
        <v>23576</v>
      </c>
    </row>
    <row r="4454" customFormat="false" ht="15" hidden="false" customHeight="false" outlineLevel="0" collapsed="false">
      <c r="A4454" s="884" t="s">
        <v>8464</v>
      </c>
      <c r="B4454" s="884" t="s">
        <v>23577</v>
      </c>
      <c r="C4454" s="885" t="s">
        <v>23578</v>
      </c>
      <c r="D4454" s="884" t="s">
        <v>12719</v>
      </c>
      <c r="E4454" s="884" t="s">
        <v>20778</v>
      </c>
      <c r="F4454" s="884" t="s">
        <v>23579</v>
      </c>
    </row>
    <row r="4455" customFormat="false" ht="15" hidden="false" customHeight="false" outlineLevel="0" collapsed="false">
      <c r="A4455" s="884" t="s">
        <v>8464</v>
      </c>
      <c r="B4455" s="884" t="s">
        <v>23580</v>
      </c>
      <c r="C4455" s="885" t="s">
        <v>23581</v>
      </c>
      <c r="D4455" s="884" t="s">
        <v>12719</v>
      </c>
      <c r="E4455" s="884" t="s">
        <v>20372</v>
      </c>
      <c r="F4455" s="884" t="s">
        <v>18729</v>
      </c>
    </row>
    <row r="4456" customFormat="false" ht="34.5" hidden="false" customHeight="false" outlineLevel="0" collapsed="false">
      <c r="A4456" s="884" t="s">
        <v>8464</v>
      </c>
      <c r="B4456" s="884" t="s">
        <v>23582</v>
      </c>
      <c r="C4456" s="885" t="s">
        <v>23583</v>
      </c>
      <c r="D4456" s="884" t="s">
        <v>12719</v>
      </c>
      <c r="E4456" s="884" t="s">
        <v>23584</v>
      </c>
      <c r="F4456" s="884" t="s">
        <v>16933</v>
      </c>
    </row>
    <row r="4457" customFormat="false" ht="34.5" hidden="false" customHeight="false" outlineLevel="0" collapsed="false">
      <c r="A4457" s="884" t="s">
        <v>8464</v>
      </c>
      <c r="B4457" s="884" t="s">
        <v>23585</v>
      </c>
      <c r="C4457" s="885" t="s">
        <v>23586</v>
      </c>
      <c r="D4457" s="884" t="s">
        <v>12719</v>
      </c>
      <c r="E4457" s="884" t="s">
        <v>16899</v>
      </c>
      <c r="F4457" s="884" t="s">
        <v>23587</v>
      </c>
    </row>
    <row r="4458" customFormat="false" ht="34.5" hidden="false" customHeight="false" outlineLevel="0" collapsed="false">
      <c r="A4458" s="884" t="s">
        <v>8464</v>
      </c>
      <c r="B4458" s="884" t="s">
        <v>23588</v>
      </c>
      <c r="C4458" s="885" t="s">
        <v>23589</v>
      </c>
      <c r="D4458" s="884" t="s">
        <v>12719</v>
      </c>
      <c r="E4458" s="884" t="s">
        <v>12776</v>
      </c>
      <c r="F4458" s="884" t="s">
        <v>23426</v>
      </c>
    </row>
    <row r="4459" customFormat="false" ht="34.5" hidden="false" customHeight="false" outlineLevel="0" collapsed="false">
      <c r="A4459" s="884" t="s">
        <v>8464</v>
      </c>
      <c r="B4459" s="884" t="s">
        <v>23590</v>
      </c>
      <c r="C4459" s="885" t="s">
        <v>23591</v>
      </c>
      <c r="D4459" s="884" t="s">
        <v>12719</v>
      </c>
      <c r="E4459" s="884" t="s">
        <v>11526</v>
      </c>
      <c r="F4459" s="884" t="s">
        <v>19030</v>
      </c>
    </row>
    <row r="4460" customFormat="false" ht="34.5" hidden="false" customHeight="false" outlineLevel="0" collapsed="false">
      <c r="A4460" s="884" t="s">
        <v>8464</v>
      </c>
      <c r="B4460" s="884" t="s">
        <v>23592</v>
      </c>
      <c r="C4460" s="885" t="s">
        <v>23593</v>
      </c>
      <c r="D4460" s="884" t="s">
        <v>12719</v>
      </c>
      <c r="E4460" s="884" t="s">
        <v>16770</v>
      </c>
      <c r="F4460" s="884" t="s">
        <v>12048</v>
      </c>
    </row>
    <row r="4461" customFormat="false" ht="34.5" hidden="false" customHeight="false" outlineLevel="0" collapsed="false">
      <c r="A4461" s="884" t="s">
        <v>8464</v>
      </c>
      <c r="B4461" s="884" t="s">
        <v>23594</v>
      </c>
      <c r="C4461" s="885" t="s">
        <v>23595</v>
      </c>
      <c r="D4461" s="884" t="s">
        <v>12719</v>
      </c>
      <c r="E4461" s="884" t="s">
        <v>19559</v>
      </c>
      <c r="F4461" s="884" t="s">
        <v>16886</v>
      </c>
    </row>
    <row r="4462" customFormat="false" ht="34.5" hidden="false" customHeight="false" outlineLevel="0" collapsed="false">
      <c r="A4462" s="884" t="s">
        <v>8464</v>
      </c>
      <c r="B4462" s="884" t="s">
        <v>23596</v>
      </c>
      <c r="C4462" s="885" t="s">
        <v>23597</v>
      </c>
      <c r="D4462" s="884" t="s">
        <v>12719</v>
      </c>
      <c r="E4462" s="884" t="s">
        <v>15748</v>
      </c>
      <c r="F4462" s="884" t="s">
        <v>18435</v>
      </c>
    </row>
    <row r="4463" customFormat="false" ht="34.5" hidden="false" customHeight="false" outlineLevel="0" collapsed="false">
      <c r="A4463" s="884" t="s">
        <v>8464</v>
      </c>
      <c r="B4463" s="884" t="s">
        <v>23598</v>
      </c>
      <c r="C4463" s="885" t="s">
        <v>23599</v>
      </c>
      <c r="D4463" s="884" t="s">
        <v>12719</v>
      </c>
      <c r="E4463" s="884" t="s">
        <v>11779</v>
      </c>
      <c r="F4463" s="884" t="s">
        <v>10719</v>
      </c>
    </row>
    <row r="4464" customFormat="false" ht="34.5" hidden="false" customHeight="false" outlineLevel="0" collapsed="false">
      <c r="A4464" s="884" t="s">
        <v>8464</v>
      </c>
      <c r="B4464" s="884" t="s">
        <v>23600</v>
      </c>
      <c r="C4464" s="885" t="s">
        <v>23601</v>
      </c>
      <c r="D4464" s="884" t="s">
        <v>12719</v>
      </c>
      <c r="E4464" s="884" t="s">
        <v>15990</v>
      </c>
      <c r="F4464" s="884" t="s">
        <v>17117</v>
      </c>
    </row>
    <row r="4465" customFormat="false" ht="34.5" hidden="false" customHeight="false" outlineLevel="0" collapsed="false">
      <c r="A4465" s="884" t="s">
        <v>8464</v>
      </c>
      <c r="B4465" s="884" t="s">
        <v>23602</v>
      </c>
      <c r="C4465" s="885" t="s">
        <v>23603</v>
      </c>
      <c r="D4465" s="884" t="s">
        <v>12719</v>
      </c>
      <c r="E4465" s="884" t="s">
        <v>20185</v>
      </c>
      <c r="F4465" s="884" t="s">
        <v>19352</v>
      </c>
    </row>
    <row r="4466" customFormat="false" ht="34.5" hidden="false" customHeight="false" outlineLevel="0" collapsed="false">
      <c r="A4466" s="884" t="s">
        <v>8464</v>
      </c>
      <c r="B4466" s="884" t="s">
        <v>23604</v>
      </c>
      <c r="C4466" s="885" t="s">
        <v>23605</v>
      </c>
      <c r="D4466" s="884" t="s">
        <v>12719</v>
      </c>
      <c r="E4466" s="884" t="s">
        <v>23606</v>
      </c>
      <c r="F4466" s="884" t="s">
        <v>15990</v>
      </c>
    </row>
    <row r="4467" customFormat="false" ht="34.5" hidden="false" customHeight="false" outlineLevel="0" collapsed="false">
      <c r="A4467" s="884" t="s">
        <v>8464</v>
      </c>
      <c r="B4467" s="884" t="s">
        <v>23607</v>
      </c>
      <c r="C4467" s="885" t="s">
        <v>23608</v>
      </c>
      <c r="D4467" s="884" t="s">
        <v>12719</v>
      </c>
      <c r="E4467" s="884" t="s">
        <v>11158</v>
      </c>
      <c r="F4467" s="884" t="s">
        <v>10080</v>
      </c>
    </row>
    <row r="4468" customFormat="false" ht="34.5" hidden="false" customHeight="false" outlineLevel="0" collapsed="false">
      <c r="A4468" s="884" t="s">
        <v>8464</v>
      </c>
      <c r="B4468" s="884" t="s">
        <v>23609</v>
      </c>
      <c r="C4468" s="885" t="s">
        <v>23610</v>
      </c>
      <c r="D4468" s="884" t="s">
        <v>12719</v>
      </c>
      <c r="E4468" s="884" t="s">
        <v>23611</v>
      </c>
      <c r="F4468" s="884" t="s">
        <v>23612</v>
      </c>
    </row>
    <row r="4469" customFormat="false" ht="34.5" hidden="false" customHeight="false" outlineLevel="0" collapsed="false">
      <c r="A4469" s="884" t="s">
        <v>8464</v>
      </c>
      <c r="B4469" s="884" t="s">
        <v>23613</v>
      </c>
      <c r="C4469" s="885" t="s">
        <v>23614</v>
      </c>
      <c r="D4469" s="884" t="s">
        <v>12719</v>
      </c>
      <c r="E4469" s="884" t="s">
        <v>23615</v>
      </c>
      <c r="F4469" s="884" t="s">
        <v>8877</v>
      </c>
    </row>
    <row r="4470" customFormat="false" ht="34.5" hidden="false" customHeight="false" outlineLevel="0" collapsed="false">
      <c r="A4470" s="884" t="s">
        <v>8464</v>
      </c>
      <c r="B4470" s="884" t="s">
        <v>23616</v>
      </c>
      <c r="C4470" s="885" t="s">
        <v>23617</v>
      </c>
      <c r="D4470" s="884" t="s">
        <v>12719</v>
      </c>
      <c r="E4470" s="884" t="s">
        <v>20150</v>
      </c>
      <c r="F4470" s="884" t="s">
        <v>23618</v>
      </c>
    </row>
    <row r="4471" customFormat="false" ht="34.5" hidden="false" customHeight="false" outlineLevel="0" collapsed="false">
      <c r="A4471" s="884" t="s">
        <v>8464</v>
      </c>
      <c r="B4471" s="884" t="s">
        <v>23619</v>
      </c>
      <c r="C4471" s="885" t="s">
        <v>23620</v>
      </c>
      <c r="D4471" s="884" t="s">
        <v>12719</v>
      </c>
      <c r="E4471" s="884" t="s">
        <v>16048</v>
      </c>
      <c r="F4471" s="884" t="s">
        <v>23100</v>
      </c>
    </row>
    <row r="4472" customFormat="false" ht="34.5" hidden="false" customHeight="false" outlineLevel="0" collapsed="false">
      <c r="A4472" s="884" t="s">
        <v>8464</v>
      </c>
      <c r="B4472" s="884" t="s">
        <v>23621</v>
      </c>
      <c r="C4472" s="885" t="s">
        <v>23622</v>
      </c>
      <c r="D4472" s="884" t="s">
        <v>12719</v>
      </c>
      <c r="E4472" s="884" t="s">
        <v>20421</v>
      </c>
      <c r="F4472" s="884" t="s">
        <v>22420</v>
      </c>
    </row>
    <row r="4473" customFormat="false" ht="34.5" hidden="false" customHeight="false" outlineLevel="0" collapsed="false">
      <c r="A4473" s="884" t="s">
        <v>8464</v>
      </c>
      <c r="B4473" s="884" t="s">
        <v>23623</v>
      </c>
      <c r="C4473" s="885" t="s">
        <v>23624</v>
      </c>
      <c r="D4473" s="884" t="s">
        <v>12719</v>
      </c>
      <c r="E4473" s="884" t="s">
        <v>11083</v>
      </c>
      <c r="F4473" s="884" t="s">
        <v>11901</v>
      </c>
    </row>
    <row r="4474" customFormat="false" ht="45.75" hidden="false" customHeight="false" outlineLevel="0" collapsed="false">
      <c r="A4474" s="884" t="s">
        <v>8464</v>
      </c>
      <c r="B4474" s="884" t="s">
        <v>23625</v>
      </c>
      <c r="C4474" s="885" t="s">
        <v>23626</v>
      </c>
      <c r="D4474" s="884" t="s">
        <v>12719</v>
      </c>
      <c r="E4474" s="884" t="s">
        <v>15954</v>
      </c>
      <c r="F4474" s="884" t="s">
        <v>16077</v>
      </c>
    </row>
    <row r="4475" customFormat="false" ht="45.75" hidden="false" customHeight="false" outlineLevel="0" collapsed="false">
      <c r="A4475" s="884" t="s">
        <v>8464</v>
      </c>
      <c r="B4475" s="884" t="s">
        <v>23627</v>
      </c>
      <c r="C4475" s="885" t="s">
        <v>23628</v>
      </c>
      <c r="D4475" s="884" t="s">
        <v>12719</v>
      </c>
      <c r="E4475" s="884" t="s">
        <v>15985</v>
      </c>
      <c r="F4475" s="884" t="s">
        <v>15841</v>
      </c>
    </row>
    <row r="4476" customFormat="false" ht="45.75" hidden="false" customHeight="false" outlineLevel="0" collapsed="false">
      <c r="A4476" s="884" t="s">
        <v>8464</v>
      </c>
      <c r="B4476" s="884" t="s">
        <v>23629</v>
      </c>
      <c r="C4476" s="885" t="s">
        <v>23630</v>
      </c>
      <c r="D4476" s="884" t="s">
        <v>12719</v>
      </c>
      <c r="E4476" s="884" t="s">
        <v>10656</v>
      </c>
      <c r="F4476" s="884" t="s">
        <v>15868</v>
      </c>
    </row>
    <row r="4477" customFormat="false" ht="45.75" hidden="false" customHeight="false" outlineLevel="0" collapsed="false">
      <c r="A4477" s="884" t="s">
        <v>8464</v>
      </c>
      <c r="B4477" s="884" t="s">
        <v>23631</v>
      </c>
      <c r="C4477" s="885" t="s">
        <v>23632</v>
      </c>
      <c r="D4477" s="884" t="s">
        <v>12719</v>
      </c>
      <c r="E4477" s="884" t="s">
        <v>11945</v>
      </c>
      <c r="F4477" s="884" t="s">
        <v>10787</v>
      </c>
    </row>
    <row r="4478" customFormat="false" ht="15" hidden="false" customHeight="false" outlineLevel="0" collapsed="false">
      <c r="A4478" s="884" t="s">
        <v>8464</v>
      </c>
      <c r="B4478" s="884" t="s">
        <v>23633</v>
      </c>
      <c r="C4478" s="885" t="s">
        <v>23634</v>
      </c>
      <c r="D4478" s="884" t="s">
        <v>12719</v>
      </c>
      <c r="E4478" s="884" t="s">
        <v>23635</v>
      </c>
      <c r="F4478" s="884" t="s">
        <v>23636</v>
      </c>
    </row>
    <row r="4479" customFormat="false" ht="15" hidden="false" customHeight="false" outlineLevel="0" collapsed="false">
      <c r="A4479" s="884" t="s">
        <v>8464</v>
      </c>
      <c r="B4479" s="884" t="s">
        <v>23637</v>
      </c>
      <c r="C4479" s="885" t="s">
        <v>23638</v>
      </c>
      <c r="D4479" s="884" t="s">
        <v>12719</v>
      </c>
      <c r="E4479" s="884" t="s">
        <v>23639</v>
      </c>
      <c r="F4479" s="884" t="s">
        <v>23640</v>
      </c>
    </row>
    <row r="4480" customFormat="false" ht="23.25" hidden="false" customHeight="false" outlineLevel="0" collapsed="false">
      <c r="A4480" s="884" t="s">
        <v>8464</v>
      </c>
      <c r="B4480" s="884" t="s">
        <v>23641</v>
      </c>
      <c r="C4480" s="885" t="s">
        <v>23642</v>
      </c>
      <c r="D4480" s="884" t="s">
        <v>12719</v>
      </c>
      <c r="E4480" s="884" t="s">
        <v>19716</v>
      </c>
      <c r="F4480" s="884" t="s">
        <v>22031</v>
      </c>
    </row>
    <row r="4481" customFormat="false" ht="23.25" hidden="false" customHeight="false" outlineLevel="0" collapsed="false">
      <c r="A4481" s="884" t="s">
        <v>8464</v>
      </c>
      <c r="B4481" s="884" t="s">
        <v>23643</v>
      </c>
      <c r="C4481" s="885" t="s">
        <v>23644</v>
      </c>
      <c r="D4481" s="884" t="s">
        <v>12719</v>
      </c>
      <c r="E4481" s="884" t="s">
        <v>11872</v>
      </c>
      <c r="F4481" s="884" t="s">
        <v>9138</v>
      </c>
    </row>
    <row r="4482" customFormat="false" ht="23.25" hidden="false" customHeight="false" outlineLevel="0" collapsed="false">
      <c r="A4482" s="884" t="s">
        <v>8464</v>
      </c>
      <c r="B4482" s="884" t="s">
        <v>23645</v>
      </c>
      <c r="C4482" s="885" t="s">
        <v>23646</v>
      </c>
      <c r="D4482" s="884" t="s">
        <v>12719</v>
      </c>
      <c r="E4482" s="884" t="s">
        <v>23647</v>
      </c>
      <c r="F4482" s="884" t="s">
        <v>23648</v>
      </c>
    </row>
    <row r="4483" customFormat="false" ht="23.25" hidden="false" customHeight="false" outlineLevel="0" collapsed="false">
      <c r="A4483" s="884" t="s">
        <v>8464</v>
      </c>
      <c r="B4483" s="884" t="s">
        <v>23649</v>
      </c>
      <c r="C4483" s="885" t="s">
        <v>23650</v>
      </c>
      <c r="D4483" s="884" t="s">
        <v>12719</v>
      </c>
      <c r="E4483" s="884" t="s">
        <v>23651</v>
      </c>
      <c r="F4483" s="884" t="s">
        <v>19993</v>
      </c>
    </row>
    <row r="4484" customFormat="false" ht="23.25" hidden="false" customHeight="false" outlineLevel="0" collapsed="false">
      <c r="A4484" s="884" t="s">
        <v>8464</v>
      </c>
      <c r="B4484" s="884" t="s">
        <v>23652</v>
      </c>
      <c r="C4484" s="885" t="s">
        <v>23653</v>
      </c>
      <c r="D4484" s="884" t="s">
        <v>12719</v>
      </c>
      <c r="E4484" s="884" t="s">
        <v>23654</v>
      </c>
      <c r="F4484" s="884" t="s">
        <v>23655</v>
      </c>
    </row>
    <row r="4485" customFormat="false" ht="23.25" hidden="false" customHeight="false" outlineLevel="0" collapsed="false">
      <c r="A4485" s="884" t="s">
        <v>8464</v>
      </c>
      <c r="B4485" s="884" t="s">
        <v>23656</v>
      </c>
      <c r="C4485" s="885" t="s">
        <v>23657</v>
      </c>
      <c r="D4485" s="884" t="s">
        <v>12719</v>
      </c>
      <c r="E4485" s="884" t="s">
        <v>20644</v>
      </c>
      <c r="F4485" s="884" t="s">
        <v>23647</v>
      </c>
    </row>
    <row r="4486" customFormat="false" ht="23.25" hidden="false" customHeight="false" outlineLevel="0" collapsed="false">
      <c r="A4486" s="884" t="s">
        <v>8464</v>
      </c>
      <c r="B4486" s="884" t="s">
        <v>23658</v>
      </c>
      <c r="C4486" s="885" t="s">
        <v>23659</v>
      </c>
      <c r="D4486" s="884" t="s">
        <v>12719</v>
      </c>
      <c r="E4486" s="884" t="s">
        <v>22185</v>
      </c>
      <c r="F4486" s="884" t="s">
        <v>23660</v>
      </c>
    </row>
    <row r="4487" customFormat="false" ht="23.25" hidden="false" customHeight="false" outlineLevel="0" collapsed="false">
      <c r="A4487" s="884" t="s">
        <v>8464</v>
      </c>
      <c r="B4487" s="884" t="s">
        <v>23661</v>
      </c>
      <c r="C4487" s="885" t="s">
        <v>23662</v>
      </c>
      <c r="D4487" s="884" t="s">
        <v>12719</v>
      </c>
      <c r="E4487" s="884" t="s">
        <v>23663</v>
      </c>
      <c r="F4487" s="884" t="s">
        <v>23664</v>
      </c>
    </row>
    <row r="4488" customFormat="false" ht="23.25" hidden="false" customHeight="false" outlineLevel="0" collapsed="false">
      <c r="A4488" s="884" t="s">
        <v>8464</v>
      </c>
      <c r="B4488" s="884" t="s">
        <v>23665</v>
      </c>
      <c r="C4488" s="885" t="s">
        <v>23666</v>
      </c>
      <c r="D4488" s="884" t="s">
        <v>12719</v>
      </c>
      <c r="E4488" s="884" t="s">
        <v>10725</v>
      </c>
      <c r="F4488" s="884" t="s">
        <v>23667</v>
      </c>
    </row>
    <row r="4489" customFormat="false" ht="23.25" hidden="false" customHeight="false" outlineLevel="0" collapsed="false">
      <c r="A4489" s="884" t="s">
        <v>8464</v>
      </c>
      <c r="B4489" s="884" t="s">
        <v>23668</v>
      </c>
      <c r="C4489" s="885" t="s">
        <v>23669</v>
      </c>
      <c r="D4489" s="884" t="s">
        <v>12719</v>
      </c>
      <c r="E4489" s="884" t="s">
        <v>13513</v>
      </c>
      <c r="F4489" s="884" t="s">
        <v>12178</v>
      </c>
    </row>
    <row r="4490" customFormat="false" ht="23.25" hidden="false" customHeight="false" outlineLevel="0" collapsed="false">
      <c r="A4490" s="884" t="s">
        <v>8464</v>
      </c>
      <c r="B4490" s="884" t="s">
        <v>23670</v>
      </c>
      <c r="C4490" s="885" t="s">
        <v>23671</v>
      </c>
      <c r="D4490" s="884" t="s">
        <v>12719</v>
      </c>
      <c r="E4490" s="884" t="s">
        <v>13653</v>
      </c>
      <c r="F4490" s="884" t="s">
        <v>23672</v>
      </c>
    </row>
    <row r="4491" customFormat="false" ht="15" hidden="false" customHeight="false" outlineLevel="0" collapsed="false">
      <c r="A4491" s="884" t="s">
        <v>8464</v>
      </c>
      <c r="B4491" s="884" t="s">
        <v>23673</v>
      </c>
      <c r="C4491" s="885" t="s">
        <v>23674</v>
      </c>
      <c r="D4491" s="884" t="s">
        <v>12719</v>
      </c>
      <c r="E4491" s="884" t="s">
        <v>23675</v>
      </c>
      <c r="F4491" s="884" t="s">
        <v>23676</v>
      </c>
    </row>
    <row r="4492" customFormat="false" ht="23.25" hidden="false" customHeight="false" outlineLevel="0" collapsed="false">
      <c r="A4492" s="884" t="s">
        <v>8464</v>
      </c>
      <c r="B4492" s="884" t="s">
        <v>23677</v>
      </c>
      <c r="C4492" s="885" t="s">
        <v>23678</v>
      </c>
      <c r="D4492" s="884" t="s">
        <v>12719</v>
      </c>
      <c r="E4492" s="884" t="s">
        <v>17654</v>
      </c>
      <c r="F4492" s="884" t="s">
        <v>23679</v>
      </c>
    </row>
    <row r="4493" customFormat="false" ht="23.25" hidden="false" customHeight="false" outlineLevel="0" collapsed="false">
      <c r="A4493" s="884" t="s">
        <v>8464</v>
      </c>
      <c r="B4493" s="884" t="s">
        <v>23680</v>
      </c>
      <c r="C4493" s="885" t="s">
        <v>23681</v>
      </c>
      <c r="D4493" s="884" t="s">
        <v>12719</v>
      </c>
      <c r="E4493" s="884" t="s">
        <v>23682</v>
      </c>
      <c r="F4493" s="884" t="s">
        <v>23683</v>
      </c>
    </row>
    <row r="4494" customFormat="false" ht="23.25" hidden="false" customHeight="false" outlineLevel="0" collapsed="false">
      <c r="A4494" s="884" t="s">
        <v>8464</v>
      </c>
      <c r="B4494" s="884" t="s">
        <v>23684</v>
      </c>
      <c r="C4494" s="885" t="s">
        <v>23685</v>
      </c>
      <c r="D4494" s="884" t="s">
        <v>12719</v>
      </c>
      <c r="E4494" s="884" t="s">
        <v>23686</v>
      </c>
      <c r="F4494" s="884" t="s">
        <v>23687</v>
      </c>
    </row>
    <row r="4495" customFormat="false" ht="23.25" hidden="false" customHeight="false" outlineLevel="0" collapsed="false">
      <c r="A4495" s="884" t="s">
        <v>8464</v>
      </c>
      <c r="B4495" s="884" t="s">
        <v>23688</v>
      </c>
      <c r="C4495" s="885" t="s">
        <v>23689</v>
      </c>
      <c r="D4495" s="884" t="s">
        <v>12719</v>
      </c>
      <c r="E4495" s="884" t="s">
        <v>23690</v>
      </c>
      <c r="F4495" s="884" t="s">
        <v>21030</v>
      </c>
    </row>
    <row r="4496" customFormat="false" ht="23.25" hidden="false" customHeight="false" outlineLevel="0" collapsed="false">
      <c r="A4496" s="884" t="s">
        <v>8464</v>
      </c>
      <c r="B4496" s="884" t="s">
        <v>23691</v>
      </c>
      <c r="C4496" s="885" t="s">
        <v>23692</v>
      </c>
      <c r="D4496" s="884" t="s">
        <v>12719</v>
      </c>
      <c r="E4496" s="884" t="s">
        <v>23693</v>
      </c>
      <c r="F4496" s="884" t="s">
        <v>23694</v>
      </c>
    </row>
    <row r="4497" customFormat="false" ht="23.25" hidden="false" customHeight="false" outlineLevel="0" collapsed="false">
      <c r="A4497" s="884" t="s">
        <v>8464</v>
      </c>
      <c r="B4497" s="884" t="s">
        <v>23695</v>
      </c>
      <c r="C4497" s="885" t="s">
        <v>23696</v>
      </c>
      <c r="D4497" s="884" t="s">
        <v>12719</v>
      </c>
      <c r="E4497" s="884" t="s">
        <v>23697</v>
      </c>
      <c r="F4497" s="884" t="s">
        <v>23686</v>
      </c>
    </row>
    <row r="4498" customFormat="false" ht="23.25" hidden="false" customHeight="false" outlineLevel="0" collapsed="false">
      <c r="A4498" s="884" t="s">
        <v>8464</v>
      </c>
      <c r="B4498" s="884" t="s">
        <v>23698</v>
      </c>
      <c r="C4498" s="885" t="s">
        <v>23699</v>
      </c>
      <c r="D4498" s="884" t="s">
        <v>12719</v>
      </c>
      <c r="E4498" s="884" t="s">
        <v>23700</v>
      </c>
      <c r="F4498" s="884" t="s">
        <v>23701</v>
      </c>
    </row>
    <row r="4499" customFormat="false" ht="23.25" hidden="false" customHeight="false" outlineLevel="0" collapsed="false">
      <c r="A4499" s="884" t="s">
        <v>8464</v>
      </c>
      <c r="B4499" s="884" t="s">
        <v>23702</v>
      </c>
      <c r="C4499" s="885" t="s">
        <v>23703</v>
      </c>
      <c r="D4499" s="884" t="s">
        <v>12719</v>
      </c>
      <c r="E4499" s="884" t="s">
        <v>23704</v>
      </c>
      <c r="F4499" s="884" t="s">
        <v>23705</v>
      </c>
    </row>
    <row r="4500" customFormat="false" ht="23.25" hidden="false" customHeight="false" outlineLevel="0" collapsed="false">
      <c r="A4500" s="884" t="s">
        <v>8464</v>
      </c>
      <c r="B4500" s="884" t="s">
        <v>23706</v>
      </c>
      <c r="C4500" s="885" t="s">
        <v>23707</v>
      </c>
      <c r="D4500" s="884" t="s">
        <v>12719</v>
      </c>
      <c r="E4500" s="884" t="s">
        <v>23708</v>
      </c>
      <c r="F4500" s="884" t="s">
        <v>23709</v>
      </c>
    </row>
    <row r="4501" customFormat="false" ht="23.25" hidden="false" customHeight="false" outlineLevel="0" collapsed="false">
      <c r="A4501" s="884" t="s">
        <v>8464</v>
      </c>
      <c r="B4501" s="884" t="s">
        <v>23710</v>
      </c>
      <c r="C4501" s="885" t="s">
        <v>23711</v>
      </c>
      <c r="D4501" s="884" t="s">
        <v>12719</v>
      </c>
      <c r="E4501" s="884" t="s">
        <v>9915</v>
      </c>
      <c r="F4501" s="884" t="s">
        <v>23712</v>
      </c>
    </row>
    <row r="4502" customFormat="false" ht="23.25" hidden="false" customHeight="false" outlineLevel="0" collapsed="false">
      <c r="A4502" s="884" t="s">
        <v>8464</v>
      </c>
      <c r="B4502" s="884" t="s">
        <v>23713</v>
      </c>
      <c r="C4502" s="885" t="s">
        <v>23714</v>
      </c>
      <c r="D4502" s="884" t="s">
        <v>12719</v>
      </c>
      <c r="E4502" s="884" t="s">
        <v>23715</v>
      </c>
      <c r="F4502" s="884" t="s">
        <v>22839</v>
      </c>
    </row>
    <row r="4503" customFormat="false" ht="15" hidden="false" customHeight="false" outlineLevel="0" collapsed="false">
      <c r="A4503" s="884" t="s">
        <v>8464</v>
      </c>
      <c r="B4503" s="884" t="s">
        <v>23716</v>
      </c>
      <c r="C4503" s="885" t="s">
        <v>23717</v>
      </c>
      <c r="D4503" s="884" t="s">
        <v>12719</v>
      </c>
      <c r="E4503" s="884" t="s">
        <v>23718</v>
      </c>
      <c r="F4503" s="884" t="s">
        <v>23719</v>
      </c>
    </row>
    <row r="4504" customFormat="false" ht="23.25" hidden="false" customHeight="false" outlineLevel="0" collapsed="false">
      <c r="A4504" s="884" t="s">
        <v>8464</v>
      </c>
      <c r="B4504" s="884" t="s">
        <v>23720</v>
      </c>
      <c r="C4504" s="885" t="s">
        <v>23721</v>
      </c>
      <c r="D4504" s="884" t="s">
        <v>12719</v>
      </c>
      <c r="E4504" s="884" t="s">
        <v>15913</v>
      </c>
      <c r="F4504" s="884" t="s">
        <v>11743</v>
      </c>
    </row>
    <row r="4505" customFormat="false" ht="23.25" hidden="false" customHeight="false" outlineLevel="0" collapsed="false">
      <c r="A4505" s="884" t="s">
        <v>8464</v>
      </c>
      <c r="B4505" s="884" t="s">
        <v>23722</v>
      </c>
      <c r="C4505" s="885" t="s">
        <v>23723</v>
      </c>
      <c r="D4505" s="884" t="s">
        <v>12719</v>
      </c>
      <c r="E4505" s="884" t="s">
        <v>15886</v>
      </c>
      <c r="F4505" s="884" t="s">
        <v>16041</v>
      </c>
    </row>
    <row r="4506" customFormat="false" ht="15" hidden="false" customHeight="false" outlineLevel="0" collapsed="false">
      <c r="A4506" s="884" t="s">
        <v>8464</v>
      </c>
      <c r="B4506" s="884" t="s">
        <v>23724</v>
      </c>
      <c r="C4506" s="885" t="s">
        <v>23725</v>
      </c>
      <c r="D4506" s="884" t="s">
        <v>12719</v>
      </c>
      <c r="E4506" s="884" t="s">
        <v>11586</v>
      </c>
      <c r="F4506" s="884" t="s">
        <v>9390</v>
      </c>
    </row>
    <row r="4507" customFormat="false" ht="34.5" hidden="false" customHeight="false" outlineLevel="0" collapsed="false">
      <c r="A4507" s="884" t="s">
        <v>8464</v>
      </c>
      <c r="B4507" s="884" t="s">
        <v>23726</v>
      </c>
      <c r="C4507" s="885" t="s">
        <v>23727</v>
      </c>
      <c r="D4507" s="884" t="s">
        <v>12719</v>
      </c>
      <c r="E4507" s="884" t="s">
        <v>15535</v>
      </c>
      <c r="F4507" s="884" t="s">
        <v>23728</v>
      </c>
    </row>
    <row r="4508" customFormat="false" ht="34.5" hidden="false" customHeight="false" outlineLevel="0" collapsed="false">
      <c r="A4508" s="884" t="s">
        <v>8464</v>
      </c>
      <c r="B4508" s="884" t="s">
        <v>23729</v>
      </c>
      <c r="C4508" s="885" t="s">
        <v>23730</v>
      </c>
      <c r="D4508" s="884" t="s">
        <v>12719</v>
      </c>
      <c r="E4508" s="884" t="s">
        <v>21235</v>
      </c>
      <c r="F4508" s="884" t="s">
        <v>23564</v>
      </c>
    </row>
    <row r="4509" customFormat="false" ht="34.5" hidden="false" customHeight="false" outlineLevel="0" collapsed="false">
      <c r="A4509" s="884" t="s">
        <v>8464</v>
      </c>
      <c r="B4509" s="884" t="s">
        <v>23731</v>
      </c>
      <c r="C4509" s="885" t="s">
        <v>23732</v>
      </c>
      <c r="D4509" s="884" t="s">
        <v>12719</v>
      </c>
      <c r="E4509" s="884" t="s">
        <v>19941</v>
      </c>
      <c r="F4509" s="884" t="s">
        <v>15717</v>
      </c>
    </row>
    <row r="4510" customFormat="false" ht="34.5" hidden="false" customHeight="false" outlineLevel="0" collapsed="false">
      <c r="A4510" s="884" t="s">
        <v>8464</v>
      </c>
      <c r="B4510" s="884" t="s">
        <v>23733</v>
      </c>
      <c r="C4510" s="885" t="s">
        <v>23734</v>
      </c>
      <c r="D4510" s="884" t="s">
        <v>12719</v>
      </c>
      <c r="E4510" s="884" t="s">
        <v>16048</v>
      </c>
      <c r="F4510" s="884" t="s">
        <v>16905</v>
      </c>
    </row>
    <row r="4511" customFormat="false" ht="34.5" hidden="false" customHeight="false" outlineLevel="0" collapsed="false">
      <c r="A4511" s="884" t="s">
        <v>8464</v>
      </c>
      <c r="B4511" s="884" t="s">
        <v>23735</v>
      </c>
      <c r="C4511" s="885" t="s">
        <v>23736</v>
      </c>
      <c r="D4511" s="884" t="s">
        <v>12719</v>
      </c>
      <c r="E4511" s="884" t="s">
        <v>16912</v>
      </c>
      <c r="F4511" s="884" t="s">
        <v>23737</v>
      </c>
    </row>
    <row r="4512" customFormat="false" ht="34.5" hidden="false" customHeight="false" outlineLevel="0" collapsed="false">
      <c r="A4512" s="884" t="s">
        <v>8464</v>
      </c>
      <c r="B4512" s="884" t="s">
        <v>23738</v>
      </c>
      <c r="C4512" s="885" t="s">
        <v>23739</v>
      </c>
      <c r="D4512" s="884" t="s">
        <v>12719</v>
      </c>
      <c r="E4512" s="884" t="s">
        <v>20180</v>
      </c>
      <c r="F4512" s="884" t="s">
        <v>20017</v>
      </c>
    </row>
    <row r="4513" customFormat="false" ht="34.5" hidden="false" customHeight="false" outlineLevel="0" collapsed="false">
      <c r="A4513" s="884" t="s">
        <v>8464</v>
      </c>
      <c r="B4513" s="884" t="s">
        <v>23740</v>
      </c>
      <c r="C4513" s="885" t="s">
        <v>23741</v>
      </c>
      <c r="D4513" s="884" t="s">
        <v>12719</v>
      </c>
      <c r="E4513" s="884" t="s">
        <v>21963</v>
      </c>
      <c r="F4513" s="884" t="s">
        <v>9965</v>
      </c>
    </row>
    <row r="4514" customFormat="false" ht="34.5" hidden="false" customHeight="false" outlineLevel="0" collapsed="false">
      <c r="A4514" s="884" t="s">
        <v>8464</v>
      </c>
      <c r="B4514" s="884" t="s">
        <v>23742</v>
      </c>
      <c r="C4514" s="885" t="s">
        <v>23743</v>
      </c>
      <c r="D4514" s="884" t="s">
        <v>12719</v>
      </c>
      <c r="E4514" s="884" t="s">
        <v>19958</v>
      </c>
      <c r="F4514" s="884" t="s">
        <v>23744</v>
      </c>
    </row>
    <row r="4515" customFormat="false" ht="34.5" hidden="false" customHeight="false" outlineLevel="0" collapsed="false">
      <c r="A4515" s="884" t="s">
        <v>8464</v>
      </c>
      <c r="B4515" s="884" t="s">
        <v>23745</v>
      </c>
      <c r="C4515" s="885" t="s">
        <v>23746</v>
      </c>
      <c r="D4515" s="884" t="s">
        <v>12719</v>
      </c>
      <c r="E4515" s="884" t="s">
        <v>15828</v>
      </c>
      <c r="F4515" s="884" t="s">
        <v>12120</v>
      </c>
    </row>
    <row r="4516" customFormat="false" ht="34.5" hidden="false" customHeight="false" outlineLevel="0" collapsed="false">
      <c r="A4516" s="884" t="s">
        <v>8464</v>
      </c>
      <c r="B4516" s="884" t="s">
        <v>23747</v>
      </c>
      <c r="C4516" s="885" t="s">
        <v>23748</v>
      </c>
      <c r="D4516" s="884" t="s">
        <v>12719</v>
      </c>
      <c r="E4516" s="884" t="s">
        <v>9436</v>
      </c>
      <c r="F4516" s="884" t="s">
        <v>19996</v>
      </c>
    </row>
    <row r="4517" customFormat="false" ht="34.5" hidden="false" customHeight="false" outlineLevel="0" collapsed="false">
      <c r="A4517" s="884" t="s">
        <v>8464</v>
      </c>
      <c r="B4517" s="884" t="s">
        <v>23749</v>
      </c>
      <c r="C4517" s="885" t="s">
        <v>23750</v>
      </c>
      <c r="D4517" s="884" t="s">
        <v>12719</v>
      </c>
      <c r="E4517" s="884" t="s">
        <v>23751</v>
      </c>
      <c r="F4517" s="884" t="s">
        <v>19897</v>
      </c>
    </row>
    <row r="4518" customFormat="false" ht="34.5" hidden="false" customHeight="false" outlineLevel="0" collapsed="false">
      <c r="A4518" s="884" t="s">
        <v>8464</v>
      </c>
      <c r="B4518" s="884" t="s">
        <v>23752</v>
      </c>
      <c r="C4518" s="885" t="s">
        <v>23753</v>
      </c>
      <c r="D4518" s="884" t="s">
        <v>12719</v>
      </c>
      <c r="E4518" s="884" t="s">
        <v>12632</v>
      </c>
      <c r="F4518" s="884" t="s">
        <v>16886</v>
      </c>
    </row>
    <row r="4519" customFormat="false" ht="34.5" hidden="false" customHeight="false" outlineLevel="0" collapsed="false">
      <c r="A4519" s="884" t="s">
        <v>8464</v>
      </c>
      <c r="B4519" s="884" t="s">
        <v>23754</v>
      </c>
      <c r="C4519" s="885" t="s">
        <v>23755</v>
      </c>
      <c r="D4519" s="884" t="s">
        <v>12719</v>
      </c>
      <c r="E4519" s="884" t="s">
        <v>19321</v>
      </c>
      <c r="F4519" s="884" t="s">
        <v>15766</v>
      </c>
    </row>
    <row r="4520" customFormat="false" ht="34.5" hidden="false" customHeight="false" outlineLevel="0" collapsed="false">
      <c r="A4520" s="884" t="s">
        <v>8464</v>
      </c>
      <c r="B4520" s="884" t="s">
        <v>23756</v>
      </c>
      <c r="C4520" s="885" t="s">
        <v>23757</v>
      </c>
      <c r="D4520" s="884" t="s">
        <v>12719</v>
      </c>
      <c r="E4520" s="884" t="s">
        <v>15958</v>
      </c>
      <c r="F4520" s="884" t="s">
        <v>15784</v>
      </c>
    </row>
    <row r="4521" customFormat="false" ht="34.5" hidden="false" customHeight="false" outlineLevel="0" collapsed="false">
      <c r="A4521" s="884" t="s">
        <v>8464</v>
      </c>
      <c r="B4521" s="884" t="s">
        <v>23758</v>
      </c>
      <c r="C4521" s="885" t="s">
        <v>23759</v>
      </c>
      <c r="D4521" s="884" t="s">
        <v>12719</v>
      </c>
      <c r="E4521" s="884" t="s">
        <v>23760</v>
      </c>
      <c r="F4521" s="884" t="s">
        <v>9138</v>
      </c>
    </row>
    <row r="4522" customFormat="false" ht="34.5" hidden="false" customHeight="false" outlineLevel="0" collapsed="false">
      <c r="A4522" s="884" t="s">
        <v>8464</v>
      </c>
      <c r="B4522" s="884" t="s">
        <v>23761</v>
      </c>
      <c r="C4522" s="885" t="s">
        <v>23762</v>
      </c>
      <c r="D4522" s="884" t="s">
        <v>12719</v>
      </c>
      <c r="E4522" s="884" t="s">
        <v>23763</v>
      </c>
      <c r="F4522" s="884" t="s">
        <v>23764</v>
      </c>
    </row>
    <row r="4523" customFormat="false" ht="34.5" hidden="false" customHeight="false" outlineLevel="0" collapsed="false">
      <c r="A4523" s="884" t="s">
        <v>8464</v>
      </c>
      <c r="B4523" s="884" t="s">
        <v>23765</v>
      </c>
      <c r="C4523" s="885" t="s">
        <v>23766</v>
      </c>
      <c r="D4523" s="884" t="s">
        <v>12719</v>
      </c>
      <c r="E4523" s="884" t="s">
        <v>19842</v>
      </c>
      <c r="F4523" s="884" t="s">
        <v>17357</v>
      </c>
    </row>
    <row r="4524" customFormat="false" ht="34.5" hidden="false" customHeight="false" outlineLevel="0" collapsed="false">
      <c r="A4524" s="884" t="s">
        <v>8464</v>
      </c>
      <c r="B4524" s="884" t="s">
        <v>23767</v>
      </c>
      <c r="C4524" s="885" t="s">
        <v>23768</v>
      </c>
      <c r="D4524" s="884" t="s">
        <v>12719</v>
      </c>
      <c r="E4524" s="884" t="s">
        <v>19328</v>
      </c>
      <c r="F4524" s="884" t="s">
        <v>8912</v>
      </c>
    </row>
    <row r="4525" customFormat="false" ht="34.5" hidden="false" customHeight="false" outlineLevel="0" collapsed="false">
      <c r="A4525" s="884" t="s">
        <v>8464</v>
      </c>
      <c r="B4525" s="884" t="s">
        <v>23769</v>
      </c>
      <c r="C4525" s="885" t="s">
        <v>23770</v>
      </c>
      <c r="D4525" s="884" t="s">
        <v>12719</v>
      </c>
      <c r="E4525" s="884" t="s">
        <v>20366</v>
      </c>
      <c r="F4525" s="884" t="s">
        <v>10011</v>
      </c>
    </row>
    <row r="4526" customFormat="false" ht="34.5" hidden="false" customHeight="false" outlineLevel="0" collapsed="false">
      <c r="A4526" s="884" t="s">
        <v>8464</v>
      </c>
      <c r="B4526" s="884" t="s">
        <v>23771</v>
      </c>
      <c r="C4526" s="885" t="s">
        <v>23772</v>
      </c>
      <c r="D4526" s="884" t="s">
        <v>12719</v>
      </c>
      <c r="E4526" s="884" t="s">
        <v>19585</v>
      </c>
      <c r="F4526" s="884" t="s">
        <v>19435</v>
      </c>
    </row>
    <row r="4527" customFormat="false" ht="34.5" hidden="false" customHeight="false" outlineLevel="0" collapsed="false">
      <c r="A4527" s="884" t="s">
        <v>8464</v>
      </c>
      <c r="B4527" s="884" t="s">
        <v>23773</v>
      </c>
      <c r="C4527" s="885" t="s">
        <v>23774</v>
      </c>
      <c r="D4527" s="884" t="s">
        <v>12719</v>
      </c>
      <c r="E4527" s="884" t="s">
        <v>23775</v>
      </c>
      <c r="F4527" s="884" t="s">
        <v>16044</v>
      </c>
    </row>
    <row r="4528" customFormat="false" ht="34.5" hidden="false" customHeight="false" outlineLevel="0" collapsed="false">
      <c r="A4528" s="884" t="s">
        <v>8464</v>
      </c>
      <c r="B4528" s="884" t="s">
        <v>23776</v>
      </c>
      <c r="C4528" s="885" t="s">
        <v>23777</v>
      </c>
      <c r="D4528" s="884" t="s">
        <v>12719</v>
      </c>
      <c r="E4528" s="884" t="s">
        <v>16689</v>
      </c>
      <c r="F4528" s="884" t="s">
        <v>16026</v>
      </c>
    </row>
    <row r="4529" customFormat="false" ht="15" hidden="false" customHeight="false" outlineLevel="0" collapsed="false">
      <c r="A4529" s="884" t="s">
        <v>8464</v>
      </c>
      <c r="B4529" s="884" t="s">
        <v>23778</v>
      </c>
      <c r="C4529" s="885" t="s">
        <v>23779</v>
      </c>
      <c r="D4529" s="884" t="s">
        <v>12719</v>
      </c>
      <c r="E4529" s="884" t="s">
        <v>23780</v>
      </c>
      <c r="F4529" s="884" t="s">
        <v>23781</v>
      </c>
    </row>
    <row r="4530" customFormat="false" ht="15" hidden="false" customHeight="false" outlineLevel="0" collapsed="false">
      <c r="A4530" s="884" t="s">
        <v>8464</v>
      </c>
      <c r="B4530" s="884" t="s">
        <v>23782</v>
      </c>
      <c r="C4530" s="885" t="s">
        <v>23783</v>
      </c>
      <c r="D4530" s="884" t="s">
        <v>12719</v>
      </c>
      <c r="E4530" s="884" t="s">
        <v>10457</v>
      </c>
      <c r="F4530" s="884" t="s">
        <v>23784</v>
      </c>
    </row>
    <row r="4531" customFormat="false" ht="15" hidden="false" customHeight="false" outlineLevel="0" collapsed="false">
      <c r="A4531" s="884" t="s">
        <v>8464</v>
      </c>
      <c r="B4531" s="884" t="s">
        <v>23785</v>
      </c>
      <c r="C4531" s="885" t="s">
        <v>23786</v>
      </c>
      <c r="D4531" s="884" t="s">
        <v>23787</v>
      </c>
      <c r="E4531" s="884" t="s">
        <v>23788</v>
      </c>
      <c r="F4531" s="884" t="s">
        <v>23789</v>
      </c>
    </row>
    <row r="4532" customFormat="false" ht="15" hidden="false" customHeight="false" outlineLevel="0" collapsed="false">
      <c r="A4532" s="884" t="s">
        <v>8464</v>
      </c>
      <c r="B4532" s="884" t="s">
        <v>23790</v>
      </c>
      <c r="C4532" s="885" t="s">
        <v>23791</v>
      </c>
      <c r="D4532" s="884" t="s">
        <v>23787</v>
      </c>
      <c r="E4532" s="884" t="s">
        <v>10989</v>
      </c>
      <c r="F4532" s="884" t="s">
        <v>11656</v>
      </c>
    </row>
    <row r="4533" customFormat="false" ht="15" hidden="false" customHeight="false" outlineLevel="0" collapsed="false">
      <c r="A4533" s="884" t="s">
        <v>8464</v>
      </c>
      <c r="B4533" s="884" t="s">
        <v>23792</v>
      </c>
      <c r="C4533" s="885" t="s">
        <v>23793</v>
      </c>
      <c r="D4533" s="884" t="s">
        <v>23787</v>
      </c>
      <c r="E4533" s="884" t="s">
        <v>10307</v>
      </c>
      <c r="F4533" s="884" t="s">
        <v>10963</v>
      </c>
    </row>
    <row r="4534" customFormat="false" ht="15" hidden="false" customHeight="false" outlineLevel="0" collapsed="false">
      <c r="A4534" s="884" t="s">
        <v>8464</v>
      </c>
      <c r="B4534" s="884" t="s">
        <v>23794</v>
      </c>
      <c r="C4534" s="885" t="s">
        <v>23795</v>
      </c>
      <c r="D4534" s="884" t="s">
        <v>23787</v>
      </c>
      <c r="E4534" s="884" t="s">
        <v>23121</v>
      </c>
      <c r="F4534" s="884" t="s">
        <v>11776</v>
      </c>
    </row>
    <row r="4535" customFormat="false" ht="15" hidden="false" customHeight="false" outlineLevel="0" collapsed="false">
      <c r="A4535" s="884" t="s">
        <v>8464</v>
      </c>
      <c r="B4535" s="884" t="s">
        <v>23796</v>
      </c>
      <c r="C4535" s="885" t="s">
        <v>23797</v>
      </c>
      <c r="D4535" s="884" t="s">
        <v>23787</v>
      </c>
      <c r="E4535" s="884" t="s">
        <v>23788</v>
      </c>
      <c r="F4535" s="884" t="s">
        <v>23789</v>
      </c>
    </row>
    <row r="4536" customFormat="false" ht="15" hidden="false" customHeight="false" outlineLevel="0" collapsed="false">
      <c r="A4536" s="884" t="s">
        <v>8464</v>
      </c>
      <c r="B4536" s="884" t="s">
        <v>23798</v>
      </c>
      <c r="C4536" s="885" t="s">
        <v>23799</v>
      </c>
      <c r="D4536" s="884" t="s">
        <v>23787</v>
      </c>
      <c r="E4536" s="884" t="s">
        <v>11656</v>
      </c>
      <c r="F4536" s="884" t="s">
        <v>11117</v>
      </c>
    </row>
    <row r="4537" customFormat="false" ht="23.25" hidden="false" customHeight="false" outlineLevel="0" collapsed="false">
      <c r="A4537" s="884" t="s">
        <v>8464</v>
      </c>
      <c r="B4537" s="884" t="s">
        <v>23800</v>
      </c>
      <c r="C4537" s="885" t="s">
        <v>23801</v>
      </c>
      <c r="D4537" s="884" t="s">
        <v>23802</v>
      </c>
      <c r="E4537" s="884" t="s">
        <v>11893</v>
      </c>
      <c r="F4537" s="884" t="s">
        <v>23803</v>
      </c>
    </row>
    <row r="4538" customFormat="false" ht="15" hidden="false" customHeight="false" outlineLevel="0" collapsed="false">
      <c r="A4538" s="884" t="s">
        <v>8464</v>
      </c>
      <c r="B4538" s="884" t="s">
        <v>23804</v>
      </c>
      <c r="C4538" s="885" t="s">
        <v>23805</v>
      </c>
      <c r="D4538" s="884" t="s">
        <v>23802</v>
      </c>
      <c r="E4538" s="884" t="s">
        <v>11563</v>
      </c>
      <c r="F4538" s="884" t="s">
        <v>20175</v>
      </c>
    </row>
    <row r="4539" customFormat="false" ht="15" hidden="false" customHeight="false" outlineLevel="0" collapsed="false">
      <c r="A4539" s="884" t="s">
        <v>8464</v>
      </c>
      <c r="B4539" s="884" t="s">
        <v>23806</v>
      </c>
      <c r="C4539" s="885" t="s">
        <v>23807</v>
      </c>
      <c r="D4539" s="884" t="s">
        <v>23802</v>
      </c>
      <c r="E4539" s="884" t="s">
        <v>23808</v>
      </c>
      <c r="F4539" s="884" t="s">
        <v>10310</v>
      </c>
    </row>
    <row r="4540" customFormat="false" ht="15" hidden="false" customHeight="false" outlineLevel="0" collapsed="false">
      <c r="A4540" s="884" t="s">
        <v>8464</v>
      </c>
      <c r="B4540" s="884" t="s">
        <v>23809</v>
      </c>
      <c r="C4540" s="885" t="s">
        <v>23810</v>
      </c>
      <c r="D4540" s="884" t="s">
        <v>23802</v>
      </c>
      <c r="E4540" s="884" t="s">
        <v>23811</v>
      </c>
      <c r="F4540" s="884" t="s">
        <v>8545</v>
      </c>
    </row>
    <row r="4541" customFormat="false" ht="15" hidden="false" customHeight="false" outlineLevel="0" collapsed="false">
      <c r="A4541" s="884" t="s">
        <v>8464</v>
      </c>
      <c r="B4541" s="884" t="s">
        <v>23812</v>
      </c>
      <c r="C4541" s="885" t="s">
        <v>23813</v>
      </c>
      <c r="D4541" s="884" t="s">
        <v>23802</v>
      </c>
      <c r="E4541" s="884" t="s">
        <v>23814</v>
      </c>
      <c r="F4541" s="884" t="s">
        <v>23815</v>
      </c>
    </row>
    <row r="4542" customFormat="false" ht="23.25" hidden="false" customHeight="false" outlineLevel="0" collapsed="false">
      <c r="A4542" s="884" t="s">
        <v>8464</v>
      </c>
      <c r="B4542" s="884" t="s">
        <v>23816</v>
      </c>
      <c r="C4542" s="885" t="s">
        <v>23817</v>
      </c>
      <c r="D4542" s="884" t="s">
        <v>23802</v>
      </c>
      <c r="E4542" s="884" t="s">
        <v>23818</v>
      </c>
      <c r="F4542" s="884" t="s">
        <v>17084</v>
      </c>
    </row>
    <row r="4543" customFormat="false" ht="23.25" hidden="false" customHeight="false" outlineLevel="0" collapsed="false">
      <c r="A4543" s="884" t="s">
        <v>8464</v>
      </c>
      <c r="B4543" s="884" t="s">
        <v>23819</v>
      </c>
      <c r="C4543" s="885" t="s">
        <v>23820</v>
      </c>
      <c r="D4543" s="884" t="s">
        <v>23802</v>
      </c>
      <c r="E4543" s="884" t="s">
        <v>22048</v>
      </c>
      <c r="F4543" s="884" t="s">
        <v>20234</v>
      </c>
    </row>
    <row r="4544" customFormat="false" ht="15" hidden="false" customHeight="false" outlineLevel="0" collapsed="false">
      <c r="A4544" s="884" t="s">
        <v>8464</v>
      </c>
      <c r="B4544" s="884" t="s">
        <v>23821</v>
      </c>
      <c r="C4544" s="885" t="s">
        <v>23786</v>
      </c>
      <c r="D4544" s="884" t="s">
        <v>23822</v>
      </c>
      <c r="E4544" s="884" t="s">
        <v>11286</v>
      </c>
      <c r="F4544" s="884" t="s">
        <v>23823</v>
      </c>
    </row>
    <row r="4545" customFormat="false" ht="15" hidden="false" customHeight="false" outlineLevel="0" collapsed="false">
      <c r="A4545" s="884" t="s">
        <v>8464</v>
      </c>
      <c r="B4545" s="884" t="s">
        <v>23824</v>
      </c>
      <c r="C4545" s="885" t="s">
        <v>23791</v>
      </c>
      <c r="D4545" s="884" t="s">
        <v>23822</v>
      </c>
      <c r="E4545" s="884" t="s">
        <v>10665</v>
      </c>
      <c r="F4545" s="884" t="s">
        <v>9875</v>
      </c>
    </row>
    <row r="4546" customFormat="false" ht="15" hidden="false" customHeight="false" outlineLevel="0" collapsed="false">
      <c r="A4546" s="884" t="s">
        <v>8464</v>
      </c>
      <c r="B4546" s="884" t="s">
        <v>23825</v>
      </c>
      <c r="C4546" s="885" t="s">
        <v>23793</v>
      </c>
      <c r="D4546" s="884" t="s">
        <v>23822</v>
      </c>
      <c r="E4546" s="884" t="s">
        <v>23788</v>
      </c>
      <c r="F4546" s="884" t="s">
        <v>23789</v>
      </c>
    </row>
    <row r="4547" customFormat="false" ht="15" hidden="false" customHeight="false" outlineLevel="0" collapsed="false">
      <c r="A4547" s="884" t="s">
        <v>8464</v>
      </c>
      <c r="B4547" s="884" t="s">
        <v>23826</v>
      </c>
      <c r="C4547" s="885" t="s">
        <v>23795</v>
      </c>
      <c r="D4547" s="884" t="s">
        <v>23822</v>
      </c>
      <c r="E4547" s="884" t="s">
        <v>11255</v>
      </c>
      <c r="F4547" s="884" t="s">
        <v>9060</v>
      </c>
    </row>
    <row r="4548" customFormat="false" ht="15" hidden="false" customHeight="false" outlineLevel="0" collapsed="false">
      <c r="A4548" s="884" t="s">
        <v>8464</v>
      </c>
      <c r="B4548" s="884" t="s">
        <v>23827</v>
      </c>
      <c r="C4548" s="885" t="s">
        <v>23797</v>
      </c>
      <c r="D4548" s="884" t="s">
        <v>23822</v>
      </c>
      <c r="E4548" s="884" t="s">
        <v>23828</v>
      </c>
      <c r="F4548" s="884" t="s">
        <v>23829</v>
      </c>
    </row>
    <row r="4549" customFormat="false" ht="15" hidden="false" customHeight="false" outlineLevel="0" collapsed="false">
      <c r="A4549" s="884" t="s">
        <v>8464</v>
      </c>
      <c r="B4549" s="884" t="s">
        <v>23830</v>
      </c>
      <c r="C4549" s="885" t="s">
        <v>23799</v>
      </c>
      <c r="D4549" s="884" t="s">
        <v>23822</v>
      </c>
      <c r="E4549" s="884" t="s">
        <v>23121</v>
      </c>
      <c r="F4549" s="884" t="s">
        <v>11776</v>
      </c>
    </row>
    <row r="4550" customFormat="false" ht="23.25" hidden="false" customHeight="false" outlineLevel="0" collapsed="false">
      <c r="A4550" s="884" t="s">
        <v>8464</v>
      </c>
      <c r="B4550" s="884" t="s">
        <v>23831</v>
      </c>
      <c r="C4550" s="885" t="s">
        <v>23801</v>
      </c>
      <c r="D4550" s="884" t="s">
        <v>12719</v>
      </c>
      <c r="E4550" s="884" t="s">
        <v>11720</v>
      </c>
      <c r="F4550" s="884" t="s">
        <v>10368</v>
      </c>
    </row>
    <row r="4551" customFormat="false" ht="23.25" hidden="false" customHeight="false" outlineLevel="0" collapsed="false">
      <c r="A4551" s="884" t="s">
        <v>8464</v>
      </c>
      <c r="B4551" s="884" t="s">
        <v>23832</v>
      </c>
      <c r="C4551" s="885" t="s">
        <v>23833</v>
      </c>
      <c r="D4551" s="884" t="s">
        <v>12719</v>
      </c>
      <c r="E4551" s="884" t="s">
        <v>8541</v>
      </c>
      <c r="F4551" s="884" t="s">
        <v>23834</v>
      </c>
    </row>
    <row r="4552" customFormat="false" ht="23.25" hidden="false" customHeight="false" outlineLevel="0" collapsed="false">
      <c r="A4552" s="884" t="s">
        <v>8464</v>
      </c>
      <c r="B4552" s="884" t="s">
        <v>23835</v>
      </c>
      <c r="C4552" s="885" t="s">
        <v>23836</v>
      </c>
      <c r="D4552" s="884" t="s">
        <v>12719</v>
      </c>
      <c r="E4552" s="884" t="s">
        <v>16066</v>
      </c>
      <c r="F4552" s="884" t="s">
        <v>15890</v>
      </c>
    </row>
    <row r="4553" customFormat="false" ht="23.25" hidden="false" customHeight="false" outlineLevel="0" collapsed="false">
      <c r="A4553" s="884" t="s">
        <v>8464</v>
      </c>
      <c r="B4553" s="884" t="s">
        <v>23837</v>
      </c>
      <c r="C4553" s="885" t="s">
        <v>23838</v>
      </c>
      <c r="D4553" s="884" t="s">
        <v>12719</v>
      </c>
      <c r="E4553" s="884" t="s">
        <v>17028</v>
      </c>
      <c r="F4553" s="884" t="s">
        <v>23839</v>
      </c>
    </row>
    <row r="4554" customFormat="false" ht="23.25" hidden="false" customHeight="false" outlineLevel="0" collapsed="false">
      <c r="A4554" s="884" t="s">
        <v>8464</v>
      </c>
      <c r="B4554" s="884" t="s">
        <v>23840</v>
      </c>
      <c r="C4554" s="885" t="s">
        <v>23841</v>
      </c>
      <c r="D4554" s="884" t="s">
        <v>12719</v>
      </c>
      <c r="E4554" s="884" t="s">
        <v>11659</v>
      </c>
      <c r="F4554" s="884" t="s">
        <v>23842</v>
      </c>
    </row>
    <row r="4555" customFormat="false" ht="23.25" hidden="false" customHeight="false" outlineLevel="0" collapsed="false">
      <c r="A4555" s="884" t="s">
        <v>8464</v>
      </c>
      <c r="B4555" s="884" t="s">
        <v>23843</v>
      </c>
      <c r="C4555" s="885" t="s">
        <v>23844</v>
      </c>
      <c r="D4555" s="884" t="s">
        <v>12719</v>
      </c>
      <c r="E4555" s="884" t="s">
        <v>23065</v>
      </c>
      <c r="F4555" s="884" t="s">
        <v>23845</v>
      </c>
    </row>
    <row r="4556" customFormat="false" ht="23.25" hidden="false" customHeight="false" outlineLevel="0" collapsed="false">
      <c r="A4556" s="884" t="s">
        <v>8464</v>
      </c>
      <c r="B4556" s="884" t="s">
        <v>23846</v>
      </c>
      <c r="C4556" s="885" t="s">
        <v>23847</v>
      </c>
      <c r="D4556" s="884" t="s">
        <v>12719</v>
      </c>
      <c r="E4556" s="884" t="s">
        <v>23848</v>
      </c>
      <c r="F4556" s="884" t="s">
        <v>21880</v>
      </c>
    </row>
    <row r="4557" customFormat="false" ht="15" hidden="false" customHeight="false" outlineLevel="0" collapsed="false">
      <c r="A4557" s="884" t="s">
        <v>8464</v>
      </c>
      <c r="B4557" s="884" t="s">
        <v>23849</v>
      </c>
      <c r="C4557" s="885" t="s">
        <v>23850</v>
      </c>
      <c r="D4557" s="884" t="s">
        <v>12719</v>
      </c>
      <c r="E4557" s="884" t="s">
        <v>23851</v>
      </c>
      <c r="F4557" s="884" t="s">
        <v>23852</v>
      </c>
    </row>
    <row r="4558" customFormat="false" ht="15" hidden="false" customHeight="false" outlineLevel="0" collapsed="false">
      <c r="A4558" s="884" t="s">
        <v>8464</v>
      </c>
      <c r="B4558" s="884" t="s">
        <v>23853</v>
      </c>
      <c r="C4558" s="885" t="s">
        <v>23854</v>
      </c>
      <c r="D4558" s="884" t="s">
        <v>12719</v>
      </c>
      <c r="E4558" s="884" t="s">
        <v>11485</v>
      </c>
      <c r="F4558" s="884" t="s">
        <v>19438</v>
      </c>
    </row>
    <row r="4559" customFormat="false" ht="15" hidden="false" customHeight="false" outlineLevel="0" collapsed="false">
      <c r="A4559" s="884" t="s">
        <v>8464</v>
      </c>
      <c r="B4559" s="884" t="s">
        <v>23855</v>
      </c>
      <c r="C4559" s="885" t="s">
        <v>23856</v>
      </c>
      <c r="D4559" s="884" t="s">
        <v>12719</v>
      </c>
      <c r="E4559" s="884" t="s">
        <v>20245</v>
      </c>
      <c r="F4559" s="884" t="s">
        <v>23857</v>
      </c>
    </row>
    <row r="4560" customFormat="false" ht="15" hidden="false" customHeight="false" outlineLevel="0" collapsed="false">
      <c r="A4560" s="884" t="s">
        <v>8464</v>
      </c>
      <c r="B4560" s="884" t="s">
        <v>23858</v>
      </c>
      <c r="C4560" s="885" t="s">
        <v>23859</v>
      </c>
      <c r="D4560" s="884" t="s">
        <v>12719</v>
      </c>
      <c r="E4560" s="884" t="s">
        <v>16873</v>
      </c>
      <c r="F4560" s="884" t="s">
        <v>8852</v>
      </c>
    </row>
    <row r="4561" customFormat="false" ht="23.25" hidden="false" customHeight="false" outlineLevel="0" collapsed="false">
      <c r="A4561" s="884" t="s">
        <v>8464</v>
      </c>
      <c r="B4561" s="884" t="s">
        <v>23860</v>
      </c>
      <c r="C4561" s="885" t="s">
        <v>23861</v>
      </c>
      <c r="D4561" s="884" t="s">
        <v>12719</v>
      </c>
      <c r="E4561" s="884" t="s">
        <v>11135</v>
      </c>
      <c r="F4561" s="884" t="s">
        <v>8956</v>
      </c>
    </row>
    <row r="4562" customFormat="false" ht="15" hidden="false" customHeight="false" outlineLevel="0" collapsed="false">
      <c r="A4562" s="884" t="s">
        <v>8464</v>
      </c>
      <c r="B4562" s="884" t="s">
        <v>23862</v>
      </c>
      <c r="C4562" s="885" t="s">
        <v>23863</v>
      </c>
      <c r="D4562" s="884" t="s">
        <v>12719</v>
      </c>
      <c r="E4562" s="884" t="s">
        <v>11532</v>
      </c>
      <c r="F4562" s="884" t="s">
        <v>23864</v>
      </c>
    </row>
    <row r="4563" customFormat="false" ht="15" hidden="false" customHeight="false" outlineLevel="0" collapsed="false">
      <c r="A4563" s="884" t="s">
        <v>8464</v>
      </c>
      <c r="B4563" s="884" t="s">
        <v>23865</v>
      </c>
      <c r="C4563" s="885" t="s">
        <v>23866</v>
      </c>
      <c r="D4563" s="884" t="s">
        <v>23822</v>
      </c>
      <c r="E4563" s="884" t="s">
        <v>23803</v>
      </c>
      <c r="F4563" s="884" t="s">
        <v>11167</v>
      </c>
    </row>
    <row r="4564" customFormat="false" ht="15" hidden="false" customHeight="false" outlineLevel="0" collapsed="false">
      <c r="A4564" s="884" t="s">
        <v>8464</v>
      </c>
      <c r="B4564" s="884" t="s">
        <v>23867</v>
      </c>
      <c r="C4564" s="885" t="s">
        <v>23868</v>
      </c>
      <c r="D4564" s="884" t="s">
        <v>23822</v>
      </c>
      <c r="E4564" s="884" t="s">
        <v>23869</v>
      </c>
      <c r="F4564" s="884" t="s">
        <v>23870</v>
      </c>
    </row>
    <row r="4565" customFormat="false" ht="15" hidden="false" customHeight="false" outlineLevel="0" collapsed="false">
      <c r="A4565" s="884" t="s">
        <v>8464</v>
      </c>
      <c r="B4565" s="884" t="s">
        <v>23871</v>
      </c>
      <c r="C4565" s="885" t="s">
        <v>23872</v>
      </c>
      <c r="D4565" s="884" t="s">
        <v>12719</v>
      </c>
      <c r="E4565" s="884" t="s">
        <v>23873</v>
      </c>
      <c r="F4565" s="884" t="s">
        <v>19485</v>
      </c>
    </row>
    <row r="4566" customFormat="false" ht="15" hidden="false" customHeight="false" outlineLevel="0" collapsed="false">
      <c r="A4566" s="884" t="s">
        <v>8464</v>
      </c>
      <c r="B4566" s="884" t="s">
        <v>23874</v>
      </c>
      <c r="C4566" s="885" t="s">
        <v>23875</v>
      </c>
      <c r="D4566" s="884" t="s">
        <v>12719</v>
      </c>
      <c r="E4566" s="884" t="s">
        <v>10004</v>
      </c>
      <c r="F4566" s="884" t="s">
        <v>23876</v>
      </c>
    </row>
    <row r="4567" customFormat="false" ht="15" hidden="false" customHeight="false" outlineLevel="0" collapsed="false">
      <c r="A4567" s="884" t="s">
        <v>8464</v>
      </c>
      <c r="B4567" s="884" t="s">
        <v>23877</v>
      </c>
      <c r="C4567" s="885" t="s">
        <v>23878</v>
      </c>
      <c r="D4567" s="884" t="s">
        <v>12719</v>
      </c>
      <c r="E4567" s="884" t="s">
        <v>23065</v>
      </c>
      <c r="F4567" s="884" t="s">
        <v>23845</v>
      </c>
    </row>
    <row r="4568" customFormat="false" ht="15" hidden="false" customHeight="false" outlineLevel="0" collapsed="false">
      <c r="A4568" s="884" t="s">
        <v>8464</v>
      </c>
      <c r="B4568" s="884" t="s">
        <v>23879</v>
      </c>
      <c r="C4568" s="885" t="s">
        <v>23880</v>
      </c>
      <c r="D4568" s="884" t="s">
        <v>12719</v>
      </c>
      <c r="E4568" s="884" t="s">
        <v>19550</v>
      </c>
      <c r="F4568" s="884" t="s">
        <v>19499</v>
      </c>
    </row>
    <row r="4569" customFormat="false" ht="15" hidden="false" customHeight="false" outlineLevel="0" collapsed="false">
      <c r="A4569" s="884" t="s">
        <v>8464</v>
      </c>
      <c r="B4569" s="884" t="s">
        <v>23881</v>
      </c>
      <c r="C4569" s="885" t="s">
        <v>23882</v>
      </c>
      <c r="D4569" s="884" t="s">
        <v>12719</v>
      </c>
      <c r="E4569" s="884" t="s">
        <v>15903</v>
      </c>
      <c r="F4569" s="884" t="s">
        <v>9762</v>
      </c>
    </row>
    <row r="4570" customFormat="false" ht="15" hidden="false" customHeight="false" outlineLevel="0" collapsed="false">
      <c r="A4570" s="884" t="s">
        <v>8464</v>
      </c>
      <c r="B4570" s="884" t="s">
        <v>23883</v>
      </c>
      <c r="C4570" s="885" t="s">
        <v>23884</v>
      </c>
      <c r="D4570" s="884" t="s">
        <v>23822</v>
      </c>
      <c r="E4570" s="884" t="s">
        <v>23885</v>
      </c>
      <c r="F4570" s="884" t="s">
        <v>23390</v>
      </c>
    </row>
    <row r="4571" customFormat="false" ht="15" hidden="false" customHeight="false" outlineLevel="0" collapsed="false">
      <c r="A4571" s="884" t="s">
        <v>8464</v>
      </c>
      <c r="B4571" s="884" t="s">
        <v>23886</v>
      </c>
      <c r="C4571" s="885" t="s">
        <v>23887</v>
      </c>
      <c r="D4571" s="884" t="s">
        <v>12719</v>
      </c>
      <c r="E4571" s="884" t="s">
        <v>23888</v>
      </c>
      <c r="F4571" s="884" t="s">
        <v>23889</v>
      </c>
    </row>
    <row r="4572" customFormat="false" ht="15" hidden="false" customHeight="false" outlineLevel="0" collapsed="false">
      <c r="A4572" s="884" t="s">
        <v>8464</v>
      </c>
      <c r="B4572" s="884" t="s">
        <v>23890</v>
      </c>
      <c r="C4572" s="885" t="s">
        <v>23891</v>
      </c>
      <c r="D4572" s="884" t="s">
        <v>12719</v>
      </c>
      <c r="E4572" s="884" t="s">
        <v>23892</v>
      </c>
      <c r="F4572" s="884" t="s">
        <v>23893</v>
      </c>
    </row>
    <row r="4573" customFormat="false" ht="15" hidden="false" customHeight="false" outlineLevel="0" collapsed="false">
      <c r="A4573" s="884" t="s">
        <v>8464</v>
      </c>
      <c r="B4573" s="884" t="s">
        <v>23894</v>
      </c>
      <c r="C4573" s="885" t="s">
        <v>23895</v>
      </c>
      <c r="D4573" s="884" t="s">
        <v>12719</v>
      </c>
      <c r="E4573" s="884" t="s">
        <v>11881</v>
      </c>
      <c r="F4573" s="884" t="s">
        <v>23896</v>
      </c>
    </row>
    <row r="4574" customFormat="false" ht="15" hidden="false" customHeight="false" outlineLevel="0" collapsed="false">
      <c r="A4574" s="884" t="s">
        <v>8464</v>
      </c>
      <c r="B4574" s="884" t="s">
        <v>23897</v>
      </c>
      <c r="C4574" s="885" t="s">
        <v>23898</v>
      </c>
      <c r="D4574" s="884" t="s">
        <v>12719</v>
      </c>
      <c r="E4574" s="884" t="s">
        <v>23899</v>
      </c>
      <c r="F4574" s="884" t="s">
        <v>10536</v>
      </c>
    </row>
    <row r="4575" customFormat="false" ht="15" hidden="false" customHeight="false" outlineLevel="0" collapsed="false">
      <c r="A4575" s="884" t="s">
        <v>8464</v>
      </c>
      <c r="B4575" s="884" t="s">
        <v>23900</v>
      </c>
      <c r="C4575" s="885" t="s">
        <v>23901</v>
      </c>
      <c r="D4575" s="884" t="s">
        <v>12719</v>
      </c>
      <c r="E4575" s="884" t="s">
        <v>23902</v>
      </c>
      <c r="F4575" s="884" t="s">
        <v>9800</v>
      </c>
    </row>
    <row r="4576" customFormat="false" ht="15" hidden="false" customHeight="false" outlineLevel="0" collapsed="false">
      <c r="A4576" s="884" t="s">
        <v>8464</v>
      </c>
      <c r="B4576" s="884" t="s">
        <v>23903</v>
      </c>
      <c r="C4576" s="885" t="s">
        <v>23904</v>
      </c>
      <c r="D4576" s="884" t="s">
        <v>23822</v>
      </c>
      <c r="E4576" s="884" t="s">
        <v>23905</v>
      </c>
      <c r="F4576" s="884" t="s">
        <v>23906</v>
      </c>
    </row>
    <row r="4577" customFormat="false" ht="15" hidden="false" customHeight="false" outlineLevel="0" collapsed="false">
      <c r="A4577" s="884" t="s">
        <v>8464</v>
      </c>
      <c r="B4577" s="884" t="s">
        <v>23907</v>
      </c>
      <c r="C4577" s="885" t="s">
        <v>23908</v>
      </c>
      <c r="D4577" s="884" t="s">
        <v>12719</v>
      </c>
      <c r="E4577" s="884" t="s">
        <v>10389</v>
      </c>
      <c r="F4577" s="884" t="s">
        <v>11916</v>
      </c>
    </row>
    <row r="4578" customFormat="false" ht="15" hidden="false" customHeight="false" outlineLevel="0" collapsed="false">
      <c r="A4578" s="884" t="s">
        <v>8464</v>
      </c>
      <c r="B4578" s="884" t="s">
        <v>23909</v>
      </c>
      <c r="C4578" s="885" t="s">
        <v>23910</v>
      </c>
      <c r="D4578" s="884" t="s">
        <v>12719</v>
      </c>
      <c r="E4578" s="884" t="s">
        <v>11659</v>
      </c>
      <c r="F4578" s="884" t="s">
        <v>23842</v>
      </c>
    </row>
    <row r="4579" customFormat="false" ht="15" hidden="false" customHeight="false" outlineLevel="0" collapsed="false">
      <c r="A4579" s="884" t="s">
        <v>8464</v>
      </c>
      <c r="B4579" s="884" t="s">
        <v>23911</v>
      </c>
      <c r="C4579" s="885" t="s">
        <v>23912</v>
      </c>
      <c r="D4579" s="884" t="s">
        <v>12719</v>
      </c>
      <c r="E4579" s="884" t="s">
        <v>10071</v>
      </c>
      <c r="F4579" s="884" t="s">
        <v>11532</v>
      </c>
    </row>
    <row r="4580" customFormat="false" ht="15" hidden="false" customHeight="false" outlineLevel="0" collapsed="false">
      <c r="A4580" s="884" t="s">
        <v>8464</v>
      </c>
      <c r="B4580" s="884" t="s">
        <v>23913</v>
      </c>
      <c r="C4580" s="885" t="s">
        <v>23914</v>
      </c>
      <c r="D4580" s="884" t="s">
        <v>12719</v>
      </c>
      <c r="E4580" s="884" t="s">
        <v>23915</v>
      </c>
      <c r="F4580" s="884" t="s">
        <v>17087</v>
      </c>
    </row>
    <row r="4581" customFormat="false" ht="15" hidden="false" customHeight="false" outlineLevel="0" collapsed="false">
      <c r="A4581" s="884" t="s">
        <v>8464</v>
      </c>
      <c r="B4581" s="884" t="s">
        <v>23916</v>
      </c>
      <c r="C4581" s="885" t="s">
        <v>23917</v>
      </c>
      <c r="D4581" s="884" t="s">
        <v>12719</v>
      </c>
      <c r="E4581" s="884" t="s">
        <v>23888</v>
      </c>
      <c r="F4581" s="884" t="s">
        <v>23889</v>
      </c>
    </row>
    <row r="4582" customFormat="false" ht="15" hidden="false" customHeight="false" outlineLevel="0" collapsed="false">
      <c r="A4582" s="884" t="s">
        <v>8464</v>
      </c>
      <c r="B4582" s="884" t="s">
        <v>23918</v>
      </c>
      <c r="C4582" s="885" t="s">
        <v>23919</v>
      </c>
      <c r="D4582" s="884" t="s">
        <v>23822</v>
      </c>
      <c r="E4582" s="884" t="s">
        <v>23402</v>
      </c>
      <c r="F4582" s="884" t="s">
        <v>23920</v>
      </c>
    </row>
    <row r="4583" customFormat="false" ht="15" hidden="false" customHeight="false" outlineLevel="0" collapsed="false">
      <c r="A4583" s="884" t="s">
        <v>8464</v>
      </c>
      <c r="B4583" s="884" t="s">
        <v>23921</v>
      </c>
      <c r="C4583" s="885" t="s">
        <v>23922</v>
      </c>
      <c r="D4583" s="884" t="s">
        <v>23822</v>
      </c>
      <c r="E4583" s="884" t="s">
        <v>9812</v>
      </c>
      <c r="F4583" s="884" t="s">
        <v>23923</v>
      </c>
    </row>
    <row r="4584" customFormat="false" ht="23.25" hidden="false" customHeight="false" outlineLevel="0" collapsed="false">
      <c r="A4584" s="884" t="s">
        <v>8464</v>
      </c>
      <c r="B4584" s="884" t="s">
        <v>23924</v>
      </c>
      <c r="C4584" s="885" t="s">
        <v>23925</v>
      </c>
      <c r="D4584" s="884" t="s">
        <v>23822</v>
      </c>
      <c r="E4584" s="884" t="s">
        <v>10183</v>
      </c>
      <c r="F4584" s="884" t="s">
        <v>23062</v>
      </c>
    </row>
    <row r="4585" customFormat="false" ht="23.25" hidden="false" customHeight="false" outlineLevel="0" collapsed="false">
      <c r="A4585" s="884" t="s">
        <v>8464</v>
      </c>
      <c r="B4585" s="884" t="s">
        <v>23926</v>
      </c>
      <c r="C4585" s="885" t="s">
        <v>23927</v>
      </c>
      <c r="D4585" s="884" t="s">
        <v>23822</v>
      </c>
      <c r="E4585" s="884" t="s">
        <v>23928</v>
      </c>
      <c r="F4585" s="884" t="s">
        <v>23929</v>
      </c>
    </row>
    <row r="4586" customFormat="false" ht="23.25" hidden="false" customHeight="false" outlineLevel="0" collapsed="false">
      <c r="A4586" s="884" t="s">
        <v>8464</v>
      </c>
      <c r="B4586" s="884" t="s">
        <v>23930</v>
      </c>
      <c r="C4586" s="885" t="s">
        <v>23931</v>
      </c>
      <c r="D4586" s="884" t="s">
        <v>23822</v>
      </c>
      <c r="E4586" s="884" t="s">
        <v>23932</v>
      </c>
      <c r="F4586" s="884" t="s">
        <v>23905</v>
      </c>
    </row>
    <row r="4587" customFormat="false" ht="23.25" hidden="false" customHeight="false" outlineLevel="0" collapsed="false">
      <c r="A4587" s="884" t="s">
        <v>8464</v>
      </c>
      <c r="B4587" s="884" t="s">
        <v>23933</v>
      </c>
      <c r="C4587" s="885" t="s">
        <v>23934</v>
      </c>
      <c r="D4587" s="884" t="s">
        <v>23822</v>
      </c>
      <c r="E4587" s="884" t="s">
        <v>9385</v>
      </c>
      <c r="F4587" s="884" t="s">
        <v>11720</v>
      </c>
    </row>
    <row r="4588" customFormat="false" ht="23.25" hidden="false" customHeight="false" outlineLevel="0" collapsed="false">
      <c r="A4588" s="884" t="s">
        <v>8464</v>
      </c>
      <c r="B4588" s="884" t="s">
        <v>23935</v>
      </c>
      <c r="C4588" s="885" t="s">
        <v>23936</v>
      </c>
      <c r="D4588" s="884" t="s">
        <v>23787</v>
      </c>
      <c r="E4588" s="884" t="s">
        <v>23402</v>
      </c>
      <c r="F4588" s="884" t="s">
        <v>10237</v>
      </c>
    </row>
    <row r="4589" customFormat="false" ht="23.25" hidden="false" customHeight="false" outlineLevel="0" collapsed="false">
      <c r="A4589" s="884" t="s">
        <v>8464</v>
      </c>
      <c r="B4589" s="884" t="s">
        <v>23937</v>
      </c>
      <c r="C4589" s="885" t="s">
        <v>23938</v>
      </c>
      <c r="D4589" s="884" t="s">
        <v>23787</v>
      </c>
      <c r="E4589" s="884" t="s">
        <v>9385</v>
      </c>
      <c r="F4589" s="884" t="s">
        <v>11720</v>
      </c>
    </row>
    <row r="4590" customFormat="false" ht="23.25" hidden="false" customHeight="false" outlineLevel="0" collapsed="false">
      <c r="A4590" s="884" t="s">
        <v>8464</v>
      </c>
      <c r="B4590" s="884" t="s">
        <v>23939</v>
      </c>
      <c r="C4590" s="885" t="s">
        <v>23940</v>
      </c>
      <c r="D4590" s="884" t="s">
        <v>23787</v>
      </c>
      <c r="E4590" s="884" t="s">
        <v>23941</v>
      </c>
      <c r="F4590" s="884" t="s">
        <v>9875</v>
      </c>
    </row>
    <row r="4591" customFormat="false" ht="23.25" hidden="false" customHeight="false" outlineLevel="0" collapsed="false">
      <c r="A4591" s="884" t="s">
        <v>8464</v>
      </c>
      <c r="B4591" s="884" t="s">
        <v>23942</v>
      </c>
      <c r="C4591" s="885" t="s">
        <v>23943</v>
      </c>
      <c r="D4591" s="884" t="s">
        <v>23787</v>
      </c>
      <c r="E4591" s="884" t="s">
        <v>10304</v>
      </c>
      <c r="F4591" s="884" t="s">
        <v>11893</v>
      </c>
    </row>
    <row r="4592" customFormat="false" ht="23.25" hidden="false" customHeight="false" outlineLevel="0" collapsed="false">
      <c r="A4592" s="884" t="s">
        <v>8464</v>
      </c>
      <c r="B4592" s="884" t="s">
        <v>23944</v>
      </c>
      <c r="C4592" s="885" t="s">
        <v>23945</v>
      </c>
      <c r="D4592" s="884" t="s">
        <v>9569</v>
      </c>
      <c r="E4592" s="884" t="s">
        <v>16506</v>
      </c>
      <c r="F4592" s="884" t="s">
        <v>23494</v>
      </c>
    </row>
    <row r="4593" customFormat="false" ht="23.25" hidden="false" customHeight="false" outlineLevel="0" collapsed="false">
      <c r="A4593" s="884" t="s">
        <v>8464</v>
      </c>
      <c r="B4593" s="884" t="s">
        <v>23946</v>
      </c>
      <c r="C4593" s="885" t="s">
        <v>23947</v>
      </c>
      <c r="D4593" s="884" t="s">
        <v>9569</v>
      </c>
      <c r="E4593" s="884" t="s">
        <v>8892</v>
      </c>
      <c r="F4593" s="884" t="s">
        <v>11298</v>
      </c>
    </row>
    <row r="4594" customFormat="false" ht="23.25" hidden="false" customHeight="false" outlineLevel="0" collapsed="false">
      <c r="A4594" s="884" t="s">
        <v>8464</v>
      </c>
      <c r="B4594" s="884" t="s">
        <v>23948</v>
      </c>
      <c r="C4594" s="885" t="s">
        <v>23949</v>
      </c>
      <c r="D4594" s="884" t="s">
        <v>9569</v>
      </c>
      <c r="E4594" s="884" t="s">
        <v>21927</v>
      </c>
      <c r="F4594" s="884" t="s">
        <v>23950</v>
      </c>
    </row>
    <row r="4595" customFormat="false" ht="23.25" hidden="false" customHeight="false" outlineLevel="0" collapsed="false">
      <c r="A4595" s="884" t="s">
        <v>8464</v>
      </c>
      <c r="B4595" s="884" t="s">
        <v>23951</v>
      </c>
      <c r="C4595" s="885" t="s">
        <v>23952</v>
      </c>
      <c r="D4595" s="884" t="s">
        <v>9569</v>
      </c>
      <c r="E4595" s="884" t="s">
        <v>11617</v>
      </c>
      <c r="F4595" s="884" t="s">
        <v>23953</v>
      </c>
    </row>
    <row r="4596" customFormat="false" ht="23.25" hidden="false" customHeight="false" outlineLevel="0" collapsed="false">
      <c r="A4596" s="884" t="s">
        <v>8464</v>
      </c>
      <c r="B4596" s="884" t="s">
        <v>23954</v>
      </c>
      <c r="C4596" s="885" t="s">
        <v>23955</v>
      </c>
      <c r="D4596" s="884" t="s">
        <v>12719</v>
      </c>
      <c r="E4596" s="884" t="s">
        <v>23956</v>
      </c>
      <c r="F4596" s="884" t="s">
        <v>14852</v>
      </c>
    </row>
    <row r="4597" customFormat="false" ht="23.25" hidden="false" customHeight="false" outlineLevel="0" collapsed="false">
      <c r="A4597" s="884" t="s">
        <v>8464</v>
      </c>
      <c r="B4597" s="884" t="s">
        <v>23957</v>
      </c>
      <c r="C4597" s="885" t="s">
        <v>23958</v>
      </c>
      <c r="D4597" s="884" t="s">
        <v>12719</v>
      </c>
      <c r="E4597" s="884" t="s">
        <v>23959</v>
      </c>
      <c r="F4597" s="884" t="s">
        <v>23960</v>
      </c>
    </row>
    <row r="4598" customFormat="false" ht="23.25" hidden="false" customHeight="false" outlineLevel="0" collapsed="false">
      <c r="A4598" s="884" t="s">
        <v>8464</v>
      </c>
      <c r="B4598" s="884" t="s">
        <v>23961</v>
      </c>
      <c r="C4598" s="885" t="s">
        <v>23962</v>
      </c>
      <c r="D4598" s="884" t="s">
        <v>12719</v>
      </c>
      <c r="E4598" s="884" t="s">
        <v>23963</v>
      </c>
      <c r="F4598" s="884" t="s">
        <v>23964</v>
      </c>
    </row>
    <row r="4599" customFormat="false" ht="23.25" hidden="false" customHeight="false" outlineLevel="0" collapsed="false">
      <c r="A4599" s="884" t="s">
        <v>8464</v>
      </c>
      <c r="B4599" s="884" t="s">
        <v>23965</v>
      </c>
      <c r="C4599" s="885" t="s">
        <v>23966</v>
      </c>
      <c r="D4599" s="884" t="s">
        <v>12719</v>
      </c>
      <c r="E4599" s="884" t="s">
        <v>23967</v>
      </c>
      <c r="F4599" s="884" t="s">
        <v>23968</v>
      </c>
    </row>
    <row r="4600" customFormat="false" ht="23.25" hidden="false" customHeight="false" outlineLevel="0" collapsed="false">
      <c r="A4600" s="884" t="s">
        <v>8464</v>
      </c>
      <c r="B4600" s="884" t="s">
        <v>23969</v>
      </c>
      <c r="C4600" s="885" t="s">
        <v>23970</v>
      </c>
      <c r="D4600" s="884" t="s">
        <v>12719</v>
      </c>
      <c r="E4600" s="884" t="s">
        <v>23971</v>
      </c>
      <c r="F4600" s="884" t="s">
        <v>23972</v>
      </c>
    </row>
    <row r="4601" customFormat="false" ht="23.25" hidden="false" customHeight="false" outlineLevel="0" collapsed="false">
      <c r="A4601" s="884" t="s">
        <v>8464</v>
      </c>
      <c r="B4601" s="884" t="s">
        <v>23973</v>
      </c>
      <c r="C4601" s="885" t="s">
        <v>23974</v>
      </c>
      <c r="D4601" s="884" t="s">
        <v>12719</v>
      </c>
      <c r="E4601" s="884" t="s">
        <v>23975</v>
      </c>
      <c r="F4601" s="884" t="s">
        <v>23976</v>
      </c>
    </row>
    <row r="4602" customFormat="false" ht="23.25" hidden="false" customHeight="false" outlineLevel="0" collapsed="false">
      <c r="A4602" s="884" t="s">
        <v>8464</v>
      </c>
      <c r="B4602" s="884" t="s">
        <v>23977</v>
      </c>
      <c r="C4602" s="885" t="s">
        <v>23978</v>
      </c>
      <c r="D4602" s="884" t="s">
        <v>12719</v>
      </c>
      <c r="E4602" s="884" t="s">
        <v>23979</v>
      </c>
      <c r="F4602" s="884" t="s">
        <v>23980</v>
      </c>
    </row>
    <row r="4603" customFormat="false" ht="23.25" hidden="false" customHeight="false" outlineLevel="0" collapsed="false">
      <c r="A4603" s="884" t="s">
        <v>8464</v>
      </c>
      <c r="B4603" s="884" t="s">
        <v>23981</v>
      </c>
      <c r="C4603" s="885" t="s">
        <v>23982</v>
      </c>
      <c r="D4603" s="884" t="s">
        <v>12719</v>
      </c>
      <c r="E4603" s="884" t="s">
        <v>23983</v>
      </c>
      <c r="F4603" s="884" t="s">
        <v>23984</v>
      </c>
    </row>
    <row r="4604" customFormat="false" ht="23.25" hidden="false" customHeight="false" outlineLevel="0" collapsed="false">
      <c r="A4604" s="884" t="s">
        <v>8464</v>
      </c>
      <c r="B4604" s="884" t="s">
        <v>23985</v>
      </c>
      <c r="C4604" s="885" t="s">
        <v>23986</v>
      </c>
      <c r="D4604" s="884" t="s">
        <v>12719</v>
      </c>
      <c r="E4604" s="884" t="s">
        <v>23987</v>
      </c>
      <c r="F4604" s="884" t="s">
        <v>23988</v>
      </c>
    </row>
    <row r="4605" customFormat="false" ht="23.25" hidden="false" customHeight="false" outlineLevel="0" collapsed="false">
      <c r="A4605" s="884" t="s">
        <v>8464</v>
      </c>
      <c r="B4605" s="884" t="s">
        <v>23989</v>
      </c>
      <c r="C4605" s="885" t="s">
        <v>23990</v>
      </c>
      <c r="D4605" s="884" t="s">
        <v>12719</v>
      </c>
      <c r="E4605" s="884" t="s">
        <v>23991</v>
      </c>
      <c r="F4605" s="884" t="s">
        <v>9945</v>
      </c>
    </row>
    <row r="4606" customFormat="false" ht="23.25" hidden="false" customHeight="false" outlineLevel="0" collapsed="false">
      <c r="A4606" s="884" t="s">
        <v>8464</v>
      </c>
      <c r="B4606" s="884" t="s">
        <v>23992</v>
      </c>
      <c r="C4606" s="885" t="s">
        <v>23993</v>
      </c>
      <c r="D4606" s="884" t="s">
        <v>12719</v>
      </c>
      <c r="E4606" s="884" t="s">
        <v>23994</v>
      </c>
      <c r="F4606" s="884" t="s">
        <v>23995</v>
      </c>
    </row>
    <row r="4607" customFormat="false" ht="23.25" hidden="false" customHeight="false" outlineLevel="0" collapsed="false">
      <c r="A4607" s="884" t="s">
        <v>8464</v>
      </c>
      <c r="B4607" s="884" t="s">
        <v>23996</v>
      </c>
      <c r="C4607" s="885" t="s">
        <v>23997</v>
      </c>
      <c r="D4607" s="884" t="s">
        <v>12719</v>
      </c>
      <c r="E4607" s="884" t="s">
        <v>23998</v>
      </c>
      <c r="F4607" s="884" t="s">
        <v>23999</v>
      </c>
    </row>
    <row r="4608" customFormat="false" ht="23.25" hidden="false" customHeight="false" outlineLevel="0" collapsed="false">
      <c r="A4608" s="884" t="s">
        <v>8464</v>
      </c>
      <c r="B4608" s="884" t="s">
        <v>24000</v>
      </c>
      <c r="C4608" s="885" t="s">
        <v>24001</v>
      </c>
      <c r="D4608" s="884" t="s">
        <v>12719</v>
      </c>
      <c r="E4608" s="884" t="s">
        <v>24002</v>
      </c>
      <c r="F4608" s="884" t="s">
        <v>24003</v>
      </c>
    </row>
    <row r="4609" customFormat="false" ht="23.25" hidden="false" customHeight="false" outlineLevel="0" collapsed="false">
      <c r="A4609" s="884" t="s">
        <v>8464</v>
      </c>
      <c r="B4609" s="884" t="s">
        <v>24004</v>
      </c>
      <c r="C4609" s="885" t="s">
        <v>24005</v>
      </c>
      <c r="D4609" s="884" t="s">
        <v>12719</v>
      </c>
      <c r="E4609" s="884" t="s">
        <v>24006</v>
      </c>
      <c r="F4609" s="884" t="s">
        <v>14235</v>
      </c>
    </row>
    <row r="4610" customFormat="false" ht="23.25" hidden="false" customHeight="false" outlineLevel="0" collapsed="false">
      <c r="A4610" s="884" t="s">
        <v>8464</v>
      </c>
      <c r="B4610" s="884" t="s">
        <v>24007</v>
      </c>
      <c r="C4610" s="885" t="s">
        <v>24008</v>
      </c>
      <c r="D4610" s="884" t="s">
        <v>12719</v>
      </c>
      <c r="E4610" s="884" t="s">
        <v>24009</v>
      </c>
      <c r="F4610" s="884" t="s">
        <v>24010</v>
      </c>
    </row>
    <row r="4611" customFormat="false" ht="23.25" hidden="false" customHeight="false" outlineLevel="0" collapsed="false">
      <c r="A4611" s="884" t="s">
        <v>8464</v>
      </c>
      <c r="B4611" s="884" t="s">
        <v>24011</v>
      </c>
      <c r="C4611" s="885" t="s">
        <v>24012</v>
      </c>
      <c r="D4611" s="884" t="s">
        <v>12719</v>
      </c>
      <c r="E4611" s="884" t="s">
        <v>24013</v>
      </c>
      <c r="F4611" s="884" t="s">
        <v>24014</v>
      </c>
    </row>
    <row r="4612" customFormat="false" ht="15" hidden="false" customHeight="false" outlineLevel="0" collapsed="false">
      <c r="A4612" s="884" t="s">
        <v>8464</v>
      </c>
      <c r="B4612" s="884" t="s">
        <v>24015</v>
      </c>
      <c r="C4612" s="885" t="s">
        <v>24016</v>
      </c>
      <c r="D4612" s="884" t="s">
        <v>12719</v>
      </c>
      <c r="E4612" s="884" t="s">
        <v>9348</v>
      </c>
      <c r="F4612" s="884" t="s">
        <v>24017</v>
      </c>
    </row>
    <row r="4613" customFormat="false" ht="15" hidden="false" customHeight="false" outlineLevel="0" collapsed="false">
      <c r="A4613" s="884" t="s">
        <v>8464</v>
      </c>
      <c r="B4613" s="884" t="s">
        <v>24018</v>
      </c>
      <c r="C4613" s="885" t="s">
        <v>24019</v>
      </c>
      <c r="D4613" s="884" t="s">
        <v>12719</v>
      </c>
      <c r="E4613" s="884" t="s">
        <v>24020</v>
      </c>
      <c r="F4613" s="884" t="s">
        <v>14904</v>
      </c>
    </row>
    <row r="4614" customFormat="false" ht="15" hidden="false" customHeight="false" outlineLevel="0" collapsed="false">
      <c r="A4614" s="884" t="s">
        <v>8464</v>
      </c>
      <c r="B4614" s="884" t="s">
        <v>24021</v>
      </c>
      <c r="C4614" s="885" t="s">
        <v>24022</v>
      </c>
      <c r="D4614" s="884" t="s">
        <v>12719</v>
      </c>
      <c r="E4614" s="884" t="s">
        <v>11491</v>
      </c>
      <c r="F4614" s="884" t="s">
        <v>19685</v>
      </c>
    </row>
    <row r="4615" customFormat="false" ht="15" hidden="false" customHeight="false" outlineLevel="0" collapsed="false">
      <c r="A4615" s="884" t="s">
        <v>8464</v>
      </c>
      <c r="B4615" s="884" t="s">
        <v>24023</v>
      </c>
      <c r="C4615" s="885" t="s">
        <v>24024</v>
      </c>
      <c r="D4615" s="884" t="s">
        <v>12719</v>
      </c>
      <c r="E4615" s="884" t="s">
        <v>24025</v>
      </c>
      <c r="F4615" s="884" t="s">
        <v>15880</v>
      </c>
    </row>
    <row r="4616" customFormat="false" ht="15" hidden="false" customHeight="false" outlineLevel="0" collapsed="false">
      <c r="A4616" s="884" t="s">
        <v>8464</v>
      </c>
      <c r="B4616" s="884" t="s">
        <v>24026</v>
      </c>
      <c r="C4616" s="885" t="s">
        <v>24027</v>
      </c>
      <c r="D4616" s="884" t="s">
        <v>12719</v>
      </c>
      <c r="E4616" s="884" t="s">
        <v>24028</v>
      </c>
      <c r="F4616" s="884" t="s">
        <v>12189</v>
      </c>
    </row>
    <row r="4617" customFormat="false" ht="23.25" hidden="false" customHeight="false" outlineLevel="0" collapsed="false">
      <c r="A4617" s="884" t="s">
        <v>8464</v>
      </c>
      <c r="B4617" s="884" t="s">
        <v>24029</v>
      </c>
      <c r="C4617" s="885" t="s">
        <v>24030</v>
      </c>
      <c r="D4617" s="884" t="s">
        <v>12719</v>
      </c>
      <c r="E4617" s="884" t="s">
        <v>15818</v>
      </c>
      <c r="F4617" s="884" t="s">
        <v>23857</v>
      </c>
    </row>
    <row r="4618" customFormat="false" ht="15" hidden="false" customHeight="false" outlineLevel="0" collapsed="false">
      <c r="A4618" s="884" t="s">
        <v>8464</v>
      </c>
      <c r="B4618" s="884" t="s">
        <v>24031</v>
      </c>
      <c r="C4618" s="885" t="s">
        <v>24032</v>
      </c>
      <c r="D4618" s="884" t="s">
        <v>12719</v>
      </c>
      <c r="E4618" s="884" t="s">
        <v>18556</v>
      </c>
      <c r="F4618" s="884" t="s">
        <v>11472</v>
      </c>
    </row>
    <row r="4619" customFormat="false" ht="15" hidden="false" customHeight="false" outlineLevel="0" collapsed="false">
      <c r="A4619" s="884" t="s">
        <v>8464</v>
      </c>
      <c r="B4619" s="884" t="s">
        <v>24033</v>
      </c>
      <c r="C4619" s="885" t="s">
        <v>24034</v>
      </c>
      <c r="D4619" s="884" t="s">
        <v>12719</v>
      </c>
      <c r="E4619" s="884" t="s">
        <v>9390</v>
      </c>
      <c r="F4619" s="884" t="s">
        <v>11319</v>
      </c>
    </row>
    <row r="4620" customFormat="false" ht="15" hidden="false" customHeight="false" outlineLevel="0" collapsed="false">
      <c r="A4620" s="884" t="s">
        <v>8464</v>
      </c>
      <c r="B4620" s="884" t="s">
        <v>24035</v>
      </c>
      <c r="C4620" s="885" t="s">
        <v>24036</v>
      </c>
      <c r="D4620" s="884" t="s">
        <v>12719</v>
      </c>
      <c r="E4620" s="884" t="s">
        <v>10382</v>
      </c>
      <c r="F4620" s="884" t="s">
        <v>8996</v>
      </c>
    </row>
    <row r="4621" customFormat="false" ht="23.25" hidden="false" customHeight="false" outlineLevel="0" collapsed="false">
      <c r="A4621" s="884" t="s">
        <v>8464</v>
      </c>
      <c r="B4621" s="884" t="s">
        <v>24037</v>
      </c>
      <c r="C4621" s="885" t="s">
        <v>24038</v>
      </c>
      <c r="D4621" s="884" t="s">
        <v>9569</v>
      </c>
      <c r="E4621" s="884" t="s">
        <v>15266</v>
      </c>
      <c r="F4621" s="884" t="s">
        <v>24039</v>
      </c>
    </row>
    <row r="4622" customFormat="false" ht="23.25" hidden="false" customHeight="false" outlineLevel="0" collapsed="false">
      <c r="A4622" s="884" t="s">
        <v>8464</v>
      </c>
      <c r="B4622" s="884" t="s">
        <v>24040</v>
      </c>
      <c r="C4622" s="885" t="s">
        <v>24041</v>
      </c>
      <c r="D4622" s="884" t="s">
        <v>9569</v>
      </c>
      <c r="E4622" s="884" t="s">
        <v>24042</v>
      </c>
      <c r="F4622" s="884" t="s">
        <v>24043</v>
      </c>
    </row>
    <row r="4623" customFormat="false" ht="23.25" hidden="false" customHeight="false" outlineLevel="0" collapsed="false">
      <c r="A4623" s="884" t="s">
        <v>8464</v>
      </c>
      <c r="B4623" s="884" t="s">
        <v>24044</v>
      </c>
      <c r="C4623" s="885" t="s">
        <v>24045</v>
      </c>
      <c r="D4623" s="884" t="s">
        <v>9569</v>
      </c>
      <c r="E4623" s="884" t="s">
        <v>24046</v>
      </c>
      <c r="F4623" s="884" t="s">
        <v>24047</v>
      </c>
    </row>
    <row r="4624" customFormat="false" ht="34.5" hidden="false" customHeight="false" outlineLevel="0" collapsed="false">
      <c r="A4624" s="884" t="s">
        <v>8464</v>
      </c>
      <c r="B4624" s="884" t="s">
        <v>24048</v>
      </c>
      <c r="C4624" s="885" t="s">
        <v>24049</v>
      </c>
      <c r="D4624" s="884" t="s">
        <v>9569</v>
      </c>
      <c r="E4624" s="884" t="s">
        <v>11258</v>
      </c>
      <c r="F4624" s="884" t="s">
        <v>24050</v>
      </c>
    </row>
    <row r="4625" customFormat="false" ht="34.5" hidden="false" customHeight="false" outlineLevel="0" collapsed="false">
      <c r="A4625" s="884" t="s">
        <v>8464</v>
      </c>
      <c r="B4625" s="884" t="s">
        <v>24051</v>
      </c>
      <c r="C4625" s="885" t="s">
        <v>24052</v>
      </c>
      <c r="D4625" s="884" t="s">
        <v>9569</v>
      </c>
      <c r="E4625" s="884" t="s">
        <v>24053</v>
      </c>
      <c r="F4625" s="884" t="s">
        <v>24054</v>
      </c>
    </row>
    <row r="4626" customFormat="false" ht="34.5" hidden="false" customHeight="false" outlineLevel="0" collapsed="false">
      <c r="A4626" s="884" t="s">
        <v>8464</v>
      </c>
      <c r="B4626" s="884" t="s">
        <v>24055</v>
      </c>
      <c r="C4626" s="885" t="s">
        <v>24056</v>
      </c>
      <c r="D4626" s="884" t="s">
        <v>9569</v>
      </c>
      <c r="E4626" s="884" t="s">
        <v>24057</v>
      </c>
      <c r="F4626" s="884" t="s">
        <v>18847</v>
      </c>
    </row>
    <row r="4627" customFormat="false" ht="34.5" hidden="false" customHeight="false" outlineLevel="0" collapsed="false">
      <c r="A4627" s="884" t="s">
        <v>8464</v>
      </c>
      <c r="B4627" s="884" t="s">
        <v>24058</v>
      </c>
      <c r="C4627" s="885" t="s">
        <v>24059</v>
      </c>
      <c r="D4627" s="884" t="s">
        <v>9569</v>
      </c>
      <c r="E4627" s="884" t="s">
        <v>18205</v>
      </c>
      <c r="F4627" s="884" t="s">
        <v>15128</v>
      </c>
    </row>
    <row r="4628" customFormat="false" ht="34.5" hidden="false" customHeight="false" outlineLevel="0" collapsed="false">
      <c r="A4628" s="884" t="s">
        <v>8464</v>
      </c>
      <c r="B4628" s="884" t="s">
        <v>24060</v>
      </c>
      <c r="C4628" s="885" t="s">
        <v>24061</v>
      </c>
      <c r="D4628" s="884" t="s">
        <v>9569</v>
      </c>
      <c r="E4628" s="884" t="s">
        <v>24062</v>
      </c>
      <c r="F4628" s="884" t="s">
        <v>24063</v>
      </c>
    </row>
    <row r="4629" customFormat="false" ht="34.5" hidden="false" customHeight="false" outlineLevel="0" collapsed="false">
      <c r="A4629" s="884" t="s">
        <v>8464</v>
      </c>
      <c r="B4629" s="884" t="s">
        <v>24064</v>
      </c>
      <c r="C4629" s="885" t="s">
        <v>24065</v>
      </c>
      <c r="D4629" s="884" t="s">
        <v>9569</v>
      </c>
      <c r="E4629" s="884" t="s">
        <v>16409</v>
      </c>
      <c r="F4629" s="884" t="s">
        <v>24066</v>
      </c>
    </row>
    <row r="4630" customFormat="false" ht="34.5" hidden="false" customHeight="false" outlineLevel="0" collapsed="false">
      <c r="A4630" s="884" t="s">
        <v>8464</v>
      </c>
      <c r="B4630" s="884" t="s">
        <v>24067</v>
      </c>
      <c r="C4630" s="885" t="s">
        <v>24068</v>
      </c>
      <c r="D4630" s="884" t="s">
        <v>9569</v>
      </c>
      <c r="E4630" s="884" t="s">
        <v>21804</v>
      </c>
      <c r="F4630" s="884" t="s">
        <v>18023</v>
      </c>
    </row>
    <row r="4631" customFormat="false" ht="34.5" hidden="false" customHeight="false" outlineLevel="0" collapsed="false">
      <c r="A4631" s="884" t="s">
        <v>8464</v>
      </c>
      <c r="B4631" s="884" t="s">
        <v>24069</v>
      </c>
      <c r="C4631" s="885" t="s">
        <v>24070</v>
      </c>
      <c r="D4631" s="884" t="s">
        <v>9569</v>
      </c>
      <c r="E4631" s="884" t="s">
        <v>13693</v>
      </c>
      <c r="F4631" s="884" t="s">
        <v>8984</v>
      </c>
    </row>
    <row r="4632" customFormat="false" ht="34.5" hidden="false" customHeight="false" outlineLevel="0" collapsed="false">
      <c r="A4632" s="884" t="s">
        <v>8464</v>
      </c>
      <c r="B4632" s="884" t="s">
        <v>24071</v>
      </c>
      <c r="C4632" s="885" t="s">
        <v>24072</v>
      </c>
      <c r="D4632" s="884" t="s">
        <v>9569</v>
      </c>
      <c r="E4632" s="884" t="s">
        <v>19622</v>
      </c>
      <c r="F4632" s="884" t="s">
        <v>18195</v>
      </c>
    </row>
    <row r="4633" customFormat="false" ht="34.5" hidden="false" customHeight="false" outlineLevel="0" collapsed="false">
      <c r="A4633" s="884" t="s">
        <v>8464</v>
      </c>
      <c r="B4633" s="884" t="s">
        <v>24073</v>
      </c>
      <c r="C4633" s="885" t="s">
        <v>24074</v>
      </c>
      <c r="D4633" s="884" t="s">
        <v>9569</v>
      </c>
      <c r="E4633" s="884" t="s">
        <v>24075</v>
      </c>
      <c r="F4633" s="884" t="s">
        <v>23330</v>
      </c>
    </row>
    <row r="4634" customFormat="false" ht="34.5" hidden="false" customHeight="false" outlineLevel="0" collapsed="false">
      <c r="A4634" s="884" t="s">
        <v>8464</v>
      </c>
      <c r="B4634" s="884" t="s">
        <v>24076</v>
      </c>
      <c r="C4634" s="885" t="s">
        <v>24077</v>
      </c>
      <c r="D4634" s="884" t="s">
        <v>9569</v>
      </c>
      <c r="E4634" s="884" t="s">
        <v>24078</v>
      </c>
      <c r="F4634" s="884" t="s">
        <v>24079</v>
      </c>
    </row>
    <row r="4635" customFormat="false" ht="34.5" hidden="false" customHeight="false" outlineLevel="0" collapsed="false">
      <c r="A4635" s="884" t="s">
        <v>8464</v>
      </c>
      <c r="B4635" s="884" t="s">
        <v>24080</v>
      </c>
      <c r="C4635" s="885" t="s">
        <v>24081</v>
      </c>
      <c r="D4635" s="884" t="s">
        <v>9569</v>
      </c>
      <c r="E4635" s="884" t="s">
        <v>24082</v>
      </c>
      <c r="F4635" s="884" t="s">
        <v>24083</v>
      </c>
    </row>
    <row r="4636" customFormat="false" ht="34.5" hidden="false" customHeight="false" outlineLevel="0" collapsed="false">
      <c r="A4636" s="884" t="s">
        <v>8464</v>
      </c>
      <c r="B4636" s="884" t="s">
        <v>24084</v>
      </c>
      <c r="C4636" s="885" t="s">
        <v>24085</v>
      </c>
      <c r="D4636" s="884" t="s">
        <v>9569</v>
      </c>
      <c r="E4636" s="884" t="s">
        <v>10241</v>
      </c>
      <c r="F4636" s="884" t="s">
        <v>18851</v>
      </c>
    </row>
    <row r="4637" customFormat="false" ht="34.5" hidden="false" customHeight="false" outlineLevel="0" collapsed="false">
      <c r="A4637" s="884" t="s">
        <v>8464</v>
      </c>
      <c r="B4637" s="884" t="s">
        <v>24086</v>
      </c>
      <c r="C4637" s="885" t="s">
        <v>24087</v>
      </c>
      <c r="D4637" s="884" t="s">
        <v>9569</v>
      </c>
      <c r="E4637" s="884" t="s">
        <v>24088</v>
      </c>
      <c r="F4637" s="884" t="s">
        <v>24089</v>
      </c>
    </row>
    <row r="4638" customFormat="false" ht="34.5" hidden="false" customHeight="false" outlineLevel="0" collapsed="false">
      <c r="A4638" s="884" t="s">
        <v>8464</v>
      </c>
      <c r="B4638" s="884" t="s">
        <v>24090</v>
      </c>
      <c r="C4638" s="885" t="s">
        <v>24091</v>
      </c>
      <c r="D4638" s="884" t="s">
        <v>9569</v>
      </c>
      <c r="E4638" s="884" t="s">
        <v>17531</v>
      </c>
      <c r="F4638" s="884" t="s">
        <v>24092</v>
      </c>
    </row>
    <row r="4639" customFormat="false" ht="34.5" hidden="false" customHeight="false" outlineLevel="0" collapsed="false">
      <c r="A4639" s="884" t="s">
        <v>8464</v>
      </c>
      <c r="B4639" s="884" t="s">
        <v>24093</v>
      </c>
      <c r="C4639" s="885" t="s">
        <v>24094</v>
      </c>
      <c r="D4639" s="884" t="s">
        <v>9569</v>
      </c>
      <c r="E4639" s="884" t="s">
        <v>24095</v>
      </c>
      <c r="F4639" s="884" t="s">
        <v>24096</v>
      </c>
    </row>
    <row r="4640" customFormat="false" ht="34.5" hidden="false" customHeight="false" outlineLevel="0" collapsed="false">
      <c r="A4640" s="884" t="s">
        <v>8464</v>
      </c>
      <c r="B4640" s="884" t="s">
        <v>24097</v>
      </c>
      <c r="C4640" s="885" t="s">
        <v>24098</v>
      </c>
      <c r="D4640" s="884" t="s">
        <v>9569</v>
      </c>
      <c r="E4640" s="884" t="s">
        <v>24099</v>
      </c>
      <c r="F4640" s="884" t="s">
        <v>24100</v>
      </c>
    </row>
    <row r="4641" customFormat="false" ht="34.5" hidden="false" customHeight="false" outlineLevel="0" collapsed="false">
      <c r="A4641" s="884" t="s">
        <v>8464</v>
      </c>
      <c r="B4641" s="884" t="s">
        <v>24101</v>
      </c>
      <c r="C4641" s="885" t="s">
        <v>24102</v>
      </c>
      <c r="D4641" s="884" t="s">
        <v>9569</v>
      </c>
      <c r="E4641" s="884" t="s">
        <v>24103</v>
      </c>
      <c r="F4641" s="884" t="s">
        <v>20749</v>
      </c>
    </row>
    <row r="4642" customFormat="false" ht="34.5" hidden="false" customHeight="false" outlineLevel="0" collapsed="false">
      <c r="A4642" s="884" t="s">
        <v>8464</v>
      </c>
      <c r="B4642" s="884" t="s">
        <v>24104</v>
      </c>
      <c r="C4642" s="885" t="s">
        <v>24105</v>
      </c>
      <c r="D4642" s="884" t="s">
        <v>9569</v>
      </c>
      <c r="E4642" s="884" t="s">
        <v>24106</v>
      </c>
      <c r="F4642" s="884" t="s">
        <v>24107</v>
      </c>
    </row>
    <row r="4643" customFormat="false" ht="34.5" hidden="false" customHeight="false" outlineLevel="0" collapsed="false">
      <c r="A4643" s="884" t="s">
        <v>8464</v>
      </c>
      <c r="B4643" s="884" t="s">
        <v>24108</v>
      </c>
      <c r="C4643" s="885" t="s">
        <v>24109</v>
      </c>
      <c r="D4643" s="884" t="s">
        <v>9569</v>
      </c>
      <c r="E4643" s="884" t="s">
        <v>24110</v>
      </c>
      <c r="F4643" s="884" t="s">
        <v>24111</v>
      </c>
    </row>
    <row r="4644" customFormat="false" ht="34.5" hidden="false" customHeight="false" outlineLevel="0" collapsed="false">
      <c r="A4644" s="884" t="s">
        <v>8464</v>
      </c>
      <c r="B4644" s="884" t="s">
        <v>24112</v>
      </c>
      <c r="C4644" s="885" t="s">
        <v>24113</v>
      </c>
      <c r="D4644" s="884" t="s">
        <v>9569</v>
      </c>
      <c r="E4644" s="884" t="s">
        <v>24114</v>
      </c>
      <c r="F4644" s="884" t="s">
        <v>24115</v>
      </c>
    </row>
    <row r="4645" customFormat="false" ht="34.5" hidden="false" customHeight="false" outlineLevel="0" collapsed="false">
      <c r="A4645" s="884" t="s">
        <v>8464</v>
      </c>
      <c r="B4645" s="884" t="s">
        <v>24116</v>
      </c>
      <c r="C4645" s="885" t="s">
        <v>24117</v>
      </c>
      <c r="D4645" s="884" t="s">
        <v>9569</v>
      </c>
      <c r="E4645" s="884" t="s">
        <v>24118</v>
      </c>
      <c r="F4645" s="884" t="s">
        <v>24119</v>
      </c>
    </row>
    <row r="4646" customFormat="false" ht="34.5" hidden="false" customHeight="false" outlineLevel="0" collapsed="false">
      <c r="A4646" s="884" t="s">
        <v>8464</v>
      </c>
      <c r="B4646" s="884" t="s">
        <v>24120</v>
      </c>
      <c r="C4646" s="885" t="s">
        <v>24121</v>
      </c>
      <c r="D4646" s="884" t="s">
        <v>9569</v>
      </c>
      <c r="E4646" s="884" t="s">
        <v>15124</v>
      </c>
      <c r="F4646" s="884" t="s">
        <v>24122</v>
      </c>
    </row>
    <row r="4647" customFormat="false" ht="34.5" hidden="false" customHeight="false" outlineLevel="0" collapsed="false">
      <c r="A4647" s="884" t="s">
        <v>8464</v>
      </c>
      <c r="B4647" s="884" t="s">
        <v>24123</v>
      </c>
      <c r="C4647" s="885" t="s">
        <v>24124</v>
      </c>
      <c r="D4647" s="884" t="s">
        <v>9569</v>
      </c>
      <c r="E4647" s="884" t="s">
        <v>24125</v>
      </c>
      <c r="F4647" s="884" t="s">
        <v>24126</v>
      </c>
    </row>
    <row r="4648" customFormat="false" ht="34.5" hidden="false" customHeight="false" outlineLevel="0" collapsed="false">
      <c r="A4648" s="884" t="s">
        <v>8464</v>
      </c>
      <c r="B4648" s="884" t="s">
        <v>24127</v>
      </c>
      <c r="C4648" s="885" t="s">
        <v>24128</v>
      </c>
      <c r="D4648" s="884" t="s">
        <v>9569</v>
      </c>
      <c r="E4648" s="884" t="s">
        <v>24129</v>
      </c>
      <c r="F4648" s="884" t="s">
        <v>17913</v>
      </c>
    </row>
    <row r="4649" customFormat="false" ht="34.5" hidden="false" customHeight="false" outlineLevel="0" collapsed="false">
      <c r="A4649" s="884" t="s">
        <v>8464</v>
      </c>
      <c r="B4649" s="884" t="s">
        <v>24130</v>
      </c>
      <c r="C4649" s="885" t="s">
        <v>24131</v>
      </c>
      <c r="D4649" s="884" t="s">
        <v>9569</v>
      </c>
      <c r="E4649" s="884" t="s">
        <v>24132</v>
      </c>
      <c r="F4649" s="884" t="s">
        <v>24133</v>
      </c>
    </row>
    <row r="4650" customFormat="false" ht="34.5" hidden="false" customHeight="false" outlineLevel="0" collapsed="false">
      <c r="A4650" s="884" t="s">
        <v>8464</v>
      </c>
      <c r="B4650" s="884" t="s">
        <v>24134</v>
      </c>
      <c r="C4650" s="885" t="s">
        <v>24135</v>
      </c>
      <c r="D4650" s="884" t="s">
        <v>9569</v>
      </c>
      <c r="E4650" s="884" t="s">
        <v>24136</v>
      </c>
      <c r="F4650" s="884" t="s">
        <v>23687</v>
      </c>
    </row>
    <row r="4651" customFormat="false" ht="34.5" hidden="false" customHeight="false" outlineLevel="0" collapsed="false">
      <c r="A4651" s="884" t="s">
        <v>8464</v>
      </c>
      <c r="B4651" s="884" t="s">
        <v>24137</v>
      </c>
      <c r="C4651" s="885" t="s">
        <v>24138</v>
      </c>
      <c r="D4651" s="884" t="s">
        <v>9569</v>
      </c>
      <c r="E4651" s="884" t="s">
        <v>24139</v>
      </c>
      <c r="F4651" s="884" t="s">
        <v>24140</v>
      </c>
    </row>
    <row r="4652" customFormat="false" ht="34.5" hidden="false" customHeight="false" outlineLevel="0" collapsed="false">
      <c r="A4652" s="884" t="s">
        <v>8464</v>
      </c>
      <c r="B4652" s="884" t="s">
        <v>24141</v>
      </c>
      <c r="C4652" s="885" t="s">
        <v>24142</v>
      </c>
      <c r="D4652" s="884" t="s">
        <v>9569</v>
      </c>
      <c r="E4652" s="884" t="s">
        <v>9246</v>
      </c>
      <c r="F4652" s="884" t="s">
        <v>24143</v>
      </c>
    </row>
    <row r="4653" customFormat="false" ht="34.5" hidden="false" customHeight="false" outlineLevel="0" collapsed="false">
      <c r="A4653" s="884" t="s">
        <v>8464</v>
      </c>
      <c r="B4653" s="884" t="s">
        <v>24144</v>
      </c>
      <c r="C4653" s="885" t="s">
        <v>24145</v>
      </c>
      <c r="D4653" s="884" t="s">
        <v>9569</v>
      </c>
      <c r="E4653" s="884" t="s">
        <v>24146</v>
      </c>
      <c r="F4653" s="884" t="s">
        <v>24147</v>
      </c>
    </row>
    <row r="4654" customFormat="false" ht="34.5" hidden="false" customHeight="false" outlineLevel="0" collapsed="false">
      <c r="A4654" s="884" t="s">
        <v>8464</v>
      </c>
      <c r="B4654" s="884" t="s">
        <v>24148</v>
      </c>
      <c r="C4654" s="885" t="s">
        <v>24149</v>
      </c>
      <c r="D4654" s="884" t="s">
        <v>9569</v>
      </c>
      <c r="E4654" s="884" t="s">
        <v>24150</v>
      </c>
      <c r="F4654" s="884" t="s">
        <v>24151</v>
      </c>
    </row>
    <row r="4655" customFormat="false" ht="34.5" hidden="false" customHeight="false" outlineLevel="0" collapsed="false">
      <c r="A4655" s="884" t="s">
        <v>8464</v>
      </c>
      <c r="B4655" s="884" t="s">
        <v>24152</v>
      </c>
      <c r="C4655" s="885" t="s">
        <v>24153</v>
      </c>
      <c r="D4655" s="884" t="s">
        <v>9569</v>
      </c>
      <c r="E4655" s="884" t="s">
        <v>24154</v>
      </c>
      <c r="F4655" s="884" t="s">
        <v>16409</v>
      </c>
    </row>
    <row r="4656" customFormat="false" ht="34.5" hidden="false" customHeight="false" outlineLevel="0" collapsed="false">
      <c r="A4656" s="884" t="s">
        <v>8464</v>
      </c>
      <c r="B4656" s="884" t="s">
        <v>24155</v>
      </c>
      <c r="C4656" s="885" t="s">
        <v>24156</v>
      </c>
      <c r="D4656" s="884" t="s">
        <v>9569</v>
      </c>
      <c r="E4656" s="884" t="s">
        <v>12790</v>
      </c>
      <c r="F4656" s="884" t="s">
        <v>22063</v>
      </c>
    </row>
    <row r="4657" customFormat="false" ht="34.5" hidden="false" customHeight="false" outlineLevel="0" collapsed="false">
      <c r="A4657" s="884" t="s">
        <v>8464</v>
      </c>
      <c r="B4657" s="884" t="s">
        <v>24157</v>
      </c>
      <c r="C4657" s="885" t="s">
        <v>24158</v>
      </c>
      <c r="D4657" s="884" t="s">
        <v>9569</v>
      </c>
      <c r="E4657" s="884" t="s">
        <v>24159</v>
      </c>
      <c r="F4657" s="884" t="s">
        <v>24160</v>
      </c>
    </row>
    <row r="4658" customFormat="false" ht="34.5" hidden="false" customHeight="false" outlineLevel="0" collapsed="false">
      <c r="A4658" s="884" t="s">
        <v>8464</v>
      </c>
      <c r="B4658" s="884" t="s">
        <v>24161</v>
      </c>
      <c r="C4658" s="885" t="s">
        <v>24162</v>
      </c>
      <c r="D4658" s="884" t="s">
        <v>9569</v>
      </c>
      <c r="E4658" s="884" t="s">
        <v>24163</v>
      </c>
      <c r="F4658" s="884" t="s">
        <v>24164</v>
      </c>
    </row>
    <row r="4659" customFormat="false" ht="34.5" hidden="false" customHeight="false" outlineLevel="0" collapsed="false">
      <c r="A4659" s="884" t="s">
        <v>8464</v>
      </c>
      <c r="B4659" s="884" t="s">
        <v>24165</v>
      </c>
      <c r="C4659" s="885" t="s">
        <v>24166</v>
      </c>
      <c r="D4659" s="884" t="s">
        <v>9569</v>
      </c>
      <c r="E4659" s="884" t="s">
        <v>24167</v>
      </c>
      <c r="F4659" s="884" t="s">
        <v>24168</v>
      </c>
    </row>
    <row r="4660" customFormat="false" ht="34.5" hidden="false" customHeight="false" outlineLevel="0" collapsed="false">
      <c r="A4660" s="884" t="s">
        <v>8464</v>
      </c>
      <c r="B4660" s="884" t="s">
        <v>24169</v>
      </c>
      <c r="C4660" s="885" t="s">
        <v>24170</v>
      </c>
      <c r="D4660" s="884" t="s">
        <v>9569</v>
      </c>
      <c r="E4660" s="884" t="s">
        <v>10323</v>
      </c>
      <c r="F4660" s="884" t="s">
        <v>24171</v>
      </c>
    </row>
    <row r="4661" customFormat="false" ht="34.5" hidden="false" customHeight="false" outlineLevel="0" collapsed="false">
      <c r="A4661" s="884" t="s">
        <v>8464</v>
      </c>
      <c r="B4661" s="884" t="s">
        <v>24172</v>
      </c>
      <c r="C4661" s="885" t="s">
        <v>24173</v>
      </c>
      <c r="D4661" s="884" t="s">
        <v>9569</v>
      </c>
      <c r="E4661" s="884" t="s">
        <v>8625</v>
      </c>
      <c r="F4661" s="884" t="s">
        <v>24174</v>
      </c>
    </row>
    <row r="4662" customFormat="false" ht="34.5" hidden="false" customHeight="false" outlineLevel="0" collapsed="false">
      <c r="A4662" s="884" t="s">
        <v>8464</v>
      </c>
      <c r="B4662" s="884" t="s">
        <v>24175</v>
      </c>
      <c r="C4662" s="885" t="s">
        <v>24176</v>
      </c>
      <c r="D4662" s="884" t="s">
        <v>9569</v>
      </c>
      <c r="E4662" s="884" t="s">
        <v>22088</v>
      </c>
      <c r="F4662" s="884" t="s">
        <v>24177</v>
      </c>
    </row>
    <row r="4663" customFormat="false" ht="34.5" hidden="false" customHeight="false" outlineLevel="0" collapsed="false">
      <c r="A4663" s="884" t="s">
        <v>8464</v>
      </c>
      <c r="B4663" s="884" t="s">
        <v>24178</v>
      </c>
      <c r="C4663" s="885" t="s">
        <v>24179</v>
      </c>
      <c r="D4663" s="884" t="s">
        <v>9569</v>
      </c>
      <c r="E4663" s="884" t="s">
        <v>24180</v>
      </c>
      <c r="F4663" s="884" t="s">
        <v>24181</v>
      </c>
    </row>
    <row r="4664" customFormat="false" ht="34.5" hidden="false" customHeight="false" outlineLevel="0" collapsed="false">
      <c r="A4664" s="884" t="s">
        <v>8464</v>
      </c>
      <c r="B4664" s="884" t="s">
        <v>24182</v>
      </c>
      <c r="C4664" s="885" t="s">
        <v>24183</v>
      </c>
      <c r="D4664" s="884" t="s">
        <v>9569</v>
      </c>
      <c r="E4664" s="884" t="s">
        <v>24184</v>
      </c>
      <c r="F4664" s="884" t="s">
        <v>24185</v>
      </c>
    </row>
    <row r="4665" customFormat="false" ht="34.5" hidden="false" customHeight="false" outlineLevel="0" collapsed="false">
      <c r="A4665" s="884" t="s">
        <v>8464</v>
      </c>
      <c r="B4665" s="884" t="s">
        <v>24186</v>
      </c>
      <c r="C4665" s="885" t="s">
        <v>24187</v>
      </c>
      <c r="D4665" s="884" t="s">
        <v>9569</v>
      </c>
      <c r="E4665" s="884" t="s">
        <v>24188</v>
      </c>
      <c r="F4665" s="884" t="s">
        <v>24189</v>
      </c>
    </row>
    <row r="4666" customFormat="false" ht="34.5" hidden="false" customHeight="false" outlineLevel="0" collapsed="false">
      <c r="A4666" s="884" t="s">
        <v>8464</v>
      </c>
      <c r="B4666" s="884" t="s">
        <v>24190</v>
      </c>
      <c r="C4666" s="885" t="s">
        <v>24191</v>
      </c>
      <c r="D4666" s="884" t="s">
        <v>9569</v>
      </c>
      <c r="E4666" s="884" t="s">
        <v>10134</v>
      </c>
      <c r="F4666" s="884" t="s">
        <v>10824</v>
      </c>
    </row>
    <row r="4667" customFormat="false" ht="34.5" hidden="false" customHeight="false" outlineLevel="0" collapsed="false">
      <c r="A4667" s="884" t="s">
        <v>8464</v>
      </c>
      <c r="B4667" s="884" t="s">
        <v>24192</v>
      </c>
      <c r="C4667" s="885" t="s">
        <v>24193</v>
      </c>
      <c r="D4667" s="884" t="s">
        <v>9569</v>
      </c>
      <c r="E4667" s="884" t="s">
        <v>24194</v>
      </c>
      <c r="F4667" s="884" t="s">
        <v>24195</v>
      </c>
    </row>
    <row r="4668" customFormat="false" ht="34.5" hidden="false" customHeight="false" outlineLevel="0" collapsed="false">
      <c r="A4668" s="884" t="s">
        <v>8464</v>
      </c>
      <c r="B4668" s="884" t="s">
        <v>24196</v>
      </c>
      <c r="C4668" s="885" t="s">
        <v>24197</v>
      </c>
      <c r="D4668" s="884" t="s">
        <v>9569</v>
      </c>
      <c r="E4668" s="884" t="s">
        <v>24198</v>
      </c>
      <c r="F4668" s="884" t="s">
        <v>24199</v>
      </c>
    </row>
    <row r="4669" customFormat="false" ht="34.5" hidden="false" customHeight="false" outlineLevel="0" collapsed="false">
      <c r="A4669" s="884" t="s">
        <v>8464</v>
      </c>
      <c r="B4669" s="884" t="s">
        <v>24200</v>
      </c>
      <c r="C4669" s="885" t="s">
        <v>24201</v>
      </c>
      <c r="D4669" s="884" t="s">
        <v>9569</v>
      </c>
      <c r="E4669" s="884" t="s">
        <v>13052</v>
      </c>
      <c r="F4669" s="884" t="s">
        <v>24202</v>
      </c>
    </row>
    <row r="4670" customFormat="false" ht="34.5" hidden="false" customHeight="false" outlineLevel="0" collapsed="false">
      <c r="A4670" s="884" t="s">
        <v>8464</v>
      </c>
      <c r="B4670" s="884" t="s">
        <v>24203</v>
      </c>
      <c r="C4670" s="885" t="s">
        <v>24204</v>
      </c>
      <c r="D4670" s="884" t="s">
        <v>9569</v>
      </c>
      <c r="E4670" s="884" t="s">
        <v>24205</v>
      </c>
      <c r="F4670" s="884" t="s">
        <v>24206</v>
      </c>
    </row>
    <row r="4671" customFormat="false" ht="34.5" hidden="false" customHeight="false" outlineLevel="0" collapsed="false">
      <c r="A4671" s="884" t="s">
        <v>8464</v>
      </c>
      <c r="B4671" s="884" t="s">
        <v>24207</v>
      </c>
      <c r="C4671" s="885" t="s">
        <v>24208</v>
      </c>
      <c r="D4671" s="884" t="s">
        <v>9569</v>
      </c>
      <c r="E4671" s="884" t="s">
        <v>9332</v>
      </c>
      <c r="F4671" s="884" t="s">
        <v>24209</v>
      </c>
    </row>
    <row r="4672" customFormat="false" ht="34.5" hidden="false" customHeight="false" outlineLevel="0" collapsed="false">
      <c r="A4672" s="884" t="s">
        <v>8464</v>
      </c>
      <c r="B4672" s="884" t="s">
        <v>24210</v>
      </c>
      <c r="C4672" s="885" t="s">
        <v>24211</v>
      </c>
      <c r="D4672" s="884" t="s">
        <v>9569</v>
      </c>
      <c r="E4672" s="884" t="s">
        <v>24212</v>
      </c>
      <c r="F4672" s="884" t="s">
        <v>24213</v>
      </c>
    </row>
    <row r="4673" customFormat="false" ht="34.5" hidden="false" customHeight="false" outlineLevel="0" collapsed="false">
      <c r="A4673" s="884" t="s">
        <v>8464</v>
      </c>
      <c r="B4673" s="884" t="s">
        <v>24214</v>
      </c>
      <c r="C4673" s="885" t="s">
        <v>24215</v>
      </c>
      <c r="D4673" s="884" t="s">
        <v>9569</v>
      </c>
      <c r="E4673" s="884" t="s">
        <v>24216</v>
      </c>
      <c r="F4673" s="884" t="s">
        <v>24217</v>
      </c>
    </row>
    <row r="4674" customFormat="false" ht="34.5" hidden="false" customHeight="false" outlineLevel="0" collapsed="false">
      <c r="A4674" s="884" t="s">
        <v>8464</v>
      </c>
      <c r="B4674" s="884" t="s">
        <v>24218</v>
      </c>
      <c r="C4674" s="885" t="s">
        <v>24219</v>
      </c>
      <c r="D4674" s="884" t="s">
        <v>9569</v>
      </c>
      <c r="E4674" s="884" t="s">
        <v>24220</v>
      </c>
      <c r="F4674" s="884" t="s">
        <v>20764</v>
      </c>
    </row>
    <row r="4675" customFormat="false" ht="34.5" hidden="false" customHeight="false" outlineLevel="0" collapsed="false">
      <c r="A4675" s="884" t="s">
        <v>8464</v>
      </c>
      <c r="B4675" s="884" t="s">
        <v>24221</v>
      </c>
      <c r="C4675" s="885" t="s">
        <v>24222</v>
      </c>
      <c r="D4675" s="884" t="s">
        <v>9569</v>
      </c>
      <c r="E4675" s="884" t="s">
        <v>22296</v>
      </c>
      <c r="F4675" s="884" t="s">
        <v>24223</v>
      </c>
    </row>
    <row r="4676" customFormat="false" ht="34.5" hidden="false" customHeight="false" outlineLevel="0" collapsed="false">
      <c r="A4676" s="884" t="s">
        <v>8464</v>
      </c>
      <c r="B4676" s="884" t="s">
        <v>24224</v>
      </c>
      <c r="C4676" s="885" t="s">
        <v>24225</v>
      </c>
      <c r="D4676" s="884" t="s">
        <v>9569</v>
      </c>
      <c r="E4676" s="884" t="s">
        <v>24226</v>
      </c>
      <c r="F4676" s="884" t="s">
        <v>24227</v>
      </c>
    </row>
    <row r="4677" customFormat="false" ht="34.5" hidden="false" customHeight="false" outlineLevel="0" collapsed="false">
      <c r="A4677" s="884" t="s">
        <v>8464</v>
      </c>
      <c r="B4677" s="884" t="s">
        <v>24228</v>
      </c>
      <c r="C4677" s="885" t="s">
        <v>24229</v>
      </c>
      <c r="D4677" s="884" t="s">
        <v>9569</v>
      </c>
      <c r="E4677" s="884" t="s">
        <v>24230</v>
      </c>
      <c r="F4677" s="884" t="s">
        <v>24231</v>
      </c>
    </row>
    <row r="4678" customFormat="false" ht="34.5" hidden="false" customHeight="false" outlineLevel="0" collapsed="false">
      <c r="A4678" s="884" t="s">
        <v>8464</v>
      </c>
      <c r="B4678" s="884" t="s">
        <v>24232</v>
      </c>
      <c r="C4678" s="885" t="s">
        <v>24233</v>
      </c>
      <c r="D4678" s="884" t="s">
        <v>9569</v>
      </c>
      <c r="E4678" s="884" t="s">
        <v>24234</v>
      </c>
      <c r="F4678" s="884" t="s">
        <v>24235</v>
      </c>
    </row>
    <row r="4679" customFormat="false" ht="23.25" hidden="false" customHeight="false" outlineLevel="0" collapsed="false">
      <c r="A4679" s="884" t="s">
        <v>8464</v>
      </c>
      <c r="B4679" s="884" t="s">
        <v>24236</v>
      </c>
      <c r="C4679" s="885" t="s">
        <v>24237</v>
      </c>
      <c r="D4679" s="884" t="s">
        <v>9569</v>
      </c>
      <c r="E4679" s="884" t="s">
        <v>24238</v>
      </c>
      <c r="F4679" s="884" t="s">
        <v>13713</v>
      </c>
    </row>
    <row r="4680" customFormat="false" ht="34.5" hidden="false" customHeight="false" outlineLevel="0" collapsed="false">
      <c r="A4680" s="884" t="s">
        <v>8464</v>
      </c>
      <c r="B4680" s="884" t="s">
        <v>24239</v>
      </c>
      <c r="C4680" s="885" t="s">
        <v>24240</v>
      </c>
      <c r="D4680" s="884" t="s">
        <v>9569</v>
      </c>
      <c r="E4680" s="884" t="s">
        <v>24241</v>
      </c>
      <c r="F4680" s="884" t="s">
        <v>24242</v>
      </c>
    </row>
    <row r="4681" customFormat="false" ht="34.5" hidden="false" customHeight="false" outlineLevel="0" collapsed="false">
      <c r="A4681" s="884" t="s">
        <v>8464</v>
      </c>
      <c r="B4681" s="884" t="s">
        <v>24243</v>
      </c>
      <c r="C4681" s="885" t="s">
        <v>24244</v>
      </c>
      <c r="D4681" s="884" t="s">
        <v>9569</v>
      </c>
      <c r="E4681" s="884" t="s">
        <v>24245</v>
      </c>
      <c r="F4681" s="884" t="s">
        <v>24246</v>
      </c>
    </row>
    <row r="4682" customFormat="false" ht="34.5" hidden="false" customHeight="false" outlineLevel="0" collapsed="false">
      <c r="A4682" s="884" t="s">
        <v>8464</v>
      </c>
      <c r="B4682" s="884" t="s">
        <v>24247</v>
      </c>
      <c r="C4682" s="885" t="s">
        <v>24248</v>
      </c>
      <c r="D4682" s="884" t="s">
        <v>9569</v>
      </c>
      <c r="E4682" s="884" t="s">
        <v>18923</v>
      </c>
      <c r="F4682" s="884" t="s">
        <v>24249</v>
      </c>
    </row>
    <row r="4683" customFormat="false" ht="23.25" hidden="false" customHeight="false" outlineLevel="0" collapsed="false">
      <c r="A4683" s="884" t="s">
        <v>8464</v>
      </c>
      <c r="B4683" s="884" t="s">
        <v>24250</v>
      </c>
      <c r="C4683" s="885" t="s">
        <v>24251</v>
      </c>
      <c r="D4683" s="884" t="s">
        <v>12719</v>
      </c>
      <c r="E4683" s="884" t="s">
        <v>9476</v>
      </c>
      <c r="F4683" s="884" t="s">
        <v>24252</v>
      </c>
    </row>
    <row r="4684" customFormat="false" ht="34.5" hidden="false" customHeight="false" outlineLevel="0" collapsed="false">
      <c r="A4684" s="884" t="s">
        <v>8464</v>
      </c>
      <c r="B4684" s="884" t="s">
        <v>24253</v>
      </c>
      <c r="C4684" s="885" t="s">
        <v>24254</v>
      </c>
      <c r="D4684" s="884" t="s">
        <v>9569</v>
      </c>
      <c r="E4684" s="884" t="s">
        <v>24255</v>
      </c>
      <c r="F4684" s="884" t="s">
        <v>15525</v>
      </c>
    </row>
    <row r="4685" customFormat="false" ht="34.5" hidden="false" customHeight="false" outlineLevel="0" collapsed="false">
      <c r="A4685" s="884" t="s">
        <v>8464</v>
      </c>
      <c r="B4685" s="884" t="s">
        <v>24256</v>
      </c>
      <c r="C4685" s="885" t="s">
        <v>24257</v>
      </c>
      <c r="D4685" s="884" t="s">
        <v>9569</v>
      </c>
      <c r="E4685" s="884" t="s">
        <v>21915</v>
      </c>
      <c r="F4685" s="884" t="s">
        <v>23330</v>
      </c>
    </row>
    <row r="4686" customFormat="false" ht="34.5" hidden="false" customHeight="false" outlineLevel="0" collapsed="false">
      <c r="A4686" s="884" t="s">
        <v>8464</v>
      </c>
      <c r="B4686" s="884" t="s">
        <v>24258</v>
      </c>
      <c r="C4686" s="885" t="s">
        <v>24259</v>
      </c>
      <c r="D4686" s="884" t="s">
        <v>9569</v>
      </c>
      <c r="E4686" s="884" t="s">
        <v>16602</v>
      </c>
      <c r="F4686" s="884" t="s">
        <v>24260</v>
      </c>
    </row>
    <row r="4687" customFormat="false" ht="34.5" hidden="false" customHeight="false" outlineLevel="0" collapsed="false">
      <c r="A4687" s="884" t="s">
        <v>8464</v>
      </c>
      <c r="B4687" s="884" t="s">
        <v>24261</v>
      </c>
      <c r="C4687" s="885" t="s">
        <v>24262</v>
      </c>
      <c r="D4687" s="884" t="s">
        <v>9569</v>
      </c>
      <c r="E4687" s="884" t="s">
        <v>24263</v>
      </c>
      <c r="F4687" s="884" t="s">
        <v>24264</v>
      </c>
    </row>
    <row r="4688" customFormat="false" ht="34.5" hidden="false" customHeight="false" outlineLevel="0" collapsed="false">
      <c r="A4688" s="884" t="s">
        <v>8464</v>
      </c>
      <c r="B4688" s="884" t="s">
        <v>24265</v>
      </c>
      <c r="C4688" s="885" t="s">
        <v>24266</v>
      </c>
      <c r="D4688" s="884" t="s">
        <v>9569</v>
      </c>
      <c r="E4688" s="884" t="s">
        <v>18860</v>
      </c>
      <c r="F4688" s="884" t="s">
        <v>24267</v>
      </c>
    </row>
    <row r="4689" customFormat="false" ht="34.5" hidden="false" customHeight="false" outlineLevel="0" collapsed="false">
      <c r="A4689" s="884" t="s">
        <v>8464</v>
      </c>
      <c r="B4689" s="884" t="s">
        <v>24268</v>
      </c>
      <c r="C4689" s="885" t="s">
        <v>24269</v>
      </c>
      <c r="D4689" s="884" t="s">
        <v>9569</v>
      </c>
      <c r="E4689" s="884" t="s">
        <v>24270</v>
      </c>
      <c r="F4689" s="884" t="s">
        <v>24271</v>
      </c>
    </row>
    <row r="4690" customFormat="false" ht="34.5" hidden="false" customHeight="false" outlineLevel="0" collapsed="false">
      <c r="A4690" s="884" t="s">
        <v>8464</v>
      </c>
      <c r="B4690" s="884" t="s">
        <v>24272</v>
      </c>
      <c r="C4690" s="885" t="s">
        <v>24273</v>
      </c>
      <c r="D4690" s="884" t="s">
        <v>9569</v>
      </c>
      <c r="E4690" s="884" t="s">
        <v>24274</v>
      </c>
      <c r="F4690" s="884" t="s">
        <v>24275</v>
      </c>
    </row>
    <row r="4691" customFormat="false" ht="34.5" hidden="false" customHeight="false" outlineLevel="0" collapsed="false">
      <c r="A4691" s="884" t="s">
        <v>8464</v>
      </c>
      <c r="B4691" s="884" t="s">
        <v>24276</v>
      </c>
      <c r="C4691" s="885" t="s">
        <v>24277</v>
      </c>
      <c r="D4691" s="884" t="s">
        <v>9569</v>
      </c>
      <c r="E4691" s="884" t="s">
        <v>24278</v>
      </c>
      <c r="F4691" s="884" t="s">
        <v>24279</v>
      </c>
    </row>
    <row r="4692" customFormat="false" ht="34.5" hidden="false" customHeight="false" outlineLevel="0" collapsed="false">
      <c r="A4692" s="884" t="s">
        <v>8464</v>
      </c>
      <c r="B4692" s="884" t="s">
        <v>24280</v>
      </c>
      <c r="C4692" s="885" t="s">
        <v>24281</v>
      </c>
      <c r="D4692" s="884" t="s">
        <v>9569</v>
      </c>
      <c r="E4692" s="884" t="s">
        <v>24282</v>
      </c>
      <c r="F4692" s="884" t="s">
        <v>24283</v>
      </c>
    </row>
    <row r="4693" customFormat="false" ht="34.5" hidden="false" customHeight="false" outlineLevel="0" collapsed="false">
      <c r="A4693" s="884" t="s">
        <v>8464</v>
      </c>
      <c r="B4693" s="884" t="s">
        <v>24284</v>
      </c>
      <c r="C4693" s="885" t="s">
        <v>24285</v>
      </c>
      <c r="D4693" s="884" t="s">
        <v>9569</v>
      </c>
      <c r="E4693" s="884" t="s">
        <v>24286</v>
      </c>
      <c r="F4693" s="884" t="s">
        <v>17162</v>
      </c>
    </row>
    <row r="4694" customFormat="false" ht="34.5" hidden="false" customHeight="false" outlineLevel="0" collapsed="false">
      <c r="A4694" s="884" t="s">
        <v>8464</v>
      </c>
      <c r="B4694" s="884" t="s">
        <v>24287</v>
      </c>
      <c r="C4694" s="885" t="s">
        <v>24288</v>
      </c>
      <c r="D4694" s="884" t="s">
        <v>9569</v>
      </c>
      <c r="E4694" s="884" t="s">
        <v>8652</v>
      </c>
      <c r="F4694" s="884" t="s">
        <v>18861</v>
      </c>
    </row>
    <row r="4695" customFormat="false" ht="34.5" hidden="false" customHeight="false" outlineLevel="0" collapsed="false">
      <c r="A4695" s="884" t="s">
        <v>8464</v>
      </c>
      <c r="B4695" s="884" t="s">
        <v>24289</v>
      </c>
      <c r="C4695" s="885" t="s">
        <v>24290</v>
      </c>
      <c r="D4695" s="884" t="s">
        <v>9569</v>
      </c>
      <c r="E4695" s="884" t="s">
        <v>10334</v>
      </c>
      <c r="F4695" s="884" t="s">
        <v>24291</v>
      </c>
    </row>
    <row r="4696" customFormat="false" ht="34.5" hidden="false" customHeight="false" outlineLevel="0" collapsed="false">
      <c r="A4696" s="884" t="s">
        <v>8464</v>
      </c>
      <c r="B4696" s="884" t="s">
        <v>24292</v>
      </c>
      <c r="C4696" s="885" t="s">
        <v>24293</v>
      </c>
      <c r="D4696" s="884" t="s">
        <v>9569</v>
      </c>
      <c r="E4696" s="884" t="s">
        <v>8613</v>
      </c>
      <c r="F4696" s="884" t="s">
        <v>24294</v>
      </c>
    </row>
    <row r="4697" customFormat="false" ht="34.5" hidden="false" customHeight="false" outlineLevel="0" collapsed="false">
      <c r="A4697" s="884" t="s">
        <v>8464</v>
      </c>
      <c r="B4697" s="884" t="s">
        <v>24295</v>
      </c>
      <c r="C4697" s="885" t="s">
        <v>24296</v>
      </c>
      <c r="D4697" s="884" t="s">
        <v>9569</v>
      </c>
      <c r="E4697" s="884" t="s">
        <v>24297</v>
      </c>
      <c r="F4697" s="884" t="s">
        <v>23700</v>
      </c>
    </row>
    <row r="4698" customFormat="false" ht="34.5" hidden="false" customHeight="false" outlineLevel="0" collapsed="false">
      <c r="A4698" s="884" t="s">
        <v>8464</v>
      </c>
      <c r="B4698" s="884" t="s">
        <v>24298</v>
      </c>
      <c r="C4698" s="885" t="s">
        <v>24299</v>
      </c>
      <c r="D4698" s="884" t="s">
        <v>9569</v>
      </c>
      <c r="E4698" s="884" t="s">
        <v>24300</v>
      </c>
      <c r="F4698" s="884" t="s">
        <v>24301</v>
      </c>
    </row>
    <row r="4699" customFormat="false" ht="34.5" hidden="false" customHeight="false" outlineLevel="0" collapsed="false">
      <c r="A4699" s="884" t="s">
        <v>8464</v>
      </c>
      <c r="B4699" s="884" t="s">
        <v>24302</v>
      </c>
      <c r="C4699" s="885" t="s">
        <v>24303</v>
      </c>
      <c r="D4699" s="884" t="s">
        <v>9569</v>
      </c>
      <c r="E4699" s="884" t="s">
        <v>24304</v>
      </c>
      <c r="F4699" s="884" t="s">
        <v>24305</v>
      </c>
    </row>
    <row r="4700" customFormat="false" ht="34.5" hidden="false" customHeight="false" outlineLevel="0" collapsed="false">
      <c r="A4700" s="884" t="s">
        <v>8464</v>
      </c>
      <c r="B4700" s="884" t="s">
        <v>24306</v>
      </c>
      <c r="C4700" s="885" t="s">
        <v>24307</v>
      </c>
      <c r="D4700" s="884" t="s">
        <v>9569</v>
      </c>
      <c r="E4700" s="884" t="s">
        <v>24308</v>
      </c>
      <c r="F4700" s="884" t="s">
        <v>24309</v>
      </c>
    </row>
    <row r="4701" customFormat="false" ht="34.5" hidden="false" customHeight="false" outlineLevel="0" collapsed="false">
      <c r="A4701" s="884" t="s">
        <v>8464</v>
      </c>
      <c r="B4701" s="884" t="s">
        <v>24310</v>
      </c>
      <c r="C4701" s="885" t="s">
        <v>24311</v>
      </c>
      <c r="D4701" s="884" t="s">
        <v>9569</v>
      </c>
      <c r="E4701" s="884" t="s">
        <v>24312</v>
      </c>
      <c r="F4701" s="884" t="s">
        <v>24313</v>
      </c>
    </row>
    <row r="4702" customFormat="false" ht="34.5" hidden="false" customHeight="false" outlineLevel="0" collapsed="false">
      <c r="A4702" s="884" t="s">
        <v>8464</v>
      </c>
      <c r="B4702" s="884" t="s">
        <v>24314</v>
      </c>
      <c r="C4702" s="885" t="s">
        <v>24315</v>
      </c>
      <c r="D4702" s="884" t="s">
        <v>9569</v>
      </c>
      <c r="E4702" s="884" t="s">
        <v>24316</v>
      </c>
      <c r="F4702" s="884" t="s">
        <v>20788</v>
      </c>
    </row>
    <row r="4703" customFormat="false" ht="34.5" hidden="false" customHeight="false" outlineLevel="0" collapsed="false">
      <c r="A4703" s="884" t="s">
        <v>8464</v>
      </c>
      <c r="B4703" s="884" t="s">
        <v>24317</v>
      </c>
      <c r="C4703" s="885" t="s">
        <v>24318</v>
      </c>
      <c r="D4703" s="884" t="s">
        <v>9569</v>
      </c>
      <c r="E4703" s="884" t="s">
        <v>24319</v>
      </c>
      <c r="F4703" s="884" t="s">
        <v>19070</v>
      </c>
    </row>
    <row r="4704" customFormat="false" ht="34.5" hidden="false" customHeight="false" outlineLevel="0" collapsed="false">
      <c r="A4704" s="884" t="s">
        <v>8464</v>
      </c>
      <c r="B4704" s="884" t="s">
        <v>24320</v>
      </c>
      <c r="C4704" s="885" t="s">
        <v>24321</v>
      </c>
      <c r="D4704" s="884" t="s">
        <v>9569</v>
      </c>
      <c r="E4704" s="884" t="s">
        <v>24322</v>
      </c>
      <c r="F4704" s="884" t="s">
        <v>24323</v>
      </c>
    </row>
    <row r="4705" customFormat="false" ht="34.5" hidden="false" customHeight="false" outlineLevel="0" collapsed="false">
      <c r="A4705" s="884" t="s">
        <v>8464</v>
      </c>
      <c r="B4705" s="884" t="s">
        <v>24324</v>
      </c>
      <c r="C4705" s="885" t="s">
        <v>24325</v>
      </c>
      <c r="D4705" s="884" t="s">
        <v>9569</v>
      </c>
      <c r="E4705" s="884" t="s">
        <v>14657</v>
      </c>
      <c r="F4705" s="884" t="s">
        <v>24326</v>
      </c>
    </row>
    <row r="4706" customFormat="false" ht="34.5" hidden="false" customHeight="false" outlineLevel="0" collapsed="false">
      <c r="A4706" s="884" t="s">
        <v>8464</v>
      </c>
      <c r="B4706" s="884" t="s">
        <v>24327</v>
      </c>
      <c r="C4706" s="885" t="s">
        <v>24328</v>
      </c>
      <c r="D4706" s="884" t="s">
        <v>9569</v>
      </c>
      <c r="E4706" s="884" t="s">
        <v>24329</v>
      </c>
      <c r="F4706" s="884" t="s">
        <v>24330</v>
      </c>
    </row>
    <row r="4707" customFormat="false" ht="34.5" hidden="false" customHeight="false" outlineLevel="0" collapsed="false">
      <c r="A4707" s="884" t="s">
        <v>8464</v>
      </c>
      <c r="B4707" s="884" t="s">
        <v>24331</v>
      </c>
      <c r="C4707" s="885" t="s">
        <v>24332</v>
      </c>
      <c r="D4707" s="884" t="s">
        <v>9569</v>
      </c>
      <c r="E4707" s="884" t="s">
        <v>20760</v>
      </c>
      <c r="F4707" s="884" t="s">
        <v>24333</v>
      </c>
    </row>
    <row r="4708" customFormat="false" ht="34.5" hidden="false" customHeight="false" outlineLevel="0" collapsed="false">
      <c r="A4708" s="884" t="s">
        <v>8464</v>
      </c>
      <c r="B4708" s="884" t="s">
        <v>24334</v>
      </c>
      <c r="C4708" s="885" t="s">
        <v>24335</v>
      </c>
      <c r="D4708" s="884" t="s">
        <v>9569</v>
      </c>
      <c r="E4708" s="884" t="s">
        <v>18424</v>
      </c>
      <c r="F4708" s="884" t="s">
        <v>24336</v>
      </c>
    </row>
    <row r="4709" customFormat="false" ht="34.5" hidden="false" customHeight="false" outlineLevel="0" collapsed="false">
      <c r="A4709" s="884" t="s">
        <v>8464</v>
      </c>
      <c r="B4709" s="884" t="s">
        <v>24337</v>
      </c>
      <c r="C4709" s="885" t="s">
        <v>24338</v>
      </c>
      <c r="D4709" s="884" t="s">
        <v>9569</v>
      </c>
      <c r="E4709" s="884" t="s">
        <v>24339</v>
      </c>
      <c r="F4709" s="884" t="s">
        <v>24340</v>
      </c>
    </row>
    <row r="4710" customFormat="false" ht="34.5" hidden="false" customHeight="false" outlineLevel="0" collapsed="false">
      <c r="A4710" s="884" t="s">
        <v>8464</v>
      </c>
      <c r="B4710" s="884" t="s">
        <v>24341</v>
      </c>
      <c r="C4710" s="885" t="s">
        <v>24342</v>
      </c>
      <c r="D4710" s="884" t="s">
        <v>9569</v>
      </c>
      <c r="E4710" s="884" t="s">
        <v>24343</v>
      </c>
      <c r="F4710" s="884" t="s">
        <v>24344</v>
      </c>
    </row>
    <row r="4711" customFormat="false" ht="34.5" hidden="false" customHeight="false" outlineLevel="0" collapsed="false">
      <c r="A4711" s="884" t="s">
        <v>8464</v>
      </c>
      <c r="B4711" s="884" t="s">
        <v>24345</v>
      </c>
      <c r="C4711" s="885" t="s">
        <v>24346</v>
      </c>
      <c r="D4711" s="884" t="s">
        <v>9569</v>
      </c>
      <c r="E4711" s="884" t="s">
        <v>8739</v>
      </c>
      <c r="F4711" s="884" t="s">
        <v>24347</v>
      </c>
    </row>
    <row r="4712" customFormat="false" ht="34.5" hidden="false" customHeight="false" outlineLevel="0" collapsed="false">
      <c r="A4712" s="884" t="s">
        <v>8464</v>
      </c>
      <c r="B4712" s="884" t="s">
        <v>24348</v>
      </c>
      <c r="C4712" s="885" t="s">
        <v>24349</v>
      </c>
      <c r="D4712" s="884" t="s">
        <v>9569</v>
      </c>
      <c r="E4712" s="884" t="s">
        <v>24350</v>
      </c>
      <c r="F4712" s="884" t="s">
        <v>24351</v>
      </c>
    </row>
    <row r="4713" customFormat="false" ht="34.5" hidden="false" customHeight="false" outlineLevel="0" collapsed="false">
      <c r="A4713" s="884" t="s">
        <v>8464</v>
      </c>
      <c r="B4713" s="884" t="s">
        <v>24352</v>
      </c>
      <c r="C4713" s="885" t="s">
        <v>24353</v>
      </c>
      <c r="D4713" s="884" t="s">
        <v>9569</v>
      </c>
      <c r="E4713" s="884" t="s">
        <v>24354</v>
      </c>
      <c r="F4713" s="884" t="s">
        <v>24355</v>
      </c>
    </row>
    <row r="4714" customFormat="false" ht="34.5" hidden="false" customHeight="false" outlineLevel="0" collapsed="false">
      <c r="A4714" s="884" t="s">
        <v>8464</v>
      </c>
      <c r="B4714" s="884" t="s">
        <v>24356</v>
      </c>
      <c r="C4714" s="885" t="s">
        <v>24357</v>
      </c>
      <c r="D4714" s="884" t="s">
        <v>9569</v>
      </c>
      <c r="E4714" s="884" t="s">
        <v>24358</v>
      </c>
      <c r="F4714" s="884" t="s">
        <v>24359</v>
      </c>
    </row>
    <row r="4715" customFormat="false" ht="34.5" hidden="false" customHeight="false" outlineLevel="0" collapsed="false">
      <c r="A4715" s="884" t="s">
        <v>8464</v>
      </c>
      <c r="B4715" s="884" t="s">
        <v>24360</v>
      </c>
      <c r="C4715" s="885" t="s">
        <v>24361</v>
      </c>
      <c r="D4715" s="884" t="s">
        <v>9569</v>
      </c>
      <c r="E4715" s="884" t="s">
        <v>24362</v>
      </c>
      <c r="F4715" s="884" t="s">
        <v>22930</v>
      </c>
    </row>
    <row r="4716" customFormat="false" ht="23.25" hidden="false" customHeight="false" outlineLevel="0" collapsed="false">
      <c r="A4716" s="884" t="s">
        <v>8464</v>
      </c>
      <c r="B4716" s="884" t="s">
        <v>24363</v>
      </c>
      <c r="C4716" s="885" t="s">
        <v>24364</v>
      </c>
      <c r="D4716" s="884" t="s">
        <v>9569</v>
      </c>
      <c r="E4716" s="884" t="s">
        <v>24365</v>
      </c>
      <c r="F4716" s="884" t="s">
        <v>12957</v>
      </c>
    </row>
    <row r="4717" customFormat="false" ht="34.5" hidden="false" customHeight="false" outlineLevel="0" collapsed="false">
      <c r="A4717" s="884" t="s">
        <v>8464</v>
      </c>
      <c r="B4717" s="884" t="s">
        <v>24366</v>
      </c>
      <c r="C4717" s="885" t="s">
        <v>24367</v>
      </c>
      <c r="D4717" s="884" t="s">
        <v>9569</v>
      </c>
      <c r="E4717" s="884" t="s">
        <v>24368</v>
      </c>
      <c r="F4717" s="884" t="s">
        <v>24369</v>
      </c>
    </row>
    <row r="4718" customFormat="false" ht="23.25" hidden="false" customHeight="false" outlineLevel="0" collapsed="false">
      <c r="A4718" s="884" t="s">
        <v>8464</v>
      </c>
      <c r="B4718" s="884" t="s">
        <v>24370</v>
      </c>
      <c r="C4718" s="885" t="s">
        <v>24371</v>
      </c>
      <c r="D4718" s="884" t="s">
        <v>9569</v>
      </c>
      <c r="E4718" s="884" t="s">
        <v>24372</v>
      </c>
      <c r="F4718" s="884" t="s">
        <v>15337</v>
      </c>
    </row>
    <row r="4719" customFormat="false" ht="34.5" hidden="false" customHeight="false" outlineLevel="0" collapsed="false">
      <c r="A4719" s="884" t="s">
        <v>8464</v>
      </c>
      <c r="B4719" s="884" t="s">
        <v>24373</v>
      </c>
      <c r="C4719" s="885" t="s">
        <v>24374</v>
      </c>
      <c r="D4719" s="884" t="s">
        <v>9569</v>
      </c>
      <c r="E4719" s="884" t="s">
        <v>24375</v>
      </c>
      <c r="F4719" s="884" t="s">
        <v>20687</v>
      </c>
    </row>
    <row r="4720" customFormat="false" ht="23.25" hidden="false" customHeight="false" outlineLevel="0" collapsed="false">
      <c r="A4720" s="884" t="s">
        <v>8464</v>
      </c>
      <c r="B4720" s="884" t="s">
        <v>24376</v>
      </c>
      <c r="C4720" s="885" t="s">
        <v>24377</v>
      </c>
      <c r="D4720" s="884" t="s">
        <v>9569</v>
      </c>
      <c r="E4720" s="884" t="s">
        <v>24378</v>
      </c>
      <c r="F4720" s="884" t="s">
        <v>22295</v>
      </c>
    </row>
    <row r="4721" customFormat="false" ht="34.5" hidden="false" customHeight="false" outlineLevel="0" collapsed="false">
      <c r="A4721" s="884" t="s">
        <v>8464</v>
      </c>
      <c r="B4721" s="884" t="s">
        <v>24379</v>
      </c>
      <c r="C4721" s="885" t="s">
        <v>24380</v>
      </c>
      <c r="D4721" s="884" t="s">
        <v>9569</v>
      </c>
      <c r="E4721" s="884" t="s">
        <v>24381</v>
      </c>
      <c r="F4721" s="884" t="s">
        <v>24382</v>
      </c>
    </row>
    <row r="4722" customFormat="false" ht="23.25" hidden="false" customHeight="false" outlineLevel="0" collapsed="false">
      <c r="A4722" s="884" t="s">
        <v>8464</v>
      </c>
      <c r="B4722" s="884" t="s">
        <v>24383</v>
      </c>
      <c r="C4722" s="885" t="s">
        <v>24384</v>
      </c>
      <c r="D4722" s="884" t="s">
        <v>9569</v>
      </c>
      <c r="E4722" s="884" t="s">
        <v>15278</v>
      </c>
      <c r="F4722" s="884" t="s">
        <v>23636</v>
      </c>
    </row>
    <row r="4723" customFormat="false" ht="34.5" hidden="false" customHeight="false" outlineLevel="0" collapsed="false">
      <c r="A4723" s="884" t="s">
        <v>8464</v>
      </c>
      <c r="B4723" s="884" t="s">
        <v>24385</v>
      </c>
      <c r="C4723" s="885" t="s">
        <v>24386</v>
      </c>
      <c r="D4723" s="884" t="s">
        <v>9569</v>
      </c>
      <c r="E4723" s="884" t="s">
        <v>24387</v>
      </c>
      <c r="F4723" s="884" t="s">
        <v>24388</v>
      </c>
    </row>
    <row r="4724" customFormat="false" ht="34.5" hidden="false" customHeight="false" outlineLevel="0" collapsed="false">
      <c r="A4724" s="884" t="s">
        <v>8464</v>
      </c>
      <c r="B4724" s="884" t="s">
        <v>24389</v>
      </c>
      <c r="C4724" s="885" t="s">
        <v>24390</v>
      </c>
      <c r="D4724" s="884" t="s">
        <v>9569</v>
      </c>
      <c r="E4724" s="884" t="s">
        <v>24391</v>
      </c>
      <c r="F4724" s="884" t="s">
        <v>24392</v>
      </c>
    </row>
    <row r="4725" customFormat="false" ht="34.5" hidden="false" customHeight="false" outlineLevel="0" collapsed="false">
      <c r="A4725" s="884" t="s">
        <v>8464</v>
      </c>
      <c r="B4725" s="884" t="s">
        <v>24393</v>
      </c>
      <c r="C4725" s="885" t="s">
        <v>24394</v>
      </c>
      <c r="D4725" s="884" t="s">
        <v>9569</v>
      </c>
      <c r="E4725" s="884" t="s">
        <v>24395</v>
      </c>
      <c r="F4725" s="884" t="s">
        <v>10512</v>
      </c>
    </row>
    <row r="4726" customFormat="false" ht="34.5" hidden="false" customHeight="false" outlineLevel="0" collapsed="false">
      <c r="A4726" s="884" t="s">
        <v>8464</v>
      </c>
      <c r="B4726" s="884" t="s">
        <v>24396</v>
      </c>
      <c r="C4726" s="885" t="s">
        <v>24397</v>
      </c>
      <c r="D4726" s="884" t="s">
        <v>9569</v>
      </c>
      <c r="E4726" s="884" t="s">
        <v>24398</v>
      </c>
      <c r="F4726" s="884" t="s">
        <v>18965</v>
      </c>
    </row>
    <row r="4727" customFormat="false" ht="34.5" hidden="false" customHeight="false" outlineLevel="0" collapsed="false">
      <c r="A4727" s="884" t="s">
        <v>8464</v>
      </c>
      <c r="B4727" s="884" t="s">
        <v>24399</v>
      </c>
      <c r="C4727" s="885" t="s">
        <v>24400</v>
      </c>
      <c r="D4727" s="884" t="s">
        <v>9569</v>
      </c>
      <c r="E4727" s="884" t="s">
        <v>23701</v>
      </c>
      <c r="F4727" s="884" t="s">
        <v>24401</v>
      </c>
    </row>
    <row r="4728" customFormat="false" ht="34.5" hidden="false" customHeight="false" outlineLevel="0" collapsed="false">
      <c r="A4728" s="884" t="s">
        <v>8464</v>
      </c>
      <c r="B4728" s="884" t="s">
        <v>24402</v>
      </c>
      <c r="C4728" s="885" t="s">
        <v>24403</v>
      </c>
      <c r="D4728" s="884" t="s">
        <v>9569</v>
      </c>
      <c r="E4728" s="884" t="s">
        <v>24404</v>
      </c>
      <c r="F4728" s="884" t="s">
        <v>10342</v>
      </c>
    </row>
    <row r="4729" customFormat="false" ht="34.5" hidden="false" customHeight="false" outlineLevel="0" collapsed="false">
      <c r="A4729" s="884" t="s">
        <v>8464</v>
      </c>
      <c r="B4729" s="884" t="s">
        <v>24405</v>
      </c>
      <c r="C4729" s="885" t="s">
        <v>24406</v>
      </c>
      <c r="D4729" s="884" t="s">
        <v>9569</v>
      </c>
      <c r="E4729" s="884" t="s">
        <v>22660</v>
      </c>
      <c r="F4729" s="884" t="s">
        <v>24407</v>
      </c>
    </row>
    <row r="4730" customFormat="false" ht="23.25" hidden="false" customHeight="false" outlineLevel="0" collapsed="false">
      <c r="A4730" s="884" t="s">
        <v>8464</v>
      </c>
      <c r="B4730" s="884" t="s">
        <v>24408</v>
      </c>
      <c r="C4730" s="885" t="s">
        <v>24409</v>
      </c>
      <c r="D4730" s="884" t="s">
        <v>9569</v>
      </c>
      <c r="E4730" s="884" t="s">
        <v>24410</v>
      </c>
      <c r="F4730" s="884" t="s">
        <v>22858</v>
      </c>
    </row>
    <row r="4731" customFormat="false" ht="34.5" hidden="false" customHeight="false" outlineLevel="0" collapsed="false">
      <c r="A4731" s="884" t="s">
        <v>8464</v>
      </c>
      <c r="B4731" s="884" t="s">
        <v>24411</v>
      </c>
      <c r="C4731" s="885" t="s">
        <v>24412</v>
      </c>
      <c r="D4731" s="884" t="s">
        <v>9569</v>
      </c>
      <c r="E4731" s="884" t="s">
        <v>24413</v>
      </c>
      <c r="F4731" s="884" t="s">
        <v>24414</v>
      </c>
    </row>
    <row r="4732" customFormat="false" ht="23.25" hidden="false" customHeight="false" outlineLevel="0" collapsed="false">
      <c r="A4732" s="884" t="s">
        <v>8464</v>
      </c>
      <c r="B4732" s="884" t="s">
        <v>24415</v>
      </c>
      <c r="C4732" s="885" t="s">
        <v>24416</v>
      </c>
      <c r="D4732" s="884" t="s">
        <v>9569</v>
      </c>
      <c r="E4732" s="884" t="s">
        <v>24417</v>
      </c>
      <c r="F4732" s="884" t="s">
        <v>24418</v>
      </c>
    </row>
    <row r="4733" customFormat="false" ht="34.5" hidden="false" customHeight="false" outlineLevel="0" collapsed="false">
      <c r="A4733" s="884" t="s">
        <v>8464</v>
      </c>
      <c r="B4733" s="884" t="s">
        <v>24419</v>
      </c>
      <c r="C4733" s="885" t="s">
        <v>24420</v>
      </c>
      <c r="D4733" s="884" t="s">
        <v>9569</v>
      </c>
      <c r="E4733" s="884" t="s">
        <v>24421</v>
      </c>
      <c r="F4733" s="884" t="s">
        <v>24422</v>
      </c>
    </row>
    <row r="4734" customFormat="false" ht="23.25" hidden="false" customHeight="false" outlineLevel="0" collapsed="false">
      <c r="A4734" s="884" t="s">
        <v>8464</v>
      </c>
      <c r="B4734" s="884" t="s">
        <v>24423</v>
      </c>
      <c r="C4734" s="885" t="s">
        <v>24424</v>
      </c>
      <c r="D4734" s="884" t="s">
        <v>9569</v>
      </c>
      <c r="E4734" s="884" t="s">
        <v>24425</v>
      </c>
      <c r="F4734" s="884" t="s">
        <v>24426</v>
      </c>
    </row>
    <row r="4735" customFormat="false" ht="34.5" hidden="false" customHeight="false" outlineLevel="0" collapsed="false">
      <c r="A4735" s="884" t="s">
        <v>8464</v>
      </c>
      <c r="B4735" s="884" t="s">
        <v>24427</v>
      </c>
      <c r="C4735" s="885" t="s">
        <v>24428</v>
      </c>
      <c r="D4735" s="884" t="s">
        <v>9569</v>
      </c>
      <c r="E4735" s="884" t="s">
        <v>24278</v>
      </c>
      <c r="F4735" s="884" t="s">
        <v>21773</v>
      </c>
    </row>
    <row r="4736" customFormat="false" ht="34.5" hidden="false" customHeight="false" outlineLevel="0" collapsed="false">
      <c r="A4736" s="884" t="s">
        <v>8464</v>
      </c>
      <c r="B4736" s="884" t="s">
        <v>24429</v>
      </c>
      <c r="C4736" s="885" t="s">
        <v>24430</v>
      </c>
      <c r="D4736" s="884" t="s">
        <v>9569</v>
      </c>
      <c r="E4736" s="884" t="s">
        <v>15510</v>
      </c>
      <c r="F4736" s="884" t="s">
        <v>15144</v>
      </c>
    </row>
    <row r="4737" customFormat="false" ht="34.5" hidden="false" customHeight="false" outlineLevel="0" collapsed="false">
      <c r="A4737" s="884" t="s">
        <v>8464</v>
      </c>
      <c r="B4737" s="884" t="s">
        <v>24431</v>
      </c>
      <c r="C4737" s="885" t="s">
        <v>24432</v>
      </c>
      <c r="D4737" s="884" t="s">
        <v>9569</v>
      </c>
      <c r="E4737" s="884" t="s">
        <v>19071</v>
      </c>
      <c r="F4737" s="884" t="s">
        <v>15308</v>
      </c>
    </row>
    <row r="4738" customFormat="false" ht="34.5" hidden="false" customHeight="false" outlineLevel="0" collapsed="false">
      <c r="A4738" s="884" t="s">
        <v>8464</v>
      </c>
      <c r="B4738" s="884" t="s">
        <v>24433</v>
      </c>
      <c r="C4738" s="885" t="s">
        <v>24434</v>
      </c>
      <c r="D4738" s="884" t="s">
        <v>9569</v>
      </c>
      <c r="E4738" s="884" t="s">
        <v>10295</v>
      </c>
      <c r="F4738" s="884" t="s">
        <v>8739</v>
      </c>
    </row>
    <row r="4739" customFormat="false" ht="34.5" hidden="false" customHeight="false" outlineLevel="0" collapsed="false">
      <c r="A4739" s="884" t="s">
        <v>8464</v>
      </c>
      <c r="B4739" s="884" t="s">
        <v>24435</v>
      </c>
      <c r="C4739" s="885" t="s">
        <v>24436</v>
      </c>
      <c r="D4739" s="884" t="s">
        <v>9569</v>
      </c>
      <c r="E4739" s="884" t="s">
        <v>24437</v>
      </c>
      <c r="F4739" s="884" t="s">
        <v>8620</v>
      </c>
    </row>
    <row r="4740" customFormat="false" ht="34.5" hidden="false" customHeight="false" outlineLevel="0" collapsed="false">
      <c r="A4740" s="884" t="s">
        <v>8464</v>
      </c>
      <c r="B4740" s="884" t="s">
        <v>24438</v>
      </c>
      <c r="C4740" s="885" t="s">
        <v>24439</v>
      </c>
      <c r="D4740" s="884" t="s">
        <v>9569</v>
      </c>
      <c r="E4740" s="884" t="s">
        <v>24440</v>
      </c>
      <c r="F4740" s="884" t="s">
        <v>24441</v>
      </c>
    </row>
    <row r="4741" customFormat="false" ht="23.25" hidden="false" customHeight="false" outlineLevel="0" collapsed="false">
      <c r="A4741" s="884" t="s">
        <v>8464</v>
      </c>
      <c r="B4741" s="884" t="s">
        <v>24442</v>
      </c>
      <c r="C4741" s="885" t="s">
        <v>24443</v>
      </c>
      <c r="D4741" s="884" t="s">
        <v>9569</v>
      </c>
      <c r="E4741" s="884" t="s">
        <v>24444</v>
      </c>
      <c r="F4741" s="884" t="s">
        <v>21394</v>
      </c>
    </row>
    <row r="4742" customFormat="false" ht="34.5" hidden="false" customHeight="false" outlineLevel="0" collapsed="false">
      <c r="A4742" s="884" t="s">
        <v>8464</v>
      </c>
      <c r="B4742" s="884" t="s">
        <v>24445</v>
      </c>
      <c r="C4742" s="885" t="s">
        <v>24446</v>
      </c>
      <c r="D4742" s="884" t="s">
        <v>9569</v>
      </c>
      <c r="E4742" s="884" t="s">
        <v>15510</v>
      </c>
      <c r="F4742" s="884" t="s">
        <v>24447</v>
      </c>
    </row>
    <row r="4743" customFormat="false" ht="34.5" hidden="false" customHeight="false" outlineLevel="0" collapsed="false">
      <c r="A4743" s="884" t="s">
        <v>8464</v>
      </c>
      <c r="B4743" s="884" t="s">
        <v>24448</v>
      </c>
      <c r="C4743" s="885" t="s">
        <v>24449</v>
      </c>
      <c r="D4743" s="884" t="s">
        <v>9569</v>
      </c>
      <c r="E4743" s="884" t="s">
        <v>10295</v>
      </c>
      <c r="F4743" s="884" t="s">
        <v>24450</v>
      </c>
    </row>
    <row r="4744" customFormat="false" ht="23.25" hidden="false" customHeight="false" outlineLevel="0" collapsed="false">
      <c r="A4744" s="884" t="s">
        <v>8464</v>
      </c>
      <c r="B4744" s="884" t="s">
        <v>24451</v>
      </c>
      <c r="C4744" s="885" t="s">
        <v>24452</v>
      </c>
      <c r="D4744" s="884" t="s">
        <v>9569</v>
      </c>
      <c r="E4744" s="884" t="s">
        <v>24453</v>
      </c>
      <c r="F4744" s="884" t="s">
        <v>18919</v>
      </c>
    </row>
    <row r="4745" customFormat="false" ht="23.25" hidden="false" customHeight="false" outlineLevel="0" collapsed="false">
      <c r="A4745" s="884" t="s">
        <v>8464</v>
      </c>
      <c r="B4745" s="884" t="s">
        <v>24454</v>
      </c>
      <c r="C4745" s="885" t="s">
        <v>24455</v>
      </c>
      <c r="D4745" s="884" t="s">
        <v>9569</v>
      </c>
      <c r="E4745" s="884" t="s">
        <v>22759</v>
      </c>
      <c r="F4745" s="884" t="s">
        <v>24456</v>
      </c>
    </row>
    <row r="4746" customFormat="false" ht="23.25" hidden="false" customHeight="false" outlineLevel="0" collapsed="false">
      <c r="A4746" s="884" t="s">
        <v>8464</v>
      </c>
      <c r="B4746" s="884" t="s">
        <v>24457</v>
      </c>
      <c r="C4746" s="885" t="s">
        <v>24458</v>
      </c>
      <c r="D4746" s="884" t="s">
        <v>9569</v>
      </c>
      <c r="E4746" s="884" t="s">
        <v>24459</v>
      </c>
      <c r="F4746" s="884" t="s">
        <v>24460</v>
      </c>
    </row>
    <row r="4747" customFormat="false" ht="23.25" hidden="false" customHeight="false" outlineLevel="0" collapsed="false">
      <c r="A4747" s="884" t="s">
        <v>8464</v>
      </c>
      <c r="B4747" s="884" t="s">
        <v>24461</v>
      </c>
      <c r="C4747" s="885" t="s">
        <v>24462</v>
      </c>
      <c r="D4747" s="884" t="s">
        <v>9569</v>
      </c>
      <c r="E4747" s="884" t="s">
        <v>18981</v>
      </c>
      <c r="F4747" s="884" t="s">
        <v>9238</v>
      </c>
    </row>
    <row r="4748" customFormat="false" ht="23.25" hidden="false" customHeight="false" outlineLevel="0" collapsed="false">
      <c r="A4748" s="884" t="s">
        <v>8464</v>
      </c>
      <c r="B4748" s="884" t="s">
        <v>24463</v>
      </c>
      <c r="C4748" s="885" t="s">
        <v>24464</v>
      </c>
      <c r="D4748" s="884" t="s">
        <v>9569</v>
      </c>
      <c r="E4748" s="884" t="s">
        <v>24465</v>
      </c>
      <c r="F4748" s="884" t="s">
        <v>13539</v>
      </c>
    </row>
    <row r="4749" customFormat="false" ht="23.25" hidden="false" customHeight="false" outlineLevel="0" collapsed="false">
      <c r="A4749" s="884" t="s">
        <v>8464</v>
      </c>
      <c r="B4749" s="884" t="s">
        <v>24466</v>
      </c>
      <c r="C4749" s="885" t="s">
        <v>24467</v>
      </c>
      <c r="D4749" s="884" t="s">
        <v>9569</v>
      </c>
      <c r="E4749" s="884" t="s">
        <v>24468</v>
      </c>
      <c r="F4749" s="884" t="s">
        <v>24469</v>
      </c>
    </row>
    <row r="4750" customFormat="false" ht="23.25" hidden="false" customHeight="false" outlineLevel="0" collapsed="false">
      <c r="A4750" s="884" t="s">
        <v>8464</v>
      </c>
      <c r="B4750" s="884" t="s">
        <v>24470</v>
      </c>
      <c r="C4750" s="885" t="s">
        <v>24471</v>
      </c>
      <c r="D4750" s="884" t="s">
        <v>9569</v>
      </c>
      <c r="E4750" s="884" t="s">
        <v>19823</v>
      </c>
      <c r="F4750" s="884" t="s">
        <v>24472</v>
      </c>
    </row>
    <row r="4751" customFormat="false" ht="23.25" hidden="false" customHeight="false" outlineLevel="0" collapsed="false">
      <c r="A4751" s="884" t="s">
        <v>8464</v>
      </c>
      <c r="B4751" s="884" t="s">
        <v>24473</v>
      </c>
      <c r="C4751" s="885" t="s">
        <v>24474</v>
      </c>
      <c r="D4751" s="884" t="s">
        <v>9569</v>
      </c>
      <c r="E4751" s="884" t="s">
        <v>24475</v>
      </c>
      <c r="F4751" s="884" t="s">
        <v>24476</v>
      </c>
    </row>
    <row r="4752" customFormat="false" ht="23.25" hidden="false" customHeight="false" outlineLevel="0" collapsed="false">
      <c r="A4752" s="884" t="s">
        <v>8464</v>
      </c>
      <c r="B4752" s="884" t="s">
        <v>24477</v>
      </c>
      <c r="C4752" s="885" t="s">
        <v>24478</v>
      </c>
      <c r="D4752" s="884" t="s">
        <v>9569</v>
      </c>
      <c r="E4752" s="884" t="s">
        <v>15304</v>
      </c>
      <c r="F4752" s="884" t="s">
        <v>17938</v>
      </c>
    </row>
    <row r="4753" customFormat="false" ht="23.25" hidden="false" customHeight="false" outlineLevel="0" collapsed="false">
      <c r="A4753" s="884" t="s">
        <v>8464</v>
      </c>
      <c r="B4753" s="884" t="s">
        <v>24479</v>
      </c>
      <c r="C4753" s="885" t="s">
        <v>24480</v>
      </c>
      <c r="D4753" s="884" t="s">
        <v>9569</v>
      </c>
      <c r="E4753" s="884" t="s">
        <v>23635</v>
      </c>
      <c r="F4753" s="884" t="s">
        <v>24481</v>
      </c>
    </row>
    <row r="4754" customFormat="false" ht="23.25" hidden="false" customHeight="false" outlineLevel="0" collapsed="false">
      <c r="A4754" s="884" t="s">
        <v>8464</v>
      </c>
      <c r="B4754" s="884" t="s">
        <v>24482</v>
      </c>
      <c r="C4754" s="885" t="s">
        <v>24483</v>
      </c>
      <c r="D4754" s="884" t="s">
        <v>9569</v>
      </c>
      <c r="E4754" s="884" t="s">
        <v>24484</v>
      </c>
      <c r="F4754" s="884" t="s">
        <v>24485</v>
      </c>
    </row>
    <row r="4755" customFormat="false" ht="23.25" hidden="false" customHeight="false" outlineLevel="0" collapsed="false">
      <c r="A4755" s="884" t="s">
        <v>8464</v>
      </c>
      <c r="B4755" s="884" t="s">
        <v>24486</v>
      </c>
      <c r="C4755" s="885" t="s">
        <v>24487</v>
      </c>
      <c r="D4755" s="884" t="s">
        <v>9569</v>
      </c>
      <c r="E4755" s="884" t="s">
        <v>24488</v>
      </c>
      <c r="F4755" s="884" t="s">
        <v>24333</v>
      </c>
    </row>
    <row r="4756" customFormat="false" ht="23.25" hidden="false" customHeight="false" outlineLevel="0" collapsed="false">
      <c r="A4756" s="884" t="s">
        <v>8464</v>
      </c>
      <c r="B4756" s="884" t="s">
        <v>24489</v>
      </c>
      <c r="C4756" s="885" t="s">
        <v>24490</v>
      </c>
      <c r="D4756" s="884" t="s">
        <v>9569</v>
      </c>
      <c r="E4756" s="884" t="s">
        <v>24491</v>
      </c>
      <c r="F4756" s="884" t="s">
        <v>24492</v>
      </c>
    </row>
    <row r="4757" customFormat="false" ht="23.25" hidden="false" customHeight="false" outlineLevel="0" collapsed="false">
      <c r="A4757" s="884" t="s">
        <v>8464</v>
      </c>
      <c r="B4757" s="884" t="s">
        <v>24493</v>
      </c>
      <c r="C4757" s="885" t="s">
        <v>24494</v>
      </c>
      <c r="D4757" s="884" t="s">
        <v>9569</v>
      </c>
      <c r="E4757" s="884" t="s">
        <v>24495</v>
      </c>
      <c r="F4757" s="884" t="s">
        <v>22756</v>
      </c>
    </row>
    <row r="4758" customFormat="false" ht="23.25" hidden="false" customHeight="false" outlineLevel="0" collapsed="false">
      <c r="A4758" s="884" t="s">
        <v>8464</v>
      </c>
      <c r="B4758" s="884" t="s">
        <v>24496</v>
      </c>
      <c r="C4758" s="885" t="s">
        <v>24497</v>
      </c>
      <c r="D4758" s="884" t="s">
        <v>9569</v>
      </c>
      <c r="E4758" s="884" t="s">
        <v>23679</v>
      </c>
      <c r="F4758" s="884" t="s">
        <v>24498</v>
      </c>
    </row>
    <row r="4759" customFormat="false" ht="23.25" hidden="false" customHeight="false" outlineLevel="0" collapsed="false">
      <c r="A4759" s="884" t="s">
        <v>8464</v>
      </c>
      <c r="B4759" s="884" t="s">
        <v>24499</v>
      </c>
      <c r="C4759" s="885" t="s">
        <v>24500</v>
      </c>
      <c r="D4759" s="884" t="s">
        <v>9569</v>
      </c>
      <c r="E4759" s="884" t="s">
        <v>24344</v>
      </c>
      <c r="F4759" s="884" t="s">
        <v>24501</v>
      </c>
    </row>
    <row r="4760" customFormat="false" ht="23.25" hidden="false" customHeight="false" outlineLevel="0" collapsed="false">
      <c r="A4760" s="884" t="s">
        <v>8464</v>
      </c>
      <c r="B4760" s="884" t="s">
        <v>24502</v>
      </c>
      <c r="C4760" s="885" t="s">
        <v>24503</v>
      </c>
      <c r="D4760" s="884" t="s">
        <v>9569</v>
      </c>
      <c r="E4760" s="884" t="s">
        <v>24504</v>
      </c>
      <c r="F4760" s="884" t="s">
        <v>24505</v>
      </c>
    </row>
    <row r="4761" customFormat="false" ht="23.25" hidden="false" customHeight="false" outlineLevel="0" collapsed="false">
      <c r="A4761" s="884" t="s">
        <v>8464</v>
      </c>
      <c r="B4761" s="884" t="s">
        <v>24506</v>
      </c>
      <c r="C4761" s="885" t="s">
        <v>24507</v>
      </c>
      <c r="D4761" s="884" t="s">
        <v>9569</v>
      </c>
      <c r="E4761" s="884" t="s">
        <v>24508</v>
      </c>
      <c r="F4761" s="884" t="s">
        <v>20830</v>
      </c>
    </row>
    <row r="4762" customFormat="false" ht="23.25" hidden="false" customHeight="false" outlineLevel="0" collapsed="false">
      <c r="A4762" s="884" t="s">
        <v>8464</v>
      </c>
      <c r="B4762" s="884" t="s">
        <v>24509</v>
      </c>
      <c r="C4762" s="885" t="s">
        <v>24510</v>
      </c>
      <c r="D4762" s="884" t="s">
        <v>9569</v>
      </c>
      <c r="E4762" s="884" t="s">
        <v>24511</v>
      </c>
      <c r="F4762" s="884" t="s">
        <v>24512</v>
      </c>
    </row>
    <row r="4763" customFormat="false" ht="23.25" hidden="false" customHeight="false" outlineLevel="0" collapsed="false">
      <c r="A4763" s="884" t="s">
        <v>8464</v>
      </c>
      <c r="B4763" s="884" t="s">
        <v>24513</v>
      </c>
      <c r="C4763" s="885" t="s">
        <v>24514</v>
      </c>
      <c r="D4763" s="884" t="s">
        <v>9569</v>
      </c>
      <c r="E4763" s="884" t="s">
        <v>24515</v>
      </c>
      <c r="F4763" s="884" t="s">
        <v>24516</v>
      </c>
    </row>
    <row r="4764" customFormat="false" ht="23.25" hidden="false" customHeight="false" outlineLevel="0" collapsed="false">
      <c r="A4764" s="884" t="s">
        <v>8464</v>
      </c>
      <c r="B4764" s="884" t="s">
        <v>24517</v>
      </c>
      <c r="C4764" s="885" t="s">
        <v>24518</v>
      </c>
      <c r="D4764" s="884" t="s">
        <v>9569</v>
      </c>
      <c r="E4764" s="884" t="s">
        <v>10150</v>
      </c>
      <c r="F4764" s="884" t="s">
        <v>24519</v>
      </c>
    </row>
    <row r="4765" customFormat="false" ht="23.25" hidden="false" customHeight="false" outlineLevel="0" collapsed="false">
      <c r="A4765" s="884" t="s">
        <v>8464</v>
      </c>
      <c r="B4765" s="884" t="s">
        <v>24520</v>
      </c>
      <c r="C4765" s="885" t="s">
        <v>24521</v>
      </c>
      <c r="D4765" s="884" t="s">
        <v>9569</v>
      </c>
      <c r="E4765" s="884" t="s">
        <v>24522</v>
      </c>
      <c r="F4765" s="884" t="s">
        <v>15311</v>
      </c>
    </row>
    <row r="4766" customFormat="false" ht="23.25" hidden="false" customHeight="false" outlineLevel="0" collapsed="false">
      <c r="A4766" s="884" t="s">
        <v>8464</v>
      </c>
      <c r="B4766" s="884" t="s">
        <v>24523</v>
      </c>
      <c r="C4766" s="885" t="s">
        <v>24524</v>
      </c>
      <c r="D4766" s="884" t="s">
        <v>9569</v>
      </c>
      <c r="E4766" s="884" t="s">
        <v>24139</v>
      </c>
      <c r="F4766" s="884" t="s">
        <v>24525</v>
      </c>
    </row>
    <row r="4767" customFormat="false" ht="23.25" hidden="false" customHeight="false" outlineLevel="0" collapsed="false">
      <c r="A4767" s="884" t="s">
        <v>8464</v>
      </c>
      <c r="B4767" s="884" t="s">
        <v>24526</v>
      </c>
      <c r="C4767" s="885" t="s">
        <v>24527</v>
      </c>
      <c r="D4767" s="884" t="s">
        <v>9569</v>
      </c>
      <c r="E4767" s="884" t="s">
        <v>22782</v>
      </c>
      <c r="F4767" s="884" t="s">
        <v>24528</v>
      </c>
    </row>
    <row r="4768" customFormat="false" ht="23.25" hidden="false" customHeight="false" outlineLevel="0" collapsed="false">
      <c r="A4768" s="884" t="s">
        <v>8464</v>
      </c>
      <c r="B4768" s="884" t="s">
        <v>24529</v>
      </c>
      <c r="C4768" s="885" t="s">
        <v>24530</v>
      </c>
      <c r="D4768" s="884" t="s">
        <v>9569</v>
      </c>
      <c r="E4768" s="884" t="s">
        <v>24531</v>
      </c>
      <c r="F4768" s="884" t="s">
        <v>24532</v>
      </c>
    </row>
    <row r="4769" customFormat="false" ht="23.25" hidden="false" customHeight="false" outlineLevel="0" collapsed="false">
      <c r="A4769" s="884" t="s">
        <v>8464</v>
      </c>
      <c r="B4769" s="884" t="s">
        <v>24533</v>
      </c>
      <c r="C4769" s="885" t="s">
        <v>24534</v>
      </c>
      <c r="D4769" s="884" t="s">
        <v>9569</v>
      </c>
      <c r="E4769" s="884" t="s">
        <v>24535</v>
      </c>
      <c r="F4769" s="884" t="s">
        <v>24536</v>
      </c>
    </row>
    <row r="4770" customFormat="false" ht="23.25" hidden="false" customHeight="false" outlineLevel="0" collapsed="false">
      <c r="A4770" s="884" t="s">
        <v>8464</v>
      </c>
      <c r="B4770" s="884" t="s">
        <v>24537</v>
      </c>
      <c r="C4770" s="885" t="s">
        <v>24538</v>
      </c>
      <c r="D4770" s="884" t="s">
        <v>9569</v>
      </c>
      <c r="E4770" s="884" t="s">
        <v>24539</v>
      </c>
      <c r="F4770" s="884" t="s">
        <v>24540</v>
      </c>
    </row>
    <row r="4771" customFormat="false" ht="23.25" hidden="false" customHeight="false" outlineLevel="0" collapsed="false">
      <c r="A4771" s="884" t="s">
        <v>8464</v>
      </c>
      <c r="B4771" s="884" t="s">
        <v>24541</v>
      </c>
      <c r="C4771" s="885" t="s">
        <v>24542</v>
      </c>
      <c r="D4771" s="884" t="s">
        <v>9569</v>
      </c>
      <c r="E4771" s="884" t="s">
        <v>24543</v>
      </c>
      <c r="F4771" s="884" t="s">
        <v>24544</v>
      </c>
    </row>
    <row r="4772" customFormat="false" ht="23.25" hidden="false" customHeight="false" outlineLevel="0" collapsed="false">
      <c r="A4772" s="884" t="s">
        <v>8464</v>
      </c>
      <c r="B4772" s="884" t="s">
        <v>24545</v>
      </c>
      <c r="C4772" s="885" t="s">
        <v>24546</v>
      </c>
      <c r="D4772" s="884" t="s">
        <v>9569</v>
      </c>
      <c r="E4772" s="884" t="s">
        <v>24547</v>
      </c>
      <c r="F4772" s="884" t="s">
        <v>24548</v>
      </c>
    </row>
    <row r="4773" customFormat="false" ht="23.25" hidden="false" customHeight="false" outlineLevel="0" collapsed="false">
      <c r="A4773" s="884" t="s">
        <v>8464</v>
      </c>
      <c r="B4773" s="884" t="s">
        <v>24549</v>
      </c>
      <c r="C4773" s="885" t="s">
        <v>24550</v>
      </c>
      <c r="D4773" s="884" t="s">
        <v>9569</v>
      </c>
      <c r="E4773" s="884" t="s">
        <v>17178</v>
      </c>
      <c r="F4773" s="884" t="s">
        <v>24551</v>
      </c>
    </row>
    <row r="4774" customFormat="false" ht="23.25" hidden="false" customHeight="false" outlineLevel="0" collapsed="false">
      <c r="A4774" s="884" t="s">
        <v>8464</v>
      </c>
      <c r="B4774" s="884" t="s">
        <v>24552</v>
      </c>
      <c r="C4774" s="885" t="s">
        <v>24553</v>
      </c>
      <c r="D4774" s="884" t="s">
        <v>9569</v>
      </c>
      <c r="E4774" s="884" t="s">
        <v>24554</v>
      </c>
      <c r="F4774" s="884" t="s">
        <v>24555</v>
      </c>
    </row>
    <row r="4775" customFormat="false" ht="23.25" hidden="false" customHeight="false" outlineLevel="0" collapsed="false">
      <c r="A4775" s="884" t="s">
        <v>8464</v>
      </c>
      <c r="B4775" s="884" t="s">
        <v>24556</v>
      </c>
      <c r="C4775" s="885" t="s">
        <v>24557</v>
      </c>
      <c r="D4775" s="884" t="s">
        <v>9569</v>
      </c>
      <c r="E4775" s="884" t="s">
        <v>24511</v>
      </c>
      <c r="F4775" s="884" t="s">
        <v>24558</v>
      </c>
    </row>
    <row r="4776" customFormat="false" ht="23.25" hidden="false" customHeight="false" outlineLevel="0" collapsed="false">
      <c r="A4776" s="884" t="s">
        <v>8464</v>
      </c>
      <c r="B4776" s="884" t="s">
        <v>24559</v>
      </c>
      <c r="C4776" s="885" t="s">
        <v>24560</v>
      </c>
      <c r="D4776" s="884" t="s">
        <v>9569</v>
      </c>
      <c r="E4776" s="884" t="s">
        <v>24561</v>
      </c>
      <c r="F4776" s="884" t="s">
        <v>24562</v>
      </c>
    </row>
    <row r="4777" customFormat="false" ht="23.25" hidden="false" customHeight="false" outlineLevel="0" collapsed="false">
      <c r="A4777" s="884" t="s">
        <v>8464</v>
      </c>
      <c r="B4777" s="884" t="s">
        <v>24563</v>
      </c>
      <c r="C4777" s="885" t="s">
        <v>24564</v>
      </c>
      <c r="D4777" s="884" t="s">
        <v>9569</v>
      </c>
      <c r="E4777" s="884" t="s">
        <v>24565</v>
      </c>
      <c r="F4777" s="884" t="s">
        <v>24566</v>
      </c>
    </row>
    <row r="4778" customFormat="false" ht="23.25" hidden="false" customHeight="false" outlineLevel="0" collapsed="false">
      <c r="A4778" s="884" t="s">
        <v>8464</v>
      </c>
      <c r="B4778" s="884" t="s">
        <v>24567</v>
      </c>
      <c r="C4778" s="885" t="s">
        <v>24568</v>
      </c>
      <c r="D4778" s="884" t="s">
        <v>9569</v>
      </c>
      <c r="E4778" s="884" t="s">
        <v>24569</v>
      </c>
      <c r="F4778" s="884" t="s">
        <v>24570</v>
      </c>
    </row>
    <row r="4779" customFormat="false" ht="23.25" hidden="false" customHeight="false" outlineLevel="0" collapsed="false">
      <c r="A4779" s="884" t="s">
        <v>8464</v>
      </c>
      <c r="B4779" s="884" t="s">
        <v>24571</v>
      </c>
      <c r="C4779" s="885" t="s">
        <v>24572</v>
      </c>
      <c r="D4779" s="884" t="s">
        <v>9569</v>
      </c>
      <c r="E4779" s="884" t="s">
        <v>10460</v>
      </c>
      <c r="F4779" s="884" t="s">
        <v>24573</v>
      </c>
    </row>
    <row r="4780" customFormat="false" ht="23.25" hidden="false" customHeight="false" outlineLevel="0" collapsed="false">
      <c r="A4780" s="884" t="s">
        <v>8464</v>
      </c>
      <c r="B4780" s="884" t="s">
        <v>24574</v>
      </c>
      <c r="C4780" s="885" t="s">
        <v>24575</v>
      </c>
      <c r="D4780" s="884" t="s">
        <v>9569</v>
      </c>
      <c r="E4780" s="884" t="s">
        <v>23031</v>
      </c>
      <c r="F4780" s="884" t="s">
        <v>10513</v>
      </c>
    </row>
    <row r="4781" customFormat="false" ht="23.25" hidden="false" customHeight="false" outlineLevel="0" collapsed="false">
      <c r="A4781" s="884" t="s">
        <v>8464</v>
      </c>
      <c r="B4781" s="884" t="s">
        <v>24576</v>
      </c>
      <c r="C4781" s="885" t="s">
        <v>24577</v>
      </c>
      <c r="D4781" s="884" t="s">
        <v>9569</v>
      </c>
      <c r="E4781" s="884" t="s">
        <v>24578</v>
      </c>
      <c r="F4781" s="884" t="s">
        <v>24579</v>
      </c>
    </row>
    <row r="4782" customFormat="false" ht="23.25" hidden="false" customHeight="false" outlineLevel="0" collapsed="false">
      <c r="A4782" s="884" t="s">
        <v>8464</v>
      </c>
      <c r="B4782" s="884" t="s">
        <v>24580</v>
      </c>
      <c r="C4782" s="885" t="s">
        <v>24581</v>
      </c>
      <c r="D4782" s="884" t="s">
        <v>9569</v>
      </c>
      <c r="E4782" s="884" t="s">
        <v>24582</v>
      </c>
      <c r="F4782" s="884" t="s">
        <v>24583</v>
      </c>
    </row>
    <row r="4783" customFormat="false" ht="23.25" hidden="false" customHeight="false" outlineLevel="0" collapsed="false">
      <c r="A4783" s="884" t="s">
        <v>8464</v>
      </c>
      <c r="B4783" s="884" t="s">
        <v>24584</v>
      </c>
      <c r="C4783" s="885" t="s">
        <v>24585</v>
      </c>
      <c r="D4783" s="884" t="s">
        <v>9569</v>
      </c>
      <c r="E4783" s="884" t="s">
        <v>24586</v>
      </c>
      <c r="F4783" s="884" t="s">
        <v>24587</v>
      </c>
    </row>
    <row r="4784" customFormat="false" ht="15" hidden="false" customHeight="false" outlineLevel="0" collapsed="false">
      <c r="A4784" s="884" t="s">
        <v>8464</v>
      </c>
      <c r="B4784" s="884" t="s">
        <v>24588</v>
      </c>
      <c r="C4784" s="885" t="s">
        <v>24589</v>
      </c>
      <c r="D4784" s="884" t="s">
        <v>9569</v>
      </c>
      <c r="E4784" s="884" t="s">
        <v>24590</v>
      </c>
      <c r="F4784" s="884" t="s">
        <v>23044</v>
      </c>
    </row>
    <row r="4785" customFormat="false" ht="15" hidden="false" customHeight="false" outlineLevel="0" collapsed="false">
      <c r="A4785" s="884" t="s">
        <v>8464</v>
      </c>
      <c r="B4785" s="884" t="s">
        <v>24591</v>
      </c>
      <c r="C4785" s="885" t="s">
        <v>24592</v>
      </c>
      <c r="D4785" s="884" t="s">
        <v>9569</v>
      </c>
      <c r="E4785" s="884" t="s">
        <v>24057</v>
      </c>
      <c r="F4785" s="884" t="s">
        <v>22694</v>
      </c>
    </row>
    <row r="4786" customFormat="false" ht="23.25" hidden="false" customHeight="false" outlineLevel="0" collapsed="false">
      <c r="A4786" s="884" t="s">
        <v>8464</v>
      </c>
      <c r="B4786" s="884" t="s">
        <v>24593</v>
      </c>
      <c r="C4786" s="885" t="s">
        <v>24594</v>
      </c>
      <c r="D4786" s="884" t="s">
        <v>9569</v>
      </c>
      <c r="E4786" s="884" t="s">
        <v>8565</v>
      </c>
      <c r="F4786" s="884" t="s">
        <v>19229</v>
      </c>
    </row>
    <row r="4787" customFormat="false" ht="23.25" hidden="false" customHeight="false" outlineLevel="0" collapsed="false">
      <c r="A4787" s="884" t="s">
        <v>8464</v>
      </c>
      <c r="B4787" s="884" t="s">
        <v>24595</v>
      </c>
      <c r="C4787" s="885" t="s">
        <v>24596</v>
      </c>
      <c r="D4787" s="884" t="s">
        <v>9569</v>
      </c>
      <c r="E4787" s="884" t="s">
        <v>24597</v>
      </c>
      <c r="F4787" s="884" t="s">
        <v>16759</v>
      </c>
    </row>
    <row r="4788" customFormat="false" ht="23.25" hidden="false" customHeight="false" outlineLevel="0" collapsed="false">
      <c r="A4788" s="884" t="s">
        <v>8464</v>
      </c>
      <c r="B4788" s="884" t="s">
        <v>24598</v>
      </c>
      <c r="C4788" s="885" t="s">
        <v>24599</v>
      </c>
      <c r="D4788" s="884" t="s">
        <v>9569</v>
      </c>
      <c r="E4788" s="884" t="s">
        <v>24600</v>
      </c>
      <c r="F4788" s="884" t="s">
        <v>24601</v>
      </c>
    </row>
    <row r="4789" customFormat="false" ht="15" hidden="false" customHeight="false" outlineLevel="0" collapsed="false">
      <c r="A4789" s="884" t="s">
        <v>8464</v>
      </c>
      <c r="B4789" s="884" t="s">
        <v>24602</v>
      </c>
      <c r="C4789" s="885" t="s">
        <v>24603</v>
      </c>
      <c r="D4789" s="884" t="s">
        <v>9569</v>
      </c>
      <c r="E4789" s="884" t="s">
        <v>24604</v>
      </c>
      <c r="F4789" s="884" t="s">
        <v>24605</v>
      </c>
    </row>
    <row r="4790" customFormat="false" ht="23.25" hidden="false" customHeight="false" outlineLevel="0" collapsed="false">
      <c r="A4790" s="884" t="s">
        <v>8464</v>
      </c>
      <c r="B4790" s="884" t="s">
        <v>24606</v>
      </c>
      <c r="C4790" s="885" t="s">
        <v>24607</v>
      </c>
      <c r="D4790" s="884" t="s">
        <v>9569</v>
      </c>
      <c r="E4790" s="884" t="s">
        <v>24608</v>
      </c>
      <c r="F4790" s="884" t="s">
        <v>24609</v>
      </c>
    </row>
    <row r="4791" customFormat="false" ht="23.25" hidden="false" customHeight="false" outlineLevel="0" collapsed="false">
      <c r="A4791" s="884" t="s">
        <v>8464</v>
      </c>
      <c r="B4791" s="884" t="s">
        <v>24610</v>
      </c>
      <c r="C4791" s="885" t="s">
        <v>24611</v>
      </c>
      <c r="D4791" s="884" t="s">
        <v>9569</v>
      </c>
      <c r="E4791" s="884" t="s">
        <v>24612</v>
      </c>
      <c r="F4791" s="884" t="s">
        <v>24613</v>
      </c>
    </row>
    <row r="4792" customFormat="false" ht="23.25" hidden="false" customHeight="false" outlineLevel="0" collapsed="false">
      <c r="A4792" s="884" t="s">
        <v>8464</v>
      </c>
      <c r="B4792" s="884" t="s">
        <v>24614</v>
      </c>
      <c r="C4792" s="885" t="s">
        <v>24615</v>
      </c>
      <c r="D4792" s="884" t="s">
        <v>9569</v>
      </c>
      <c r="E4792" s="884" t="s">
        <v>24616</v>
      </c>
      <c r="F4792" s="884" t="s">
        <v>24617</v>
      </c>
    </row>
    <row r="4793" customFormat="false" ht="23.25" hidden="false" customHeight="false" outlineLevel="0" collapsed="false">
      <c r="A4793" s="884" t="s">
        <v>8464</v>
      </c>
      <c r="B4793" s="884" t="s">
        <v>24618</v>
      </c>
      <c r="C4793" s="885" t="s">
        <v>24619</v>
      </c>
      <c r="D4793" s="884" t="s">
        <v>9569</v>
      </c>
      <c r="E4793" s="884" t="s">
        <v>24620</v>
      </c>
      <c r="F4793" s="884" t="s">
        <v>24621</v>
      </c>
    </row>
    <row r="4794" customFormat="false" ht="23.25" hidden="false" customHeight="false" outlineLevel="0" collapsed="false">
      <c r="A4794" s="884" t="s">
        <v>8464</v>
      </c>
      <c r="B4794" s="884" t="s">
        <v>24622</v>
      </c>
      <c r="C4794" s="885" t="s">
        <v>24623</v>
      </c>
      <c r="D4794" s="884" t="s">
        <v>9569</v>
      </c>
      <c r="E4794" s="884" t="s">
        <v>24624</v>
      </c>
      <c r="F4794" s="884" t="s">
        <v>24625</v>
      </c>
    </row>
    <row r="4795" customFormat="false" ht="23.25" hidden="false" customHeight="false" outlineLevel="0" collapsed="false">
      <c r="A4795" s="884" t="s">
        <v>8464</v>
      </c>
      <c r="B4795" s="884" t="s">
        <v>24626</v>
      </c>
      <c r="C4795" s="885" t="s">
        <v>24627</v>
      </c>
      <c r="D4795" s="884" t="s">
        <v>9569</v>
      </c>
      <c r="E4795" s="884" t="s">
        <v>14202</v>
      </c>
      <c r="F4795" s="884" t="s">
        <v>24628</v>
      </c>
    </row>
    <row r="4796" customFormat="false" ht="23.25" hidden="false" customHeight="false" outlineLevel="0" collapsed="false">
      <c r="A4796" s="884" t="s">
        <v>8464</v>
      </c>
      <c r="B4796" s="884" t="s">
        <v>24629</v>
      </c>
      <c r="C4796" s="885" t="s">
        <v>24630</v>
      </c>
      <c r="D4796" s="884" t="s">
        <v>9569</v>
      </c>
      <c r="E4796" s="884" t="s">
        <v>24631</v>
      </c>
      <c r="F4796" s="884" t="s">
        <v>24632</v>
      </c>
    </row>
    <row r="4797" customFormat="false" ht="23.25" hidden="false" customHeight="false" outlineLevel="0" collapsed="false">
      <c r="A4797" s="884" t="s">
        <v>8464</v>
      </c>
      <c r="B4797" s="884" t="s">
        <v>24633</v>
      </c>
      <c r="C4797" s="885" t="s">
        <v>24634</v>
      </c>
      <c r="D4797" s="884" t="s">
        <v>9569</v>
      </c>
      <c r="E4797" s="884" t="s">
        <v>9297</v>
      </c>
      <c r="F4797" s="884" t="s">
        <v>24635</v>
      </c>
    </row>
    <row r="4798" customFormat="false" ht="23.25" hidden="false" customHeight="false" outlineLevel="0" collapsed="false">
      <c r="A4798" s="884" t="s">
        <v>8464</v>
      </c>
      <c r="B4798" s="884" t="s">
        <v>24636</v>
      </c>
      <c r="C4798" s="885" t="s">
        <v>24637</v>
      </c>
      <c r="D4798" s="884" t="s">
        <v>9569</v>
      </c>
      <c r="E4798" s="884" t="s">
        <v>24638</v>
      </c>
      <c r="F4798" s="884" t="s">
        <v>24639</v>
      </c>
    </row>
    <row r="4799" customFormat="false" ht="23.25" hidden="false" customHeight="false" outlineLevel="0" collapsed="false">
      <c r="A4799" s="884" t="s">
        <v>8464</v>
      </c>
      <c r="B4799" s="884" t="s">
        <v>24640</v>
      </c>
      <c r="C4799" s="885" t="s">
        <v>24641</v>
      </c>
      <c r="D4799" s="884" t="s">
        <v>9569</v>
      </c>
      <c r="E4799" s="884" t="s">
        <v>24642</v>
      </c>
      <c r="F4799" s="884" t="s">
        <v>13056</v>
      </c>
    </row>
    <row r="4800" customFormat="false" ht="23.25" hidden="false" customHeight="false" outlineLevel="0" collapsed="false">
      <c r="A4800" s="884" t="s">
        <v>8464</v>
      </c>
      <c r="B4800" s="884" t="s">
        <v>24643</v>
      </c>
      <c r="C4800" s="885" t="s">
        <v>24644</v>
      </c>
      <c r="D4800" s="884" t="s">
        <v>9569</v>
      </c>
      <c r="E4800" s="884" t="s">
        <v>24645</v>
      </c>
      <c r="F4800" s="884" t="s">
        <v>24646</v>
      </c>
    </row>
    <row r="4801" customFormat="false" ht="23.25" hidden="false" customHeight="false" outlineLevel="0" collapsed="false">
      <c r="A4801" s="884" t="s">
        <v>8464</v>
      </c>
      <c r="B4801" s="884" t="s">
        <v>24647</v>
      </c>
      <c r="C4801" s="885" t="s">
        <v>24648</v>
      </c>
      <c r="D4801" s="884" t="s">
        <v>9569</v>
      </c>
      <c r="E4801" s="884" t="s">
        <v>24649</v>
      </c>
      <c r="F4801" s="884" t="s">
        <v>24650</v>
      </c>
    </row>
    <row r="4802" customFormat="false" ht="23.25" hidden="false" customHeight="false" outlineLevel="0" collapsed="false">
      <c r="A4802" s="884" t="s">
        <v>8464</v>
      </c>
      <c r="B4802" s="884" t="s">
        <v>24651</v>
      </c>
      <c r="C4802" s="885" t="s">
        <v>24652</v>
      </c>
      <c r="D4802" s="884" t="s">
        <v>9569</v>
      </c>
      <c r="E4802" s="884" t="s">
        <v>24653</v>
      </c>
      <c r="F4802" s="884" t="s">
        <v>24654</v>
      </c>
    </row>
    <row r="4803" customFormat="false" ht="23.25" hidden="false" customHeight="false" outlineLevel="0" collapsed="false">
      <c r="A4803" s="884" t="s">
        <v>8464</v>
      </c>
      <c r="B4803" s="884" t="s">
        <v>24655</v>
      </c>
      <c r="C4803" s="885" t="s">
        <v>24656</v>
      </c>
      <c r="D4803" s="884" t="s">
        <v>9569</v>
      </c>
      <c r="E4803" s="884" t="s">
        <v>24657</v>
      </c>
      <c r="F4803" s="884" t="s">
        <v>24658</v>
      </c>
    </row>
    <row r="4804" customFormat="false" ht="23.25" hidden="false" customHeight="false" outlineLevel="0" collapsed="false">
      <c r="A4804" s="884" t="s">
        <v>8464</v>
      </c>
      <c r="B4804" s="884" t="s">
        <v>24659</v>
      </c>
      <c r="C4804" s="885" t="s">
        <v>24660</v>
      </c>
      <c r="D4804" s="884" t="s">
        <v>9569</v>
      </c>
      <c r="E4804" s="884" t="s">
        <v>24661</v>
      </c>
      <c r="F4804" s="884" t="s">
        <v>17517</v>
      </c>
    </row>
    <row r="4805" customFormat="false" ht="23.25" hidden="false" customHeight="false" outlineLevel="0" collapsed="false">
      <c r="A4805" s="884" t="s">
        <v>8464</v>
      </c>
      <c r="B4805" s="884" t="s">
        <v>24662</v>
      </c>
      <c r="C4805" s="885" t="s">
        <v>24663</v>
      </c>
      <c r="D4805" s="884" t="s">
        <v>9569</v>
      </c>
      <c r="E4805" s="884" t="s">
        <v>22690</v>
      </c>
      <c r="F4805" s="884" t="s">
        <v>20926</v>
      </c>
    </row>
    <row r="4806" customFormat="false" ht="15" hidden="false" customHeight="false" outlineLevel="0" collapsed="false">
      <c r="A4806" s="884" t="s">
        <v>8464</v>
      </c>
      <c r="B4806" s="884" t="s">
        <v>24664</v>
      </c>
      <c r="C4806" s="885" t="s">
        <v>24665</v>
      </c>
      <c r="D4806" s="884" t="s">
        <v>9569</v>
      </c>
      <c r="E4806" s="884" t="s">
        <v>15188</v>
      </c>
      <c r="F4806" s="884" t="s">
        <v>24666</v>
      </c>
    </row>
    <row r="4807" customFormat="false" ht="15" hidden="false" customHeight="false" outlineLevel="0" collapsed="false">
      <c r="A4807" s="884" t="s">
        <v>8464</v>
      </c>
      <c r="B4807" s="884" t="s">
        <v>24667</v>
      </c>
      <c r="C4807" s="885" t="s">
        <v>24668</v>
      </c>
      <c r="D4807" s="884" t="s">
        <v>8467</v>
      </c>
      <c r="E4807" s="884" t="s">
        <v>15841</v>
      </c>
      <c r="F4807" s="884" t="s">
        <v>11071</v>
      </c>
    </row>
    <row r="4808" customFormat="false" ht="15" hidden="false" customHeight="false" outlineLevel="0" collapsed="false">
      <c r="A4808" s="884" t="s">
        <v>8464</v>
      </c>
      <c r="B4808" s="884" t="s">
        <v>24669</v>
      </c>
      <c r="C4808" s="885" t="s">
        <v>24670</v>
      </c>
      <c r="D4808" s="884" t="s">
        <v>8467</v>
      </c>
      <c r="E4808" s="884" t="s">
        <v>20945</v>
      </c>
      <c r="F4808" s="884" t="s">
        <v>23654</v>
      </c>
    </row>
    <row r="4809" customFormat="false" ht="23.25" hidden="false" customHeight="false" outlineLevel="0" collapsed="false">
      <c r="A4809" s="884" t="s">
        <v>8464</v>
      </c>
      <c r="B4809" s="884" t="s">
        <v>24671</v>
      </c>
      <c r="C4809" s="885" t="s">
        <v>24672</v>
      </c>
      <c r="D4809" s="884" t="s">
        <v>9569</v>
      </c>
      <c r="E4809" s="884" t="s">
        <v>24673</v>
      </c>
      <c r="F4809" s="884" t="s">
        <v>24674</v>
      </c>
    </row>
    <row r="4810" customFormat="false" ht="23.25" hidden="false" customHeight="false" outlineLevel="0" collapsed="false">
      <c r="A4810" s="884" t="s">
        <v>8464</v>
      </c>
      <c r="B4810" s="884" t="s">
        <v>24675</v>
      </c>
      <c r="C4810" s="885" t="s">
        <v>24676</v>
      </c>
      <c r="D4810" s="884" t="s">
        <v>9569</v>
      </c>
      <c r="E4810" s="884" t="s">
        <v>24677</v>
      </c>
      <c r="F4810" s="884" t="s">
        <v>24678</v>
      </c>
    </row>
    <row r="4811" customFormat="false" ht="23.25" hidden="false" customHeight="false" outlineLevel="0" collapsed="false">
      <c r="A4811" s="884" t="s">
        <v>8464</v>
      </c>
      <c r="B4811" s="884" t="s">
        <v>24679</v>
      </c>
      <c r="C4811" s="885" t="s">
        <v>24680</v>
      </c>
      <c r="D4811" s="884" t="s">
        <v>9569</v>
      </c>
      <c r="E4811" s="884" t="s">
        <v>24681</v>
      </c>
      <c r="F4811" s="884" t="s">
        <v>24682</v>
      </c>
    </row>
    <row r="4812" customFormat="false" ht="23.25" hidden="false" customHeight="false" outlineLevel="0" collapsed="false">
      <c r="A4812" s="884" t="s">
        <v>8464</v>
      </c>
      <c r="B4812" s="884" t="s">
        <v>24683</v>
      </c>
      <c r="C4812" s="885" t="s">
        <v>24684</v>
      </c>
      <c r="D4812" s="884" t="s">
        <v>9569</v>
      </c>
      <c r="E4812" s="884" t="s">
        <v>12461</v>
      </c>
      <c r="F4812" s="884" t="s">
        <v>20784</v>
      </c>
    </row>
    <row r="4813" customFormat="false" ht="15" hidden="false" customHeight="false" outlineLevel="0" collapsed="false">
      <c r="A4813" s="884" t="s">
        <v>8464</v>
      </c>
      <c r="B4813" s="884" t="s">
        <v>24685</v>
      </c>
      <c r="C4813" s="885" t="s">
        <v>24686</v>
      </c>
      <c r="D4813" s="884" t="s">
        <v>9569</v>
      </c>
      <c r="E4813" s="884" t="s">
        <v>21299</v>
      </c>
      <c r="F4813" s="884" t="s">
        <v>17501</v>
      </c>
    </row>
    <row r="4814" customFormat="false" ht="15" hidden="false" customHeight="false" outlineLevel="0" collapsed="false">
      <c r="A4814" s="884" t="s">
        <v>8464</v>
      </c>
      <c r="B4814" s="884" t="s">
        <v>24687</v>
      </c>
      <c r="C4814" s="885" t="s">
        <v>24688</v>
      </c>
      <c r="D4814" s="884" t="s">
        <v>9569</v>
      </c>
      <c r="E4814" s="884" t="s">
        <v>18691</v>
      </c>
      <c r="F4814" s="884" t="s">
        <v>24689</v>
      </c>
    </row>
    <row r="4815" customFormat="false" ht="15" hidden="false" customHeight="false" outlineLevel="0" collapsed="false">
      <c r="A4815" s="884" t="s">
        <v>8464</v>
      </c>
      <c r="B4815" s="884" t="s">
        <v>24690</v>
      </c>
      <c r="C4815" s="885" t="s">
        <v>24691</v>
      </c>
      <c r="D4815" s="884" t="s">
        <v>12719</v>
      </c>
      <c r="E4815" s="884" t="s">
        <v>21964</v>
      </c>
      <c r="F4815" s="884" t="s">
        <v>24692</v>
      </c>
    </row>
    <row r="4816" customFormat="false" ht="23.25" hidden="false" customHeight="false" outlineLevel="0" collapsed="false">
      <c r="A4816" s="884" t="s">
        <v>8464</v>
      </c>
      <c r="B4816" s="884" t="s">
        <v>24693</v>
      </c>
      <c r="C4816" s="885" t="s">
        <v>24694</v>
      </c>
      <c r="D4816" s="884" t="s">
        <v>9569</v>
      </c>
      <c r="E4816" s="884" t="s">
        <v>24695</v>
      </c>
      <c r="F4816" s="884" t="s">
        <v>24696</v>
      </c>
    </row>
    <row r="4817" customFormat="false" ht="15" hidden="false" customHeight="false" outlineLevel="0" collapsed="false">
      <c r="A4817" s="884" t="s">
        <v>8464</v>
      </c>
      <c r="B4817" s="884" t="s">
        <v>24697</v>
      </c>
      <c r="C4817" s="885" t="s">
        <v>24698</v>
      </c>
      <c r="D4817" s="884" t="s">
        <v>9569</v>
      </c>
      <c r="E4817" s="884" t="s">
        <v>11676</v>
      </c>
      <c r="F4817" s="884" t="s">
        <v>11676</v>
      </c>
    </row>
    <row r="4818" customFormat="false" ht="23.25" hidden="false" customHeight="false" outlineLevel="0" collapsed="false">
      <c r="A4818" s="884" t="s">
        <v>8464</v>
      </c>
      <c r="B4818" s="884" t="s">
        <v>24699</v>
      </c>
      <c r="C4818" s="885" t="s">
        <v>24700</v>
      </c>
      <c r="D4818" s="884" t="s">
        <v>12719</v>
      </c>
      <c r="E4818" s="884" t="s">
        <v>24701</v>
      </c>
      <c r="F4818" s="884" t="s">
        <v>8789</v>
      </c>
    </row>
    <row r="4819" customFormat="false" ht="23.25" hidden="false" customHeight="false" outlineLevel="0" collapsed="false">
      <c r="A4819" s="884" t="s">
        <v>8464</v>
      </c>
      <c r="B4819" s="884" t="s">
        <v>24702</v>
      </c>
      <c r="C4819" s="885" t="s">
        <v>24703</v>
      </c>
      <c r="D4819" s="884" t="s">
        <v>12719</v>
      </c>
      <c r="E4819" s="884" t="s">
        <v>24704</v>
      </c>
      <c r="F4819" s="884" t="s">
        <v>24705</v>
      </c>
    </row>
    <row r="4820" customFormat="false" ht="23.25" hidden="false" customHeight="false" outlineLevel="0" collapsed="false">
      <c r="A4820" s="884" t="s">
        <v>8464</v>
      </c>
      <c r="B4820" s="884" t="s">
        <v>24706</v>
      </c>
      <c r="C4820" s="885" t="s">
        <v>24707</v>
      </c>
      <c r="D4820" s="884" t="s">
        <v>12719</v>
      </c>
      <c r="E4820" s="884" t="s">
        <v>24708</v>
      </c>
      <c r="F4820" s="884" t="s">
        <v>10206</v>
      </c>
    </row>
    <row r="4821" customFormat="false" ht="23.25" hidden="false" customHeight="false" outlineLevel="0" collapsed="false">
      <c r="A4821" s="884" t="s">
        <v>8464</v>
      </c>
      <c r="B4821" s="884" t="s">
        <v>24709</v>
      </c>
      <c r="C4821" s="885" t="s">
        <v>24710</v>
      </c>
      <c r="D4821" s="884" t="s">
        <v>12719</v>
      </c>
      <c r="E4821" s="884" t="s">
        <v>24711</v>
      </c>
      <c r="F4821" s="884" t="s">
        <v>21953</v>
      </c>
    </row>
    <row r="4822" customFormat="false" ht="23.25" hidden="false" customHeight="false" outlineLevel="0" collapsed="false">
      <c r="A4822" s="884" t="s">
        <v>8464</v>
      </c>
      <c r="B4822" s="884" t="s">
        <v>24712</v>
      </c>
      <c r="C4822" s="885" t="s">
        <v>24713</v>
      </c>
      <c r="D4822" s="884" t="s">
        <v>12719</v>
      </c>
      <c r="E4822" s="884" t="s">
        <v>24263</v>
      </c>
      <c r="F4822" s="884" t="s">
        <v>24714</v>
      </c>
    </row>
    <row r="4823" customFormat="false" ht="15" hidden="false" customHeight="false" outlineLevel="0" collapsed="false">
      <c r="A4823" s="884" t="s">
        <v>8464</v>
      </c>
      <c r="B4823" s="884" t="s">
        <v>24715</v>
      </c>
      <c r="C4823" s="885" t="s">
        <v>24716</v>
      </c>
      <c r="D4823" s="884" t="s">
        <v>9569</v>
      </c>
      <c r="E4823" s="884" t="s">
        <v>11286</v>
      </c>
      <c r="F4823" s="884" t="s">
        <v>24717</v>
      </c>
    </row>
    <row r="4824" customFormat="false" ht="23.25" hidden="false" customHeight="false" outlineLevel="0" collapsed="false">
      <c r="A4824" s="884" t="s">
        <v>8464</v>
      </c>
      <c r="B4824" s="884" t="s">
        <v>24718</v>
      </c>
      <c r="C4824" s="885" t="s">
        <v>24719</v>
      </c>
      <c r="D4824" s="884" t="s">
        <v>12719</v>
      </c>
      <c r="E4824" s="884" t="s">
        <v>19320</v>
      </c>
      <c r="F4824" s="884" t="s">
        <v>15781</v>
      </c>
    </row>
    <row r="4825" customFormat="false" ht="23.25" hidden="false" customHeight="false" outlineLevel="0" collapsed="false">
      <c r="A4825" s="884" t="s">
        <v>8464</v>
      </c>
      <c r="B4825" s="884" t="s">
        <v>24720</v>
      </c>
      <c r="C4825" s="885" t="s">
        <v>24721</v>
      </c>
      <c r="D4825" s="884" t="s">
        <v>12719</v>
      </c>
      <c r="E4825" s="884" t="s">
        <v>17022</v>
      </c>
      <c r="F4825" s="884" t="s">
        <v>16911</v>
      </c>
    </row>
    <row r="4826" customFormat="false" ht="23.25" hidden="false" customHeight="false" outlineLevel="0" collapsed="false">
      <c r="A4826" s="884" t="s">
        <v>8464</v>
      </c>
      <c r="B4826" s="884" t="s">
        <v>24722</v>
      </c>
      <c r="C4826" s="885" t="s">
        <v>24723</v>
      </c>
      <c r="D4826" s="884" t="s">
        <v>12719</v>
      </c>
      <c r="E4826" s="884" t="s">
        <v>12582</v>
      </c>
      <c r="F4826" s="884" t="s">
        <v>21797</v>
      </c>
    </row>
    <row r="4827" customFormat="false" ht="23.25" hidden="false" customHeight="false" outlineLevel="0" collapsed="false">
      <c r="A4827" s="884" t="s">
        <v>8464</v>
      </c>
      <c r="B4827" s="884" t="s">
        <v>24724</v>
      </c>
      <c r="C4827" s="885" t="s">
        <v>24725</v>
      </c>
      <c r="D4827" s="884" t="s">
        <v>12719</v>
      </c>
      <c r="E4827" s="884" t="s">
        <v>24726</v>
      </c>
      <c r="F4827" s="884" t="s">
        <v>12370</v>
      </c>
    </row>
    <row r="4828" customFormat="false" ht="23.25" hidden="false" customHeight="false" outlineLevel="0" collapsed="false">
      <c r="A4828" s="884" t="s">
        <v>8464</v>
      </c>
      <c r="B4828" s="884" t="s">
        <v>24727</v>
      </c>
      <c r="C4828" s="885" t="s">
        <v>24728</v>
      </c>
      <c r="D4828" s="884" t="s">
        <v>12719</v>
      </c>
      <c r="E4828" s="884" t="s">
        <v>19003</v>
      </c>
      <c r="F4828" s="884" t="s">
        <v>15290</v>
      </c>
    </row>
    <row r="4829" customFormat="false" ht="23.25" hidden="false" customHeight="false" outlineLevel="0" collapsed="false">
      <c r="A4829" s="884" t="s">
        <v>8464</v>
      </c>
      <c r="B4829" s="884" t="s">
        <v>24729</v>
      </c>
      <c r="C4829" s="885" t="s">
        <v>24730</v>
      </c>
      <c r="D4829" s="884" t="s">
        <v>12719</v>
      </c>
      <c r="E4829" s="884" t="s">
        <v>24731</v>
      </c>
      <c r="F4829" s="884" t="s">
        <v>24732</v>
      </c>
    </row>
    <row r="4830" customFormat="false" ht="23.25" hidden="false" customHeight="false" outlineLevel="0" collapsed="false">
      <c r="A4830" s="884" t="s">
        <v>8464</v>
      </c>
      <c r="B4830" s="884" t="s">
        <v>24733</v>
      </c>
      <c r="C4830" s="885" t="s">
        <v>24734</v>
      </c>
      <c r="D4830" s="884" t="s">
        <v>12719</v>
      </c>
      <c r="E4830" s="884" t="s">
        <v>24735</v>
      </c>
      <c r="F4830" s="884" t="s">
        <v>24736</v>
      </c>
    </row>
    <row r="4831" customFormat="false" ht="23.25" hidden="false" customHeight="false" outlineLevel="0" collapsed="false">
      <c r="A4831" s="884" t="s">
        <v>8464</v>
      </c>
      <c r="B4831" s="884" t="s">
        <v>24737</v>
      </c>
      <c r="C4831" s="885" t="s">
        <v>24738</v>
      </c>
      <c r="D4831" s="884" t="s">
        <v>12719</v>
      </c>
      <c r="E4831" s="884" t="s">
        <v>24739</v>
      </c>
      <c r="F4831" s="884" t="s">
        <v>24740</v>
      </c>
    </row>
    <row r="4832" customFormat="false" ht="23.25" hidden="false" customHeight="false" outlineLevel="0" collapsed="false">
      <c r="A4832" s="884" t="s">
        <v>8464</v>
      </c>
      <c r="B4832" s="884" t="s">
        <v>24741</v>
      </c>
      <c r="C4832" s="885" t="s">
        <v>24742</v>
      </c>
      <c r="D4832" s="884" t="s">
        <v>12719</v>
      </c>
      <c r="E4832" s="884" t="s">
        <v>24743</v>
      </c>
      <c r="F4832" s="884" t="s">
        <v>10049</v>
      </c>
    </row>
    <row r="4833" customFormat="false" ht="23.25" hidden="false" customHeight="false" outlineLevel="0" collapsed="false">
      <c r="A4833" s="884" t="s">
        <v>8464</v>
      </c>
      <c r="B4833" s="884" t="s">
        <v>24744</v>
      </c>
      <c r="C4833" s="885" t="s">
        <v>24745</v>
      </c>
      <c r="D4833" s="884" t="s">
        <v>12719</v>
      </c>
      <c r="E4833" s="884" t="s">
        <v>24746</v>
      </c>
      <c r="F4833" s="884" t="s">
        <v>24547</v>
      </c>
    </row>
    <row r="4834" customFormat="false" ht="23.25" hidden="false" customHeight="false" outlineLevel="0" collapsed="false">
      <c r="A4834" s="884" t="s">
        <v>8464</v>
      </c>
      <c r="B4834" s="884" t="s">
        <v>24747</v>
      </c>
      <c r="C4834" s="885" t="s">
        <v>24748</v>
      </c>
      <c r="D4834" s="884" t="s">
        <v>12719</v>
      </c>
      <c r="E4834" s="884" t="s">
        <v>19632</v>
      </c>
      <c r="F4834" s="884" t="s">
        <v>24749</v>
      </c>
    </row>
    <row r="4835" customFormat="false" ht="15" hidden="false" customHeight="false" outlineLevel="0" collapsed="false">
      <c r="A4835" s="884" t="s">
        <v>8464</v>
      </c>
      <c r="B4835" s="884" t="s">
        <v>24750</v>
      </c>
      <c r="C4835" s="885" t="s">
        <v>24751</v>
      </c>
      <c r="D4835" s="884" t="s">
        <v>9569</v>
      </c>
      <c r="E4835" s="884" t="s">
        <v>15944</v>
      </c>
      <c r="F4835" s="884" t="s">
        <v>10778</v>
      </c>
    </row>
    <row r="4836" customFormat="false" ht="15" hidden="false" customHeight="false" outlineLevel="0" collapsed="false">
      <c r="A4836" s="884" t="s">
        <v>8464</v>
      </c>
      <c r="B4836" s="884" t="s">
        <v>24752</v>
      </c>
      <c r="C4836" s="885" t="s">
        <v>24753</v>
      </c>
      <c r="D4836" s="884" t="s">
        <v>9569</v>
      </c>
      <c r="E4836" s="884" t="s">
        <v>24754</v>
      </c>
      <c r="F4836" s="884" t="s">
        <v>23419</v>
      </c>
    </row>
    <row r="4837" customFormat="false" ht="23.25" hidden="false" customHeight="false" outlineLevel="0" collapsed="false">
      <c r="A4837" s="884" t="s">
        <v>8464</v>
      </c>
      <c r="B4837" s="884" t="s">
        <v>24755</v>
      </c>
      <c r="C4837" s="885" t="s">
        <v>24756</v>
      </c>
      <c r="D4837" s="884" t="s">
        <v>9569</v>
      </c>
      <c r="E4837" s="884" t="s">
        <v>24757</v>
      </c>
      <c r="F4837" s="884" t="s">
        <v>22701</v>
      </c>
    </row>
    <row r="4838" customFormat="false" ht="15" hidden="false" customHeight="false" outlineLevel="0" collapsed="false">
      <c r="A4838" s="884" t="s">
        <v>8464</v>
      </c>
      <c r="B4838" s="884" t="s">
        <v>24758</v>
      </c>
      <c r="C4838" s="885" t="s">
        <v>24759</v>
      </c>
      <c r="D4838" s="884" t="s">
        <v>9569</v>
      </c>
      <c r="E4838" s="884" t="s">
        <v>11324</v>
      </c>
      <c r="F4838" s="884" t="s">
        <v>9056</v>
      </c>
    </row>
    <row r="4839" customFormat="false" ht="15" hidden="false" customHeight="false" outlineLevel="0" collapsed="false">
      <c r="A4839" s="884" t="s">
        <v>8464</v>
      </c>
      <c r="B4839" s="884" t="s">
        <v>24760</v>
      </c>
      <c r="C4839" s="885" t="s">
        <v>24761</v>
      </c>
      <c r="D4839" s="884" t="s">
        <v>9569</v>
      </c>
      <c r="E4839" s="884" t="s">
        <v>11651</v>
      </c>
      <c r="F4839" s="884" t="s">
        <v>9059</v>
      </c>
    </row>
    <row r="4840" customFormat="false" ht="15" hidden="false" customHeight="false" outlineLevel="0" collapsed="false">
      <c r="A4840" s="884" t="s">
        <v>8464</v>
      </c>
      <c r="B4840" s="884" t="s">
        <v>24762</v>
      </c>
      <c r="C4840" s="885" t="s">
        <v>24763</v>
      </c>
      <c r="D4840" s="884" t="s">
        <v>9569</v>
      </c>
      <c r="E4840" s="884" t="s">
        <v>9390</v>
      </c>
      <c r="F4840" s="884" t="s">
        <v>10665</v>
      </c>
    </row>
    <row r="4841" customFormat="false" ht="15" hidden="false" customHeight="false" outlineLevel="0" collapsed="false">
      <c r="A4841" s="884" t="s">
        <v>8464</v>
      </c>
      <c r="B4841" s="884" t="s">
        <v>24764</v>
      </c>
      <c r="C4841" s="885" t="s">
        <v>24765</v>
      </c>
      <c r="D4841" s="884" t="s">
        <v>8467</v>
      </c>
      <c r="E4841" s="884" t="s">
        <v>24766</v>
      </c>
      <c r="F4841" s="884" t="s">
        <v>10077</v>
      </c>
    </row>
    <row r="4842" customFormat="false" ht="15" hidden="false" customHeight="false" outlineLevel="0" collapsed="false">
      <c r="A4842" s="884" t="s">
        <v>8464</v>
      </c>
      <c r="B4842" s="884" t="s">
        <v>24767</v>
      </c>
      <c r="C4842" s="885" t="s">
        <v>24768</v>
      </c>
      <c r="D4842" s="884" t="s">
        <v>9569</v>
      </c>
      <c r="E4842" s="884" t="s">
        <v>15957</v>
      </c>
      <c r="F4842" s="884" t="s">
        <v>12631</v>
      </c>
    </row>
    <row r="4843" customFormat="false" ht="15" hidden="false" customHeight="false" outlineLevel="0" collapsed="false">
      <c r="A4843" s="884" t="s">
        <v>8464</v>
      </c>
      <c r="B4843" s="884" t="s">
        <v>24769</v>
      </c>
      <c r="C4843" s="885" t="s">
        <v>24770</v>
      </c>
      <c r="D4843" s="884" t="s">
        <v>9569</v>
      </c>
      <c r="E4843" s="884" t="s">
        <v>11620</v>
      </c>
      <c r="F4843" s="884" t="s">
        <v>10304</v>
      </c>
    </row>
    <row r="4844" customFormat="false" ht="23.25" hidden="false" customHeight="false" outlineLevel="0" collapsed="false">
      <c r="A4844" s="884" t="s">
        <v>8464</v>
      </c>
      <c r="B4844" s="884" t="s">
        <v>24771</v>
      </c>
      <c r="C4844" s="885" t="s">
        <v>24772</v>
      </c>
      <c r="D4844" s="884" t="s">
        <v>8467</v>
      </c>
      <c r="E4844" s="884" t="s">
        <v>15957</v>
      </c>
      <c r="F4844" s="884" t="s">
        <v>12631</v>
      </c>
    </row>
    <row r="4845" customFormat="false" ht="23.25" hidden="false" customHeight="false" outlineLevel="0" collapsed="false">
      <c r="A4845" s="884" t="s">
        <v>8464</v>
      </c>
      <c r="B4845" s="884" t="s">
        <v>24773</v>
      </c>
      <c r="C4845" s="885" t="s">
        <v>24774</v>
      </c>
      <c r="D4845" s="884" t="s">
        <v>9569</v>
      </c>
      <c r="E4845" s="884" t="s">
        <v>9401</v>
      </c>
      <c r="F4845" s="884" t="s">
        <v>22141</v>
      </c>
    </row>
    <row r="4846" customFormat="false" ht="34.5" hidden="false" customHeight="false" outlineLevel="0" collapsed="false">
      <c r="A4846" s="884" t="s">
        <v>8464</v>
      </c>
      <c r="B4846" s="884" t="s">
        <v>24775</v>
      </c>
      <c r="C4846" s="885" t="s">
        <v>24776</v>
      </c>
      <c r="D4846" s="884" t="s">
        <v>9569</v>
      </c>
      <c r="E4846" s="884" t="s">
        <v>23842</v>
      </c>
      <c r="F4846" s="884" t="s">
        <v>24777</v>
      </c>
    </row>
    <row r="4847" customFormat="false" ht="15" hidden="false" customHeight="false" outlineLevel="0" collapsed="false">
      <c r="A4847" s="884" t="s">
        <v>8464</v>
      </c>
      <c r="B4847" s="884" t="s">
        <v>24778</v>
      </c>
      <c r="C4847" s="885" t="s">
        <v>24779</v>
      </c>
      <c r="D4847" s="884" t="s">
        <v>12719</v>
      </c>
      <c r="E4847" s="884" t="s">
        <v>24780</v>
      </c>
      <c r="F4847" s="884" t="s">
        <v>24781</v>
      </c>
    </row>
    <row r="4848" customFormat="false" ht="15" hidden="false" customHeight="false" outlineLevel="0" collapsed="false">
      <c r="A4848" s="884" t="s">
        <v>8464</v>
      </c>
      <c r="B4848" s="884" t="s">
        <v>24782</v>
      </c>
      <c r="C4848" s="885" t="s">
        <v>24783</v>
      </c>
      <c r="D4848" s="884" t="s">
        <v>12719</v>
      </c>
      <c r="E4848" s="884" t="s">
        <v>24784</v>
      </c>
      <c r="F4848" s="884" t="s">
        <v>24785</v>
      </c>
    </row>
    <row r="4849" customFormat="false" ht="23.25" hidden="false" customHeight="false" outlineLevel="0" collapsed="false">
      <c r="A4849" s="884" t="s">
        <v>8464</v>
      </c>
      <c r="B4849" s="884" t="s">
        <v>24786</v>
      </c>
      <c r="C4849" s="885" t="s">
        <v>24787</v>
      </c>
      <c r="D4849" s="884" t="s">
        <v>9569</v>
      </c>
      <c r="E4849" s="884" t="s">
        <v>15499</v>
      </c>
      <c r="F4849" s="884" t="s">
        <v>17566</v>
      </c>
    </row>
    <row r="4850" customFormat="false" ht="23.25" hidden="false" customHeight="false" outlineLevel="0" collapsed="false">
      <c r="A4850" s="884" t="s">
        <v>8464</v>
      </c>
      <c r="B4850" s="884" t="s">
        <v>24788</v>
      </c>
      <c r="C4850" s="885" t="s">
        <v>24789</v>
      </c>
      <c r="D4850" s="884" t="s">
        <v>9569</v>
      </c>
      <c r="E4850" s="884" t="s">
        <v>24790</v>
      </c>
      <c r="F4850" s="884" t="s">
        <v>24791</v>
      </c>
    </row>
    <row r="4851" customFormat="false" ht="23.25" hidden="false" customHeight="false" outlineLevel="0" collapsed="false">
      <c r="A4851" s="884" t="s">
        <v>8464</v>
      </c>
      <c r="B4851" s="884" t="s">
        <v>24792</v>
      </c>
      <c r="C4851" s="885" t="s">
        <v>24793</v>
      </c>
      <c r="D4851" s="884" t="s">
        <v>9569</v>
      </c>
      <c r="E4851" s="884" t="s">
        <v>24794</v>
      </c>
      <c r="F4851" s="884" t="s">
        <v>24795</v>
      </c>
    </row>
    <row r="4852" customFormat="false" ht="23.25" hidden="false" customHeight="false" outlineLevel="0" collapsed="false">
      <c r="A4852" s="884" t="s">
        <v>8464</v>
      </c>
      <c r="B4852" s="884" t="s">
        <v>24796</v>
      </c>
      <c r="C4852" s="885" t="s">
        <v>24797</v>
      </c>
      <c r="D4852" s="884" t="s">
        <v>9569</v>
      </c>
      <c r="E4852" s="884" t="s">
        <v>24798</v>
      </c>
      <c r="F4852" s="884" t="s">
        <v>24799</v>
      </c>
    </row>
    <row r="4853" customFormat="false" ht="23.25" hidden="false" customHeight="false" outlineLevel="0" collapsed="false">
      <c r="A4853" s="884" t="s">
        <v>8464</v>
      </c>
      <c r="B4853" s="884" t="s">
        <v>24800</v>
      </c>
      <c r="C4853" s="885" t="s">
        <v>24801</v>
      </c>
      <c r="D4853" s="884" t="s">
        <v>9569</v>
      </c>
      <c r="E4853" s="884" t="s">
        <v>24802</v>
      </c>
      <c r="F4853" s="884" t="s">
        <v>24803</v>
      </c>
    </row>
    <row r="4854" customFormat="false" ht="23.25" hidden="false" customHeight="false" outlineLevel="0" collapsed="false">
      <c r="A4854" s="884" t="s">
        <v>8464</v>
      </c>
      <c r="B4854" s="884" t="s">
        <v>24804</v>
      </c>
      <c r="C4854" s="885" t="s">
        <v>24805</v>
      </c>
      <c r="D4854" s="884" t="s">
        <v>9569</v>
      </c>
      <c r="E4854" s="884" t="s">
        <v>24806</v>
      </c>
      <c r="F4854" s="884" t="s">
        <v>24807</v>
      </c>
    </row>
    <row r="4855" customFormat="false" ht="23.25" hidden="false" customHeight="false" outlineLevel="0" collapsed="false">
      <c r="A4855" s="884" t="s">
        <v>8464</v>
      </c>
      <c r="B4855" s="884" t="s">
        <v>24808</v>
      </c>
      <c r="C4855" s="885" t="s">
        <v>24809</v>
      </c>
      <c r="D4855" s="884" t="s">
        <v>9569</v>
      </c>
      <c r="E4855" s="884" t="s">
        <v>8517</v>
      </c>
      <c r="F4855" s="884" t="s">
        <v>15544</v>
      </c>
    </row>
    <row r="4856" customFormat="false" ht="23.25" hidden="false" customHeight="false" outlineLevel="0" collapsed="false">
      <c r="A4856" s="884" t="s">
        <v>8464</v>
      </c>
      <c r="B4856" s="884" t="s">
        <v>24810</v>
      </c>
      <c r="C4856" s="885" t="s">
        <v>24811</v>
      </c>
      <c r="D4856" s="884" t="s">
        <v>9569</v>
      </c>
      <c r="E4856" s="884" t="s">
        <v>24111</v>
      </c>
      <c r="F4856" s="884" t="s">
        <v>24812</v>
      </c>
    </row>
    <row r="4857" customFormat="false" ht="23.25" hidden="false" customHeight="false" outlineLevel="0" collapsed="false">
      <c r="A4857" s="884" t="s">
        <v>8464</v>
      </c>
      <c r="B4857" s="884" t="s">
        <v>24813</v>
      </c>
      <c r="C4857" s="885" t="s">
        <v>24814</v>
      </c>
      <c r="D4857" s="884" t="s">
        <v>9569</v>
      </c>
      <c r="E4857" s="884" t="s">
        <v>24815</v>
      </c>
      <c r="F4857" s="884" t="s">
        <v>15686</v>
      </c>
    </row>
    <row r="4858" customFormat="false" ht="23.25" hidden="false" customHeight="false" outlineLevel="0" collapsed="false">
      <c r="A4858" s="884" t="s">
        <v>8464</v>
      </c>
      <c r="B4858" s="884" t="s">
        <v>24816</v>
      </c>
      <c r="C4858" s="885" t="s">
        <v>24817</v>
      </c>
      <c r="D4858" s="884" t="s">
        <v>9569</v>
      </c>
      <c r="E4858" s="884" t="s">
        <v>13973</v>
      </c>
      <c r="F4858" s="884" t="s">
        <v>24818</v>
      </c>
    </row>
    <row r="4859" customFormat="false" ht="15" hidden="false" customHeight="false" outlineLevel="0" collapsed="false">
      <c r="A4859" s="884" t="s">
        <v>8464</v>
      </c>
      <c r="B4859" s="884" t="s">
        <v>24819</v>
      </c>
      <c r="C4859" s="885" t="s">
        <v>24820</v>
      </c>
      <c r="D4859" s="884" t="s">
        <v>9569</v>
      </c>
      <c r="E4859" s="884" t="s">
        <v>24821</v>
      </c>
      <c r="F4859" s="884" t="s">
        <v>24822</v>
      </c>
    </row>
    <row r="4860" customFormat="false" ht="15" hidden="false" customHeight="false" outlineLevel="0" collapsed="false">
      <c r="A4860" s="884" t="s">
        <v>8464</v>
      </c>
      <c r="B4860" s="884" t="s">
        <v>24823</v>
      </c>
      <c r="C4860" s="885" t="s">
        <v>24824</v>
      </c>
      <c r="D4860" s="884" t="s">
        <v>9569</v>
      </c>
      <c r="E4860" s="884" t="s">
        <v>24825</v>
      </c>
      <c r="F4860" s="884" t="s">
        <v>24826</v>
      </c>
    </row>
    <row r="4861" customFormat="false" ht="23.25" hidden="false" customHeight="false" outlineLevel="0" collapsed="false">
      <c r="A4861" s="884" t="s">
        <v>8464</v>
      </c>
      <c r="B4861" s="884" t="s">
        <v>24827</v>
      </c>
      <c r="C4861" s="885" t="s">
        <v>24828</v>
      </c>
      <c r="D4861" s="884" t="s">
        <v>9569</v>
      </c>
      <c r="E4861" s="884" t="s">
        <v>8801</v>
      </c>
      <c r="F4861" s="884" t="s">
        <v>8804</v>
      </c>
    </row>
    <row r="4862" customFormat="false" ht="23.25" hidden="false" customHeight="false" outlineLevel="0" collapsed="false">
      <c r="A4862" s="884" t="s">
        <v>8464</v>
      </c>
      <c r="B4862" s="884" t="s">
        <v>24829</v>
      </c>
      <c r="C4862" s="885" t="s">
        <v>24830</v>
      </c>
      <c r="D4862" s="884" t="s">
        <v>9569</v>
      </c>
      <c r="E4862" s="884" t="s">
        <v>10334</v>
      </c>
      <c r="F4862" s="884" t="s">
        <v>24831</v>
      </c>
    </row>
    <row r="4863" customFormat="false" ht="15" hidden="false" customHeight="false" outlineLevel="0" collapsed="false">
      <c r="A4863" s="884" t="s">
        <v>8464</v>
      </c>
      <c r="B4863" s="884" t="s">
        <v>24832</v>
      </c>
      <c r="C4863" s="885" t="s">
        <v>24833</v>
      </c>
      <c r="D4863" s="884" t="s">
        <v>9569</v>
      </c>
      <c r="E4863" s="884" t="s">
        <v>24834</v>
      </c>
      <c r="F4863" s="884" t="s">
        <v>17861</v>
      </c>
    </row>
    <row r="4864" customFormat="false" ht="23.25" hidden="false" customHeight="false" outlineLevel="0" collapsed="false">
      <c r="A4864" s="884" t="s">
        <v>8464</v>
      </c>
      <c r="B4864" s="884" t="s">
        <v>24835</v>
      </c>
      <c r="C4864" s="885" t="s">
        <v>24836</v>
      </c>
      <c r="D4864" s="884" t="s">
        <v>9569</v>
      </c>
      <c r="E4864" s="884" t="s">
        <v>15401</v>
      </c>
      <c r="F4864" s="884" t="s">
        <v>24125</v>
      </c>
    </row>
    <row r="4865" customFormat="false" ht="15" hidden="false" customHeight="false" outlineLevel="0" collapsed="false">
      <c r="A4865" s="884" t="s">
        <v>8464</v>
      </c>
      <c r="B4865" s="884" t="s">
        <v>24837</v>
      </c>
      <c r="C4865" s="885" t="s">
        <v>24838</v>
      </c>
      <c r="D4865" s="884" t="s">
        <v>9569</v>
      </c>
      <c r="E4865" s="884" t="s">
        <v>24839</v>
      </c>
      <c r="F4865" s="884" t="s">
        <v>24840</v>
      </c>
    </row>
    <row r="4866" customFormat="false" ht="23.25" hidden="false" customHeight="false" outlineLevel="0" collapsed="false">
      <c r="A4866" s="884" t="s">
        <v>8464</v>
      </c>
      <c r="B4866" s="884" t="s">
        <v>24841</v>
      </c>
      <c r="C4866" s="885" t="s">
        <v>24842</v>
      </c>
      <c r="D4866" s="884" t="s">
        <v>9569</v>
      </c>
      <c r="E4866" s="884" t="s">
        <v>24843</v>
      </c>
      <c r="F4866" s="884" t="s">
        <v>24297</v>
      </c>
    </row>
    <row r="4867" customFormat="false" ht="23.25" hidden="false" customHeight="false" outlineLevel="0" collapsed="false">
      <c r="A4867" s="884" t="s">
        <v>8464</v>
      </c>
      <c r="B4867" s="884" t="s">
        <v>24844</v>
      </c>
      <c r="C4867" s="885" t="s">
        <v>24845</v>
      </c>
      <c r="D4867" s="884" t="s">
        <v>9569</v>
      </c>
      <c r="E4867" s="884" t="s">
        <v>21916</v>
      </c>
      <c r="F4867" s="884" t="s">
        <v>24846</v>
      </c>
    </row>
    <row r="4868" customFormat="false" ht="23.25" hidden="false" customHeight="false" outlineLevel="0" collapsed="false">
      <c r="A4868" s="884" t="s">
        <v>8464</v>
      </c>
      <c r="B4868" s="884" t="s">
        <v>24847</v>
      </c>
      <c r="C4868" s="885" t="s">
        <v>24848</v>
      </c>
      <c r="D4868" s="884" t="s">
        <v>9569</v>
      </c>
      <c r="E4868" s="884" t="s">
        <v>17819</v>
      </c>
      <c r="F4868" s="884" t="s">
        <v>24849</v>
      </c>
    </row>
    <row r="4869" customFormat="false" ht="23.25" hidden="false" customHeight="false" outlineLevel="0" collapsed="false">
      <c r="A4869" s="884" t="s">
        <v>8464</v>
      </c>
      <c r="B4869" s="884" t="s">
        <v>24850</v>
      </c>
      <c r="C4869" s="885" t="s">
        <v>24851</v>
      </c>
      <c r="D4869" s="884" t="s">
        <v>9569</v>
      </c>
      <c r="E4869" s="884" t="s">
        <v>24852</v>
      </c>
      <c r="F4869" s="884" t="s">
        <v>24853</v>
      </c>
    </row>
    <row r="4870" customFormat="false" ht="15" hidden="false" customHeight="false" outlineLevel="0" collapsed="false">
      <c r="A4870" s="884" t="s">
        <v>8464</v>
      </c>
      <c r="B4870" s="884" t="s">
        <v>24854</v>
      </c>
      <c r="C4870" s="885" t="s">
        <v>24855</v>
      </c>
      <c r="D4870" s="884" t="s">
        <v>8467</v>
      </c>
      <c r="E4870" s="884" t="s">
        <v>12001</v>
      </c>
      <c r="F4870" s="884" t="s">
        <v>24856</v>
      </c>
    </row>
    <row r="4871" customFormat="false" ht="15" hidden="false" customHeight="false" outlineLevel="0" collapsed="false">
      <c r="A4871" s="884" t="s">
        <v>8464</v>
      </c>
      <c r="B4871" s="884" t="s">
        <v>24857</v>
      </c>
      <c r="C4871" s="885" t="s">
        <v>24858</v>
      </c>
      <c r="D4871" s="884" t="s">
        <v>9380</v>
      </c>
      <c r="E4871" s="884" t="s">
        <v>24859</v>
      </c>
      <c r="F4871" s="884" t="s">
        <v>17981</v>
      </c>
    </row>
    <row r="4872" customFormat="false" ht="23.25" hidden="false" customHeight="false" outlineLevel="0" collapsed="false">
      <c r="A4872" s="884" t="s">
        <v>8464</v>
      </c>
      <c r="B4872" s="884" t="s">
        <v>24860</v>
      </c>
      <c r="C4872" s="885" t="s">
        <v>24861</v>
      </c>
      <c r="D4872" s="884" t="s">
        <v>9380</v>
      </c>
      <c r="E4872" s="884" t="s">
        <v>24862</v>
      </c>
      <c r="F4872" s="884" t="s">
        <v>19618</v>
      </c>
    </row>
    <row r="4873" customFormat="false" ht="23.25" hidden="false" customHeight="false" outlineLevel="0" collapsed="false">
      <c r="A4873" s="884" t="s">
        <v>8464</v>
      </c>
      <c r="B4873" s="884" t="s">
        <v>24863</v>
      </c>
      <c r="C4873" s="885" t="s">
        <v>24864</v>
      </c>
      <c r="D4873" s="884" t="s">
        <v>9569</v>
      </c>
      <c r="E4873" s="884" t="s">
        <v>24865</v>
      </c>
      <c r="F4873" s="884" t="s">
        <v>10906</v>
      </c>
    </row>
    <row r="4874" customFormat="false" ht="23.25" hidden="false" customHeight="false" outlineLevel="0" collapsed="false">
      <c r="A4874" s="884" t="s">
        <v>8464</v>
      </c>
      <c r="B4874" s="884" t="s">
        <v>24866</v>
      </c>
      <c r="C4874" s="885" t="s">
        <v>24867</v>
      </c>
      <c r="D4874" s="884" t="s">
        <v>9569</v>
      </c>
      <c r="E4874" s="884" t="s">
        <v>23888</v>
      </c>
      <c r="F4874" s="884" t="s">
        <v>24868</v>
      </c>
    </row>
    <row r="4875" customFormat="false" ht="15" hidden="false" customHeight="false" outlineLevel="0" collapsed="false">
      <c r="A4875" s="884" t="s">
        <v>8464</v>
      </c>
      <c r="B4875" s="884" t="s">
        <v>24869</v>
      </c>
      <c r="C4875" s="885" t="s">
        <v>24870</v>
      </c>
      <c r="D4875" s="884" t="s">
        <v>9569</v>
      </c>
      <c r="E4875" s="884" t="s">
        <v>19611</v>
      </c>
      <c r="F4875" s="884" t="s">
        <v>19987</v>
      </c>
    </row>
    <row r="4876" customFormat="false" ht="23.25" hidden="false" customHeight="false" outlineLevel="0" collapsed="false">
      <c r="A4876" s="884" t="s">
        <v>8464</v>
      </c>
      <c r="B4876" s="884" t="s">
        <v>24871</v>
      </c>
      <c r="C4876" s="885" t="s">
        <v>24872</v>
      </c>
      <c r="D4876" s="884" t="s">
        <v>9569</v>
      </c>
      <c r="E4876" s="884" t="s">
        <v>15762</v>
      </c>
      <c r="F4876" s="884" t="s">
        <v>12536</v>
      </c>
    </row>
    <row r="4877" customFormat="false" ht="23.25" hidden="false" customHeight="false" outlineLevel="0" collapsed="false">
      <c r="A4877" s="884" t="s">
        <v>8464</v>
      </c>
      <c r="B4877" s="884" t="s">
        <v>24873</v>
      </c>
      <c r="C4877" s="885" t="s">
        <v>24874</v>
      </c>
      <c r="D4877" s="884" t="s">
        <v>9569</v>
      </c>
      <c r="E4877" s="884" t="s">
        <v>8915</v>
      </c>
      <c r="F4877" s="884" t="s">
        <v>16902</v>
      </c>
    </row>
    <row r="4878" customFormat="false" ht="15" hidden="false" customHeight="false" outlineLevel="0" collapsed="false">
      <c r="A4878" s="884" t="s">
        <v>8464</v>
      </c>
      <c r="B4878" s="884" t="s">
        <v>24875</v>
      </c>
      <c r="C4878" s="885" t="s">
        <v>24876</v>
      </c>
      <c r="D4878" s="884" t="s">
        <v>9569</v>
      </c>
      <c r="E4878" s="884" t="s">
        <v>21856</v>
      </c>
      <c r="F4878" s="884" t="s">
        <v>11580</v>
      </c>
    </row>
    <row r="4879" customFormat="false" ht="23.25" hidden="false" customHeight="false" outlineLevel="0" collapsed="false">
      <c r="A4879" s="884" t="s">
        <v>8464</v>
      </c>
      <c r="B4879" s="884" t="s">
        <v>24877</v>
      </c>
      <c r="C4879" s="885" t="s">
        <v>24878</v>
      </c>
      <c r="D4879" s="884" t="s">
        <v>9569</v>
      </c>
      <c r="E4879" s="884" t="s">
        <v>18716</v>
      </c>
      <c r="F4879" s="884" t="s">
        <v>12563</v>
      </c>
    </row>
    <row r="4880" customFormat="false" ht="23.25" hidden="false" customHeight="false" outlineLevel="0" collapsed="false">
      <c r="A4880" s="884" t="s">
        <v>8464</v>
      </c>
      <c r="B4880" s="884" t="s">
        <v>24879</v>
      </c>
      <c r="C4880" s="885" t="s">
        <v>24880</v>
      </c>
      <c r="D4880" s="884" t="s">
        <v>9569</v>
      </c>
      <c r="E4880" s="884" t="s">
        <v>24696</v>
      </c>
      <c r="F4880" s="884" t="s">
        <v>8481</v>
      </c>
    </row>
    <row r="4881" customFormat="false" ht="23.25" hidden="false" customHeight="false" outlineLevel="0" collapsed="false">
      <c r="A4881" s="884" t="s">
        <v>8464</v>
      </c>
      <c r="B4881" s="884" t="s">
        <v>24881</v>
      </c>
      <c r="C4881" s="885" t="s">
        <v>24882</v>
      </c>
      <c r="D4881" s="884" t="s">
        <v>9569</v>
      </c>
      <c r="E4881" s="884" t="s">
        <v>23116</v>
      </c>
      <c r="F4881" s="884" t="s">
        <v>19684</v>
      </c>
    </row>
    <row r="4882" customFormat="false" ht="23.25" hidden="false" customHeight="false" outlineLevel="0" collapsed="false">
      <c r="A4882" s="884" t="s">
        <v>8464</v>
      </c>
      <c r="B4882" s="884" t="s">
        <v>24883</v>
      </c>
      <c r="C4882" s="885" t="s">
        <v>24884</v>
      </c>
      <c r="D4882" s="884" t="s">
        <v>9569</v>
      </c>
      <c r="E4882" s="884" t="s">
        <v>24885</v>
      </c>
      <c r="F4882" s="884" t="s">
        <v>11059</v>
      </c>
    </row>
    <row r="4883" customFormat="false" ht="23.25" hidden="false" customHeight="false" outlineLevel="0" collapsed="false">
      <c r="A4883" s="884" t="s">
        <v>8464</v>
      </c>
      <c r="B4883" s="884" t="s">
        <v>24886</v>
      </c>
      <c r="C4883" s="885" t="s">
        <v>24887</v>
      </c>
      <c r="D4883" s="884" t="s">
        <v>9569</v>
      </c>
      <c r="E4883" s="884" t="s">
        <v>24888</v>
      </c>
      <c r="F4883" s="884" t="s">
        <v>24889</v>
      </c>
    </row>
    <row r="4884" customFormat="false" ht="23.25" hidden="false" customHeight="false" outlineLevel="0" collapsed="false">
      <c r="A4884" s="884" t="s">
        <v>8464</v>
      </c>
      <c r="B4884" s="884" t="s">
        <v>24890</v>
      </c>
      <c r="C4884" s="885" t="s">
        <v>24891</v>
      </c>
      <c r="D4884" s="884" t="s">
        <v>9569</v>
      </c>
      <c r="E4884" s="884" t="s">
        <v>16775</v>
      </c>
      <c r="F4884" s="884" t="s">
        <v>17048</v>
      </c>
    </row>
    <row r="4885" customFormat="false" ht="23.25" hidden="false" customHeight="false" outlineLevel="0" collapsed="false">
      <c r="A4885" s="884" t="s">
        <v>8464</v>
      </c>
      <c r="B4885" s="884" t="s">
        <v>24892</v>
      </c>
      <c r="C4885" s="885" t="s">
        <v>24893</v>
      </c>
      <c r="D4885" s="884" t="s">
        <v>9569</v>
      </c>
      <c r="E4885" s="884" t="s">
        <v>16879</v>
      </c>
      <c r="F4885" s="884" t="s">
        <v>18803</v>
      </c>
    </row>
    <row r="4886" customFormat="false" ht="23.25" hidden="false" customHeight="false" outlineLevel="0" collapsed="false">
      <c r="A4886" s="884" t="s">
        <v>8464</v>
      </c>
      <c r="B4886" s="884" t="s">
        <v>24894</v>
      </c>
      <c r="C4886" s="885" t="s">
        <v>24895</v>
      </c>
      <c r="D4886" s="884" t="s">
        <v>9569</v>
      </c>
      <c r="E4886" s="884" t="s">
        <v>17251</v>
      </c>
      <c r="F4886" s="884" t="s">
        <v>11662</v>
      </c>
    </row>
    <row r="4887" customFormat="false" ht="23.25" hidden="false" customHeight="false" outlineLevel="0" collapsed="false">
      <c r="A4887" s="884" t="s">
        <v>8464</v>
      </c>
      <c r="B4887" s="884" t="s">
        <v>24896</v>
      </c>
      <c r="C4887" s="885" t="s">
        <v>24897</v>
      </c>
      <c r="D4887" s="884" t="s">
        <v>9569</v>
      </c>
      <c r="E4887" s="884" t="s">
        <v>16741</v>
      </c>
      <c r="F4887" s="884" t="s">
        <v>24898</v>
      </c>
    </row>
    <row r="4888" customFormat="false" ht="23.25" hidden="false" customHeight="false" outlineLevel="0" collapsed="false">
      <c r="A4888" s="884" t="s">
        <v>8464</v>
      </c>
      <c r="B4888" s="884" t="s">
        <v>24899</v>
      </c>
      <c r="C4888" s="885" t="s">
        <v>24900</v>
      </c>
      <c r="D4888" s="884" t="s">
        <v>9569</v>
      </c>
      <c r="E4888" s="884" t="s">
        <v>24901</v>
      </c>
      <c r="F4888" s="884" t="s">
        <v>20414</v>
      </c>
    </row>
    <row r="4889" customFormat="false" ht="15" hidden="false" customHeight="false" outlineLevel="0" collapsed="false">
      <c r="A4889" s="884" t="s">
        <v>8464</v>
      </c>
      <c r="B4889" s="884" t="s">
        <v>24902</v>
      </c>
      <c r="C4889" s="885" t="s">
        <v>24903</v>
      </c>
      <c r="D4889" s="884" t="s">
        <v>9569</v>
      </c>
      <c r="E4889" s="884" t="s">
        <v>20369</v>
      </c>
      <c r="F4889" s="884" t="s">
        <v>21797</v>
      </c>
    </row>
    <row r="4890" customFormat="false" ht="15" hidden="false" customHeight="false" outlineLevel="0" collapsed="false">
      <c r="A4890" s="884" t="s">
        <v>8464</v>
      </c>
      <c r="B4890" s="884" t="s">
        <v>24904</v>
      </c>
      <c r="C4890" s="885" t="s">
        <v>24905</v>
      </c>
      <c r="D4890" s="884" t="s">
        <v>9569</v>
      </c>
      <c r="E4890" s="884" t="s">
        <v>23892</v>
      </c>
      <c r="F4890" s="884" t="s">
        <v>10536</v>
      </c>
    </row>
    <row r="4891" customFormat="false" ht="23.25" hidden="false" customHeight="false" outlineLevel="0" collapsed="false">
      <c r="A4891" s="884" t="s">
        <v>8464</v>
      </c>
      <c r="B4891" s="884" t="s">
        <v>24906</v>
      </c>
      <c r="C4891" s="885" t="s">
        <v>24907</v>
      </c>
      <c r="D4891" s="884" t="s">
        <v>8467</v>
      </c>
      <c r="E4891" s="884" t="s">
        <v>24908</v>
      </c>
      <c r="F4891" s="884" t="s">
        <v>24909</v>
      </c>
    </row>
    <row r="4892" customFormat="false" ht="23.25" hidden="false" customHeight="false" outlineLevel="0" collapsed="false">
      <c r="A4892" s="884" t="s">
        <v>8464</v>
      </c>
      <c r="B4892" s="884" t="s">
        <v>24910</v>
      </c>
      <c r="C4892" s="885" t="s">
        <v>24911</v>
      </c>
      <c r="D4892" s="884" t="s">
        <v>8467</v>
      </c>
      <c r="E4892" s="884" t="s">
        <v>24912</v>
      </c>
      <c r="F4892" s="884" t="s">
        <v>24913</v>
      </c>
    </row>
    <row r="4893" customFormat="false" ht="23.25" hidden="false" customHeight="false" outlineLevel="0" collapsed="false">
      <c r="A4893" s="884" t="s">
        <v>8464</v>
      </c>
      <c r="B4893" s="884" t="s">
        <v>24914</v>
      </c>
      <c r="C4893" s="885" t="s">
        <v>24915</v>
      </c>
      <c r="D4893" s="884" t="s">
        <v>9569</v>
      </c>
      <c r="E4893" s="884" t="s">
        <v>8841</v>
      </c>
      <c r="F4893" s="884" t="s">
        <v>17573</v>
      </c>
    </row>
    <row r="4894" customFormat="false" ht="15" hidden="false" customHeight="false" outlineLevel="0" collapsed="false">
      <c r="A4894" s="884" t="s">
        <v>8464</v>
      </c>
      <c r="B4894" s="884" t="s">
        <v>24916</v>
      </c>
      <c r="C4894" s="885" t="s">
        <v>24917</v>
      </c>
      <c r="D4894" s="884" t="s">
        <v>23802</v>
      </c>
      <c r="E4894" s="884" t="s">
        <v>24918</v>
      </c>
      <c r="F4894" s="884" t="s">
        <v>24919</v>
      </c>
    </row>
    <row r="4895" customFormat="false" ht="15" hidden="false" customHeight="false" outlineLevel="0" collapsed="false">
      <c r="A4895" s="884" t="s">
        <v>8464</v>
      </c>
      <c r="B4895" s="884" t="s">
        <v>24920</v>
      </c>
      <c r="C4895" s="885" t="s">
        <v>24921</v>
      </c>
      <c r="D4895" s="884" t="s">
        <v>23802</v>
      </c>
      <c r="E4895" s="884" t="s">
        <v>24922</v>
      </c>
      <c r="F4895" s="884" t="s">
        <v>24923</v>
      </c>
    </row>
    <row r="4896" customFormat="false" ht="15" hidden="false" customHeight="false" outlineLevel="0" collapsed="false">
      <c r="A4896" s="884" t="s">
        <v>8464</v>
      </c>
      <c r="B4896" s="884" t="s">
        <v>24924</v>
      </c>
      <c r="C4896" s="885" t="s">
        <v>24925</v>
      </c>
      <c r="D4896" s="884" t="s">
        <v>12719</v>
      </c>
      <c r="E4896" s="884" t="s">
        <v>24926</v>
      </c>
      <c r="F4896" s="884" t="s">
        <v>16227</v>
      </c>
    </row>
    <row r="4897" customFormat="false" ht="23.25" hidden="false" customHeight="false" outlineLevel="0" collapsed="false">
      <c r="A4897" s="884" t="s">
        <v>8464</v>
      </c>
      <c r="B4897" s="884" t="s">
        <v>24927</v>
      </c>
      <c r="C4897" s="885" t="s">
        <v>24928</v>
      </c>
      <c r="D4897" s="884" t="s">
        <v>12719</v>
      </c>
      <c r="E4897" s="884" t="s">
        <v>24929</v>
      </c>
      <c r="F4897" s="884" t="s">
        <v>24930</v>
      </c>
    </row>
    <row r="4898" customFormat="false" ht="23.25" hidden="false" customHeight="false" outlineLevel="0" collapsed="false">
      <c r="A4898" s="884" t="s">
        <v>8464</v>
      </c>
      <c r="B4898" s="884" t="s">
        <v>24931</v>
      </c>
      <c r="C4898" s="885" t="s">
        <v>24932</v>
      </c>
      <c r="D4898" s="884" t="s">
        <v>12719</v>
      </c>
      <c r="E4898" s="884" t="s">
        <v>24933</v>
      </c>
      <c r="F4898" s="884" t="s">
        <v>24934</v>
      </c>
    </row>
    <row r="4899" customFormat="false" ht="23.25" hidden="false" customHeight="false" outlineLevel="0" collapsed="false">
      <c r="A4899" s="884" t="s">
        <v>8464</v>
      </c>
      <c r="B4899" s="884" t="s">
        <v>24935</v>
      </c>
      <c r="C4899" s="885" t="s">
        <v>24936</v>
      </c>
      <c r="D4899" s="884" t="s">
        <v>12719</v>
      </c>
      <c r="E4899" s="884" t="s">
        <v>24937</v>
      </c>
      <c r="F4899" s="884" t="s">
        <v>24938</v>
      </c>
    </row>
    <row r="4900" customFormat="false" ht="23.25" hidden="false" customHeight="false" outlineLevel="0" collapsed="false">
      <c r="A4900" s="884" t="s">
        <v>8464</v>
      </c>
      <c r="B4900" s="884" t="s">
        <v>24939</v>
      </c>
      <c r="C4900" s="885" t="s">
        <v>24940</v>
      </c>
      <c r="D4900" s="884" t="s">
        <v>12719</v>
      </c>
      <c r="E4900" s="884" t="s">
        <v>24941</v>
      </c>
      <c r="F4900" s="884" t="s">
        <v>24942</v>
      </c>
    </row>
    <row r="4901" customFormat="false" ht="23.25" hidden="false" customHeight="false" outlineLevel="0" collapsed="false">
      <c r="A4901" s="884" t="s">
        <v>8464</v>
      </c>
      <c r="B4901" s="884" t="s">
        <v>24943</v>
      </c>
      <c r="C4901" s="885" t="s">
        <v>24944</v>
      </c>
      <c r="D4901" s="884" t="s">
        <v>12719</v>
      </c>
      <c r="E4901" s="884" t="s">
        <v>24945</v>
      </c>
      <c r="F4901" s="884" t="s">
        <v>24946</v>
      </c>
    </row>
    <row r="4902" customFormat="false" ht="23.25" hidden="false" customHeight="false" outlineLevel="0" collapsed="false">
      <c r="A4902" s="884" t="s">
        <v>8464</v>
      </c>
      <c r="B4902" s="884" t="s">
        <v>24947</v>
      </c>
      <c r="C4902" s="885" t="s">
        <v>24948</v>
      </c>
      <c r="D4902" s="884" t="s">
        <v>12719</v>
      </c>
      <c r="E4902" s="884" t="s">
        <v>24949</v>
      </c>
      <c r="F4902" s="884" t="s">
        <v>24950</v>
      </c>
    </row>
    <row r="4903" customFormat="false" ht="23.25" hidden="false" customHeight="false" outlineLevel="0" collapsed="false">
      <c r="A4903" s="884" t="s">
        <v>8464</v>
      </c>
      <c r="B4903" s="884" t="s">
        <v>24951</v>
      </c>
      <c r="C4903" s="885" t="s">
        <v>24952</v>
      </c>
      <c r="D4903" s="884" t="s">
        <v>12719</v>
      </c>
      <c r="E4903" s="884" t="s">
        <v>24953</v>
      </c>
      <c r="F4903" s="884" t="s">
        <v>24954</v>
      </c>
    </row>
    <row r="4904" customFormat="false" ht="23.25" hidden="false" customHeight="false" outlineLevel="0" collapsed="false">
      <c r="A4904" s="884" t="s">
        <v>8464</v>
      </c>
      <c r="B4904" s="884" t="s">
        <v>24955</v>
      </c>
      <c r="C4904" s="885" t="s">
        <v>24956</v>
      </c>
      <c r="D4904" s="884" t="s">
        <v>12719</v>
      </c>
      <c r="E4904" s="884" t="s">
        <v>24957</v>
      </c>
      <c r="F4904" s="884" t="s">
        <v>24958</v>
      </c>
    </row>
    <row r="4905" customFormat="false" ht="23.25" hidden="false" customHeight="false" outlineLevel="0" collapsed="false">
      <c r="A4905" s="884" t="s">
        <v>8464</v>
      </c>
      <c r="B4905" s="884" t="s">
        <v>24959</v>
      </c>
      <c r="C4905" s="885" t="s">
        <v>24960</v>
      </c>
      <c r="D4905" s="884" t="s">
        <v>12719</v>
      </c>
      <c r="E4905" s="884" t="s">
        <v>24961</v>
      </c>
      <c r="F4905" s="884" t="s">
        <v>24962</v>
      </c>
    </row>
    <row r="4906" customFormat="false" ht="23.25" hidden="false" customHeight="false" outlineLevel="0" collapsed="false">
      <c r="A4906" s="884" t="s">
        <v>8464</v>
      </c>
      <c r="B4906" s="884" t="s">
        <v>24963</v>
      </c>
      <c r="C4906" s="885" t="s">
        <v>24964</v>
      </c>
      <c r="D4906" s="884" t="s">
        <v>12719</v>
      </c>
      <c r="E4906" s="884" t="s">
        <v>24965</v>
      </c>
      <c r="F4906" s="884" t="s">
        <v>24966</v>
      </c>
    </row>
    <row r="4907" customFormat="false" ht="23.25" hidden="false" customHeight="false" outlineLevel="0" collapsed="false">
      <c r="A4907" s="884" t="s">
        <v>8464</v>
      </c>
      <c r="B4907" s="884" t="s">
        <v>24967</v>
      </c>
      <c r="C4907" s="885" t="s">
        <v>24968</v>
      </c>
      <c r="D4907" s="884" t="s">
        <v>9569</v>
      </c>
      <c r="E4907" s="884" t="s">
        <v>15879</v>
      </c>
      <c r="F4907" s="884" t="s">
        <v>9425</v>
      </c>
    </row>
    <row r="4908" customFormat="false" ht="23.25" hidden="false" customHeight="false" outlineLevel="0" collapsed="false">
      <c r="A4908" s="884" t="s">
        <v>8464</v>
      </c>
      <c r="B4908" s="884" t="s">
        <v>24969</v>
      </c>
      <c r="C4908" s="885" t="s">
        <v>24970</v>
      </c>
      <c r="D4908" s="884" t="s">
        <v>9569</v>
      </c>
      <c r="E4908" s="884" t="s">
        <v>12015</v>
      </c>
      <c r="F4908" s="884" t="s">
        <v>15913</v>
      </c>
    </row>
    <row r="4909" customFormat="false" ht="15" hidden="false" customHeight="false" outlineLevel="0" collapsed="false">
      <c r="A4909" s="884" t="s">
        <v>8464</v>
      </c>
      <c r="B4909" s="884" t="s">
        <v>24971</v>
      </c>
      <c r="C4909" s="885" t="s">
        <v>24972</v>
      </c>
      <c r="D4909" s="884" t="s">
        <v>12719</v>
      </c>
      <c r="E4909" s="884" t="s">
        <v>16358</v>
      </c>
      <c r="F4909" s="884" t="s">
        <v>24973</v>
      </c>
    </row>
    <row r="4910" customFormat="false" ht="23.25" hidden="false" customHeight="false" outlineLevel="0" collapsed="false">
      <c r="A4910" s="884" t="s">
        <v>8464</v>
      </c>
      <c r="B4910" s="884" t="s">
        <v>24974</v>
      </c>
      <c r="C4910" s="885" t="s">
        <v>24975</v>
      </c>
      <c r="D4910" s="884" t="s">
        <v>12719</v>
      </c>
      <c r="E4910" s="884" t="s">
        <v>24976</v>
      </c>
      <c r="F4910" s="884" t="s">
        <v>24977</v>
      </c>
    </row>
    <row r="4911" customFormat="false" ht="15" hidden="false" customHeight="false" outlineLevel="0" collapsed="false">
      <c r="A4911" s="884" t="s">
        <v>8464</v>
      </c>
      <c r="B4911" s="884" t="s">
        <v>24978</v>
      </c>
      <c r="C4911" s="885" t="s">
        <v>24979</v>
      </c>
      <c r="D4911" s="884" t="s">
        <v>12719</v>
      </c>
      <c r="E4911" s="884" t="s">
        <v>23523</v>
      </c>
      <c r="F4911" s="884" t="s">
        <v>24980</v>
      </c>
    </row>
    <row r="4912" customFormat="false" ht="15" hidden="false" customHeight="false" outlineLevel="0" collapsed="false">
      <c r="A4912" s="884" t="s">
        <v>8464</v>
      </c>
      <c r="B4912" s="884" t="s">
        <v>24981</v>
      </c>
      <c r="C4912" s="885" t="s">
        <v>24982</v>
      </c>
      <c r="D4912" s="884" t="s">
        <v>9569</v>
      </c>
      <c r="E4912" s="884" t="s">
        <v>19570</v>
      </c>
      <c r="F4912" s="884" t="s">
        <v>20301</v>
      </c>
    </row>
    <row r="4913" customFormat="false" ht="15" hidden="false" customHeight="false" outlineLevel="0" collapsed="false">
      <c r="A4913" s="884" t="s">
        <v>8464</v>
      </c>
      <c r="B4913" s="884" t="s">
        <v>24983</v>
      </c>
      <c r="C4913" s="885" t="s">
        <v>24984</v>
      </c>
      <c r="D4913" s="884" t="s">
        <v>9569</v>
      </c>
      <c r="E4913" s="884" t="s">
        <v>16752</v>
      </c>
      <c r="F4913" s="884" t="s">
        <v>16782</v>
      </c>
    </row>
    <row r="4914" customFormat="false" ht="15" hidden="false" customHeight="false" outlineLevel="0" collapsed="false">
      <c r="A4914" s="884" t="s">
        <v>8464</v>
      </c>
      <c r="B4914" s="884" t="s">
        <v>24985</v>
      </c>
      <c r="C4914" s="885" t="s">
        <v>24986</v>
      </c>
      <c r="D4914" s="884" t="s">
        <v>9569</v>
      </c>
      <c r="E4914" s="884" t="s">
        <v>24987</v>
      </c>
      <c r="F4914" s="884" t="s">
        <v>20237</v>
      </c>
    </row>
    <row r="4915" customFormat="false" ht="15" hidden="false" customHeight="false" outlineLevel="0" collapsed="false">
      <c r="A4915" s="884" t="s">
        <v>8464</v>
      </c>
      <c r="B4915" s="884" t="s">
        <v>24988</v>
      </c>
      <c r="C4915" s="885" t="s">
        <v>24989</v>
      </c>
      <c r="D4915" s="884" t="s">
        <v>9569</v>
      </c>
      <c r="E4915" s="884" t="s">
        <v>24990</v>
      </c>
      <c r="F4915" s="884" t="s">
        <v>21880</v>
      </c>
    </row>
    <row r="4916" customFormat="false" ht="15" hidden="false" customHeight="false" outlineLevel="0" collapsed="false">
      <c r="A4916" s="884" t="s">
        <v>8464</v>
      </c>
      <c r="B4916" s="884" t="s">
        <v>24991</v>
      </c>
      <c r="C4916" s="885" t="s">
        <v>24992</v>
      </c>
      <c r="D4916" s="884" t="s">
        <v>9569</v>
      </c>
      <c r="E4916" s="884" t="s">
        <v>24993</v>
      </c>
      <c r="F4916" s="884" t="s">
        <v>15502</v>
      </c>
    </row>
    <row r="4917" customFormat="false" ht="15" hidden="false" customHeight="false" outlineLevel="0" collapsed="false">
      <c r="A4917" s="884" t="s">
        <v>8464</v>
      </c>
      <c r="B4917" s="884" t="s">
        <v>24994</v>
      </c>
      <c r="C4917" s="885" t="s">
        <v>24995</v>
      </c>
      <c r="D4917" s="884" t="s">
        <v>9569</v>
      </c>
      <c r="E4917" s="884" t="s">
        <v>17226</v>
      </c>
      <c r="F4917" s="884" t="s">
        <v>21822</v>
      </c>
    </row>
    <row r="4918" customFormat="false" ht="15" hidden="false" customHeight="false" outlineLevel="0" collapsed="false">
      <c r="A4918" s="884" t="s">
        <v>8464</v>
      </c>
      <c r="B4918" s="884" t="s">
        <v>24996</v>
      </c>
      <c r="C4918" s="885" t="s">
        <v>24997</v>
      </c>
      <c r="D4918" s="884" t="s">
        <v>9569</v>
      </c>
      <c r="E4918" s="884" t="s">
        <v>17230</v>
      </c>
      <c r="F4918" s="884" t="s">
        <v>9443</v>
      </c>
    </row>
    <row r="4919" customFormat="false" ht="23.25" hidden="false" customHeight="false" outlineLevel="0" collapsed="false">
      <c r="A4919" s="884" t="s">
        <v>8464</v>
      </c>
      <c r="B4919" s="884" t="s">
        <v>24998</v>
      </c>
      <c r="C4919" s="885" t="s">
        <v>24999</v>
      </c>
      <c r="D4919" s="884" t="s">
        <v>9569</v>
      </c>
      <c r="E4919" s="884" t="s">
        <v>16477</v>
      </c>
      <c r="F4919" s="884" t="s">
        <v>25000</v>
      </c>
    </row>
    <row r="4920" customFormat="false" ht="23.25" hidden="false" customHeight="false" outlineLevel="0" collapsed="false">
      <c r="A4920" s="884" t="s">
        <v>8464</v>
      </c>
      <c r="B4920" s="884" t="s">
        <v>25001</v>
      </c>
      <c r="C4920" s="885" t="s">
        <v>25002</v>
      </c>
      <c r="D4920" s="884" t="s">
        <v>9569</v>
      </c>
      <c r="E4920" s="884" t="s">
        <v>18584</v>
      </c>
      <c r="F4920" s="884" t="s">
        <v>18556</v>
      </c>
    </row>
    <row r="4921" customFormat="false" ht="23.25" hidden="false" customHeight="false" outlineLevel="0" collapsed="false">
      <c r="A4921" s="884" t="s">
        <v>8464</v>
      </c>
      <c r="B4921" s="884" t="s">
        <v>25003</v>
      </c>
      <c r="C4921" s="885" t="s">
        <v>25004</v>
      </c>
      <c r="D4921" s="884" t="s">
        <v>9569</v>
      </c>
      <c r="E4921" s="884" t="s">
        <v>25005</v>
      </c>
      <c r="F4921" s="884" t="s">
        <v>9783</v>
      </c>
    </row>
    <row r="4922" customFormat="false" ht="23.25" hidden="false" customHeight="false" outlineLevel="0" collapsed="false">
      <c r="A4922" s="884" t="s">
        <v>8464</v>
      </c>
      <c r="B4922" s="884" t="s">
        <v>25006</v>
      </c>
      <c r="C4922" s="885" t="s">
        <v>25007</v>
      </c>
      <c r="D4922" s="884" t="s">
        <v>9569</v>
      </c>
      <c r="E4922" s="884" t="s">
        <v>25008</v>
      </c>
      <c r="F4922" s="884" t="s">
        <v>25009</v>
      </c>
    </row>
    <row r="4923" customFormat="false" ht="15" hidden="false" customHeight="false" outlineLevel="0" collapsed="false">
      <c r="A4923" s="884" t="s">
        <v>8464</v>
      </c>
      <c r="B4923" s="884" t="s">
        <v>25010</v>
      </c>
      <c r="C4923" s="885" t="s">
        <v>25011</v>
      </c>
      <c r="D4923" s="884" t="s">
        <v>9569</v>
      </c>
      <c r="E4923" s="884" t="s">
        <v>25012</v>
      </c>
      <c r="F4923" s="884" t="s">
        <v>12131</v>
      </c>
    </row>
    <row r="4924" customFormat="false" ht="23.25" hidden="false" customHeight="false" outlineLevel="0" collapsed="false">
      <c r="A4924" s="884" t="s">
        <v>8464</v>
      </c>
      <c r="B4924" s="884" t="s">
        <v>25013</v>
      </c>
      <c r="C4924" s="885" t="s">
        <v>25014</v>
      </c>
      <c r="D4924" s="884" t="s">
        <v>9569</v>
      </c>
      <c r="E4924" s="884" t="s">
        <v>25015</v>
      </c>
      <c r="F4924" s="884" t="s">
        <v>21359</v>
      </c>
    </row>
    <row r="4925" customFormat="false" ht="23.25" hidden="false" customHeight="false" outlineLevel="0" collapsed="false">
      <c r="A4925" s="884" t="s">
        <v>8464</v>
      </c>
      <c r="B4925" s="884" t="s">
        <v>25016</v>
      </c>
      <c r="C4925" s="885" t="s">
        <v>25017</v>
      </c>
      <c r="D4925" s="884" t="s">
        <v>9569</v>
      </c>
      <c r="E4925" s="884" t="s">
        <v>25018</v>
      </c>
      <c r="F4925" s="884" t="s">
        <v>12091</v>
      </c>
    </row>
    <row r="4926" customFormat="false" ht="23.25" hidden="false" customHeight="false" outlineLevel="0" collapsed="false">
      <c r="A4926" s="884" t="s">
        <v>8464</v>
      </c>
      <c r="B4926" s="884" t="s">
        <v>25019</v>
      </c>
      <c r="C4926" s="885" t="s">
        <v>25020</v>
      </c>
      <c r="D4926" s="884" t="s">
        <v>9569</v>
      </c>
      <c r="E4926" s="884" t="s">
        <v>22122</v>
      </c>
      <c r="F4926" s="884" t="s">
        <v>20501</v>
      </c>
    </row>
    <row r="4927" customFormat="false" ht="23.25" hidden="false" customHeight="false" outlineLevel="0" collapsed="false">
      <c r="A4927" s="884" t="s">
        <v>8464</v>
      </c>
      <c r="B4927" s="884" t="s">
        <v>25021</v>
      </c>
      <c r="C4927" s="885" t="s">
        <v>25022</v>
      </c>
      <c r="D4927" s="884" t="s">
        <v>9569</v>
      </c>
      <c r="E4927" s="884" t="s">
        <v>25023</v>
      </c>
      <c r="F4927" s="884" t="s">
        <v>19865</v>
      </c>
    </row>
    <row r="4928" customFormat="false" ht="23.25" hidden="false" customHeight="false" outlineLevel="0" collapsed="false">
      <c r="A4928" s="884" t="s">
        <v>8464</v>
      </c>
      <c r="B4928" s="884" t="s">
        <v>25024</v>
      </c>
      <c r="C4928" s="885" t="s">
        <v>25025</v>
      </c>
      <c r="D4928" s="884" t="s">
        <v>9569</v>
      </c>
      <c r="E4928" s="884" t="s">
        <v>16397</v>
      </c>
      <c r="F4928" s="884" t="s">
        <v>25026</v>
      </c>
    </row>
    <row r="4929" customFormat="false" ht="23.25" hidden="false" customHeight="false" outlineLevel="0" collapsed="false">
      <c r="A4929" s="884" t="s">
        <v>8464</v>
      </c>
      <c r="B4929" s="884" t="s">
        <v>25027</v>
      </c>
      <c r="C4929" s="885" t="s">
        <v>25028</v>
      </c>
      <c r="D4929" s="884" t="s">
        <v>9569</v>
      </c>
      <c r="E4929" s="884" t="s">
        <v>19906</v>
      </c>
      <c r="F4929" s="884" t="s">
        <v>22145</v>
      </c>
    </row>
    <row r="4930" customFormat="false" ht="23.25" hidden="false" customHeight="false" outlineLevel="0" collapsed="false">
      <c r="A4930" s="884" t="s">
        <v>8464</v>
      </c>
      <c r="B4930" s="884" t="s">
        <v>25029</v>
      </c>
      <c r="C4930" s="885" t="s">
        <v>25030</v>
      </c>
      <c r="D4930" s="884" t="s">
        <v>9569</v>
      </c>
      <c r="E4930" s="884" t="s">
        <v>11595</v>
      </c>
      <c r="F4930" s="884" t="s">
        <v>12314</v>
      </c>
    </row>
    <row r="4931" customFormat="false" ht="23.25" hidden="false" customHeight="false" outlineLevel="0" collapsed="false">
      <c r="A4931" s="884" t="s">
        <v>8464</v>
      </c>
      <c r="B4931" s="884" t="s">
        <v>25031</v>
      </c>
      <c r="C4931" s="885" t="s">
        <v>25032</v>
      </c>
      <c r="D4931" s="884" t="s">
        <v>9569</v>
      </c>
      <c r="E4931" s="884" t="s">
        <v>14445</v>
      </c>
      <c r="F4931" s="884" t="s">
        <v>16650</v>
      </c>
    </row>
    <row r="4932" customFormat="false" ht="23.25" hidden="false" customHeight="false" outlineLevel="0" collapsed="false">
      <c r="A4932" s="884" t="s">
        <v>8464</v>
      </c>
      <c r="B4932" s="884" t="s">
        <v>25033</v>
      </c>
      <c r="C4932" s="885" t="s">
        <v>25034</v>
      </c>
      <c r="D4932" s="884" t="s">
        <v>9569</v>
      </c>
      <c r="E4932" s="884" t="s">
        <v>25035</v>
      </c>
      <c r="F4932" s="884" t="s">
        <v>25036</v>
      </c>
    </row>
    <row r="4933" customFormat="false" ht="23.25" hidden="false" customHeight="false" outlineLevel="0" collapsed="false">
      <c r="A4933" s="884" t="s">
        <v>8464</v>
      </c>
      <c r="B4933" s="884" t="s">
        <v>25037</v>
      </c>
      <c r="C4933" s="885" t="s">
        <v>25038</v>
      </c>
      <c r="D4933" s="884" t="s">
        <v>9569</v>
      </c>
      <c r="E4933" s="884" t="s">
        <v>8568</v>
      </c>
      <c r="F4933" s="884" t="s">
        <v>17413</v>
      </c>
    </row>
    <row r="4934" customFormat="false" ht="23.25" hidden="false" customHeight="false" outlineLevel="0" collapsed="false">
      <c r="A4934" s="884" t="s">
        <v>8464</v>
      </c>
      <c r="B4934" s="884" t="s">
        <v>25039</v>
      </c>
      <c r="C4934" s="885" t="s">
        <v>25040</v>
      </c>
      <c r="D4934" s="884" t="s">
        <v>9569</v>
      </c>
      <c r="E4934" s="884" t="s">
        <v>25041</v>
      </c>
      <c r="F4934" s="884" t="s">
        <v>25026</v>
      </c>
    </row>
    <row r="4935" customFormat="false" ht="15" hidden="false" customHeight="false" outlineLevel="0" collapsed="false">
      <c r="A4935" s="884" t="s">
        <v>8464</v>
      </c>
      <c r="B4935" s="884" t="s">
        <v>25042</v>
      </c>
      <c r="C4935" s="885" t="s">
        <v>25043</v>
      </c>
      <c r="D4935" s="884" t="s">
        <v>9569</v>
      </c>
      <c r="E4935" s="884" t="s">
        <v>10906</v>
      </c>
      <c r="F4935" s="884" t="s">
        <v>25044</v>
      </c>
    </row>
    <row r="4936" customFormat="false" ht="15" hidden="false" customHeight="false" outlineLevel="0" collapsed="false">
      <c r="A4936" s="884" t="s">
        <v>8464</v>
      </c>
      <c r="B4936" s="884" t="s">
        <v>25045</v>
      </c>
      <c r="C4936" s="885" t="s">
        <v>25046</v>
      </c>
      <c r="D4936" s="884" t="s">
        <v>9569</v>
      </c>
      <c r="E4936" s="884" t="s">
        <v>11448</v>
      </c>
      <c r="F4936" s="884" t="s">
        <v>25047</v>
      </c>
    </row>
    <row r="4937" customFormat="false" ht="15" hidden="false" customHeight="false" outlineLevel="0" collapsed="false">
      <c r="A4937" s="884" t="s">
        <v>8464</v>
      </c>
      <c r="B4937" s="884" t="s">
        <v>25048</v>
      </c>
      <c r="C4937" s="885" t="s">
        <v>25049</v>
      </c>
      <c r="D4937" s="884" t="s">
        <v>9569</v>
      </c>
      <c r="E4937" s="884" t="s">
        <v>17080</v>
      </c>
      <c r="F4937" s="884" t="s">
        <v>11381</v>
      </c>
    </row>
    <row r="4938" customFormat="false" ht="15" hidden="false" customHeight="false" outlineLevel="0" collapsed="false">
      <c r="A4938" s="884" t="s">
        <v>8464</v>
      </c>
      <c r="B4938" s="884" t="s">
        <v>25050</v>
      </c>
      <c r="C4938" s="885" t="s">
        <v>25051</v>
      </c>
      <c r="D4938" s="884" t="s">
        <v>9569</v>
      </c>
      <c r="E4938" s="884" t="s">
        <v>11434</v>
      </c>
      <c r="F4938" s="884" t="s">
        <v>23125</v>
      </c>
    </row>
    <row r="4939" customFormat="false" ht="15" hidden="false" customHeight="false" outlineLevel="0" collapsed="false">
      <c r="A4939" s="884" t="s">
        <v>8464</v>
      </c>
      <c r="B4939" s="884" t="s">
        <v>25052</v>
      </c>
      <c r="C4939" s="885" t="s">
        <v>25053</v>
      </c>
      <c r="D4939" s="884" t="s">
        <v>9569</v>
      </c>
      <c r="E4939" s="884" t="s">
        <v>9942</v>
      </c>
      <c r="F4939" s="884" t="s">
        <v>19753</v>
      </c>
    </row>
    <row r="4940" customFormat="false" ht="15" hidden="false" customHeight="false" outlineLevel="0" collapsed="false">
      <c r="A4940" s="884" t="s">
        <v>8464</v>
      </c>
      <c r="B4940" s="884" t="s">
        <v>25054</v>
      </c>
      <c r="C4940" s="885" t="s">
        <v>25055</v>
      </c>
      <c r="D4940" s="884" t="s">
        <v>9569</v>
      </c>
      <c r="E4940" s="884" t="s">
        <v>19839</v>
      </c>
      <c r="F4940" s="884" t="s">
        <v>10930</v>
      </c>
    </row>
    <row r="4941" customFormat="false" ht="15" hidden="false" customHeight="false" outlineLevel="0" collapsed="false">
      <c r="A4941" s="884" t="s">
        <v>8464</v>
      </c>
      <c r="B4941" s="884" t="s">
        <v>25056</v>
      </c>
      <c r="C4941" s="885" t="s">
        <v>25057</v>
      </c>
      <c r="D4941" s="884" t="s">
        <v>9569</v>
      </c>
      <c r="E4941" s="884" t="s">
        <v>25058</v>
      </c>
      <c r="F4941" s="884" t="s">
        <v>25059</v>
      </c>
    </row>
    <row r="4942" customFormat="false" ht="15" hidden="false" customHeight="false" outlineLevel="0" collapsed="false">
      <c r="A4942" s="884" t="s">
        <v>8464</v>
      </c>
      <c r="B4942" s="884" t="s">
        <v>25060</v>
      </c>
      <c r="C4942" s="885" t="s">
        <v>25061</v>
      </c>
      <c r="D4942" s="884" t="s">
        <v>9569</v>
      </c>
      <c r="E4942" s="884" t="s">
        <v>20228</v>
      </c>
      <c r="F4942" s="884" t="s">
        <v>25062</v>
      </c>
    </row>
    <row r="4943" customFormat="false" ht="15" hidden="false" customHeight="false" outlineLevel="0" collapsed="false">
      <c r="A4943" s="884" t="s">
        <v>8464</v>
      </c>
      <c r="B4943" s="884" t="s">
        <v>25063</v>
      </c>
      <c r="C4943" s="885" t="s">
        <v>25064</v>
      </c>
      <c r="D4943" s="884" t="s">
        <v>9569</v>
      </c>
      <c r="E4943" s="884" t="s">
        <v>25065</v>
      </c>
      <c r="F4943" s="884" t="s">
        <v>11928</v>
      </c>
    </row>
    <row r="4944" customFormat="false" ht="15" hidden="false" customHeight="false" outlineLevel="0" collapsed="false">
      <c r="A4944" s="884" t="s">
        <v>8464</v>
      </c>
      <c r="B4944" s="884" t="s">
        <v>25066</v>
      </c>
      <c r="C4944" s="885" t="s">
        <v>25067</v>
      </c>
      <c r="D4944" s="884" t="s">
        <v>9569</v>
      </c>
      <c r="E4944" s="884" t="s">
        <v>11338</v>
      </c>
      <c r="F4944" s="884" t="s">
        <v>16008</v>
      </c>
    </row>
    <row r="4945" customFormat="false" ht="15" hidden="false" customHeight="false" outlineLevel="0" collapsed="false">
      <c r="A4945" s="884" t="s">
        <v>8464</v>
      </c>
      <c r="B4945" s="884" t="s">
        <v>25068</v>
      </c>
      <c r="C4945" s="885" t="s">
        <v>25069</v>
      </c>
      <c r="D4945" s="884" t="s">
        <v>9569</v>
      </c>
      <c r="E4945" s="884" t="s">
        <v>9965</v>
      </c>
      <c r="F4945" s="884" t="s">
        <v>19135</v>
      </c>
    </row>
    <row r="4946" customFormat="false" ht="15" hidden="false" customHeight="false" outlineLevel="0" collapsed="false">
      <c r="A4946" s="884" t="s">
        <v>8464</v>
      </c>
      <c r="B4946" s="884" t="s">
        <v>25070</v>
      </c>
      <c r="C4946" s="885" t="s">
        <v>25071</v>
      </c>
      <c r="D4946" s="884" t="s">
        <v>9569</v>
      </c>
      <c r="E4946" s="884" t="s">
        <v>15808</v>
      </c>
      <c r="F4946" s="884" t="s">
        <v>8860</v>
      </c>
    </row>
    <row r="4947" customFormat="false" ht="15" hidden="false" customHeight="false" outlineLevel="0" collapsed="false">
      <c r="A4947" s="884" t="s">
        <v>8464</v>
      </c>
      <c r="B4947" s="884" t="s">
        <v>25072</v>
      </c>
      <c r="C4947" s="885" t="s">
        <v>25073</v>
      </c>
      <c r="D4947" s="884" t="s">
        <v>9569</v>
      </c>
      <c r="E4947" s="884" t="s">
        <v>13619</v>
      </c>
      <c r="F4947" s="884" t="s">
        <v>17247</v>
      </c>
    </row>
    <row r="4948" customFormat="false" ht="15" hidden="false" customHeight="false" outlineLevel="0" collapsed="false">
      <c r="A4948" s="884" t="s">
        <v>8464</v>
      </c>
      <c r="B4948" s="884" t="s">
        <v>25074</v>
      </c>
      <c r="C4948" s="885" t="s">
        <v>25075</v>
      </c>
      <c r="D4948" s="884" t="s">
        <v>9569</v>
      </c>
      <c r="E4948" s="884" t="s">
        <v>20133</v>
      </c>
      <c r="F4948" s="884" t="s">
        <v>20591</v>
      </c>
    </row>
    <row r="4949" customFormat="false" ht="15" hidden="false" customHeight="false" outlineLevel="0" collapsed="false">
      <c r="A4949" s="884" t="s">
        <v>8464</v>
      </c>
      <c r="B4949" s="884" t="s">
        <v>25076</v>
      </c>
      <c r="C4949" s="885" t="s">
        <v>25077</v>
      </c>
      <c r="D4949" s="884" t="s">
        <v>9569</v>
      </c>
      <c r="E4949" s="884" t="s">
        <v>10565</v>
      </c>
      <c r="F4949" s="884" t="s">
        <v>22233</v>
      </c>
    </row>
    <row r="4950" customFormat="false" ht="15" hidden="false" customHeight="false" outlineLevel="0" collapsed="false">
      <c r="A4950" s="884" t="s">
        <v>8464</v>
      </c>
      <c r="B4950" s="884" t="s">
        <v>25078</v>
      </c>
      <c r="C4950" s="885" t="s">
        <v>25079</v>
      </c>
      <c r="D4950" s="884" t="s">
        <v>9569</v>
      </c>
      <c r="E4950" s="884" t="s">
        <v>17052</v>
      </c>
      <c r="F4950" s="884" t="s">
        <v>22103</v>
      </c>
    </row>
    <row r="4951" customFormat="false" ht="15" hidden="false" customHeight="false" outlineLevel="0" collapsed="false">
      <c r="A4951" s="884" t="s">
        <v>8464</v>
      </c>
      <c r="B4951" s="884" t="s">
        <v>25080</v>
      </c>
      <c r="C4951" s="885" t="s">
        <v>25081</v>
      </c>
      <c r="D4951" s="884" t="s">
        <v>9569</v>
      </c>
      <c r="E4951" s="884" t="s">
        <v>25082</v>
      </c>
      <c r="F4951" s="884" t="s">
        <v>25083</v>
      </c>
    </row>
    <row r="4952" customFormat="false" ht="15" hidden="false" customHeight="false" outlineLevel="0" collapsed="false">
      <c r="A4952" s="884" t="s">
        <v>8464</v>
      </c>
      <c r="B4952" s="884" t="s">
        <v>25084</v>
      </c>
      <c r="C4952" s="885" t="s">
        <v>25085</v>
      </c>
      <c r="D4952" s="884" t="s">
        <v>9569</v>
      </c>
      <c r="E4952" s="884" t="s">
        <v>11161</v>
      </c>
      <c r="F4952" s="884" t="s">
        <v>20628</v>
      </c>
    </row>
    <row r="4953" customFormat="false" ht="23.25" hidden="false" customHeight="false" outlineLevel="0" collapsed="false">
      <c r="A4953" s="884" t="s">
        <v>8464</v>
      </c>
      <c r="B4953" s="884" t="s">
        <v>25086</v>
      </c>
      <c r="C4953" s="885" t="s">
        <v>25087</v>
      </c>
      <c r="D4953" s="884" t="s">
        <v>9569</v>
      </c>
      <c r="E4953" s="884" t="s">
        <v>23155</v>
      </c>
      <c r="F4953" s="884" t="s">
        <v>25088</v>
      </c>
    </row>
    <row r="4954" customFormat="false" ht="23.25" hidden="false" customHeight="false" outlineLevel="0" collapsed="false">
      <c r="A4954" s="884" t="s">
        <v>8464</v>
      </c>
      <c r="B4954" s="884" t="s">
        <v>25089</v>
      </c>
      <c r="C4954" s="885" t="s">
        <v>25090</v>
      </c>
      <c r="D4954" s="884" t="s">
        <v>9569</v>
      </c>
      <c r="E4954" s="884" t="s">
        <v>25091</v>
      </c>
      <c r="F4954" s="884" t="s">
        <v>8904</v>
      </c>
    </row>
    <row r="4955" customFormat="false" ht="23.25" hidden="false" customHeight="false" outlineLevel="0" collapsed="false">
      <c r="A4955" s="884" t="s">
        <v>8464</v>
      </c>
      <c r="B4955" s="884" t="s">
        <v>25092</v>
      </c>
      <c r="C4955" s="885" t="s">
        <v>25093</v>
      </c>
      <c r="D4955" s="884" t="s">
        <v>9569</v>
      </c>
      <c r="E4955" s="884" t="s">
        <v>21238</v>
      </c>
      <c r="F4955" s="884" t="s">
        <v>25094</v>
      </c>
    </row>
    <row r="4956" customFormat="false" ht="23.25" hidden="false" customHeight="false" outlineLevel="0" collapsed="false">
      <c r="A4956" s="884" t="s">
        <v>8464</v>
      </c>
      <c r="B4956" s="884" t="s">
        <v>25095</v>
      </c>
      <c r="C4956" s="885" t="s">
        <v>25096</v>
      </c>
      <c r="D4956" s="884" t="s">
        <v>9569</v>
      </c>
      <c r="E4956" s="884" t="s">
        <v>25097</v>
      </c>
      <c r="F4956" s="884" t="s">
        <v>21170</v>
      </c>
    </row>
    <row r="4957" customFormat="false" ht="15" hidden="false" customHeight="false" outlineLevel="0" collapsed="false">
      <c r="A4957" s="884" t="s">
        <v>8464</v>
      </c>
      <c r="B4957" s="884" t="s">
        <v>25098</v>
      </c>
      <c r="C4957" s="885" t="s">
        <v>25099</v>
      </c>
      <c r="D4957" s="884" t="s">
        <v>9569</v>
      </c>
      <c r="E4957" s="884" t="s">
        <v>17410</v>
      </c>
      <c r="F4957" s="884" t="s">
        <v>16627</v>
      </c>
    </row>
    <row r="4958" customFormat="false" ht="23.25" hidden="false" customHeight="false" outlineLevel="0" collapsed="false">
      <c r="A4958" s="884" t="s">
        <v>8464</v>
      </c>
      <c r="B4958" s="884" t="s">
        <v>25100</v>
      </c>
      <c r="C4958" s="885" t="s">
        <v>25101</v>
      </c>
      <c r="D4958" s="884" t="s">
        <v>9569</v>
      </c>
      <c r="E4958" s="884" t="s">
        <v>20664</v>
      </c>
      <c r="F4958" s="884" t="s">
        <v>11209</v>
      </c>
    </row>
    <row r="4959" customFormat="false" ht="23.25" hidden="false" customHeight="false" outlineLevel="0" collapsed="false">
      <c r="A4959" s="884" t="s">
        <v>8464</v>
      </c>
      <c r="B4959" s="884" t="s">
        <v>25102</v>
      </c>
      <c r="C4959" s="885" t="s">
        <v>25103</v>
      </c>
      <c r="D4959" s="884" t="s">
        <v>9569</v>
      </c>
      <c r="E4959" s="884" t="s">
        <v>19579</v>
      </c>
      <c r="F4959" s="884" t="s">
        <v>20942</v>
      </c>
    </row>
    <row r="4960" customFormat="false" ht="23.25" hidden="false" customHeight="false" outlineLevel="0" collapsed="false">
      <c r="A4960" s="884" t="s">
        <v>8464</v>
      </c>
      <c r="B4960" s="884" t="s">
        <v>25104</v>
      </c>
      <c r="C4960" s="885" t="s">
        <v>25105</v>
      </c>
      <c r="D4960" s="884" t="s">
        <v>9569</v>
      </c>
      <c r="E4960" s="884" t="s">
        <v>11440</v>
      </c>
      <c r="F4960" s="884" t="s">
        <v>25106</v>
      </c>
    </row>
    <row r="4961" customFormat="false" ht="23.25" hidden="false" customHeight="false" outlineLevel="0" collapsed="false">
      <c r="A4961" s="884" t="s">
        <v>8464</v>
      </c>
      <c r="B4961" s="884" t="s">
        <v>25107</v>
      </c>
      <c r="C4961" s="885" t="s">
        <v>25108</v>
      </c>
      <c r="D4961" s="884" t="s">
        <v>9569</v>
      </c>
      <c r="E4961" s="884" t="s">
        <v>25109</v>
      </c>
      <c r="F4961" s="884" t="s">
        <v>25110</v>
      </c>
    </row>
    <row r="4962" customFormat="false" ht="15" hidden="false" customHeight="false" outlineLevel="0" collapsed="false">
      <c r="A4962" s="884" t="s">
        <v>8464</v>
      </c>
      <c r="B4962" s="884" t="s">
        <v>25111</v>
      </c>
      <c r="C4962" s="885" t="s">
        <v>25112</v>
      </c>
      <c r="D4962" s="884" t="s">
        <v>9569</v>
      </c>
      <c r="E4962" s="884" t="s">
        <v>16961</v>
      </c>
      <c r="F4962" s="884" t="s">
        <v>21283</v>
      </c>
    </row>
    <row r="4963" customFormat="false" ht="23.25" hidden="false" customHeight="false" outlineLevel="0" collapsed="false">
      <c r="A4963" s="884" t="s">
        <v>8464</v>
      </c>
      <c r="B4963" s="884" t="s">
        <v>25113</v>
      </c>
      <c r="C4963" s="885" t="s">
        <v>25114</v>
      </c>
      <c r="D4963" s="884" t="s">
        <v>9569</v>
      </c>
      <c r="E4963" s="884" t="s">
        <v>20030</v>
      </c>
      <c r="F4963" s="884" t="s">
        <v>25115</v>
      </c>
    </row>
    <row r="4964" customFormat="false" ht="23.25" hidden="false" customHeight="false" outlineLevel="0" collapsed="false">
      <c r="A4964" s="884" t="s">
        <v>8464</v>
      </c>
      <c r="B4964" s="884" t="s">
        <v>25116</v>
      </c>
      <c r="C4964" s="885" t="s">
        <v>25117</v>
      </c>
      <c r="D4964" s="884" t="s">
        <v>9569</v>
      </c>
      <c r="E4964" s="884" t="s">
        <v>25118</v>
      </c>
      <c r="F4964" s="884" t="s">
        <v>9990</v>
      </c>
    </row>
    <row r="4965" customFormat="false" ht="23.25" hidden="false" customHeight="false" outlineLevel="0" collapsed="false">
      <c r="A4965" s="884" t="s">
        <v>8464</v>
      </c>
      <c r="B4965" s="884" t="s">
        <v>25119</v>
      </c>
      <c r="C4965" s="885" t="s">
        <v>25120</v>
      </c>
      <c r="D4965" s="884" t="s">
        <v>9569</v>
      </c>
      <c r="E4965" s="884" t="s">
        <v>12112</v>
      </c>
      <c r="F4965" s="884" t="s">
        <v>25121</v>
      </c>
    </row>
    <row r="4966" customFormat="false" ht="23.25" hidden="false" customHeight="false" outlineLevel="0" collapsed="false">
      <c r="A4966" s="884" t="s">
        <v>8464</v>
      </c>
      <c r="B4966" s="884" t="s">
        <v>25122</v>
      </c>
      <c r="C4966" s="885" t="s">
        <v>25123</v>
      </c>
      <c r="D4966" s="884" t="s">
        <v>9569</v>
      </c>
      <c r="E4966" s="884" t="s">
        <v>25124</v>
      </c>
      <c r="F4966" s="884" t="s">
        <v>18181</v>
      </c>
    </row>
    <row r="4967" customFormat="false" ht="15" hidden="false" customHeight="false" outlineLevel="0" collapsed="false">
      <c r="A4967" s="884" t="s">
        <v>8464</v>
      </c>
      <c r="B4967" s="884" t="s">
        <v>25125</v>
      </c>
      <c r="C4967" s="885" t="s">
        <v>25126</v>
      </c>
      <c r="D4967" s="884" t="s">
        <v>9569</v>
      </c>
      <c r="E4967" s="884" t="s">
        <v>8676</v>
      </c>
      <c r="F4967" s="884" t="s">
        <v>10067</v>
      </c>
    </row>
    <row r="4968" customFormat="false" ht="15" hidden="false" customHeight="false" outlineLevel="0" collapsed="false">
      <c r="A4968" s="884" t="s">
        <v>8464</v>
      </c>
      <c r="B4968" s="884" t="s">
        <v>25127</v>
      </c>
      <c r="C4968" s="885" t="s">
        <v>25128</v>
      </c>
      <c r="D4968" s="884" t="s">
        <v>9569</v>
      </c>
      <c r="E4968" s="884" t="s">
        <v>10222</v>
      </c>
      <c r="F4968" s="884" t="s">
        <v>13574</v>
      </c>
    </row>
    <row r="4969" customFormat="false" ht="15" hidden="false" customHeight="false" outlineLevel="0" collapsed="false">
      <c r="A4969" s="884" t="s">
        <v>8464</v>
      </c>
      <c r="B4969" s="884" t="s">
        <v>25129</v>
      </c>
      <c r="C4969" s="885" t="s">
        <v>25130</v>
      </c>
      <c r="D4969" s="884" t="s">
        <v>9569</v>
      </c>
      <c r="E4969" s="884" t="s">
        <v>25131</v>
      </c>
      <c r="F4969" s="884" t="s">
        <v>25132</v>
      </c>
    </row>
    <row r="4970" customFormat="false" ht="15" hidden="false" customHeight="false" outlineLevel="0" collapsed="false">
      <c r="A4970" s="884" t="s">
        <v>8464</v>
      </c>
      <c r="B4970" s="884" t="s">
        <v>25133</v>
      </c>
      <c r="C4970" s="885" t="s">
        <v>25134</v>
      </c>
      <c r="D4970" s="884" t="s">
        <v>9569</v>
      </c>
      <c r="E4970" s="884" t="s">
        <v>25135</v>
      </c>
      <c r="F4970" s="884" t="s">
        <v>18878</v>
      </c>
    </row>
    <row r="4971" customFormat="false" ht="15" hidden="false" customHeight="false" outlineLevel="0" collapsed="false">
      <c r="A4971" s="884" t="s">
        <v>8464</v>
      </c>
      <c r="B4971" s="884" t="s">
        <v>25136</v>
      </c>
      <c r="C4971" s="885" t="s">
        <v>25137</v>
      </c>
      <c r="D4971" s="884" t="s">
        <v>9569</v>
      </c>
      <c r="E4971" s="884" t="s">
        <v>25138</v>
      </c>
      <c r="F4971" s="884" t="s">
        <v>25139</v>
      </c>
    </row>
    <row r="4972" customFormat="false" ht="15" hidden="false" customHeight="false" outlineLevel="0" collapsed="false">
      <c r="A4972" s="884" t="s">
        <v>8464</v>
      </c>
      <c r="B4972" s="884" t="s">
        <v>25140</v>
      </c>
      <c r="C4972" s="885" t="s">
        <v>25141</v>
      </c>
      <c r="D4972" s="884" t="s">
        <v>9569</v>
      </c>
      <c r="E4972" s="884" t="s">
        <v>19177</v>
      </c>
      <c r="F4972" s="884" t="s">
        <v>18974</v>
      </c>
    </row>
    <row r="4973" customFormat="false" ht="15" hidden="false" customHeight="false" outlineLevel="0" collapsed="false">
      <c r="A4973" s="884" t="s">
        <v>8464</v>
      </c>
      <c r="B4973" s="884" t="s">
        <v>25142</v>
      </c>
      <c r="C4973" s="885" t="s">
        <v>25143</v>
      </c>
      <c r="D4973" s="884" t="s">
        <v>9569</v>
      </c>
      <c r="E4973" s="884" t="s">
        <v>12139</v>
      </c>
      <c r="F4973" s="884" t="s">
        <v>25144</v>
      </c>
    </row>
    <row r="4974" customFormat="false" ht="15" hidden="false" customHeight="false" outlineLevel="0" collapsed="false">
      <c r="A4974" s="884" t="s">
        <v>8464</v>
      </c>
      <c r="B4974" s="884" t="s">
        <v>25145</v>
      </c>
      <c r="C4974" s="885" t="s">
        <v>25146</v>
      </c>
      <c r="D4974" s="884" t="s">
        <v>9569</v>
      </c>
      <c r="E4974" s="884" t="s">
        <v>16926</v>
      </c>
      <c r="F4974" s="884" t="s">
        <v>25147</v>
      </c>
    </row>
    <row r="4975" customFormat="false" ht="15" hidden="false" customHeight="false" outlineLevel="0" collapsed="false">
      <c r="A4975" s="884" t="s">
        <v>8464</v>
      </c>
      <c r="B4975" s="884" t="s">
        <v>25148</v>
      </c>
      <c r="C4975" s="885" t="s">
        <v>25149</v>
      </c>
      <c r="D4975" s="884" t="s">
        <v>9569</v>
      </c>
      <c r="E4975" s="884" t="s">
        <v>25150</v>
      </c>
      <c r="F4975" s="884" t="s">
        <v>22193</v>
      </c>
    </row>
    <row r="4976" customFormat="false" ht="15" hidden="false" customHeight="false" outlineLevel="0" collapsed="false">
      <c r="A4976" s="884" t="s">
        <v>8464</v>
      </c>
      <c r="B4976" s="884" t="s">
        <v>25151</v>
      </c>
      <c r="C4976" s="885" t="s">
        <v>25152</v>
      </c>
      <c r="D4976" s="884" t="s">
        <v>9569</v>
      </c>
      <c r="E4976" s="884" t="s">
        <v>14986</v>
      </c>
      <c r="F4976" s="884" t="s">
        <v>25153</v>
      </c>
    </row>
    <row r="4977" customFormat="false" ht="15" hidden="false" customHeight="false" outlineLevel="0" collapsed="false">
      <c r="A4977" s="884" t="s">
        <v>8464</v>
      </c>
      <c r="B4977" s="884" t="s">
        <v>25154</v>
      </c>
      <c r="C4977" s="885" t="s">
        <v>25155</v>
      </c>
      <c r="D4977" s="884" t="s">
        <v>9569</v>
      </c>
      <c r="E4977" s="884" t="s">
        <v>12813</v>
      </c>
      <c r="F4977" s="884" t="s">
        <v>17501</v>
      </c>
    </row>
    <row r="4978" customFormat="false" ht="15" hidden="false" customHeight="false" outlineLevel="0" collapsed="false">
      <c r="A4978" s="884" t="s">
        <v>8464</v>
      </c>
      <c r="B4978" s="884" t="s">
        <v>25156</v>
      </c>
      <c r="C4978" s="885" t="s">
        <v>25157</v>
      </c>
      <c r="D4978" s="884" t="s">
        <v>9569</v>
      </c>
      <c r="E4978" s="884" t="s">
        <v>21196</v>
      </c>
      <c r="F4978" s="884" t="s">
        <v>10257</v>
      </c>
    </row>
    <row r="4979" customFormat="false" ht="15" hidden="false" customHeight="false" outlineLevel="0" collapsed="false">
      <c r="A4979" s="884" t="s">
        <v>8464</v>
      </c>
      <c r="B4979" s="884" t="s">
        <v>25158</v>
      </c>
      <c r="C4979" s="885" t="s">
        <v>25159</v>
      </c>
      <c r="D4979" s="884" t="s">
        <v>9569</v>
      </c>
      <c r="E4979" s="884" t="s">
        <v>20647</v>
      </c>
      <c r="F4979" s="884" t="s">
        <v>25160</v>
      </c>
    </row>
    <row r="4980" customFormat="false" ht="15" hidden="false" customHeight="false" outlineLevel="0" collapsed="false">
      <c r="A4980" s="884" t="s">
        <v>8464</v>
      </c>
      <c r="B4980" s="884" t="s">
        <v>25161</v>
      </c>
      <c r="C4980" s="885" t="s">
        <v>25162</v>
      </c>
      <c r="D4980" s="884" t="s">
        <v>9569</v>
      </c>
      <c r="E4980" s="884" t="s">
        <v>10784</v>
      </c>
      <c r="F4980" s="884" t="s">
        <v>22371</v>
      </c>
    </row>
    <row r="4981" customFormat="false" ht="15" hidden="false" customHeight="false" outlineLevel="0" collapsed="false">
      <c r="A4981" s="884" t="s">
        <v>8464</v>
      </c>
      <c r="B4981" s="884" t="s">
        <v>25163</v>
      </c>
      <c r="C4981" s="885" t="s">
        <v>25164</v>
      </c>
      <c r="D4981" s="884" t="s">
        <v>9569</v>
      </c>
      <c r="E4981" s="884" t="s">
        <v>16941</v>
      </c>
      <c r="F4981" s="884" t="s">
        <v>19585</v>
      </c>
    </row>
    <row r="4982" customFormat="false" ht="15" hidden="false" customHeight="false" outlineLevel="0" collapsed="false">
      <c r="A4982" s="884" t="s">
        <v>8464</v>
      </c>
      <c r="B4982" s="884" t="s">
        <v>25165</v>
      </c>
      <c r="C4982" s="885" t="s">
        <v>25166</v>
      </c>
      <c r="D4982" s="884" t="s">
        <v>9569</v>
      </c>
      <c r="E4982" s="884" t="s">
        <v>25167</v>
      </c>
      <c r="F4982" s="884" t="s">
        <v>25168</v>
      </c>
    </row>
    <row r="4983" customFormat="false" ht="15" hidden="false" customHeight="false" outlineLevel="0" collapsed="false">
      <c r="A4983" s="884" t="s">
        <v>8464</v>
      </c>
      <c r="B4983" s="884" t="s">
        <v>25169</v>
      </c>
      <c r="C4983" s="885" t="s">
        <v>25170</v>
      </c>
      <c r="D4983" s="884" t="s">
        <v>9569</v>
      </c>
      <c r="E4983" s="884" t="s">
        <v>19637</v>
      </c>
      <c r="F4983" s="884" t="s">
        <v>18719</v>
      </c>
    </row>
    <row r="4984" customFormat="false" ht="15" hidden="false" customHeight="false" outlineLevel="0" collapsed="false">
      <c r="A4984" s="884" t="s">
        <v>8464</v>
      </c>
      <c r="B4984" s="884" t="s">
        <v>25171</v>
      </c>
      <c r="C4984" s="885" t="s">
        <v>25172</v>
      </c>
      <c r="D4984" s="884" t="s">
        <v>9569</v>
      </c>
      <c r="E4984" s="884" t="s">
        <v>17593</v>
      </c>
      <c r="F4984" s="884" t="s">
        <v>13665</v>
      </c>
    </row>
    <row r="4985" customFormat="false" ht="15" hidden="false" customHeight="false" outlineLevel="0" collapsed="false">
      <c r="A4985" s="884" t="s">
        <v>8464</v>
      </c>
      <c r="B4985" s="884" t="s">
        <v>25173</v>
      </c>
      <c r="C4985" s="885" t="s">
        <v>25174</v>
      </c>
      <c r="D4985" s="884" t="s">
        <v>9569</v>
      </c>
      <c r="E4985" s="884" t="s">
        <v>9129</v>
      </c>
      <c r="F4985" s="884" t="s">
        <v>13696</v>
      </c>
    </row>
    <row r="4986" customFormat="false" ht="15" hidden="false" customHeight="false" outlineLevel="0" collapsed="false">
      <c r="A4986" s="884" t="s">
        <v>8464</v>
      </c>
      <c r="B4986" s="884" t="s">
        <v>25175</v>
      </c>
      <c r="C4986" s="885" t="s">
        <v>25176</v>
      </c>
      <c r="D4986" s="884" t="s">
        <v>9569</v>
      </c>
      <c r="E4986" s="884" t="s">
        <v>17240</v>
      </c>
      <c r="F4986" s="884" t="s">
        <v>15716</v>
      </c>
    </row>
    <row r="4987" customFormat="false" ht="15" hidden="false" customHeight="false" outlineLevel="0" collapsed="false">
      <c r="A4987" s="884" t="s">
        <v>8464</v>
      </c>
      <c r="B4987" s="884" t="s">
        <v>25177</v>
      </c>
      <c r="C4987" s="885" t="s">
        <v>25178</v>
      </c>
      <c r="D4987" s="884" t="s">
        <v>9569</v>
      </c>
      <c r="E4987" s="884" t="s">
        <v>11415</v>
      </c>
      <c r="F4987" s="884" t="s">
        <v>20309</v>
      </c>
    </row>
    <row r="4988" customFormat="false" ht="15" hidden="false" customHeight="false" outlineLevel="0" collapsed="false">
      <c r="A4988" s="884" t="s">
        <v>8464</v>
      </c>
      <c r="B4988" s="884" t="s">
        <v>25179</v>
      </c>
      <c r="C4988" s="885" t="s">
        <v>25180</v>
      </c>
      <c r="D4988" s="884" t="s">
        <v>9569</v>
      </c>
      <c r="E4988" s="884" t="s">
        <v>23648</v>
      </c>
      <c r="F4988" s="884" t="s">
        <v>25181</v>
      </c>
    </row>
    <row r="4989" customFormat="false" ht="15" hidden="false" customHeight="false" outlineLevel="0" collapsed="false">
      <c r="A4989" s="884" t="s">
        <v>8464</v>
      </c>
      <c r="B4989" s="884" t="s">
        <v>25182</v>
      </c>
      <c r="C4989" s="885" t="s">
        <v>25183</v>
      </c>
      <c r="D4989" s="884" t="s">
        <v>9569</v>
      </c>
      <c r="E4989" s="884" t="s">
        <v>25184</v>
      </c>
      <c r="F4989" s="884" t="s">
        <v>22160</v>
      </c>
    </row>
    <row r="4990" customFormat="false" ht="15" hidden="false" customHeight="false" outlineLevel="0" collapsed="false">
      <c r="A4990" s="884" t="s">
        <v>8464</v>
      </c>
      <c r="B4990" s="884" t="s">
        <v>25185</v>
      </c>
      <c r="C4990" s="885" t="s">
        <v>25186</v>
      </c>
      <c r="D4990" s="884" t="s">
        <v>9569</v>
      </c>
      <c r="E4990" s="884" t="s">
        <v>18806</v>
      </c>
      <c r="F4990" s="884" t="s">
        <v>25187</v>
      </c>
    </row>
    <row r="4991" customFormat="false" ht="15" hidden="false" customHeight="false" outlineLevel="0" collapsed="false">
      <c r="A4991" s="884" t="s">
        <v>8464</v>
      </c>
      <c r="B4991" s="884" t="s">
        <v>25188</v>
      </c>
      <c r="C4991" s="885" t="s">
        <v>25189</v>
      </c>
      <c r="D4991" s="884" t="s">
        <v>9569</v>
      </c>
      <c r="E4991" s="884" t="s">
        <v>18771</v>
      </c>
      <c r="F4991" s="884" t="s">
        <v>25190</v>
      </c>
    </row>
    <row r="4992" customFormat="false" ht="15" hidden="false" customHeight="false" outlineLevel="0" collapsed="false">
      <c r="A4992" s="884" t="s">
        <v>8464</v>
      </c>
      <c r="B4992" s="884" t="s">
        <v>25191</v>
      </c>
      <c r="C4992" s="885" t="s">
        <v>25192</v>
      </c>
      <c r="D4992" s="884" t="s">
        <v>9569</v>
      </c>
      <c r="E4992" s="884" t="s">
        <v>23737</v>
      </c>
      <c r="F4992" s="884" t="s">
        <v>25193</v>
      </c>
    </row>
    <row r="4993" customFormat="false" ht="15" hidden="false" customHeight="false" outlineLevel="0" collapsed="false">
      <c r="A4993" s="884" t="s">
        <v>8464</v>
      </c>
      <c r="B4993" s="884" t="s">
        <v>25194</v>
      </c>
      <c r="C4993" s="885" t="s">
        <v>25195</v>
      </c>
      <c r="D4993" s="884" t="s">
        <v>9569</v>
      </c>
      <c r="E4993" s="884" t="s">
        <v>18783</v>
      </c>
      <c r="F4993" s="884" t="s">
        <v>25196</v>
      </c>
    </row>
    <row r="4994" customFormat="false" ht="15" hidden="false" customHeight="false" outlineLevel="0" collapsed="false">
      <c r="A4994" s="884" t="s">
        <v>8464</v>
      </c>
      <c r="B4994" s="884" t="s">
        <v>25197</v>
      </c>
      <c r="C4994" s="885" t="s">
        <v>25198</v>
      </c>
      <c r="D4994" s="884" t="s">
        <v>9569</v>
      </c>
      <c r="E4994" s="884" t="s">
        <v>18995</v>
      </c>
      <c r="F4994" s="884" t="s">
        <v>13590</v>
      </c>
    </row>
    <row r="4995" customFormat="false" ht="15" hidden="false" customHeight="false" outlineLevel="0" collapsed="false">
      <c r="A4995" s="884" t="s">
        <v>8464</v>
      </c>
      <c r="B4995" s="884" t="s">
        <v>25199</v>
      </c>
      <c r="C4995" s="885" t="s">
        <v>25200</v>
      </c>
      <c r="D4995" s="884" t="s">
        <v>9569</v>
      </c>
      <c r="E4995" s="884" t="s">
        <v>20193</v>
      </c>
      <c r="F4995" s="884" t="s">
        <v>17145</v>
      </c>
    </row>
    <row r="4996" customFormat="false" ht="15" hidden="false" customHeight="false" outlineLevel="0" collapsed="false">
      <c r="A4996" s="884" t="s">
        <v>8464</v>
      </c>
      <c r="B4996" s="884" t="s">
        <v>25201</v>
      </c>
      <c r="C4996" s="885" t="s">
        <v>25202</v>
      </c>
      <c r="D4996" s="884" t="s">
        <v>9569</v>
      </c>
      <c r="E4996" s="884" t="s">
        <v>25203</v>
      </c>
      <c r="F4996" s="884" t="s">
        <v>19733</v>
      </c>
    </row>
    <row r="4997" customFormat="false" ht="15" hidden="false" customHeight="false" outlineLevel="0" collapsed="false">
      <c r="A4997" s="884" t="s">
        <v>8464</v>
      </c>
      <c r="B4997" s="884" t="s">
        <v>25204</v>
      </c>
      <c r="C4997" s="885" t="s">
        <v>25205</v>
      </c>
      <c r="D4997" s="884" t="s">
        <v>9569</v>
      </c>
      <c r="E4997" s="884" t="s">
        <v>11227</v>
      </c>
      <c r="F4997" s="884" t="s">
        <v>19721</v>
      </c>
    </row>
    <row r="4998" customFormat="false" ht="23.25" hidden="false" customHeight="false" outlineLevel="0" collapsed="false">
      <c r="A4998" s="884" t="s">
        <v>8464</v>
      </c>
      <c r="B4998" s="884" t="s">
        <v>25206</v>
      </c>
      <c r="C4998" s="885" t="s">
        <v>25207</v>
      </c>
      <c r="D4998" s="884" t="s">
        <v>9569</v>
      </c>
      <c r="E4998" s="884" t="s">
        <v>25208</v>
      </c>
      <c r="F4998" s="884" t="s">
        <v>19435</v>
      </c>
    </row>
    <row r="4999" customFormat="false" ht="23.25" hidden="false" customHeight="false" outlineLevel="0" collapsed="false">
      <c r="A4999" s="884" t="s">
        <v>8464</v>
      </c>
      <c r="B4999" s="884" t="s">
        <v>25209</v>
      </c>
      <c r="C4999" s="885" t="s">
        <v>25210</v>
      </c>
      <c r="D4999" s="884" t="s">
        <v>9569</v>
      </c>
      <c r="E4999" s="884" t="s">
        <v>25211</v>
      </c>
      <c r="F4999" s="884" t="s">
        <v>13643</v>
      </c>
    </row>
    <row r="5000" customFormat="false" ht="23.25" hidden="false" customHeight="false" outlineLevel="0" collapsed="false">
      <c r="A5000" s="884" t="s">
        <v>8464</v>
      </c>
      <c r="B5000" s="884" t="s">
        <v>25212</v>
      </c>
      <c r="C5000" s="885" t="s">
        <v>25213</v>
      </c>
      <c r="D5000" s="884" t="s">
        <v>8787</v>
      </c>
      <c r="E5000" s="884" t="s">
        <v>22114</v>
      </c>
      <c r="F5000" s="884" t="s">
        <v>10821</v>
      </c>
    </row>
    <row r="5001" customFormat="false" ht="15" hidden="false" customHeight="false" outlineLevel="0" collapsed="false">
      <c r="A5001" s="884" t="s">
        <v>8464</v>
      </c>
      <c r="B5001" s="884" t="s">
        <v>25214</v>
      </c>
      <c r="C5001" s="885" t="s">
        <v>25215</v>
      </c>
      <c r="D5001" s="884" t="s">
        <v>9569</v>
      </c>
      <c r="E5001" s="884" t="s">
        <v>25216</v>
      </c>
      <c r="F5001" s="884" t="s">
        <v>21835</v>
      </c>
    </row>
    <row r="5002" customFormat="false" ht="15" hidden="false" customHeight="false" outlineLevel="0" collapsed="false">
      <c r="A5002" s="884" t="s">
        <v>8464</v>
      </c>
      <c r="B5002" s="884" t="s">
        <v>25217</v>
      </c>
      <c r="C5002" s="885" t="s">
        <v>25218</v>
      </c>
      <c r="D5002" s="884" t="s">
        <v>9569</v>
      </c>
      <c r="E5002" s="884" t="s">
        <v>11338</v>
      </c>
      <c r="F5002" s="884" t="s">
        <v>15720</v>
      </c>
    </row>
    <row r="5003" customFormat="false" ht="15" hidden="false" customHeight="false" outlineLevel="0" collapsed="false">
      <c r="A5003" s="884" t="s">
        <v>8464</v>
      </c>
      <c r="B5003" s="884" t="s">
        <v>25219</v>
      </c>
      <c r="C5003" s="885" t="s">
        <v>25220</v>
      </c>
      <c r="D5003" s="884" t="s">
        <v>9569</v>
      </c>
      <c r="E5003" s="884" t="s">
        <v>16813</v>
      </c>
      <c r="F5003" s="884" t="s">
        <v>25221</v>
      </c>
    </row>
    <row r="5004" customFormat="false" ht="15" hidden="false" customHeight="false" outlineLevel="0" collapsed="false">
      <c r="A5004" s="884" t="s">
        <v>8464</v>
      </c>
      <c r="B5004" s="884" t="s">
        <v>25222</v>
      </c>
      <c r="C5004" s="885" t="s">
        <v>25223</v>
      </c>
      <c r="D5004" s="884" t="s">
        <v>9569</v>
      </c>
      <c r="E5004" s="884" t="s">
        <v>13690</v>
      </c>
      <c r="F5004" s="884" t="s">
        <v>25224</v>
      </c>
    </row>
    <row r="5005" customFormat="false" ht="23.25" hidden="false" customHeight="false" outlineLevel="0" collapsed="false">
      <c r="A5005" s="884" t="s">
        <v>8464</v>
      </c>
      <c r="B5005" s="884" t="s">
        <v>25225</v>
      </c>
      <c r="C5005" s="885" t="s">
        <v>25226</v>
      </c>
      <c r="D5005" s="884" t="s">
        <v>9569</v>
      </c>
      <c r="E5005" s="884" t="s">
        <v>13562</v>
      </c>
      <c r="F5005" s="884" t="s">
        <v>19777</v>
      </c>
    </row>
    <row r="5006" customFormat="false" ht="15" hidden="false" customHeight="false" outlineLevel="0" collapsed="false">
      <c r="A5006" s="884" t="s">
        <v>8464</v>
      </c>
      <c r="B5006" s="884" t="s">
        <v>25227</v>
      </c>
      <c r="C5006" s="885" t="s">
        <v>25228</v>
      </c>
      <c r="D5006" s="884" t="s">
        <v>8467</v>
      </c>
      <c r="E5006" s="884" t="s">
        <v>20188</v>
      </c>
      <c r="F5006" s="884" t="s">
        <v>10750</v>
      </c>
    </row>
    <row r="5007" customFormat="false" ht="15" hidden="false" customHeight="false" outlineLevel="0" collapsed="false">
      <c r="A5007" s="884" t="s">
        <v>8464</v>
      </c>
      <c r="B5007" s="884" t="s">
        <v>25229</v>
      </c>
      <c r="C5007" s="885" t="s">
        <v>25230</v>
      </c>
      <c r="D5007" s="884" t="s">
        <v>9569</v>
      </c>
      <c r="E5007" s="884" t="s">
        <v>25231</v>
      </c>
      <c r="F5007" s="884" t="s">
        <v>25232</v>
      </c>
    </row>
    <row r="5008" customFormat="false" ht="15" hidden="false" customHeight="false" outlineLevel="0" collapsed="false">
      <c r="A5008" s="884" t="s">
        <v>8464</v>
      </c>
      <c r="B5008" s="884" t="s">
        <v>25233</v>
      </c>
      <c r="C5008" s="885" t="s">
        <v>25234</v>
      </c>
      <c r="D5008" s="884" t="s">
        <v>9569</v>
      </c>
      <c r="E5008" s="884" t="s">
        <v>25235</v>
      </c>
      <c r="F5008" s="884" t="s">
        <v>9406</v>
      </c>
    </row>
    <row r="5009" customFormat="false" ht="23.25" hidden="false" customHeight="false" outlineLevel="0" collapsed="false">
      <c r="A5009" s="884" t="s">
        <v>8464</v>
      </c>
      <c r="B5009" s="884" t="s">
        <v>25236</v>
      </c>
      <c r="C5009" s="885" t="s">
        <v>25237</v>
      </c>
      <c r="D5009" s="884" t="s">
        <v>25238</v>
      </c>
      <c r="E5009" s="884" t="s">
        <v>18537</v>
      </c>
      <c r="F5009" s="884" t="s">
        <v>19913</v>
      </c>
    </row>
    <row r="5010" customFormat="false" ht="15" hidden="false" customHeight="false" outlineLevel="0" collapsed="false">
      <c r="A5010" s="884" t="s">
        <v>8464</v>
      </c>
      <c r="B5010" s="884" t="s">
        <v>25239</v>
      </c>
      <c r="C5010" s="885" t="s">
        <v>25240</v>
      </c>
      <c r="D5010" s="884" t="s">
        <v>9569</v>
      </c>
      <c r="E5010" s="884" t="s">
        <v>23648</v>
      </c>
      <c r="F5010" s="884" t="s">
        <v>25241</v>
      </c>
    </row>
    <row r="5011" customFormat="false" ht="15" hidden="false" customHeight="false" outlineLevel="0" collapsed="false">
      <c r="A5011" s="884" t="s">
        <v>8464</v>
      </c>
      <c r="B5011" s="884" t="s">
        <v>25242</v>
      </c>
      <c r="C5011" s="885" t="s">
        <v>25243</v>
      </c>
      <c r="D5011" s="884" t="s">
        <v>9569</v>
      </c>
      <c r="E5011" s="884" t="s">
        <v>25244</v>
      </c>
      <c r="F5011" s="884" t="s">
        <v>21525</v>
      </c>
    </row>
    <row r="5012" customFormat="false" ht="15" hidden="false" customHeight="false" outlineLevel="0" collapsed="false">
      <c r="A5012" s="884" t="s">
        <v>8464</v>
      </c>
      <c r="B5012" s="884" t="s">
        <v>25245</v>
      </c>
      <c r="C5012" s="885" t="s">
        <v>25246</v>
      </c>
      <c r="D5012" s="884" t="s">
        <v>9569</v>
      </c>
      <c r="E5012" s="884" t="s">
        <v>25247</v>
      </c>
      <c r="F5012" s="884" t="s">
        <v>22160</v>
      </c>
    </row>
    <row r="5013" customFormat="false" ht="15" hidden="false" customHeight="false" outlineLevel="0" collapsed="false">
      <c r="A5013" s="884" t="s">
        <v>8464</v>
      </c>
      <c r="B5013" s="884" t="s">
        <v>25248</v>
      </c>
      <c r="C5013" s="885" t="s">
        <v>25249</v>
      </c>
      <c r="D5013" s="884" t="s">
        <v>9569</v>
      </c>
      <c r="E5013" s="884" t="s">
        <v>16971</v>
      </c>
      <c r="F5013" s="884" t="s">
        <v>25250</v>
      </c>
    </row>
    <row r="5014" customFormat="false" ht="15" hidden="false" customHeight="false" outlineLevel="0" collapsed="false">
      <c r="A5014" s="884" t="s">
        <v>8464</v>
      </c>
      <c r="B5014" s="884" t="s">
        <v>25251</v>
      </c>
      <c r="C5014" s="885" t="s">
        <v>25252</v>
      </c>
      <c r="D5014" s="884" t="s">
        <v>9569</v>
      </c>
      <c r="E5014" s="884" t="s">
        <v>15516</v>
      </c>
      <c r="F5014" s="884" t="s">
        <v>17134</v>
      </c>
    </row>
    <row r="5015" customFormat="false" ht="23.25" hidden="false" customHeight="false" outlineLevel="0" collapsed="false">
      <c r="A5015" s="884" t="s">
        <v>8464</v>
      </c>
      <c r="B5015" s="884" t="s">
        <v>25253</v>
      </c>
      <c r="C5015" s="885" t="s">
        <v>25254</v>
      </c>
      <c r="D5015" s="884" t="s">
        <v>9569</v>
      </c>
      <c r="E5015" s="884" t="s">
        <v>25255</v>
      </c>
      <c r="F5015" s="884" t="s">
        <v>25256</v>
      </c>
    </row>
    <row r="5016" customFormat="false" ht="23.25" hidden="false" customHeight="false" outlineLevel="0" collapsed="false">
      <c r="A5016" s="884" t="s">
        <v>8464</v>
      </c>
      <c r="B5016" s="884" t="s">
        <v>25257</v>
      </c>
      <c r="C5016" s="885" t="s">
        <v>25258</v>
      </c>
      <c r="D5016" s="884" t="s">
        <v>9569</v>
      </c>
      <c r="E5016" s="884" t="s">
        <v>25259</v>
      </c>
      <c r="F5016" s="884" t="s">
        <v>25260</v>
      </c>
    </row>
    <row r="5017" customFormat="false" ht="23.25" hidden="false" customHeight="false" outlineLevel="0" collapsed="false">
      <c r="A5017" s="884" t="s">
        <v>8464</v>
      </c>
      <c r="B5017" s="884" t="s">
        <v>25261</v>
      </c>
      <c r="C5017" s="885" t="s">
        <v>25262</v>
      </c>
      <c r="D5017" s="884" t="s">
        <v>9569</v>
      </c>
      <c r="E5017" s="884" t="s">
        <v>25263</v>
      </c>
      <c r="F5017" s="884" t="s">
        <v>14691</v>
      </c>
    </row>
    <row r="5018" customFormat="false" ht="23.25" hidden="false" customHeight="false" outlineLevel="0" collapsed="false">
      <c r="A5018" s="884" t="s">
        <v>8464</v>
      </c>
      <c r="B5018" s="884" t="s">
        <v>25264</v>
      </c>
      <c r="C5018" s="885" t="s">
        <v>25265</v>
      </c>
      <c r="D5018" s="884" t="s">
        <v>9569</v>
      </c>
      <c r="E5018" s="884" t="s">
        <v>25266</v>
      </c>
      <c r="F5018" s="884" t="s">
        <v>20781</v>
      </c>
    </row>
    <row r="5019" customFormat="false" ht="23.25" hidden="false" customHeight="false" outlineLevel="0" collapsed="false">
      <c r="A5019" s="884" t="s">
        <v>8464</v>
      </c>
      <c r="B5019" s="884" t="s">
        <v>25267</v>
      </c>
      <c r="C5019" s="885" t="s">
        <v>25268</v>
      </c>
      <c r="D5019" s="884" t="s">
        <v>9569</v>
      </c>
      <c r="E5019" s="884" t="s">
        <v>25269</v>
      </c>
      <c r="F5019" s="884" t="s">
        <v>25270</v>
      </c>
    </row>
    <row r="5020" customFormat="false" ht="23.25" hidden="false" customHeight="false" outlineLevel="0" collapsed="false">
      <c r="A5020" s="884" t="s">
        <v>8464</v>
      </c>
      <c r="B5020" s="884" t="s">
        <v>25271</v>
      </c>
      <c r="C5020" s="885" t="s">
        <v>25272</v>
      </c>
      <c r="D5020" s="884" t="s">
        <v>9569</v>
      </c>
      <c r="E5020" s="884" t="s">
        <v>25273</v>
      </c>
      <c r="F5020" s="884" t="s">
        <v>25274</v>
      </c>
    </row>
    <row r="5021" customFormat="false" ht="23.25" hidden="false" customHeight="false" outlineLevel="0" collapsed="false">
      <c r="A5021" s="884" t="s">
        <v>8464</v>
      </c>
      <c r="B5021" s="884" t="s">
        <v>25275</v>
      </c>
      <c r="C5021" s="885" t="s">
        <v>25276</v>
      </c>
      <c r="D5021" s="884" t="s">
        <v>9569</v>
      </c>
      <c r="E5021" s="884" t="s">
        <v>24798</v>
      </c>
      <c r="F5021" s="884" t="s">
        <v>25277</v>
      </c>
    </row>
    <row r="5022" customFormat="false" ht="23.25" hidden="false" customHeight="false" outlineLevel="0" collapsed="false">
      <c r="A5022" s="884" t="s">
        <v>8464</v>
      </c>
      <c r="B5022" s="884" t="s">
        <v>25278</v>
      </c>
      <c r="C5022" s="885" t="s">
        <v>25279</v>
      </c>
      <c r="D5022" s="884" t="s">
        <v>9569</v>
      </c>
      <c r="E5022" s="884" t="s">
        <v>25280</v>
      </c>
      <c r="F5022" s="884" t="s">
        <v>25281</v>
      </c>
    </row>
    <row r="5023" customFormat="false" ht="15" hidden="false" customHeight="false" outlineLevel="0" collapsed="false">
      <c r="A5023" s="884" t="s">
        <v>8464</v>
      </c>
      <c r="B5023" s="884" t="s">
        <v>25282</v>
      </c>
      <c r="C5023" s="885" t="s">
        <v>25283</v>
      </c>
      <c r="D5023" s="884" t="s">
        <v>9569</v>
      </c>
      <c r="E5023" s="884" t="s">
        <v>25284</v>
      </c>
      <c r="F5023" s="884" t="s">
        <v>19823</v>
      </c>
    </row>
    <row r="5024" customFormat="false" ht="23.25" hidden="false" customHeight="false" outlineLevel="0" collapsed="false">
      <c r="A5024" s="884" t="s">
        <v>8464</v>
      </c>
      <c r="B5024" s="884" t="s">
        <v>25285</v>
      </c>
      <c r="C5024" s="885" t="s">
        <v>25286</v>
      </c>
      <c r="D5024" s="884" t="s">
        <v>9569</v>
      </c>
      <c r="E5024" s="884" t="s">
        <v>25269</v>
      </c>
      <c r="F5024" s="884" t="s">
        <v>25270</v>
      </c>
    </row>
    <row r="5025" customFormat="false" ht="23.25" hidden="false" customHeight="false" outlineLevel="0" collapsed="false">
      <c r="A5025" s="884" t="s">
        <v>8464</v>
      </c>
      <c r="B5025" s="884" t="s">
        <v>25287</v>
      </c>
      <c r="C5025" s="885" t="s">
        <v>25288</v>
      </c>
      <c r="D5025" s="884" t="s">
        <v>9569</v>
      </c>
      <c r="E5025" s="884" t="s">
        <v>9276</v>
      </c>
      <c r="F5025" s="884" t="s">
        <v>25289</v>
      </c>
    </row>
    <row r="5026" customFormat="false" ht="23.25" hidden="false" customHeight="false" outlineLevel="0" collapsed="false">
      <c r="A5026" s="884" t="s">
        <v>8464</v>
      </c>
      <c r="B5026" s="884" t="s">
        <v>25290</v>
      </c>
      <c r="C5026" s="885" t="s">
        <v>25291</v>
      </c>
      <c r="D5026" s="884" t="s">
        <v>9569</v>
      </c>
      <c r="E5026" s="884" t="s">
        <v>10162</v>
      </c>
      <c r="F5026" s="884" t="s">
        <v>25292</v>
      </c>
    </row>
    <row r="5027" customFormat="false" ht="23.25" hidden="false" customHeight="false" outlineLevel="0" collapsed="false">
      <c r="A5027" s="884" t="s">
        <v>8464</v>
      </c>
      <c r="B5027" s="884" t="s">
        <v>25293</v>
      </c>
      <c r="C5027" s="885" t="s">
        <v>25294</v>
      </c>
      <c r="D5027" s="884" t="s">
        <v>9569</v>
      </c>
      <c r="E5027" s="884" t="s">
        <v>17002</v>
      </c>
      <c r="F5027" s="884" t="s">
        <v>25295</v>
      </c>
    </row>
    <row r="5028" customFormat="false" ht="23.25" hidden="false" customHeight="false" outlineLevel="0" collapsed="false">
      <c r="A5028" s="884" t="s">
        <v>8464</v>
      </c>
      <c r="B5028" s="884" t="s">
        <v>25296</v>
      </c>
      <c r="C5028" s="885" t="s">
        <v>25297</v>
      </c>
      <c r="D5028" s="884" t="s">
        <v>9569</v>
      </c>
      <c r="E5028" s="884" t="s">
        <v>17203</v>
      </c>
      <c r="F5028" s="884" t="s">
        <v>25298</v>
      </c>
    </row>
    <row r="5029" customFormat="false" ht="23.25" hidden="false" customHeight="false" outlineLevel="0" collapsed="false">
      <c r="A5029" s="884" t="s">
        <v>8464</v>
      </c>
      <c r="B5029" s="884" t="s">
        <v>25299</v>
      </c>
      <c r="C5029" s="885" t="s">
        <v>25300</v>
      </c>
      <c r="D5029" s="884" t="s">
        <v>9569</v>
      </c>
      <c r="E5029" s="884" t="s">
        <v>25301</v>
      </c>
      <c r="F5029" s="884" t="s">
        <v>25302</v>
      </c>
    </row>
    <row r="5030" customFormat="false" ht="23.25" hidden="false" customHeight="false" outlineLevel="0" collapsed="false">
      <c r="A5030" s="884" t="s">
        <v>8464</v>
      </c>
      <c r="B5030" s="884" t="s">
        <v>25303</v>
      </c>
      <c r="C5030" s="885" t="s">
        <v>25304</v>
      </c>
      <c r="D5030" s="884" t="s">
        <v>9569</v>
      </c>
      <c r="E5030" s="884" t="s">
        <v>25305</v>
      </c>
      <c r="F5030" s="884" t="s">
        <v>25306</v>
      </c>
    </row>
    <row r="5031" customFormat="false" ht="23.25" hidden="false" customHeight="false" outlineLevel="0" collapsed="false">
      <c r="A5031" s="884" t="s">
        <v>8464</v>
      </c>
      <c r="B5031" s="884" t="s">
        <v>25307</v>
      </c>
      <c r="C5031" s="885" t="s">
        <v>25308</v>
      </c>
      <c r="D5031" s="884" t="s">
        <v>9569</v>
      </c>
      <c r="E5031" s="884" t="s">
        <v>25309</v>
      </c>
      <c r="F5031" s="884" t="s">
        <v>15144</v>
      </c>
    </row>
    <row r="5032" customFormat="false" ht="23.25" hidden="false" customHeight="false" outlineLevel="0" collapsed="false">
      <c r="A5032" s="884" t="s">
        <v>8464</v>
      </c>
      <c r="B5032" s="884" t="s">
        <v>25310</v>
      </c>
      <c r="C5032" s="885" t="s">
        <v>25311</v>
      </c>
      <c r="D5032" s="884" t="s">
        <v>9569</v>
      </c>
      <c r="E5032" s="884" t="s">
        <v>25312</v>
      </c>
      <c r="F5032" s="884" t="s">
        <v>25313</v>
      </c>
    </row>
    <row r="5033" customFormat="false" ht="23.25" hidden="false" customHeight="false" outlineLevel="0" collapsed="false">
      <c r="A5033" s="884" t="s">
        <v>8464</v>
      </c>
      <c r="B5033" s="884" t="s">
        <v>25314</v>
      </c>
      <c r="C5033" s="885" t="s">
        <v>25315</v>
      </c>
      <c r="D5033" s="884" t="s">
        <v>9569</v>
      </c>
      <c r="E5033" s="884" t="s">
        <v>25316</v>
      </c>
      <c r="F5033" s="884" t="s">
        <v>17898</v>
      </c>
    </row>
    <row r="5034" customFormat="false" ht="23.25" hidden="false" customHeight="false" outlineLevel="0" collapsed="false">
      <c r="A5034" s="884" t="s">
        <v>8464</v>
      </c>
      <c r="B5034" s="884" t="s">
        <v>25317</v>
      </c>
      <c r="C5034" s="885" t="s">
        <v>25318</v>
      </c>
      <c r="D5034" s="884" t="s">
        <v>9569</v>
      </c>
      <c r="E5034" s="884" t="s">
        <v>12382</v>
      </c>
      <c r="F5034" s="884" t="s">
        <v>25319</v>
      </c>
    </row>
    <row r="5035" customFormat="false" ht="23.25" hidden="false" customHeight="false" outlineLevel="0" collapsed="false">
      <c r="A5035" s="884" t="s">
        <v>8464</v>
      </c>
      <c r="B5035" s="884" t="s">
        <v>25320</v>
      </c>
      <c r="C5035" s="885" t="s">
        <v>25321</v>
      </c>
      <c r="D5035" s="884" t="s">
        <v>9569</v>
      </c>
      <c r="E5035" s="884" t="s">
        <v>10631</v>
      </c>
      <c r="F5035" s="884" t="s">
        <v>25322</v>
      </c>
    </row>
    <row r="5036" customFormat="false" ht="23.25" hidden="false" customHeight="false" outlineLevel="0" collapsed="false">
      <c r="A5036" s="884" t="s">
        <v>8464</v>
      </c>
      <c r="B5036" s="884" t="s">
        <v>25323</v>
      </c>
      <c r="C5036" s="885" t="s">
        <v>25324</v>
      </c>
      <c r="D5036" s="884" t="s">
        <v>9569</v>
      </c>
      <c r="E5036" s="884" t="s">
        <v>25325</v>
      </c>
      <c r="F5036" s="884" t="s">
        <v>25326</v>
      </c>
    </row>
    <row r="5037" customFormat="false" ht="23.25" hidden="false" customHeight="false" outlineLevel="0" collapsed="false">
      <c r="A5037" s="884" t="s">
        <v>8464</v>
      </c>
      <c r="B5037" s="884" t="s">
        <v>25327</v>
      </c>
      <c r="C5037" s="885" t="s">
        <v>25328</v>
      </c>
      <c r="D5037" s="884" t="s">
        <v>9569</v>
      </c>
      <c r="E5037" s="884" t="s">
        <v>25329</v>
      </c>
      <c r="F5037" s="884" t="s">
        <v>25330</v>
      </c>
    </row>
    <row r="5038" customFormat="false" ht="23.25" hidden="false" customHeight="false" outlineLevel="0" collapsed="false">
      <c r="A5038" s="884" t="s">
        <v>8464</v>
      </c>
      <c r="B5038" s="884" t="s">
        <v>25331</v>
      </c>
      <c r="C5038" s="885" t="s">
        <v>25332</v>
      </c>
      <c r="D5038" s="884" t="s">
        <v>9569</v>
      </c>
      <c r="E5038" s="884" t="s">
        <v>14949</v>
      </c>
      <c r="F5038" s="884" t="s">
        <v>25333</v>
      </c>
    </row>
    <row r="5039" customFormat="false" ht="23.25" hidden="false" customHeight="false" outlineLevel="0" collapsed="false">
      <c r="A5039" s="884" t="s">
        <v>8464</v>
      </c>
      <c r="B5039" s="884" t="s">
        <v>25334</v>
      </c>
      <c r="C5039" s="885" t="s">
        <v>25335</v>
      </c>
      <c r="D5039" s="884" t="s">
        <v>9569</v>
      </c>
      <c r="E5039" s="884" t="s">
        <v>14919</v>
      </c>
      <c r="F5039" s="884" t="s">
        <v>25336</v>
      </c>
    </row>
    <row r="5040" customFormat="false" ht="23.25" hidden="false" customHeight="false" outlineLevel="0" collapsed="false">
      <c r="A5040" s="884" t="s">
        <v>8464</v>
      </c>
      <c r="B5040" s="884" t="s">
        <v>25337</v>
      </c>
      <c r="C5040" s="885" t="s">
        <v>25338</v>
      </c>
      <c r="D5040" s="884" t="s">
        <v>9569</v>
      </c>
      <c r="E5040" s="884" t="s">
        <v>25339</v>
      </c>
      <c r="F5040" s="884" t="s">
        <v>25340</v>
      </c>
    </row>
    <row r="5041" customFormat="false" ht="23.25" hidden="false" customHeight="false" outlineLevel="0" collapsed="false">
      <c r="A5041" s="884" t="s">
        <v>8464</v>
      </c>
      <c r="B5041" s="884" t="s">
        <v>25341</v>
      </c>
      <c r="C5041" s="885" t="s">
        <v>25342</v>
      </c>
      <c r="D5041" s="884" t="s">
        <v>9569</v>
      </c>
      <c r="E5041" s="884" t="s">
        <v>25343</v>
      </c>
      <c r="F5041" s="884" t="s">
        <v>25344</v>
      </c>
    </row>
    <row r="5042" customFormat="false" ht="15" hidden="false" customHeight="false" outlineLevel="0" collapsed="false">
      <c r="A5042" s="884" t="s">
        <v>8464</v>
      </c>
      <c r="B5042" s="884" t="s">
        <v>25345</v>
      </c>
      <c r="C5042" s="885" t="s">
        <v>25346</v>
      </c>
      <c r="D5042" s="884" t="s">
        <v>9569</v>
      </c>
      <c r="E5042" s="884" t="s">
        <v>25347</v>
      </c>
      <c r="F5042" s="884" t="s">
        <v>25348</v>
      </c>
    </row>
    <row r="5043" customFormat="false" ht="15" hidden="false" customHeight="false" outlineLevel="0" collapsed="false">
      <c r="A5043" s="884" t="s">
        <v>8464</v>
      </c>
      <c r="B5043" s="884" t="s">
        <v>25349</v>
      </c>
      <c r="C5043" s="885" t="s">
        <v>25350</v>
      </c>
      <c r="D5043" s="884" t="s">
        <v>9569</v>
      </c>
      <c r="E5043" s="884" t="s">
        <v>25351</v>
      </c>
      <c r="F5043" s="884" t="s">
        <v>25352</v>
      </c>
    </row>
    <row r="5044" customFormat="false" ht="23.25" hidden="false" customHeight="false" outlineLevel="0" collapsed="false">
      <c r="A5044" s="884" t="s">
        <v>8464</v>
      </c>
      <c r="B5044" s="884" t="s">
        <v>25353</v>
      </c>
      <c r="C5044" s="885" t="s">
        <v>25354</v>
      </c>
      <c r="D5044" s="884" t="s">
        <v>9569</v>
      </c>
      <c r="E5044" s="884" t="s">
        <v>25355</v>
      </c>
      <c r="F5044" s="884" t="s">
        <v>25356</v>
      </c>
    </row>
    <row r="5045" customFormat="false" ht="23.25" hidden="false" customHeight="false" outlineLevel="0" collapsed="false">
      <c r="A5045" s="884" t="s">
        <v>8464</v>
      </c>
      <c r="B5045" s="884" t="s">
        <v>25357</v>
      </c>
      <c r="C5045" s="885" t="s">
        <v>25358</v>
      </c>
      <c r="D5045" s="884" t="s">
        <v>9569</v>
      </c>
      <c r="E5045" s="884" t="s">
        <v>20895</v>
      </c>
      <c r="F5045" s="884" t="s">
        <v>17692</v>
      </c>
    </row>
    <row r="5046" customFormat="false" ht="23.25" hidden="false" customHeight="false" outlineLevel="0" collapsed="false">
      <c r="A5046" s="884" t="s">
        <v>8464</v>
      </c>
      <c r="B5046" s="884" t="s">
        <v>25359</v>
      </c>
      <c r="C5046" s="885" t="s">
        <v>25360</v>
      </c>
      <c r="D5046" s="884" t="s">
        <v>9569</v>
      </c>
      <c r="E5046" s="884" t="s">
        <v>25361</v>
      </c>
      <c r="F5046" s="884" t="s">
        <v>25362</v>
      </c>
    </row>
    <row r="5047" customFormat="false" ht="23.25" hidden="false" customHeight="false" outlineLevel="0" collapsed="false">
      <c r="A5047" s="884" t="s">
        <v>8464</v>
      </c>
      <c r="B5047" s="884" t="s">
        <v>25363</v>
      </c>
      <c r="C5047" s="885" t="s">
        <v>25364</v>
      </c>
      <c r="D5047" s="884" t="s">
        <v>9569</v>
      </c>
      <c r="E5047" s="884" t="s">
        <v>25365</v>
      </c>
      <c r="F5047" s="884" t="s">
        <v>22907</v>
      </c>
    </row>
    <row r="5048" customFormat="false" ht="23.25" hidden="false" customHeight="false" outlineLevel="0" collapsed="false">
      <c r="A5048" s="884" t="s">
        <v>8464</v>
      </c>
      <c r="B5048" s="884" t="s">
        <v>25366</v>
      </c>
      <c r="C5048" s="885" t="s">
        <v>25367</v>
      </c>
      <c r="D5048" s="884" t="s">
        <v>9569</v>
      </c>
      <c r="E5048" s="884" t="s">
        <v>25368</v>
      </c>
      <c r="F5048" s="884" t="s">
        <v>12326</v>
      </c>
    </row>
    <row r="5049" customFormat="false" ht="23.25" hidden="false" customHeight="false" outlineLevel="0" collapsed="false">
      <c r="A5049" s="884" t="s">
        <v>8464</v>
      </c>
      <c r="B5049" s="884" t="s">
        <v>25369</v>
      </c>
      <c r="C5049" s="885" t="s">
        <v>25370</v>
      </c>
      <c r="D5049" s="884" t="s">
        <v>9569</v>
      </c>
      <c r="E5049" s="884" t="s">
        <v>25371</v>
      </c>
      <c r="F5049" s="884" t="s">
        <v>25312</v>
      </c>
    </row>
    <row r="5050" customFormat="false" ht="23.25" hidden="false" customHeight="false" outlineLevel="0" collapsed="false">
      <c r="A5050" s="884" t="s">
        <v>8464</v>
      </c>
      <c r="B5050" s="884" t="s">
        <v>25372</v>
      </c>
      <c r="C5050" s="885" t="s">
        <v>25373</v>
      </c>
      <c r="D5050" s="884" t="s">
        <v>9569</v>
      </c>
      <c r="E5050" s="884" t="s">
        <v>25374</v>
      </c>
      <c r="F5050" s="884" t="s">
        <v>15217</v>
      </c>
    </row>
    <row r="5051" customFormat="false" ht="23.25" hidden="false" customHeight="false" outlineLevel="0" collapsed="false">
      <c r="A5051" s="884" t="s">
        <v>8464</v>
      </c>
      <c r="B5051" s="884" t="s">
        <v>25375</v>
      </c>
      <c r="C5051" s="885" t="s">
        <v>25376</v>
      </c>
      <c r="D5051" s="884" t="s">
        <v>9569</v>
      </c>
      <c r="E5051" s="884" t="s">
        <v>25377</v>
      </c>
      <c r="F5051" s="884" t="s">
        <v>25378</v>
      </c>
    </row>
    <row r="5052" customFormat="false" ht="23.25" hidden="false" customHeight="false" outlineLevel="0" collapsed="false">
      <c r="A5052" s="884" t="s">
        <v>8464</v>
      </c>
      <c r="B5052" s="884" t="s">
        <v>25379</v>
      </c>
      <c r="C5052" s="885" t="s">
        <v>25380</v>
      </c>
      <c r="D5052" s="884" t="s">
        <v>9569</v>
      </c>
      <c r="E5052" s="884" t="s">
        <v>25381</v>
      </c>
      <c r="F5052" s="884" t="s">
        <v>25382</v>
      </c>
    </row>
    <row r="5053" customFormat="false" ht="23.25" hidden="false" customHeight="false" outlineLevel="0" collapsed="false">
      <c r="A5053" s="884" t="s">
        <v>8464</v>
      </c>
      <c r="B5053" s="884" t="s">
        <v>25383</v>
      </c>
      <c r="C5053" s="885" t="s">
        <v>25384</v>
      </c>
      <c r="D5053" s="884" t="s">
        <v>9569</v>
      </c>
      <c r="E5053" s="884" t="s">
        <v>25385</v>
      </c>
      <c r="F5053" s="884" t="s">
        <v>25386</v>
      </c>
    </row>
    <row r="5054" customFormat="false" ht="23.25" hidden="false" customHeight="false" outlineLevel="0" collapsed="false">
      <c r="A5054" s="884" t="s">
        <v>8464</v>
      </c>
      <c r="B5054" s="884" t="s">
        <v>25387</v>
      </c>
      <c r="C5054" s="885" t="s">
        <v>25388</v>
      </c>
      <c r="D5054" s="884" t="s">
        <v>9569</v>
      </c>
      <c r="E5054" s="884" t="s">
        <v>25389</v>
      </c>
      <c r="F5054" s="884" t="s">
        <v>25390</v>
      </c>
    </row>
    <row r="5055" customFormat="false" ht="23.25" hidden="false" customHeight="false" outlineLevel="0" collapsed="false">
      <c r="A5055" s="884" t="s">
        <v>8464</v>
      </c>
      <c r="B5055" s="884" t="s">
        <v>25391</v>
      </c>
      <c r="C5055" s="885" t="s">
        <v>25392</v>
      </c>
      <c r="D5055" s="884" t="s">
        <v>9569</v>
      </c>
      <c r="E5055" s="884" t="s">
        <v>25393</v>
      </c>
      <c r="F5055" s="884" t="s">
        <v>25394</v>
      </c>
    </row>
    <row r="5056" customFormat="false" ht="23.25" hidden="false" customHeight="false" outlineLevel="0" collapsed="false">
      <c r="A5056" s="884" t="s">
        <v>8464</v>
      </c>
      <c r="B5056" s="884" t="s">
        <v>25395</v>
      </c>
      <c r="C5056" s="885" t="s">
        <v>25396</v>
      </c>
      <c r="D5056" s="884" t="s">
        <v>9569</v>
      </c>
      <c r="E5056" s="884" t="s">
        <v>25397</v>
      </c>
      <c r="F5056" s="884" t="s">
        <v>25398</v>
      </c>
    </row>
    <row r="5057" customFormat="false" ht="23.25" hidden="false" customHeight="false" outlineLevel="0" collapsed="false">
      <c r="A5057" s="884" t="s">
        <v>8464</v>
      </c>
      <c r="B5057" s="884" t="s">
        <v>25399</v>
      </c>
      <c r="C5057" s="885" t="s">
        <v>25400</v>
      </c>
      <c r="D5057" s="884" t="s">
        <v>9569</v>
      </c>
      <c r="E5057" s="884" t="s">
        <v>25401</v>
      </c>
      <c r="F5057" s="884" t="s">
        <v>12852</v>
      </c>
    </row>
    <row r="5058" customFormat="false" ht="23.25" hidden="false" customHeight="false" outlineLevel="0" collapsed="false">
      <c r="A5058" s="884" t="s">
        <v>8464</v>
      </c>
      <c r="B5058" s="884" t="s">
        <v>25402</v>
      </c>
      <c r="C5058" s="885" t="s">
        <v>25403</v>
      </c>
      <c r="D5058" s="884" t="s">
        <v>9569</v>
      </c>
      <c r="E5058" s="884" t="s">
        <v>25404</v>
      </c>
      <c r="F5058" s="884" t="s">
        <v>25405</v>
      </c>
    </row>
    <row r="5059" customFormat="false" ht="23.25" hidden="false" customHeight="false" outlineLevel="0" collapsed="false">
      <c r="A5059" s="884" t="s">
        <v>8464</v>
      </c>
      <c r="B5059" s="884" t="s">
        <v>25406</v>
      </c>
      <c r="C5059" s="885" t="s">
        <v>25407</v>
      </c>
      <c r="D5059" s="884" t="s">
        <v>9569</v>
      </c>
      <c r="E5059" s="884" t="s">
        <v>25408</v>
      </c>
      <c r="F5059" s="884" t="s">
        <v>21617</v>
      </c>
    </row>
    <row r="5060" customFormat="false" ht="34.5" hidden="false" customHeight="false" outlineLevel="0" collapsed="false">
      <c r="A5060" s="884" t="s">
        <v>8464</v>
      </c>
      <c r="B5060" s="884" t="s">
        <v>25409</v>
      </c>
      <c r="C5060" s="885" t="s">
        <v>25410</v>
      </c>
      <c r="D5060" s="884" t="s">
        <v>9569</v>
      </c>
      <c r="E5060" s="884" t="s">
        <v>10338</v>
      </c>
      <c r="F5060" s="884" t="s">
        <v>25411</v>
      </c>
    </row>
    <row r="5061" customFormat="false" ht="23.25" hidden="false" customHeight="false" outlineLevel="0" collapsed="false">
      <c r="A5061" s="884" t="s">
        <v>8464</v>
      </c>
      <c r="B5061" s="884" t="s">
        <v>25412</v>
      </c>
      <c r="C5061" s="885" t="s">
        <v>25413</v>
      </c>
      <c r="D5061" s="884" t="s">
        <v>9569</v>
      </c>
      <c r="E5061" s="884" t="s">
        <v>20080</v>
      </c>
      <c r="F5061" s="884" t="s">
        <v>10419</v>
      </c>
    </row>
    <row r="5062" customFormat="false" ht="23.25" hidden="false" customHeight="false" outlineLevel="0" collapsed="false">
      <c r="A5062" s="884" t="s">
        <v>8464</v>
      </c>
      <c r="B5062" s="884" t="s">
        <v>25414</v>
      </c>
      <c r="C5062" s="885" t="s">
        <v>25415</v>
      </c>
      <c r="D5062" s="884" t="s">
        <v>9569</v>
      </c>
      <c r="E5062" s="884" t="s">
        <v>25416</v>
      </c>
      <c r="F5062" s="884" t="s">
        <v>25417</v>
      </c>
    </row>
    <row r="5063" customFormat="false" ht="23.25" hidden="false" customHeight="false" outlineLevel="0" collapsed="false">
      <c r="A5063" s="884" t="s">
        <v>8464</v>
      </c>
      <c r="B5063" s="884" t="s">
        <v>25418</v>
      </c>
      <c r="C5063" s="885" t="s">
        <v>25419</v>
      </c>
      <c r="D5063" s="884" t="s">
        <v>9569</v>
      </c>
      <c r="E5063" s="884" t="s">
        <v>25420</v>
      </c>
      <c r="F5063" s="884" t="s">
        <v>25421</v>
      </c>
    </row>
    <row r="5064" customFormat="false" ht="15" hidden="false" customHeight="false" outlineLevel="0" collapsed="false">
      <c r="A5064" s="884" t="s">
        <v>8464</v>
      </c>
      <c r="B5064" s="884" t="s">
        <v>25422</v>
      </c>
      <c r="C5064" s="885" t="s">
        <v>25423</v>
      </c>
      <c r="D5064" s="884" t="s">
        <v>9569</v>
      </c>
      <c r="E5064" s="884" t="s">
        <v>25424</v>
      </c>
      <c r="F5064" s="884" t="s">
        <v>25425</v>
      </c>
    </row>
    <row r="5065" customFormat="false" ht="15" hidden="false" customHeight="false" outlineLevel="0" collapsed="false">
      <c r="A5065" s="884" t="s">
        <v>8464</v>
      </c>
      <c r="B5065" s="884" t="s">
        <v>25426</v>
      </c>
      <c r="C5065" s="885" t="s">
        <v>25427</v>
      </c>
      <c r="D5065" s="884" t="s">
        <v>9569</v>
      </c>
      <c r="E5065" s="884" t="s">
        <v>8596</v>
      </c>
      <c r="F5065" s="884" t="s">
        <v>20197</v>
      </c>
    </row>
    <row r="5066" customFormat="false" ht="15" hidden="false" customHeight="false" outlineLevel="0" collapsed="false">
      <c r="A5066" s="884" t="s">
        <v>8464</v>
      </c>
      <c r="B5066" s="884" t="s">
        <v>25428</v>
      </c>
      <c r="C5066" s="885" t="s">
        <v>25429</v>
      </c>
      <c r="D5066" s="884" t="s">
        <v>9569</v>
      </c>
      <c r="E5066" s="884" t="s">
        <v>14759</v>
      </c>
      <c r="F5066" s="884" t="s">
        <v>25430</v>
      </c>
    </row>
    <row r="5067" customFormat="false" ht="15" hidden="false" customHeight="false" outlineLevel="0" collapsed="false">
      <c r="A5067" s="884" t="s">
        <v>8464</v>
      </c>
      <c r="B5067" s="884" t="s">
        <v>25431</v>
      </c>
      <c r="C5067" s="885" t="s">
        <v>25432</v>
      </c>
      <c r="D5067" s="884" t="s">
        <v>9569</v>
      </c>
      <c r="E5067" s="884" t="s">
        <v>23208</v>
      </c>
      <c r="F5067" s="884" t="s">
        <v>25433</v>
      </c>
    </row>
    <row r="5068" customFormat="false" ht="15" hidden="false" customHeight="false" outlineLevel="0" collapsed="false">
      <c r="A5068" s="884" t="s">
        <v>8464</v>
      </c>
      <c r="B5068" s="884" t="s">
        <v>25434</v>
      </c>
      <c r="C5068" s="885" t="s">
        <v>25435</v>
      </c>
      <c r="D5068" s="884" t="s">
        <v>9569</v>
      </c>
      <c r="E5068" s="884" t="s">
        <v>25436</v>
      </c>
      <c r="F5068" s="884" t="s">
        <v>25437</v>
      </c>
    </row>
    <row r="5069" customFormat="false" ht="15" hidden="false" customHeight="false" outlineLevel="0" collapsed="false">
      <c r="A5069" s="884" t="s">
        <v>8464</v>
      </c>
      <c r="B5069" s="884" t="s">
        <v>25438</v>
      </c>
      <c r="C5069" s="885" t="s">
        <v>25439</v>
      </c>
      <c r="D5069" s="884" t="s">
        <v>9569</v>
      </c>
      <c r="E5069" s="884" t="s">
        <v>25440</v>
      </c>
      <c r="F5069" s="884" t="s">
        <v>25441</v>
      </c>
    </row>
    <row r="5070" customFormat="false" ht="15" hidden="false" customHeight="false" outlineLevel="0" collapsed="false">
      <c r="A5070" s="884" t="s">
        <v>8464</v>
      </c>
      <c r="B5070" s="884" t="s">
        <v>25442</v>
      </c>
      <c r="C5070" s="885" t="s">
        <v>25443</v>
      </c>
      <c r="D5070" s="884" t="s">
        <v>9569</v>
      </c>
      <c r="E5070" s="884" t="s">
        <v>25440</v>
      </c>
      <c r="F5070" s="884" t="s">
        <v>25441</v>
      </c>
    </row>
    <row r="5071" customFormat="false" ht="15" hidden="false" customHeight="false" outlineLevel="0" collapsed="false">
      <c r="A5071" s="884" t="s">
        <v>8464</v>
      </c>
      <c r="B5071" s="884" t="s">
        <v>25444</v>
      </c>
      <c r="C5071" s="885" t="s">
        <v>25445</v>
      </c>
      <c r="D5071" s="884" t="s">
        <v>9569</v>
      </c>
      <c r="E5071" s="884" t="s">
        <v>25446</v>
      </c>
      <c r="F5071" s="884" t="s">
        <v>25447</v>
      </c>
    </row>
    <row r="5072" customFormat="false" ht="15" hidden="false" customHeight="false" outlineLevel="0" collapsed="false">
      <c r="A5072" s="884" t="s">
        <v>8464</v>
      </c>
      <c r="B5072" s="884" t="s">
        <v>25448</v>
      </c>
      <c r="C5072" s="885" t="s">
        <v>25449</v>
      </c>
      <c r="D5072" s="884" t="s">
        <v>9569</v>
      </c>
      <c r="E5072" s="884" t="s">
        <v>25135</v>
      </c>
      <c r="F5072" s="884" t="s">
        <v>25450</v>
      </c>
    </row>
    <row r="5073" customFormat="false" ht="15" hidden="false" customHeight="false" outlineLevel="0" collapsed="false">
      <c r="A5073" s="884" t="s">
        <v>8464</v>
      </c>
      <c r="B5073" s="884" t="s">
        <v>25451</v>
      </c>
      <c r="C5073" s="885" t="s">
        <v>25452</v>
      </c>
      <c r="D5073" s="884" t="s">
        <v>9569</v>
      </c>
      <c r="E5073" s="884" t="s">
        <v>19114</v>
      </c>
      <c r="F5073" s="884" t="s">
        <v>19585</v>
      </c>
    </row>
    <row r="5074" customFormat="false" ht="15" hidden="false" customHeight="false" outlineLevel="0" collapsed="false">
      <c r="A5074" s="884" t="s">
        <v>8464</v>
      </c>
      <c r="B5074" s="884" t="s">
        <v>25453</v>
      </c>
      <c r="C5074" s="885" t="s">
        <v>25454</v>
      </c>
      <c r="D5074" s="884" t="s">
        <v>8467</v>
      </c>
      <c r="E5074" s="884" t="s">
        <v>16942</v>
      </c>
      <c r="F5074" s="884" t="s">
        <v>18686</v>
      </c>
    </row>
    <row r="5075" customFormat="false" ht="23.25" hidden="false" customHeight="false" outlineLevel="0" collapsed="false">
      <c r="A5075" s="884" t="s">
        <v>8464</v>
      </c>
      <c r="B5075" s="884" t="s">
        <v>25455</v>
      </c>
      <c r="C5075" s="885" t="s">
        <v>25456</v>
      </c>
      <c r="D5075" s="884" t="s">
        <v>9569</v>
      </c>
      <c r="E5075" s="884" t="s">
        <v>22756</v>
      </c>
      <c r="F5075" s="884" t="s">
        <v>25457</v>
      </c>
    </row>
    <row r="5076" customFormat="false" ht="23.25" hidden="false" customHeight="false" outlineLevel="0" collapsed="false">
      <c r="A5076" s="884" t="s">
        <v>8464</v>
      </c>
      <c r="B5076" s="884" t="s">
        <v>25458</v>
      </c>
      <c r="C5076" s="885" t="s">
        <v>25459</v>
      </c>
      <c r="D5076" s="884" t="s">
        <v>9569</v>
      </c>
      <c r="E5076" s="884" t="s">
        <v>25460</v>
      </c>
      <c r="F5076" s="884" t="s">
        <v>25461</v>
      </c>
    </row>
    <row r="5077" customFormat="false" ht="15" hidden="false" customHeight="false" outlineLevel="0" collapsed="false">
      <c r="A5077" s="884" t="s">
        <v>8464</v>
      </c>
      <c r="B5077" s="884" t="s">
        <v>25462</v>
      </c>
      <c r="C5077" s="885" t="s">
        <v>25463</v>
      </c>
      <c r="D5077" s="884" t="s">
        <v>9569</v>
      </c>
      <c r="E5077" s="884" t="s">
        <v>9234</v>
      </c>
      <c r="F5077" s="884" t="s">
        <v>14899</v>
      </c>
    </row>
    <row r="5078" customFormat="false" ht="15" hidden="false" customHeight="false" outlineLevel="0" collapsed="false">
      <c r="A5078" s="884" t="s">
        <v>8464</v>
      </c>
      <c r="B5078" s="884" t="s">
        <v>25464</v>
      </c>
      <c r="C5078" s="885" t="s">
        <v>25465</v>
      </c>
      <c r="D5078" s="884" t="s">
        <v>9569</v>
      </c>
      <c r="E5078" s="884" t="s">
        <v>25466</v>
      </c>
      <c r="F5078" s="884" t="s">
        <v>25467</v>
      </c>
    </row>
    <row r="5079" customFormat="false" ht="23.25" hidden="false" customHeight="false" outlineLevel="0" collapsed="false">
      <c r="A5079" s="884" t="s">
        <v>8464</v>
      </c>
      <c r="B5079" s="884" t="s">
        <v>25468</v>
      </c>
      <c r="C5079" s="885" t="s">
        <v>25469</v>
      </c>
      <c r="D5079" s="884" t="s">
        <v>9569</v>
      </c>
      <c r="E5079" s="884" t="s">
        <v>25470</v>
      </c>
      <c r="F5079" s="884" t="s">
        <v>25471</v>
      </c>
    </row>
    <row r="5080" customFormat="false" ht="23.25" hidden="false" customHeight="false" outlineLevel="0" collapsed="false">
      <c r="A5080" s="884" t="s">
        <v>8464</v>
      </c>
      <c r="B5080" s="884" t="s">
        <v>25472</v>
      </c>
      <c r="C5080" s="885" t="s">
        <v>25473</v>
      </c>
      <c r="D5080" s="884" t="s">
        <v>9569</v>
      </c>
      <c r="E5080" s="884" t="s">
        <v>25474</v>
      </c>
      <c r="F5080" s="884" t="s">
        <v>25475</v>
      </c>
    </row>
    <row r="5081" customFormat="false" ht="15" hidden="false" customHeight="false" outlineLevel="0" collapsed="false">
      <c r="A5081" s="884" t="s">
        <v>8464</v>
      </c>
      <c r="B5081" s="884" t="s">
        <v>25476</v>
      </c>
      <c r="C5081" s="885" t="s">
        <v>25477</v>
      </c>
      <c r="D5081" s="884" t="s">
        <v>9569</v>
      </c>
      <c r="E5081" s="884" t="s">
        <v>25478</v>
      </c>
      <c r="F5081" s="884" t="s">
        <v>25479</v>
      </c>
    </row>
    <row r="5082" customFormat="false" ht="23.25" hidden="false" customHeight="false" outlineLevel="0" collapsed="false">
      <c r="A5082" s="884" t="s">
        <v>8464</v>
      </c>
      <c r="B5082" s="884" t="s">
        <v>25480</v>
      </c>
      <c r="C5082" s="885" t="s">
        <v>25481</v>
      </c>
      <c r="D5082" s="884" t="s">
        <v>8467</v>
      </c>
      <c r="E5082" s="884" t="s">
        <v>25482</v>
      </c>
      <c r="F5082" s="884" t="s">
        <v>25483</v>
      </c>
    </row>
    <row r="5083" customFormat="false" ht="23.25" hidden="false" customHeight="false" outlineLevel="0" collapsed="false">
      <c r="A5083" s="884" t="s">
        <v>8464</v>
      </c>
      <c r="B5083" s="884" t="s">
        <v>25484</v>
      </c>
      <c r="C5083" s="885" t="s">
        <v>25485</v>
      </c>
      <c r="D5083" s="884" t="s">
        <v>8467</v>
      </c>
      <c r="E5083" s="884" t="s">
        <v>25486</v>
      </c>
      <c r="F5083" s="884" t="s">
        <v>25487</v>
      </c>
    </row>
    <row r="5084" customFormat="false" ht="15" hidden="false" customHeight="false" outlineLevel="0" collapsed="false">
      <c r="A5084" s="884" t="s">
        <v>8464</v>
      </c>
      <c r="B5084" s="884" t="s">
        <v>25488</v>
      </c>
      <c r="C5084" s="885" t="s">
        <v>25489</v>
      </c>
      <c r="D5084" s="884" t="s">
        <v>8467</v>
      </c>
      <c r="E5084" s="884" t="s">
        <v>23654</v>
      </c>
      <c r="F5084" s="884" t="s">
        <v>25490</v>
      </c>
    </row>
    <row r="5085" customFormat="false" ht="15" hidden="false" customHeight="false" outlineLevel="0" collapsed="false">
      <c r="A5085" s="884" t="s">
        <v>8464</v>
      </c>
      <c r="B5085" s="884" t="s">
        <v>25491</v>
      </c>
      <c r="C5085" s="885" t="s">
        <v>25492</v>
      </c>
      <c r="D5085" s="884" t="s">
        <v>8467</v>
      </c>
      <c r="E5085" s="884" t="s">
        <v>18992</v>
      </c>
      <c r="F5085" s="884" t="s">
        <v>12830</v>
      </c>
    </row>
    <row r="5086" customFormat="false" ht="15" hidden="false" customHeight="false" outlineLevel="0" collapsed="false">
      <c r="A5086" s="884" t="s">
        <v>8464</v>
      </c>
      <c r="B5086" s="884" t="s">
        <v>25493</v>
      </c>
      <c r="C5086" s="885" t="s">
        <v>25494</v>
      </c>
      <c r="D5086" s="884" t="s">
        <v>8467</v>
      </c>
      <c r="E5086" s="884" t="s">
        <v>23857</v>
      </c>
      <c r="F5086" s="884" t="s">
        <v>15788</v>
      </c>
    </row>
    <row r="5087" customFormat="false" ht="15" hidden="false" customHeight="false" outlineLevel="0" collapsed="false">
      <c r="A5087" s="884" t="s">
        <v>8464</v>
      </c>
      <c r="B5087" s="884" t="s">
        <v>25495</v>
      </c>
      <c r="C5087" s="885" t="s">
        <v>25496</v>
      </c>
      <c r="D5087" s="884" t="s">
        <v>8467</v>
      </c>
      <c r="E5087" s="884" t="s">
        <v>19611</v>
      </c>
      <c r="F5087" s="884" t="s">
        <v>15784</v>
      </c>
    </row>
    <row r="5088" customFormat="false" ht="15" hidden="false" customHeight="false" outlineLevel="0" collapsed="false">
      <c r="A5088" s="884" t="s">
        <v>8464</v>
      </c>
      <c r="B5088" s="884" t="s">
        <v>25497</v>
      </c>
      <c r="C5088" s="885" t="s">
        <v>25498</v>
      </c>
      <c r="D5088" s="884" t="s">
        <v>8467</v>
      </c>
      <c r="E5088" s="884" t="s">
        <v>17053</v>
      </c>
      <c r="F5088" s="884" t="s">
        <v>21234</v>
      </c>
    </row>
    <row r="5089" customFormat="false" ht="23.25" hidden="false" customHeight="false" outlineLevel="0" collapsed="false">
      <c r="A5089" s="884" t="s">
        <v>8464</v>
      </c>
      <c r="B5089" s="884" t="s">
        <v>25499</v>
      </c>
      <c r="C5089" s="885" t="s">
        <v>25500</v>
      </c>
      <c r="D5089" s="884" t="s">
        <v>8467</v>
      </c>
      <c r="E5089" s="884" t="s">
        <v>21960</v>
      </c>
      <c r="F5089" s="884" t="s">
        <v>25501</v>
      </c>
    </row>
    <row r="5090" customFormat="false" ht="15" hidden="false" customHeight="false" outlineLevel="0" collapsed="false">
      <c r="A5090" s="884" t="s">
        <v>8464</v>
      </c>
      <c r="B5090" s="884" t="s">
        <v>25502</v>
      </c>
      <c r="C5090" s="885" t="s">
        <v>25503</v>
      </c>
      <c r="D5090" s="884" t="s">
        <v>8467</v>
      </c>
      <c r="E5090" s="884" t="s">
        <v>22057</v>
      </c>
      <c r="F5090" s="884" t="s">
        <v>25504</v>
      </c>
    </row>
    <row r="5091" customFormat="false" ht="15" hidden="false" customHeight="false" outlineLevel="0" collapsed="false">
      <c r="A5091" s="884" t="s">
        <v>8464</v>
      </c>
      <c r="B5091" s="884" t="s">
        <v>25505</v>
      </c>
      <c r="C5091" s="885" t="s">
        <v>25506</v>
      </c>
      <c r="D5091" s="884" t="s">
        <v>8467</v>
      </c>
      <c r="E5091" s="884" t="s">
        <v>25507</v>
      </c>
      <c r="F5091" s="884" t="s">
        <v>18748</v>
      </c>
    </row>
    <row r="5092" customFormat="false" ht="15" hidden="false" customHeight="false" outlineLevel="0" collapsed="false">
      <c r="A5092" s="884" t="s">
        <v>8464</v>
      </c>
      <c r="B5092" s="884" t="s">
        <v>25508</v>
      </c>
      <c r="C5092" s="885" t="s">
        <v>25509</v>
      </c>
      <c r="D5092" s="884" t="s">
        <v>8467</v>
      </c>
      <c r="E5092" s="884" t="s">
        <v>25510</v>
      </c>
      <c r="F5092" s="884" t="s">
        <v>25511</v>
      </c>
    </row>
    <row r="5093" customFormat="false" ht="23.25" hidden="false" customHeight="false" outlineLevel="0" collapsed="false">
      <c r="A5093" s="884" t="s">
        <v>8464</v>
      </c>
      <c r="B5093" s="884" t="s">
        <v>25512</v>
      </c>
      <c r="C5093" s="885" t="s">
        <v>25513</v>
      </c>
      <c r="D5093" s="884" t="s">
        <v>9569</v>
      </c>
      <c r="E5093" s="884" t="s">
        <v>25313</v>
      </c>
      <c r="F5093" s="884" t="s">
        <v>25514</v>
      </c>
    </row>
    <row r="5094" customFormat="false" ht="15" hidden="false" customHeight="false" outlineLevel="0" collapsed="false">
      <c r="A5094" s="884" t="s">
        <v>8464</v>
      </c>
      <c r="B5094" s="884" t="s">
        <v>25515</v>
      </c>
      <c r="C5094" s="885" t="s">
        <v>25516</v>
      </c>
      <c r="D5094" s="884" t="s">
        <v>9569</v>
      </c>
      <c r="E5094" s="884" t="s">
        <v>25517</v>
      </c>
      <c r="F5094" s="884" t="s">
        <v>15528</v>
      </c>
    </row>
    <row r="5095" customFormat="false" ht="15" hidden="false" customHeight="false" outlineLevel="0" collapsed="false">
      <c r="A5095" s="884" t="s">
        <v>8464</v>
      </c>
      <c r="B5095" s="884" t="s">
        <v>25518</v>
      </c>
      <c r="C5095" s="885" t="s">
        <v>25519</v>
      </c>
      <c r="D5095" s="884" t="s">
        <v>9569</v>
      </c>
      <c r="E5095" s="884" t="s">
        <v>25520</v>
      </c>
      <c r="F5095" s="884" t="s">
        <v>25521</v>
      </c>
    </row>
    <row r="5096" customFormat="false" ht="15" hidden="false" customHeight="false" outlineLevel="0" collapsed="false">
      <c r="A5096" s="884" t="s">
        <v>8464</v>
      </c>
      <c r="B5096" s="884" t="s">
        <v>25522</v>
      </c>
      <c r="C5096" s="885" t="s">
        <v>25523</v>
      </c>
      <c r="D5096" s="884" t="s">
        <v>8467</v>
      </c>
      <c r="E5096" s="884" t="s">
        <v>25059</v>
      </c>
      <c r="F5096" s="884" t="s">
        <v>12145</v>
      </c>
    </row>
    <row r="5097" customFormat="false" ht="23.25" hidden="false" customHeight="false" outlineLevel="0" collapsed="false">
      <c r="A5097" s="884" t="s">
        <v>8464</v>
      </c>
      <c r="B5097" s="884" t="s">
        <v>25524</v>
      </c>
      <c r="C5097" s="885" t="s">
        <v>25525</v>
      </c>
      <c r="D5097" s="884" t="s">
        <v>8467</v>
      </c>
      <c r="E5097" s="884" t="s">
        <v>17593</v>
      </c>
      <c r="F5097" s="884" t="s">
        <v>25526</v>
      </c>
    </row>
    <row r="5098" customFormat="false" ht="15" hidden="false" customHeight="false" outlineLevel="0" collapsed="false">
      <c r="A5098" s="884" t="s">
        <v>8464</v>
      </c>
      <c r="B5098" s="884" t="s">
        <v>25527</v>
      </c>
      <c r="C5098" s="885" t="s">
        <v>25528</v>
      </c>
      <c r="D5098" s="884" t="s">
        <v>8467</v>
      </c>
      <c r="E5098" s="884" t="s">
        <v>21853</v>
      </c>
      <c r="F5098" s="884" t="s">
        <v>19830</v>
      </c>
    </row>
    <row r="5099" customFormat="false" ht="23.25" hidden="false" customHeight="false" outlineLevel="0" collapsed="false">
      <c r="A5099" s="884" t="s">
        <v>8464</v>
      </c>
      <c r="B5099" s="884" t="s">
        <v>25529</v>
      </c>
      <c r="C5099" s="885" t="s">
        <v>25530</v>
      </c>
      <c r="D5099" s="884" t="s">
        <v>12719</v>
      </c>
      <c r="E5099" s="884" t="s">
        <v>25531</v>
      </c>
      <c r="F5099" s="884" t="s">
        <v>25532</v>
      </c>
    </row>
    <row r="5100" customFormat="false" ht="23.25" hidden="false" customHeight="false" outlineLevel="0" collapsed="false">
      <c r="A5100" s="884" t="s">
        <v>8464</v>
      </c>
      <c r="B5100" s="884" t="s">
        <v>25533</v>
      </c>
      <c r="C5100" s="885" t="s">
        <v>25534</v>
      </c>
      <c r="D5100" s="884" t="s">
        <v>12719</v>
      </c>
      <c r="E5100" s="884" t="s">
        <v>25535</v>
      </c>
      <c r="F5100" s="884" t="s">
        <v>25536</v>
      </c>
    </row>
    <row r="5101" customFormat="false" ht="23.25" hidden="false" customHeight="false" outlineLevel="0" collapsed="false">
      <c r="A5101" s="884" t="s">
        <v>8464</v>
      </c>
      <c r="B5101" s="884" t="s">
        <v>25537</v>
      </c>
      <c r="C5101" s="885" t="s">
        <v>25538</v>
      </c>
      <c r="D5101" s="884" t="s">
        <v>9569</v>
      </c>
      <c r="E5101" s="884" t="s">
        <v>20514</v>
      </c>
      <c r="F5101" s="884" t="s">
        <v>25539</v>
      </c>
    </row>
    <row r="5102" customFormat="false" ht="23.25" hidden="false" customHeight="false" outlineLevel="0" collapsed="false">
      <c r="A5102" s="884" t="s">
        <v>8464</v>
      </c>
      <c r="B5102" s="884" t="s">
        <v>25540</v>
      </c>
      <c r="C5102" s="885" t="s">
        <v>25541</v>
      </c>
      <c r="D5102" s="884" t="s">
        <v>9569</v>
      </c>
      <c r="E5102" s="884" t="s">
        <v>25542</v>
      </c>
      <c r="F5102" s="884" t="s">
        <v>17513</v>
      </c>
    </row>
    <row r="5103" customFormat="false" ht="23.25" hidden="false" customHeight="false" outlineLevel="0" collapsed="false">
      <c r="A5103" s="884" t="s">
        <v>8464</v>
      </c>
      <c r="B5103" s="884" t="s">
        <v>25543</v>
      </c>
      <c r="C5103" s="885" t="s">
        <v>25544</v>
      </c>
      <c r="D5103" s="884" t="s">
        <v>9569</v>
      </c>
      <c r="E5103" s="884" t="s">
        <v>25545</v>
      </c>
      <c r="F5103" s="884" t="s">
        <v>25546</v>
      </c>
    </row>
    <row r="5104" customFormat="false" ht="23.25" hidden="false" customHeight="false" outlineLevel="0" collapsed="false">
      <c r="A5104" s="884" t="s">
        <v>8464</v>
      </c>
      <c r="B5104" s="884" t="s">
        <v>25547</v>
      </c>
      <c r="C5104" s="885" t="s">
        <v>25548</v>
      </c>
      <c r="D5104" s="884" t="s">
        <v>9569</v>
      </c>
      <c r="E5104" s="884" t="s">
        <v>25549</v>
      </c>
      <c r="F5104" s="884" t="s">
        <v>25550</v>
      </c>
    </row>
    <row r="5105" customFormat="false" ht="23.25" hidden="false" customHeight="false" outlineLevel="0" collapsed="false">
      <c r="A5105" s="884" t="s">
        <v>8464</v>
      </c>
      <c r="B5105" s="884" t="s">
        <v>25551</v>
      </c>
      <c r="C5105" s="885" t="s">
        <v>25552</v>
      </c>
      <c r="D5105" s="884" t="s">
        <v>9569</v>
      </c>
      <c r="E5105" s="884" t="s">
        <v>25553</v>
      </c>
      <c r="F5105" s="884" t="s">
        <v>25554</v>
      </c>
    </row>
    <row r="5106" customFormat="false" ht="23.25" hidden="false" customHeight="false" outlineLevel="0" collapsed="false">
      <c r="A5106" s="884" t="s">
        <v>8464</v>
      </c>
      <c r="B5106" s="884" t="s">
        <v>25555</v>
      </c>
      <c r="C5106" s="885" t="s">
        <v>25556</v>
      </c>
      <c r="D5106" s="884" t="s">
        <v>9569</v>
      </c>
      <c r="E5106" s="884" t="s">
        <v>25557</v>
      </c>
      <c r="F5106" s="884" t="s">
        <v>10600</v>
      </c>
    </row>
    <row r="5107" customFormat="false" ht="23.25" hidden="false" customHeight="false" outlineLevel="0" collapsed="false">
      <c r="A5107" s="884" t="s">
        <v>8464</v>
      </c>
      <c r="B5107" s="884" t="s">
        <v>25558</v>
      </c>
      <c r="C5107" s="885" t="s">
        <v>25559</v>
      </c>
      <c r="D5107" s="884" t="s">
        <v>9569</v>
      </c>
      <c r="E5107" s="884" t="s">
        <v>25560</v>
      </c>
      <c r="F5107" s="884" t="s">
        <v>20695</v>
      </c>
    </row>
    <row r="5108" customFormat="false" ht="23.25" hidden="false" customHeight="false" outlineLevel="0" collapsed="false">
      <c r="A5108" s="884" t="s">
        <v>8464</v>
      </c>
      <c r="B5108" s="884" t="s">
        <v>25561</v>
      </c>
      <c r="C5108" s="885" t="s">
        <v>25562</v>
      </c>
      <c r="D5108" s="884" t="s">
        <v>9569</v>
      </c>
      <c r="E5108" s="884" t="s">
        <v>25563</v>
      </c>
      <c r="F5108" s="884" t="s">
        <v>13713</v>
      </c>
    </row>
    <row r="5109" customFormat="false" ht="23.25" hidden="false" customHeight="false" outlineLevel="0" collapsed="false">
      <c r="A5109" s="884" t="s">
        <v>8464</v>
      </c>
      <c r="B5109" s="884" t="s">
        <v>25564</v>
      </c>
      <c r="C5109" s="885" t="s">
        <v>25565</v>
      </c>
      <c r="D5109" s="884" t="s">
        <v>9569</v>
      </c>
      <c r="E5109" s="884" t="s">
        <v>25566</v>
      </c>
      <c r="F5109" s="884" t="s">
        <v>25567</v>
      </c>
    </row>
    <row r="5110" customFormat="false" ht="23.25" hidden="false" customHeight="false" outlineLevel="0" collapsed="false">
      <c r="A5110" s="884" t="s">
        <v>8464</v>
      </c>
      <c r="B5110" s="884" t="s">
        <v>25568</v>
      </c>
      <c r="C5110" s="885" t="s">
        <v>25569</v>
      </c>
      <c r="D5110" s="884" t="s">
        <v>9569</v>
      </c>
      <c r="E5110" s="884" t="s">
        <v>13686</v>
      </c>
      <c r="F5110" s="884" t="s">
        <v>25570</v>
      </c>
    </row>
    <row r="5111" customFormat="false" ht="23.25" hidden="false" customHeight="false" outlineLevel="0" collapsed="false">
      <c r="A5111" s="884" t="s">
        <v>8464</v>
      </c>
      <c r="B5111" s="884" t="s">
        <v>25571</v>
      </c>
      <c r="C5111" s="885" t="s">
        <v>25572</v>
      </c>
      <c r="D5111" s="884" t="s">
        <v>9569</v>
      </c>
      <c r="E5111" s="884" t="s">
        <v>15528</v>
      </c>
      <c r="F5111" s="884" t="s">
        <v>25266</v>
      </c>
    </row>
    <row r="5112" customFormat="false" ht="23.25" hidden="false" customHeight="false" outlineLevel="0" collapsed="false">
      <c r="A5112" s="884" t="s">
        <v>8464</v>
      </c>
      <c r="B5112" s="884" t="s">
        <v>25573</v>
      </c>
      <c r="C5112" s="885" t="s">
        <v>25574</v>
      </c>
      <c r="D5112" s="884" t="s">
        <v>9569</v>
      </c>
      <c r="E5112" s="884" t="s">
        <v>25575</v>
      </c>
      <c r="F5112" s="884" t="s">
        <v>24267</v>
      </c>
    </row>
    <row r="5113" customFormat="false" ht="23.25" hidden="false" customHeight="false" outlineLevel="0" collapsed="false">
      <c r="A5113" s="884" t="s">
        <v>8464</v>
      </c>
      <c r="B5113" s="884" t="s">
        <v>25576</v>
      </c>
      <c r="C5113" s="885" t="s">
        <v>25577</v>
      </c>
      <c r="D5113" s="884" t="s">
        <v>9569</v>
      </c>
      <c r="E5113" s="884" t="s">
        <v>20343</v>
      </c>
      <c r="F5113" s="884" t="s">
        <v>14441</v>
      </c>
    </row>
    <row r="5114" customFormat="false" ht="23.25" hidden="false" customHeight="false" outlineLevel="0" collapsed="false">
      <c r="A5114" s="884" t="s">
        <v>8464</v>
      </c>
      <c r="B5114" s="884" t="s">
        <v>25578</v>
      </c>
      <c r="C5114" s="885" t="s">
        <v>25579</v>
      </c>
      <c r="D5114" s="884" t="s">
        <v>9569</v>
      </c>
      <c r="E5114" s="884" t="s">
        <v>16585</v>
      </c>
      <c r="F5114" s="884" t="s">
        <v>25580</v>
      </c>
    </row>
    <row r="5115" customFormat="false" ht="23.25" hidden="false" customHeight="false" outlineLevel="0" collapsed="false">
      <c r="A5115" s="884" t="s">
        <v>8464</v>
      </c>
      <c r="B5115" s="884" t="s">
        <v>25581</v>
      </c>
      <c r="C5115" s="885" t="s">
        <v>25582</v>
      </c>
      <c r="D5115" s="884" t="s">
        <v>9569</v>
      </c>
      <c r="E5115" s="884" t="s">
        <v>15681</v>
      </c>
      <c r="F5115" s="884" t="s">
        <v>25583</v>
      </c>
    </row>
    <row r="5116" customFormat="false" ht="23.25" hidden="false" customHeight="false" outlineLevel="0" collapsed="false">
      <c r="A5116" s="884" t="s">
        <v>8464</v>
      </c>
      <c r="B5116" s="884" t="s">
        <v>25584</v>
      </c>
      <c r="C5116" s="885" t="s">
        <v>25585</v>
      </c>
      <c r="D5116" s="884" t="s">
        <v>9569</v>
      </c>
      <c r="E5116" s="884" t="s">
        <v>25586</v>
      </c>
      <c r="F5116" s="884" t="s">
        <v>25587</v>
      </c>
    </row>
    <row r="5117" customFormat="false" ht="23.25" hidden="false" customHeight="false" outlineLevel="0" collapsed="false">
      <c r="A5117" s="884" t="s">
        <v>8464</v>
      </c>
      <c r="B5117" s="884" t="s">
        <v>25588</v>
      </c>
      <c r="C5117" s="885" t="s">
        <v>25589</v>
      </c>
      <c r="D5117" s="884" t="s">
        <v>9569</v>
      </c>
      <c r="E5117" s="884" t="s">
        <v>25590</v>
      </c>
      <c r="F5117" s="884" t="s">
        <v>10217</v>
      </c>
    </row>
    <row r="5118" customFormat="false" ht="23.25" hidden="false" customHeight="false" outlineLevel="0" collapsed="false">
      <c r="A5118" s="884" t="s">
        <v>8464</v>
      </c>
      <c r="B5118" s="884" t="s">
        <v>25591</v>
      </c>
      <c r="C5118" s="885" t="s">
        <v>25592</v>
      </c>
      <c r="D5118" s="884" t="s">
        <v>9569</v>
      </c>
      <c r="E5118" s="884" t="s">
        <v>25593</v>
      </c>
      <c r="F5118" s="884" t="s">
        <v>25594</v>
      </c>
    </row>
    <row r="5119" customFormat="false" ht="23.25" hidden="false" customHeight="false" outlineLevel="0" collapsed="false">
      <c r="A5119" s="884" t="s">
        <v>8464</v>
      </c>
      <c r="B5119" s="884" t="s">
        <v>25595</v>
      </c>
      <c r="C5119" s="885" t="s">
        <v>25596</v>
      </c>
      <c r="D5119" s="884" t="s">
        <v>9569</v>
      </c>
      <c r="E5119" s="884" t="s">
        <v>19211</v>
      </c>
      <c r="F5119" s="884" t="s">
        <v>25597</v>
      </c>
    </row>
    <row r="5120" customFormat="false" ht="23.25" hidden="false" customHeight="false" outlineLevel="0" collapsed="false">
      <c r="A5120" s="884" t="s">
        <v>8464</v>
      </c>
      <c r="B5120" s="884" t="s">
        <v>25598</v>
      </c>
      <c r="C5120" s="885" t="s">
        <v>25599</v>
      </c>
      <c r="D5120" s="884" t="s">
        <v>9569</v>
      </c>
      <c r="E5120" s="884" t="s">
        <v>25600</v>
      </c>
      <c r="F5120" s="884" t="s">
        <v>25601</v>
      </c>
    </row>
    <row r="5121" customFormat="false" ht="23.25" hidden="false" customHeight="false" outlineLevel="0" collapsed="false">
      <c r="A5121" s="884" t="s">
        <v>8464</v>
      </c>
      <c r="B5121" s="884" t="s">
        <v>25602</v>
      </c>
      <c r="C5121" s="885" t="s">
        <v>25603</v>
      </c>
      <c r="D5121" s="884" t="s">
        <v>9569</v>
      </c>
      <c r="E5121" s="884" t="s">
        <v>25604</v>
      </c>
      <c r="F5121" s="884" t="s">
        <v>25605</v>
      </c>
    </row>
    <row r="5122" customFormat="false" ht="23.25" hidden="false" customHeight="false" outlineLevel="0" collapsed="false">
      <c r="A5122" s="884" t="s">
        <v>8464</v>
      </c>
      <c r="B5122" s="884" t="s">
        <v>25606</v>
      </c>
      <c r="C5122" s="885" t="s">
        <v>25607</v>
      </c>
      <c r="D5122" s="884" t="s">
        <v>9569</v>
      </c>
      <c r="E5122" s="884" t="s">
        <v>18725</v>
      </c>
      <c r="F5122" s="884" t="s">
        <v>18973</v>
      </c>
    </row>
    <row r="5123" customFormat="false" ht="23.25" hidden="false" customHeight="false" outlineLevel="0" collapsed="false">
      <c r="A5123" s="884" t="s">
        <v>8464</v>
      </c>
      <c r="B5123" s="884" t="s">
        <v>25608</v>
      </c>
      <c r="C5123" s="885" t="s">
        <v>25609</v>
      </c>
      <c r="D5123" s="884" t="s">
        <v>9569</v>
      </c>
      <c r="E5123" s="884" t="s">
        <v>9333</v>
      </c>
      <c r="F5123" s="884" t="s">
        <v>25610</v>
      </c>
    </row>
    <row r="5124" customFormat="false" ht="23.25" hidden="false" customHeight="false" outlineLevel="0" collapsed="false">
      <c r="A5124" s="884" t="s">
        <v>8464</v>
      </c>
      <c r="B5124" s="884" t="s">
        <v>25611</v>
      </c>
      <c r="C5124" s="885" t="s">
        <v>25612</v>
      </c>
      <c r="D5124" s="884" t="s">
        <v>9569</v>
      </c>
      <c r="E5124" s="884" t="s">
        <v>25613</v>
      </c>
      <c r="F5124" s="884" t="s">
        <v>19632</v>
      </c>
    </row>
    <row r="5125" customFormat="false" ht="23.25" hidden="false" customHeight="false" outlineLevel="0" collapsed="false">
      <c r="A5125" s="884" t="s">
        <v>8464</v>
      </c>
      <c r="B5125" s="884" t="s">
        <v>25614</v>
      </c>
      <c r="C5125" s="885" t="s">
        <v>25615</v>
      </c>
      <c r="D5125" s="884" t="s">
        <v>9569</v>
      </c>
      <c r="E5125" s="884" t="s">
        <v>11074</v>
      </c>
      <c r="F5125" s="884" t="s">
        <v>12757</v>
      </c>
    </row>
    <row r="5126" customFormat="false" ht="23.25" hidden="false" customHeight="false" outlineLevel="0" collapsed="false">
      <c r="A5126" s="884" t="s">
        <v>8464</v>
      </c>
      <c r="B5126" s="884" t="s">
        <v>25616</v>
      </c>
      <c r="C5126" s="885" t="s">
        <v>25617</v>
      </c>
      <c r="D5126" s="884" t="s">
        <v>9569</v>
      </c>
      <c r="E5126" s="884" t="s">
        <v>25312</v>
      </c>
      <c r="F5126" s="884" t="s">
        <v>25618</v>
      </c>
    </row>
    <row r="5127" customFormat="false" ht="23.25" hidden="false" customHeight="false" outlineLevel="0" collapsed="false">
      <c r="A5127" s="884" t="s">
        <v>8464</v>
      </c>
      <c r="B5127" s="884" t="s">
        <v>25619</v>
      </c>
      <c r="C5127" s="885" t="s">
        <v>25620</v>
      </c>
      <c r="D5127" s="884" t="s">
        <v>9569</v>
      </c>
      <c r="E5127" s="884" t="s">
        <v>25621</v>
      </c>
      <c r="F5127" s="884" t="s">
        <v>24525</v>
      </c>
    </row>
    <row r="5128" customFormat="false" ht="23.25" hidden="false" customHeight="false" outlineLevel="0" collapsed="false">
      <c r="A5128" s="884" t="s">
        <v>8464</v>
      </c>
      <c r="B5128" s="884" t="s">
        <v>25622</v>
      </c>
      <c r="C5128" s="885" t="s">
        <v>25623</v>
      </c>
      <c r="D5128" s="884" t="s">
        <v>9569</v>
      </c>
      <c r="E5128" s="884" t="s">
        <v>25624</v>
      </c>
      <c r="F5128" s="884" t="s">
        <v>25625</v>
      </c>
    </row>
    <row r="5129" customFormat="false" ht="23.25" hidden="false" customHeight="false" outlineLevel="0" collapsed="false">
      <c r="A5129" s="884" t="s">
        <v>8464</v>
      </c>
      <c r="B5129" s="884" t="s">
        <v>25626</v>
      </c>
      <c r="C5129" s="885" t="s">
        <v>25627</v>
      </c>
      <c r="D5129" s="884" t="s">
        <v>9569</v>
      </c>
      <c r="E5129" s="884" t="s">
        <v>9024</v>
      </c>
      <c r="F5129" s="884" t="s">
        <v>24705</v>
      </c>
    </row>
    <row r="5130" customFormat="false" ht="23.25" hidden="false" customHeight="false" outlineLevel="0" collapsed="false">
      <c r="A5130" s="884" t="s">
        <v>8464</v>
      </c>
      <c r="B5130" s="884" t="s">
        <v>25628</v>
      </c>
      <c r="C5130" s="885" t="s">
        <v>25629</v>
      </c>
      <c r="D5130" s="884" t="s">
        <v>9569</v>
      </c>
      <c r="E5130" s="884" t="s">
        <v>13555</v>
      </c>
      <c r="F5130" s="884" t="s">
        <v>25630</v>
      </c>
    </row>
    <row r="5131" customFormat="false" ht="23.25" hidden="false" customHeight="false" outlineLevel="0" collapsed="false">
      <c r="A5131" s="884" t="s">
        <v>8464</v>
      </c>
      <c r="B5131" s="884" t="s">
        <v>25631</v>
      </c>
      <c r="C5131" s="885" t="s">
        <v>25632</v>
      </c>
      <c r="D5131" s="884" t="s">
        <v>9569</v>
      </c>
      <c r="E5131" s="884" t="s">
        <v>25633</v>
      </c>
      <c r="F5131" s="884" t="s">
        <v>25634</v>
      </c>
    </row>
    <row r="5132" customFormat="false" ht="23.25" hidden="false" customHeight="false" outlineLevel="0" collapsed="false">
      <c r="A5132" s="884" t="s">
        <v>8464</v>
      </c>
      <c r="B5132" s="884" t="s">
        <v>25635</v>
      </c>
      <c r="C5132" s="885" t="s">
        <v>25636</v>
      </c>
      <c r="D5132" s="884" t="s">
        <v>9569</v>
      </c>
      <c r="E5132" s="884" t="s">
        <v>16631</v>
      </c>
      <c r="F5132" s="884" t="s">
        <v>25637</v>
      </c>
    </row>
    <row r="5133" customFormat="false" ht="23.25" hidden="false" customHeight="false" outlineLevel="0" collapsed="false">
      <c r="A5133" s="884" t="s">
        <v>8464</v>
      </c>
      <c r="B5133" s="884" t="s">
        <v>25638</v>
      </c>
      <c r="C5133" s="885" t="s">
        <v>25639</v>
      </c>
      <c r="D5133" s="884" t="s">
        <v>9569</v>
      </c>
      <c r="E5133" s="884" t="s">
        <v>25640</v>
      </c>
      <c r="F5133" s="884" t="s">
        <v>10171</v>
      </c>
    </row>
    <row r="5134" customFormat="false" ht="23.25" hidden="false" customHeight="false" outlineLevel="0" collapsed="false">
      <c r="A5134" s="884" t="s">
        <v>8464</v>
      </c>
      <c r="B5134" s="884" t="s">
        <v>25641</v>
      </c>
      <c r="C5134" s="885" t="s">
        <v>25642</v>
      </c>
      <c r="D5134" s="884" t="s">
        <v>9569</v>
      </c>
      <c r="E5134" s="884" t="s">
        <v>25643</v>
      </c>
      <c r="F5134" s="884" t="s">
        <v>25644</v>
      </c>
    </row>
    <row r="5135" customFormat="false" ht="23.25" hidden="false" customHeight="false" outlineLevel="0" collapsed="false">
      <c r="A5135" s="884" t="s">
        <v>8464</v>
      </c>
      <c r="B5135" s="884" t="s">
        <v>25645</v>
      </c>
      <c r="C5135" s="885" t="s">
        <v>25646</v>
      </c>
      <c r="D5135" s="884" t="s">
        <v>9569</v>
      </c>
      <c r="E5135" s="884" t="s">
        <v>25647</v>
      </c>
      <c r="F5135" s="884" t="s">
        <v>25648</v>
      </c>
    </row>
    <row r="5136" customFormat="false" ht="23.25" hidden="false" customHeight="false" outlineLevel="0" collapsed="false">
      <c r="A5136" s="884" t="s">
        <v>8464</v>
      </c>
      <c r="B5136" s="884" t="s">
        <v>25649</v>
      </c>
      <c r="C5136" s="885" t="s">
        <v>25650</v>
      </c>
      <c r="D5136" s="884" t="s">
        <v>9569</v>
      </c>
      <c r="E5136" s="884" t="s">
        <v>25651</v>
      </c>
      <c r="F5136" s="884" t="s">
        <v>8763</v>
      </c>
    </row>
    <row r="5137" customFormat="false" ht="23.25" hidden="false" customHeight="false" outlineLevel="0" collapsed="false">
      <c r="A5137" s="884" t="s">
        <v>8464</v>
      </c>
      <c r="B5137" s="884" t="s">
        <v>25652</v>
      </c>
      <c r="C5137" s="885" t="s">
        <v>25653</v>
      </c>
      <c r="D5137" s="884" t="s">
        <v>9569</v>
      </c>
      <c r="E5137" s="884" t="s">
        <v>15193</v>
      </c>
      <c r="F5137" s="884" t="s">
        <v>25654</v>
      </c>
    </row>
    <row r="5138" customFormat="false" ht="23.25" hidden="false" customHeight="false" outlineLevel="0" collapsed="false">
      <c r="A5138" s="884" t="s">
        <v>8464</v>
      </c>
      <c r="B5138" s="884" t="s">
        <v>25655</v>
      </c>
      <c r="C5138" s="885" t="s">
        <v>25656</v>
      </c>
      <c r="D5138" s="884" t="s">
        <v>9569</v>
      </c>
      <c r="E5138" s="884" t="s">
        <v>25657</v>
      </c>
      <c r="F5138" s="884" t="s">
        <v>25658</v>
      </c>
    </row>
    <row r="5139" customFormat="false" ht="23.25" hidden="false" customHeight="false" outlineLevel="0" collapsed="false">
      <c r="A5139" s="884" t="s">
        <v>8464</v>
      </c>
      <c r="B5139" s="884" t="s">
        <v>25659</v>
      </c>
      <c r="C5139" s="885" t="s">
        <v>25660</v>
      </c>
      <c r="D5139" s="884" t="s">
        <v>9569</v>
      </c>
      <c r="E5139" s="884" t="s">
        <v>19007</v>
      </c>
      <c r="F5139" s="884" t="s">
        <v>24401</v>
      </c>
    </row>
    <row r="5140" customFormat="false" ht="23.25" hidden="false" customHeight="false" outlineLevel="0" collapsed="false">
      <c r="A5140" s="884" t="s">
        <v>8464</v>
      </c>
      <c r="B5140" s="884" t="s">
        <v>25661</v>
      </c>
      <c r="C5140" s="885" t="s">
        <v>25662</v>
      </c>
      <c r="D5140" s="884" t="s">
        <v>9569</v>
      </c>
      <c r="E5140" s="884" t="s">
        <v>25663</v>
      </c>
      <c r="F5140" s="884" t="s">
        <v>25664</v>
      </c>
    </row>
    <row r="5141" customFormat="false" ht="23.25" hidden="false" customHeight="false" outlineLevel="0" collapsed="false">
      <c r="A5141" s="884" t="s">
        <v>8464</v>
      </c>
      <c r="B5141" s="884" t="s">
        <v>25665</v>
      </c>
      <c r="C5141" s="885" t="s">
        <v>25666</v>
      </c>
      <c r="D5141" s="884" t="s">
        <v>9569</v>
      </c>
      <c r="E5141" s="884" t="s">
        <v>9230</v>
      </c>
      <c r="F5141" s="884" t="s">
        <v>10186</v>
      </c>
    </row>
    <row r="5142" customFormat="false" ht="23.25" hidden="false" customHeight="false" outlineLevel="0" collapsed="false">
      <c r="A5142" s="884" t="s">
        <v>8464</v>
      </c>
      <c r="B5142" s="884" t="s">
        <v>25667</v>
      </c>
      <c r="C5142" s="885" t="s">
        <v>25668</v>
      </c>
      <c r="D5142" s="884" t="s">
        <v>9569</v>
      </c>
      <c r="E5142" s="884" t="s">
        <v>25669</v>
      </c>
      <c r="F5142" s="884" t="s">
        <v>25670</v>
      </c>
    </row>
    <row r="5143" customFormat="false" ht="23.25" hidden="false" customHeight="false" outlineLevel="0" collapsed="false">
      <c r="A5143" s="884" t="s">
        <v>8464</v>
      </c>
      <c r="B5143" s="884" t="s">
        <v>25671</v>
      </c>
      <c r="C5143" s="885" t="s">
        <v>25672</v>
      </c>
      <c r="D5143" s="884" t="s">
        <v>9569</v>
      </c>
      <c r="E5143" s="884" t="s">
        <v>18595</v>
      </c>
      <c r="F5143" s="884" t="s">
        <v>25673</v>
      </c>
    </row>
    <row r="5144" customFormat="false" ht="23.25" hidden="false" customHeight="false" outlineLevel="0" collapsed="false">
      <c r="A5144" s="884" t="s">
        <v>8464</v>
      </c>
      <c r="B5144" s="884" t="s">
        <v>25674</v>
      </c>
      <c r="C5144" s="885" t="s">
        <v>25675</v>
      </c>
      <c r="D5144" s="884" t="s">
        <v>9569</v>
      </c>
      <c r="E5144" s="884" t="s">
        <v>17962</v>
      </c>
      <c r="F5144" s="884" t="s">
        <v>20909</v>
      </c>
    </row>
    <row r="5145" customFormat="false" ht="23.25" hidden="false" customHeight="false" outlineLevel="0" collapsed="false">
      <c r="A5145" s="884" t="s">
        <v>8464</v>
      </c>
      <c r="B5145" s="884" t="s">
        <v>25676</v>
      </c>
      <c r="C5145" s="885" t="s">
        <v>25677</v>
      </c>
      <c r="D5145" s="884" t="s">
        <v>9569</v>
      </c>
      <c r="E5145" s="884" t="s">
        <v>25678</v>
      </c>
      <c r="F5145" s="884" t="s">
        <v>25679</v>
      </c>
    </row>
    <row r="5146" customFormat="false" ht="23.25" hidden="false" customHeight="false" outlineLevel="0" collapsed="false">
      <c r="A5146" s="884" t="s">
        <v>8464</v>
      </c>
      <c r="B5146" s="884" t="s">
        <v>25680</v>
      </c>
      <c r="C5146" s="885" t="s">
        <v>25681</v>
      </c>
      <c r="D5146" s="884" t="s">
        <v>9569</v>
      </c>
      <c r="E5146" s="884" t="s">
        <v>25682</v>
      </c>
      <c r="F5146" s="884" t="s">
        <v>25683</v>
      </c>
    </row>
    <row r="5147" customFormat="false" ht="23.25" hidden="false" customHeight="false" outlineLevel="0" collapsed="false">
      <c r="A5147" s="884" t="s">
        <v>8464</v>
      </c>
      <c r="B5147" s="884" t="s">
        <v>25684</v>
      </c>
      <c r="C5147" s="885" t="s">
        <v>25685</v>
      </c>
      <c r="D5147" s="884" t="s">
        <v>9569</v>
      </c>
      <c r="E5147" s="884" t="s">
        <v>25686</v>
      </c>
      <c r="F5147" s="884" t="s">
        <v>24732</v>
      </c>
    </row>
    <row r="5148" customFormat="false" ht="23.25" hidden="false" customHeight="false" outlineLevel="0" collapsed="false">
      <c r="A5148" s="884" t="s">
        <v>8464</v>
      </c>
      <c r="B5148" s="884" t="s">
        <v>25687</v>
      </c>
      <c r="C5148" s="885" t="s">
        <v>25688</v>
      </c>
      <c r="D5148" s="884" t="s">
        <v>9569</v>
      </c>
      <c r="E5148" s="884" t="s">
        <v>25689</v>
      </c>
      <c r="F5148" s="884" t="s">
        <v>25690</v>
      </c>
    </row>
    <row r="5149" customFormat="false" ht="15" hidden="false" customHeight="false" outlineLevel="0" collapsed="false">
      <c r="A5149" s="884" t="s">
        <v>8464</v>
      </c>
      <c r="B5149" s="884" t="s">
        <v>25691</v>
      </c>
      <c r="C5149" s="885" t="s">
        <v>25692</v>
      </c>
      <c r="D5149" s="884" t="s">
        <v>9569</v>
      </c>
      <c r="E5149" s="884" t="s">
        <v>25693</v>
      </c>
      <c r="F5149" s="884" t="s">
        <v>19057</v>
      </c>
    </row>
    <row r="5150" customFormat="false" ht="15" hidden="false" customHeight="false" outlineLevel="0" collapsed="false">
      <c r="A5150" s="884" t="s">
        <v>8464</v>
      </c>
      <c r="B5150" s="884" t="s">
        <v>25694</v>
      </c>
      <c r="C5150" s="885" t="s">
        <v>25695</v>
      </c>
      <c r="D5150" s="884" t="s">
        <v>9569</v>
      </c>
      <c r="E5150" s="884" t="s">
        <v>25696</v>
      </c>
      <c r="F5150" s="884" t="s">
        <v>20656</v>
      </c>
    </row>
    <row r="5151" customFormat="false" ht="15" hidden="false" customHeight="false" outlineLevel="0" collapsed="false">
      <c r="A5151" s="884" t="s">
        <v>8464</v>
      </c>
      <c r="B5151" s="884" t="s">
        <v>25697</v>
      </c>
      <c r="C5151" s="885" t="s">
        <v>25698</v>
      </c>
      <c r="D5151" s="884" t="s">
        <v>9569</v>
      </c>
      <c r="E5151" s="884" t="s">
        <v>8788</v>
      </c>
      <c r="F5151" s="884" t="s">
        <v>15468</v>
      </c>
    </row>
    <row r="5152" customFormat="false" ht="15" hidden="false" customHeight="false" outlineLevel="0" collapsed="false">
      <c r="A5152" s="884" t="s">
        <v>8464</v>
      </c>
      <c r="B5152" s="884" t="s">
        <v>25699</v>
      </c>
      <c r="C5152" s="885" t="s">
        <v>25700</v>
      </c>
      <c r="D5152" s="884" t="s">
        <v>9569</v>
      </c>
      <c r="E5152" s="884" t="s">
        <v>25701</v>
      </c>
      <c r="F5152" s="884" t="s">
        <v>16742</v>
      </c>
    </row>
    <row r="5153" customFormat="false" ht="15" hidden="false" customHeight="false" outlineLevel="0" collapsed="false">
      <c r="A5153" s="884" t="s">
        <v>8464</v>
      </c>
      <c r="B5153" s="884" t="s">
        <v>25702</v>
      </c>
      <c r="C5153" s="885" t="s">
        <v>25703</v>
      </c>
      <c r="D5153" s="884" t="s">
        <v>9569</v>
      </c>
      <c r="E5153" s="884" t="s">
        <v>25704</v>
      </c>
      <c r="F5153" s="884" t="s">
        <v>16949</v>
      </c>
    </row>
    <row r="5154" customFormat="false" ht="15" hidden="false" customHeight="false" outlineLevel="0" collapsed="false">
      <c r="A5154" s="884" t="s">
        <v>8464</v>
      </c>
      <c r="B5154" s="884" t="s">
        <v>25705</v>
      </c>
      <c r="C5154" s="885" t="s">
        <v>25706</v>
      </c>
      <c r="D5154" s="884" t="s">
        <v>9569</v>
      </c>
      <c r="E5154" s="884" t="s">
        <v>8932</v>
      </c>
      <c r="F5154" s="884" t="s">
        <v>10809</v>
      </c>
    </row>
    <row r="5155" customFormat="false" ht="23.25" hidden="false" customHeight="false" outlineLevel="0" collapsed="false">
      <c r="A5155" s="884" t="s">
        <v>8464</v>
      </c>
      <c r="B5155" s="884" t="s">
        <v>25707</v>
      </c>
      <c r="C5155" s="885" t="s">
        <v>25708</v>
      </c>
      <c r="D5155" s="884" t="s">
        <v>9569</v>
      </c>
      <c r="E5155" s="884" t="s">
        <v>25709</v>
      </c>
      <c r="F5155" s="884" t="s">
        <v>24079</v>
      </c>
    </row>
    <row r="5156" customFormat="false" ht="23.25" hidden="false" customHeight="false" outlineLevel="0" collapsed="false">
      <c r="A5156" s="884" t="s">
        <v>8464</v>
      </c>
      <c r="B5156" s="884" t="s">
        <v>25710</v>
      </c>
      <c r="C5156" s="885" t="s">
        <v>25711</v>
      </c>
      <c r="D5156" s="884" t="s">
        <v>9569</v>
      </c>
      <c r="E5156" s="884" t="s">
        <v>25712</v>
      </c>
      <c r="F5156" s="884" t="s">
        <v>25713</v>
      </c>
    </row>
    <row r="5157" customFormat="false" ht="23.25" hidden="false" customHeight="false" outlineLevel="0" collapsed="false">
      <c r="A5157" s="884" t="s">
        <v>8464</v>
      </c>
      <c r="B5157" s="884" t="s">
        <v>25714</v>
      </c>
      <c r="C5157" s="885" t="s">
        <v>25715</v>
      </c>
      <c r="D5157" s="884" t="s">
        <v>9569</v>
      </c>
      <c r="E5157" s="884" t="s">
        <v>25716</v>
      </c>
      <c r="F5157" s="884" t="s">
        <v>25717</v>
      </c>
    </row>
    <row r="5158" customFormat="false" ht="23.25" hidden="false" customHeight="false" outlineLevel="0" collapsed="false">
      <c r="A5158" s="884" t="s">
        <v>8464</v>
      </c>
      <c r="B5158" s="884" t="s">
        <v>25718</v>
      </c>
      <c r="C5158" s="885" t="s">
        <v>25719</v>
      </c>
      <c r="D5158" s="884" t="s">
        <v>9569</v>
      </c>
      <c r="E5158" s="884" t="s">
        <v>22415</v>
      </c>
      <c r="F5158" s="884" t="s">
        <v>25720</v>
      </c>
    </row>
    <row r="5159" customFormat="false" ht="23.25" hidden="false" customHeight="false" outlineLevel="0" collapsed="false">
      <c r="A5159" s="884" t="s">
        <v>8464</v>
      </c>
      <c r="B5159" s="884" t="s">
        <v>25721</v>
      </c>
      <c r="C5159" s="885" t="s">
        <v>25722</v>
      </c>
      <c r="D5159" s="884" t="s">
        <v>9569</v>
      </c>
      <c r="E5159" s="884" t="s">
        <v>25723</v>
      </c>
      <c r="F5159" s="884" t="s">
        <v>17864</v>
      </c>
    </row>
    <row r="5160" customFormat="false" ht="23.25" hidden="false" customHeight="false" outlineLevel="0" collapsed="false">
      <c r="A5160" s="884" t="s">
        <v>8464</v>
      </c>
      <c r="B5160" s="884" t="s">
        <v>25724</v>
      </c>
      <c r="C5160" s="885" t="s">
        <v>25725</v>
      </c>
      <c r="D5160" s="884" t="s">
        <v>9569</v>
      </c>
      <c r="E5160" s="884" t="s">
        <v>25726</v>
      </c>
      <c r="F5160" s="884" t="s">
        <v>25727</v>
      </c>
    </row>
    <row r="5161" customFormat="false" ht="23.25" hidden="false" customHeight="false" outlineLevel="0" collapsed="false">
      <c r="A5161" s="884" t="s">
        <v>8464</v>
      </c>
      <c r="B5161" s="884" t="s">
        <v>25728</v>
      </c>
      <c r="C5161" s="885" t="s">
        <v>25729</v>
      </c>
      <c r="D5161" s="884" t="s">
        <v>9569</v>
      </c>
      <c r="E5161" s="884" t="s">
        <v>25730</v>
      </c>
      <c r="F5161" s="884" t="s">
        <v>25731</v>
      </c>
    </row>
    <row r="5162" customFormat="false" ht="23.25" hidden="false" customHeight="false" outlineLevel="0" collapsed="false">
      <c r="A5162" s="884" t="s">
        <v>8464</v>
      </c>
      <c r="B5162" s="884" t="s">
        <v>25732</v>
      </c>
      <c r="C5162" s="885" t="s">
        <v>25733</v>
      </c>
      <c r="D5162" s="884" t="s">
        <v>9569</v>
      </c>
      <c r="E5162" s="884" t="s">
        <v>25734</v>
      </c>
      <c r="F5162" s="884" t="s">
        <v>25735</v>
      </c>
    </row>
    <row r="5163" customFormat="false" ht="23.25" hidden="false" customHeight="false" outlineLevel="0" collapsed="false">
      <c r="A5163" s="884" t="s">
        <v>8464</v>
      </c>
      <c r="B5163" s="884" t="s">
        <v>25736</v>
      </c>
      <c r="C5163" s="885" t="s">
        <v>25737</v>
      </c>
      <c r="D5163" s="884" t="s">
        <v>9569</v>
      </c>
      <c r="E5163" s="884" t="s">
        <v>25738</v>
      </c>
      <c r="F5163" s="884" t="s">
        <v>25739</v>
      </c>
    </row>
    <row r="5164" customFormat="false" ht="23.25" hidden="false" customHeight="false" outlineLevel="0" collapsed="false">
      <c r="A5164" s="884" t="s">
        <v>8464</v>
      </c>
      <c r="B5164" s="884" t="s">
        <v>25740</v>
      </c>
      <c r="C5164" s="885" t="s">
        <v>25741</v>
      </c>
      <c r="D5164" s="884" t="s">
        <v>9569</v>
      </c>
      <c r="E5164" s="884" t="s">
        <v>17947</v>
      </c>
      <c r="F5164" s="884" t="s">
        <v>25742</v>
      </c>
    </row>
    <row r="5165" customFormat="false" ht="23.25" hidden="false" customHeight="false" outlineLevel="0" collapsed="false">
      <c r="A5165" s="884" t="s">
        <v>8464</v>
      </c>
      <c r="B5165" s="884" t="s">
        <v>25743</v>
      </c>
      <c r="C5165" s="885" t="s">
        <v>25744</v>
      </c>
      <c r="D5165" s="884" t="s">
        <v>9569</v>
      </c>
      <c r="E5165" s="884" t="s">
        <v>18647</v>
      </c>
      <c r="F5165" s="884" t="s">
        <v>25745</v>
      </c>
    </row>
    <row r="5166" customFormat="false" ht="23.25" hidden="false" customHeight="false" outlineLevel="0" collapsed="false">
      <c r="A5166" s="884" t="s">
        <v>8464</v>
      </c>
      <c r="B5166" s="884" t="s">
        <v>25746</v>
      </c>
      <c r="C5166" s="885" t="s">
        <v>25747</v>
      </c>
      <c r="D5166" s="884" t="s">
        <v>9569</v>
      </c>
      <c r="E5166" s="884" t="s">
        <v>25748</v>
      </c>
      <c r="F5166" s="884" t="s">
        <v>25749</v>
      </c>
    </row>
    <row r="5167" customFormat="false" ht="23.25" hidden="false" customHeight="false" outlineLevel="0" collapsed="false">
      <c r="A5167" s="884" t="s">
        <v>8464</v>
      </c>
      <c r="B5167" s="884" t="s">
        <v>25750</v>
      </c>
      <c r="C5167" s="885" t="s">
        <v>25751</v>
      </c>
      <c r="D5167" s="884" t="s">
        <v>9569</v>
      </c>
      <c r="E5167" s="884" t="s">
        <v>15185</v>
      </c>
      <c r="F5167" s="884" t="s">
        <v>19920</v>
      </c>
    </row>
    <row r="5168" customFormat="false" ht="23.25" hidden="false" customHeight="false" outlineLevel="0" collapsed="false">
      <c r="A5168" s="884" t="s">
        <v>8464</v>
      </c>
      <c r="B5168" s="884" t="s">
        <v>25752</v>
      </c>
      <c r="C5168" s="885" t="s">
        <v>25753</v>
      </c>
      <c r="D5168" s="884" t="s">
        <v>9569</v>
      </c>
      <c r="E5168" s="884" t="s">
        <v>25754</v>
      </c>
      <c r="F5168" s="884" t="s">
        <v>15323</v>
      </c>
    </row>
    <row r="5169" customFormat="false" ht="23.25" hidden="false" customHeight="false" outlineLevel="0" collapsed="false">
      <c r="A5169" s="884" t="s">
        <v>8464</v>
      </c>
      <c r="B5169" s="884" t="s">
        <v>25755</v>
      </c>
      <c r="C5169" s="885" t="s">
        <v>25756</v>
      </c>
      <c r="D5169" s="884" t="s">
        <v>9569</v>
      </c>
      <c r="E5169" s="884" t="s">
        <v>25757</v>
      </c>
      <c r="F5169" s="884" t="s">
        <v>22993</v>
      </c>
    </row>
    <row r="5170" customFormat="false" ht="23.25" hidden="false" customHeight="false" outlineLevel="0" collapsed="false">
      <c r="A5170" s="884" t="s">
        <v>8464</v>
      </c>
      <c r="B5170" s="884" t="s">
        <v>25758</v>
      </c>
      <c r="C5170" s="885" t="s">
        <v>25759</v>
      </c>
      <c r="D5170" s="884" t="s">
        <v>9569</v>
      </c>
      <c r="E5170" s="884" t="s">
        <v>25760</v>
      </c>
      <c r="F5170" s="884" t="s">
        <v>25761</v>
      </c>
    </row>
    <row r="5171" customFormat="false" ht="23.25" hidden="false" customHeight="false" outlineLevel="0" collapsed="false">
      <c r="A5171" s="884" t="s">
        <v>8464</v>
      </c>
      <c r="B5171" s="884" t="s">
        <v>25762</v>
      </c>
      <c r="C5171" s="885" t="s">
        <v>25763</v>
      </c>
      <c r="D5171" s="884" t="s">
        <v>9569</v>
      </c>
      <c r="E5171" s="884" t="s">
        <v>25764</v>
      </c>
      <c r="F5171" s="884" t="s">
        <v>25765</v>
      </c>
    </row>
    <row r="5172" customFormat="false" ht="23.25" hidden="false" customHeight="false" outlineLevel="0" collapsed="false">
      <c r="A5172" s="884" t="s">
        <v>8464</v>
      </c>
      <c r="B5172" s="884" t="s">
        <v>25766</v>
      </c>
      <c r="C5172" s="885" t="s">
        <v>25767</v>
      </c>
      <c r="D5172" s="884" t="s">
        <v>9569</v>
      </c>
      <c r="E5172" s="884" t="s">
        <v>25768</v>
      </c>
      <c r="F5172" s="884" t="s">
        <v>25769</v>
      </c>
    </row>
    <row r="5173" customFormat="false" ht="23.25" hidden="false" customHeight="false" outlineLevel="0" collapsed="false">
      <c r="A5173" s="884" t="s">
        <v>8464</v>
      </c>
      <c r="B5173" s="884" t="s">
        <v>25770</v>
      </c>
      <c r="C5173" s="885" t="s">
        <v>25771</v>
      </c>
      <c r="D5173" s="884" t="s">
        <v>9569</v>
      </c>
      <c r="E5173" s="884" t="s">
        <v>25772</v>
      </c>
      <c r="F5173" s="884" t="s">
        <v>25773</v>
      </c>
    </row>
    <row r="5174" customFormat="false" ht="23.25" hidden="false" customHeight="false" outlineLevel="0" collapsed="false">
      <c r="A5174" s="884" t="s">
        <v>8464</v>
      </c>
      <c r="B5174" s="884" t="s">
        <v>25774</v>
      </c>
      <c r="C5174" s="885" t="s">
        <v>25775</v>
      </c>
      <c r="D5174" s="884" t="s">
        <v>9569</v>
      </c>
      <c r="E5174" s="884" t="s">
        <v>25776</v>
      </c>
      <c r="F5174" s="884" t="s">
        <v>25777</v>
      </c>
    </row>
    <row r="5175" customFormat="false" ht="23.25" hidden="false" customHeight="false" outlineLevel="0" collapsed="false">
      <c r="A5175" s="884" t="s">
        <v>8464</v>
      </c>
      <c r="B5175" s="884" t="s">
        <v>25778</v>
      </c>
      <c r="C5175" s="885" t="s">
        <v>25779</v>
      </c>
      <c r="D5175" s="884" t="s">
        <v>9569</v>
      </c>
      <c r="E5175" s="884" t="s">
        <v>13546</v>
      </c>
      <c r="F5175" s="884" t="s">
        <v>24505</v>
      </c>
    </row>
    <row r="5176" customFormat="false" ht="23.25" hidden="false" customHeight="false" outlineLevel="0" collapsed="false">
      <c r="A5176" s="884" t="s">
        <v>8464</v>
      </c>
      <c r="B5176" s="884" t="s">
        <v>25780</v>
      </c>
      <c r="C5176" s="885" t="s">
        <v>25781</v>
      </c>
      <c r="D5176" s="884" t="s">
        <v>9569</v>
      </c>
      <c r="E5176" s="884" t="s">
        <v>25782</v>
      </c>
      <c r="F5176" s="884" t="s">
        <v>9790</v>
      </c>
    </row>
    <row r="5177" customFormat="false" ht="23.25" hidden="false" customHeight="false" outlineLevel="0" collapsed="false">
      <c r="A5177" s="884" t="s">
        <v>8464</v>
      </c>
      <c r="B5177" s="884" t="s">
        <v>25783</v>
      </c>
      <c r="C5177" s="885" t="s">
        <v>25784</v>
      </c>
      <c r="D5177" s="884" t="s">
        <v>9569</v>
      </c>
      <c r="E5177" s="884" t="s">
        <v>25785</v>
      </c>
      <c r="F5177" s="884" t="s">
        <v>25786</v>
      </c>
    </row>
    <row r="5178" customFormat="false" ht="23.25" hidden="false" customHeight="false" outlineLevel="0" collapsed="false">
      <c r="A5178" s="884" t="s">
        <v>8464</v>
      </c>
      <c r="B5178" s="884" t="s">
        <v>25787</v>
      </c>
      <c r="C5178" s="885" t="s">
        <v>25788</v>
      </c>
      <c r="D5178" s="884" t="s">
        <v>9569</v>
      </c>
      <c r="E5178" s="884" t="s">
        <v>25789</v>
      </c>
      <c r="F5178" s="884" t="s">
        <v>25790</v>
      </c>
    </row>
    <row r="5179" customFormat="false" ht="34.5" hidden="false" customHeight="false" outlineLevel="0" collapsed="false">
      <c r="A5179" s="884" t="s">
        <v>8464</v>
      </c>
      <c r="B5179" s="884" t="s">
        <v>25791</v>
      </c>
      <c r="C5179" s="885" t="s">
        <v>25792</v>
      </c>
      <c r="D5179" s="884" t="s">
        <v>9569</v>
      </c>
      <c r="E5179" s="884" t="s">
        <v>12754</v>
      </c>
      <c r="F5179" s="884" t="s">
        <v>25793</v>
      </c>
    </row>
    <row r="5180" customFormat="false" ht="45.75" hidden="false" customHeight="false" outlineLevel="0" collapsed="false">
      <c r="A5180" s="884" t="s">
        <v>8464</v>
      </c>
      <c r="B5180" s="884" t="s">
        <v>25794</v>
      </c>
      <c r="C5180" s="885" t="s">
        <v>25795</v>
      </c>
      <c r="D5180" s="884" t="s">
        <v>9569</v>
      </c>
      <c r="E5180" s="884" t="s">
        <v>10092</v>
      </c>
      <c r="F5180" s="884" t="s">
        <v>20972</v>
      </c>
    </row>
    <row r="5181" customFormat="false" ht="34.5" hidden="false" customHeight="false" outlineLevel="0" collapsed="false">
      <c r="A5181" s="884" t="s">
        <v>8464</v>
      </c>
      <c r="B5181" s="884" t="s">
        <v>25796</v>
      </c>
      <c r="C5181" s="885" t="s">
        <v>25797</v>
      </c>
      <c r="D5181" s="884" t="s">
        <v>9569</v>
      </c>
      <c r="E5181" s="884" t="s">
        <v>22127</v>
      </c>
      <c r="F5181" s="884" t="s">
        <v>17064</v>
      </c>
    </row>
    <row r="5182" customFormat="false" ht="34.5" hidden="false" customHeight="false" outlineLevel="0" collapsed="false">
      <c r="A5182" s="884" t="s">
        <v>8464</v>
      </c>
      <c r="B5182" s="884" t="s">
        <v>25798</v>
      </c>
      <c r="C5182" s="885" t="s">
        <v>25799</v>
      </c>
      <c r="D5182" s="884" t="s">
        <v>9569</v>
      </c>
      <c r="E5182" s="884" t="s">
        <v>18827</v>
      </c>
      <c r="F5182" s="884" t="s">
        <v>17152</v>
      </c>
    </row>
    <row r="5183" customFormat="false" ht="15" hidden="false" customHeight="false" outlineLevel="0" collapsed="false">
      <c r="A5183" s="884" t="s">
        <v>8464</v>
      </c>
      <c r="B5183" s="884" t="s">
        <v>25800</v>
      </c>
      <c r="C5183" s="885" t="s">
        <v>25801</v>
      </c>
      <c r="D5183" s="884" t="s">
        <v>8467</v>
      </c>
      <c r="E5183" s="884" t="s">
        <v>12309</v>
      </c>
      <c r="F5183" s="884" t="s">
        <v>25802</v>
      </c>
    </row>
    <row r="5184" customFormat="false" ht="15" hidden="false" customHeight="false" outlineLevel="0" collapsed="false">
      <c r="A5184" s="884" t="s">
        <v>8464</v>
      </c>
      <c r="B5184" s="884" t="s">
        <v>25803</v>
      </c>
      <c r="C5184" s="885" t="s">
        <v>25804</v>
      </c>
      <c r="D5184" s="884" t="s">
        <v>8467</v>
      </c>
      <c r="E5184" s="884" t="s">
        <v>23852</v>
      </c>
      <c r="F5184" s="884" t="s">
        <v>25805</v>
      </c>
    </row>
    <row r="5185" customFormat="false" ht="23.25" hidden="false" customHeight="false" outlineLevel="0" collapsed="false">
      <c r="A5185" s="884" t="s">
        <v>8464</v>
      </c>
      <c r="B5185" s="884" t="s">
        <v>25806</v>
      </c>
      <c r="C5185" s="885" t="s">
        <v>25807</v>
      </c>
      <c r="D5185" s="884" t="s">
        <v>9569</v>
      </c>
      <c r="E5185" s="884" t="s">
        <v>19531</v>
      </c>
      <c r="F5185" s="884" t="s">
        <v>24898</v>
      </c>
    </row>
    <row r="5186" customFormat="false" ht="23.25" hidden="false" customHeight="false" outlineLevel="0" collapsed="false">
      <c r="A5186" s="884" t="s">
        <v>8464</v>
      </c>
      <c r="B5186" s="884" t="s">
        <v>25808</v>
      </c>
      <c r="C5186" s="885" t="s">
        <v>25809</v>
      </c>
      <c r="D5186" s="884" t="s">
        <v>9569</v>
      </c>
      <c r="E5186" s="884" t="s">
        <v>12596</v>
      </c>
      <c r="F5186" s="884" t="s">
        <v>25810</v>
      </c>
    </row>
    <row r="5187" customFormat="false" ht="23.25" hidden="false" customHeight="false" outlineLevel="0" collapsed="false">
      <c r="A5187" s="884" t="s">
        <v>8464</v>
      </c>
      <c r="B5187" s="884" t="s">
        <v>25811</v>
      </c>
      <c r="C5187" s="885" t="s">
        <v>25812</v>
      </c>
      <c r="D5187" s="884" t="s">
        <v>9569</v>
      </c>
      <c r="E5187" s="884" t="s">
        <v>19438</v>
      </c>
      <c r="F5187" s="884" t="s">
        <v>15931</v>
      </c>
    </row>
    <row r="5188" customFormat="false" ht="23.25" hidden="false" customHeight="false" outlineLevel="0" collapsed="false">
      <c r="A5188" s="884" t="s">
        <v>8464</v>
      </c>
      <c r="B5188" s="884" t="s">
        <v>25813</v>
      </c>
      <c r="C5188" s="885" t="s">
        <v>25814</v>
      </c>
      <c r="D5188" s="884" t="s">
        <v>9569</v>
      </c>
      <c r="E5188" s="884" t="s">
        <v>10310</v>
      </c>
      <c r="F5188" s="884" t="s">
        <v>19438</v>
      </c>
    </row>
    <row r="5189" customFormat="false" ht="23.25" hidden="false" customHeight="false" outlineLevel="0" collapsed="false">
      <c r="A5189" s="884" t="s">
        <v>8464</v>
      </c>
      <c r="B5189" s="884" t="s">
        <v>25815</v>
      </c>
      <c r="C5189" s="885" t="s">
        <v>25816</v>
      </c>
      <c r="D5189" s="884" t="s">
        <v>9569</v>
      </c>
      <c r="E5189" s="884" t="s">
        <v>16686</v>
      </c>
      <c r="F5189" s="884" t="s">
        <v>16702</v>
      </c>
    </row>
    <row r="5190" customFormat="false" ht="23.25" hidden="false" customHeight="false" outlineLevel="0" collapsed="false">
      <c r="A5190" s="884" t="s">
        <v>8464</v>
      </c>
      <c r="B5190" s="884" t="s">
        <v>25817</v>
      </c>
      <c r="C5190" s="885" t="s">
        <v>25818</v>
      </c>
      <c r="D5190" s="884" t="s">
        <v>9569</v>
      </c>
      <c r="E5190" s="884" t="s">
        <v>11132</v>
      </c>
      <c r="F5190" s="884" t="s">
        <v>15755</v>
      </c>
    </row>
    <row r="5191" customFormat="false" ht="23.25" hidden="false" customHeight="false" outlineLevel="0" collapsed="false">
      <c r="A5191" s="884" t="s">
        <v>8464</v>
      </c>
      <c r="B5191" s="884" t="s">
        <v>25819</v>
      </c>
      <c r="C5191" s="885" t="s">
        <v>25820</v>
      </c>
      <c r="D5191" s="884" t="s">
        <v>9569</v>
      </c>
      <c r="E5191" s="884" t="s">
        <v>11770</v>
      </c>
      <c r="F5191" s="884" t="s">
        <v>11238</v>
      </c>
    </row>
    <row r="5192" customFormat="false" ht="23.25" hidden="false" customHeight="false" outlineLevel="0" collapsed="false">
      <c r="A5192" s="884" t="s">
        <v>8464</v>
      </c>
      <c r="B5192" s="884" t="s">
        <v>25821</v>
      </c>
      <c r="C5192" s="885" t="s">
        <v>25822</v>
      </c>
      <c r="D5192" s="884" t="s">
        <v>9569</v>
      </c>
      <c r="E5192" s="884" t="s">
        <v>12142</v>
      </c>
      <c r="F5192" s="884" t="s">
        <v>10400</v>
      </c>
    </row>
    <row r="5193" customFormat="false" ht="23.25" hidden="false" customHeight="false" outlineLevel="0" collapsed="false">
      <c r="A5193" s="884" t="s">
        <v>8464</v>
      </c>
      <c r="B5193" s="884" t="s">
        <v>25823</v>
      </c>
      <c r="C5193" s="885" t="s">
        <v>25824</v>
      </c>
      <c r="D5193" s="884" t="s">
        <v>9569</v>
      </c>
      <c r="E5193" s="884" t="s">
        <v>23876</v>
      </c>
      <c r="F5193" s="884" t="s">
        <v>19692</v>
      </c>
    </row>
    <row r="5194" customFormat="false" ht="23.25" hidden="false" customHeight="false" outlineLevel="0" collapsed="false">
      <c r="A5194" s="884" t="s">
        <v>8464</v>
      </c>
      <c r="B5194" s="884" t="s">
        <v>25825</v>
      </c>
      <c r="C5194" s="885" t="s">
        <v>25826</v>
      </c>
      <c r="D5194" s="884" t="s">
        <v>9569</v>
      </c>
      <c r="E5194" s="884" t="s">
        <v>20220</v>
      </c>
      <c r="F5194" s="884" t="s">
        <v>8832</v>
      </c>
    </row>
    <row r="5195" customFormat="false" ht="23.25" hidden="false" customHeight="false" outlineLevel="0" collapsed="false">
      <c r="A5195" s="884" t="s">
        <v>8464</v>
      </c>
      <c r="B5195" s="884" t="s">
        <v>25827</v>
      </c>
      <c r="C5195" s="885" t="s">
        <v>25828</v>
      </c>
      <c r="D5195" s="884" t="s">
        <v>9569</v>
      </c>
      <c r="E5195" s="884" t="s">
        <v>16004</v>
      </c>
      <c r="F5195" s="884" t="s">
        <v>17022</v>
      </c>
    </row>
    <row r="5196" customFormat="false" ht="23.25" hidden="false" customHeight="false" outlineLevel="0" collapsed="false">
      <c r="A5196" s="884" t="s">
        <v>8464</v>
      </c>
      <c r="B5196" s="884" t="s">
        <v>25829</v>
      </c>
      <c r="C5196" s="885" t="s">
        <v>25830</v>
      </c>
      <c r="D5196" s="884" t="s">
        <v>9569</v>
      </c>
      <c r="E5196" s="884" t="s">
        <v>15909</v>
      </c>
      <c r="F5196" s="884" t="s">
        <v>20553</v>
      </c>
    </row>
    <row r="5197" customFormat="false" ht="23.25" hidden="false" customHeight="false" outlineLevel="0" collapsed="false">
      <c r="A5197" s="884" t="s">
        <v>8464</v>
      </c>
      <c r="B5197" s="884" t="s">
        <v>25831</v>
      </c>
      <c r="C5197" s="885" t="s">
        <v>25832</v>
      </c>
      <c r="D5197" s="884" t="s">
        <v>9569</v>
      </c>
      <c r="E5197" s="884" t="s">
        <v>16991</v>
      </c>
      <c r="F5197" s="884" t="s">
        <v>25833</v>
      </c>
    </row>
    <row r="5198" customFormat="false" ht="23.25" hidden="false" customHeight="false" outlineLevel="0" collapsed="false">
      <c r="A5198" s="884" t="s">
        <v>8464</v>
      </c>
      <c r="B5198" s="884" t="s">
        <v>25834</v>
      </c>
      <c r="C5198" s="885" t="s">
        <v>25835</v>
      </c>
      <c r="D5198" s="884" t="s">
        <v>9569</v>
      </c>
      <c r="E5198" s="884" t="s">
        <v>25836</v>
      </c>
      <c r="F5198" s="884" t="s">
        <v>23215</v>
      </c>
    </row>
    <row r="5199" customFormat="false" ht="34.5" hidden="false" customHeight="false" outlineLevel="0" collapsed="false">
      <c r="A5199" s="884" t="s">
        <v>8464</v>
      </c>
      <c r="B5199" s="884" t="s">
        <v>25837</v>
      </c>
      <c r="C5199" s="885" t="s">
        <v>25838</v>
      </c>
      <c r="D5199" s="884" t="s">
        <v>9569</v>
      </c>
      <c r="E5199" s="884" t="s">
        <v>19491</v>
      </c>
      <c r="F5199" s="884" t="s">
        <v>9394</v>
      </c>
    </row>
    <row r="5200" customFormat="false" ht="34.5" hidden="false" customHeight="false" outlineLevel="0" collapsed="false">
      <c r="A5200" s="884" t="s">
        <v>8464</v>
      </c>
      <c r="B5200" s="884" t="s">
        <v>25839</v>
      </c>
      <c r="C5200" s="885" t="s">
        <v>25840</v>
      </c>
      <c r="D5200" s="884" t="s">
        <v>9569</v>
      </c>
      <c r="E5200" s="884" t="s">
        <v>25841</v>
      </c>
      <c r="F5200" s="884" t="s">
        <v>20245</v>
      </c>
    </row>
    <row r="5201" customFormat="false" ht="23.25" hidden="false" customHeight="false" outlineLevel="0" collapsed="false">
      <c r="A5201" s="884" t="s">
        <v>8464</v>
      </c>
      <c r="B5201" s="884" t="s">
        <v>25842</v>
      </c>
      <c r="C5201" s="885" t="s">
        <v>25843</v>
      </c>
      <c r="D5201" s="884" t="s">
        <v>9569</v>
      </c>
      <c r="E5201" s="884" t="s">
        <v>11252</v>
      </c>
      <c r="F5201" s="884" t="s">
        <v>13657</v>
      </c>
    </row>
    <row r="5202" customFormat="false" ht="23.25" hidden="false" customHeight="false" outlineLevel="0" collapsed="false">
      <c r="A5202" s="884" t="s">
        <v>8464</v>
      </c>
      <c r="B5202" s="884" t="s">
        <v>25844</v>
      </c>
      <c r="C5202" s="885" t="s">
        <v>25845</v>
      </c>
      <c r="D5202" s="884" t="s">
        <v>9569</v>
      </c>
      <c r="E5202" s="884" t="s">
        <v>25846</v>
      </c>
      <c r="F5202" s="884" t="s">
        <v>16775</v>
      </c>
    </row>
    <row r="5203" customFormat="false" ht="23.25" hidden="false" customHeight="false" outlineLevel="0" collapsed="false">
      <c r="A5203" s="884" t="s">
        <v>8464</v>
      </c>
      <c r="B5203" s="884" t="s">
        <v>25847</v>
      </c>
      <c r="C5203" s="885" t="s">
        <v>25848</v>
      </c>
      <c r="D5203" s="884" t="s">
        <v>9569</v>
      </c>
      <c r="E5203" s="884" t="s">
        <v>8885</v>
      </c>
      <c r="F5203" s="884" t="s">
        <v>15957</v>
      </c>
    </row>
    <row r="5204" customFormat="false" ht="23.25" hidden="false" customHeight="false" outlineLevel="0" collapsed="false">
      <c r="A5204" s="884" t="s">
        <v>8464</v>
      </c>
      <c r="B5204" s="884" t="s">
        <v>25849</v>
      </c>
      <c r="C5204" s="885" t="s">
        <v>25850</v>
      </c>
      <c r="D5204" s="884" t="s">
        <v>9569</v>
      </c>
      <c r="E5204" s="884" t="s">
        <v>21499</v>
      </c>
      <c r="F5204" s="884" t="s">
        <v>23857</v>
      </c>
    </row>
    <row r="5205" customFormat="false" ht="23.25" hidden="false" customHeight="false" outlineLevel="0" collapsed="false">
      <c r="A5205" s="884" t="s">
        <v>8464</v>
      </c>
      <c r="B5205" s="884" t="s">
        <v>25851</v>
      </c>
      <c r="C5205" s="885" t="s">
        <v>25852</v>
      </c>
      <c r="D5205" s="884" t="s">
        <v>9569</v>
      </c>
      <c r="E5205" s="884" t="s">
        <v>16695</v>
      </c>
      <c r="F5205" s="884" t="s">
        <v>11043</v>
      </c>
    </row>
    <row r="5206" customFormat="false" ht="23.25" hidden="false" customHeight="false" outlineLevel="0" collapsed="false">
      <c r="A5206" s="884" t="s">
        <v>8464</v>
      </c>
      <c r="B5206" s="884" t="s">
        <v>25853</v>
      </c>
      <c r="C5206" s="885" t="s">
        <v>25854</v>
      </c>
      <c r="D5206" s="884" t="s">
        <v>9569</v>
      </c>
      <c r="E5206" s="884" t="s">
        <v>15944</v>
      </c>
      <c r="F5206" s="884" t="s">
        <v>15998</v>
      </c>
    </row>
    <row r="5207" customFormat="false" ht="34.5" hidden="false" customHeight="false" outlineLevel="0" collapsed="false">
      <c r="A5207" s="884" t="s">
        <v>8464</v>
      </c>
      <c r="B5207" s="884" t="s">
        <v>25855</v>
      </c>
      <c r="C5207" s="885" t="s">
        <v>25856</v>
      </c>
      <c r="D5207" s="884" t="s">
        <v>9569</v>
      </c>
      <c r="E5207" s="884" t="s">
        <v>23499</v>
      </c>
      <c r="F5207" s="884" t="s">
        <v>19688</v>
      </c>
    </row>
    <row r="5208" customFormat="false" ht="34.5" hidden="false" customHeight="false" outlineLevel="0" collapsed="false">
      <c r="A5208" s="884" t="s">
        <v>8464</v>
      </c>
      <c r="B5208" s="884" t="s">
        <v>25857</v>
      </c>
      <c r="C5208" s="885" t="s">
        <v>25858</v>
      </c>
      <c r="D5208" s="884" t="s">
        <v>9569</v>
      </c>
      <c r="E5208" s="884" t="s">
        <v>12175</v>
      </c>
      <c r="F5208" s="884" t="s">
        <v>16885</v>
      </c>
    </row>
    <row r="5209" customFormat="false" ht="23.25" hidden="false" customHeight="false" outlineLevel="0" collapsed="false">
      <c r="A5209" s="884" t="s">
        <v>8464</v>
      </c>
      <c r="B5209" s="884" t="s">
        <v>25859</v>
      </c>
      <c r="C5209" s="885" t="s">
        <v>25860</v>
      </c>
      <c r="D5209" s="884" t="s">
        <v>9569</v>
      </c>
      <c r="E5209" s="884" t="s">
        <v>16734</v>
      </c>
      <c r="F5209" s="884" t="s">
        <v>21513</v>
      </c>
    </row>
    <row r="5210" customFormat="false" ht="23.25" hidden="false" customHeight="false" outlineLevel="0" collapsed="false">
      <c r="A5210" s="884" t="s">
        <v>8464</v>
      </c>
      <c r="B5210" s="884" t="s">
        <v>25861</v>
      </c>
      <c r="C5210" s="885" t="s">
        <v>25862</v>
      </c>
      <c r="D5210" s="884" t="s">
        <v>9569</v>
      </c>
      <c r="E5210" s="884" t="s">
        <v>25863</v>
      </c>
      <c r="F5210" s="884" t="s">
        <v>8912</v>
      </c>
    </row>
    <row r="5211" customFormat="false" ht="23.25" hidden="false" customHeight="false" outlineLevel="0" collapsed="false">
      <c r="A5211" s="884" t="s">
        <v>8464</v>
      </c>
      <c r="B5211" s="884" t="s">
        <v>25864</v>
      </c>
      <c r="C5211" s="885" t="s">
        <v>25865</v>
      </c>
      <c r="D5211" s="884" t="s">
        <v>9569</v>
      </c>
      <c r="E5211" s="884" t="s">
        <v>16886</v>
      </c>
      <c r="F5211" s="884" t="s">
        <v>9068</v>
      </c>
    </row>
    <row r="5212" customFormat="false" ht="23.25" hidden="false" customHeight="false" outlineLevel="0" collapsed="false">
      <c r="A5212" s="884" t="s">
        <v>8464</v>
      </c>
      <c r="B5212" s="884" t="s">
        <v>25866</v>
      </c>
      <c r="C5212" s="885" t="s">
        <v>25867</v>
      </c>
      <c r="D5212" s="884" t="s">
        <v>9569</v>
      </c>
      <c r="E5212" s="884" t="s">
        <v>11298</v>
      </c>
      <c r="F5212" s="884" t="s">
        <v>20147</v>
      </c>
    </row>
    <row r="5213" customFormat="false" ht="23.25" hidden="false" customHeight="false" outlineLevel="0" collapsed="false">
      <c r="A5213" s="884" t="s">
        <v>8464</v>
      </c>
      <c r="B5213" s="884" t="s">
        <v>25868</v>
      </c>
      <c r="C5213" s="885" t="s">
        <v>25869</v>
      </c>
      <c r="D5213" s="884" t="s">
        <v>9569</v>
      </c>
      <c r="E5213" s="884" t="s">
        <v>11332</v>
      </c>
      <c r="F5213" s="884" t="s">
        <v>11553</v>
      </c>
    </row>
    <row r="5214" customFormat="false" ht="23.25" hidden="false" customHeight="false" outlineLevel="0" collapsed="false">
      <c r="A5214" s="884" t="s">
        <v>8464</v>
      </c>
      <c r="B5214" s="884" t="s">
        <v>25870</v>
      </c>
      <c r="C5214" s="885" t="s">
        <v>25871</v>
      </c>
      <c r="D5214" s="884" t="s">
        <v>9569</v>
      </c>
      <c r="E5214" s="884" t="s">
        <v>10787</v>
      </c>
      <c r="F5214" s="884" t="s">
        <v>19987</v>
      </c>
    </row>
    <row r="5215" customFormat="false" ht="23.25" hidden="false" customHeight="false" outlineLevel="0" collapsed="false">
      <c r="A5215" s="884" t="s">
        <v>8464</v>
      </c>
      <c r="B5215" s="884" t="s">
        <v>25872</v>
      </c>
      <c r="C5215" s="885" t="s">
        <v>25873</v>
      </c>
      <c r="D5215" s="884" t="s">
        <v>9569</v>
      </c>
      <c r="E5215" s="884" t="s">
        <v>16991</v>
      </c>
      <c r="F5215" s="884" t="s">
        <v>19117</v>
      </c>
    </row>
    <row r="5216" customFormat="false" ht="23.25" hidden="false" customHeight="false" outlineLevel="0" collapsed="false">
      <c r="A5216" s="884" t="s">
        <v>8464</v>
      </c>
      <c r="B5216" s="884" t="s">
        <v>25874</v>
      </c>
      <c r="C5216" s="885" t="s">
        <v>25875</v>
      </c>
      <c r="D5216" s="884" t="s">
        <v>9569</v>
      </c>
      <c r="E5216" s="884" t="s">
        <v>25836</v>
      </c>
      <c r="F5216" s="884" t="s">
        <v>18753</v>
      </c>
    </row>
    <row r="5217" customFormat="false" ht="23.25" hidden="false" customHeight="false" outlineLevel="0" collapsed="false">
      <c r="A5217" s="884" t="s">
        <v>8464</v>
      </c>
      <c r="B5217" s="884" t="s">
        <v>25876</v>
      </c>
      <c r="C5217" s="885" t="s">
        <v>25877</v>
      </c>
      <c r="D5217" s="884" t="s">
        <v>9569</v>
      </c>
      <c r="E5217" s="884" t="s">
        <v>16581</v>
      </c>
      <c r="F5217" s="884" t="s">
        <v>25878</v>
      </c>
    </row>
    <row r="5218" customFormat="false" ht="15" hidden="false" customHeight="false" outlineLevel="0" collapsed="false">
      <c r="A5218" s="884" t="s">
        <v>8464</v>
      </c>
      <c r="B5218" s="884" t="s">
        <v>25879</v>
      </c>
      <c r="C5218" s="885" t="s">
        <v>25880</v>
      </c>
      <c r="D5218" s="884" t="s">
        <v>9569</v>
      </c>
      <c r="E5218" s="884" t="s">
        <v>25881</v>
      </c>
      <c r="F5218" s="884" t="s">
        <v>18379</v>
      </c>
    </row>
    <row r="5219" customFormat="false" ht="15" hidden="false" customHeight="false" outlineLevel="0" collapsed="false">
      <c r="A5219" s="884" t="s">
        <v>8464</v>
      </c>
      <c r="B5219" s="884" t="s">
        <v>25882</v>
      </c>
      <c r="C5219" s="885" t="s">
        <v>25883</v>
      </c>
      <c r="D5219" s="884" t="s">
        <v>9569</v>
      </c>
      <c r="E5219" s="884" t="s">
        <v>25884</v>
      </c>
      <c r="F5219" s="884" t="s">
        <v>25885</v>
      </c>
    </row>
    <row r="5220" customFormat="false" ht="15" hidden="false" customHeight="false" outlineLevel="0" collapsed="false">
      <c r="A5220" s="884" t="s">
        <v>8464</v>
      </c>
      <c r="B5220" s="884" t="s">
        <v>25886</v>
      </c>
      <c r="C5220" s="885" t="s">
        <v>25887</v>
      </c>
      <c r="D5220" s="884" t="s">
        <v>9569</v>
      </c>
      <c r="E5220" s="884" t="s">
        <v>12211</v>
      </c>
      <c r="F5220" s="884" t="s">
        <v>25888</v>
      </c>
    </row>
    <row r="5221" customFormat="false" ht="15" hidden="false" customHeight="false" outlineLevel="0" collapsed="false">
      <c r="A5221" s="884" t="s">
        <v>8464</v>
      </c>
      <c r="B5221" s="884" t="s">
        <v>25889</v>
      </c>
      <c r="C5221" s="885" t="s">
        <v>25890</v>
      </c>
      <c r="D5221" s="884" t="s">
        <v>9569</v>
      </c>
      <c r="E5221" s="884" t="s">
        <v>25891</v>
      </c>
      <c r="F5221" s="884" t="s">
        <v>25892</v>
      </c>
    </row>
    <row r="5222" customFormat="false" ht="23.25" hidden="false" customHeight="false" outlineLevel="0" collapsed="false">
      <c r="A5222" s="884" t="s">
        <v>8464</v>
      </c>
      <c r="B5222" s="884" t="s">
        <v>25893</v>
      </c>
      <c r="C5222" s="885" t="s">
        <v>25894</v>
      </c>
      <c r="D5222" s="884" t="s">
        <v>9569</v>
      </c>
      <c r="E5222" s="884" t="s">
        <v>25895</v>
      </c>
      <c r="F5222" s="884" t="s">
        <v>24286</v>
      </c>
    </row>
    <row r="5223" customFormat="false" ht="23.25" hidden="false" customHeight="false" outlineLevel="0" collapsed="false">
      <c r="A5223" s="884" t="s">
        <v>8464</v>
      </c>
      <c r="B5223" s="884" t="s">
        <v>25896</v>
      </c>
      <c r="C5223" s="885" t="s">
        <v>25897</v>
      </c>
      <c r="D5223" s="884" t="s">
        <v>9569</v>
      </c>
      <c r="E5223" s="884" t="s">
        <v>11931</v>
      </c>
      <c r="F5223" s="884" t="s">
        <v>25898</v>
      </c>
    </row>
    <row r="5224" customFormat="false" ht="23.25" hidden="false" customHeight="false" outlineLevel="0" collapsed="false">
      <c r="A5224" s="884" t="s">
        <v>8464</v>
      </c>
      <c r="B5224" s="884" t="s">
        <v>25899</v>
      </c>
      <c r="C5224" s="885" t="s">
        <v>25900</v>
      </c>
      <c r="D5224" s="884" t="s">
        <v>9569</v>
      </c>
      <c r="E5224" s="884" t="s">
        <v>25901</v>
      </c>
      <c r="F5224" s="884" t="s">
        <v>25902</v>
      </c>
    </row>
    <row r="5225" customFormat="false" ht="23.25" hidden="false" customHeight="false" outlineLevel="0" collapsed="false">
      <c r="A5225" s="884" t="s">
        <v>8464</v>
      </c>
      <c r="B5225" s="884" t="s">
        <v>25903</v>
      </c>
      <c r="C5225" s="885" t="s">
        <v>25904</v>
      </c>
      <c r="D5225" s="884" t="s">
        <v>9569</v>
      </c>
      <c r="E5225" s="884" t="s">
        <v>14262</v>
      </c>
      <c r="F5225" s="884" t="s">
        <v>25905</v>
      </c>
    </row>
    <row r="5226" customFormat="false" ht="23.25" hidden="false" customHeight="false" outlineLevel="0" collapsed="false">
      <c r="A5226" s="884" t="s">
        <v>8464</v>
      </c>
      <c r="B5226" s="884" t="s">
        <v>25906</v>
      </c>
      <c r="C5226" s="885" t="s">
        <v>25907</v>
      </c>
      <c r="D5226" s="884" t="s">
        <v>9569</v>
      </c>
      <c r="E5226" s="884" t="s">
        <v>21170</v>
      </c>
      <c r="F5226" s="884" t="s">
        <v>8573</v>
      </c>
    </row>
    <row r="5227" customFormat="false" ht="23.25" hidden="false" customHeight="false" outlineLevel="0" collapsed="false">
      <c r="A5227" s="884" t="s">
        <v>8464</v>
      </c>
      <c r="B5227" s="884" t="s">
        <v>25908</v>
      </c>
      <c r="C5227" s="885" t="s">
        <v>25909</v>
      </c>
      <c r="D5227" s="884" t="s">
        <v>9569</v>
      </c>
      <c r="E5227" s="884" t="s">
        <v>17368</v>
      </c>
      <c r="F5227" s="884" t="s">
        <v>20405</v>
      </c>
    </row>
    <row r="5228" customFormat="false" ht="23.25" hidden="false" customHeight="false" outlineLevel="0" collapsed="false">
      <c r="A5228" s="884" t="s">
        <v>8464</v>
      </c>
      <c r="B5228" s="884" t="s">
        <v>25910</v>
      </c>
      <c r="C5228" s="885" t="s">
        <v>25911</v>
      </c>
      <c r="D5228" s="884" t="s">
        <v>9569</v>
      </c>
      <c r="E5228" s="884" t="s">
        <v>10063</v>
      </c>
      <c r="F5228" s="884" t="s">
        <v>25566</v>
      </c>
    </row>
    <row r="5229" customFormat="false" ht="23.25" hidden="false" customHeight="false" outlineLevel="0" collapsed="false">
      <c r="A5229" s="884" t="s">
        <v>8464</v>
      </c>
      <c r="B5229" s="884" t="s">
        <v>25912</v>
      </c>
      <c r="C5229" s="885" t="s">
        <v>25913</v>
      </c>
      <c r="D5229" s="884" t="s">
        <v>9569</v>
      </c>
      <c r="E5229" s="884" t="s">
        <v>25914</v>
      </c>
      <c r="F5229" s="884" t="s">
        <v>25915</v>
      </c>
    </row>
    <row r="5230" customFormat="false" ht="23.25" hidden="false" customHeight="false" outlineLevel="0" collapsed="false">
      <c r="A5230" s="884" t="s">
        <v>8464</v>
      </c>
      <c r="B5230" s="884" t="s">
        <v>25916</v>
      </c>
      <c r="C5230" s="885" t="s">
        <v>25917</v>
      </c>
      <c r="D5230" s="884" t="s">
        <v>9569</v>
      </c>
      <c r="E5230" s="884" t="s">
        <v>22111</v>
      </c>
      <c r="F5230" s="884" t="s">
        <v>25918</v>
      </c>
    </row>
    <row r="5231" customFormat="false" ht="23.25" hidden="false" customHeight="false" outlineLevel="0" collapsed="false">
      <c r="A5231" s="884" t="s">
        <v>8464</v>
      </c>
      <c r="B5231" s="884" t="s">
        <v>25919</v>
      </c>
      <c r="C5231" s="885" t="s">
        <v>25920</v>
      </c>
      <c r="D5231" s="884" t="s">
        <v>9569</v>
      </c>
      <c r="E5231" s="884" t="s">
        <v>15014</v>
      </c>
      <c r="F5231" s="884" t="s">
        <v>25921</v>
      </c>
    </row>
    <row r="5232" customFormat="false" ht="23.25" hidden="false" customHeight="false" outlineLevel="0" collapsed="false">
      <c r="A5232" s="884" t="s">
        <v>8464</v>
      </c>
      <c r="B5232" s="884" t="s">
        <v>25922</v>
      </c>
      <c r="C5232" s="885" t="s">
        <v>25923</v>
      </c>
      <c r="D5232" s="884" t="s">
        <v>9569</v>
      </c>
      <c r="E5232" s="884" t="s">
        <v>16398</v>
      </c>
      <c r="F5232" s="884" t="s">
        <v>25924</v>
      </c>
    </row>
    <row r="5233" customFormat="false" ht="23.25" hidden="false" customHeight="false" outlineLevel="0" collapsed="false">
      <c r="A5233" s="884" t="s">
        <v>8464</v>
      </c>
      <c r="B5233" s="884" t="s">
        <v>25925</v>
      </c>
      <c r="C5233" s="885" t="s">
        <v>25926</v>
      </c>
      <c r="D5233" s="884" t="s">
        <v>9569</v>
      </c>
      <c r="E5233" s="884" t="s">
        <v>20011</v>
      </c>
      <c r="F5233" s="884" t="s">
        <v>19117</v>
      </c>
    </row>
    <row r="5234" customFormat="false" ht="23.25" hidden="false" customHeight="false" outlineLevel="0" collapsed="false">
      <c r="A5234" s="884" t="s">
        <v>8464</v>
      </c>
      <c r="B5234" s="884" t="s">
        <v>25927</v>
      </c>
      <c r="C5234" s="885" t="s">
        <v>25928</v>
      </c>
      <c r="D5234" s="884" t="s">
        <v>9569</v>
      </c>
      <c r="E5234" s="884" t="s">
        <v>23215</v>
      </c>
      <c r="F5234" s="884" t="s">
        <v>16971</v>
      </c>
    </row>
    <row r="5235" customFormat="false" ht="23.25" hidden="false" customHeight="false" outlineLevel="0" collapsed="false">
      <c r="A5235" s="884" t="s">
        <v>8464</v>
      </c>
      <c r="B5235" s="884" t="s">
        <v>25929</v>
      </c>
      <c r="C5235" s="885" t="s">
        <v>25930</v>
      </c>
      <c r="D5235" s="884" t="s">
        <v>9569</v>
      </c>
      <c r="E5235" s="884" t="s">
        <v>20597</v>
      </c>
      <c r="F5235" s="884" t="s">
        <v>25931</v>
      </c>
    </row>
    <row r="5236" customFormat="false" ht="23.25" hidden="false" customHeight="false" outlineLevel="0" collapsed="false">
      <c r="A5236" s="884" t="s">
        <v>8464</v>
      </c>
      <c r="B5236" s="884" t="s">
        <v>25932</v>
      </c>
      <c r="C5236" s="885" t="s">
        <v>25933</v>
      </c>
      <c r="D5236" s="884" t="s">
        <v>9569</v>
      </c>
      <c r="E5236" s="884" t="s">
        <v>15468</v>
      </c>
      <c r="F5236" s="884" t="s">
        <v>9015</v>
      </c>
    </row>
    <row r="5237" customFormat="false" ht="23.25" hidden="false" customHeight="false" outlineLevel="0" collapsed="false">
      <c r="A5237" s="884" t="s">
        <v>8464</v>
      </c>
      <c r="B5237" s="884" t="s">
        <v>25934</v>
      </c>
      <c r="C5237" s="885" t="s">
        <v>25935</v>
      </c>
      <c r="D5237" s="884" t="s">
        <v>9569</v>
      </c>
      <c r="E5237" s="884" t="s">
        <v>25914</v>
      </c>
      <c r="F5237" s="884" t="s">
        <v>25915</v>
      </c>
    </row>
    <row r="5238" customFormat="false" ht="23.25" hidden="false" customHeight="false" outlineLevel="0" collapsed="false">
      <c r="A5238" s="884" t="s">
        <v>8464</v>
      </c>
      <c r="B5238" s="884" t="s">
        <v>25936</v>
      </c>
      <c r="C5238" s="885" t="s">
        <v>25937</v>
      </c>
      <c r="D5238" s="884" t="s">
        <v>9569</v>
      </c>
      <c r="E5238" s="884" t="s">
        <v>16418</v>
      </c>
      <c r="F5238" s="884" t="s">
        <v>25938</v>
      </c>
    </row>
    <row r="5239" customFormat="false" ht="23.25" hidden="false" customHeight="false" outlineLevel="0" collapsed="false">
      <c r="A5239" s="884" t="s">
        <v>8464</v>
      </c>
      <c r="B5239" s="884" t="s">
        <v>25939</v>
      </c>
      <c r="C5239" s="885" t="s">
        <v>25940</v>
      </c>
      <c r="D5239" s="884" t="s">
        <v>9569</v>
      </c>
      <c r="E5239" s="884" t="s">
        <v>25941</v>
      </c>
      <c r="F5239" s="884" t="s">
        <v>25942</v>
      </c>
    </row>
    <row r="5240" customFormat="false" ht="23.25" hidden="false" customHeight="false" outlineLevel="0" collapsed="false">
      <c r="A5240" s="884" t="s">
        <v>8464</v>
      </c>
      <c r="B5240" s="884" t="s">
        <v>25943</v>
      </c>
      <c r="C5240" s="885" t="s">
        <v>25944</v>
      </c>
      <c r="D5240" s="884" t="s">
        <v>9569</v>
      </c>
      <c r="E5240" s="884" t="s">
        <v>12603</v>
      </c>
      <c r="F5240" s="884" t="s">
        <v>25945</v>
      </c>
    </row>
    <row r="5241" customFormat="false" ht="23.25" hidden="false" customHeight="false" outlineLevel="0" collapsed="false">
      <c r="A5241" s="884" t="s">
        <v>8464</v>
      </c>
      <c r="B5241" s="884" t="s">
        <v>25946</v>
      </c>
      <c r="C5241" s="885" t="s">
        <v>25947</v>
      </c>
      <c r="D5241" s="884" t="s">
        <v>9569</v>
      </c>
      <c r="E5241" s="884" t="s">
        <v>15660</v>
      </c>
      <c r="F5241" s="884" t="s">
        <v>19177</v>
      </c>
    </row>
    <row r="5242" customFormat="false" ht="23.25" hidden="false" customHeight="false" outlineLevel="0" collapsed="false">
      <c r="A5242" s="884" t="s">
        <v>8464</v>
      </c>
      <c r="B5242" s="884" t="s">
        <v>25948</v>
      </c>
      <c r="C5242" s="885" t="s">
        <v>25949</v>
      </c>
      <c r="D5242" s="884" t="s">
        <v>9569</v>
      </c>
      <c r="E5242" s="884" t="s">
        <v>19114</v>
      </c>
      <c r="F5242" s="884" t="s">
        <v>25950</v>
      </c>
    </row>
    <row r="5243" customFormat="false" ht="23.25" hidden="false" customHeight="false" outlineLevel="0" collapsed="false">
      <c r="A5243" s="884" t="s">
        <v>8464</v>
      </c>
      <c r="B5243" s="884" t="s">
        <v>25951</v>
      </c>
      <c r="C5243" s="885" t="s">
        <v>25952</v>
      </c>
      <c r="D5243" s="884" t="s">
        <v>9569</v>
      </c>
      <c r="E5243" s="884" t="s">
        <v>20665</v>
      </c>
      <c r="F5243" s="884" t="s">
        <v>25953</v>
      </c>
    </row>
    <row r="5244" customFormat="false" ht="23.25" hidden="false" customHeight="false" outlineLevel="0" collapsed="false">
      <c r="A5244" s="884" t="s">
        <v>8464</v>
      </c>
      <c r="B5244" s="884" t="s">
        <v>25954</v>
      </c>
      <c r="C5244" s="885" t="s">
        <v>25955</v>
      </c>
      <c r="D5244" s="884" t="s">
        <v>9569</v>
      </c>
      <c r="E5244" s="884" t="s">
        <v>16961</v>
      </c>
      <c r="F5244" s="884" t="s">
        <v>25956</v>
      </c>
    </row>
    <row r="5245" customFormat="false" ht="23.25" hidden="false" customHeight="false" outlineLevel="0" collapsed="false">
      <c r="A5245" s="884" t="s">
        <v>8464</v>
      </c>
      <c r="B5245" s="884" t="s">
        <v>25957</v>
      </c>
      <c r="C5245" s="885" t="s">
        <v>25958</v>
      </c>
      <c r="D5245" s="884" t="s">
        <v>9569</v>
      </c>
      <c r="E5245" s="884" t="s">
        <v>12466</v>
      </c>
      <c r="F5245" s="884" t="s">
        <v>18389</v>
      </c>
    </row>
    <row r="5246" customFormat="false" ht="23.25" hidden="false" customHeight="false" outlineLevel="0" collapsed="false">
      <c r="A5246" s="884" t="s">
        <v>8464</v>
      </c>
      <c r="B5246" s="884" t="s">
        <v>25959</v>
      </c>
      <c r="C5246" s="885" t="s">
        <v>25960</v>
      </c>
      <c r="D5246" s="884" t="s">
        <v>9569</v>
      </c>
      <c r="E5246" s="884" t="s">
        <v>25961</v>
      </c>
      <c r="F5246" s="884" t="s">
        <v>19085</v>
      </c>
    </row>
    <row r="5247" customFormat="false" ht="23.25" hidden="false" customHeight="false" outlineLevel="0" collapsed="false">
      <c r="A5247" s="884" t="s">
        <v>8464</v>
      </c>
      <c r="B5247" s="884" t="s">
        <v>25962</v>
      </c>
      <c r="C5247" s="885" t="s">
        <v>25963</v>
      </c>
      <c r="D5247" s="884" t="s">
        <v>9569</v>
      </c>
      <c r="E5247" s="884" t="s">
        <v>25964</v>
      </c>
      <c r="F5247" s="884" t="s">
        <v>25965</v>
      </c>
    </row>
    <row r="5248" customFormat="false" ht="23.25" hidden="false" customHeight="false" outlineLevel="0" collapsed="false">
      <c r="A5248" s="884" t="s">
        <v>8464</v>
      </c>
      <c r="B5248" s="884" t="s">
        <v>25966</v>
      </c>
      <c r="C5248" s="885" t="s">
        <v>25967</v>
      </c>
      <c r="D5248" s="884" t="s">
        <v>9569</v>
      </c>
      <c r="E5248" s="884" t="s">
        <v>25968</v>
      </c>
      <c r="F5248" s="884" t="s">
        <v>19808</v>
      </c>
    </row>
    <row r="5249" customFormat="false" ht="23.25" hidden="false" customHeight="false" outlineLevel="0" collapsed="false">
      <c r="A5249" s="884" t="s">
        <v>8464</v>
      </c>
      <c r="B5249" s="884" t="s">
        <v>25969</v>
      </c>
      <c r="C5249" s="885" t="s">
        <v>25970</v>
      </c>
      <c r="D5249" s="884" t="s">
        <v>9569</v>
      </c>
      <c r="E5249" s="884" t="s">
        <v>9725</v>
      </c>
      <c r="F5249" s="884" t="s">
        <v>13819</v>
      </c>
    </row>
    <row r="5250" customFormat="false" ht="23.25" hidden="false" customHeight="false" outlineLevel="0" collapsed="false">
      <c r="A5250" s="884" t="s">
        <v>8464</v>
      </c>
      <c r="B5250" s="884" t="s">
        <v>25971</v>
      </c>
      <c r="C5250" s="885" t="s">
        <v>25972</v>
      </c>
      <c r="D5250" s="884" t="s">
        <v>9569</v>
      </c>
      <c r="E5250" s="884" t="s">
        <v>8580</v>
      </c>
      <c r="F5250" s="884" t="s">
        <v>25973</v>
      </c>
    </row>
    <row r="5251" customFormat="false" ht="23.25" hidden="false" customHeight="false" outlineLevel="0" collapsed="false">
      <c r="A5251" s="884" t="s">
        <v>8464</v>
      </c>
      <c r="B5251" s="884" t="s">
        <v>25974</v>
      </c>
      <c r="C5251" s="885" t="s">
        <v>25975</v>
      </c>
      <c r="D5251" s="884" t="s">
        <v>9569</v>
      </c>
      <c r="E5251" s="884" t="s">
        <v>19120</v>
      </c>
      <c r="F5251" s="884" t="s">
        <v>15050</v>
      </c>
    </row>
    <row r="5252" customFormat="false" ht="23.25" hidden="false" customHeight="false" outlineLevel="0" collapsed="false">
      <c r="A5252" s="884" t="s">
        <v>8464</v>
      </c>
      <c r="B5252" s="884" t="s">
        <v>25976</v>
      </c>
      <c r="C5252" s="885" t="s">
        <v>25977</v>
      </c>
      <c r="D5252" s="884" t="s">
        <v>9569</v>
      </c>
      <c r="E5252" s="884" t="s">
        <v>25978</v>
      </c>
      <c r="F5252" s="884" t="s">
        <v>25979</v>
      </c>
    </row>
    <row r="5253" customFormat="false" ht="23.25" hidden="false" customHeight="false" outlineLevel="0" collapsed="false">
      <c r="A5253" s="884" t="s">
        <v>8464</v>
      </c>
      <c r="B5253" s="884" t="s">
        <v>25980</v>
      </c>
      <c r="C5253" s="885" t="s">
        <v>25981</v>
      </c>
      <c r="D5253" s="884" t="s">
        <v>9569</v>
      </c>
      <c r="E5253" s="884" t="s">
        <v>21767</v>
      </c>
      <c r="F5253" s="884" t="s">
        <v>25982</v>
      </c>
    </row>
    <row r="5254" customFormat="false" ht="34.5" hidden="false" customHeight="false" outlineLevel="0" collapsed="false">
      <c r="A5254" s="884" t="s">
        <v>8464</v>
      </c>
      <c r="B5254" s="884" t="s">
        <v>25983</v>
      </c>
      <c r="C5254" s="885" t="s">
        <v>25984</v>
      </c>
      <c r="D5254" s="884" t="s">
        <v>9569</v>
      </c>
      <c r="E5254" s="884" t="s">
        <v>12334</v>
      </c>
      <c r="F5254" s="884" t="s">
        <v>23781</v>
      </c>
    </row>
    <row r="5255" customFormat="false" ht="34.5" hidden="false" customHeight="false" outlineLevel="0" collapsed="false">
      <c r="A5255" s="884" t="s">
        <v>8464</v>
      </c>
      <c r="B5255" s="884" t="s">
        <v>25985</v>
      </c>
      <c r="C5255" s="885" t="s">
        <v>25986</v>
      </c>
      <c r="D5255" s="884" t="s">
        <v>9569</v>
      </c>
      <c r="E5255" s="884" t="s">
        <v>25987</v>
      </c>
      <c r="F5255" s="884" t="s">
        <v>18182</v>
      </c>
    </row>
    <row r="5256" customFormat="false" ht="34.5" hidden="false" customHeight="false" outlineLevel="0" collapsed="false">
      <c r="A5256" s="884" t="s">
        <v>8464</v>
      </c>
      <c r="B5256" s="884" t="s">
        <v>25988</v>
      </c>
      <c r="C5256" s="885" t="s">
        <v>25989</v>
      </c>
      <c r="D5256" s="884" t="s">
        <v>9569</v>
      </c>
      <c r="E5256" s="884" t="s">
        <v>17909</v>
      </c>
      <c r="F5256" s="884" t="s">
        <v>25990</v>
      </c>
    </row>
    <row r="5257" customFormat="false" ht="23.25" hidden="false" customHeight="false" outlineLevel="0" collapsed="false">
      <c r="A5257" s="884" t="s">
        <v>8464</v>
      </c>
      <c r="B5257" s="884" t="s">
        <v>25991</v>
      </c>
      <c r="C5257" s="885" t="s">
        <v>25992</v>
      </c>
      <c r="D5257" s="884" t="s">
        <v>9569</v>
      </c>
      <c r="E5257" s="884" t="s">
        <v>25993</v>
      </c>
      <c r="F5257" s="884" t="s">
        <v>25994</v>
      </c>
    </row>
    <row r="5258" customFormat="false" ht="34.5" hidden="false" customHeight="false" outlineLevel="0" collapsed="false">
      <c r="A5258" s="884" t="s">
        <v>8464</v>
      </c>
      <c r="B5258" s="884" t="s">
        <v>25995</v>
      </c>
      <c r="C5258" s="885" t="s">
        <v>25996</v>
      </c>
      <c r="D5258" s="884" t="s">
        <v>9569</v>
      </c>
      <c r="E5258" s="884" t="s">
        <v>20192</v>
      </c>
      <c r="F5258" s="884" t="s">
        <v>20241</v>
      </c>
    </row>
    <row r="5259" customFormat="false" ht="34.5" hidden="false" customHeight="false" outlineLevel="0" collapsed="false">
      <c r="A5259" s="884" t="s">
        <v>8464</v>
      </c>
      <c r="B5259" s="884" t="s">
        <v>25997</v>
      </c>
      <c r="C5259" s="885" t="s">
        <v>25998</v>
      </c>
      <c r="D5259" s="884" t="s">
        <v>9569</v>
      </c>
      <c r="E5259" s="884" t="s">
        <v>25999</v>
      </c>
      <c r="F5259" s="884" t="s">
        <v>19043</v>
      </c>
    </row>
    <row r="5260" customFormat="false" ht="34.5" hidden="false" customHeight="false" outlineLevel="0" collapsed="false">
      <c r="A5260" s="884" t="s">
        <v>8464</v>
      </c>
      <c r="B5260" s="884" t="s">
        <v>26000</v>
      </c>
      <c r="C5260" s="885" t="s">
        <v>26001</v>
      </c>
      <c r="D5260" s="884" t="s">
        <v>9569</v>
      </c>
      <c r="E5260" s="884" t="s">
        <v>26002</v>
      </c>
      <c r="F5260" s="884" t="s">
        <v>26003</v>
      </c>
    </row>
    <row r="5261" customFormat="false" ht="34.5" hidden="false" customHeight="false" outlineLevel="0" collapsed="false">
      <c r="A5261" s="884" t="s">
        <v>8464</v>
      </c>
      <c r="B5261" s="884" t="s">
        <v>26004</v>
      </c>
      <c r="C5261" s="885" t="s">
        <v>26005</v>
      </c>
      <c r="D5261" s="884" t="s">
        <v>9569</v>
      </c>
      <c r="E5261" s="884" t="s">
        <v>15468</v>
      </c>
      <c r="F5261" s="884" t="s">
        <v>17294</v>
      </c>
    </row>
    <row r="5262" customFormat="false" ht="34.5" hidden="false" customHeight="false" outlineLevel="0" collapsed="false">
      <c r="A5262" s="884" t="s">
        <v>8464</v>
      </c>
      <c r="B5262" s="884" t="s">
        <v>26006</v>
      </c>
      <c r="C5262" s="885" t="s">
        <v>26007</v>
      </c>
      <c r="D5262" s="884" t="s">
        <v>9569</v>
      </c>
      <c r="E5262" s="884" t="s">
        <v>26008</v>
      </c>
      <c r="F5262" s="884" t="s">
        <v>26009</v>
      </c>
    </row>
    <row r="5263" customFormat="false" ht="34.5" hidden="false" customHeight="false" outlineLevel="0" collapsed="false">
      <c r="A5263" s="884" t="s">
        <v>8464</v>
      </c>
      <c r="B5263" s="884" t="s">
        <v>26010</v>
      </c>
      <c r="C5263" s="885" t="s">
        <v>26011</v>
      </c>
      <c r="D5263" s="884" t="s">
        <v>9569</v>
      </c>
      <c r="E5263" s="884" t="s">
        <v>26012</v>
      </c>
      <c r="F5263" s="884" t="s">
        <v>22815</v>
      </c>
    </row>
    <row r="5264" customFormat="false" ht="34.5" hidden="false" customHeight="false" outlineLevel="0" collapsed="false">
      <c r="A5264" s="884" t="s">
        <v>8464</v>
      </c>
      <c r="B5264" s="884" t="s">
        <v>26013</v>
      </c>
      <c r="C5264" s="885" t="s">
        <v>26014</v>
      </c>
      <c r="D5264" s="884" t="s">
        <v>9569</v>
      </c>
      <c r="E5264" s="884" t="s">
        <v>26015</v>
      </c>
      <c r="F5264" s="884" t="s">
        <v>26016</v>
      </c>
    </row>
    <row r="5265" customFormat="false" ht="34.5" hidden="false" customHeight="false" outlineLevel="0" collapsed="false">
      <c r="A5265" s="884" t="s">
        <v>8464</v>
      </c>
      <c r="B5265" s="884" t="s">
        <v>26017</v>
      </c>
      <c r="C5265" s="885" t="s">
        <v>26018</v>
      </c>
      <c r="D5265" s="884" t="s">
        <v>9569</v>
      </c>
      <c r="E5265" s="884" t="s">
        <v>18946</v>
      </c>
      <c r="F5265" s="884" t="s">
        <v>26019</v>
      </c>
    </row>
    <row r="5266" customFormat="false" ht="34.5" hidden="false" customHeight="false" outlineLevel="0" collapsed="false">
      <c r="A5266" s="884" t="s">
        <v>8464</v>
      </c>
      <c r="B5266" s="884" t="s">
        <v>26020</v>
      </c>
      <c r="C5266" s="885" t="s">
        <v>26021</v>
      </c>
      <c r="D5266" s="884" t="s">
        <v>9569</v>
      </c>
      <c r="E5266" s="884" t="s">
        <v>8849</v>
      </c>
      <c r="F5266" s="884" t="s">
        <v>11149</v>
      </c>
    </row>
    <row r="5267" customFormat="false" ht="34.5" hidden="false" customHeight="false" outlineLevel="0" collapsed="false">
      <c r="A5267" s="884" t="s">
        <v>8464</v>
      </c>
      <c r="B5267" s="884" t="s">
        <v>26022</v>
      </c>
      <c r="C5267" s="885" t="s">
        <v>26023</v>
      </c>
      <c r="D5267" s="884" t="s">
        <v>9569</v>
      </c>
      <c r="E5267" s="884" t="s">
        <v>25147</v>
      </c>
      <c r="F5267" s="884" t="s">
        <v>10580</v>
      </c>
    </row>
    <row r="5268" customFormat="false" ht="34.5" hidden="false" customHeight="false" outlineLevel="0" collapsed="false">
      <c r="A5268" s="884" t="s">
        <v>8464</v>
      </c>
      <c r="B5268" s="884" t="s">
        <v>26024</v>
      </c>
      <c r="C5268" s="885" t="s">
        <v>26025</v>
      </c>
      <c r="D5268" s="884" t="s">
        <v>9569</v>
      </c>
      <c r="E5268" s="884" t="s">
        <v>26026</v>
      </c>
      <c r="F5268" s="884" t="s">
        <v>17280</v>
      </c>
    </row>
    <row r="5269" customFormat="false" ht="34.5" hidden="false" customHeight="false" outlineLevel="0" collapsed="false">
      <c r="A5269" s="884" t="s">
        <v>8464</v>
      </c>
      <c r="B5269" s="884" t="s">
        <v>26027</v>
      </c>
      <c r="C5269" s="885" t="s">
        <v>26028</v>
      </c>
      <c r="D5269" s="884" t="s">
        <v>9569</v>
      </c>
      <c r="E5269" s="884" t="s">
        <v>22145</v>
      </c>
      <c r="F5269" s="884" t="s">
        <v>25094</v>
      </c>
    </row>
    <row r="5270" customFormat="false" ht="23.25" hidden="false" customHeight="false" outlineLevel="0" collapsed="false">
      <c r="A5270" s="884" t="s">
        <v>8464</v>
      </c>
      <c r="B5270" s="884" t="s">
        <v>26029</v>
      </c>
      <c r="C5270" s="885" t="s">
        <v>26030</v>
      </c>
      <c r="D5270" s="884" t="s">
        <v>9569</v>
      </c>
      <c r="E5270" s="884" t="s">
        <v>20293</v>
      </c>
      <c r="F5270" s="884" t="s">
        <v>26031</v>
      </c>
    </row>
    <row r="5271" customFormat="false" ht="34.5" hidden="false" customHeight="false" outlineLevel="0" collapsed="false">
      <c r="A5271" s="884" t="s">
        <v>8464</v>
      </c>
      <c r="B5271" s="884" t="s">
        <v>26032</v>
      </c>
      <c r="C5271" s="885" t="s">
        <v>26033</v>
      </c>
      <c r="D5271" s="884" t="s">
        <v>9569</v>
      </c>
      <c r="E5271" s="884" t="s">
        <v>20594</v>
      </c>
      <c r="F5271" s="884" t="s">
        <v>16421</v>
      </c>
    </row>
    <row r="5272" customFormat="false" ht="34.5" hidden="false" customHeight="false" outlineLevel="0" collapsed="false">
      <c r="A5272" s="884" t="s">
        <v>8464</v>
      </c>
      <c r="B5272" s="884" t="s">
        <v>26034</v>
      </c>
      <c r="C5272" s="885" t="s">
        <v>26035</v>
      </c>
      <c r="D5272" s="884" t="s">
        <v>9569</v>
      </c>
      <c r="E5272" s="884" t="s">
        <v>26036</v>
      </c>
      <c r="F5272" s="884" t="s">
        <v>26037</v>
      </c>
    </row>
    <row r="5273" customFormat="false" ht="34.5" hidden="false" customHeight="false" outlineLevel="0" collapsed="false">
      <c r="A5273" s="884" t="s">
        <v>8464</v>
      </c>
      <c r="B5273" s="884" t="s">
        <v>26038</v>
      </c>
      <c r="C5273" s="885" t="s">
        <v>26039</v>
      </c>
      <c r="D5273" s="884" t="s">
        <v>9569</v>
      </c>
      <c r="E5273" s="884" t="s">
        <v>19709</v>
      </c>
      <c r="F5273" s="884" t="s">
        <v>16741</v>
      </c>
    </row>
    <row r="5274" customFormat="false" ht="34.5" hidden="false" customHeight="false" outlineLevel="0" collapsed="false">
      <c r="A5274" s="884" t="s">
        <v>8464</v>
      </c>
      <c r="B5274" s="884" t="s">
        <v>26040</v>
      </c>
      <c r="C5274" s="885" t="s">
        <v>26041</v>
      </c>
      <c r="D5274" s="884" t="s">
        <v>9569</v>
      </c>
      <c r="E5274" s="884" t="s">
        <v>16749</v>
      </c>
      <c r="F5274" s="884" t="s">
        <v>24987</v>
      </c>
    </row>
    <row r="5275" customFormat="false" ht="34.5" hidden="false" customHeight="false" outlineLevel="0" collapsed="false">
      <c r="A5275" s="884" t="s">
        <v>8464</v>
      </c>
      <c r="B5275" s="884" t="s">
        <v>26042</v>
      </c>
      <c r="C5275" s="885" t="s">
        <v>26043</v>
      </c>
      <c r="D5275" s="884" t="s">
        <v>9569</v>
      </c>
      <c r="E5275" s="884" t="s">
        <v>19660</v>
      </c>
      <c r="F5275" s="884" t="s">
        <v>17723</v>
      </c>
    </row>
    <row r="5276" customFormat="false" ht="34.5" hidden="false" customHeight="false" outlineLevel="0" collapsed="false">
      <c r="A5276" s="884" t="s">
        <v>8464</v>
      </c>
      <c r="B5276" s="884" t="s">
        <v>26044</v>
      </c>
      <c r="C5276" s="885" t="s">
        <v>26045</v>
      </c>
      <c r="D5276" s="884" t="s">
        <v>9569</v>
      </c>
      <c r="E5276" s="884" t="s">
        <v>20069</v>
      </c>
      <c r="F5276" s="884" t="s">
        <v>18995</v>
      </c>
    </row>
    <row r="5277" customFormat="false" ht="34.5" hidden="false" customHeight="false" outlineLevel="0" collapsed="false">
      <c r="A5277" s="884" t="s">
        <v>8464</v>
      </c>
      <c r="B5277" s="884" t="s">
        <v>26046</v>
      </c>
      <c r="C5277" s="885" t="s">
        <v>26047</v>
      </c>
      <c r="D5277" s="884" t="s">
        <v>9569</v>
      </c>
      <c r="E5277" s="884" t="s">
        <v>20418</v>
      </c>
      <c r="F5277" s="884" t="s">
        <v>19872</v>
      </c>
    </row>
    <row r="5278" customFormat="false" ht="34.5" hidden="false" customHeight="false" outlineLevel="0" collapsed="false">
      <c r="A5278" s="884" t="s">
        <v>8464</v>
      </c>
      <c r="B5278" s="884" t="s">
        <v>26048</v>
      </c>
      <c r="C5278" s="885" t="s">
        <v>26049</v>
      </c>
      <c r="D5278" s="884" t="s">
        <v>9569</v>
      </c>
      <c r="E5278" s="884" t="s">
        <v>25181</v>
      </c>
      <c r="F5278" s="884" t="s">
        <v>26050</v>
      </c>
    </row>
    <row r="5279" customFormat="false" ht="34.5" hidden="false" customHeight="false" outlineLevel="0" collapsed="false">
      <c r="A5279" s="884" t="s">
        <v>8464</v>
      </c>
      <c r="B5279" s="884" t="s">
        <v>26051</v>
      </c>
      <c r="C5279" s="885" t="s">
        <v>26052</v>
      </c>
      <c r="D5279" s="884" t="s">
        <v>9569</v>
      </c>
      <c r="E5279" s="884" t="s">
        <v>21526</v>
      </c>
      <c r="F5279" s="884" t="s">
        <v>26053</v>
      </c>
    </row>
    <row r="5280" customFormat="false" ht="23.25" hidden="false" customHeight="false" outlineLevel="0" collapsed="false">
      <c r="A5280" s="884" t="s">
        <v>8464</v>
      </c>
      <c r="B5280" s="884" t="s">
        <v>26054</v>
      </c>
      <c r="C5280" s="885" t="s">
        <v>26055</v>
      </c>
      <c r="D5280" s="884" t="s">
        <v>9569</v>
      </c>
      <c r="E5280" s="884" t="s">
        <v>17935</v>
      </c>
      <c r="F5280" s="884" t="s">
        <v>26056</v>
      </c>
    </row>
    <row r="5281" customFormat="false" ht="23.25" hidden="false" customHeight="false" outlineLevel="0" collapsed="false">
      <c r="A5281" s="884" t="s">
        <v>8464</v>
      </c>
      <c r="B5281" s="884" t="s">
        <v>26057</v>
      </c>
      <c r="C5281" s="885" t="s">
        <v>26058</v>
      </c>
      <c r="D5281" s="884" t="s">
        <v>9569</v>
      </c>
      <c r="E5281" s="884" t="s">
        <v>12357</v>
      </c>
      <c r="F5281" s="884" t="s">
        <v>26059</v>
      </c>
    </row>
    <row r="5282" customFormat="false" ht="34.5" hidden="false" customHeight="false" outlineLevel="0" collapsed="false">
      <c r="A5282" s="884" t="s">
        <v>8464</v>
      </c>
      <c r="B5282" s="884" t="s">
        <v>26060</v>
      </c>
      <c r="C5282" s="885" t="s">
        <v>26061</v>
      </c>
      <c r="D5282" s="884" t="s">
        <v>9569</v>
      </c>
      <c r="E5282" s="884" t="s">
        <v>12485</v>
      </c>
      <c r="F5282" s="884" t="s">
        <v>26062</v>
      </c>
    </row>
    <row r="5283" customFormat="false" ht="23.25" hidden="false" customHeight="false" outlineLevel="0" collapsed="false">
      <c r="A5283" s="884" t="s">
        <v>8464</v>
      </c>
      <c r="B5283" s="884" t="s">
        <v>26063</v>
      </c>
      <c r="C5283" s="885" t="s">
        <v>26064</v>
      </c>
      <c r="D5283" s="884" t="s">
        <v>9569</v>
      </c>
      <c r="E5283" s="884" t="s">
        <v>26065</v>
      </c>
      <c r="F5283" s="884" t="s">
        <v>9036</v>
      </c>
    </row>
    <row r="5284" customFormat="false" ht="23.25" hidden="false" customHeight="false" outlineLevel="0" collapsed="false">
      <c r="A5284" s="884" t="s">
        <v>8464</v>
      </c>
      <c r="B5284" s="884" t="s">
        <v>26066</v>
      </c>
      <c r="C5284" s="885" t="s">
        <v>26067</v>
      </c>
      <c r="D5284" s="884" t="s">
        <v>9569</v>
      </c>
      <c r="E5284" s="884" t="s">
        <v>19919</v>
      </c>
      <c r="F5284" s="884" t="s">
        <v>26068</v>
      </c>
    </row>
    <row r="5285" customFormat="false" ht="34.5" hidden="false" customHeight="false" outlineLevel="0" collapsed="false">
      <c r="A5285" s="884" t="s">
        <v>8464</v>
      </c>
      <c r="B5285" s="884" t="s">
        <v>26069</v>
      </c>
      <c r="C5285" s="885" t="s">
        <v>26070</v>
      </c>
      <c r="D5285" s="884" t="s">
        <v>9569</v>
      </c>
      <c r="E5285" s="884" t="s">
        <v>26071</v>
      </c>
      <c r="F5285" s="884" t="s">
        <v>12738</v>
      </c>
    </row>
    <row r="5286" customFormat="false" ht="23.25" hidden="false" customHeight="false" outlineLevel="0" collapsed="false">
      <c r="A5286" s="884" t="s">
        <v>8464</v>
      </c>
      <c r="B5286" s="884" t="s">
        <v>26072</v>
      </c>
      <c r="C5286" s="885" t="s">
        <v>26073</v>
      </c>
      <c r="D5286" s="884" t="s">
        <v>9569</v>
      </c>
      <c r="E5286" s="884" t="s">
        <v>26074</v>
      </c>
      <c r="F5286" s="884" t="s">
        <v>26075</v>
      </c>
    </row>
    <row r="5287" customFormat="false" ht="23.25" hidden="false" customHeight="false" outlineLevel="0" collapsed="false">
      <c r="A5287" s="884" t="s">
        <v>8464</v>
      </c>
      <c r="B5287" s="884" t="s">
        <v>26076</v>
      </c>
      <c r="C5287" s="885" t="s">
        <v>26077</v>
      </c>
      <c r="D5287" s="884" t="s">
        <v>9569</v>
      </c>
      <c r="E5287" s="884" t="s">
        <v>26078</v>
      </c>
      <c r="F5287" s="884" t="s">
        <v>10324</v>
      </c>
    </row>
    <row r="5288" customFormat="false" ht="34.5" hidden="false" customHeight="false" outlineLevel="0" collapsed="false">
      <c r="A5288" s="884" t="s">
        <v>8464</v>
      </c>
      <c r="B5288" s="884" t="s">
        <v>26079</v>
      </c>
      <c r="C5288" s="885" t="s">
        <v>26080</v>
      </c>
      <c r="D5288" s="884" t="s">
        <v>9569</v>
      </c>
      <c r="E5288" s="884" t="s">
        <v>26081</v>
      </c>
      <c r="F5288" s="884" t="s">
        <v>24382</v>
      </c>
    </row>
    <row r="5289" customFormat="false" ht="34.5" hidden="false" customHeight="false" outlineLevel="0" collapsed="false">
      <c r="A5289" s="884" t="s">
        <v>8464</v>
      </c>
      <c r="B5289" s="884" t="s">
        <v>26082</v>
      </c>
      <c r="C5289" s="885" t="s">
        <v>26083</v>
      </c>
      <c r="D5289" s="884" t="s">
        <v>9569</v>
      </c>
      <c r="E5289" s="884" t="s">
        <v>26084</v>
      </c>
      <c r="F5289" s="884" t="s">
        <v>26085</v>
      </c>
    </row>
    <row r="5290" customFormat="false" ht="23.25" hidden="false" customHeight="false" outlineLevel="0" collapsed="false">
      <c r="A5290" s="884" t="s">
        <v>8464</v>
      </c>
      <c r="B5290" s="884" t="s">
        <v>26086</v>
      </c>
      <c r="C5290" s="885" t="s">
        <v>26087</v>
      </c>
      <c r="D5290" s="884" t="s">
        <v>9569</v>
      </c>
      <c r="E5290" s="884" t="s">
        <v>23708</v>
      </c>
      <c r="F5290" s="884" t="s">
        <v>26088</v>
      </c>
    </row>
    <row r="5291" customFormat="false" ht="34.5" hidden="false" customHeight="false" outlineLevel="0" collapsed="false">
      <c r="A5291" s="884" t="s">
        <v>8464</v>
      </c>
      <c r="B5291" s="884" t="s">
        <v>26089</v>
      </c>
      <c r="C5291" s="885" t="s">
        <v>26090</v>
      </c>
      <c r="D5291" s="884" t="s">
        <v>9569</v>
      </c>
      <c r="E5291" s="884" t="s">
        <v>26091</v>
      </c>
      <c r="F5291" s="884" t="s">
        <v>26092</v>
      </c>
    </row>
    <row r="5292" customFormat="false" ht="23.25" hidden="false" customHeight="false" outlineLevel="0" collapsed="false">
      <c r="A5292" s="884" t="s">
        <v>8464</v>
      </c>
      <c r="B5292" s="884" t="s">
        <v>26093</v>
      </c>
      <c r="C5292" s="885" t="s">
        <v>26094</v>
      </c>
      <c r="D5292" s="884" t="s">
        <v>9569</v>
      </c>
      <c r="E5292" s="884" t="s">
        <v>18745</v>
      </c>
      <c r="F5292" s="884" t="s">
        <v>9016</v>
      </c>
    </row>
    <row r="5293" customFormat="false" ht="23.25" hidden="false" customHeight="false" outlineLevel="0" collapsed="false">
      <c r="A5293" s="884" t="s">
        <v>8464</v>
      </c>
      <c r="B5293" s="884" t="s">
        <v>26095</v>
      </c>
      <c r="C5293" s="885" t="s">
        <v>26096</v>
      </c>
      <c r="D5293" s="884" t="s">
        <v>9569</v>
      </c>
      <c r="E5293" s="884" t="s">
        <v>26097</v>
      </c>
      <c r="F5293" s="884" t="s">
        <v>26098</v>
      </c>
    </row>
    <row r="5294" customFormat="false" ht="34.5" hidden="false" customHeight="false" outlineLevel="0" collapsed="false">
      <c r="A5294" s="884" t="s">
        <v>8464</v>
      </c>
      <c r="B5294" s="884" t="s">
        <v>26099</v>
      </c>
      <c r="C5294" s="885" t="s">
        <v>26100</v>
      </c>
      <c r="D5294" s="884" t="s">
        <v>9569</v>
      </c>
      <c r="E5294" s="884" t="s">
        <v>26101</v>
      </c>
      <c r="F5294" s="884" t="s">
        <v>26102</v>
      </c>
    </row>
    <row r="5295" customFormat="false" ht="23.25" hidden="false" customHeight="false" outlineLevel="0" collapsed="false">
      <c r="A5295" s="884" t="s">
        <v>8464</v>
      </c>
      <c r="B5295" s="884" t="s">
        <v>26103</v>
      </c>
      <c r="C5295" s="885" t="s">
        <v>26104</v>
      </c>
      <c r="D5295" s="884" t="s">
        <v>9569</v>
      </c>
      <c r="E5295" s="884" t="s">
        <v>19204</v>
      </c>
      <c r="F5295" s="884" t="s">
        <v>26105</v>
      </c>
    </row>
    <row r="5296" customFormat="false" ht="23.25" hidden="false" customHeight="false" outlineLevel="0" collapsed="false">
      <c r="A5296" s="884" t="s">
        <v>8464</v>
      </c>
      <c r="B5296" s="884" t="s">
        <v>26106</v>
      </c>
      <c r="C5296" s="885" t="s">
        <v>26107</v>
      </c>
      <c r="D5296" s="884" t="s">
        <v>9569</v>
      </c>
      <c r="E5296" s="884" t="s">
        <v>26108</v>
      </c>
      <c r="F5296" s="884" t="s">
        <v>26109</v>
      </c>
    </row>
    <row r="5297" customFormat="false" ht="34.5" hidden="false" customHeight="false" outlineLevel="0" collapsed="false">
      <c r="A5297" s="884" t="s">
        <v>8464</v>
      </c>
      <c r="B5297" s="884" t="s">
        <v>26110</v>
      </c>
      <c r="C5297" s="885" t="s">
        <v>26111</v>
      </c>
      <c r="D5297" s="884" t="s">
        <v>9569</v>
      </c>
      <c r="E5297" s="884" t="s">
        <v>26112</v>
      </c>
      <c r="F5297" s="884" t="s">
        <v>14734</v>
      </c>
    </row>
    <row r="5298" customFormat="false" ht="23.25" hidden="false" customHeight="false" outlineLevel="0" collapsed="false">
      <c r="A5298" s="884" t="s">
        <v>8464</v>
      </c>
      <c r="B5298" s="884" t="s">
        <v>26113</v>
      </c>
      <c r="C5298" s="885" t="s">
        <v>26114</v>
      </c>
      <c r="D5298" s="884" t="s">
        <v>9569</v>
      </c>
      <c r="E5298" s="884" t="s">
        <v>26115</v>
      </c>
      <c r="F5298" s="884" t="s">
        <v>17637</v>
      </c>
    </row>
    <row r="5299" customFormat="false" ht="23.25" hidden="false" customHeight="false" outlineLevel="0" collapsed="false">
      <c r="A5299" s="884" t="s">
        <v>8464</v>
      </c>
      <c r="B5299" s="884" t="s">
        <v>26116</v>
      </c>
      <c r="C5299" s="885" t="s">
        <v>26117</v>
      </c>
      <c r="D5299" s="884" t="s">
        <v>9569</v>
      </c>
      <c r="E5299" s="884" t="s">
        <v>26118</v>
      </c>
      <c r="F5299" s="884" t="s">
        <v>18776</v>
      </c>
    </row>
    <row r="5300" customFormat="false" ht="34.5" hidden="false" customHeight="false" outlineLevel="0" collapsed="false">
      <c r="A5300" s="884" t="s">
        <v>8464</v>
      </c>
      <c r="B5300" s="884" t="s">
        <v>26119</v>
      </c>
      <c r="C5300" s="885" t="s">
        <v>26120</v>
      </c>
      <c r="D5300" s="884" t="s">
        <v>9569</v>
      </c>
      <c r="E5300" s="884" t="s">
        <v>26121</v>
      </c>
      <c r="F5300" s="884" t="s">
        <v>24283</v>
      </c>
    </row>
    <row r="5301" customFormat="false" ht="34.5" hidden="false" customHeight="false" outlineLevel="0" collapsed="false">
      <c r="A5301" s="884" t="s">
        <v>8464</v>
      </c>
      <c r="B5301" s="884" t="s">
        <v>26122</v>
      </c>
      <c r="C5301" s="885" t="s">
        <v>26123</v>
      </c>
      <c r="D5301" s="884" t="s">
        <v>9569</v>
      </c>
      <c r="E5301" s="884" t="s">
        <v>20756</v>
      </c>
      <c r="F5301" s="884" t="s">
        <v>26124</v>
      </c>
    </row>
    <row r="5302" customFormat="false" ht="23.25" hidden="false" customHeight="false" outlineLevel="0" collapsed="false">
      <c r="A5302" s="884" t="s">
        <v>8464</v>
      </c>
      <c r="B5302" s="884" t="s">
        <v>26125</v>
      </c>
      <c r="C5302" s="885" t="s">
        <v>26126</v>
      </c>
      <c r="D5302" s="884" t="s">
        <v>9569</v>
      </c>
      <c r="E5302" s="884" t="s">
        <v>10584</v>
      </c>
      <c r="F5302" s="884" t="s">
        <v>26127</v>
      </c>
    </row>
    <row r="5303" customFormat="false" ht="34.5" hidden="false" customHeight="false" outlineLevel="0" collapsed="false">
      <c r="A5303" s="884" t="s">
        <v>8464</v>
      </c>
      <c r="B5303" s="884" t="s">
        <v>26128</v>
      </c>
      <c r="C5303" s="885" t="s">
        <v>26129</v>
      </c>
      <c r="D5303" s="884" t="s">
        <v>9569</v>
      </c>
      <c r="E5303" s="884" t="s">
        <v>26130</v>
      </c>
      <c r="F5303" s="884" t="s">
        <v>26131</v>
      </c>
    </row>
    <row r="5304" customFormat="false" ht="34.5" hidden="false" customHeight="false" outlineLevel="0" collapsed="false">
      <c r="A5304" s="884" t="s">
        <v>8464</v>
      </c>
      <c r="B5304" s="884" t="s">
        <v>26132</v>
      </c>
      <c r="C5304" s="885" t="s">
        <v>26133</v>
      </c>
      <c r="D5304" s="884" t="s">
        <v>9569</v>
      </c>
      <c r="E5304" s="884" t="s">
        <v>15369</v>
      </c>
      <c r="F5304" s="884" t="s">
        <v>26134</v>
      </c>
    </row>
    <row r="5305" customFormat="false" ht="34.5" hidden="false" customHeight="false" outlineLevel="0" collapsed="false">
      <c r="A5305" s="884" t="s">
        <v>8464</v>
      </c>
      <c r="B5305" s="884" t="s">
        <v>26135</v>
      </c>
      <c r="C5305" s="885" t="s">
        <v>26136</v>
      </c>
      <c r="D5305" s="884" t="s">
        <v>9569</v>
      </c>
      <c r="E5305" s="884" t="s">
        <v>26137</v>
      </c>
      <c r="F5305" s="884" t="s">
        <v>26138</v>
      </c>
    </row>
    <row r="5306" customFormat="false" ht="34.5" hidden="false" customHeight="false" outlineLevel="0" collapsed="false">
      <c r="A5306" s="884" t="s">
        <v>8464</v>
      </c>
      <c r="B5306" s="884" t="s">
        <v>26139</v>
      </c>
      <c r="C5306" s="885" t="s">
        <v>26140</v>
      </c>
      <c r="D5306" s="884" t="s">
        <v>9569</v>
      </c>
      <c r="E5306" s="884" t="s">
        <v>26141</v>
      </c>
      <c r="F5306" s="884" t="s">
        <v>26142</v>
      </c>
    </row>
    <row r="5307" customFormat="false" ht="34.5" hidden="false" customHeight="false" outlineLevel="0" collapsed="false">
      <c r="A5307" s="884" t="s">
        <v>8464</v>
      </c>
      <c r="B5307" s="884" t="s">
        <v>26143</v>
      </c>
      <c r="C5307" s="885" t="s">
        <v>26144</v>
      </c>
      <c r="D5307" s="884" t="s">
        <v>9569</v>
      </c>
      <c r="E5307" s="884" t="s">
        <v>26145</v>
      </c>
      <c r="F5307" s="884" t="s">
        <v>26146</v>
      </c>
    </row>
    <row r="5308" customFormat="false" ht="34.5" hidden="false" customHeight="false" outlineLevel="0" collapsed="false">
      <c r="A5308" s="884" t="s">
        <v>8464</v>
      </c>
      <c r="B5308" s="884" t="s">
        <v>26147</v>
      </c>
      <c r="C5308" s="885" t="s">
        <v>26148</v>
      </c>
      <c r="D5308" s="884" t="s">
        <v>9569</v>
      </c>
      <c r="E5308" s="884" t="s">
        <v>24351</v>
      </c>
      <c r="F5308" s="884" t="s">
        <v>15248</v>
      </c>
    </row>
    <row r="5309" customFormat="false" ht="34.5" hidden="false" customHeight="false" outlineLevel="0" collapsed="false">
      <c r="A5309" s="884" t="s">
        <v>8464</v>
      </c>
      <c r="B5309" s="884" t="s">
        <v>26149</v>
      </c>
      <c r="C5309" s="885" t="s">
        <v>26150</v>
      </c>
      <c r="D5309" s="884" t="s">
        <v>9569</v>
      </c>
      <c r="E5309" s="884" t="s">
        <v>26151</v>
      </c>
      <c r="F5309" s="884" t="s">
        <v>22992</v>
      </c>
    </row>
    <row r="5310" customFormat="false" ht="34.5" hidden="false" customHeight="false" outlineLevel="0" collapsed="false">
      <c r="A5310" s="884" t="s">
        <v>8464</v>
      </c>
      <c r="B5310" s="884" t="s">
        <v>26152</v>
      </c>
      <c r="C5310" s="885" t="s">
        <v>26153</v>
      </c>
      <c r="D5310" s="884" t="s">
        <v>9569</v>
      </c>
      <c r="E5310" s="884" t="s">
        <v>26154</v>
      </c>
      <c r="F5310" s="884" t="s">
        <v>26155</v>
      </c>
    </row>
    <row r="5311" customFormat="false" ht="34.5" hidden="false" customHeight="false" outlineLevel="0" collapsed="false">
      <c r="A5311" s="884" t="s">
        <v>8464</v>
      </c>
      <c r="B5311" s="884" t="s">
        <v>26156</v>
      </c>
      <c r="C5311" s="885" t="s">
        <v>26157</v>
      </c>
      <c r="D5311" s="884" t="s">
        <v>9569</v>
      </c>
      <c r="E5311" s="884" t="s">
        <v>26158</v>
      </c>
      <c r="F5311" s="884" t="s">
        <v>26159</v>
      </c>
    </row>
    <row r="5312" customFormat="false" ht="34.5" hidden="false" customHeight="false" outlineLevel="0" collapsed="false">
      <c r="A5312" s="884" t="s">
        <v>8464</v>
      </c>
      <c r="B5312" s="884" t="s">
        <v>26160</v>
      </c>
      <c r="C5312" s="885" t="s">
        <v>26161</v>
      </c>
      <c r="D5312" s="884" t="s">
        <v>9569</v>
      </c>
      <c r="E5312" s="884" t="s">
        <v>26162</v>
      </c>
      <c r="F5312" s="884" t="s">
        <v>26163</v>
      </c>
    </row>
    <row r="5313" customFormat="false" ht="34.5" hidden="false" customHeight="false" outlineLevel="0" collapsed="false">
      <c r="A5313" s="884" t="s">
        <v>8464</v>
      </c>
      <c r="B5313" s="884" t="s">
        <v>26164</v>
      </c>
      <c r="C5313" s="885" t="s">
        <v>26165</v>
      </c>
      <c r="D5313" s="884" t="s">
        <v>9569</v>
      </c>
      <c r="E5313" s="884" t="s">
        <v>26166</v>
      </c>
      <c r="F5313" s="884" t="s">
        <v>26167</v>
      </c>
    </row>
    <row r="5314" customFormat="false" ht="34.5" hidden="false" customHeight="false" outlineLevel="0" collapsed="false">
      <c r="A5314" s="884" t="s">
        <v>8464</v>
      </c>
      <c r="B5314" s="884" t="s">
        <v>26168</v>
      </c>
      <c r="C5314" s="885" t="s">
        <v>26169</v>
      </c>
      <c r="D5314" s="884" t="s">
        <v>9569</v>
      </c>
      <c r="E5314" s="884" t="s">
        <v>26170</v>
      </c>
      <c r="F5314" s="884" t="s">
        <v>15712</v>
      </c>
    </row>
    <row r="5315" customFormat="false" ht="34.5" hidden="false" customHeight="false" outlineLevel="0" collapsed="false">
      <c r="A5315" s="884" t="s">
        <v>8464</v>
      </c>
      <c r="B5315" s="884" t="s">
        <v>26171</v>
      </c>
      <c r="C5315" s="885" t="s">
        <v>26172</v>
      </c>
      <c r="D5315" s="884" t="s">
        <v>9569</v>
      </c>
      <c r="E5315" s="884" t="s">
        <v>13114</v>
      </c>
      <c r="F5315" s="884" t="s">
        <v>26173</v>
      </c>
    </row>
    <row r="5316" customFormat="false" ht="34.5" hidden="false" customHeight="false" outlineLevel="0" collapsed="false">
      <c r="A5316" s="884" t="s">
        <v>8464</v>
      </c>
      <c r="B5316" s="884" t="s">
        <v>26174</v>
      </c>
      <c r="C5316" s="885" t="s">
        <v>26175</v>
      </c>
      <c r="D5316" s="884" t="s">
        <v>9569</v>
      </c>
      <c r="E5316" s="884" t="s">
        <v>20872</v>
      </c>
      <c r="F5316" s="884" t="s">
        <v>26176</v>
      </c>
    </row>
    <row r="5317" customFormat="false" ht="34.5" hidden="false" customHeight="false" outlineLevel="0" collapsed="false">
      <c r="A5317" s="884" t="s">
        <v>8464</v>
      </c>
      <c r="B5317" s="884" t="s">
        <v>26177</v>
      </c>
      <c r="C5317" s="885" t="s">
        <v>26178</v>
      </c>
      <c r="D5317" s="884" t="s">
        <v>9569</v>
      </c>
      <c r="E5317" s="884" t="s">
        <v>12493</v>
      </c>
      <c r="F5317" s="884" t="s">
        <v>26179</v>
      </c>
    </row>
    <row r="5318" customFormat="false" ht="34.5" hidden="false" customHeight="false" outlineLevel="0" collapsed="false">
      <c r="A5318" s="884" t="s">
        <v>8464</v>
      </c>
      <c r="B5318" s="884" t="s">
        <v>26180</v>
      </c>
      <c r="C5318" s="885" t="s">
        <v>26181</v>
      </c>
      <c r="D5318" s="884" t="s">
        <v>9569</v>
      </c>
      <c r="E5318" s="884" t="s">
        <v>19127</v>
      </c>
      <c r="F5318" s="884" t="s">
        <v>26182</v>
      </c>
    </row>
    <row r="5319" customFormat="false" ht="34.5" hidden="false" customHeight="false" outlineLevel="0" collapsed="false">
      <c r="A5319" s="884" t="s">
        <v>8464</v>
      </c>
      <c r="B5319" s="884" t="s">
        <v>26183</v>
      </c>
      <c r="C5319" s="885" t="s">
        <v>26184</v>
      </c>
      <c r="D5319" s="884" t="s">
        <v>9569</v>
      </c>
      <c r="E5319" s="884" t="s">
        <v>25322</v>
      </c>
      <c r="F5319" s="884" t="s">
        <v>24413</v>
      </c>
    </row>
    <row r="5320" customFormat="false" ht="34.5" hidden="false" customHeight="false" outlineLevel="0" collapsed="false">
      <c r="A5320" s="884" t="s">
        <v>8464</v>
      </c>
      <c r="B5320" s="884" t="s">
        <v>26185</v>
      </c>
      <c r="C5320" s="885" t="s">
        <v>26186</v>
      </c>
      <c r="D5320" s="884" t="s">
        <v>9569</v>
      </c>
      <c r="E5320" s="884" t="s">
        <v>26187</v>
      </c>
      <c r="F5320" s="884" t="s">
        <v>26188</v>
      </c>
    </row>
    <row r="5321" customFormat="false" ht="34.5" hidden="false" customHeight="false" outlineLevel="0" collapsed="false">
      <c r="A5321" s="884" t="s">
        <v>8464</v>
      </c>
      <c r="B5321" s="884" t="s">
        <v>26189</v>
      </c>
      <c r="C5321" s="885" t="s">
        <v>26190</v>
      </c>
      <c r="D5321" s="884" t="s">
        <v>9569</v>
      </c>
      <c r="E5321" s="884" t="s">
        <v>26191</v>
      </c>
      <c r="F5321" s="884" t="s">
        <v>26192</v>
      </c>
    </row>
    <row r="5322" customFormat="false" ht="23.25" hidden="false" customHeight="false" outlineLevel="0" collapsed="false">
      <c r="A5322" s="884" t="s">
        <v>8464</v>
      </c>
      <c r="B5322" s="884" t="s">
        <v>26193</v>
      </c>
      <c r="C5322" s="885" t="s">
        <v>26194</v>
      </c>
      <c r="D5322" s="884" t="s">
        <v>9569</v>
      </c>
      <c r="E5322" s="884" t="s">
        <v>26195</v>
      </c>
      <c r="F5322" s="884" t="s">
        <v>26196</v>
      </c>
    </row>
    <row r="5323" customFormat="false" ht="23.25" hidden="false" customHeight="false" outlineLevel="0" collapsed="false">
      <c r="A5323" s="884" t="s">
        <v>8464</v>
      </c>
      <c r="B5323" s="884" t="s">
        <v>26197</v>
      </c>
      <c r="C5323" s="885" t="s">
        <v>26198</v>
      </c>
      <c r="D5323" s="884" t="s">
        <v>9569</v>
      </c>
      <c r="E5323" s="884" t="s">
        <v>26199</v>
      </c>
      <c r="F5323" s="884" t="s">
        <v>26200</v>
      </c>
    </row>
    <row r="5324" customFormat="false" ht="23.25" hidden="false" customHeight="false" outlineLevel="0" collapsed="false">
      <c r="A5324" s="884" t="s">
        <v>8464</v>
      </c>
      <c r="B5324" s="884" t="s">
        <v>26201</v>
      </c>
      <c r="C5324" s="885" t="s">
        <v>26202</v>
      </c>
      <c r="D5324" s="884" t="s">
        <v>9569</v>
      </c>
      <c r="E5324" s="884" t="s">
        <v>26203</v>
      </c>
      <c r="F5324" s="884" t="s">
        <v>22775</v>
      </c>
    </row>
    <row r="5325" customFormat="false" ht="23.25" hidden="false" customHeight="false" outlineLevel="0" collapsed="false">
      <c r="A5325" s="884" t="s">
        <v>8464</v>
      </c>
      <c r="B5325" s="884" t="s">
        <v>26204</v>
      </c>
      <c r="C5325" s="885" t="s">
        <v>26205</v>
      </c>
      <c r="D5325" s="884" t="s">
        <v>9569</v>
      </c>
      <c r="E5325" s="884" t="s">
        <v>26206</v>
      </c>
      <c r="F5325" s="884" t="s">
        <v>8617</v>
      </c>
    </row>
    <row r="5326" customFormat="false" ht="23.25" hidden="false" customHeight="false" outlineLevel="0" collapsed="false">
      <c r="A5326" s="884" t="s">
        <v>8464</v>
      </c>
      <c r="B5326" s="884" t="s">
        <v>26207</v>
      </c>
      <c r="C5326" s="885" t="s">
        <v>26208</v>
      </c>
      <c r="D5326" s="884" t="s">
        <v>9569</v>
      </c>
      <c r="E5326" s="884" t="s">
        <v>26209</v>
      </c>
      <c r="F5326" s="884" t="s">
        <v>26210</v>
      </c>
    </row>
    <row r="5327" customFormat="false" ht="23.25" hidden="false" customHeight="false" outlineLevel="0" collapsed="false">
      <c r="A5327" s="884" t="s">
        <v>8464</v>
      </c>
      <c r="B5327" s="884" t="s">
        <v>26211</v>
      </c>
      <c r="C5327" s="885" t="s">
        <v>26212</v>
      </c>
      <c r="D5327" s="884" t="s">
        <v>9569</v>
      </c>
      <c r="E5327" s="884" t="s">
        <v>26213</v>
      </c>
      <c r="F5327" s="884" t="s">
        <v>26214</v>
      </c>
    </row>
    <row r="5328" customFormat="false" ht="23.25" hidden="false" customHeight="false" outlineLevel="0" collapsed="false">
      <c r="A5328" s="884" t="s">
        <v>8464</v>
      </c>
      <c r="B5328" s="884" t="s">
        <v>26215</v>
      </c>
      <c r="C5328" s="885" t="s">
        <v>26216</v>
      </c>
      <c r="D5328" s="884" t="s">
        <v>9569</v>
      </c>
      <c r="E5328" s="884" t="s">
        <v>26217</v>
      </c>
      <c r="F5328" s="884" t="s">
        <v>12826</v>
      </c>
    </row>
    <row r="5329" customFormat="false" ht="23.25" hidden="false" customHeight="false" outlineLevel="0" collapsed="false">
      <c r="A5329" s="884" t="s">
        <v>8464</v>
      </c>
      <c r="B5329" s="884" t="s">
        <v>26218</v>
      </c>
      <c r="C5329" s="885" t="s">
        <v>26219</v>
      </c>
      <c r="D5329" s="884" t="s">
        <v>9569</v>
      </c>
      <c r="E5329" s="884" t="s">
        <v>26220</v>
      </c>
      <c r="F5329" s="884" t="s">
        <v>26221</v>
      </c>
    </row>
    <row r="5330" customFormat="false" ht="23.25" hidden="false" customHeight="false" outlineLevel="0" collapsed="false">
      <c r="A5330" s="884" t="s">
        <v>8464</v>
      </c>
      <c r="B5330" s="884" t="s">
        <v>26222</v>
      </c>
      <c r="C5330" s="885" t="s">
        <v>26223</v>
      </c>
      <c r="D5330" s="884" t="s">
        <v>9569</v>
      </c>
      <c r="E5330" s="884" t="s">
        <v>24645</v>
      </c>
      <c r="F5330" s="884" t="s">
        <v>26224</v>
      </c>
    </row>
    <row r="5331" customFormat="false" ht="23.25" hidden="false" customHeight="false" outlineLevel="0" collapsed="false">
      <c r="A5331" s="884" t="s">
        <v>8464</v>
      </c>
      <c r="B5331" s="884" t="s">
        <v>26225</v>
      </c>
      <c r="C5331" s="885" t="s">
        <v>26226</v>
      </c>
      <c r="D5331" s="884" t="s">
        <v>9569</v>
      </c>
      <c r="E5331" s="884" t="s">
        <v>26227</v>
      </c>
      <c r="F5331" s="884" t="s">
        <v>26228</v>
      </c>
    </row>
    <row r="5332" customFormat="false" ht="23.25" hidden="false" customHeight="false" outlineLevel="0" collapsed="false">
      <c r="A5332" s="884" t="s">
        <v>8464</v>
      </c>
      <c r="B5332" s="884" t="s">
        <v>26229</v>
      </c>
      <c r="C5332" s="885" t="s">
        <v>26230</v>
      </c>
      <c r="D5332" s="884" t="s">
        <v>9569</v>
      </c>
      <c r="E5332" s="884" t="s">
        <v>26231</v>
      </c>
      <c r="F5332" s="884" t="s">
        <v>26232</v>
      </c>
    </row>
    <row r="5333" customFormat="false" ht="23.25" hidden="false" customHeight="false" outlineLevel="0" collapsed="false">
      <c r="A5333" s="884" t="s">
        <v>8464</v>
      </c>
      <c r="B5333" s="884" t="s">
        <v>26233</v>
      </c>
      <c r="C5333" s="885" t="s">
        <v>26234</v>
      </c>
      <c r="D5333" s="884" t="s">
        <v>9569</v>
      </c>
      <c r="E5333" s="884" t="s">
        <v>20909</v>
      </c>
      <c r="F5333" s="884" t="s">
        <v>26235</v>
      </c>
    </row>
    <row r="5334" customFormat="false" ht="23.25" hidden="false" customHeight="false" outlineLevel="0" collapsed="false">
      <c r="A5334" s="884" t="s">
        <v>8464</v>
      </c>
      <c r="B5334" s="884" t="s">
        <v>26236</v>
      </c>
      <c r="C5334" s="885" t="s">
        <v>26237</v>
      </c>
      <c r="D5334" s="884" t="s">
        <v>9569</v>
      </c>
      <c r="E5334" s="884" t="s">
        <v>26238</v>
      </c>
      <c r="F5334" s="884" t="s">
        <v>26239</v>
      </c>
    </row>
    <row r="5335" customFormat="false" ht="23.25" hidden="false" customHeight="false" outlineLevel="0" collapsed="false">
      <c r="A5335" s="884" t="s">
        <v>8464</v>
      </c>
      <c r="B5335" s="884" t="s">
        <v>26240</v>
      </c>
      <c r="C5335" s="885" t="s">
        <v>26241</v>
      </c>
      <c r="D5335" s="884" t="s">
        <v>9569</v>
      </c>
      <c r="E5335" s="884" t="s">
        <v>26242</v>
      </c>
      <c r="F5335" s="884" t="s">
        <v>8821</v>
      </c>
    </row>
    <row r="5336" customFormat="false" ht="23.25" hidden="false" customHeight="false" outlineLevel="0" collapsed="false">
      <c r="A5336" s="884" t="s">
        <v>8464</v>
      </c>
      <c r="B5336" s="884" t="s">
        <v>26243</v>
      </c>
      <c r="C5336" s="885" t="s">
        <v>26244</v>
      </c>
      <c r="D5336" s="884" t="s">
        <v>9569</v>
      </c>
      <c r="E5336" s="884" t="s">
        <v>26245</v>
      </c>
      <c r="F5336" s="884" t="s">
        <v>26246</v>
      </c>
    </row>
    <row r="5337" customFormat="false" ht="23.25" hidden="false" customHeight="false" outlineLevel="0" collapsed="false">
      <c r="A5337" s="884" t="s">
        <v>8464</v>
      </c>
      <c r="B5337" s="884" t="s">
        <v>26247</v>
      </c>
      <c r="C5337" s="885" t="s">
        <v>26248</v>
      </c>
      <c r="D5337" s="884" t="s">
        <v>9569</v>
      </c>
      <c r="E5337" s="884" t="s">
        <v>26249</v>
      </c>
      <c r="F5337" s="884" t="s">
        <v>26250</v>
      </c>
    </row>
    <row r="5338" customFormat="false" ht="23.25" hidden="false" customHeight="false" outlineLevel="0" collapsed="false">
      <c r="A5338" s="884" t="s">
        <v>8464</v>
      </c>
      <c r="B5338" s="884" t="s">
        <v>26251</v>
      </c>
      <c r="C5338" s="885" t="s">
        <v>26252</v>
      </c>
      <c r="D5338" s="884" t="s">
        <v>9569</v>
      </c>
      <c r="E5338" s="884" t="s">
        <v>13082</v>
      </c>
      <c r="F5338" s="884" t="s">
        <v>26253</v>
      </c>
    </row>
    <row r="5339" customFormat="false" ht="23.25" hidden="false" customHeight="false" outlineLevel="0" collapsed="false">
      <c r="A5339" s="884" t="s">
        <v>8464</v>
      </c>
      <c r="B5339" s="884" t="s">
        <v>26254</v>
      </c>
      <c r="C5339" s="885" t="s">
        <v>26255</v>
      </c>
      <c r="D5339" s="884" t="s">
        <v>9569</v>
      </c>
      <c r="E5339" s="884" t="s">
        <v>26256</v>
      </c>
      <c r="F5339" s="884" t="s">
        <v>26257</v>
      </c>
    </row>
    <row r="5340" customFormat="false" ht="23.25" hidden="false" customHeight="false" outlineLevel="0" collapsed="false">
      <c r="A5340" s="884" t="s">
        <v>8464</v>
      </c>
      <c r="B5340" s="884" t="s">
        <v>26258</v>
      </c>
      <c r="C5340" s="885" t="s">
        <v>26259</v>
      </c>
      <c r="D5340" s="884" t="s">
        <v>9569</v>
      </c>
      <c r="E5340" s="884" t="s">
        <v>26260</v>
      </c>
      <c r="F5340" s="884" t="s">
        <v>26261</v>
      </c>
    </row>
    <row r="5341" customFormat="false" ht="23.25" hidden="false" customHeight="false" outlineLevel="0" collapsed="false">
      <c r="A5341" s="884" t="s">
        <v>8464</v>
      </c>
      <c r="B5341" s="884" t="s">
        <v>26262</v>
      </c>
      <c r="C5341" s="885" t="s">
        <v>26263</v>
      </c>
      <c r="D5341" s="884" t="s">
        <v>9569</v>
      </c>
      <c r="E5341" s="884" t="s">
        <v>12701</v>
      </c>
      <c r="F5341" s="884" t="s">
        <v>26264</v>
      </c>
    </row>
    <row r="5342" customFormat="false" ht="23.25" hidden="false" customHeight="false" outlineLevel="0" collapsed="false">
      <c r="A5342" s="884" t="s">
        <v>8464</v>
      </c>
      <c r="B5342" s="884" t="s">
        <v>26265</v>
      </c>
      <c r="C5342" s="885" t="s">
        <v>26266</v>
      </c>
      <c r="D5342" s="884" t="s">
        <v>9569</v>
      </c>
      <c r="E5342" s="884" t="s">
        <v>22728</v>
      </c>
      <c r="F5342" s="884" t="s">
        <v>26267</v>
      </c>
    </row>
    <row r="5343" customFormat="false" ht="23.25" hidden="false" customHeight="false" outlineLevel="0" collapsed="false">
      <c r="A5343" s="884" t="s">
        <v>8464</v>
      </c>
      <c r="B5343" s="884" t="s">
        <v>26268</v>
      </c>
      <c r="C5343" s="885" t="s">
        <v>26269</v>
      </c>
      <c r="D5343" s="884" t="s">
        <v>9569</v>
      </c>
      <c r="E5343" s="884" t="s">
        <v>26270</v>
      </c>
      <c r="F5343" s="884" t="s">
        <v>26271</v>
      </c>
    </row>
    <row r="5344" customFormat="false" ht="23.25" hidden="false" customHeight="false" outlineLevel="0" collapsed="false">
      <c r="A5344" s="884" t="s">
        <v>8464</v>
      </c>
      <c r="B5344" s="884" t="s">
        <v>26272</v>
      </c>
      <c r="C5344" s="885" t="s">
        <v>26273</v>
      </c>
      <c r="D5344" s="884" t="s">
        <v>9569</v>
      </c>
      <c r="E5344" s="884" t="s">
        <v>26274</v>
      </c>
      <c r="F5344" s="884" t="s">
        <v>26275</v>
      </c>
    </row>
    <row r="5345" customFormat="false" ht="23.25" hidden="false" customHeight="false" outlineLevel="0" collapsed="false">
      <c r="A5345" s="884" t="s">
        <v>8464</v>
      </c>
      <c r="B5345" s="884" t="s">
        <v>26276</v>
      </c>
      <c r="C5345" s="885" t="s">
        <v>26277</v>
      </c>
      <c r="D5345" s="884" t="s">
        <v>9569</v>
      </c>
      <c r="E5345" s="884" t="s">
        <v>26278</v>
      </c>
      <c r="F5345" s="884" t="s">
        <v>26279</v>
      </c>
    </row>
    <row r="5346" customFormat="false" ht="23.25" hidden="false" customHeight="false" outlineLevel="0" collapsed="false">
      <c r="A5346" s="884" t="s">
        <v>8464</v>
      </c>
      <c r="B5346" s="884" t="s">
        <v>26280</v>
      </c>
      <c r="C5346" s="885" t="s">
        <v>26281</v>
      </c>
      <c r="D5346" s="884" t="s">
        <v>9569</v>
      </c>
      <c r="E5346" s="884" t="s">
        <v>26282</v>
      </c>
      <c r="F5346" s="884" t="s">
        <v>23013</v>
      </c>
    </row>
    <row r="5347" customFormat="false" ht="23.25" hidden="false" customHeight="false" outlineLevel="0" collapsed="false">
      <c r="A5347" s="884" t="s">
        <v>8464</v>
      </c>
      <c r="B5347" s="884" t="s">
        <v>26283</v>
      </c>
      <c r="C5347" s="885" t="s">
        <v>26284</v>
      </c>
      <c r="D5347" s="884" t="s">
        <v>9569</v>
      </c>
      <c r="E5347" s="884" t="s">
        <v>26285</v>
      </c>
      <c r="F5347" s="884" t="s">
        <v>26286</v>
      </c>
    </row>
    <row r="5348" customFormat="false" ht="34.5" hidden="false" customHeight="false" outlineLevel="0" collapsed="false">
      <c r="A5348" s="884" t="s">
        <v>8464</v>
      </c>
      <c r="B5348" s="884" t="s">
        <v>26287</v>
      </c>
      <c r="C5348" s="885" t="s">
        <v>26288</v>
      </c>
      <c r="D5348" s="884" t="s">
        <v>9569</v>
      </c>
      <c r="E5348" s="884" t="s">
        <v>20965</v>
      </c>
      <c r="F5348" s="884" t="s">
        <v>26289</v>
      </c>
    </row>
    <row r="5349" customFormat="false" ht="23.25" hidden="false" customHeight="false" outlineLevel="0" collapsed="false">
      <c r="A5349" s="884" t="s">
        <v>8464</v>
      </c>
      <c r="B5349" s="884" t="s">
        <v>26290</v>
      </c>
      <c r="C5349" s="885" t="s">
        <v>26291</v>
      </c>
      <c r="D5349" s="884" t="s">
        <v>9569</v>
      </c>
      <c r="E5349" s="884" t="s">
        <v>21899</v>
      </c>
      <c r="F5349" s="884" t="s">
        <v>26292</v>
      </c>
    </row>
    <row r="5350" customFormat="false" ht="34.5" hidden="false" customHeight="false" outlineLevel="0" collapsed="false">
      <c r="A5350" s="884" t="s">
        <v>8464</v>
      </c>
      <c r="B5350" s="884" t="s">
        <v>26293</v>
      </c>
      <c r="C5350" s="885" t="s">
        <v>26294</v>
      </c>
      <c r="D5350" s="884" t="s">
        <v>9569</v>
      </c>
      <c r="E5350" s="884" t="s">
        <v>26295</v>
      </c>
      <c r="F5350" s="884" t="s">
        <v>23050</v>
      </c>
    </row>
    <row r="5351" customFormat="false" ht="23.25" hidden="false" customHeight="false" outlineLevel="0" collapsed="false">
      <c r="A5351" s="884" t="s">
        <v>8464</v>
      </c>
      <c r="B5351" s="884" t="s">
        <v>26296</v>
      </c>
      <c r="C5351" s="885" t="s">
        <v>26297</v>
      </c>
      <c r="D5351" s="884" t="s">
        <v>9569</v>
      </c>
      <c r="E5351" s="884" t="s">
        <v>26298</v>
      </c>
      <c r="F5351" s="884" t="s">
        <v>26108</v>
      </c>
    </row>
    <row r="5352" customFormat="false" ht="23.25" hidden="false" customHeight="false" outlineLevel="0" collapsed="false">
      <c r="A5352" s="884" t="s">
        <v>8464</v>
      </c>
      <c r="B5352" s="884" t="s">
        <v>26299</v>
      </c>
      <c r="C5352" s="885" t="s">
        <v>26300</v>
      </c>
      <c r="D5352" s="884" t="s">
        <v>9569</v>
      </c>
      <c r="E5352" s="884" t="s">
        <v>10226</v>
      </c>
      <c r="F5352" s="884" t="s">
        <v>26301</v>
      </c>
    </row>
    <row r="5353" customFormat="false" ht="23.25" hidden="false" customHeight="false" outlineLevel="0" collapsed="false">
      <c r="A5353" s="884" t="s">
        <v>8464</v>
      </c>
      <c r="B5353" s="884" t="s">
        <v>26302</v>
      </c>
      <c r="C5353" s="885" t="s">
        <v>26303</v>
      </c>
      <c r="D5353" s="884" t="s">
        <v>9569</v>
      </c>
      <c r="E5353" s="884" t="s">
        <v>13962</v>
      </c>
      <c r="F5353" s="884" t="s">
        <v>26304</v>
      </c>
    </row>
    <row r="5354" customFormat="false" ht="23.25" hidden="false" customHeight="false" outlineLevel="0" collapsed="false">
      <c r="A5354" s="884" t="s">
        <v>8464</v>
      </c>
      <c r="B5354" s="884" t="s">
        <v>26305</v>
      </c>
      <c r="C5354" s="885" t="s">
        <v>26306</v>
      </c>
      <c r="D5354" s="884" t="s">
        <v>9569</v>
      </c>
      <c r="E5354" s="884" t="s">
        <v>13518</v>
      </c>
      <c r="F5354" s="884" t="s">
        <v>26307</v>
      </c>
    </row>
    <row r="5355" customFormat="false" ht="15" hidden="false" customHeight="false" outlineLevel="0" collapsed="false">
      <c r="A5355" s="884" t="s">
        <v>8464</v>
      </c>
      <c r="B5355" s="884" t="s">
        <v>26308</v>
      </c>
      <c r="C5355" s="885" t="s">
        <v>26309</v>
      </c>
      <c r="D5355" s="884" t="s">
        <v>9569</v>
      </c>
      <c r="E5355" s="884" t="s">
        <v>10569</v>
      </c>
      <c r="F5355" s="884" t="s">
        <v>11451</v>
      </c>
    </row>
    <row r="5356" customFormat="false" ht="15" hidden="false" customHeight="false" outlineLevel="0" collapsed="false">
      <c r="A5356" s="884" t="s">
        <v>8464</v>
      </c>
      <c r="B5356" s="884" t="s">
        <v>26310</v>
      </c>
      <c r="C5356" s="885" t="s">
        <v>26311</v>
      </c>
      <c r="D5356" s="884" t="s">
        <v>9569</v>
      </c>
      <c r="E5356" s="884" t="s">
        <v>26312</v>
      </c>
      <c r="F5356" s="884" t="s">
        <v>16689</v>
      </c>
    </row>
    <row r="5357" customFormat="false" ht="23.25" hidden="false" customHeight="false" outlineLevel="0" collapsed="false">
      <c r="A5357" s="884" t="s">
        <v>8464</v>
      </c>
      <c r="B5357" s="884" t="s">
        <v>26313</v>
      </c>
      <c r="C5357" s="885" t="s">
        <v>26314</v>
      </c>
      <c r="D5357" s="884" t="s">
        <v>9569</v>
      </c>
      <c r="E5357" s="884" t="s">
        <v>26315</v>
      </c>
      <c r="F5357" s="884" t="s">
        <v>26316</v>
      </c>
    </row>
    <row r="5358" customFormat="false" ht="23.25" hidden="false" customHeight="false" outlineLevel="0" collapsed="false">
      <c r="A5358" s="884" t="s">
        <v>8464</v>
      </c>
      <c r="B5358" s="884" t="s">
        <v>26317</v>
      </c>
      <c r="C5358" s="885" t="s">
        <v>26318</v>
      </c>
      <c r="D5358" s="884" t="s">
        <v>9569</v>
      </c>
      <c r="E5358" s="884" t="s">
        <v>12957</v>
      </c>
      <c r="F5358" s="884" t="s">
        <v>26319</v>
      </c>
    </row>
    <row r="5359" customFormat="false" ht="23.25" hidden="false" customHeight="false" outlineLevel="0" collapsed="false">
      <c r="A5359" s="884" t="s">
        <v>8464</v>
      </c>
      <c r="B5359" s="884" t="s">
        <v>26320</v>
      </c>
      <c r="C5359" s="885" t="s">
        <v>26321</v>
      </c>
      <c r="D5359" s="884" t="s">
        <v>9569</v>
      </c>
      <c r="E5359" s="884" t="s">
        <v>26322</v>
      </c>
      <c r="F5359" s="884" t="s">
        <v>26323</v>
      </c>
    </row>
    <row r="5360" customFormat="false" ht="23.25" hidden="false" customHeight="false" outlineLevel="0" collapsed="false">
      <c r="A5360" s="884" t="s">
        <v>8464</v>
      </c>
      <c r="B5360" s="884" t="s">
        <v>26324</v>
      </c>
      <c r="C5360" s="885" t="s">
        <v>26325</v>
      </c>
      <c r="D5360" s="884" t="s">
        <v>9569</v>
      </c>
      <c r="E5360" s="884" t="s">
        <v>26326</v>
      </c>
      <c r="F5360" s="884" t="s">
        <v>26327</v>
      </c>
    </row>
    <row r="5361" customFormat="false" ht="23.25" hidden="false" customHeight="false" outlineLevel="0" collapsed="false">
      <c r="A5361" s="884" t="s">
        <v>8464</v>
      </c>
      <c r="B5361" s="884" t="s">
        <v>26328</v>
      </c>
      <c r="C5361" s="885" t="s">
        <v>26329</v>
      </c>
      <c r="D5361" s="884" t="s">
        <v>9569</v>
      </c>
      <c r="E5361" s="884" t="s">
        <v>26330</v>
      </c>
      <c r="F5361" s="884" t="s">
        <v>26331</v>
      </c>
    </row>
    <row r="5362" customFormat="false" ht="23.25" hidden="false" customHeight="false" outlineLevel="0" collapsed="false">
      <c r="A5362" s="884" t="s">
        <v>8464</v>
      </c>
      <c r="B5362" s="884" t="s">
        <v>26332</v>
      </c>
      <c r="C5362" s="885" t="s">
        <v>26333</v>
      </c>
      <c r="D5362" s="884" t="s">
        <v>9569</v>
      </c>
      <c r="E5362" s="884" t="s">
        <v>24278</v>
      </c>
      <c r="F5362" s="884" t="s">
        <v>18950</v>
      </c>
    </row>
    <row r="5363" customFormat="false" ht="23.25" hidden="false" customHeight="false" outlineLevel="0" collapsed="false">
      <c r="A5363" s="884" t="s">
        <v>8464</v>
      </c>
      <c r="B5363" s="884" t="s">
        <v>26334</v>
      </c>
      <c r="C5363" s="885" t="s">
        <v>26335</v>
      </c>
      <c r="D5363" s="884" t="s">
        <v>9569</v>
      </c>
      <c r="E5363" s="884" t="s">
        <v>26336</v>
      </c>
      <c r="F5363" s="884" t="s">
        <v>26337</v>
      </c>
    </row>
    <row r="5364" customFormat="false" ht="23.25" hidden="false" customHeight="false" outlineLevel="0" collapsed="false">
      <c r="A5364" s="884" t="s">
        <v>8464</v>
      </c>
      <c r="B5364" s="884" t="s">
        <v>26338</v>
      </c>
      <c r="C5364" s="885" t="s">
        <v>26339</v>
      </c>
      <c r="D5364" s="884" t="s">
        <v>9569</v>
      </c>
      <c r="E5364" s="884" t="s">
        <v>26340</v>
      </c>
      <c r="F5364" s="884" t="s">
        <v>22853</v>
      </c>
    </row>
    <row r="5365" customFormat="false" ht="23.25" hidden="false" customHeight="false" outlineLevel="0" collapsed="false">
      <c r="A5365" s="884" t="s">
        <v>8464</v>
      </c>
      <c r="B5365" s="884" t="s">
        <v>26341</v>
      </c>
      <c r="C5365" s="885" t="s">
        <v>26342</v>
      </c>
      <c r="D5365" s="884" t="s">
        <v>9569</v>
      </c>
      <c r="E5365" s="884" t="s">
        <v>12493</v>
      </c>
      <c r="F5365" s="884" t="s">
        <v>25723</v>
      </c>
    </row>
    <row r="5366" customFormat="false" ht="23.25" hidden="false" customHeight="false" outlineLevel="0" collapsed="false">
      <c r="A5366" s="884" t="s">
        <v>8464</v>
      </c>
      <c r="B5366" s="884" t="s">
        <v>26343</v>
      </c>
      <c r="C5366" s="885" t="s">
        <v>26344</v>
      </c>
      <c r="D5366" s="884" t="s">
        <v>9569</v>
      </c>
      <c r="E5366" s="884" t="s">
        <v>26345</v>
      </c>
      <c r="F5366" s="884" t="s">
        <v>19919</v>
      </c>
    </row>
    <row r="5367" customFormat="false" ht="23.25" hidden="false" customHeight="false" outlineLevel="0" collapsed="false">
      <c r="A5367" s="884" t="s">
        <v>8464</v>
      </c>
      <c r="B5367" s="884" t="s">
        <v>26346</v>
      </c>
      <c r="C5367" s="885" t="s">
        <v>26347</v>
      </c>
      <c r="D5367" s="884" t="s">
        <v>9569</v>
      </c>
      <c r="E5367" s="884" t="s">
        <v>26348</v>
      </c>
      <c r="F5367" s="884" t="s">
        <v>26349</v>
      </c>
    </row>
    <row r="5368" customFormat="false" ht="23.25" hidden="false" customHeight="false" outlineLevel="0" collapsed="false">
      <c r="A5368" s="884" t="s">
        <v>8464</v>
      </c>
      <c r="B5368" s="884" t="s">
        <v>26350</v>
      </c>
      <c r="C5368" s="885" t="s">
        <v>26351</v>
      </c>
      <c r="D5368" s="884" t="s">
        <v>9569</v>
      </c>
      <c r="E5368" s="884" t="s">
        <v>26352</v>
      </c>
      <c r="F5368" s="884" t="s">
        <v>19070</v>
      </c>
    </row>
    <row r="5369" customFormat="false" ht="23.25" hidden="false" customHeight="false" outlineLevel="0" collapsed="false">
      <c r="A5369" s="884" t="s">
        <v>8464</v>
      </c>
      <c r="B5369" s="884" t="s">
        <v>26353</v>
      </c>
      <c r="C5369" s="885" t="s">
        <v>26354</v>
      </c>
      <c r="D5369" s="884" t="s">
        <v>9569</v>
      </c>
      <c r="E5369" s="884" t="s">
        <v>12556</v>
      </c>
      <c r="F5369" s="884" t="s">
        <v>10513</v>
      </c>
    </row>
    <row r="5370" customFormat="false" ht="23.25" hidden="false" customHeight="false" outlineLevel="0" collapsed="false">
      <c r="A5370" s="884" t="s">
        <v>8464</v>
      </c>
      <c r="B5370" s="884" t="s">
        <v>26355</v>
      </c>
      <c r="C5370" s="885" t="s">
        <v>26356</v>
      </c>
      <c r="D5370" s="884" t="s">
        <v>9569</v>
      </c>
      <c r="E5370" s="884" t="s">
        <v>10248</v>
      </c>
      <c r="F5370" s="884" t="s">
        <v>15472</v>
      </c>
    </row>
    <row r="5371" customFormat="false" ht="23.25" hidden="false" customHeight="false" outlineLevel="0" collapsed="false">
      <c r="A5371" s="884" t="s">
        <v>8464</v>
      </c>
      <c r="B5371" s="884" t="s">
        <v>26357</v>
      </c>
      <c r="C5371" s="885" t="s">
        <v>26358</v>
      </c>
      <c r="D5371" s="884" t="s">
        <v>9569</v>
      </c>
      <c r="E5371" s="884" t="s">
        <v>18966</v>
      </c>
      <c r="F5371" s="884" t="s">
        <v>8740</v>
      </c>
    </row>
    <row r="5372" customFormat="false" ht="23.25" hidden="false" customHeight="false" outlineLevel="0" collapsed="false">
      <c r="A5372" s="884" t="s">
        <v>8464</v>
      </c>
      <c r="B5372" s="884" t="s">
        <v>26359</v>
      </c>
      <c r="C5372" s="885" t="s">
        <v>26360</v>
      </c>
      <c r="D5372" s="884" t="s">
        <v>9569</v>
      </c>
      <c r="E5372" s="884" t="s">
        <v>19786</v>
      </c>
      <c r="F5372" s="884" t="s">
        <v>16409</v>
      </c>
    </row>
    <row r="5373" customFormat="false" ht="23.25" hidden="false" customHeight="false" outlineLevel="0" collapsed="false">
      <c r="A5373" s="884" t="s">
        <v>8464</v>
      </c>
      <c r="B5373" s="884" t="s">
        <v>26361</v>
      </c>
      <c r="C5373" s="885" t="s">
        <v>26362</v>
      </c>
      <c r="D5373" s="884" t="s">
        <v>9569</v>
      </c>
      <c r="E5373" s="884" t="s">
        <v>26363</v>
      </c>
      <c r="F5373" s="884" t="s">
        <v>8716</v>
      </c>
    </row>
    <row r="5374" customFormat="false" ht="23.25" hidden="false" customHeight="false" outlineLevel="0" collapsed="false">
      <c r="A5374" s="884" t="s">
        <v>8464</v>
      </c>
      <c r="B5374" s="884" t="s">
        <v>26364</v>
      </c>
      <c r="C5374" s="885" t="s">
        <v>26365</v>
      </c>
      <c r="D5374" s="884" t="s">
        <v>9569</v>
      </c>
      <c r="E5374" s="884" t="s">
        <v>26366</v>
      </c>
      <c r="F5374" s="884" t="s">
        <v>22311</v>
      </c>
    </row>
    <row r="5375" customFormat="false" ht="23.25" hidden="false" customHeight="false" outlineLevel="0" collapsed="false">
      <c r="A5375" s="884" t="s">
        <v>8464</v>
      </c>
      <c r="B5375" s="884" t="s">
        <v>26367</v>
      </c>
      <c r="C5375" s="885" t="s">
        <v>26368</v>
      </c>
      <c r="D5375" s="884" t="s">
        <v>9569</v>
      </c>
      <c r="E5375" s="884" t="s">
        <v>26369</v>
      </c>
      <c r="F5375" s="884" t="s">
        <v>26370</v>
      </c>
    </row>
    <row r="5376" customFormat="false" ht="23.25" hidden="false" customHeight="false" outlineLevel="0" collapsed="false">
      <c r="A5376" s="884" t="s">
        <v>8464</v>
      </c>
      <c r="B5376" s="884" t="s">
        <v>26371</v>
      </c>
      <c r="C5376" s="885" t="s">
        <v>26372</v>
      </c>
      <c r="D5376" s="884" t="s">
        <v>9569</v>
      </c>
      <c r="E5376" s="884" t="s">
        <v>26373</v>
      </c>
      <c r="F5376" s="884" t="s">
        <v>12543</v>
      </c>
    </row>
    <row r="5377" customFormat="false" ht="34.5" hidden="false" customHeight="false" outlineLevel="0" collapsed="false">
      <c r="A5377" s="884" t="s">
        <v>8464</v>
      </c>
      <c r="B5377" s="884" t="s">
        <v>26374</v>
      </c>
      <c r="C5377" s="885" t="s">
        <v>26375</v>
      </c>
      <c r="D5377" s="884" t="s">
        <v>9569</v>
      </c>
      <c r="E5377" s="884" t="s">
        <v>26376</v>
      </c>
      <c r="F5377" s="884" t="s">
        <v>26377</v>
      </c>
    </row>
    <row r="5378" customFormat="false" ht="34.5" hidden="false" customHeight="false" outlineLevel="0" collapsed="false">
      <c r="A5378" s="884" t="s">
        <v>8464</v>
      </c>
      <c r="B5378" s="884" t="s">
        <v>26378</v>
      </c>
      <c r="C5378" s="885" t="s">
        <v>26379</v>
      </c>
      <c r="D5378" s="884" t="s">
        <v>9569</v>
      </c>
      <c r="E5378" s="884" t="s">
        <v>26380</v>
      </c>
      <c r="F5378" s="884" t="s">
        <v>26381</v>
      </c>
    </row>
    <row r="5379" customFormat="false" ht="23.25" hidden="false" customHeight="false" outlineLevel="0" collapsed="false">
      <c r="A5379" s="884" t="s">
        <v>8464</v>
      </c>
      <c r="B5379" s="884" t="s">
        <v>26382</v>
      </c>
      <c r="C5379" s="885" t="s">
        <v>26383</v>
      </c>
      <c r="D5379" s="884" t="s">
        <v>9569</v>
      </c>
      <c r="E5379" s="884" t="s">
        <v>13574</v>
      </c>
      <c r="F5379" s="884" t="s">
        <v>12509</v>
      </c>
    </row>
    <row r="5380" customFormat="false" ht="23.25" hidden="false" customHeight="false" outlineLevel="0" collapsed="false">
      <c r="A5380" s="884" t="s">
        <v>8464</v>
      </c>
      <c r="B5380" s="884" t="s">
        <v>26384</v>
      </c>
      <c r="C5380" s="885" t="s">
        <v>26385</v>
      </c>
      <c r="D5380" s="884" t="s">
        <v>9569</v>
      </c>
      <c r="E5380" s="884" t="s">
        <v>26386</v>
      </c>
      <c r="F5380" s="884" t="s">
        <v>19047</v>
      </c>
    </row>
    <row r="5381" customFormat="false" ht="23.25" hidden="false" customHeight="false" outlineLevel="0" collapsed="false">
      <c r="A5381" s="884" t="s">
        <v>8464</v>
      </c>
      <c r="B5381" s="884" t="s">
        <v>26387</v>
      </c>
      <c r="C5381" s="885" t="s">
        <v>26388</v>
      </c>
      <c r="D5381" s="884" t="s">
        <v>9569</v>
      </c>
      <c r="E5381" s="884" t="s">
        <v>26389</v>
      </c>
      <c r="F5381" s="884" t="s">
        <v>26390</v>
      </c>
    </row>
    <row r="5382" customFormat="false" ht="23.25" hidden="false" customHeight="false" outlineLevel="0" collapsed="false">
      <c r="A5382" s="884" t="s">
        <v>8464</v>
      </c>
      <c r="B5382" s="884" t="s">
        <v>26391</v>
      </c>
      <c r="C5382" s="885" t="s">
        <v>26392</v>
      </c>
      <c r="D5382" s="884" t="s">
        <v>9569</v>
      </c>
      <c r="E5382" s="884" t="s">
        <v>26393</v>
      </c>
      <c r="F5382" s="884" t="s">
        <v>25368</v>
      </c>
    </row>
    <row r="5383" customFormat="false" ht="23.25" hidden="false" customHeight="false" outlineLevel="0" collapsed="false">
      <c r="A5383" s="884" t="s">
        <v>8464</v>
      </c>
      <c r="B5383" s="884" t="s">
        <v>26394</v>
      </c>
      <c r="C5383" s="885" t="s">
        <v>26395</v>
      </c>
      <c r="D5383" s="884" t="s">
        <v>8467</v>
      </c>
      <c r="E5383" s="884" t="s">
        <v>26396</v>
      </c>
      <c r="F5383" s="884" t="s">
        <v>26397</v>
      </c>
    </row>
    <row r="5384" customFormat="false" ht="23.25" hidden="false" customHeight="false" outlineLevel="0" collapsed="false">
      <c r="A5384" s="884" t="s">
        <v>8464</v>
      </c>
      <c r="B5384" s="884" t="s">
        <v>26398</v>
      </c>
      <c r="C5384" s="885" t="s">
        <v>26399</v>
      </c>
      <c r="D5384" s="884" t="s">
        <v>8467</v>
      </c>
      <c r="E5384" s="884" t="s">
        <v>9752</v>
      </c>
      <c r="F5384" s="884" t="s">
        <v>26400</v>
      </c>
    </row>
    <row r="5385" customFormat="false" ht="15" hidden="false" customHeight="false" outlineLevel="0" collapsed="false">
      <c r="A5385" s="884" t="s">
        <v>8464</v>
      </c>
      <c r="B5385" s="884" t="s">
        <v>26401</v>
      </c>
      <c r="C5385" s="885" t="s">
        <v>26402</v>
      </c>
      <c r="D5385" s="884" t="s">
        <v>8467</v>
      </c>
      <c r="E5385" s="884" t="s">
        <v>11583</v>
      </c>
      <c r="F5385" s="884" t="s">
        <v>8837</v>
      </c>
    </row>
    <row r="5386" customFormat="false" ht="15" hidden="false" customHeight="false" outlineLevel="0" collapsed="false">
      <c r="A5386" s="884" t="s">
        <v>8464</v>
      </c>
      <c r="B5386" s="884" t="s">
        <v>26403</v>
      </c>
      <c r="C5386" s="885" t="s">
        <v>26404</v>
      </c>
      <c r="D5386" s="884" t="s">
        <v>8467</v>
      </c>
      <c r="E5386" s="884" t="s">
        <v>22207</v>
      </c>
      <c r="F5386" s="884" t="s">
        <v>25805</v>
      </c>
    </row>
    <row r="5387" customFormat="false" ht="15" hidden="false" customHeight="false" outlineLevel="0" collapsed="false">
      <c r="A5387" s="884" t="s">
        <v>8464</v>
      </c>
      <c r="B5387" s="884" t="s">
        <v>26405</v>
      </c>
      <c r="C5387" s="885" t="s">
        <v>26406</v>
      </c>
      <c r="D5387" s="884" t="s">
        <v>9569</v>
      </c>
      <c r="E5387" s="884" t="s">
        <v>26407</v>
      </c>
      <c r="F5387" s="884" t="s">
        <v>26408</v>
      </c>
    </row>
    <row r="5388" customFormat="false" ht="15" hidden="false" customHeight="false" outlineLevel="0" collapsed="false">
      <c r="A5388" s="884" t="s">
        <v>8464</v>
      </c>
      <c r="B5388" s="884" t="s">
        <v>26409</v>
      </c>
      <c r="C5388" s="885" t="s">
        <v>26410</v>
      </c>
      <c r="D5388" s="884" t="s">
        <v>9569</v>
      </c>
      <c r="E5388" s="884" t="s">
        <v>26411</v>
      </c>
      <c r="F5388" s="884" t="s">
        <v>26412</v>
      </c>
    </row>
    <row r="5389" customFormat="false" ht="15" hidden="false" customHeight="false" outlineLevel="0" collapsed="false">
      <c r="A5389" s="884" t="s">
        <v>8464</v>
      </c>
      <c r="B5389" s="884" t="s">
        <v>26413</v>
      </c>
      <c r="C5389" s="885" t="s">
        <v>26414</v>
      </c>
      <c r="D5389" s="884" t="s">
        <v>8467</v>
      </c>
      <c r="E5389" s="884" t="s">
        <v>26415</v>
      </c>
      <c r="F5389" s="884" t="s">
        <v>26416</v>
      </c>
    </row>
    <row r="5390" customFormat="false" ht="15" hidden="false" customHeight="false" outlineLevel="0" collapsed="false">
      <c r="A5390" s="884" t="s">
        <v>8464</v>
      </c>
      <c r="B5390" s="884" t="s">
        <v>26417</v>
      </c>
      <c r="C5390" s="885" t="s">
        <v>26418</v>
      </c>
      <c r="D5390" s="884" t="s">
        <v>9569</v>
      </c>
      <c r="E5390" s="884" t="s">
        <v>26419</v>
      </c>
      <c r="F5390" s="884" t="s">
        <v>26420</v>
      </c>
    </row>
    <row r="5391" customFormat="false" ht="15" hidden="false" customHeight="false" outlineLevel="0" collapsed="false">
      <c r="A5391" s="884" t="s">
        <v>8464</v>
      </c>
      <c r="B5391" s="884" t="s">
        <v>26421</v>
      </c>
      <c r="C5391" s="885" t="s">
        <v>26422</v>
      </c>
      <c r="D5391" s="884" t="s">
        <v>9569</v>
      </c>
      <c r="E5391" s="884" t="s">
        <v>26423</v>
      </c>
      <c r="F5391" s="884" t="s">
        <v>24115</v>
      </c>
    </row>
    <row r="5392" customFormat="false" ht="15" hidden="false" customHeight="false" outlineLevel="0" collapsed="false">
      <c r="A5392" s="884" t="s">
        <v>8464</v>
      </c>
      <c r="B5392" s="884" t="s">
        <v>26424</v>
      </c>
      <c r="C5392" s="885" t="s">
        <v>26425</v>
      </c>
      <c r="D5392" s="884" t="s">
        <v>9569</v>
      </c>
      <c r="E5392" s="884" t="s">
        <v>8596</v>
      </c>
      <c r="F5392" s="884" t="s">
        <v>26426</v>
      </c>
    </row>
    <row r="5393" customFormat="false" ht="15" hidden="false" customHeight="false" outlineLevel="0" collapsed="false">
      <c r="A5393" s="884" t="s">
        <v>8464</v>
      </c>
      <c r="B5393" s="884" t="s">
        <v>26427</v>
      </c>
      <c r="C5393" s="885" t="s">
        <v>26428</v>
      </c>
      <c r="D5393" s="884" t="s">
        <v>9569</v>
      </c>
      <c r="E5393" s="884" t="s">
        <v>26429</v>
      </c>
      <c r="F5393" s="884" t="s">
        <v>26430</v>
      </c>
    </row>
    <row r="5394" customFormat="false" ht="15" hidden="false" customHeight="false" outlineLevel="0" collapsed="false">
      <c r="A5394" s="884" t="s">
        <v>8464</v>
      </c>
      <c r="B5394" s="884" t="s">
        <v>26431</v>
      </c>
      <c r="C5394" s="885" t="s">
        <v>26432</v>
      </c>
      <c r="D5394" s="884" t="s">
        <v>8467</v>
      </c>
      <c r="E5394" s="884" t="s">
        <v>10260</v>
      </c>
      <c r="F5394" s="884" t="s">
        <v>11448</v>
      </c>
    </row>
    <row r="5395" customFormat="false" ht="15" hidden="false" customHeight="false" outlineLevel="0" collapsed="false">
      <c r="A5395" s="884" t="s">
        <v>8464</v>
      </c>
      <c r="B5395" s="884" t="s">
        <v>26433</v>
      </c>
      <c r="C5395" s="885" t="s">
        <v>26434</v>
      </c>
      <c r="D5395" s="884" t="s">
        <v>8467</v>
      </c>
      <c r="E5395" s="884" t="s">
        <v>16820</v>
      </c>
      <c r="F5395" s="884" t="s">
        <v>26435</v>
      </c>
    </row>
    <row r="5396" customFormat="false" ht="15" hidden="false" customHeight="false" outlineLevel="0" collapsed="false">
      <c r="A5396" s="884" t="s">
        <v>8464</v>
      </c>
      <c r="B5396" s="884" t="s">
        <v>26436</v>
      </c>
      <c r="C5396" s="885" t="s">
        <v>26437</v>
      </c>
      <c r="D5396" s="884" t="s">
        <v>8467</v>
      </c>
      <c r="E5396" s="884" t="s">
        <v>26438</v>
      </c>
      <c r="F5396" s="884" t="s">
        <v>13563</v>
      </c>
    </row>
    <row r="5397" customFormat="false" ht="15" hidden="false" customHeight="false" outlineLevel="0" collapsed="false">
      <c r="A5397" s="884" t="s">
        <v>8464</v>
      </c>
      <c r="B5397" s="884" t="s">
        <v>26439</v>
      </c>
      <c r="C5397" s="885" t="s">
        <v>26440</v>
      </c>
      <c r="D5397" s="884" t="s">
        <v>9569</v>
      </c>
      <c r="E5397" s="884" t="s">
        <v>26441</v>
      </c>
      <c r="F5397" s="884" t="s">
        <v>26442</v>
      </c>
    </row>
    <row r="5398" customFormat="false" ht="15" hidden="false" customHeight="false" outlineLevel="0" collapsed="false">
      <c r="A5398" s="884" t="s">
        <v>8464</v>
      </c>
      <c r="B5398" s="884" t="s">
        <v>26443</v>
      </c>
      <c r="C5398" s="885" t="s">
        <v>26444</v>
      </c>
      <c r="D5398" s="884" t="s">
        <v>9569</v>
      </c>
      <c r="E5398" s="884" t="s">
        <v>23324</v>
      </c>
      <c r="F5398" s="884" t="s">
        <v>26445</v>
      </c>
    </row>
    <row r="5399" customFormat="false" ht="15" hidden="false" customHeight="false" outlineLevel="0" collapsed="false">
      <c r="A5399" s="884" t="s">
        <v>8464</v>
      </c>
      <c r="B5399" s="884" t="s">
        <v>26446</v>
      </c>
      <c r="C5399" s="885" t="s">
        <v>26447</v>
      </c>
      <c r="D5399" s="884" t="s">
        <v>8467</v>
      </c>
      <c r="E5399" s="884" t="s">
        <v>17700</v>
      </c>
      <c r="F5399" s="884" t="s">
        <v>15559</v>
      </c>
    </row>
    <row r="5400" customFormat="false" ht="15" hidden="false" customHeight="false" outlineLevel="0" collapsed="false">
      <c r="A5400" s="884" t="s">
        <v>8464</v>
      </c>
      <c r="B5400" s="884" t="s">
        <v>26448</v>
      </c>
      <c r="C5400" s="885" t="s">
        <v>26449</v>
      </c>
      <c r="D5400" s="884" t="s">
        <v>9569</v>
      </c>
      <c r="E5400" s="884" t="s">
        <v>23554</v>
      </c>
      <c r="F5400" s="884" t="s">
        <v>19139</v>
      </c>
    </row>
    <row r="5401" customFormat="false" ht="23.25" hidden="false" customHeight="false" outlineLevel="0" collapsed="false">
      <c r="A5401" s="884" t="s">
        <v>8464</v>
      </c>
      <c r="B5401" s="884" t="s">
        <v>26450</v>
      </c>
      <c r="C5401" s="885" t="s">
        <v>26451</v>
      </c>
      <c r="D5401" s="884" t="s">
        <v>9569</v>
      </c>
      <c r="E5401" s="884" t="s">
        <v>20972</v>
      </c>
      <c r="F5401" s="884" t="s">
        <v>25669</v>
      </c>
    </row>
    <row r="5402" customFormat="false" ht="23.25" hidden="false" customHeight="false" outlineLevel="0" collapsed="false">
      <c r="A5402" s="884" t="s">
        <v>8464</v>
      </c>
      <c r="B5402" s="884" t="s">
        <v>26452</v>
      </c>
      <c r="C5402" s="885" t="s">
        <v>26453</v>
      </c>
      <c r="D5402" s="884" t="s">
        <v>9569</v>
      </c>
      <c r="E5402" s="884" t="s">
        <v>26454</v>
      </c>
      <c r="F5402" s="884" t="s">
        <v>26455</v>
      </c>
    </row>
    <row r="5403" customFormat="false" ht="15" hidden="false" customHeight="false" outlineLevel="0" collapsed="false">
      <c r="A5403" s="884" t="s">
        <v>8464</v>
      </c>
      <c r="B5403" s="884" t="s">
        <v>26456</v>
      </c>
      <c r="C5403" s="885" t="s">
        <v>26457</v>
      </c>
      <c r="D5403" s="884" t="s">
        <v>8467</v>
      </c>
      <c r="E5403" s="884" t="s">
        <v>9436</v>
      </c>
      <c r="F5403" s="884" t="s">
        <v>19570</v>
      </c>
    </row>
    <row r="5404" customFormat="false" ht="15" hidden="false" customHeight="false" outlineLevel="0" collapsed="false">
      <c r="A5404" s="884" t="s">
        <v>8464</v>
      </c>
      <c r="B5404" s="884" t="s">
        <v>26458</v>
      </c>
      <c r="C5404" s="885" t="s">
        <v>26459</v>
      </c>
      <c r="D5404" s="884" t="s">
        <v>9569</v>
      </c>
      <c r="E5404" s="884" t="s">
        <v>26460</v>
      </c>
      <c r="F5404" s="884" t="s">
        <v>8605</v>
      </c>
    </row>
    <row r="5405" customFormat="false" ht="15" hidden="false" customHeight="false" outlineLevel="0" collapsed="false">
      <c r="A5405" s="884" t="s">
        <v>8464</v>
      </c>
      <c r="B5405" s="884" t="s">
        <v>26461</v>
      </c>
      <c r="C5405" s="885" t="s">
        <v>26462</v>
      </c>
      <c r="D5405" s="884" t="s">
        <v>9569</v>
      </c>
      <c r="E5405" s="884" t="s">
        <v>26463</v>
      </c>
      <c r="F5405" s="884" t="s">
        <v>26464</v>
      </c>
    </row>
    <row r="5406" customFormat="false" ht="23.25" hidden="false" customHeight="false" outlineLevel="0" collapsed="false">
      <c r="A5406" s="884" t="s">
        <v>8464</v>
      </c>
      <c r="B5406" s="884" t="s">
        <v>26465</v>
      </c>
      <c r="C5406" s="885" t="s">
        <v>26466</v>
      </c>
      <c r="D5406" s="884" t="s">
        <v>9569</v>
      </c>
      <c r="E5406" s="884" t="s">
        <v>26467</v>
      </c>
      <c r="F5406" s="884" t="s">
        <v>26468</v>
      </c>
    </row>
    <row r="5407" customFormat="false" ht="15" hidden="false" customHeight="false" outlineLevel="0" collapsed="false">
      <c r="A5407" s="884" t="s">
        <v>8464</v>
      </c>
      <c r="B5407" s="884" t="s">
        <v>26469</v>
      </c>
      <c r="C5407" s="885" t="s">
        <v>26470</v>
      </c>
      <c r="D5407" s="884" t="s">
        <v>9569</v>
      </c>
      <c r="E5407" s="884" t="s">
        <v>26471</v>
      </c>
      <c r="F5407" s="884" t="s">
        <v>24803</v>
      </c>
    </row>
    <row r="5408" customFormat="false" ht="15" hidden="false" customHeight="false" outlineLevel="0" collapsed="false">
      <c r="A5408" s="884" t="s">
        <v>8464</v>
      </c>
      <c r="B5408" s="884" t="s">
        <v>26472</v>
      </c>
      <c r="C5408" s="885" t="s">
        <v>26473</v>
      </c>
      <c r="D5408" s="884" t="s">
        <v>9569</v>
      </c>
      <c r="E5408" s="884" t="s">
        <v>26474</v>
      </c>
      <c r="F5408" s="884" t="s">
        <v>26475</v>
      </c>
    </row>
    <row r="5409" customFormat="false" ht="15" hidden="false" customHeight="false" outlineLevel="0" collapsed="false">
      <c r="A5409" s="884" t="s">
        <v>8464</v>
      </c>
      <c r="B5409" s="884" t="s">
        <v>26476</v>
      </c>
      <c r="C5409" s="885" t="s">
        <v>26477</v>
      </c>
      <c r="D5409" s="884" t="s">
        <v>9569</v>
      </c>
      <c r="E5409" s="884" t="s">
        <v>26478</v>
      </c>
      <c r="F5409" s="884" t="s">
        <v>26479</v>
      </c>
    </row>
    <row r="5410" customFormat="false" ht="23.25" hidden="false" customHeight="false" outlineLevel="0" collapsed="false">
      <c r="A5410" s="884" t="s">
        <v>8464</v>
      </c>
      <c r="B5410" s="884" t="s">
        <v>26480</v>
      </c>
      <c r="C5410" s="885" t="s">
        <v>26481</v>
      </c>
      <c r="D5410" s="884" t="s">
        <v>9569</v>
      </c>
      <c r="E5410" s="884" t="s">
        <v>9394</v>
      </c>
      <c r="F5410" s="884" t="s">
        <v>25065</v>
      </c>
    </row>
    <row r="5411" customFormat="false" ht="23.25" hidden="false" customHeight="false" outlineLevel="0" collapsed="false">
      <c r="A5411" s="884" t="s">
        <v>8464</v>
      </c>
      <c r="B5411" s="884" t="s">
        <v>26482</v>
      </c>
      <c r="C5411" s="885" t="s">
        <v>26483</v>
      </c>
      <c r="D5411" s="884" t="s">
        <v>9569</v>
      </c>
      <c r="E5411" s="884" t="s">
        <v>20043</v>
      </c>
      <c r="F5411" s="884" t="s">
        <v>8911</v>
      </c>
    </row>
    <row r="5412" customFormat="false" ht="23.25" hidden="false" customHeight="false" outlineLevel="0" collapsed="false">
      <c r="A5412" s="884" t="s">
        <v>8464</v>
      </c>
      <c r="B5412" s="884" t="s">
        <v>26484</v>
      </c>
      <c r="C5412" s="885" t="s">
        <v>26485</v>
      </c>
      <c r="D5412" s="884" t="s">
        <v>9569</v>
      </c>
      <c r="E5412" s="884" t="s">
        <v>9443</v>
      </c>
      <c r="F5412" s="884" t="s">
        <v>9809</v>
      </c>
    </row>
    <row r="5413" customFormat="false" ht="23.25" hidden="false" customHeight="false" outlineLevel="0" collapsed="false">
      <c r="A5413" s="884" t="s">
        <v>8464</v>
      </c>
      <c r="B5413" s="884" t="s">
        <v>26486</v>
      </c>
      <c r="C5413" s="885" t="s">
        <v>26487</v>
      </c>
      <c r="D5413" s="884" t="s">
        <v>9569</v>
      </c>
      <c r="E5413" s="884" t="s">
        <v>14914</v>
      </c>
      <c r="F5413" s="884" t="s">
        <v>20268</v>
      </c>
    </row>
    <row r="5414" customFormat="false" ht="23.25" hidden="false" customHeight="false" outlineLevel="0" collapsed="false">
      <c r="A5414" s="884" t="s">
        <v>8464</v>
      </c>
      <c r="B5414" s="884" t="s">
        <v>26488</v>
      </c>
      <c r="C5414" s="885" t="s">
        <v>26489</v>
      </c>
      <c r="D5414" s="884" t="s">
        <v>9569</v>
      </c>
      <c r="E5414" s="884" t="s">
        <v>13728</v>
      </c>
      <c r="F5414" s="884" t="s">
        <v>26490</v>
      </c>
    </row>
    <row r="5415" customFormat="false" ht="23.25" hidden="false" customHeight="false" outlineLevel="0" collapsed="false">
      <c r="A5415" s="884" t="s">
        <v>8464</v>
      </c>
      <c r="B5415" s="884" t="s">
        <v>26491</v>
      </c>
      <c r="C5415" s="885" t="s">
        <v>26492</v>
      </c>
      <c r="D5415" s="884" t="s">
        <v>9569</v>
      </c>
      <c r="E5415" s="884" t="s">
        <v>26493</v>
      </c>
      <c r="F5415" s="884" t="s">
        <v>10183</v>
      </c>
    </row>
    <row r="5416" customFormat="false" ht="15" hidden="false" customHeight="false" outlineLevel="0" collapsed="false">
      <c r="A5416" s="884" t="s">
        <v>8464</v>
      </c>
      <c r="B5416" s="884" t="s">
        <v>26494</v>
      </c>
      <c r="C5416" s="885" t="s">
        <v>26495</v>
      </c>
      <c r="D5416" s="884" t="s">
        <v>9569</v>
      </c>
      <c r="E5416" s="884" t="s">
        <v>11612</v>
      </c>
      <c r="F5416" s="884" t="s">
        <v>18560</v>
      </c>
    </row>
    <row r="5417" customFormat="false" ht="23.25" hidden="false" customHeight="false" outlineLevel="0" collapsed="false">
      <c r="A5417" s="884" t="s">
        <v>8464</v>
      </c>
      <c r="B5417" s="884" t="s">
        <v>26496</v>
      </c>
      <c r="C5417" s="885" t="s">
        <v>26497</v>
      </c>
      <c r="D5417" s="884" t="s">
        <v>9569</v>
      </c>
      <c r="E5417" s="884" t="s">
        <v>26498</v>
      </c>
      <c r="F5417" s="884" t="s">
        <v>15921</v>
      </c>
    </row>
    <row r="5418" customFormat="false" ht="15" hidden="false" customHeight="false" outlineLevel="0" collapsed="false">
      <c r="A5418" s="884" t="s">
        <v>8464</v>
      </c>
      <c r="B5418" s="884" t="s">
        <v>26499</v>
      </c>
      <c r="C5418" s="885" t="s">
        <v>26500</v>
      </c>
      <c r="D5418" s="884" t="s">
        <v>12719</v>
      </c>
      <c r="E5418" s="884" t="s">
        <v>26501</v>
      </c>
      <c r="F5418" s="884" t="s">
        <v>26502</v>
      </c>
    </row>
    <row r="5419" customFormat="false" ht="15" hidden="false" customHeight="false" outlineLevel="0" collapsed="false">
      <c r="A5419" s="884" t="s">
        <v>8464</v>
      </c>
      <c r="B5419" s="884" t="s">
        <v>26503</v>
      </c>
      <c r="C5419" s="885" t="s">
        <v>26504</v>
      </c>
      <c r="D5419" s="884" t="s">
        <v>12719</v>
      </c>
      <c r="E5419" s="884" t="s">
        <v>26505</v>
      </c>
      <c r="F5419" s="884" t="s">
        <v>26506</v>
      </c>
    </row>
    <row r="5420" customFormat="false" ht="23.25" hidden="false" customHeight="false" outlineLevel="0" collapsed="false">
      <c r="A5420" s="884" t="s">
        <v>8464</v>
      </c>
      <c r="B5420" s="884" t="s">
        <v>26507</v>
      </c>
      <c r="C5420" s="885" t="s">
        <v>26508</v>
      </c>
      <c r="D5420" s="884" t="s">
        <v>12719</v>
      </c>
      <c r="E5420" s="884" t="s">
        <v>26509</v>
      </c>
      <c r="F5420" s="884" t="s">
        <v>26510</v>
      </c>
    </row>
    <row r="5421" customFormat="false" ht="23.25" hidden="false" customHeight="false" outlineLevel="0" collapsed="false">
      <c r="A5421" s="884" t="s">
        <v>8464</v>
      </c>
      <c r="B5421" s="884" t="s">
        <v>26511</v>
      </c>
      <c r="C5421" s="885" t="s">
        <v>26512</v>
      </c>
      <c r="D5421" s="884" t="s">
        <v>12719</v>
      </c>
      <c r="E5421" s="884" t="s">
        <v>26513</v>
      </c>
      <c r="F5421" s="884" t="s">
        <v>26514</v>
      </c>
    </row>
    <row r="5422" customFormat="false" ht="23.25" hidden="false" customHeight="false" outlineLevel="0" collapsed="false">
      <c r="A5422" s="884" t="s">
        <v>8464</v>
      </c>
      <c r="B5422" s="884" t="s">
        <v>26515</v>
      </c>
      <c r="C5422" s="885" t="s">
        <v>26516</v>
      </c>
      <c r="D5422" s="884" t="s">
        <v>12719</v>
      </c>
      <c r="E5422" s="884" t="s">
        <v>26517</v>
      </c>
      <c r="F5422" s="884" t="s">
        <v>26518</v>
      </c>
    </row>
    <row r="5423" customFormat="false" ht="23.25" hidden="false" customHeight="false" outlineLevel="0" collapsed="false">
      <c r="A5423" s="884" t="s">
        <v>8464</v>
      </c>
      <c r="B5423" s="884" t="s">
        <v>26519</v>
      </c>
      <c r="C5423" s="885" t="s">
        <v>26520</v>
      </c>
      <c r="D5423" s="884" t="s">
        <v>12719</v>
      </c>
      <c r="E5423" s="884" t="s">
        <v>26521</v>
      </c>
      <c r="F5423" s="884" t="s">
        <v>26522</v>
      </c>
    </row>
    <row r="5424" customFormat="false" ht="23.25" hidden="false" customHeight="false" outlineLevel="0" collapsed="false">
      <c r="A5424" s="884" t="s">
        <v>8464</v>
      </c>
      <c r="B5424" s="884" t="s">
        <v>26523</v>
      </c>
      <c r="C5424" s="885" t="s">
        <v>26524</v>
      </c>
      <c r="D5424" s="884" t="s">
        <v>12719</v>
      </c>
      <c r="E5424" s="884" t="s">
        <v>26525</v>
      </c>
      <c r="F5424" s="884" t="s">
        <v>26526</v>
      </c>
    </row>
    <row r="5425" customFormat="false" ht="23.25" hidden="false" customHeight="false" outlineLevel="0" collapsed="false">
      <c r="A5425" s="884" t="s">
        <v>8464</v>
      </c>
      <c r="B5425" s="884" t="s">
        <v>26527</v>
      </c>
      <c r="C5425" s="885" t="s">
        <v>26528</v>
      </c>
      <c r="D5425" s="884" t="s">
        <v>12719</v>
      </c>
      <c r="E5425" s="884" t="s">
        <v>26529</v>
      </c>
      <c r="F5425" s="884" t="s">
        <v>26530</v>
      </c>
    </row>
    <row r="5426" customFormat="false" ht="23.25" hidden="false" customHeight="false" outlineLevel="0" collapsed="false">
      <c r="A5426" s="884" t="s">
        <v>8464</v>
      </c>
      <c r="B5426" s="884" t="s">
        <v>26531</v>
      </c>
      <c r="C5426" s="885" t="s">
        <v>26532</v>
      </c>
      <c r="D5426" s="884" t="s">
        <v>12719</v>
      </c>
      <c r="E5426" s="884" t="s">
        <v>26533</v>
      </c>
      <c r="F5426" s="884" t="s">
        <v>26534</v>
      </c>
    </row>
    <row r="5427" customFormat="false" ht="23.25" hidden="false" customHeight="false" outlineLevel="0" collapsed="false">
      <c r="A5427" s="884" t="s">
        <v>8464</v>
      </c>
      <c r="B5427" s="884" t="s">
        <v>26535</v>
      </c>
      <c r="C5427" s="885" t="s">
        <v>26536</v>
      </c>
      <c r="D5427" s="884" t="s">
        <v>12719</v>
      </c>
      <c r="E5427" s="884" t="s">
        <v>26537</v>
      </c>
      <c r="F5427" s="884" t="s">
        <v>26538</v>
      </c>
    </row>
    <row r="5428" customFormat="false" ht="23.25" hidden="false" customHeight="false" outlineLevel="0" collapsed="false">
      <c r="A5428" s="884" t="s">
        <v>8464</v>
      </c>
      <c r="B5428" s="884" t="s">
        <v>26539</v>
      </c>
      <c r="C5428" s="885" t="s">
        <v>26540</v>
      </c>
      <c r="D5428" s="884" t="s">
        <v>12719</v>
      </c>
      <c r="E5428" s="884" t="s">
        <v>26541</v>
      </c>
      <c r="F5428" s="884" t="s">
        <v>26542</v>
      </c>
    </row>
    <row r="5429" customFormat="false" ht="23.25" hidden="false" customHeight="false" outlineLevel="0" collapsed="false">
      <c r="A5429" s="884" t="s">
        <v>8464</v>
      </c>
      <c r="B5429" s="884" t="s">
        <v>26543</v>
      </c>
      <c r="C5429" s="885" t="s">
        <v>26544</v>
      </c>
      <c r="D5429" s="884" t="s">
        <v>12719</v>
      </c>
      <c r="E5429" s="884" t="s">
        <v>26545</v>
      </c>
      <c r="F5429" s="884" t="s">
        <v>26546</v>
      </c>
    </row>
    <row r="5430" customFormat="false" ht="23.25" hidden="false" customHeight="false" outlineLevel="0" collapsed="false">
      <c r="A5430" s="884" t="s">
        <v>8464</v>
      </c>
      <c r="B5430" s="884" t="s">
        <v>26547</v>
      </c>
      <c r="C5430" s="885" t="s">
        <v>26548</v>
      </c>
      <c r="D5430" s="884" t="s">
        <v>12719</v>
      </c>
      <c r="E5430" s="884" t="s">
        <v>26549</v>
      </c>
      <c r="F5430" s="884" t="s">
        <v>26550</v>
      </c>
    </row>
    <row r="5431" customFormat="false" ht="23.25" hidden="false" customHeight="false" outlineLevel="0" collapsed="false">
      <c r="A5431" s="884" t="s">
        <v>8464</v>
      </c>
      <c r="B5431" s="884" t="s">
        <v>26551</v>
      </c>
      <c r="C5431" s="885" t="s">
        <v>26552</v>
      </c>
      <c r="D5431" s="884" t="s">
        <v>12719</v>
      </c>
      <c r="E5431" s="884" t="s">
        <v>26553</v>
      </c>
      <c r="F5431" s="884" t="s">
        <v>26554</v>
      </c>
    </row>
    <row r="5432" customFormat="false" ht="23.25" hidden="false" customHeight="false" outlineLevel="0" collapsed="false">
      <c r="A5432" s="884" t="s">
        <v>8464</v>
      </c>
      <c r="B5432" s="884" t="s">
        <v>26555</v>
      </c>
      <c r="C5432" s="885" t="s">
        <v>26556</v>
      </c>
      <c r="D5432" s="884" t="s">
        <v>12719</v>
      </c>
      <c r="E5432" s="884" t="s">
        <v>26557</v>
      </c>
      <c r="F5432" s="884" t="s">
        <v>26558</v>
      </c>
    </row>
    <row r="5433" customFormat="false" ht="23.25" hidden="false" customHeight="false" outlineLevel="0" collapsed="false">
      <c r="A5433" s="884" t="s">
        <v>8464</v>
      </c>
      <c r="B5433" s="884" t="s">
        <v>26559</v>
      </c>
      <c r="C5433" s="885" t="s">
        <v>26560</v>
      </c>
      <c r="D5433" s="884" t="s">
        <v>12719</v>
      </c>
      <c r="E5433" s="884" t="s">
        <v>26561</v>
      </c>
      <c r="F5433" s="884" t="s">
        <v>26562</v>
      </c>
    </row>
    <row r="5434" customFormat="false" ht="23.25" hidden="false" customHeight="false" outlineLevel="0" collapsed="false">
      <c r="A5434" s="884" t="s">
        <v>8464</v>
      </c>
      <c r="B5434" s="884" t="s">
        <v>26563</v>
      </c>
      <c r="C5434" s="885" t="s">
        <v>26564</v>
      </c>
      <c r="D5434" s="884" t="s">
        <v>12719</v>
      </c>
      <c r="E5434" s="884" t="s">
        <v>26565</v>
      </c>
      <c r="F5434" s="884" t="s">
        <v>26566</v>
      </c>
    </row>
    <row r="5435" customFormat="false" ht="23.25" hidden="false" customHeight="false" outlineLevel="0" collapsed="false">
      <c r="A5435" s="884" t="s">
        <v>8464</v>
      </c>
      <c r="B5435" s="884" t="s">
        <v>26567</v>
      </c>
      <c r="C5435" s="885" t="s">
        <v>26568</v>
      </c>
      <c r="D5435" s="884" t="s">
        <v>12719</v>
      </c>
      <c r="E5435" s="884" t="s">
        <v>26569</v>
      </c>
      <c r="F5435" s="884" t="s">
        <v>26570</v>
      </c>
    </row>
    <row r="5436" customFormat="false" ht="23.25" hidden="false" customHeight="false" outlineLevel="0" collapsed="false">
      <c r="A5436" s="884" t="s">
        <v>8464</v>
      </c>
      <c r="B5436" s="884" t="s">
        <v>26571</v>
      </c>
      <c r="C5436" s="885" t="s">
        <v>26572</v>
      </c>
      <c r="D5436" s="884" t="s">
        <v>12719</v>
      </c>
      <c r="E5436" s="884" t="s">
        <v>26573</v>
      </c>
      <c r="F5436" s="884" t="s">
        <v>26574</v>
      </c>
    </row>
    <row r="5437" customFormat="false" ht="23.25" hidden="false" customHeight="false" outlineLevel="0" collapsed="false">
      <c r="A5437" s="884" t="s">
        <v>8464</v>
      </c>
      <c r="B5437" s="884" t="s">
        <v>26575</v>
      </c>
      <c r="C5437" s="885" t="s">
        <v>26576</v>
      </c>
      <c r="D5437" s="884" t="s">
        <v>12719</v>
      </c>
      <c r="E5437" s="884" t="s">
        <v>26577</v>
      </c>
      <c r="F5437" s="884" t="s">
        <v>26578</v>
      </c>
    </row>
    <row r="5438" customFormat="false" ht="23.25" hidden="false" customHeight="false" outlineLevel="0" collapsed="false">
      <c r="A5438" s="884" t="s">
        <v>8464</v>
      </c>
      <c r="B5438" s="884" t="s">
        <v>26579</v>
      </c>
      <c r="C5438" s="885" t="s">
        <v>26580</v>
      </c>
      <c r="D5438" s="884" t="s">
        <v>12719</v>
      </c>
      <c r="E5438" s="884" t="s">
        <v>26581</v>
      </c>
      <c r="F5438" s="884" t="s">
        <v>26582</v>
      </c>
    </row>
    <row r="5439" customFormat="false" ht="23.25" hidden="false" customHeight="false" outlineLevel="0" collapsed="false">
      <c r="A5439" s="884" t="s">
        <v>8464</v>
      </c>
      <c r="B5439" s="884" t="s">
        <v>26583</v>
      </c>
      <c r="C5439" s="885" t="s">
        <v>26584</v>
      </c>
      <c r="D5439" s="884" t="s">
        <v>12719</v>
      </c>
      <c r="E5439" s="884" t="s">
        <v>26585</v>
      </c>
      <c r="F5439" s="884" t="s">
        <v>26586</v>
      </c>
    </row>
    <row r="5440" customFormat="false" ht="23.25" hidden="false" customHeight="false" outlineLevel="0" collapsed="false">
      <c r="A5440" s="884" t="s">
        <v>8464</v>
      </c>
      <c r="B5440" s="884" t="s">
        <v>26587</v>
      </c>
      <c r="C5440" s="885" t="s">
        <v>26588</v>
      </c>
      <c r="D5440" s="884" t="s">
        <v>12719</v>
      </c>
      <c r="E5440" s="884" t="s">
        <v>26589</v>
      </c>
      <c r="F5440" s="884" t="s">
        <v>26590</v>
      </c>
    </row>
    <row r="5441" customFormat="false" ht="23.25" hidden="false" customHeight="false" outlineLevel="0" collapsed="false">
      <c r="A5441" s="884" t="s">
        <v>8464</v>
      </c>
      <c r="B5441" s="884" t="s">
        <v>26591</v>
      </c>
      <c r="C5441" s="885" t="s">
        <v>26592</v>
      </c>
      <c r="D5441" s="884" t="s">
        <v>12719</v>
      </c>
      <c r="E5441" s="884" t="s">
        <v>26593</v>
      </c>
      <c r="F5441" s="884" t="s">
        <v>26594</v>
      </c>
    </row>
    <row r="5442" customFormat="false" ht="23.25" hidden="false" customHeight="false" outlineLevel="0" collapsed="false">
      <c r="A5442" s="884" t="s">
        <v>8464</v>
      </c>
      <c r="B5442" s="884" t="s">
        <v>26595</v>
      </c>
      <c r="C5442" s="885" t="s">
        <v>26596</v>
      </c>
      <c r="D5442" s="884" t="s">
        <v>12719</v>
      </c>
      <c r="E5442" s="884" t="s">
        <v>26597</v>
      </c>
      <c r="F5442" s="884" t="s">
        <v>26598</v>
      </c>
    </row>
    <row r="5443" customFormat="false" ht="23.25" hidden="false" customHeight="false" outlineLevel="0" collapsed="false">
      <c r="A5443" s="884" t="s">
        <v>8464</v>
      </c>
      <c r="B5443" s="884" t="s">
        <v>26599</v>
      </c>
      <c r="C5443" s="885" t="s">
        <v>26600</v>
      </c>
      <c r="D5443" s="884" t="s">
        <v>12719</v>
      </c>
      <c r="E5443" s="884" t="s">
        <v>26601</v>
      </c>
      <c r="F5443" s="884" t="s">
        <v>26602</v>
      </c>
    </row>
    <row r="5444" customFormat="false" ht="23.25" hidden="false" customHeight="false" outlineLevel="0" collapsed="false">
      <c r="A5444" s="884" t="s">
        <v>8464</v>
      </c>
      <c r="B5444" s="884" t="s">
        <v>26603</v>
      </c>
      <c r="C5444" s="885" t="s">
        <v>26604</v>
      </c>
      <c r="D5444" s="884" t="s">
        <v>12719</v>
      </c>
      <c r="E5444" s="884" t="s">
        <v>26605</v>
      </c>
      <c r="F5444" s="884" t="s">
        <v>26606</v>
      </c>
    </row>
    <row r="5445" customFormat="false" ht="23.25" hidden="false" customHeight="false" outlineLevel="0" collapsed="false">
      <c r="A5445" s="884" t="s">
        <v>8464</v>
      </c>
      <c r="B5445" s="884" t="s">
        <v>26607</v>
      </c>
      <c r="C5445" s="885" t="s">
        <v>26608</v>
      </c>
      <c r="D5445" s="884" t="s">
        <v>12719</v>
      </c>
      <c r="E5445" s="884" t="s">
        <v>26609</v>
      </c>
      <c r="F5445" s="884" t="s">
        <v>26610</v>
      </c>
    </row>
    <row r="5446" customFormat="false" ht="23.25" hidden="false" customHeight="false" outlineLevel="0" collapsed="false">
      <c r="A5446" s="884" t="s">
        <v>8464</v>
      </c>
      <c r="B5446" s="884" t="s">
        <v>26611</v>
      </c>
      <c r="C5446" s="885" t="s">
        <v>26612</v>
      </c>
      <c r="D5446" s="884" t="s">
        <v>12719</v>
      </c>
      <c r="E5446" s="884" t="s">
        <v>26613</v>
      </c>
      <c r="F5446" s="884" t="s">
        <v>26614</v>
      </c>
    </row>
    <row r="5447" customFormat="false" ht="23.25" hidden="false" customHeight="false" outlineLevel="0" collapsed="false">
      <c r="A5447" s="884" t="s">
        <v>8464</v>
      </c>
      <c r="B5447" s="884" t="s">
        <v>26615</v>
      </c>
      <c r="C5447" s="885" t="s">
        <v>26616</v>
      </c>
      <c r="D5447" s="884" t="s">
        <v>12719</v>
      </c>
      <c r="E5447" s="884" t="s">
        <v>26617</v>
      </c>
      <c r="F5447" s="884" t="s">
        <v>26618</v>
      </c>
    </row>
    <row r="5448" customFormat="false" ht="23.25" hidden="false" customHeight="false" outlineLevel="0" collapsed="false">
      <c r="A5448" s="884" t="s">
        <v>8464</v>
      </c>
      <c r="B5448" s="884" t="s">
        <v>26619</v>
      </c>
      <c r="C5448" s="885" t="s">
        <v>26620</v>
      </c>
      <c r="D5448" s="884" t="s">
        <v>12719</v>
      </c>
      <c r="E5448" s="884" t="s">
        <v>26621</v>
      </c>
      <c r="F5448" s="884" t="s">
        <v>26622</v>
      </c>
    </row>
    <row r="5449" customFormat="false" ht="23.25" hidden="false" customHeight="false" outlineLevel="0" collapsed="false">
      <c r="A5449" s="884" t="s">
        <v>8464</v>
      </c>
      <c r="B5449" s="884" t="s">
        <v>26623</v>
      </c>
      <c r="C5449" s="885" t="s">
        <v>26624</v>
      </c>
      <c r="D5449" s="884" t="s">
        <v>12719</v>
      </c>
      <c r="E5449" s="884" t="s">
        <v>26625</v>
      </c>
      <c r="F5449" s="884" t="s">
        <v>26626</v>
      </c>
    </row>
    <row r="5450" customFormat="false" ht="23.25" hidden="false" customHeight="false" outlineLevel="0" collapsed="false">
      <c r="A5450" s="884" t="s">
        <v>8464</v>
      </c>
      <c r="B5450" s="884" t="s">
        <v>26627</v>
      </c>
      <c r="C5450" s="885" t="s">
        <v>26628</v>
      </c>
      <c r="D5450" s="884" t="s">
        <v>12719</v>
      </c>
      <c r="E5450" s="884" t="s">
        <v>26629</v>
      </c>
      <c r="F5450" s="884" t="s">
        <v>26630</v>
      </c>
    </row>
    <row r="5451" customFormat="false" ht="23.25" hidden="false" customHeight="false" outlineLevel="0" collapsed="false">
      <c r="A5451" s="884" t="s">
        <v>8464</v>
      </c>
      <c r="B5451" s="884" t="s">
        <v>26631</v>
      </c>
      <c r="C5451" s="885" t="s">
        <v>26632</v>
      </c>
      <c r="D5451" s="884" t="s">
        <v>12719</v>
      </c>
      <c r="E5451" s="884" t="s">
        <v>26633</v>
      </c>
      <c r="F5451" s="884" t="s">
        <v>26634</v>
      </c>
    </row>
    <row r="5452" customFormat="false" ht="34.5" hidden="false" customHeight="false" outlineLevel="0" collapsed="false">
      <c r="A5452" s="884" t="s">
        <v>8464</v>
      </c>
      <c r="B5452" s="884" t="s">
        <v>26635</v>
      </c>
      <c r="C5452" s="885" t="s">
        <v>26636</v>
      </c>
      <c r="D5452" s="884" t="s">
        <v>12719</v>
      </c>
      <c r="E5452" s="884" t="s">
        <v>26637</v>
      </c>
      <c r="F5452" s="884" t="s">
        <v>26638</v>
      </c>
    </row>
    <row r="5453" customFormat="false" ht="34.5" hidden="false" customHeight="false" outlineLevel="0" collapsed="false">
      <c r="A5453" s="884" t="s">
        <v>8464</v>
      </c>
      <c r="B5453" s="884" t="s">
        <v>26639</v>
      </c>
      <c r="C5453" s="885" t="s">
        <v>26640</v>
      </c>
      <c r="D5453" s="884" t="s">
        <v>12719</v>
      </c>
      <c r="E5453" s="884" t="s">
        <v>26641</v>
      </c>
      <c r="F5453" s="884" t="s">
        <v>26642</v>
      </c>
    </row>
    <row r="5454" customFormat="false" ht="34.5" hidden="false" customHeight="false" outlineLevel="0" collapsed="false">
      <c r="A5454" s="884" t="s">
        <v>8464</v>
      </c>
      <c r="B5454" s="884" t="s">
        <v>26643</v>
      </c>
      <c r="C5454" s="885" t="s">
        <v>26644</v>
      </c>
      <c r="D5454" s="884" t="s">
        <v>12719</v>
      </c>
      <c r="E5454" s="884" t="s">
        <v>26645</v>
      </c>
      <c r="F5454" s="884" t="s">
        <v>26646</v>
      </c>
    </row>
    <row r="5455" customFormat="false" ht="34.5" hidden="false" customHeight="false" outlineLevel="0" collapsed="false">
      <c r="A5455" s="884" t="s">
        <v>8464</v>
      </c>
      <c r="B5455" s="884" t="s">
        <v>26647</v>
      </c>
      <c r="C5455" s="885" t="s">
        <v>26648</v>
      </c>
      <c r="D5455" s="884" t="s">
        <v>12719</v>
      </c>
      <c r="E5455" s="884" t="s">
        <v>26649</v>
      </c>
      <c r="F5455" s="884" t="s">
        <v>26650</v>
      </c>
    </row>
    <row r="5456" customFormat="false" ht="23.25" hidden="false" customHeight="false" outlineLevel="0" collapsed="false">
      <c r="A5456" s="884" t="s">
        <v>8464</v>
      </c>
      <c r="B5456" s="884" t="s">
        <v>26651</v>
      </c>
      <c r="C5456" s="885" t="s">
        <v>26652</v>
      </c>
      <c r="D5456" s="884" t="s">
        <v>12719</v>
      </c>
      <c r="E5456" s="884" t="s">
        <v>26653</v>
      </c>
      <c r="F5456" s="884" t="s">
        <v>26654</v>
      </c>
    </row>
    <row r="5457" customFormat="false" ht="23.25" hidden="false" customHeight="false" outlineLevel="0" collapsed="false">
      <c r="A5457" s="884" t="s">
        <v>8464</v>
      </c>
      <c r="B5457" s="884" t="s">
        <v>26655</v>
      </c>
      <c r="C5457" s="885" t="s">
        <v>26656</v>
      </c>
      <c r="D5457" s="884" t="s">
        <v>12719</v>
      </c>
      <c r="E5457" s="884" t="s">
        <v>9546</v>
      </c>
      <c r="F5457" s="884" t="s">
        <v>26657</v>
      </c>
    </row>
    <row r="5458" customFormat="false" ht="23.25" hidden="false" customHeight="false" outlineLevel="0" collapsed="false">
      <c r="A5458" s="884" t="s">
        <v>8464</v>
      </c>
      <c r="B5458" s="884" t="s">
        <v>26658</v>
      </c>
      <c r="C5458" s="885" t="s">
        <v>26659</v>
      </c>
      <c r="D5458" s="884" t="s">
        <v>12719</v>
      </c>
      <c r="E5458" s="884" t="s">
        <v>26660</v>
      </c>
      <c r="F5458" s="884" t="s">
        <v>26661</v>
      </c>
    </row>
    <row r="5459" customFormat="false" ht="23.25" hidden="false" customHeight="false" outlineLevel="0" collapsed="false">
      <c r="A5459" s="884" t="s">
        <v>8464</v>
      </c>
      <c r="B5459" s="884" t="s">
        <v>26662</v>
      </c>
      <c r="C5459" s="885" t="s">
        <v>26663</v>
      </c>
      <c r="D5459" s="884" t="s">
        <v>12719</v>
      </c>
      <c r="E5459" s="884" t="s">
        <v>26664</v>
      </c>
      <c r="F5459" s="884" t="s">
        <v>26665</v>
      </c>
    </row>
    <row r="5460" customFormat="false" ht="23.25" hidden="false" customHeight="false" outlineLevel="0" collapsed="false">
      <c r="A5460" s="884" t="s">
        <v>8464</v>
      </c>
      <c r="B5460" s="884" t="s">
        <v>26666</v>
      </c>
      <c r="C5460" s="885" t="s">
        <v>26667</v>
      </c>
      <c r="D5460" s="884" t="s">
        <v>12719</v>
      </c>
      <c r="E5460" s="884" t="s">
        <v>26668</v>
      </c>
      <c r="F5460" s="884" t="s">
        <v>26669</v>
      </c>
    </row>
    <row r="5461" customFormat="false" ht="23.25" hidden="false" customHeight="false" outlineLevel="0" collapsed="false">
      <c r="A5461" s="884" t="s">
        <v>8464</v>
      </c>
      <c r="B5461" s="884" t="s">
        <v>26670</v>
      </c>
      <c r="C5461" s="885" t="s">
        <v>26671</v>
      </c>
      <c r="D5461" s="884" t="s">
        <v>12719</v>
      </c>
      <c r="E5461" s="884" t="s">
        <v>26672</v>
      </c>
      <c r="F5461" s="884" t="s">
        <v>26673</v>
      </c>
    </row>
    <row r="5462" customFormat="false" ht="23.25" hidden="false" customHeight="false" outlineLevel="0" collapsed="false">
      <c r="A5462" s="884" t="s">
        <v>8464</v>
      </c>
      <c r="B5462" s="884" t="s">
        <v>26674</v>
      </c>
      <c r="C5462" s="885" t="s">
        <v>26675</v>
      </c>
      <c r="D5462" s="884" t="s">
        <v>12719</v>
      </c>
      <c r="E5462" s="884" t="s">
        <v>26676</v>
      </c>
      <c r="F5462" s="884" t="s">
        <v>26677</v>
      </c>
    </row>
    <row r="5463" customFormat="false" ht="23.25" hidden="false" customHeight="false" outlineLevel="0" collapsed="false">
      <c r="A5463" s="884" t="s">
        <v>8464</v>
      </c>
      <c r="B5463" s="884" t="s">
        <v>26678</v>
      </c>
      <c r="C5463" s="885" t="s">
        <v>26679</v>
      </c>
      <c r="D5463" s="884" t="s">
        <v>12719</v>
      </c>
      <c r="E5463" s="884" t="s">
        <v>26680</v>
      </c>
      <c r="F5463" s="884" t="s">
        <v>26681</v>
      </c>
    </row>
    <row r="5464" customFormat="false" ht="23.25" hidden="false" customHeight="false" outlineLevel="0" collapsed="false">
      <c r="A5464" s="884" t="s">
        <v>8464</v>
      </c>
      <c r="B5464" s="884" t="s">
        <v>26682</v>
      </c>
      <c r="C5464" s="885" t="s">
        <v>26683</v>
      </c>
      <c r="D5464" s="884" t="s">
        <v>12719</v>
      </c>
      <c r="E5464" s="884" t="s">
        <v>26684</v>
      </c>
      <c r="F5464" s="884" t="s">
        <v>26685</v>
      </c>
    </row>
    <row r="5465" customFormat="false" ht="23.25" hidden="false" customHeight="false" outlineLevel="0" collapsed="false">
      <c r="A5465" s="884" t="s">
        <v>8464</v>
      </c>
      <c r="B5465" s="884" t="s">
        <v>26686</v>
      </c>
      <c r="C5465" s="885" t="s">
        <v>26687</v>
      </c>
      <c r="D5465" s="884" t="s">
        <v>12719</v>
      </c>
      <c r="E5465" s="884" t="s">
        <v>17219</v>
      </c>
      <c r="F5465" s="884" t="s">
        <v>26688</v>
      </c>
    </row>
    <row r="5466" customFormat="false" ht="23.25" hidden="false" customHeight="false" outlineLevel="0" collapsed="false">
      <c r="A5466" s="884" t="s">
        <v>8464</v>
      </c>
      <c r="B5466" s="884" t="s">
        <v>26689</v>
      </c>
      <c r="C5466" s="885" t="s">
        <v>26690</v>
      </c>
      <c r="D5466" s="884" t="s">
        <v>12719</v>
      </c>
      <c r="E5466" s="884" t="s">
        <v>26691</v>
      </c>
      <c r="F5466" s="884" t="s">
        <v>26692</v>
      </c>
    </row>
    <row r="5467" customFormat="false" ht="23.25" hidden="false" customHeight="false" outlineLevel="0" collapsed="false">
      <c r="A5467" s="884" t="s">
        <v>8464</v>
      </c>
      <c r="B5467" s="884" t="s">
        <v>26693</v>
      </c>
      <c r="C5467" s="885" t="s">
        <v>26694</v>
      </c>
      <c r="D5467" s="884" t="s">
        <v>12719</v>
      </c>
      <c r="E5467" s="884" t="s">
        <v>26695</v>
      </c>
      <c r="F5467" s="884" t="s">
        <v>26696</v>
      </c>
    </row>
    <row r="5468" customFormat="false" ht="23.25" hidden="false" customHeight="false" outlineLevel="0" collapsed="false">
      <c r="A5468" s="884" t="s">
        <v>8464</v>
      </c>
      <c r="B5468" s="884" t="s">
        <v>26697</v>
      </c>
      <c r="C5468" s="885" t="s">
        <v>26698</v>
      </c>
      <c r="D5468" s="884" t="s">
        <v>12719</v>
      </c>
      <c r="E5468" s="884" t="s">
        <v>26699</v>
      </c>
      <c r="F5468" s="884" t="s">
        <v>26700</v>
      </c>
    </row>
    <row r="5469" customFormat="false" ht="23.25" hidden="false" customHeight="false" outlineLevel="0" collapsed="false">
      <c r="A5469" s="884" t="s">
        <v>8464</v>
      </c>
      <c r="B5469" s="884" t="s">
        <v>26701</v>
      </c>
      <c r="C5469" s="885" t="s">
        <v>26702</v>
      </c>
      <c r="D5469" s="884" t="s">
        <v>12719</v>
      </c>
      <c r="E5469" s="884" t="s">
        <v>26703</v>
      </c>
      <c r="F5469" s="884" t="s">
        <v>26704</v>
      </c>
    </row>
    <row r="5470" customFormat="false" ht="23.25" hidden="false" customHeight="false" outlineLevel="0" collapsed="false">
      <c r="A5470" s="884" t="s">
        <v>8464</v>
      </c>
      <c r="B5470" s="884" t="s">
        <v>26705</v>
      </c>
      <c r="C5470" s="885" t="s">
        <v>26706</v>
      </c>
      <c r="D5470" s="884" t="s">
        <v>12719</v>
      </c>
      <c r="E5470" s="884" t="s">
        <v>12201</v>
      </c>
      <c r="F5470" s="884" t="s">
        <v>26707</v>
      </c>
    </row>
    <row r="5471" customFormat="false" ht="23.25" hidden="false" customHeight="false" outlineLevel="0" collapsed="false">
      <c r="A5471" s="884" t="s">
        <v>8464</v>
      </c>
      <c r="B5471" s="884" t="s">
        <v>26708</v>
      </c>
      <c r="C5471" s="885" t="s">
        <v>26709</v>
      </c>
      <c r="D5471" s="884" t="s">
        <v>12719</v>
      </c>
      <c r="E5471" s="884" t="s">
        <v>26710</v>
      </c>
      <c r="F5471" s="884" t="s">
        <v>13942</v>
      </c>
    </row>
    <row r="5472" customFormat="false" ht="23.25" hidden="false" customHeight="false" outlineLevel="0" collapsed="false">
      <c r="A5472" s="884" t="s">
        <v>8464</v>
      </c>
      <c r="B5472" s="884" t="s">
        <v>26711</v>
      </c>
      <c r="C5472" s="885" t="s">
        <v>26712</v>
      </c>
      <c r="D5472" s="884" t="s">
        <v>12719</v>
      </c>
      <c r="E5472" s="884" t="s">
        <v>26713</v>
      </c>
      <c r="F5472" s="884" t="s">
        <v>26714</v>
      </c>
    </row>
    <row r="5473" customFormat="false" ht="23.25" hidden="false" customHeight="false" outlineLevel="0" collapsed="false">
      <c r="A5473" s="884" t="s">
        <v>8464</v>
      </c>
      <c r="B5473" s="884" t="s">
        <v>26715</v>
      </c>
      <c r="C5473" s="885" t="s">
        <v>26716</v>
      </c>
      <c r="D5473" s="884" t="s">
        <v>12719</v>
      </c>
      <c r="E5473" s="884" t="s">
        <v>26717</v>
      </c>
      <c r="F5473" s="884" t="s">
        <v>26718</v>
      </c>
    </row>
    <row r="5474" customFormat="false" ht="23.25" hidden="false" customHeight="false" outlineLevel="0" collapsed="false">
      <c r="A5474" s="884" t="s">
        <v>8464</v>
      </c>
      <c r="B5474" s="884" t="s">
        <v>26719</v>
      </c>
      <c r="C5474" s="885" t="s">
        <v>26720</v>
      </c>
      <c r="D5474" s="884" t="s">
        <v>12719</v>
      </c>
      <c r="E5474" s="884" t="s">
        <v>26721</v>
      </c>
      <c r="F5474" s="884" t="s">
        <v>26722</v>
      </c>
    </row>
    <row r="5475" customFormat="false" ht="23.25" hidden="false" customHeight="false" outlineLevel="0" collapsed="false">
      <c r="A5475" s="884" t="s">
        <v>8464</v>
      </c>
      <c r="B5475" s="884" t="s">
        <v>26723</v>
      </c>
      <c r="C5475" s="885" t="s">
        <v>26724</v>
      </c>
      <c r="D5475" s="884" t="s">
        <v>12719</v>
      </c>
      <c r="E5475" s="884" t="s">
        <v>26725</v>
      </c>
      <c r="F5475" s="884" t="s">
        <v>26726</v>
      </c>
    </row>
    <row r="5476" customFormat="false" ht="23.25" hidden="false" customHeight="false" outlineLevel="0" collapsed="false">
      <c r="A5476" s="884" t="s">
        <v>8464</v>
      </c>
      <c r="B5476" s="884" t="s">
        <v>26727</v>
      </c>
      <c r="C5476" s="885" t="s">
        <v>26728</v>
      </c>
      <c r="D5476" s="884" t="s">
        <v>12719</v>
      </c>
      <c r="E5476" s="884" t="s">
        <v>26729</v>
      </c>
      <c r="F5476" s="884" t="s">
        <v>9618</v>
      </c>
    </row>
    <row r="5477" customFormat="false" ht="23.25" hidden="false" customHeight="false" outlineLevel="0" collapsed="false">
      <c r="A5477" s="884" t="s">
        <v>8464</v>
      </c>
      <c r="B5477" s="884" t="s">
        <v>26730</v>
      </c>
      <c r="C5477" s="885" t="s">
        <v>26731</v>
      </c>
      <c r="D5477" s="884" t="s">
        <v>12719</v>
      </c>
      <c r="E5477" s="884" t="s">
        <v>26732</v>
      </c>
      <c r="F5477" s="884" t="s">
        <v>26733</v>
      </c>
    </row>
    <row r="5478" customFormat="false" ht="23.25" hidden="false" customHeight="false" outlineLevel="0" collapsed="false">
      <c r="A5478" s="884" t="s">
        <v>8464</v>
      </c>
      <c r="B5478" s="884" t="s">
        <v>26734</v>
      </c>
      <c r="C5478" s="885" t="s">
        <v>26735</v>
      </c>
      <c r="D5478" s="884" t="s">
        <v>12719</v>
      </c>
      <c r="E5478" s="884" t="s">
        <v>26736</v>
      </c>
      <c r="F5478" s="884" t="s">
        <v>26737</v>
      </c>
    </row>
    <row r="5479" customFormat="false" ht="23.25" hidden="false" customHeight="false" outlineLevel="0" collapsed="false">
      <c r="A5479" s="884" t="s">
        <v>8464</v>
      </c>
      <c r="B5479" s="884" t="s">
        <v>26738</v>
      </c>
      <c r="C5479" s="885" t="s">
        <v>26739</v>
      </c>
      <c r="D5479" s="884" t="s">
        <v>12719</v>
      </c>
      <c r="E5479" s="884" t="s">
        <v>26740</v>
      </c>
      <c r="F5479" s="884" t="s">
        <v>26741</v>
      </c>
    </row>
    <row r="5480" customFormat="false" ht="23.25" hidden="false" customHeight="false" outlineLevel="0" collapsed="false">
      <c r="A5480" s="884" t="s">
        <v>8464</v>
      </c>
      <c r="B5480" s="884" t="s">
        <v>26742</v>
      </c>
      <c r="C5480" s="885" t="s">
        <v>26743</v>
      </c>
      <c r="D5480" s="884" t="s">
        <v>12719</v>
      </c>
      <c r="E5480" s="884" t="s">
        <v>26744</v>
      </c>
      <c r="F5480" s="884" t="s">
        <v>26745</v>
      </c>
    </row>
    <row r="5481" customFormat="false" ht="23.25" hidden="false" customHeight="false" outlineLevel="0" collapsed="false">
      <c r="A5481" s="884" t="s">
        <v>8464</v>
      </c>
      <c r="B5481" s="884" t="s">
        <v>26746</v>
      </c>
      <c r="C5481" s="885" t="s">
        <v>26747</v>
      </c>
      <c r="D5481" s="884" t="s">
        <v>12719</v>
      </c>
      <c r="E5481" s="884" t="s">
        <v>26748</v>
      </c>
      <c r="F5481" s="884" t="s">
        <v>26749</v>
      </c>
    </row>
    <row r="5482" customFormat="false" ht="23.25" hidden="false" customHeight="false" outlineLevel="0" collapsed="false">
      <c r="A5482" s="884" t="s">
        <v>8464</v>
      </c>
      <c r="B5482" s="884" t="s">
        <v>26750</v>
      </c>
      <c r="C5482" s="885" t="s">
        <v>26751</v>
      </c>
      <c r="D5482" s="884" t="s">
        <v>12719</v>
      </c>
      <c r="E5482" s="884" t="s">
        <v>26752</v>
      </c>
      <c r="F5482" s="884" t="s">
        <v>26753</v>
      </c>
    </row>
    <row r="5483" customFormat="false" ht="23.25" hidden="false" customHeight="false" outlineLevel="0" collapsed="false">
      <c r="A5483" s="884" t="s">
        <v>8464</v>
      </c>
      <c r="B5483" s="884" t="s">
        <v>26754</v>
      </c>
      <c r="C5483" s="885" t="s">
        <v>26755</v>
      </c>
      <c r="D5483" s="884" t="s">
        <v>12719</v>
      </c>
      <c r="E5483" s="884" t="s">
        <v>26756</v>
      </c>
      <c r="F5483" s="884" t="s">
        <v>26757</v>
      </c>
    </row>
    <row r="5484" customFormat="false" ht="23.25" hidden="false" customHeight="false" outlineLevel="0" collapsed="false">
      <c r="A5484" s="884" t="s">
        <v>8464</v>
      </c>
      <c r="B5484" s="884" t="s">
        <v>26758</v>
      </c>
      <c r="C5484" s="885" t="s">
        <v>26759</v>
      </c>
      <c r="D5484" s="884" t="s">
        <v>12719</v>
      </c>
      <c r="E5484" s="884" t="s">
        <v>26760</v>
      </c>
      <c r="F5484" s="884" t="s">
        <v>26761</v>
      </c>
    </row>
    <row r="5485" customFormat="false" ht="23.25" hidden="false" customHeight="false" outlineLevel="0" collapsed="false">
      <c r="A5485" s="884" t="s">
        <v>8464</v>
      </c>
      <c r="B5485" s="884" t="s">
        <v>26762</v>
      </c>
      <c r="C5485" s="885" t="s">
        <v>26763</v>
      </c>
      <c r="D5485" s="884" t="s">
        <v>12719</v>
      </c>
      <c r="E5485" s="884" t="s">
        <v>26764</v>
      </c>
      <c r="F5485" s="884" t="s">
        <v>26765</v>
      </c>
    </row>
    <row r="5486" customFormat="false" ht="23.25" hidden="false" customHeight="false" outlineLevel="0" collapsed="false">
      <c r="A5486" s="884" t="s">
        <v>8464</v>
      </c>
      <c r="B5486" s="884" t="s">
        <v>26766</v>
      </c>
      <c r="C5486" s="885" t="s">
        <v>26767</v>
      </c>
      <c r="D5486" s="884" t="s">
        <v>12719</v>
      </c>
      <c r="E5486" s="884" t="s">
        <v>26768</v>
      </c>
      <c r="F5486" s="884" t="s">
        <v>26769</v>
      </c>
    </row>
    <row r="5487" customFormat="false" ht="23.25" hidden="false" customHeight="false" outlineLevel="0" collapsed="false">
      <c r="A5487" s="884" t="s">
        <v>8464</v>
      </c>
      <c r="B5487" s="884" t="s">
        <v>26770</v>
      </c>
      <c r="C5487" s="885" t="s">
        <v>26771</v>
      </c>
      <c r="D5487" s="884" t="s">
        <v>12719</v>
      </c>
      <c r="E5487" s="884" t="s">
        <v>26772</v>
      </c>
      <c r="F5487" s="884" t="s">
        <v>26773</v>
      </c>
    </row>
    <row r="5488" customFormat="false" ht="23.25" hidden="false" customHeight="false" outlineLevel="0" collapsed="false">
      <c r="A5488" s="884" t="s">
        <v>8464</v>
      </c>
      <c r="B5488" s="884" t="s">
        <v>26774</v>
      </c>
      <c r="C5488" s="885" t="s">
        <v>26775</v>
      </c>
      <c r="D5488" s="884" t="s">
        <v>12719</v>
      </c>
      <c r="E5488" s="884" t="s">
        <v>26776</v>
      </c>
      <c r="F5488" s="884" t="s">
        <v>26777</v>
      </c>
    </row>
    <row r="5489" customFormat="false" ht="23.25" hidden="false" customHeight="false" outlineLevel="0" collapsed="false">
      <c r="A5489" s="884" t="s">
        <v>8464</v>
      </c>
      <c r="B5489" s="884" t="s">
        <v>26778</v>
      </c>
      <c r="C5489" s="885" t="s">
        <v>26779</v>
      </c>
      <c r="D5489" s="884" t="s">
        <v>12719</v>
      </c>
      <c r="E5489" s="884" t="s">
        <v>26780</v>
      </c>
      <c r="F5489" s="884" t="s">
        <v>26781</v>
      </c>
    </row>
    <row r="5490" customFormat="false" ht="23.25" hidden="false" customHeight="false" outlineLevel="0" collapsed="false">
      <c r="A5490" s="884" t="s">
        <v>8464</v>
      </c>
      <c r="B5490" s="884" t="s">
        <v>26782</v>
      </c>
      <c r="C5490" s="885" t="s">
        <v>26783</v>
      </c>
      <c r="D5490" s="884" t="s">
        <v>12719</v>
      </c>
      <c r="E5490" s="884" t="s">
        <v>26784</v>
      </c>
      <c r="F5490" s="884" t="s">
        <v>26785</v>
      </c>
    </row>
    <row r="5491" customFormat="false" ht="23.25" hidden="false" customHeight="false" outlineLevel="0" collapsed="false">
      <c r="A5491" s="884" t="s">
        <v>8464</v>
      </c>
      <c r="B5491" s="884" t="s">
        <v>26786</v>
      </c>
      <c r="C5491" s="885" t="s">
        <v>26787</v>
      </c>
      <c r="D5491" s="884" t="s">
        <v>12719</v>
      </c>
      <c r="E5491" s="884" t="s">
        <v>26788</v>
      </c>
      <c r="F5491" s="884" t="s">
        <v>26789</v>
      </c>
    </row>
    <row r="5492" customFormat="false" ht="23.25" hidden="false" customHeight="false" outlineLevel="0" collapsed="false">
      <c r="A5492" s="884" t="s">
        <v>8464</v>
      </c>
      <c r="B5492" s="884" t="s">
        <v>26790</v>
      </c>
      <c r="C5492" s="885" t="s">
        <v>26791</v>
      </c>
      <c r="D5492" s="884" t="s">
        <v>12719</v>
      </c>
      <c r="E5492" s="884" t="s">
        <v>26792</v>
      </c>
      <c r="F5492" s="884" t="s">
        <v>26793</v>
      </c>
    </row>
    <row r="5493" customFormat="false" ht="23.25" hidden="false" customHeight="false" outlineLevel="0" collapsed="false">
      <c r="A5493" s="884" t="s">
        <v>8464</v>
      </c>
      <c r="B5493" s="884" t="s">
        <v>26794</v>
      </c>
      <c r="C5493" s="885" t="s">
        <v>26795</v>
      </c>
      <c r="D5493" s="884" t="s">
        <v>12719</v>
      </c>
      <c r="E5493" s="884" t="s">
        <v>26796</v>
      </c>
      <c r="F5493" s="884" t="s">
        <v>26797</v>
      </c>
    </row>
    <row r="5494" customFormat="false" ht="23.25" hidden="false" customHeight="false" outlineLevel="0" collapsed="false">
      <c r="A5494" s="884" t="s">
        <v>8464</v>
      </c>
      <c r="B5494" s="884" t="s">
        <v>26798</v>
      </c>
      <c r="C5494" s="885" t="s">
        <v>26799</v>
      </c>
      <c r="D5494" s="884" t="s">
        <v>12719</v>
      </c>
      <c r="E5494" s="884" t="s">
        <v>26800</v>
      </c>
      <c r="F5494" s="884" t="s">
        <v>26801</v>
      </c>
    </row>
    <row r="5495" customFormat="false" ht="23.25" hidden="false" customHeight="false" outlineLevel="0" collapsed="false">
      <c r="A5495" s="884" t="s">
        <v>8464</v>
      </c>
      <c r="B5495" s="884" t="s">
        <v>26802</v>
      </c>
      <c r="C5495" s="885" t="s">
        <v>26803</v>
      </c>
      <c r="D5495" s="884" t="s">
        <v>12719</v>
      </c>
      <c r="E5495" s="884" t="s">
        <v>14452</v>
      </c>
      <c r="F5495" s="884" t="s">
        <v>26804</v>
      </c>
    </row>
    <row r="5496" customFormat="false" ht="23.25" hidden="false" customHeight="false" outlineLevel="0" collapsed="false">
      <c r="A5496" s="884" t="s">
        <v>8464</v>
      </c>
      <c r="B5496" s="884" t="s">
        <v>26805</v>
      </c>
      <c r="C5496" s="885" t="s">
        <v>26806</v>
      </c>
      <c r="D5496" s="884" t="s">
        <v>12719</v>
      </c>
      <c r="E5496" s="884" t="s">
        <v>26807</v>
      </c>
      <c r="F5496" s="884" t="s">
        <v>26808</v>
      </c>
    </row>
    <row r="5497" customFormat="false" ht="15" hidden="false" customHeight="false" outlineLevel="0" collapsed="false">
      <c r="A5497" s="884" t="s">
        <v>8464</v>
      </c>
      <c r="B5497" s="884" t="s">
        <v>26809</v>
      </c>
      <c r="C5497" s="885" t="s">
        <v>26810</v>
      </c>
      <c r="D5497" s="884" t="s">
        <v>12719</v>
      </c>
      <c r="E5497" s="884" t="s">
        <v>26811</v>
      </c>
      <c r="F5497" s="884" t="s">
        <v>26812</v>
      </c>
    </row>
    <row r="5498" customFormat="false" ht="15" hidden="false" customHeight="false" outlineLevel="0" collapsed="false">
      <c r="A5498" s="884" t="s">
        <v>8464</v>
      </c>
      <c r="B5498" s="884" t="s">
        <v>26813</v>
      </c>
      <c r="C5498" s="885" t="s">
        <v>26814</v>
      </c>
      <c r="D5498" s="884" t="s">
        <v>12719</v>
      </c>
      <c r="E5498" s="884" t="s">
        <v>26815</v>
      </c>
      <c r="F5498" s="884" t="s">
        <v>26816</v>
      </c>
    </row>
    <row r="5499" customFormat="false" ht="15" hidden="false" customHeight="false" outlineLevel="0" collapsed="false">
      <c r="A5499" s="884" t="s">
        <v>8464</v>
      </c>
      <c r="B5499" s="884" t="s">
        <v>26817</v>
      </c>
      <c r="C5499" s="885" t="s">
        <v>26818</v>
      </c>
      <c r="D5499" s="884" t="s">
        <v>12719</v>
      </c>
      <c r="E5499" s="884" t="s">
        <v>26819</v>
      </c>
      <c r="F5499" s="884" t="s">
        <v>26820</v>
      </c>
    </row>
    <row r="5500" customFormat="false" ht="15" hidden="false" customHeight="false" outlineLevel="0" collapsed="false">
      <c r="A5500" s="884" t="s">
        <v>8464</v>
      </c>
      <c r="B5500" s="884" t="s">
        <v>26821</v>
      </c>
      <c r="C5500" s="885" t="s">
        <v>26822</v>
      </c>
      <c r="D5500" s="884" t="s">
        <v>12719</v>
      </c>
      <c r="E5500" s="884" t="s">
        <v>26823</v>
      </c>
      <c r="F5500" s="884" t="s">
        <v>26824</v>
      </c>
    </row>
    <row r="5501" customFormat="false" ht="15" hidden="false" customHeight="false" outlineLevel="0" collapsed="false">
      <c r="A5501" s="884" t="s">
        <v>8464</v>
      </c>
      <c r="B5501" s="884" t="s">
        <v>26825</v>
      </c>
      <c r="C5501" s="885" t="s">
        <v>26826</v>
      </c>
      <c r="D5501" s="884" t="s">
        <v>12719</v>
      </c>
      <c r="E5501" s="884" t="s">
        <v>26827</v>
      </c>
      <c r="F5501" s="884" t="s">
        <v>26828</v>
      </c>
    </row>
    <row r="5502" customFormat="false" ht="15" hidden="false" customHeight="false" outlineLevel="0" collapsed="false">
      <c r="A5502" s="884" t="s">
        <v>8464</v>
      </c>
      <c r="B5502" s="884" t="s">
        <v>26829</v>
      </c>
      <c r="C5502" s="885" t="s">
        <v>26830</v>
      </c>
      <c r="D5502" s="884" t="s">
        <v>12719</v>
      </c>
      <c r="E5502" s="884" t="s">
        <v>26831</v>
      </c>
      <c r="F5502" s="884" t="s">
        <v>26832</v>
      </c>
    </row>
    <row r="5503" customFormat="false" ht="15" hidden="false" customHeight="false" outlineLevel="0" collapsed="false">
      <c r="A5503" s="884" t="s">
        <v>8464</v>
      </c>
      <c r="B5503" s="884" t="s">
        <v>26833</v>
      </c>
      <c r="C5503" s="885" t="s">
        <v>26834</v>
      </c>
      <c r="D5503" s="884" t="s">
        <v>12719</v>
      </c>
      <c r="E5503" s="884" t="s">
        <v>26835</v>
      </c>
      <c r="F5503" s="884" t="s">
        <v>26836</v>
      </c>
    </row>
    <row r="5504" customFormat="false" ht="23.25" hidden="false" customHeight="false" outlineLevel="0" collapsed="false">
      <c r="A5504" s="884" t="s">
        <v>8464</v>
      </c>
      <c r="B5504" s="884" t="s">
        <v>26837</v>
      </c>
      <c r="C5504" s="885" t="s">
        <v>26838</v>
      </c>
      <c r="D5504" s="884" t="s">
        <v>12719</v>
      </c>
      <c r="E5504" s="884" t="s">
        <v>26839</v>
      </c>
      <c r="F5504" s="884" t="s">
        <v>26840</v>
      </c>
    </row>
    <row r="5505" customFormat="false" ht="23.25" hidden="false" customHeight="false" outlineLevel="0" collapsed="false">
      <c r="A5505" s="884" t="s">
        <v>8464</v>
      </c>
      <c r="B5505" s="884" t="s">
        <v>26841</v>
      </c>
      <c r="C5505" s="885" t="s">
        <v>26842</v>
      </c>
      <c r="D5505" s="884" t="s">
        <v>12719</v>
      </c>
      <c r="E5505" s="884" t="s">
        <v>26843</v>
      </c>
      <c r="F5505" s="884" t="s">
        <v>26844</v>
      </c>
    </row>
    <row r="5506" customFormat="false" ht="23.25" hidden="false" customHeight="false" outlineLevel="0" collapsed="false">
      <c r="A5506" s="884" t="s">
        <v>8464</v>
      </c>
      <c r="B5506" s="884" t="s">
        <v>26845</v>
      </c>
      <c r="C5506" s="885" t="s">
        <v>26846</v>
      </c>
      <c r="D5506" s="884" t="s">
        <v>12719</v>
      </c>
      <c r="E5506" s="884" t="s">
        <v>26847</v>
      </c>
      <c r="F5506" s="884" t="s">
        <v>26848</v>
      </c>
    </row>
    <row r="5507" customFormat="false" ht="23.25" hidden="false" customHeight="false" outlineLevel="0" collapsed="false">
      <c r="A5507" s="884" t="s">
        <v>8464</v>
      </c>
      <c r="B5507" s="884" t="s">
        <v>26849</v>
      </c>
      <c r="C5507" s="885" t="s">
        <v>26850</v>
      </c>
      <c r="D5507" s="884" t="s">
        <v>12719</v>
      </c>
      <c r="E5507" s="884" t="s">
        <v>26851</v>
      </c>
      <c r="F5507" s="884" t="s">
        <v>26852</v>
      </c>
    </row>
    <row r="5508" customFormat="false" ht="23.25" hidden="false" customHeight="false" outlineLevel="0" collapsed="false">
      <c r="A5508" s="884" t="s">
        <v>8464</v>
      </c>
      <c r="B5508" s="884" t="s">
        <v>26853</v>
      </c>
      <c r="C5508" s="885" t="s">
        <v>26854</v>
      </c>
      <c r="D5508" s="884" t="s">
        <v>12719</v>
      </c>
      <c r="E5508" s="884" t="s">
        <v>26855</v>
      </c>
      <c r="F5508" s="884" t="s">
        <v>26856</v>
      </c>
    </row>
    <row r="5509" customFormat="false" ht="23.25" hidden="false" customHeight="false" outlineLevel="0" collapsed="false">
      <c r="A5509" s="884" t="s">
        <v>8464</v>
      </c>
      <c r="B5509" s="884" t="s">
        <v>26857</v>
      </c>
      <c r="C5509" s="885" t="s">
        <v>26858</v>
      </c>
      <c r="D5509" s="884" t="s">
        <v>12719</v>
      </c>
      <c r="E5509" s="884" t="s">
        <v>26859</v>
      </c>
      <c r="F5509" s="884" t="s">
        <v>26860</v>
      </c>
    </row>
    <row r="5510" customFormat="false" ht="15" hidden="false" customHeight="false" outlineLevel="0" collapsed="false">
      <c r="A5510" s="884" t="s">
        <v>8464</v>
      </c>
      <c r="B5510" s="884" t="s">
        <v>26861</v>
      </c>
      <c r="C5510" s="885" t="s">
        <v>26862</v>
      </c>
      <c r="D5510" s="884" t="s">
        <v>12719</v>
      </c>
      <c r="E5510" s="884" t="s">
        <v>26863</v>
      </c>
      <c r="F5510" s="884" t="s">
        <v>26864</v>
      </c>
    </row>
    <row r="5511" customFormat="false" ht="15" hidden="false" customHeight="false" outlineLevel="0" collapsed="false">
      <c r="A5511" s="884" t="s">
        <v>8464</v>
      </c>
      <c r="B5511" s="884" t="s">
        <v>26865</v>
      </c>
      <c r="C5511" s="885" t="s">
        <v>26866</v>
      </c>
      <c r="D5511" s="884" t="s">
        <v>12719</v>
      </c>
      <c r="E5511" s="884" t="s">
        <v>26867</v>
      </c>
      <c r="F5511" s="884" t="s">
        <v>26868</v>
      </c>
    </row>
    <row r="5512" customFormat="false" ht="15" hidden="false" customHeight="false" outlineLevel="0" collapsed="false">
      <c r="A5512" s="884" t="s">
        <v>8464</v>
      </c>
      <c r="B5512" s="884" t="s">
        <v>26869</v>
      </c>
      <c r="C5512" s="885" t="s">
        <v>26870</v>
      </c>
      <c r="D5512" s="884" t="s">
        <v>12719</v>
      </c>
      <c r="E5512" s="884" t="s">
        <v>26871</v>
      </c>
      <c r="F5512" s="884" t="s">
        <v>26872</v>
      </c>
    </row>
    <row r="5513" customFormat="false" ht="23.25" hidden="false" customHeight="false" outlineLevel="0" collapsed="false">
      <c r="A5513" s="884" t="s">
        <v>8464</v>
      </c>
      <c r="B5513" s="884" t="s">
        <v>26873</v>
      </c>
      <c r="C5513" s="885" t="s">
        <v>26874</v>
      </c>
      <c r="D5513" s="884" t="s">
        <v>12719</v>
      </c>
      <c r="E5513" s="884" t="s">
        <v>26875</v>
      </c>
      <c r="F5513" s="884" t="s">
        <v>26876</v>
      </c>
    </row>
    <row r="5514" customFormat="false" ht="23.25" hidden="false" customHeight="false" outlineLevel="0" collapsed="false">
      <c r="A5514" s="884" t="s">
        <v>8464</v>
      </c>
      <c r="B5514" s="884" t="s">
        <v>26877</v>
      </c>
      <c r="C5514" s="885" t="s">
        <v>26878</v>
      </c>
      <c r="D5514" s="884" t="s">
        <v>12719</v>
      </c>
      <c r="E5514" s="884" t="s">
        <v>26879</v>
      </c>
      <c r="F5514" s="884" t="s">
        <v>26880</v>
      </c>
    </row>
    <row r="5515" customFormat="false" ht="23.25" hidden="false" customHeight="false" outlineLevel="0" collapsed="false">
      <c r="A5515" s="884" t="s">
        <v>8464</v>
      </c>
      <c r="B5515" s="884" t="s">
        <v>26881</v>
      </c>
      <c r="C5515" s="885" t="s">
        <v>26882</v>
      </c>
      <c r="D5515" s="884" t="s">
        <v>12719</v>
      </c>
      <c r="E5515" s="884" t="s">
        <v>26883</v>
      </c>
      <c r="F5515" s="884" t="s">
        <v>26884</v>
      </c>
    </row>
    <row r="5516" customFormat="false" ht="23.25" hidden="false" customHeight="false" outlineLevel="0" collapsed="false">
      <c r="A5516" s="884" t="s">
        <v>8464</v>
      </c>
      <c r="B5516" s="884" t="s">
        <v>26885</v>
      </c>
      <c r="C5516" s="885" t="s">
        <v>26886</v>
      </c>
      <c r="D5516" s="884" t="s">
        <v>12719</v>
      </c>
      <c r="E5516" s="884" t="s">
        <v>26887</v>
      </c>
      <c r="F5516" s="884" t="s">
        <v>26888</v>
      </c>
    </row>
    <row r="5517" customFormat="false" ht="23.25" hidden="false" customHeight="false" outlineLevel="0" collapsed="false">
      <c r="A5517" s="884" t="s">
        <v>8464</v>
      </c>
      <c r="B5517" s="884" t="s">
        <v>26889</v>
      </c>
      <c r="C5517" s="885" t="s">
        <v>26890</v>
      </c>
      <c r="D5517" s="884" t="s">
        <v>12719</v>
      </c>
      <c r="E5517" s="884" t="s">
        <v>26891</v>
      </c>
      <c r="F5517" s="884" t="s">
        <v>26892</v>
      </c>
    </row>
    <row r="5518" customFormat="false" ht="23.25" hidden="false" customHeight="false" outlineLevel="0" collapsed="false">
      <c r="A5518" s="884" t="s">
        <v>8464</v>
      </c>
      <c r="B5518" s="884" t="s">
        <v>26893</v>
      </c>
      <c r="C5518" s="885" t="s">
        <v>26894</v>
      </c>
      <c r="D5518" s="884" t="s">
        <v>12719</v>
      </c>
      <c r="E5518" s="884" t="s">
        <v>26895</v>
      </c>
      <c r="F5518" s="884" t="s">
        <v>26896</v>
      </c>
    </row>
    <row r="5519" customFormat="false" ht="23.25" hidden="false" customHeight="false" outlineLevel="0" collapsed="false">
      <c r="A5519" s="884" t="s">
        <v>8464</v>
      </c>
      <c r="B5519" s="884" t="s">
        <v>26897</v>
      </c>
      <c r="C5519" s="885" t="s">
        <v>26898</v>
      </c>
      <c r="D5519" s="884" t="s">
        <v>12719</v>
      </c>
      <c r="E5519" s="884" t="s">
        <v>26899</v>
      </c>
      <c r="F5519" s="884" t="s">
        <v>26900</v>
      </c>
    </row>
    <row r="5520" customFormat="false" ht="23.25" hidden="false" customHeight="false" outlineLevel="0" collapsed="false">
      <c r="A5520" s="884" t="s">
        <v>8464</v>
      </c>
      <c r="B5520" s="884" t="s">
        <v>26901</v>
      </c>
      <c r="C5520" s="885" t="s">
        <v>26902</v>
      </c>
      <c r="D5520" s="884" t="s">
        <v>12719</v>
      </c>
      <c r="E5520" s="884" t="s">
        <v>26903</v>
      </c>
      <c r="F5520" s="884" t="s">
        <v>26904</v>
      </c>
    </row>
    <row r="5521" customFormat="false" ht="23.25" hidden="false" customHeight="false" outlineLevel="0" collapsed="false">
      <c r="A5521" s="884" t="s">
        <v>8464</v>
      </c>
      <c r="B5521" s="884" t="s">
        <v>26905</v>
      </c>
      <c r="C5521" s="885" t="s">
        <v>26906</v>
      </c>
      <c r="D5521" s="884" t="s">
        <v>12719</v>
      </c>
      <c r="E5521" s="884" t="s">
        <v>26907</v>
      </c>
      <c r="F5521" s="884" t="s">
        <v>26908</v>
      </c>
    </row>
    <row r="5522" customFormat="false" ht="23.25" hidden="false" customHeight="false" outlineLevel="0" collapsed="false">
      <c r="A5522" s="884" t="s">
        <v>8464</v>
      </c>
      <c r="B5522" s="884" t="s">
        <v>26909</v>
      </c>
      <c r="C5522" s="885" t="s">
        <v>26910</v>
      </c>
      <c r="D5522" s="884" t="s">
        <v>12719</v>
      </c>
      <c r="E5522" s="884" t="s">
        <v>26911</v>
      </c>
      <c r="F5522" s="884" t="s">
        <v>26912</v>
      </c>
    </row>
    <row r="5523" customFormat="false" ht="15" hidden="false" customHeight="false" outlineLevel="0" collapsed="false">
      <c r="A5523" s="884" t="s">
        <v>8464</v>
      </c>
      <c r="B5523" s="884" t="s">
        <v>26913</v>
      </c>
      <c r="C5523" s="885" t="s">
        <v>26914</v>
      </c>
      <c r="D5523" s="884" t="s">
        <v>12719</v>
      </c>
      <c r="E5523" s="884" t="s">
        <v>26915</v>
      </c>
      <c r="F5523" s="884" t="s">
        <v>26916</v>
      </c>
    </row>
    <row r="5524" customFormat="false" ht="15" hidden="false" customHeight="false" outlineLevel="0" collapsed="false">
      <c r="A5524" s="884" t="s">
        <v>8464</v>
      </c>
      <c r="B5524" s="884" t="s">
        <v>26917</v>
      </c>
      <c r="C5524" s="885" t="s">
        <v>26918</v>
      </c>
      <c r="D5524" s="884" t="s">
        <v>12719</v>
      </c>
      <c r="E5524" s="884" t="s">
        <v>26919</v>
      </c>
      <c r="F5524" s="884" t="s">
        <v>26920</v>
      </c>
    </row>
    <row r="5525" customFormat="false" ht="15" hidden="false" customHeight="false" outlineLevel="0" collapsed="false">
      <c r="A5525" s="884" t="s">
        <v>8464</v>
      </c>
      <c r="B5525" s="884" t="s">
        <v>26921</v>
      </c>
      <c r="C5525" s="885" t="s">
        <v>26922</v>
      </c>
      <c r="D5525" s="884" t="s">
        <v>12719</v>
      </c>
      <c r="E5525" s="884" t="s">
        <v>26923</v>
      </c>
      <c r="F5525" s="884" t="s">
        <v>26924</v>
      </c>
    </row>
    <row r="5526" customFormat="false" ht="23.25" hidden="false" customHeight="false" outlineLevel="0" collapsed="false">
      <c r="A5526" s="884" t="s">
        <v>8464</v>
      </c>
      <c r="B5526" s="884" t="s">
        <v>26925</v>
      </c>
      <c r="C5526" s="885" t="s">
        <v>26926</v>
      </c>
      <c r="D5526" s="884" t="s">
        <v>12719</v>
      </c>
      <c r="E5526" s="884" t="s">
        <v>26927</v>
      </c>
      <c r="F5526" s="884" t="s">
        <v>26928</v>
      </c>
    </row>
    <row r="5527" customFormat="false" ht="23.25" hidden="false" customHeight="false" outlineLevel="0" collapsed="false">
      <c r="A5527" s="884" t="s">
        <v>8464</v>
      </c>
      <c r="B5527" s="884" t="s">
        <v>26929</v>
      </c>
      <c r="C5527" s="885" t="s">
        <v>26930</v>
      </c>
      <c r="D5527" s="884" t="s">
        <v>12719</v>
      </c>
      <c r="E5527" s="884" t="s">
        <v>26931</v>
      </c>
      <c r="F5527" s="884" t="s">
        <v>26932</v>
      </c>
    </row>
    <row r="5528" customFormat="false" ht="23.25" hidden="false" customHeight="false" outlineLevel="0" collapsed="false">
      <c r="A5528" s="884" t="s">
        <v>8464</v>
      </c>
      <c r="B5528" s="884" t="s">
        <v>26933</v>
      </c>
      <c r="C5528" s="885" t="s">
        <v>26934</v>
      </c>
      <c r="D5528" s="884" t="s">
        <v>12719</v>
      </c>
      <c r="E5528" s="884" t="s">
        <v>26935</v>
      </c>
      <c r="F5528" s="884" t="s">
        <v>26936</v>
      </c>
    </row>
    <row r="5529" customFormat="false" ht="15" hidden="false" customHeight="false" outlineLevel="0" collapsed="false">
      <c r="A5529" s="884" t="s">
        <v>8464</v>
      </c>
      <c r="B5529" s="884" t="s">
        <v>26937</v>
      </c>
      <c r="C5529" s="885" t="s">
        <v>26938</v>
      </c>
      <c r="D5529" s="884" t="s">
        <v>12719</v>
      </c>
      <c r="E5529" s="884" t="s">
        <v>26939</v>
      </c>
      <c r="F5529" s="884" t="s">
        <v>26940</v>
      </c>
    </row>
    <row r="5530" customFormat="false" ht="15" hidden="false" customHeight="false" outlineLevel="0" collapsed="false">
      <c r="A5530" s="884" t="s">
        <v>8464</v>
      </c>
      <c r="B5530" s="884" t="s">
        <v>26941</v>
      </c>
      <c r="C5530" s="885" t="s">
        <v>26942</v>
      </c>
      <c r="D5530" s="884" t="s">
        <v>12719</v>
      </c>
      <c r="E5530" s="884" t="s">
        <v>26943</v>
      </c>
      <c r="F5530" s="884" t="s">
        <v>26944</v>
      </c>
    </row>
    <row r="5531" customFormat="false" ht="23.25" hidden="false" customHeight="false" outlineLevel="0" collapsed="false">
      <c r="A5531" s="884" t="s">
        <v>8464</v>
      </c>
      <c r="B5531" s="884" t="s">
        <v>26945</v>
      </c>
      <c r="C5531" s="885" t="s">
        <v>26946</v>
      </c>
      <c r="D5531" s="884" t="s">
        <v>12719</v>
      </c>
      <c r="E5531" s="884" t="s">
        <v>26947</v>
      </c>
      <c r="F5531" s="884" t="s">
        <v>26948</v>
      </c>
    </row>
    <row r="5532" customFormat="false" ht="23.25" hidden="false" customHeight="false" outlineLevel="0" collapsed="false">
      <c r="A5532" s="884" t="s">
        <v>8464</v>
      </c>
      <c r="B5532" s="884" t="s">
        <v>26949</v>
      </c>
      <c r="C5532" s="885" t="s">
        <v>26950</v>
      </c>
      <c r="D5532" s="884" t="s">
        <v>12719</v>
      </c>
      <c r="E5532" s="884" t="s">
        <v>26951</v>
      </c>
      <c r="F5532" s="884" t="s">
        <v>26952</v>
      </c>
    </row>
    <row r="5533" customFormat="false" ht="15" hidden="false" customHeight="false" outlineLevel="0" collapsed="false">
      <c r="A5533" s="884" t="s">
        <v>8464</v>
      </c>
      <c r="B5533" s="884" t="s">
        <v>26953</v>
      </c>
      <c r="C5533" s="885" t="s">
        <v>26954</v>
      </c>
      <c r="D5533" s="884" t="s">
        <v>12719</v>
      </c>
      <c r="E5533" s="884" t="s">
        <v>26955</v>
      </c>
      <c r="F5533" s="884" t="s">
        <v>26956</v>
      </c>
    </row>
    <row r="5534" customFormat="false" ht="15" hidden="false" customHeight="false" outlineLevel="0" collapsed="false">
      <c r="A5534" s="884" t="s">
        <v>8464</v>
      </c>
      <c r="B5534" s="884" t="s">
        <v>26957</v>
      </c>
      <c r="C5534" s="885" t="s">
        <v>26958</v>
      </c>
      <c r="D5534" s="884" t="s">
        <v>12719</v>
      </c>
      <c r="E5534" s="884" t="s">
        <v>26959</v>
      </c>
      <c r="F5534" s="884" t="s">
        <v>26960</v>
      </c>
    </row>
    <row r="5535" customFormat="false" ht="15" hidden="false" customHeight="false" outlineLevel="0" collapsed="false">
      <c r="A5535" s="884" t="s">
        <v>8464</v>
      </c>
      <c r="B5535" s="884" t="s">
        <v>26961</v>
      </c>
      <c r="C5535" s="885" t="s">
        <v>26962</v>
      </c>
      <c r="D5535" s="884" t="s">
        <v>12719</v>
      </c>
      <c r="E5535" s="884" t="s">
        <v>26963</v>
      </c>
      <c r="F5535" s="884" t="s">
        <v>26964</v>
      </c>
    </row>
    <row r="5536" customFormat="false" ht="15" hidden="false" customHeight="false" outlineLevel="0" collapsed="false">
      <c r="A5536" s="884" t="s">
        <v>8464</v>
      </c>
      <c r="B5536" s="884" t="s">
        <v>26965</v>
      </c>
      <c r="C5536" s="885" t="s">
        <v>26966</v>
      </c>
      <c r="D5536" s="884" t="s">
        <v>12719</v>
      </c>
      <c r="E5536" s="884" t="s">
        <v>26967</v>
      </c>
      <c r="F5536" s="884" t="s">
        <v>26968</v>
      </c>
    </row>
    <row r="5537" customFormat="false" ht="23.25" hidden="false" customHeight="false" outlineLevel="0" collapsed="false">
      <c r="A5537" s="884" t="s">
        <v>8464</v>
      </c>
      <c r="B5537" s="884" t="s">
        <v>26969</v>
      </c>
      <c r="C5537" s="885" t="s">
        <v>26970</v>
      </c>
      <c r="D5537" s="884" t="s">
        <v>12719</v>
      </c>
      <c r="E5537" s="884" t="s">
        <v>26971</v>
      </c>
      <c r="F5537" s="884" t="s">
        <v>26972</v>
      </c>
    </row>
    <row r="5538" customFormat="false" ht="23.25" hidden="false" customHeight="false" outlineLevel="0" collapsed="false">
      <c r="A5538" s="884" t="s">
        <v>8464</v>
      </c>
      <c r="B5538" s="884" t="s">
        <v>26973</v>
      </c>
      <c r="C5538" s="885" t="s">
        <v>26974</v>
      </c>
      <c r="D5538" s="884" t="s">
        <v>12719</v>
      </c>
      <c r="E5538" s="884" t="s">
        <v>16342</v>
      </c>
      <c r="F5538" s="884" t="s">
        <v>26975</v>
      </c>
    </row>
    <row r="5539" customFormat="false" ht="15" hidden="false" customHeight="false" outlineLevel="0" collapsed="false">
      <c r="A5539" s="884" t="s">
        <v>8464</v>
      </c>
      <c r="B5539" s="884" t="s">
        <v>26976</v>
      </c>
      <c r="C5539" s="885" t="s">
        <v>26977</v>
      </c>
      <c r="D5539" s="884" t="s">
        <v>12719</v>
      </c>
      <c r="E5539" s="884" t="s">
        <v>26978</v>
      </c>
      <c r="F5539" s="884" t="s">
        <v>26979</v>
      </c>
    </row>
    <row r="5540" customFormat="false" ht="15" hidden="false" customHeight="false" outlineLevel="0" collapsed="false">
      <c r="A5540" s="884" t="s">
        <v>8464</v>
      </c>
      <c r="B5540" s="884" t="s">
        <v>26980</v>
      </c>
      <c r="C5540" s="885" t="s">
        <v>26981</v>
      </c>
      <c r="D5540" s="884" t="s">
        <v>12719</v>
      </c>
      <c r="E5540" s="884" t="s">
        <v>8585</v>
      </c>
      <c r="F5540" s="884" t="s">
        <v>26982</v>
      </c>
    </row>
    <row r="5541" customFormat="false" ht="15" hidden="false" customHeight="false" outlineLevel="0" collapsed="false">
      <c r="A5541" s="884" t="s">
        <v>8464</v>
      </c>
      <c r="B5541" s="884" t="s">
        <v>26983</v>
      </c>
      <c r="C5541" s="885" t="s">
        <v>26984</v>
      </c>
      <c r="D5541" s="884" t="s">
        <v>12719</v>
      </c>
      <c r="E5541" s="884" t="s">
        <v>25517</v>
      </c>
      <c r="F5541" s="884" t="s">
        <v>26985</v>
      </c>
    </row>
    <row r="5542" customFormat="false" ht="15" hidden="false" customHeight="false" outlineLevel="0" collapsed="false">
      <c r="A5542" s="884" t="s">
        <v>8464</v>
      </c>
      <c r="B5542" s="884" t="s">
        <v>26986</v>
      </c>
      <c r="C5542" s="885" t="s">
        <v>26987</v>
      </c>
      <c r="D5542" s="884" t="s">
        <v>12719</v>
      </c>
      <c r="E5542" s="884" t="s">
        <v>26988</v>
      </c>
      <c r="F5542" s="884" t="s">
        <v>24468</v>
      </c>
    </row>
    <row r="5543" customFormat="false" ht="15" hidden="false" customHeight="false" outlineLevel="0" collapsed="false">
      <c r="A5543" s="884" t="s">
        <v>8464</v>
      </c>
      <c r="B5543" s="884" t="s">
        <v>26989</v>
      </c>
      <c r="C5543" s="885" t="s">
        <v>26990</v>
      </c>
      <c r="D5543" s="884" t="s">
        <v>12719</v>
      </c>
      <c r="E5543" s="884" t="s">
        <v>26991</v>
      </c>
      <c r="F5543" s="884" t="s">
        <v>26992</v>
      </c>
    </row>
    <row r="5544" customFormat="false" ht="15" hidden="false" customHeight="false" outlineLevel="0" collapsed="false">
      <c r="A5544" s="884" t="s">
        <v>8464</v>
      </c>
      <c r="B5544" s="884" t="s">
        <v>26993</v>
      </c>
      <c r="C5544" s="885" t="s">
        <v>26994</v>
      </c>
      <c r="D5544" s="884" t="s">
        <v>12719</v>
      </c>
      <c r="E5544" s="884" t="s">
        <v>26995</v>
      </c>
      <c r="F5544" s="884" t="s">
        <v>8927</v>
      </c>
    </row>
    <row r="5545" customFormat="false" ht="15" hidden="false" customHeight="false" outlineLevel="0" collapsed="false">
      <c r="A5545" s="884" t="s">
        <v>8464</v>
      </c>
      <c r="B5545" s="884" t="s">
        <v>26996</v>
      </c>
      <c r="C5545" s="885" t="s">
        <v>26997</v>
      </c>
      <c r="D5545" s="884" t="s">
        <v>12719</v>
      </c>
      <c r="E5545" s="884" t="s">
        <v>18686</v>
      </c>
      <c r="F5545" s="884" t="s">
        <v>15535</v>
      </c>
    </row>
    <row r="5546" customFormat="false" ht="15" hidden="false" customHeight="false" outlineLevel="0" collapsed="false">
      <c r="A5546" s="884" t="s">
        <v>8464</v>
      </c>
      <c r="B5546" s="884" t="s">
        <v>26998</v>
      </c>
      <c r="C5546" s="885" t="s">
        <v>26999</v>
      </c>
      <c r="D5546" s="884" t="s">
        <v>12719</v>
      </c>
      <c r="E5546" s="884" t="s">
        <v>25153</v>
      </c>
      <c r="F5546" s="884" t="s">
        <v>27000</v>
      </c>
    </row>
    <row r="5547" customFormat="false" ht="15" hidden="false" customHeight="false" outlineLevel="0" collapsed="false">
      <c r="A5547" s="884" t="s">
        <v>8464</v>
      </c>
      <c r="B5547" s="884" t="s">
        <v>27001</v>
      </c>
      <c r="C5547" s="885" t="s">
        <v>27002</v>
      </c>
      <c r="D5547" s="884" t="s">
        <v>12719</v>
      </c>
      <c r="E5547" s="884" t="s">
        <v>27003</v>
      </c>
      <c r="F5547" s="884" t="s">
        <v>15660</v>
      </c>
    </row>
    <row r="5548" customFormat="false" ht="23.25" hidden="false" customHeight="false" outlineLevel="0" collapsed="false">
      <c r="A5548" s="884" t="s">
        <v>8464</v>
      </c>
      <c r="B5548" s="884" t="s">
        <v>27004</v>
      </c>
      <c r="C5548" s="885" t="s">
        <v>27005</v>
      </c>
      <c r="D5548" s="884" t="s">
        <v>8787</v>
      </c>
      <c r="E5548" s="884" t="s">
        <v>10957</v>
      </c>
      <c r="F5548" s="884" t="s">
        <v>11543</v>
      </c>
    </row>
    <row r="5549" customFormat="false" ht="15" hidden="false" customHeight="false" outlineLevel="0" collapsed="false">
      <c r="A5549" s="884" t="s">
        <v>8464</v>
      </c>
      <c r="B5549" s="884" t="s">
        <v>27006</v>
      </c>
      <c r="C5549" s="885" t="s">
        <v>27007</v>
      </c>
      <c r="D5549" s="884" t="s">
        <v>8787</v>
      </c>
      <c r="E5549" s="884" t="s">
        <v>10298</v>
      </c>
      <c r="F5549" s="884" t="s">
        <v>11803</v>
      </c>
    </row>
    <row r="5550" customFormat="false" ht="23.25" hidden="false" customHeight="false" outlineLevel="0" collapsed="false">
      <c r="A5550" s="884" t="s">
        <v>8464</v>
      </c>
      <c r="B5550" s="884" t="s">
        <v>27008</v>
      </c>
      <c r="C5550" s="885" t="s">
        <v>27009</v>
      </c>
      <c r="D5550" s="884" t="s">
        <v>8787</v>
      </c>
      <c r="E5550" s="884" t="s">
        <v>10327</v>
      </c>
      <c r="F5550" s="884" t="s">
        <v>10379</v>
      </c>
    </row>
    <row r="5551" customFormat="false" ht="23.25" hidden="false" customHeight="false" outlineLevel="0" collapsed="false">
      <c r="A5551" s="884" t="s">
        <v>8464</v>
      </c>
      <c r="B5551" s="884" t="s">
        <v>27010</v>
      </c>
      <c r="C5551" s="885" t="s">
        <v>27011</v>
      </c>
      <c r="D5551" s="884" t="s">
        <v>8787</v>
      </c>
      <c r="E5551" s="884" t="s">
        <v>10978</v>
      </c>
      <c r="F5551" s="884" t="s">
        <v>10642</v>
      </c>
    </row>
    <row r="5552" customFormat="false" ht="23.25" hidden="false" customHeight="false" outlineLevel="0" collapsed="false">
      <c r="A5552" s="884" t="s">
        <v>8464</v>
      </c>
      <c r="B5552" s="884" t="s">
        <v>27012</v>
      </c>
      <c r="C5552" s="885" t="s">
        <v>27013</v>
      </c>
      <c r="D5552" s="884" t="s">
        <v>8787</v>
      </c>
      <c r="E5552" s="884" t="s">
        <v>27014</v>
      </c>
      <c r="F5552" s="884" t="s">
        <v>11982</v>
      </c>
    </row>
    <row r="5553" customFormat="false" ht="23.25" hidden="false" customHeight="false" outlineLevel="0" collapsed="false">
      <c r="A5553" s="884" t="s">
        <v>8464</v>
      </c>
      <c r="B5553" s="884" t="s">
        <v>27015</v>
      </c>
      <c r="C5553" s="885" t="s">
        <v>27016</v>
      </c>
      <c r="D5553" s="884" t="s">
        <v>8787</v>
      </c>
      <c r="E5553" s="884" t="s">
        <v>11676</v>
      </c>
      <c r="F5553" s="884" t="s">
        <v>10966</v>
      </c>
    </row>
    <row r="5554" customFormat="false" ht="23.25" hidden="false" customHeight="false" outlineLevel="0" collapsed="false">
      <c r="A5554" s="884" t="s">
        <v>8464</v>
      </c>
      <c r="B5554" s="884" t="s">
        <v>27017</v>
      </c>
      <c r="C5554" s="885" t="s">
        <v>27018</v>
      </c>
      <c r="D5554" s="884" t="s">
        <v>8787</v>
      </c>
      <c r="E5554" s="884" t="s">
        <v>27019</v>
      </c>
      <c r="F5554" s="884" t="s">
        <v>11373</v>
      </c>
    </row>
    <row r="5555" customFormat="false" ht="23.25" hidden="false" customHeight="false" outlineLevel="0" collapsed="false">
      <c r="A5555" s="884" t="s">
        <v>8464</v>
      </c>
      <c r="B5555" s="884" t="s">
        <v>27020</v>
      </c>
      <c r="C5555" s="885" t="s">
        <v>27021</v>
      </c>
      <c r="D5555" s="884" t="s">
        <v>8787</v>
      </c>
      <c r="E5555" s="884" t="s">
        <v>9975</v>
      </c>
      <c r="F5555" s="884" t="s">
        <v>10793</v>
      </c>
    </row>
    <row r="5556" customFormat="false" ht="23.25" hidden="false" customHeight="false" outlineLevel="0" collapsed="false">
      <c r="A5556" s="884" t="s">
        <v>8464</v>
      </c>
      <c r="B5556" s="884" t="s">
        <v>27022</v>
      </c>
      <c r="C5556" s="885" t="s">
        <v>27023</v>
      </c>
      <c r="D5556" s="884" t="s">
        <v>8787</v>
      </c>
      <c r="E5556" s="884" t="s">
        <v>10307</v>
      </c>
      <c r="F5556" s="884" t="s">
        <v>10569</v>
      </c>
    </row>
    <row r="5557" customFormat="false" ht="23.25" hidden="false" customHeight="false" outlineLevel="0" collapsed="false">
      <c r="A5557" s="884" t="s">
        <v>8464</v>
      </c>
      <c r="B5557" s="884" t="s">
        <v>27024</v>
      </c>
      <c r="C5557" s="885" t="s">
        <v>27025</v>
      </c>
      <c r="D5557" s="884" t="s">
        <v>8787</v>
      </c>
      <c r="E5557" s="884" t="s">
        <v>10799</v>
      </c>
      <c r="F5557" s="884" t="s">
        <v>10278</v>
      </c>
    </row>
    <row r="5558" customFormat="false" ht="23.25" hidden="false" customHeight="false" outlineLevel="0" collapsed="false">
      <c r="A5558" s="884" t="s">
        <v>8464</v>
      </c>
      <c r="B5558" s="884" t="s">
        <v>27026</v>
      </c>
      <c r="C5558" s="885" t="s">
        <v>27027</v>
      </c>
      <c r="D5558" s="884" t="s">
        <v>8787</v>
      </c>
      <c r="E5558" s="884" t="s">
        <v>10642</v>
      </c>
      <c r="F5558" s="884" t="s">
        <v>11676</v>
      </c>
    </row>
    <row r="5559" customFormat="false" ht="23.25" hidden="false" customHeight="false" outlineLevel="0" collapsed="false">
      <c r="A5559" s="884" t="s">
        <v>8464</v>
      </c>
      <c r="B5559" s="884" t="s">
        <v>27028</v>
      </c>
      <c r="C5559" s="885" t="s">
        <v>27029</v>
      </c>
      <c r="D5559" s="884" t="s">
        <v>8787</v>
      </c>
      <c r="E5559" s="884" t="s">
        <v>11048</v>
      </c>
      <c r="F5559" s="884" t="s">
        <v>10796</v>
      </c>
    </row>
    <row r="5560" customFormat="false" ht="23.25" hidden="false" customHeight="false" outlineLevel="0" collapsed="false">
      <c r="A5560" s="884" t="s">
        <v>8464</v>
      </c>
      <c r="B5560" s="884" t="s">
        <v>27030</v>
      </c>
      <c r="C5560" s="885" t="s">
        <v>27031</v>
      </c>
      <c r="D5560" s="884" t="s">
        <v>8787</v>
      </c>
      <c r="E5560" s="884" t="s">
        <v>10493</v>
      </c>
      <c r="F5560" s="884" t="s">
        <v>10530</v>
      </c>
    </row>
    <row r="5561" customFormat="false" ht="23.25" hidden="false" customHeight="false" outlineLevel="0" collapsed="false">
      <c r="A5561" s="884" t="s">
        <v>8464</v>
      </c>
      <c r="B5561" s="884" t="s">
        <v>27032</v>
      </c>
      <c r="C5561" s="885" t="s">
        <v>27033</v>
      </c>
      <c r="D5561" s="884" t="s">
        <v>8787</v>
      </c>
      <c r="E5561" s="884" t="s">
        <v>10555</v>
      </c>
      <c r="F5561" s="884" t="s">
        <v>10944</v>
      </c>
    </row>
    <row r="5562" customFormat="false" ht="23.25" hidden="false" customHeight="false" outlineLevel="0" collapsed="false">
      <c r="A5562" s="884" t="s">
        <v>8464</v>
      </c>
      <c r="B5562" s="884" t="s">
        <v>27034</v>
      </c>
      <c r="C5562" s="885" t="s">
        <v>27035</v>
      </c>
      <c r="D5562" s="884" t="s">
        <v>8787</v>
      </c>
      <c r="E5562" s="884" t="s">
        <v>10327</v>
      </c>
      <c r="F5562" s="884" t="s">
        <v>10379</v>
      </c>
    </row>
    <row r="5563" customFormat="false" ht="23.25" hidden="false" customHeight="false" outlineLevel="0" collapsed="false">
      <c r="A5563" s="884" t="s">
        <v>8464</v>
      </c>
      <c r="B5563" s="884" t="s">
        <v>27036</v>
      </c>
      <c r="C5563" s="885" t="s">
        <v>27037</v>
      </c>
      <c r="D5563" s="884" t="s">
        <v>8787</v>
      </c>
      <c r="E5563" s="884" t="s">
        <v>10056</v>
      </c>
      <c r="F5563" s="884" t="s">
        <v>10478</v>
      </c>
    </row>
    <row r="5564" customFormat="false" ht="23.25" hidden="false" customHeight="false" outlineLevel="0" collapsed="false">
      <c r="A5564" s="884" t="s">
        <v>8464</v>
      </c>
      <c r="B5564" s="884" t="s">
        <v>27038</v>
      </c>
      <c r="C5564" s="885" t="s">
        <v>27039</v>
      </c>
      <c r="D5564" s="884" t="s">
        <v>8787</v>
      </c>
      <c r="E5564" s="884" t="s">
        <v>27014</v>
      </c>
      <c r="F5564" s="884" t="s">
        <v>11976</v>
      </c>
    </row>
    <row r="5565" customFormat="false" ht="23.25" hidden="false" customHeight="false" outlineLevel="0" collapsed="false">
      <c r="A5565" s="884" t="s">
        <v>8464</v>
      </c>
      <c r="B5565" s="884" t="s">
        <v>27040</v>
      </c>
      <c r="C5565" s="885" t="s">
        <v>27041</v>
      </c>
      <c r="D5565" s="884" t="s">
        <v>8787</v>
      </c>
      <c r="E5565" s="884" t="s">
        <v>11989</v>
      </c>
      <c r="F5565" s="884" t="s">
        <v>10978</v>
      </c>
    </row>
    <row r="5566" customFormat="false" ht="15" hidden="false" customHeight="false" outlineLevel="0" collapsed="false">
      <c r="A5566" s="884" t="s">
        <v>8464</v>
      </c>
      <c r="B5566" s="884" t="s">
        <v>27042</v>
      </c>
      <c r="C5566" s="885" t="s">
        <v>27043</v>
      </c>
      <c r="D5566" s="884" t="s">
        <v>9569</v>
      </c>
      <c r="E5566" s="884" t="s">
        <v>10775</v>
      </c>
      <c r="F5566" s="884" t="s">
        <v>11319</v>
      </c>
    </row>
    <row r="5567" customFormat="false" ht="15" hidden="false" customHeight="false" outlineLevel="0" collapsed="false">
      <c r="A5567" s="884" t="s">
        <v>8464</v>
      </c>
      <c r="B5567" s="884" t="s">
        <v>27044</v>
      </c>
      <c r="C5567" s="885" t="s">
        <v>27045</v>
      </c>
      <c r="D5567" s="884" t="s">
        <v>9569</v>
      </c>
      <c r="E5567" s="884" t="s">
        <v>10301</v>
      </c>
      <c r="F5567" s="884" t="s">
        <v>10475</v>
      </c>
    </row>
    <row r="5568" customFormat="false" ht="15" hidden="false" customHeight="false" outlineLevel="0" collapsed="false">
      <c r="A5568" s="884" t="s">
        <v>8464</v>
      </c>
      <c r="B5568" s="884" t="s">
        <v>27046</v>
      </c>
      <c r="C5568" s="885" t="s">
        <v>27047</v>
      </c>
      <c r="D5568" s="884" t="s">
        <v>9569</v>
      </c>
      <c r="E5568" s="884" t="s">
        <v>11543</v>
      </c>
      <c r="F5568" s="884" t="s">
        <v>11609</v>
      </c>
    </row>
    <row r="5569" customFormat="false" ht="15" hidden="false" customHeight="false" outlineLevel="0" collapsed="false">
      <c r="A5569" s="884" t="s">
        <v>8464</v>
      </c>
      <c r="B5569" s="884" t="s">
        <v>27048</v>
      </c>
      <c r="C5569" s="885" t="s">
        <v>27049</v>
      </c>
      <c r="D5569" s="884" t="s">
        <v>9569</v>
      </c>
      <c r="E5569" s="884" t="s">
        <v>11500</v>
      </c>
      <c r="F5569" s="884" t="s">
        <v>10775</v>
      </c>
    </row>
    <row r="5570" customFormat="false" ht="15" hidden="false" customHeight="false" outlineLevel="0" collapsed="false">
      <c r="A5570" s="884" t="s">
        <v>8464</v>
      </c>
      <c r="B5570" s="884" t="s">
        <v>27050</v>
      </c>
      <c r="C5570" s="885" t="s">
        <v>27051</v>
      </c>
      <c r="D5570" s="884" t="s">
        <v>9569</v>
      </c>
      <c r="E5570" s="884" t="s">
        <v>9390</v>
      </c>
      <c r="F5570" s="884" t="s">
        <v>10665</v>
      </c>
    </row>
    <row r="5571" customFormat="false" ht="15" hidden="false" customHeight="false" outlineLevel="0" collapsed="false">
      <c r="A5571" s="884" t="s">
        <v>8464</v>
      </c>
      <c r="B5571" s="884" t="s">
        <v>27052</v>
      </c>
      <c r="C5571" s="885" t="s">
        <v>27053</v>
      </c>
      <c r="D5571" s="884" t="s">
        <v>9569</v>
      </c>
      <c r="E5571" s="884" t="s">
        <v>10793</v>
      </c>
      <c r="F5571" s="884" t="s">
        <v>10493</v>
      </c>
    </row>
    <row r="5572" customFormat="false" ht="15" hidden="false" customHeight="false" outlineLevel="0" collapsed="false">
      <c r="A5572" s="884" t="s">
        <v>8464</v>
      </c>
      <c r="B5572" s="884" t="s">
        <v>27054</v>
      </c>
      <c r="C5572" s="885" t="s">
        <v>27055</v>
      </c>
      <c r="D5572" s="884" t="s">
        <v>9569</v>
      </c>
      <c r="E5572" s="884" t="s">
        <v>10941</v>
      </c>
      <c r="F5572" s="884" t="s">
        <v>10505</v>
      </c>
    </row>
    <row r="5573" customFormat="false" ht="15" hidden="false" customHeight="false" outlineLevel="0" collapsed="false">
      <c r="A5573" s="884" t="s">
        <v>8464</v>
      </c>
      <c r="B5573" s="884" t="s">
        <v>27056</v>
      </c>
      <c r="C5573" s="885" t="s">
        <v>27057</v>
      </c>
      <c r="D5573" s="884" t="s">
        <v>9569</v>
      </c>
      <c r="E5573" s="884" t="s">
        <v>11053</v>
      </c>
      <c r="F5573" s="884" t="s">
        <v>11100</v>
      </c>
    </row>
    <row r="5574" customFormat="false" ht="15" hidden="false" customHeight="false" outlineLevel="0" collapsed="false">
      <c r="A5574" s="884" t="s">
        <v>8464</v>
      </c>
      <c r="B5574" s="884" t="s">
        <v>27058</v>
      </c>
      <c r="C5574" s="885" t="s">
        <v>27059</v>
      </c>
      <c r="D5574" s="884" t="s">
        <v>9569</v>
      </c>
      <c r="E5574" s="884" t="s">
        <v>11373</v>
      </c>
      <c r="F5574" s="884" t="s">
        <v>10307</v>
      </c>
    </row>
    <row r="5575" customFormat="false" ht="15" hidden="false" customHeight="false" outlineLevel="0" collapsed="false">
      <c r="A5575" s="884" t="s">
        <v>8464</v>
      </c>
      <c r="B5575" s="884" t="s">
        <v>27060</v>
      </c>
      <c r="C5575" s="885" t="s">
        <v>27061</v>
      </c>
      <c r="D5575" s="884" t="s">
        <v>9569</v>
      </c>
      <c r="E5575" s="884" t="s">
        <v>10056</v>
      </c>
      <c r="F5575" s="884" t="s">
        <v>11979</v>
      </c>
    </row>
    <row r="5576" customFormat="false" ht="15" hidden="false" customHeight="false" outlineLevel="0" collapsed="false">
      <c r="A5576" s="884" t="s">
        <v>8464</v>
      </c>
      <c r="B5576" s="884" t="s">
        <v>27062</v>
      </c>
      <c r="C5576" s="885" t="s">
        <v>27063</v>
      </c>
      <c r="D5576" s="884" t="s">
        <v>9569</v>
      </c>
      <c r="E5576" s="884" t="s">
        <v>10642</v>
      </c>
      <c r="F5576" s="884" t="s">
        <v>10642</v>
      </c>
    </row>
    <row r="5577" customFormat="false" ht="15" hidden="false" customHeight="false" outlineLevel="0" collapsed="false">
      <c r="A5577" s="884" t="s">
        <v>8464</v>
      </c>
      <c r="B5577" s="884" t="s">
        <v>27064</v>
      </c>
      <c r="C5577" s="885" t="s">
        <v>27065</v>
      </c>
      <c r="D5577" s="884" t="s">
        <v>9569</v>
      </c>
      <c r="E5577" s="884" t="s">
        <v>10793</v>
      </c>
      <c r="F5577" s="884" t="s">
        <v>10799</v>
      </c>
    </row>
    <row r="5578" customFormat="false" ht="15" hidden="false" customHeight="false" outlineLevel="0" collapsed="false">
      <c r="A5578" s="884" t="s">
        <v>8464</v>
      </c>
      <c r="B5578" s="884" t="s">
        <v>27066</v>
      </c>
      <c r="C5578" s="885" t="s">
        <v>27067</v>
      </c>
      <c r="D5578" s="884" t="s">
        <v>9569</v>
      </c>
      <c r="E5578" s="884" t="s">
        <v>11109</v>
      </c>
      <c r="F5578" s="884" t="s">
        <v>10769</v>
      </c>
    </row>
    <row r="5579" customFormat="false" ht="15" hidden="false" customHeight="false" outlineLevel="0" collapsed="false">
      <c r="A5579" s="884" t="s">
        <v>8464</v>
      </c>
      <c r="B5579" s="884" t="s">
        <v>27068</v>
      </c>
      <c r="C5579" s="885" t="s">
        <v>27069</v>
      </c>
      <c r="D5579" s="884" t="s">
        <v>78</v>
      </c>
      <c r="E5579" s="884" t="s">
        <v>10478</v>
      </c>
      <c r="F5579" s="884" t="s">
        <v>11979</v>
      </c>
    </row>
    <row r="5580" customFormat="false" ht="23.25" hidden="false" customHeight="false" outlineLevel="0" collapsed="false">
      <c r="A5580" s="884" t="s">
        <v>8464</v>
      </c>
      <c r="B5580" s="884" t="s">
        <v>27070</v>
      </c>
      <c r="C5580" s="885" t="s">
        <v>27071</v>
      </c>
      <c r="D5580" s="884" t="s">
        <v>8787</v>
      </c>
      <c r="E5580" s="884" t="s">
        <v>11310</v>
      </c>
      <c r="F5580" s="884" t="s">
        <v>11959</v>
      </c>
    </row>
    <row r="5581" customFormat="false" ht="23.25" hidden="false" customHeight="false" outlineLevel="0" collapsed="false">
      <c r="A5581" s="884" t="s">
        <v>8464</v>
      </c>
      <c r="B5581" s="884" t="s">
        <v>27072</v>
      </c>
      <c r="C5581" s="885" t="s">
        <v>27073</v>
      </c>
      <c r="D5581" s="884" t="s">
        <v>8787</v>
      </c>
      <c r="E5581" s="884" t="s">
        <v>11676</v>
      </c>
      <c r="F5581" s="884" t="s">
        <v>9975</v>
      </c>
    </row>
    <row r="5582" customFormat="false" ht="15" hidden="false" customHeight="false" outlineLevel="0" collapsed="false">
      <c r="A5582" s="884" t="s">
        <v>8464</v>
      </c>
      <c r="B5582" s="884" t="s">
        <v>27074</v>
      </c>
      <c r="C5582" s="885" t="s">
        <v>27075</v>
      </c>
      <c r="D5582" s="884" t="s">
        <v>9569</v>
      </c>
      <c r="E5582" s="884" t="s">
        <v>11982</v>
      </c>
      <c r="F5582" s="884" t="s">
        <v>11360</v>
      </c>
    </row>
    <row r="5583" customFormat="false" ht="15" hidden="false" customHeight="false" outlineLevel="0" collapsed="false">
      <c r="A5583" s="884" t="s">
        <v>8464</v>
      </c>
      <c r="B5583" s="884" t="s">
        <v>27076</v>
      </c>
      <c r="C5583" s="885" t="s">
        <v>27077</v>
      </c>
      <c r="D5583" s="884" t="s">
        <v>78</v>
      </c>
      <c r="E5583" s="884" t="s">
        <v>11048</v>
      </c>
      <c r="F5583" s="884" t="s">
        <v>10796</v>
      </c>
    </row>
    <row r="5584" customFormat="false" ht="15" hidden="false" customHeight="false" outlineLevel="0" collapsed="false">
      <c r="A5584" s="884" t="s">
        <v>8464</v>
      </c>
      <c r="B5584" s="884" t="s">
        <v>27078</v>
      </c>
      <c r="C5584" s="885" t="s">
        <v>27079</v>
      </c>
      <c r="D5584" s="884" t="s">
        <v>78</v>
      </c>
      <c r="E5584" s="884" t="s">
        <v>10944</v>
      </c>
      <c r="F5584" s="884" t="s">
        <v>10056</v>
      </c>
    </row>
    <row r="5585" customFormat="false" ht="15" hidden="false" customHeight="false" outlineLevel="0" collapsed="false">
      <c r="A5585" s="884" t="s">
        <v>8464</v>
      </c>
      <c r="B5585" s="884" t="s">
        <v>27080</v>
      </c>
      <c r="C5585" s="885" t="s">
        <v>27081</v>
      </c>
      <c r="D5585" s="884" t="s">
        <v>23802</v>
      </c>
      <c r="E5585" s="884" t="s">
        <v>27082</v>
      </c>
      <c r="F5585" s="884" t="s">
        <v>19942</v>
      </c>
    </row>
    <row r="5586" customFormat="false" ht="15" hidden="false" customHeight="false" outlineLevel="0" collapsed="false">
      <c r="A5586" s="884" t="s">
        <v>8464</v>
      </c>
      <c r="B5586" s="884" t="s">
        <v>27083</v>
      </c>
      <c r="C5586" s="885" t="s">
        <v>27084</v>
      </c>
      <c r="D5586" s="884" t="s">
        <v>23802</v>
      </c>
      <c r="E5586" s="884" t="s">
        <v>13650</v>
      </c>
      <c r="F5586" s="884" t="s">
        <v>16941</v>
      </c>
    </row>
    <row r="5587" customFormat="false" ht="15" hidden="false" customHeight="false" outlineLevel="0" collapsed="false">
      <c r="A5587" s="884" t="s">
        <v>8464</v>
      </c>
      <c r="B5587" s="884" t="s">
        <v>27085</v>
      </c>
      <c r="C5587" s="885" t="s">
        <v>27086</v>
      </c>
      <c r="D5587" s="884" t="s">
        <v>23802</v>
      </c>
      <c r="E5587" s="884" t="s">
        <v>23464</v>
      </c>
      <c r="F5587" s="884" t="s">
        <v>17364</v>
      </c>
    </row>
    <row r="5588" customFormat="false" ht="15" hidden="false" customHeight="false" outlineLevel="0" collapsed="false">
      <c r="A5588" s="884" t="s">
        <v>8464</v>
      </c>
      <c r="B5588" s="884" t="s">
        <v>27087</v>
      </c>
      <c r="C5588" s="885" t="s">
        <v>27088</v>
      </c>
      <c r="D5588" s="884" t="s">
        <v>23802</v>
      </c>
      <c r="E5588" s="884" t="s">
        <v>23464</v>
      </c>
      <c r="F5588" s="884" t="s">
        <v>17364</v>
      </c>
    </row>
    <row r="5589" customFormat="false" ht="15" hidden="false" customHeight="false" outlineLevel="0" collapsed="false">
      <c r="A5589" s="884" t="s">
        <v>8464</v>
      </c>
      <c r="B5589" s="884" t="s">
        <v>27089</v>
      </c>
      <c r="C5589" s="885" t="s">
        <v>27090</v>
      </c>
      <c r="D5589" s="884" t="s">
        <v>23802</v>
      </c>
      <c r="E5589" s="884" t="s">
        <v>22185</v>
      </c>
      <c r="F5589" s="884" t="s">
        <v>27091</v>
      </c>
    </row>
    <row r="5590" customFormat="false" ht="15" hidden="false" customHeight="false" outlineLevel="0" collapsed="false">
      <c r="A5590" s="884" t="s">
        <v>8464</v>
      </c>
      <c r="B5590" s="884" t="s">
        <v>27092</v>
      </c>
      <c r="C5590" s="885" t="s">
        <v>27093</v>
      </c>
      <c r="D5590" s="884" t="s">
        <v>23802</v>
      </c>
      <c r="E5590" s="884" t="s">
        <v>19993</v>
      </c>
      <c r="F5590" s="884" t="s">
        <v>22250</v>
      </c>
    </row>
    <row r="5591" customFormat="false" ht="15" hidden="false" customHeight="false" outlineLevel="0" collapsed="false">
      <c r="A5591" s="884" t="s">
        <v>8464</v>
      </c>
      <c r="B5591" s="884" t="s">
        <v>27094</v>
      </c>
      <c r="C5591" s="885" t="s">
        <v>27095</v>
      </c>
      <c r="D5591" s="884" t="s">
        <v>23802</v>
      </c>
      <c r="E5591" s="884" t="s">
        <v>19993</v>
      </c>
      <c r="F5591" s="884" t="s">
        <v>22250</v>
      </c>
    </row>
    <row r="5592" customFormat="false" ht="15" hidden="false" customHeight="false" outlineLevel="0" collapsed="false">
      <c r="A5592" s="884" t="s">
        <v>8464</v>
      </c>
      <c r="B5592" s="884" t="s">
        <v>27096</v>
      </c>
      <c r="C5592" s="885" t="s">
        <v>27097</v>
      </c>
      <c r="D5592" s="884" t="s">
        <v>23802</v>
      </c>
      <c r="E5592" s="884" t="s">
        <v>27098</v>
      </c>
      <c r="F5592" s="884" t="s">
        <v>27099</v>
      </c>
    </row>
    <row r="5593" customFormat="false" ht="15" hidden="false" customHeight="false" outlineLevel="0" collapsed="false">
      <c r="A5593" s="884" t="s">
        <v>8464</v>
      </c>
      <c r="B5593" s="884" t="s">
        <v>27100</v>
      </c>
      <c r="C5593" s="885" t="s">
        <v>27101</v>
      </c>
      <c r="D5593" s="884" t="s">
        <v>23802</v>
      </c>
      <c r="E5593" s="884" t="s">
        <v>18010</v>
      </c>
      <c r="F5593" s="884" t="s">
        <v>27102</v>
      </c>
    </row>
    <row r="5594" customFormat="false" ht="15" hidden="false" customHeight="false" outlineLevel="0" collapsed="false">
      <c r="A5594" s="884" t="s">
        <v>8464</v>
      </c>
      <c r="B5594" s="884" t="s">
        <v>27103</v>
      </c>
      <c r="C5594" s="885" t="s">
        <v>27104</v>
      </c>
      <c r="D5594" s="884" t="s">
        <v>23802</v>
      </c>
      <c r="E5594" s="884" t="s">
        <v>18010</v>
      </c>
      <c r="F5594" s="884" t="s">
        <v>27102</v>
      </c>
    </row>
    <row r="5595" customFormat="false" ht="15" hidden="false" customHeight="false" outlineLevel="0" collapsed="false">
      <c r="A5595" s="884" t="s">
        <v>8464</v>
      </c>
      <c r="B5595" s="884" t="s">
        <v>27105</v>
      </c>
      <c r="C5595" s="885" t="s">
        <v>27106</v>
      </c>
      <c r="D5595" s="884" t="s">
        <v>23802</v>
      </c>
      <c r="E5595" s="884" t="s">
        <v>18745</v>
      </c>
      <c r="F5595" s="884" t="s">
        <v>27107</v>
      </c>
    </row>
    <row r="5596" customFormat="false" ht="15" hidden="false" customHeight="false" outlineLevel="0" collapsed="false">
      <c r="A5596" s="884" t="s">
        <v>8464</v>
      </c>
      <c r="B5596" s="884" t="s">
        <v>27108</v>
      </c>
      <c r="C5596" s="885" t="s">
        <v>27109</v>
      </c>
      <c r="D5596" s="884" t="s">
        <v>23802</v>
      </c>
      <c r="E5596" s="884" t="s">
        <v>27110</v>
      </c>
      <c r="F5596" s="884" t="s">
        <v>27111</v>
      </c>
    </row>
    <row r="5597" customFormat="false" ht="15" hidden="false" customHeight="false" outlineLevel="0" collapsed="false">
      <c r="A5597" s="884" t="s">
        <v>8464</v>
      </c>
      <c r="B5597" s="884" t="s">
        <v>27112</v>
      </c>
      <c r="C5597" s="885" t="s">
        <v>27113</v>
      </c>
      <c r="D5597" s="884" t="s">
        <v>27114</v>
      </c>
      <c r="E5597" s="884" t="s">
        <v>11100</v>
      </c>
      <c r="F5597" s="884" t="s">
        <v>10572</v>
      </c>
    </row>
    <row r="5598" customFormat="false" ht="15" hidden="false" customHeight="false" outlineLevel="0" collapsed="false">
      <c r="A5598" s="884" t="s">
        <v>8464</v>
      </c>
      <c r="B5598" s="884" t="s">
        <v>27115</v>
      </c>
      <c r="C5598" s="885" t="s">
        <v>27116</v>
      </c>
      <c r="D5598" s="884" t="s">
        <v>27114</v>
      </c>
      <c r="E5598" s="884" t="s">
        <v>11015</v>
      </c>
      <c r="F5598" s="884" t="s">
        <v>10957</v>
      </c>
    </row>
    <row r="5599" customFormat="false" ht="15" hidden="false" customHeight="false" outlineLevel="0" collapsed="false">
      <c r="A5599" s="884" t="s">
        <v>8464</v>
      </c>
      <c r="B5599" s="884" t="s">
        <v>27117</v>
      </c>
      <c r="C5599" s="885" t="s">
        <v>27118</v>
      </c>
      <c r="D5599" s="884" t="s">
        <v>27114</v>
      </c>
      <c r="E5599" s="884" t="s">
        <v>11893</v>
      </c>
      <c r="F5599" s="884" t="s">
        <v>9051</v>
      </c>
    </row>
    <row r="5600" customFormat="false" ht="15" hidden="false" customHeight="false" outlineLevel="0" collapsed="false">
      <c r="A5600" s="884" t="s">
        <v>8464</v>
      </c>
      <c r="B5600" s="884" t="s">
        <v>27119</v>
      </c>
      <c r="C5600" s="885" t="s">
        <v>27120</v>
      </c>
      <c r="D5600" s="884" t="s">
        <v>27114</v>
      </c>
      <c r="E5600" s="884" t="s">
        <v>27121</v>
      </c>
      <c r="F5600" s="884" t="s">
        <v>27122</v>
      </c>
    </row>
    <row r="5601" customFormat="false" ht="15" hidden="false" customHeight="false" outlineLevel="0" collapsed="false">
      <c r="A5601" s="884" t="s">
        <v>8464</v>
      </c>
      <c r="B5601" s="884" t="s">
        <v>27123</v>
      </c>
      <c r="C5601" s="885" t="s">
        <v>27124</v>
      </c>
      <c r="D5601" s="884" t="s">
        <v>23802</v>
      </c>
      <c r="E5601" s="884" t="s">
        <v>18745</v>
      </c>
      <c r="F5601" s="884" t="s">
        <v>27107</v>
      </c>
    </row>
    <row r="5602" customFormat="false" ht="15" hidden="false" customHeight="false" outlineLevel="0" collapsed="false">
      <c r="A5602" s="884" t="s">
        <v>8464</v>
      </c>
      <c r="B5602" s="884" t="s">
        <v>27125</v>
      </c>
      <c r="C5602" s="885" t="s">
        <v>27126</v>
      </c>
      <c r="D5602" s="884" t="s">
        <v>23802</v>
      </c>
      <c r="E5602" s="884" t="s">
        <v>24260</v>
      </c>
      <c r="F5602" s="884" t="s">
        <v>27127</v>
      </c>
    </row>
    <row r="5603" customFormat="false" ht="15" hidden="false" customHeight="false" outlineLevel="0" collapsed="false">
      <c r="A5603" s="884" t="s">
        <v>8464</v>
      </c>
      <c r="B5603" s="884" t="s">
        <v>27128</v>
      </c>
      <c r="C5603" s="885" t="s">
        <v>27129</v>
      </c>
      <c r="D5603" s="884" t="s">
        <v>23802</v>
      </c>
      <c r="E5603" s="884" t="s">
        <v>10324</v>
      </c>
      <c r="F5603" s="884" t="s">
        <v>24481</v>
      </c>
    </row>
    <row r="5604" customFormat="false" ht="15" hidden="false" customHeight="false" outlineLevel="0" collapsed="false">
      <c r="A5604" s="884" t="s">
        <v>8464</v>
      </c>
      <c r="B5604" s="884" t="s">
        <v>27130</v>
      </c>
      <c r="C5604" s="885" t="s">
        <v>27131</v>
      </c>
      <c r="D5604" s="884" t="s">
        <v>23802</v>
      </c>
      <c r="E5604" s="884" t="s">
        <v>20401</v>
      </c>
      <c r="F5604" s="884" t="s">
        <v>27132</v>
      </c>
    </row>
    <row r="5605" customFormat="false" ht="15" hidden="false" customHeight="false" outlineLevel="0" collapsed="false">
      <c r="A5605" s="884" t="s">
        <v>8464</v>
      </c>
      <c r="B5605" s="884" t="s">
        <v>27133</v>
      </c>
      <c r="C5605" s="885" t="s">
        <v>27134</v>
      </c>
      <c r="D5605" s="884" t="s">
        <v>23802</v>
      </c>
      <c r="E5605" s="884" t="s">
        <v>16482</v>
      </c>
      <c r="F5605" s="884" t="s">
        <v>12465</v>
      </c>
    </row>
    <row r="5606" customFormat="false" ht="15" hidden="false" customHeight="false" outlineLevel="0" collapsed="false">
      <c r="A5606" s="884" t="s">
        <v>8464</v>
      </c>
      <c r="B5606" s="884" t="s">
        <v>27135</v>
      </c>
      <c r="C5606" s="885" t="s">
        <v>27136</v>
      </c>
      <c r="D5606" s="884" t="s">
        <v>23802</v>
      </c>
      <c r="E5606" s="884" t="s">
        <v>18745</v>
      </c>
      <c r="F5606" s="884" t="s">
        <v>27107</v>
      </c>
    </row>
    <row r="5607" customFormat="false" ht="23.25" hidden="false" customHeight="false" outlineLevel="0" collapsed="false">
      <c r="A5607" s="884" t="s">
        <v>8464</v>
      </c>
      <c r="B5607" s="884" t="s">
        <v>27137</v>
      </c>
      <c r="C5607" s="885" t="s">
        <v>27138</v>
      </c>
      <c r="D5607" s="884" t="s">
        <v>8467</v>
      </c>
      <c r="E5607" s="884" t="s">
        <v>10056</v>
      </c>
      <c r="F5607" s="884" t="s">
        <v>10478</v>
      </c>
    </row>
    <row r="5608" customFormat="false" ht="23.25" hidden="false" customHeight="false" outlineLevel="0" collapsed="false">
      <c r="A5608" s="884" t="s">
        <v>8464</v>
      </c>
      <c r="B5608" s="884" t="s">
        <v>27139</v>
      </c>
      <c r="C5608" s="885" t="s">
        <v>27140</v>
      </c>
      <c r="D5608" s="884" t="s">
        <v>8467</v>
      </c>
      <c r="E5608" s="884" t="s">
        <v>10799</v>
      </c>
      <c r="F5608" s="884" t="s">
        <v>10278</v>
      </c>
    </row>
    <row r="5609" customFormat="false" ht="23.25" hidden="false" customHeight="false" outlineLevel="0" collapsed="false">
      <c r="A5609" s="884" t="s">
        <v>8464</v>
      </c>
      <c r="B5609" s="884" t="s">
        <v>27141</v>
      </c>
      <c r="C5609" s="885" t="s">
        <v>27142</v>
      </c>
      <c r="D5609" s="884" t="s">
        <v>8467</v>
      </c>
      <c r="E5609" s="884" t="s">
        <v>10056</v>
      </c>
      <c r="F5609" s="884" t="s">
        <v>10478</v>
      </c>
    </row>
    <row r="5610" customFormat="false" ht="23.25" hidden="false" customHeight="false" outlineLevel="0" collapsed="false">
      <c r="A5610" s="884" t="s">
        <v>8464</v>
      </c>
      <c r="B5610" s="884" t="s">
        <v>27143</v>
      </c>
      <c r="C5610" s="885" t="s">
        <v>27144</v>
      </c>
      <c r="D5610" s="884" t="s">
        <v>8467</v>
      </c>
      <c r="E5610" s="884" t="s">
        <v>11979</v>
      </c>
      <c r="F5610" s="884" t="s">
        <v>11989</v>
      </c>
    </row>
    <row r="5611" customFormat="false" ht="23.25" hidden="false" customHeight="false" outlineLevel="0" collapsed="false">
      <c r="A5611" s="884" t="s">
        <v>8464</v>
      </c>
      <c r="B5611" s="884" t="s">
        <v>27145</v>
      </c>
      <c r="C5611" s="885" t="s">
        <v>27146</v>
      </c>
      <c r="D5611" s="884" t="s">
        <v>8467</v>
      </c>
      <c r="E5611" s="884" t="s">
        <v>10799</v>
      </c>
      <c r="F5611" s="884" t="s">
        <v>10278</v>
      </c>
    </row>
    <row r="5612" customFormat="false" ht="15" hidden="false" customHeight="false" outlineLevel="0" collapsed="false">
      <c r="A5612" s="884" t="s">
        <v>8464</v>
      </c>
      <c r="B5612" s="884" t="s">
        <v>27147</v>
      </c>
      <c r="C5612" s="885" t="s">
        <v>27148</v>
      </c>
      <c r="D5612" s="884" t="s">
        <v>8467</v>
      </c>
      <c r="E5612" s="884" t="s">
        <v>10966</v>
      </c>
      <c r="F5612" s="884" t="s">
        <v>10168</v>
      </c>
    </row>
    <row r="5613" customFormat="false" ht="23.25" hidden="false" customHeight="false" outlineLevel="0" collapsed="false">
      <c r="A5613" s="884" t="s">
        <v>8464</v>
      </c>
      <c r="B5613" s="884" t="s">
        <v>27149</v>
      </c>
      <c r="C5613" s="885" t="s">
        <v>27150</v>
      </c>
      <c r="D5613" s="884" t="s">
        <v>8467</v>
      </c>
      <c r="E5613" s="884" t="s">
        <v>10799</v>
      </c>
      <c r="F5613" s="884" t="s">
        <v>10278</v>
      </c>
    </row>
    <row r="5614" customFormat="false" ht="23.25" hidden="false" customHeight="false" outlineLevel="0" collapsed="false">
      <c r="A5614" s="884" t="s">
        <v>8464</v>
      </c>
      <c r="B5614" s="884" t="s">
        <v>27151</v>
      </c>
      <c r="C5614" s="885" t="s">
        <v>27152</v>
      </c>
      <c r="D5614" s="884" t="s">
        <v>8467</v>
      </c>
      <c r="E5614" s="884" t="s">
        <v>11109</v>
      </c>
      <c r="F5614" s="884" t="s">
        <v>11310</v>
      </c>
    </row>
    <row r="5615" customFormat="false" ht="23.25" hidden="false" customHeight="false" outlineLevel="0" collapsed="false">
      <c r="A5615" s="884" t="s">
        <v>8464</v>
      </c>
      <c r="B5615" s="884" t="s">
        <v>27153</v>
      </c>
      <c r="C5615" s="885" t="s">
        <v>27154</v>
      </c>
      <c r="D5615" s="884" t="s">
        <v>8467</v>
      </c>
      <c r="E5615" s="884" t="s">
        <v>11676</v>
      </c>
      <c r="F5615" s="884" t="s">
        <v>9975</v>
      </c>
    </row>
    <row r="5616" customFormat="false" ht="23.25" hidden="false" customHeight="false" outlineLevel="0" collapsed="false">
      <c r="A5616" s="884" t="s">
        <v>8464</v>
      </c>
      <c r="B5616" s="884" t="s">
        <v>27155</v>
      </c>
      <c r="C5616" s="885" t="s">
        <v>27156</v>
      </c>
      <c r="D5616" s="884" t="s">
        <v>8467</v>
      </c>
      <c r="E5616" s="884" t="s">
        <v>11310</v>
      </c>
      <c r="F5616" s="884" t="s">
        <v>11959</v>
      </c>
    </row>
    <row r="5617" customFormat="false" ht="23.25" hidden="false" customHeight="false" outlineLevel="0" collapsed="false">
      <c r="A5617" s="884" t="s">
        <v>8464</v>
      </c>
      <c r="B5617" s="884" t="s">
        <v>27157</v>
      </c>
      <c r="C5617" s="885" t="s">
        <v>27158</v>
      </c>
      <c r="D5617" s="884" t="s">
        <v>8467</v>
      </c>
      <c r="E5617" s="884" t="s">
        <v>10975</v>
      </c>
      <c r="F5617" s="884" t="s">
        <v>10435</v>
      </c>
    </row>
    <row r="5618" customFormat="false" ht="23.25" hidden="false" customHeight="false" outlineLevel="0" collapsed="false">
      <c r="A5618" s="884" t="s">
        <v>8464</v>
      </c>
      <c r="B5618" s="884" t="s">
        <v>27159</v>
      </c>
      <c r="C5618" s="885" t="s">
        <v>27160</v>
      </c>
      <c r="D5618" s="884" t="s">
        <v>8467</v>
      </c>
      <c r="E5618" s="884" t="s">
        <v>11979</v>
      </c>
      <c r="F5618" s="884" t="s">
        <v>11989</v>
      </c>
    </row>
    <row r="5619" customFormat="false" ht="23.25" hidden="false" customHeight="false" outlineLevel="0" collapsed="false">
      <c r="A5619" s="884" t="s">
        <v>8464</v>
      </c>
      <c r="B5619" s="884" t="s">
        <v>27161</v>
      </c>
      <c r="C5619" s="885" t="s">
        <v>27162</v>
      </c>
      <c r="D5619" s="884" t="s">
        <v>8467</v>
      </c>
      <c r="E5619" s="884" t="s">
        <v>10966</v>
      </c>
      <c r="F5619" s="884" t="s">
        <v>10168</v>
      </c>
    </row>
    <row r="5620" customFormat="false" ht="23.25" hidden="false" customHeight="false" outlineLevel="0" collapsed="false">
      <c r="A5620" s="884" t="s">
        <v>8464</v>
      </c>
      <c r="B5620" s="884" t="s">
        <v>27163</v>
      </c>
      <c r="C5620" s="885" t="s">
        <v>27164</v>
      </c>
      <c r="D5620" s="884" t="s">
        <v>8467</v>
      </c>
      <c r="E5620" s="884" t="s">
        <v>10530</v>
      </c>
      <c r="F5620" s="884" t="s">
        <v>11109</v>
      </c>
    </row>
    <row r="5621" customFormat="false" ht="23.25" hidden="false" customHeight="false" outlineLevel="0" collapsed="false">
      <c r="A5621" s="884" t="s">
        <v>8464</v>
      </c>
      <c r="B5621" s="884" t="s">
        <v>27165</v>
      </c>
      <c r="C5621" s="885" t="s">
        <v>27166</v>
      </c>
      <c r="D5621" s="884" t="s">
        <v>8467</v>
      </c>
      <c r="E5621" s="884" t="s">
        <v>10799</v>
      </c>
      <c r="F5621" s="884" t="s">
        <v>10278</v>
      </c>
    </row>
    <row r="5622" customFormat="false" ht="23.25" hidden="false" customHeight="false" outlineLevel="0" collapsed="false">
      <c r="A5622" s="884" t="s">
        <v>8464</v>
      </c>
      <c r="B5622" s="884" t="s">
        <v>27167</v>
      </c>
      <c r="C5622" s="885" t="s">
        <v>27168</v>
      </c>
      <c r="D5622" s="884" t="s">
        <v>8467</v>
      </c>
      <c r="E5622" s="884" t="s">
        <v>27169</v>
      </c>
      <c r="F5622" s="884" t="s">
        <v>27014</v>
      </c>
    </row>
    <row r="5623" customFormat="false" ht="23.25" hidden="false" customHeight="false" outlineLevel="0" collapsed="false">
      <c r="A5623" s="884" t="s">
        <v>8464</v>
      </c>
      <c r="B5623" s="884" t="s">
        <v>27170</v>
      </c>
      <c r="C5623" s="885" t="s">
        <v>27171</v>
      </c>
      <c r="D5623" s="884" t="s">
        <v>8467</v>
      </c>
      <c r="E5623" s="884" t="s">
        <v>10975</v>
      </c>
      <c r="F5623" s="884" t="s">
        <v>10435</v>
      </c>
    </row>
    <row r="5624" customFormat="false" ht="23.25" hidden="false" customHeight="false" outlineLevel="0" collapsed="false">
      <c r="A5624" s="884" t="s">
        <v>8464</v>
      </c>
      <c r="B5624" s="884" t="s">
        <v>27172</v>
      </c>
      <c r="C5624" s="885" t="s">
        <v>27173</v>
      </c>
      <c r="D5624" s="884" t="s">
        <v>8467</v>
      </c>
      <c r="E5624" s="884" t="s">
        <v>10877</v>
      </c>
      <c r="F5624" s="884" t="s">
        <v>11586</v>
      </c>
    </row>
    <row r="5625" customFormat="false" ht="23.25" hidden="false" customHeight="false" outlineLevel="0" collapsed="false">
      <c r="A5625" s="884" t="s">
        <v>8464</v>
      </c>
      <c r="B5625" s="884" t="s">
        <v>27174</v>
      </c>
      <c r="C5625" s="885" t="s">
        <v>27175</v>
      </c>
      <c r="D5625" s="884" t="s">
        <v>8467</v>
      </c>
      <c r="E5625" s="884" t="s">
        <v>11720</v>
      </c>
      <c r="F5625" s="884" t="s">
        <v>27176</v>
      </c>
    </row>
    <row r="5626" customFormat="false" ht="23.25" hidden="false" customHeight="false" outlineLevel="0" collapsed="false">
      <c r="A5626" s="884" t="s">
        <v>8464</v>
      </c>
      <c r="B5626" s="884" t="s">
        <v>27177</v>
      </c>
      <c r="C5626" s="885" t="s">
        <v>27178</v>
      </c>
      <c r="D5626" s="884" t="s">
        <v>8467</v>
      </c>
      <c r="E5626" s="884" t="s">
        <v>23920</v>
      </c>
      <c r="F5626" s="884" t="s">
        <v>23870</v>
      </c>
    </row>
    <row r="5627" customFormat="false" ht="15" hidden="false" customHeight="false" outlineLevel="0" collapsed="false">
      <c r="A5627" s="884" t="s">
        <v>8464</v>
      </c>
      <c r="B5627" s="884" t="s">
        <v>27179</v>
      </c>
      <c r="C5627" s="885" t="s">
        <v>27180</v>
      </c>
      <c r="D5627" s="884" t="s">
        <v>12719</v>
      </c>
      <c r="E5627" s="884" t="s">
        <v>27181</v>
      </c>
      <c r="F5627" s="884" t="s">
        <v>27182</v>
      </c>
    </row>
    <row r="5628" customFormat="false" ht="15" hidden="false" customHeight="false" outlineLevel="0" collapsed="false">
      <c r="A5628" s="884" t="s">
        <v>8464</v>
      </c>
      <c r="B5628" s="884" t="s">
        <v>27183</v>
      </c>
      <c r="C5628" s="885" t="s">
        <v>27184</v>
      </c>
      <c r="D5628" s="884" t="s">
        <v>9380</v>
      </c>
      <c r="E5628" s="884" t="s">
        <v>11979</v>
      </c>
      <c r="F5628" s="884" t="s">
        <v>10978</v>
      </c>
    </row>
    <row r="5629" customFormat="false" ht="15" hidden="false" customHeight="false" outlineLevel="0" collapsed="false">
      <c r="A5629" s="884" t="s">
        <v>8464</v>
      </c>
      <c r="B5629" s="884" t="s">
        <v>27185</v>
      </c>
      <c r="C5629" s="885" t="s">
        <v>27186</v>
      </c>
      <c r="D5629" s="884" t="s">
        <v>27114</v>
      </c>
      <c r="E5629" s="884" t="s">
        <v>9975</v>
      </c>
      <c r="F5629" s="884" t="s">
        <v>10168</v>
      </c>
    </row>
    <row r="5630" customFormat="false" ht="15" hidden="false" customHeight="false" outlineLevel="0" collapsed="false">
      <c r="A5630" s="884" t="s">
        <v>8464</v>
      </c>
      <c r="B5630" s="884" t="s">
        <v>27187</v>
      </c>
      <c r="C5630" s="885" t="s">
        <v>27188</v>
      </c>
      <c r="D5630" s="884" t="s">
        <v>27114</v>
      </c>
      <c r="E5630" s="884" t="s">
        <v>11109</v>
      </c>
      <c r="F5630" s="884" t="s">
        <v>10316</v>
      </c>
    </row>
    <row r="5631" customFormat="false" ht="15" hidden="false" customHeight="false" outlineLevel="0" collapsed="false">
      <c r="A5631" s="884" t="s">
        <v>8464</v>
      </c>
      <c r="B5631" s="884" t="s">
        <v>27189</v>
      </c>
      <c r="C5631" s="885" t="s">
        <v>27190</v>
      </c>
      <c r="D5631" s="884" t="s">
        <v>27114</v>
      </c>
      <c r="E5631" s="884" t="s">
        <v>10379</v>
      </c>
      <c r="F5631" s="884" t="s">
        <v>27169</v>
      </c>
    </row>
    <row r="5632" customFormat="false" ht="15" hidden="false" customHeight="false" outlineLevel="0" collapsed="false">
      <c r="A5632" s="884" t="s">
        <v>8464</v>
      </c>
      <c r="B5632" s="884" t="s">
        <v>27191</v>
      </c>
      <c r="C5632" s="885" t="s">
        <v>27192</v>
      </c>
      <c r="D5632" s="884" t="s">
        <v>27114</v>
      </c>
      <c r="E5632" s="884" t="s">
        <v>27193</v>
      </c>
      <c r="F5632" s="884" t="s">
        <v>11509</v>
      </c>
    </row>
    <row r="5633" customFormat="false" ht="15" hidden="false" customHeight="false" outlineLevel="0" collapsed="false">
      <c r="A5633" s="884" t="s">
        <v>8464</v>
      </c>
      <c r="B5633" s="884" t="s">
        <v>27194</v>
      </c>
      <c r="C5633" s="885" t="s">
        <v>27195</v>
      </c>
      <c r="D5633" s="884" t="s">
        <v>23802</v>
      </c>
      <c r="E5633" s="884" t="s">
        <v>27196</v>
      </c>
      <c r="F5633" s="884" t="s">
        <v>8824</v>
      </c>
    </row>
    <row r="5634" customFormat="false" ht="15" hidden="false" customHeight="false" outlineLevel="0" collapsed="false">
      <c r="A5634" s="884" t="s">
        <v>8464</v>
      </c>
      <c r="B5634" s="884" t="s">
        <v>27197</v>
      </c>
      <c r="C5634" s="885" t="s">
        <v>27198</v>
      </c>
      <c r="D5634" s="884" t="s">
        <v>23802</v>
      </c>
      <c r="E5634" s="884" t="s">
        <v>15824</v>
      </c>
      <c r="F5634" s="884" t="s">
        <v>18058</v>
      </c>
    </row>
    <row r="5635" customFormat="false" ht="15" hidden="false" customHeight="false" outlineLevel="0" collapsed="false">
      <c r="A5635" s="884" t="s">
        <v>8464</v>
      </c>
      <c r="B5635" s="884" t="s">
        <v>27199</v>
      </c>
      <c r="C5635" s="885" t="s">
        <v>27200</v>
      </c>
      <c r="D5635" s="884" t="s">
        <v>23802</v>
      </c>
      <c r="E5635" s="884" t="s">
        <v>9431</v>
      </c>
      <c r="F5635" s="884" t="s">
        <v>19559</v>
      </c>
    </row>
    <row r="5636" customFormat="false" ht="15" hidden="false" customHeight="false" outlineLevel="0" collapsed="false">
      <c r="A5636" s="884" t="s">
        <v>8464</v>
      </c>
      <c r="B5636" s="884" t="s">
        <v>27201</v>
      </c>
      <c r="C5636" s="885" t="s">
        <v>27202</v>
      </c>
      <c r="D5636" s="884" t="s">
        <v>23802</v>
      </c>
      <c r="E5636" s="884" t="s">
        <v>9885</v>
      </c>
      <c r="F5636" s="884" t="s">
        <v>27203</v>
      </c>
    </row>
    <row r="5637" customFormat="false" ht="23.25" hidden="false" customHeight="false" outlineLevel="0" collapsed="false">
      <c r="A5637" s="884" t="s">
        <v>8464</v>
      </c>
      <c r="B5637" s="884" t="s">
        <v>27204</v>
      </c>
      <c r="C5637" s="885" t="s">
        <v>27205</v>
      </c>
      <c r="D5637" s="884" t="s">
        <v>27206</v>
      </c>
      <c r="E5637" s="884" t="s">
        <v>27207</v>
      </c>
      <c r="F5637" s="884" t="s">
        <v>27208</v>
      </c>
    </row>
    <row r="5638" customFormat="false" ht="23.25" hidden="false" customHeight="false" outlineLevel="0" collapsed="false">
      <c r="A5638" s="884" t="s">
        <v>8464</v>
      </c>
      <c r="B5638" s="884" t="s">
        <v>27209</v>
      </c>
      <c r="C5638" s="885" t="s">
        <v>27210</v>
      </c>
      <c r="D5638" s="884" t="s">
        <v>27206</v>
      </c>
      <c r="E5638" s="884" t="s">
        <v>21023</v>
      </c>
      <c r="F5638" s="884" t="s">
        <v>27211</v>
      </c>
    </row>
    <row r="5639" customFormat="false" ht="23.25" hidden="false" customHeight="false" outlineLevel="0" collapsed="false">
      <c r="A5639" s="884" t="s">
        <v>8464</v>
      </c>
      <c r="B5639" s="884" t="s">
        <v>27212</v>
      </c>
      <c r="C5639" s="885" t="s">
        <v>27213</v>
      </c>
      <c r="D5639" s="884" t="s">
        <v>27206</v>
      </c>
      <c r="E5639" s="884" t="s">
        <v>16753</v>
      </c>
      <c r="F5639" s="884" t="s">
        <v>27214</v>
      </c>
    </row>
    <row r="5640" customFormat="false" ht="23.25" hidden="false" customHeight="false" outlineLevel="0" collapsed="false">
      <c r="A5640" s="884" t="s">
        <v>8464</v>
      </c>
      <c r="B5640" s="884" t="s">
        <v>27215</v>
      </c>
      <c r="C5640" s="885" t="s">
        <v>27216</v>
      </c>
      <c r="D5640" s="884" t="s">
        <v>27206</v>
      </c>
      <c r="E5640" s="884" t="s">
        <v>27217</v>
      </c>
      <c r="F5640" s="884" t="s">
        <v>27218</v>
      </c>
    </row>
    <row r="5641" customFormat="false" ht="23.25" hidden="false" customHeight="false" outlineLevel="0" collapsed="false">
      <c r="A5641" s="884" t="s">
        <v>8464</v>
      </c>
      <c r="B5641" s="884" t="s">
        <v>27219</v>
      </c>
      <c r="C5641" s="885" t="s">
        <v>27220</v>
      </c>
      <c r="D5641" s="884" t="s">
        <v>27206</v>
      </c>
      <c r="E5641" s="884" t="s">
        <v>27207</v>
      </c>
      <c r="F5641" s="884" t="s">
        <v>27208</v>
      </c>
    </row>
    <row r="5642" customFormat="false" ht="23.25" hidden="false" customHeight="false" outlineLevel="0" collapsed="false">
      <c r="A5642" s="884" t="s">
        <v>8464</v>
      </c>
      <c r="B5642" s="884" t="s">
        <v>27221</v>
      </c>
      <c r="C5642" s="885" t="s">
        <v>27222</v>
      </c>
      <c r="D5642" s="884" t="s">
        <v>27206</v>
      </c>
      <c r="E5642" s="884" t="s">
        <v>16753</v>
      </c>
      <c r="F5642" s="884" t="s">
        <v>27214</v>
      </c>
    </row>
    <row r="5643" customFormat="false" ht="23.25" hidden="false" customHeight="false" outlineLevel="0" collapsed="false">
      <c r="A5643" s="884" t="s">
        <v>8464</v>
      </c>
      <c r="B5643" s="884" t="s">
        <v>27223</v>
      </c>
      <c r="C5643" s="885" t="s">
        <v>27224</v>
      </c>
      <c r="D5643" s="884" t="s">
        <v>27206</v>
      </c>
      <c r="E5643" s="884" t="s">
        <v>27225</v>
      </c>
      <c r="F5643" s="884" t="s">
        <v>27226</v>
      </c>
    </row>
    <row r="5644" customFormat="false" ht="23.25" hidden="false" customHeight="false" outlineLevel="0" collapsed="false">
      <c r="A5644" s="884" t="s">
        <v>8464</v>
      </c>
      <c r="B5644" s="884" t="s">
        <v>27227</v>
      </c>
      <c r="C5644" s="885" t="s">
        <v>27228</v>
      </c>
      <c r="D5644" s="884" t="s">
        <v>27206</v>
      </c>
      <c r="E5644" s="884" t="s">
        <v>27217</v>
      </c>
      <c r="F5644" s="884" t="s">
        <v>27218</v>
      </c>
    </row>
    <row r="5645" customFormat="false" ht="23.25" hidden="false" customHeight="false" outlineLevel="0" collapsed="false">
      <c r="A5645" s="884" t="s">
        <v>8464</v>
      </c>
      <c r="B5645" s="884" t="s">
        <v>27229</v>
      </c>
      <c r="C5645" s="885" t="s">
        <v>27230</v>
      </c>
      <c r="D5645" s="884" t="s">
        <v>27206</v>
      </c>
      <c r="E5645" s="884" t="s">
        <v>12329</v>
      </c>
      <c r="F5645" s="884" t="s">
        <v>13686</v>
      </c>
    </row>
    <row r="5646" customFormat="false" ht="23.25" hidden="false" customHeight="false" outlineLevel="0" collapsed="false">
      <c r="A5646" s="884" t="s">
        <v>8464</v>
      </c>
      <c r="B5646" s="884" t="s">
        <v>27231</v>
      </c>
      <c r="C5646" s="885" t="s">
        <v>27232</v>
      </c>
      <c r="D5646" s="884" t="s">
        <v>27206</v>
      </c>
      <c r="E5646" s="884" t="s">
        <v>27233</v>
      </c>
      <c r="F5646" s="884" t="s">
        <v>27234</v>
      </c>
    </row>
    <row r="5647" customFormat="false" ht="23.25" hidden="false" customHeight="false" outlineLevel="0" collapsed="false">
      <c r="A5647" s="884" t="s">
        <v>8464</v>
      </c>
      <c r="B5647" s="884" t="s">
        <v>27235</v>
      </c>
      <c r="C5647" s="885" t="s">
        <v>27236</v>
      </c>
      <c r="D5647" s="884" t="s">
        <v>27206</v>
      </c>
      <c r="E5647" s="884" t="s">
        <v>27237</v>
      </c>
      <c r="F5647" s="884" t="s">
        <v>27238</v>
      </c>
    </row>
    <row r="5648" customFormat="false" ht="23.25" hidden="false" customHeight="false" outlineLevel="0" collapsed="false">
      <c r="A5648" s="884" t="s">
        <v>8464</v>
      </c>
      <c r="B5648" s="884" t="s">
        <v>27239</v>
      </c>
      <c r="C5648" s="885" t="s">
        <v>27240</v>
      </c>
      <c r="D5648" s="884" t="s">
        <v>27206</v>
      </c>
      <c r="E5648" s="884" t="s">
        <v>27241</v>
      </c>
      <c r="F5648" s="884" t="s">
        <v>10187</v>
      </c>
    </row>
    <row r="5649" customFormat="false" ht="15" hidden="false" customHeight="false" outlineLevel="0" collapsed="false">
      <c r="A5649" s="884" t="s">
        <v>8464</v>
      </c>
      <c r="B5649" s="884" t="s">
        <v>27242</v>
      </c>
      <c r="C5649" s="885" t="s">
        <v>27243</v>
      </c>
      <c r="D5649" s="884" t="s">
        <v>12719</v>
      </c>
      <c r="E5649" s="884" t="s">
        <v>18995</v>
      </c>
      <c r="F5649" s="884" t="s">
        <v>27244</v>
      </c>
    </row>
    <row r="5650" customFormat="false" ht="15" hidden="false" customHeight="false" outlineLevel="0" collapsed="false">
      <c r="A5650" s="884" t="s">
        <v>8464</v>
      </c>
      <c r="B5650" s="884" t="s">
        <v>27245</v>
      </c>
      <c r="C5650" s="885" t="s">
        <v>27246</v>
      </c>
      <c r="D5650" s="884" t="s">
        <v>12719</v>
      </c>
      <c r="E5650" s="884" t="s">
        <v>15670</v>
      </c>
      <c r="F5650" s="884" t="s">
        <v>25878</v>
      </c>
    </row>
    <row r="5651" customFormat="false" ht="15" hidden="false" customHeight="false" outlineLevel="0" collapsed="false">
      <c r="A5651" s="884" t="s">
        <v>8464</v>
      </c>
      <c r="B5651" s="884" t="s">
        <v>27247</v>
      </c>
      <c r="C5651" s="885" t="s">
        <v>27248</v>
      </c>
      <c r="D5651" s="884" t="s">
        <v>12719</v>
      </c>
      <c r="E5651" s="884" t="s">
        <v>27249</v>
      </c>
      <c r="F5651" s="884" t="s">
        <v>27250</v>
      </c>
    </row>
    <row r="5652" customFormat="false" ht="15" hidden="false" customHeight="false" outlineLevel="0" collapsed="false">
      <c r="A5652" s="884" t="s">
        <v>8464</v>
      </c>
      <c r="B5652" s="884" t="s">
        <v>27251</v>
      </c>
      <c r="C5652" s="885" t="s">
        <v>27252</v>
      </c>
      <c r="D5652" s="884" t="s">
        <v>9569</v>
      </c>
      <c r="E5652" s="884" t="s">
        <v>11324</v>
      </c>
      <c r="F5652" s="884" t="s">
        <v>27253</v>
      </c>
    </row>
    <row r="5653" customFormat="false" ht="15" hidden="false" customHeight="false" outlineLevel="0" collapsed="false">
      <c r="A5653" s="884" t="s">
        <v>8464</v>
      </c>
      <c r="B5653" s="884" t="s">
        <v>27254</v>
      </c>
      <c r="C5653" s="885" t="s">
        <v>27255</v>
      </c>
      <c r="D5653" s="884" t="s">
        <v>9569</v>
      </c>
      <c r="E5653" s="884" t="s">
        <v>11620</v>
      </c>
      <c r="F5653" s="884" t="s">
        <v>10304</v>
      </c>
    </row>
    <row r="5654" customFormat="false" ht="23.25" hidden="false" customHeight="false" outlineLevel="0" collapsed="false">
      <c r="A5654" s="884" t="s">
        <v>8464</v>
      </c>
      <c r="B5654" s="884" t="s">
        <v>27256</v>
      </c>
      <c r="C5654" s="885" t="s">
        <v>27257</v>
      </c>
      <c r="D5654" s="884" t="s">
        <v>8787</v>
      </c>
      <c r="E5654" s="884" t="s">
        <v>27258</v>
      </c>
      <c r="F5654" s="884" t="s">
        <v>27259</v>
      </c>
    </row>
    <row r="5655" customFormat="false" ht="23.25" hidden="false" customHeight="false" outlineLevel="0" collapsed="false">
      <c r="A5655" s="884" t="s">
        <v>8464</v>
      </c>
      <c r="B5655" s="884" t="s">
        <v>27260</v>
      </c>
      <c r="C5655" s="885" t="s">
        <v>27261</v>
      </c>
      <c r="D5655" s="884" t="s">
        <v>8787</v>
      </c>
      <c r="E5655" s="884" t="s">
        <v>27262</v>
      </c>
      <c r="F5655" s="884" t="s">
        <v>19438</v>
      </c>
    </row>
    <row r="5656" customFormat="false" ht="23.25" hidden="false" customHeight="false" outlineLevel="0" collapsed="false">
      <c r="A5656" s="884" t="s">
        <v>8464</v>
      </c>
      <c r="B5656" s="884" t="s">
        <v>27263</v>
      </c>
      <c r="C5656" s="885" t="s">
        <v>27264</v>
      </c>
      <c r="D5656" s="884" t="s">
        <v>8787</v>
      </c>
      <c r="E5656" s="884" t="s">
        <v>10665</v>
      </c>
      <c r="F5656" s="884" t="s">
        <v>11994</v>
      </c>
    </row>
    <row r="5657" customFormat="false" ht="23.25" hidden="false" customHeight="false" outlineLevel="0" collapsed="false">
      <c r="A5657" s="884" t="s">
        <v>8464</v>
      </c>
      <c r="B5657" s="884" t="s">
        <v>27265</v>
      </c>
      <c r="C5657" s="885" t="s">
        <v>27266</v>
      </c>
      <c r="D5657" s="884" t="s">
        <v>8787</v>
      </c>
      <c r="E5657" s="884" t="s">
        <v>27267</v>
      </c>
      <c r="F5657" s="884" t="s">
        <v>27268</v>
      </c>
    </row>
    <row r="5658" customFormat="false" ht="23.25" hidden="false" customHeight="false" outlineLevel="0" collapsed="false">
      <c r="A5658" s="884" t="s">
        <v>8464</v>
      </c>
      <c r="B5658" s="884" t="s">
        <v>27269</v>
      </c>
      <c r="C5658" s="885" t="s">
        <v>27270</v>
      </c>
      <c r="D5658" s="884" t="s">
        <v>8787</v>
      </c>
      <c r="E5658" s="884" t="s">
        <v>19485</v>
      </c>
      <c r="F5658" s="884" t="s">
        <v>23066</v>
      </c>
    </row>
    <row r="5659" customFormat="false" ht="23.25" hidden="false" customHeight="false" outlineLevel="0" collapsed="false">
      <c r="A5659" s="884" t="s">
        <v>8464</v>
      </c>
      <c r="B5659" s="884" t="s">
        <v>27271</v>
      </c>
      <c r="C5659" s="885" t="s">
        <v>27272</v>
      </c>
      <c r="D5659" s="884" t="s">
        <v>8787</v>
      </c>
      <c r="E5659" s="884" t="s">
        <v>11286</v>
      </c>
      <c r="F5659" s="884" t="s">
        <v>23402</v>
      </c>
    </row>
    <row r="5660" customFormat="false" ht="23.25" hidden="false" customHeight="false" outlineLevel="0" collapsed="false">
      <c r="A5660" s="884" t="s">
        <v>8464</v>
      </c>
      <c r="B5660" s="884" t="s">
        <v>27273</v>
      </c>
      <c r="C5660" s="885" t="s">
        <v>27274</v>
      </c>
      <c r="D5660" s="884" t="s">
        <v>8787</v>
      </c>
      <c r="E5660" s="884" t="s">
        <v>10758</v>
      </c>
      <c r="F5660" s="884" t="s">
        <v>27275</v>
      </c>
    </row>
    <row r="5661" customFormat="false" ht="23.25" hidden="false" customHeight="false" outlineLevel="0" collapsed="false">
      <c r="A5661" s="884" t="s">
        <v>8464</v>
      </c>
      <c r="B5661" s="884" t="s">
        <v>27276</v>
      </c>
      <c r="C5661" s="885" t="s">
        <v>27277</v>
      </c>
      <c r="D5661" s="884" t="s">
        <v>8787</v>
      </c>
      <c r="E5661" s="884" t="s">
        <v>11770</v>
      </c>
      <c r="F5661" s="884" t="s">
        <v>9800</v>
      </c>
    </row>
    <row r="5662" customFormat="false" ht="23.25" hidden="false" customHeight="false" outlineLevel="0" collapsed="false">
      <c r="A5662" s="884" t="s">
        <v>8464</v>
      </c>
      <c r="B5662" s="884" t="s">
        <v>27278</v>
      </c>
      <c r="C5662" s="885" t="s">
        <v>27279</v>
      </c>
      <c r="D5662" s="884" t="s">
        <v>8787</v>
      </c>
      <c r="E5662" s="884" t="s">
        <v>19160</v>
      </c>
      <c r="F5662" s="884" t="s">
        <v>8885</v>
      </c>
    </row>
    <row r="5663" customFormat="false" ht="23.25" hidden="false" customHeight="false" outlineLevel="0" collapsed="false">
      <c r="A5663" s="884" t="s">
        <v>8464</v>
      </c>
      <c r="B5663" s="884" t="s">
        <v>27280</v>
      </c>
      <c r="C5663" s="885" t="s">
        <v>27281</v>
      </c>
      <c r="D5663" s="884" t="s">
        <v>8787</v>
      </c>
      <c r="E5663" s="884" t="s">
        <v>27282</v>
      </c>
      <c r="F5663" s="884" t="s">
        <v>16895</v>
      </c>
    </row>
    <row r="5664" customFormat="false" ht="15" hidden="false" customHeight="false" outlineLevel="0" collapsed="false">
      <c r="A5664" s="884" t="s">
        <v>8464</v>
      </c>
      <c r="B5664" s="884" t="s">
        <v>27283</v>
      </c>
      <c r="C5664" s="885" t="s">
        <v>27284</v>
      </c>
      <c r="D5664" s="884" t="s">
        <v>9569</v>
      </c>
      <c r="E5664" s="884" t="s">
        <v>12186</v>
      </c>
      <c r="F5664" s="884" t="s">
        <v>9004</v>
      </c>
    </row>
    <row r="5665" customFormat="false" ht="15" hidden="false" customHeight="false" outlineLevel="0" collapsed="false">
      <c r="A5665" s="884" t="s">
        <v>8464</v>
      </c>
      <c r="B5665" s="884" t="s">
        <v>27285</v>
      </c>
      <c r="C5665" s="885" t="s">
        <v>27286</v>
      </c>
      <c r="D5665" s="884" t="s">
        <v>9569</v>
      </c>
      <c r="E5665" s="884" t="s">
        <v>23941</v>
      </c>
      <c r="F5665" s="884" t="s">
        <v>8995</v>
      </c>
    </row>
    <row r="5666" customFormat="false" ht="15" hidden="false" customHeight="false" outlineLevel="0" collapsed="false">
      <c r="A5666" s="884" t="s">
        <v>8464</v>
      </c>
      <c r="B5666" s="884" t="s">
        <v>27287</v>
      </c>
      <c r="C5666" s="885" t="s">
        <v>27288</v>
      </c>
      <c r="D5666" s="884" t="s">
        <v>9380</v>
      </c>
      <c r="E5666" s="884" t="s">
        <v>10478</v>
      </c>
      <c r="F5666" s="884" t="s">
        <v>10478</v>
      </c>
    </row>
    <row r="5667" customFormat="false" ht="15" hidden="false" customHeight="false" outlineLevel="0" collapsed="false">
      <c r="A5667" s="884" t="s">
        <v>8464</v>
      </c>
      <c r="B5667" s="884" t="s">
        <v>27289</v>
      </c>
      <c r="C5667" s="885" t="s">
        <v>27290</v>
      </c>
      <c r="D5667" s="884" t="s">
        <v>9569</v>
      </c>
      <c r="E5667" s="884" t="s">
        <v>10141</v>
      </c>
      <c r="F5667" s="884" t="s">
        <v>23789</v>
      </c>
    </row>
    <row r="5668" customFormat="false" ht="15" hidden="false" customHeight="false" outlineLevel="0" collapsed="false">
      <c r="A5668" s="884" t="s">
        <v>8464</v>
      </c>
      <c r="B5668" s="884" t="s">
        <v>27291</v>
      </c>
      <c r="C5668" s="885" t="s">
        <v>27292</v>
      </c>
      <c r="D5668" s="884" t="s">
        <v>9569</v>
      </c>
      <c r="E5668" s="884" t="s">
        <v>11509</v>
      </c>
      <c r="F5668" s="884" t="s">
        <v>10975</v>
      </c>
    </row>
    <row r="5669" customFormat="false" ht="23.25" hidden="false" customHeight="false" outlineLevel="0" collapsed="false">
      <c r="A5669" s="884" t="s">
        <v>8464</v>
      </c>
      <c r="B5669" s="884" t="s">
        <v>27293</v>
      </c>
      <c r="C5669" s="885" t="s">
        <v>27294</v>
      </c>
      <c r="D5669" s="884" t="s">
        <v>9569</v>
      </c>
      <c r="E5669" s="884" t="s">
        <v>11776</v>
      </c>
      <c r="F5669" s="884" t="s">
        <v>10382</v>
      </c>
    </row>
    <row r="5670" customFormat="false" ht="23.25" hidden="false" customHeight="false" outlineLevel="0" collapsed="false">
      <c r="A5670" s="884" t="s">
        <v>8464</v>
      </c>
      <c r="B5670" s="884" t="s">
        <v>27295</v>
      </c>
      <c r="C5670" s="885" t="s">
        <v>27296</v>
      </c>
      <c r="D5670" s="884" t="s">
        <v>9569</v>
      </c>
      <c r="E5670" s="884" t="s">
        <v>10316</v>
      </c>
      <c r="F5670" s="884" t="s">
        <v>10769</v>
      </c>
    </row>
    <row r="5671" customFormat="false" ht="15" hidden="false" customHeight="false" outlineLevel="0" collapsed="false">
      <c r="A5671" s="884" t="s">
        <v>8464</v>
      </c>
      <c r="B5671" s="884" t="s">
        <v>27297</v>
      </c>
      <c r="C5671" s="885" t="s">
        <v>27298</v>
      </c>
      <c r="D5671" s="884" t="s">
        <v>8787</v>
      </c>
      <c r="E5671" s="884" t="s">
        <v>11720</v>
      </c>
      <c r="F5671" s="884" t="s">
        <v>27299</v>
      </c>
    </row>
    <row r="5672" customFormat="false" ht="23.25" hidden="false" customHeight="false" outlineLevel="0" collapsed="false">
      <c r="A5672" s="884" t="s">
        <v>8464</v>
      </c>
      <c r="B5672" s="884" t="s">
        <v>27300</v>
      </c>
      <c r="C5672" s="885" t="s">
        <v>27301</v>
      </c>
      <c r="D5672" s="884" t="s">
        <v>8787</v>
      </c>
      <c r="E5672" s="884" t="s">
        <v>9051</v>
      </c>
      <c r="F5672" s="884" t="s">
        <v>9052</v>
      </c>
    </row>
    <row r="5673" customFormat="false" ht="23.25" hidden="false" customHeight="false" outlineLevel="0" collapsed="false">
      <c r="A5673" s="884" t="s">
        <v>8464</v>
      </c>
      <c r="B5673" s="884" t="s">
        <v>27302</v>
      </c>
      <c r="C5673" s="885" t="s">
        <v>27303</v>
      </c>
      <c r="D5673" s="884" t="s">
        <v>8787</v>
      </c>
      <c r="E5673" s="884" t="s">
        <v>10963</v>
      </c>
      <c r="F5673" s="884" t="s">
        <v>11451</v>
      </c>
    </row>
    <row r="5674" customFormat="false" ht="23.25" hidden="false" customHeight="false" outlineLevel="0" collapsed="false">
      <c r="A5674" s="884" t="s">
        <v>8464</v>
      </c>
      <c r="B5674" s="884" t="s">
        <v>27304</v>
      </c>
      <c r="C5674" s="885" t="s">
        <v>27305</v>
      </c>
      <c r="D5674" s="884" t="s">
        <v>8787</v>
      </c>
      <c r="E5674" s="884" t="s">
        <v>10775</v>
      </c>
      <c r="F5674" s="884" t="s">
        <v>11319</v>
      </c>
    </row>
    <row r="5675" customFormat="false" ht="23.25" hidden="false" customHeight="false" outlineLevel="0" collapsed="false">
      <c r="A5675" s="884" t="s">
        <v>8464</v>
      </c>
      <c r="B5675" s="884" t="s">
        <v>27306</v>
      </c>
      <c r="C5675" s="885" t="s">
        <v>27307</v>
      </c>
      <c r="D5675" s="884" t="s">
        <v>8787</v>
      </c>
      <c r="E5675" s="884" t="s">
        <v>23828</v>
      </c>
      <c r="F5675" s="884" t="s">
        <v>23402</v>
      </c>
    </row>
    <row r="5676" customFormat="false" ht="23.25" hidden="false" customHeight="false" outlineLevel="0" collapsed="false">
      <c r="A5676" s="884" t="s">
        <v>8464</v>
      </c>
      <c r="B5676" s="884" t="s">
        <v>27308</v>
      </c>
      <c r="C5676" s="885" t="s">
        <v>27309</v>
      </c>
      <c r="D5676" s="884" t="s">
        <v>8787</v>
      </c>
      <c r="E5676" s="884" t="s">
        <v>11135</v>
      </c>
      <c r="F5676" s="884" t="s">
        <v>27310</v>
      </c>
    </row>
    <row r="5677" customFormat="false" ht="23.25" hidden="false" customHeight="false" outlineLevel="0" collapsed="false">
      <c r="A5677" s="884" t="s">
        <v>8464</v>
      </c>
      <c r="B5677" s="884" t="s">
        <v>27311</v>
      </c>
      <c r="C5677" s="885" t="s">
        <v>27312</v>
      </c>
      <c r="D5677" s="884" t="s">
        <v>8787</v>
      </c>
      <c r="E5677" s="884" t="s">
        <v>10379</v>
      </c>
      <c r="F5677" s="884" t="s">
        <v>10298</v>
      </c>
    </row>
    <row r="5678" customFormat="false" ht="15" hidden="false" customHeight="false" outlineLevel="0" collapsed="false">
      <c r="A5678" s="884" t="s">
        <v>8464</v>
      </c>
      <c r="B5678" s="884" t="s">
        <v>27313</v>
      </c>
      <c r="C5678" s="885" t="s">
        <v>27314</v>
      </c>
      <c r="D5678" s="884" t="s">
        <v>9569</v>
      </c>
      <c r="E5678" s="884" t="s">
        <v>15876</v>
      </c>
      <c r="F5678" s="884" t="s">
        <v>16882</v>
      </c>
    </row>
    <row r="5679" customFormat="false" ht="23.25" hidden="false" customHeight="false" outlineLevel="0" collapsed="false">
      <c r="A5679" s="884" t="s">
        <v>8464</v>
      </c>
      <c r="B5679" s="884" t="s">
        <v>27315</v>
      </c>
      <c r="C5679" s="885" t="s">
        <v>27316</v>
      </c>
      <c r="D5679" s="884" t="s">
        <v>9569</v>
      </c>
      <c r="E5679" s="884" t="s">
        <v>27317</v>
      </c>
      <c r="F5679" s="884" t="s">
        <v>27121</v>
      </c>
    </row>
    <row r="5680" customFormat="false" ht="23.25" hidden="false" customHeight="false" outlineLevel="0" collapsed="false">
      <c r="A5680" s="884" t="s">
        <v>8464</v>
      </c>
      <c r="B5680" s="884" t="s">
        <v>27318</v>
      </c>
      <c r="C5680" s="885" t="s">
        <v>27319</v>
      </c>
      <c r="D5680" s="884" t="s">
        <v>9569</v>
      </c>
      <c r="E5680" s="884" t="s">
        <v>27320</v>
      </c>
      <c r="F5680" s="884" t="s">
        <v>11884</v>
      </c>
    </row>
    <row r="5681" customFormat="false" ht="23.25" hidden="false" customHeight="false" outlineLevel="0" collapsed="false">
      <c r="A5681" s="884" t="s">
        <v>8464</v>
      </c>
      <c r="B5681" s="884" t="s">
        <v>27321</v>
      </c>
      <c r="C5681" s="885" t="s">
        <v>27322</v>
      </c>
      <c r="D5681" s="884" t="s">
        <v>9569</v>
      </c>
      <c r="E5681" s="884" t="s">
        <v>11853</v>
      </c>
      <c r="F5681" s="884" t="s">
        <v>9039</v>
      </c>
    </row>
    <row r="5682" customFormat="false" ht="23.25" hidden="false" customHeight="false" outlineLevel="0" collapsed="false">
      <c r="A5682" s="884" t="s">
        <v>8464</v>
      </c>
      <c r="B5682" s="884" t="s">
        <v>27323</v>
      </c>
      <c r="C5682" s="885" t="s">
        <v>27324</v>
      </c>
      <c r="D5682" s="884" t="s">
        <v>9569</v>
      </c>
      <c r="E5682" s="884" t="s">
        <v>25000</v>
      </c>
      <c r="F5682" s="884" t="s">
        <v>24754</v>
      </c>
    </row>
    <row r="5683" customFormat="false" ht="23.25" hidden="false" customHeight="false" outlineLevel="0" collapsed="false">
      <c r="A5683" s="884" t="s">
        <v>8464</v>
      </c>
      <c r="B5683" s="884" t="s">
        <v>27325</v>
      </c>
      <c r="C5683" s="885" t="s">
        <v>27326</v>
      </c>
      <c r="D5683" s="884" t="s">
        <v>9569</v>
      </c>
      <c r="E5683" s="884" t="s">
        <v>10435</v>
      </c>
      <c r="F5683" s="884" t="s">
        <v>11384</v>
      </c>
    </row>
    <row r="5684" customFormat="false" ht="15" hidden="false" customHeight="false" outlineLevel="0" collapsed="false">
      <c r="A5684" s="884" t="s">
        <v>8464</v>
      </c>
      <c r="B5684" s="884" t="s">
        <v>27327</v>
      </c>
      <c r="C5684" s="885" t="s">
        <v>27328</v>
      </c>
      <c r="D5684" s="884" t="s">
        <v>8467</v>
      </c>
      <c r="E5684" s="884" t="s">
        <v>27329</v>
      </c>
      <c r="F5684" s="884" t="s">
        <v>18584</v>
      </c>
    </row>
    <row r="5685" customFormat="false" ht="15" hidden="false" customHeight="false" outlineLevel="0" collapsed="false">
      <c r="A5685" s="884" t="s">
        <v>8464</v>
      </c>
      <c r="B5685" s="884" t="s">
        <v>27330</v>
      </c>
      <c r="C5685" s="885" t="s">
        <v>27331</v>
      </c>
      <c r="D5685" s="884" t="s">
        <v>8467</v>
      </c>
      <c r="E5685" s="884" t="s">
        <v>10368</v>
      </c>
      <c r="F5685" s="884" t="s">
        <v>8996</v>
      </c>
    </row>
    <row r="5686" customFormat="false" ht="15" hidden="false" customHeight="false" outlineLevel="0" collapsed="false">
      <c r="A5686" s="884" t="s">
        <v>8464</v>
      </c>
      <c r="B5686" s="884" t="s">
        <v>27332</v>
      </c>
      <c r="C5686" s="885" t="s">
        <v>27333</v>
      </c>
      <c r="D5686" s="884" t="s">
        <v>8467</v>
      </c>
      <c r="E5686" s="884" t="s">
        <v>11373</v>
      </c>
      <c r="F5686" s="884" t="s">
        <v>10307</v>
      </c>
    </row>
    <row r="5687" customFormat="false" ht="15" hidden="false" customHeight="false" outlineLevel="0" collapsed="false">
      <c r="A5687" s="884" t="s">
        <v>8464</v>
      </c>
      <c r="B5687" s="884" t="s">
        <v>27334</v>
      </c>
      <c r="C5687" s="885" t="s">
        <v>27335</v>
      </c>
      <c r="D5687" s="884" t="s">
        <v>9569</v>
      </c>
      <c r="E5687" s="884" t="s">
        <v>27336</v>
      </c>
      <c r="F5687" s="884" t="s">
        <v>27337</v>
      </c>
    </row>
    <row r="5688" customFormat="false" ht="15" hidden="false" customHeight="false" outlineLevel="0" collapsed="false">
      <c r="A5688" s="884" t="s">
        <v>8464</v>
      </c>
      <c r="B5688" s="884" t="s">
        <v>27338</v>
      </c>
      <c r="C5688" s="885" t="s">
        <v>27339</v>
      </c>
      <c r="D5688" s="884" t="s">
        <v>9569</v>
      </c>
      <c r="E5688" s="884" t="s">
        <v>27340</v>
      </c>
      <c r="F5688" s="884" t="s">
        <v>11434</v>
      </c>
    </row>
    <row r="5689" customFormat="false" ht="15" hidden="false" customHeight="false" outlineLevel="0" collapsed="false">
      <c r="A5689" s="884" t="s">
        <v>8464</v>
      </c>
      <c r="B5689" s="884" t="s">
        <v>27341</v>
      </c>
      <c r="C5689" s="885" t="s">
        <v>27342</v>
      </c>
      <c r="D5689" s="884" t="s">
        <v>9569</v>
      </c>
      <c r="E5689" s="884" t="s">
        <v>9806</v>
      </c>
      <c r="F5689" s="884" t="s">
        <v>19579</v>
      </c>
    </row>
    <row r="5690" customFormat="false" ht="15" hidden="false" customHeight="false" outlineLevel="0" collapsed="false">
      <c r="A5690" s="884" t="s">
        <v>8464</v>
      </c>
      <c r="B5690" s="884" t="s">
        <v>27343</v>
      </c>
      <c r="C5690" s="885" t="s">
        <v>27344</v>
      </c>
      <c r="D5690" s="884" t="s">
        <v>9569</v>
      </c>
      <c r="E5690" s="884" t="s">
        <v>20231</v>
      </c>
      <c r="F5690" s="884" t="s">
        <v>15744</v>
      </c>
    </row>
    <row r="5691" customFormat="false" ht="15" hidden="false" customHeight="false" outlineLevel="0" collapsed="false">
      <c r="A5691" s="884" t="s">
        <v>8464</v>
      </c>
      <c r="B5691" s="884" t="s">
        <v>27345</v>
      </c>
      <c r="C5691" s="885" t="s">
        <v>27346</v>
      </c>
      <c r="D5691" s="884" t="s">
        <v>9569</v>
      </c>
      <c r="E5691" s="884" t="s">
        <v>27347</v>
      </c>
      <c r="F5691" s="884" t="s">
        <v>18538</v>
      </c>
    </row>
    <row r="5692" customFormat="false" ht="15" hidden="false" customHeight="false" outlineLevel="0" collapsed="false">
      <c r="A5692" s="884" t="s">
        <v>8464</v>
      </c>
      <c r="B5692" s="884" t="s">
        <v>27348</v>
      </c>
      <c r="C5692" s="885" t="s">
        <v>27349</v>
      </c>
      <c r="D5692" s="884" t="s">
        <v>9569</v>
      </c>
      <c r="E5692" s="884" t="s">
        <v>17142</v>
      </c>
      <c r="F5692" s="884" t="s">
        <v>27350</v>
      </c>
    </row>
    <row r="5693" customFormat="false" ht="15" hidden="false" customHeight="false" outlineLevel="0" collapsed="false">
      <c r="A5693" s="884" t="s">
        <v>8464</v>
      </c>
      <c r="B5693" s="884" t="s">
        <v>27351</v>
      </c>
      <c r="C5693" s="885" t="s">
        <v>27352</v>
      </c>
      <c r="D5693" s="884" t="s">
        <v>9569</v>
      </c>
      <c r="E5693" s="884" t="s">
        <v>27353</v>
      </c>
      <c r="F5693" s="884" t="s">
        <v>27354</v>
      </c>
    </row>
    <row r="5694" customFormat="false" ht="15" hidden="false" customHeight="false" outlineLevel="0" collapsed="false">
      <c r="A5694" s="884" t="s">
        <v>8464</v>
      </c>
      <c r="B5694" s="884" t="s">
        <v>27355</v>
      </c>
      <c r="C5694" s="885" t="s">
        <v>27356</v>
      </c>
      <c r="D5694" s="884" t="s">
        <v>9569</v>
      </c>
      <c r="E5694" s="884" t="s">
        <v>16500</v>
      </c>
      <c r="F5694" s="884" t="s">
        <v>8940</v>
      </c>
    </row>
    <row r="5695" customFormat="false" ht="15" hidden="false" customHeight="false" outlineLevel="0" collapsed="false">
      <c r="A5695" s="884" t="s">
        <v>8464</v>
      </c>
      <c r="B5695" s="884" t="s">
        <v>27357</v>
      </c>
      <c r="C5695" s="885" t="s">
        <v>27358</v>
      </c>
      <c r="D5695" s="884" t="s">
        <v>9569</v>
      </c>
      <c r="E5695" s="884" t="s">
        <v>15897</v>
      </c>
      <c r="F5695" s="884" t="s">
        <v>27359</v>
      </c>
    </row>
    <row r="5696" customFormat="false" ht="15" hidden="false" customHeight="false" outlineLevel="0" collapsed="false">
      <c r="A5696" s="884" t="s">
        <v>8464</v>
      </c>
      <c r="B5696" s="884" t="s">
        <v>27360</v>
      </c>
      <c r="C5696" s="885" t="s">
        <v>27361</v>
      </c>
      <c r="D5696" s="884" t="s">
        <v>8787</v>
      </c>
      <c r="E5696" s="884" t="s">
        <v>16497</v>
      </c>
      <c r="F5696" s="884" t="s">
        <v>27362</v>
      </c>
    </row>
    <row r="5697" customFormat="false" ht="15" hidden="false" customHeight="false" outlineLevel="0" collapsed="false">
      <c r="A5697" s="884" t="s">
        <v>8464</v>
      </c>
      <c r="B5697" s="884" t="s">
        <v>27363</v>
      </c>
      <c r="C5697" s="885" t="s">
        <v>27364</v>
      </c>
      <c r="D5697" s="884" t="s">
        <v>9569</v>
      </c>
      <c r="E5697" s="884" t="s">
        <v>25147</v>
      </c>
      <c r="F5697" s="884" t="s">
        <v>27365</v>
      </c>
    </row>
    <row r="5698" customFormat="false" ht="15" hidden="false" customHeight="false" outlineLevel="0" collapsed="false">
      <c r="A5698" s="884" t="s">
        <v>8464</v>
      </c>
      <c r="B5698" s="884" t="s">
        <v>27366</v>
      </c>
      <c r="C5698" s="885" t="s">
        <v>27367</v>
      </c>
      <c r="D5698" s="884" t="s">
        <v>9569</v>
      </c>
      <c r="E5698" s="884" t="s">
        <v>27368</v>
      </c>
      <c r="F5698" s="884" t="s">
        <v>19419</v>
      </c>
    </row>
    <row r="5699" customFormat="false" ht="15" hidden="false" customHeight="false" outlineLevel="0" collapsed="false">
      <c r="A5699" s="884" t="s">
        <v>8464</v>
      </c>
      <c r="B5699" s="884" t="s">
        <v>27369</v>
      </c>
      <c r="C5699" s="885" t="s">
        <v>27370</v>
      </c>
      <c r="D5699" s="884" t="s">
        <v>9569</v>
      </c>
      <c r="E5699" s="884" t="s">
        <v>15720</v>
      </c>
      <c r="F5699" s="884" t="s">
        <v>15741</v>
      </c>
    </row>
    <row r="5700" customFormat="false" ht="15" hidden="false" customHeight="false" outlineLevel="0" collapsed="false">
      <c r="A5700" s="884" t="s">
        <v>8464</v>
      </c>
      <c r="B5700" s="884" t="s">
        <v>27371</v>
      </c>
      <c r="C5700" s="885" t="s">
        <v>27372</v>
      </c>
      <c r="D5700" s="884" t="s">
        <v>9569</v>
      </c>
      <c r="E5700" s="884" t="s">
        <v>19324</v>
      </c>
      <c r="F5700" s="884" t="s">
        <v>19576</v>
      </c>
    </row>
    <row r="5701" customFormat="false" ht="15" hidden="false" customHeight="false" outlineLevel="0" collapsed="false">
      <c r="A5701" s="884" t="s">
        <v>8464</v>
      </c>
      <c r="B5701" s="884" t="s">
        <v>27373</v>
      </c>
      <c r="C5701" s="885" t="s">
        <v>27374</v>
      </c>
      <c r="D5701" s="884" t="s">
        <v>8467</v>
      </c>
      <c r="E5701" s="884" t="s">
        <v>27375</v>
      </c>
      <c r="F5701" s="884" t="s">
        <v>27376</v>
      </c>
    </row>
    <row r="5702" customFormat="false" ht="15" hidden="false" customHeight="false" outlineLevel="0" collapsed="false">
      <c r="A5702" s="884" t="s">
        <v>8464</v>
      </c>
      <c r="B5702" s="884" t="s">
        <v>27377</v>
      </c>
      <c r="C5702" s="885" t="s">
        <v>27378</v>
      </c>
      <c r="D5702" s="884" t="s">
        <v>8467</v>
      </c>
      <c r="E5702" s="884" t="s">
        <v>27379</v>
      </c>
      <c r="F5702" s="884" t="s">
        <v>27380</v>
      </c>
    </row>
    <row r="5703" customFormat="false" ht="15" hidden="false" customHeight="false" outlineLevel="0" collapsed="false">
      <c r="A5703" s="884" t="s">
        <v>8464</v>
      </c>
      <c r="B5703" s="884" t="s">
        <v>27381</v>
      </c>
      <c r="C5703" s="885" t="s">
        <v>27382</v>
      </c>
      <c r="D5703" s="884" t="s">
        <v>8467</v>
      </c>
      <c r="E5703" s="884" t="s">
        <v>27383</v>
      </c>
      <c r="F5703" s="884" t="s">
        <v>27384</v>
      </c>
    </row>
    <row r="5704" customFormat="false" ht="15" hidden="false" customHeight="false" outlineLevel="0" collapsed="false">
      <c r="A5704" s="884" t="s">
        <v>8464</v>
      </c>
      <c r="B5704" s="884" t="s">
        <v>27385</v>
      </c>
      <c r="C5704" s="885" t="s">
        <v>27386</v>
      </c>
      <c r="D5704" s="884" t="s">
        <v>8787</v>
      </c>
      <c r="E5704" s="884" t="s">
        <v>21923</v>
      </c>
      <c r="F5704" s="884" t="s">
        <v>27387</v>
      </c>
    </row>
    <row r="5705" customFormat="false" ht="15" hidden="false" customHeight="false" outlineLevel="0" collapsed="false">
      <c r="A5705" s="884" t="s">
        <v>8464</v>
      </c>
      <c r="B5705" s="884" t="s">
        <v>27388</v>
      </c>
      <c r="C5705" s="885" t="s">
        <v>27389</v>
      </c>
      <c r="D5705" s="884" t="s">
        <v>8467</v>
      </c>
      <c r="E5705" s="884" t="s">
        <v>27390</v>
      </c>
      <c r="F5705" s="884" t="s">
        <v>27391</v>
      </c>
    </row>
    <row r="5706" customFormat="false" ht="23.25" hidden="false" customHeight="false" outlineLevel="0" collapsed="false">
      <c r="A5706" s="884" t="s">
        <v>8464</v>
      </c>
      <c r="B5706" s="884" t="s">
        <v>27392</v>
      </c>
      <c r="C5706" s="885" t="s">
        <v>27393</v>
      </c>
      <c r="D5706" s="884" t="s">
        <v>8467</v>
      </c>
      <c r="E5706" s="884" t="s">
        <v>27394</v>
      </c>
      <c r="F5706" s="884" t="s">
        <v>27395</v>
      </c>
    </row>
    <row r="5707" customFormat="false" ht="23.25" hidden="false" customHeight="false" outlineLevel="0" collapsed="false">
      <c r="A5707" s="884" t="s">
        <v>8464</v>
      </c>
      <c r="B5707" s="884" t="s">
        <v>27396</v>
      </c>
      <c r="C5707" s="885" t="s">
        <v>27397</v>
      </c>
      <c r="D5707" s="884" t="s">
        <v>8467</v>
      </c>
      <c r="E5707" s="884" t="s">
        <v>27398</v>
      </c>
      <c r="F5707" s="884" t="s">
        <v>27399</v>
      </c>
    </row>
    <row r="5708" customFormat="false" ht="23.25" hidden="false" customHeight="false" outlineLevel="0" collapsed="false">
      <c r="A5708" s="884" t="s">
        <v>8464</v>
      </c>
      <c r="B5708" s="884" t="s">
        <v>27400</v>
      </c>
      <c r="C5708" s="885" t="s">
        <v>27401</v>
      </c>
      <c r="D5708" s="884" t="s">
        <v>8787</v>
      </c>
      <c r="E5708" s="884" t="s">
        <v>27402</v>
      </c>
      <c r="F5708" s="884" t="s">
        <v>27402</v>
      </c>
    </row>
    <row r="5709" customFormat="false" ht="15" hidden="false" customHeight="false" outlineLevel="0" collapsed="false">
      <c r="A5709" s="884" t="s">
        <v>8464</v>
      </c>
      <c r="B5709" s="884" t="s">
        <v>27403</v>
      </c>
      <c r="C5709" s="885" t="s">
        <v>27404</v>
      </c>
      <c r="D5709" s="884" t="s">
        <v>12719</v>
      </c>
      <c r="E5709" s="884" t="s">
        <v>27405</v>
      </c>
      <c r="F5709" s="884" t="s">
        <v>27406</v>
      </c>
    </row>
    <row r="5710" customFormat="false" ht="34.5" hidden="false" customHeight="false" outlineLevel="0" collapsed="false">
      <c r="A5710" s="884" t="s">
        <v>8464</v>
      </c>
      <c r="B5710" s="884" t="s">
        <v>27407</v>
      </c>
      <c r="C5710" s="885" t="s">
        <v>27408</v>
      </c>
      <c r="D5710" s="884" t="s">
        <v>8787</v>
      </c>
      <c r="E5710" s="884" t="s">
        <v>27409</v>
      </c>
      <c r="F5710" s="884" t="s">
        <v>27410</v>
      </c>
    </row>
    <row r="5711" customFormat="false" ht="15" hidden="false" customHeight="false" outlineLevel="0" collapsed="false">
      <c r="A5711" s="884" t="s">
        <v>8464</v>
      </c>
      <c r="B5711" s="884" t="s">
        <v>27411</v>
      </c>
      <c r="C5711" s="885" t="s">
        <v>27412</v>
      </c>
      <c r="D5711" s="884" t="s">
        <v>8787</v>
      </c>
      <c r="E5711" s="884" t="s">
        <v>27413</v>
      </c>
      <c r="F5711" s="884" t="s">
        <v>25793</v>
      </c>
    </row>
    <row r="5712" customFormat="false" ht="15" hidden="false" customHeight="false" outlineLevel="0" collapsed="false">
      <c r="A5712" s="884" t="s">
        <v>8464</v>
      </c>
      <c r="B5712" s="884" t="s">
        <v>27414</v>
      </c>
      <c r="C5712" s="885" t="s">
        <v>27415</v>
      </c>
      <c r="D5712" s="884" t="s">
        <v>8787</v>
      </c>
      <c r="E5712" s="884" t="s">
        <v>17606</v>
      </c>
      <c r="F5712" s="884" t="s">
        <v>9154</v>
      </c>
    </row>
    <row r="5713" customFormat="false" ht="23.25" hidden="false" customHeight="false" outlineLevel="0" collapsed="false">
      <c r="A5713" s="884" t="s">
        <v>8464</v>
      </c>
      <c r="B5713" s="884" t="s">
        <v>27416</v>
      </c>
      <c r="C5713" s="885" t="s">
        <v>27417</v>
      </c>
      <c r="D5713" s="884" t="s">
        <v>8467</v>
      </c>
      <c r="E5713" s="884" t="s">
        <v>17981</v>
      </c>
      <c r="F5713" s="884" t="s">
        <v>8597</v>
      </c>
    </row>
    <row r="5714" customFormat="false" ht="23.25" hidden="false" customHeight="false" outlineLevel="0" collapsed="false">
      <c r="A5714" s="884" t="s">
        <v>8464</v>
      </c>
      <c r="B5714" s="884" t="s">
        <v>27418</v>
      </c>
      <c r="C5714" s="885" t="s">
        <v>27419</v>
      </c>
      <c r="D5714" s="884" t="s">
        <v>8467</v>
      </c>
      <c r="E5714" s="884" t="s">
        <v>27420</v>
      </c>
      <c r="F5714" s="884" t="s">
        <v>27421</v>
      </c>
    </row>
    <row r="5715" customFormat="false" ht="23.25" hidden="false" customHeight="false" outlineLevel="0" collapsed="false">
      <c r="A5715" s="884" t="s">
        <v>8464</v>
      </c>
      <c r="B5715" s="884" t="s">
        <v>27422</v>
      </c>
      <c r="C5715" s="885" t="s">
        <v>27423</v>
      </c>
      <c r="D5715" s="884" t="s">
        <v>8467</v>
      </c>
      <c r="E5715" s="884" t="s">
        <v>11329</v>
      </c>
      <c r="F5715" s="884" t="s">
        <v>27424</v>
      </c>
    </row>
    <row r="5716" customFormat="false" ht="23.25" hidden="false" customHeight="false" outlineLevel="0" collapsed="false">
      <c r="A5716" s="884" t="s">
        <v>8464</v>
      </c>
      <c r="B5716" s="884" t="s">
        <v>27425</v>
      </c>
      <c r="C5716" s="885" t="s">
        <v>27426</v>
      </c>
      <c r="D5716" s="884" t="s">
        <v>8467</v>
      </c>
      <c r="E5716" s="884" t="s">
        <v>8800</v>
      </c>
      <c r="F5716" s="884" t="s">
        <v>9529</v>
      </c>
    </row>
    <row r="5717" customFormat="false" ht="23.25" hidden="false" customHeight="false" outlineLevel="0" collapsed="false">
      <c r="A5717" s="884" t="s">
        <v>8464</v>
      </c>
      <c r="B5717" s="884" t="s">
        <v>27427</v>
      </c>
      <c r="C5717" s="885" t="s">
        <v>27428</v>
      </c>
      <c r="D5717" s="884" t="s">
        <v>8467</v>
      </c>
      <c r="E5717" s="884" t="s">
        <v>27429</v>
      </c>
      <c r="F5717" s="884" t="s">
        <v>27430</v>
      </c>
    </row>
    <row r="5718" customFormat="false" ht="23.25" hidden="false" customHeight="false" outlineLevel="0" collapsed="false">
      <c r="A5718" s="884" t="s">
        <v>8464</v>
      </c>
      <c r="B5718" s="884" t="s">
        <v>27431</v>
      </c>
      <c r="C5718" s="885" t="s">
        <v>27432</v>
      </c>
      <c r="D5718" s="884" t="s">
        <v>8467</v>
      </c>
      <c r="E5718" s="884" t="s">
        <v>27433</v>
      </c>
      <c r="F5718" s="884" t="s">
        <v>22843</v>
      </c>
    </row>
    <row r="5719" customFormat="false" ht="23.25" hidden="false" customHeight="false" outlineLevel="0" collapsed="false">
      <c r="A5719" s="884" t="s">
        <v>8464</v>
      </c>
      <c r="B5719" s="884" t="s">
        <v>27434</v>
      </c>
      <c r="C5719" s="885" t="s">
        <v>27435</v>
      </c>
      <c r="D5719" s="884" t="s">
        <v>8467</v>
      </c>
      <c r="E5719" s="884" t="s">
        <v>13826</v>
      </c>
      <c r="F5719" s="884" t="s">
        <v>27436</v>
      </c>
    </row>
    <row r="5720" customFormat="false" ht="23.25" hidden="false" customHeight="false" outlineLevel="0" collapsed="false">
      <c r="A5720" s="884" t="s">
        <v>8464</v>
      </c>
      <c r="B5720" s="884" t="s">
        <v>27437</v>
      </c>
      <c r="C5720" s="885" t="s">
        <v>27438</v>
      </c>
      <c r="D5720" s="884" t="s">
        <v>8467</v>
      </c>
      <c r="E5720" s="884" t="s">
        <v>26415</v>
      </c>
      <c r="F5720" s="884" t="s">
        <v>19103</v>
      </c>
    </row>
    <row r="5721" customFormat="false" ht="23.25" hidden="false" customHeight="false" outlineLevel="0" collapsed="false">
      <c r="A5721" s="884" t="s">
        <v>8464</v>
      </c>
      <c r="B5721" s="884" t="s">
        <v>27439</v>
      </c>
      <c r="C5721" s="885" t="s">
        <v>27440</v>
      </c>
      <c r="D5721" s="884" t="s">
        <v>8467</v>
      </c>
      <c r="E5721" s="884" t="s">
        <v>15505</v>
      </c>
      <c r="F5721" s="884" t="s">
        <v>27441</v>
      </c>
    </row>
    <row r="5722" customFormat="false" ht="34.5" hidden="false" customHeight="false" outlineLevel="0" collapsed="false">
      <c r="A5722" s="884" t="s">
        <v>8464</v>
      </c>
      <c r="B5722" s="884" t="s">
        <v>27442</v>
      </c>
      <c r="C5722" s="885" t="s">
        <v>27443</v>
      </c>
      <c r="D5722" s="884" t="s">
        <v>8467</v>
      </c>
      <c r="E5722" s="884" t="s">
        <v>27444</v>
      </c>
      <c r="F5722" s="884" t="s">
        <v>27445</v>
      </c>
    </row>
    <row r="5723" customFormat="false" ht="34.5" hidden="false" customHeight="false" outlineLevel="0" collapsed="false">
      <c r="A5723" s="884" t="s">
        <v>8464</v>
      </c>
      <c r="B5723" s="884" t="s">
        <v>27446</v>
      </c>
      <c r="C5723" s="885" t="s">
        <v>27447</v>
      </c>
      <c r="D5723" s="884" t="s">
        <v>8467</v>
      </c>
      <c r="E5723" s="884" t="s">
        <v>27448</v>
      </c>
      <c r="F5723" s="884" t="s">
        <v>27449</v>
      </c>
    </row>
    <row r="5724" customFormat="false" ht="15" hidden="false" customHeight="false" outlineLevel="0" collapsed="false">
      <c r="A5724" s="884" t="s">
        <v>8464</v>
      </c>
      <c r="B5724" s="884" t="s">
        <v>27450</v>
      </c>
      <c r="C5724" s="885" t="s">
        <v>27451</v>
      </c>
      <c r="D5724" s="884" t="s">
        <v>9569</v>
      </c>
      <c r="E5724" s="884" t="s">
        <v>8580</v>
      </c>
      <c r="F5724" s="884" t="s">
        <v>17141</v>
      </c>
    </row>
    <row r="5725" customFormat="false" ht="15" hidden="false" customHeight="false" outlineLevel="0" collapsed="false">
      <c r="A5725" s="884" t="s">
        <v>8464</v>
      </c>
      <c r="B5725" s="884" t="s">
        <v>27452</v>
      </c>
      <c r="C5725" s="885" t="s">
        <v>27453</v>
      </c>
      <c r="D5725" s="884" t="s">
        <v>9569</v>
      </c>
      <c r="E5725" s="884" t="s">
        <v>27454</v>
      </c>
      <c r="F5725" s="884" t="s">
        <v>17250</v>
      </c>
    </row>
    <row r="5726" customFormat="false" ht="15" hidden="false" customHeight="false" outlineLevel="0" collapsed="false">
      <c r="A5726" s="884" t="s">
        <v>8464</v>
      </c>
      <c r="B5726" s="884" t="s">
        <v>27455</v>
      </c>
      <c r="C5726" s="885" t="s">
        <v>27456</v>
      </c>
      <c r="D5726" s="884" t="s">
        <v>9569</v>
      </c>
      <c r="E5726" s="884" t="s">
        <v>27457</v>
      </c>
      <c r="F5726" s="884" t="s">
        <v>21070</v>
      </c>
    </row>
    <row r="5727" customFormat="false" ht="15" hidden="false" customHeight="false" outlineLevel="0" collapsed="false">
      <c r="A5727" s="884" t="s">
        <v>8464</v>
      </c>
      <c r="B5727" s="884" t="s">
        <v>27458</v>
      </c>
      <c r="C5727" s="885" t="s">
        <v>27459</v>
      </c>
      <c r="D5727" s="884" t="s">
        <v>8467</v>
      </c>
      <c r="E5727" s="884" t="s">
        <v>11518</v>
      </c>
      <c r="F5727" s="884" t="s">
        <v>10394</v>
      </c>
    </row>
    <row r="5728" customFormat="false" ht="15" hidden="false" customHeight="false" outlineLevel="0" collapsed="false">
      <c r="A5728" s="884" t="s">
        <v>8464</v>
      </c>
      <c r="B5728" s="884" t="s">
        <v>27460</v>
      </c>
      <c r="C5728" s="885" t="s">
        <v>27461</v>
      </c>
      <c r="D5728" s="884" t="s">
        <v>8467</v>
      </c>
      <c r="E5728" s="884" t="s">
        <v>27462</v>
      </c>
      <c r="F5728" s="884" t="s">
        <v>19104</v>
      </c>
    </row>
    <row r="5729" customFormat="false" ht="15" hidden="false" customHeight="false" outlineLevel="0" collapsed="false">
      <c r="A5729" s="884" t="s">
        <v>8464</v>
      </c>
      <c r="B5729" s="884" t="s">
        <v>27463</v>
      </c>
      <c r="C5729" s="885" t="s">
        <v>27464</v>
      </c>
      <c r="D5729" s="884" t="s">
        <v>9569</v>
      </c>
      <c r="E5729" s="884" t="s">
        <v>11141</v>
      </c>
      <c r="F5729" s="884" t="s">
        <v>16038</v>
      </c>
    </row>
    <row r="5730" customFormat="false" ht="23.25" hidden="false" customHeight="false" outlineLevel="0" collapsed="false">
      <c r="A5730" s="884" t="s">
        <v>8464</v>
      </c>
      <c r="B5730" s="884" t="s">
        <v>27465</v>
      </c>
      <c r="C5730" s="885" t="s">
        <v>27466</v>
      </c>
      <c r="D5730" s="884" t="s">
        <v>9569</v>
      </c>
      <c r="E5730" s="884" t="s">
        <v>8552</v>
      </c>
      <c r="F5730" s="884" t="s">
        <v>15057</v>
      </c>
    </row>
    <row r="5731" customFormat="false" ht="15" hidden="false" customHeight="false" outlineLevel="0" collapsed="false">
      <c r="A5731" s="884" t="s">
        <v>8464</v>
      </c>
      <c r="B5731" s="884" t="s">
        <v>27467</v>
      </c>
      <c r="C5731" s="885" t="s">
        <v>27468</v>
      </c>
      <c r="D5731" s="884" t="s">
        <v>8467</v>
      </c>
      <c r="E5731" s="884" t="s">
        <v>27469</v>
      </c>
      <c r="F5731" s="884" t="s">
        <v>8573</v>
      </c>
    </row>
    <row r="5732" customFormat="false" ht="15" hidden="false" customHeight="false" outlineLevel="0" collapsed="false">
      <c r="A5732" s="884" t="s">
        <v>8464</v>
      </c>
      <c r="B5732" s="884" t="s">
        <v>27470</v>
      </c>
      <c r="C5732" s="885" t="s">
        <v>27471</v>
      </c>
      <c r="D5732" s="884" t="s">
        <v>12719</v>
      </c>
      <c r="E5732" s="884" t="s">
        <v>23451</v>
      </c>
      <c r="F5732" s="884" t="s">
        <v>16775</v>
      </c>
    </row>
    <row r="5733" customFormat="false" ht="23.25" hidden="false" customHeight="false" outlineLevel="0" collapsed="false">
      <c r="A5733" s="884" t="s">
        <v>8464</v>
      </c>
      <c r="B5733" s="884" t="s">
        <v>27472</v>
      </c>
      <c r="C5733" s="885" t="s">
        <v>27473</v>
      </c>
      <c r="D5733" s="884" t="s">
        <v>9569</v>
      </c>
      <c r="E5733" s="884" t="s">
        <v>27474</v>
      </c>
      <c r="F5733" s="884" t="s">
        <v>27475</v>
      </c>
    </row>
    <row r="5734" customFormat="false" ht="23.25" hidden="false" customHeight="false" outlineLevel="0" collapsed="false">
      <c r="A5734" s="884" t="s">
        <v>8464</v>
      </c>
      <c r="B5734" s="884" t="s">
        <v>27476</v>
      </c>
      <c r="C5734" s="885" t="s">
        <v>27477</v>
      </c>
      <c r="D5734" s="884" t="s">
        <v>8467</v>
      </c>
      <c r="E5734" s="884" t="s">
        <v>27478</v>
      </c>
      <c r="F5734" s="884" t="s">
        <v>27479</v>
      </c>
    </row>
    <row r="5735" customFormat="false" ht="15" hidden="false" customHeight="false" outlineLevel="0" collapsed="false">
      <c r="A5735" s="884" t="s">
        <v>8464</v>
      </c>
      <c r="B5735" s="884" t="s">
        <v>27480</v>
      </c>
      <c r="C5735" s="885" t="s">
        <v>27481</v>
      </c>
      <c r="D5735" s="884" t="s">
        <v>8787</v>
      </c>
      <c r="E5735" s="884" t="s">
        <v>27482</v>
      </c>
      <c r="F5735" s="884" t="s">
        <v>27483</v>
      </c>
    </row>
    <row r="5736" customFormat="false" ht="15" hidden="false" customHeight="false" outlineLevel="0" collapsed="false">
      <c r="A5736" s="884" t="s">
        <v>8464</v>
      </c>
      <c r="B5736" s="884" t="s">
        <v>27484</v>
      </c>
      <c r="C5736" s="885" t="s">
        <v>27485</v>
      </c>
      <c r="D5736" s="884" t="s">
        <v>9569</v>
      </c>
      <c r="E5736" s="884" t="s">
        <v>12001</v>
      </c>
      <c r="F5736" s="884" t="s">
        <v>11803</v>
      </c>
    </row>
    <row r="5737" customFormat="false" ht="15" hidden="false" customHeight="false" outlineLevel="0" collapsed="false">
      <c r="A5737" s="884" t="s">
        <v>8464</v>
      </c>
      <c r="B5737" s="884" t="s">
        <v>27486</v>
      </c>
      <c r="C5737" s="885" t="s">
        <v>27487</v>
      </c>
      <c r="D5737" s="884" t="s">
        <v>9569</v>
      </c>
      <c r="E5737" s="884" t="s">
        <v>11518</v>
      </c>
      <c r="F5737" s="884" t="s">
        <v>10577</v>
      </c>
    </row>
    <row r="5738" customFormat="false" ht="23.25" hidden="false" customHeight="false" outlineLevel="0" collapsed="false">
      <c r="A5738" s="884" t="s">
        <v>8464</v>
      </c>
      <c r="B5738" s="884" t="s">
        <v>27488</v>
      </c>
      <c r="C5738" s="885" t="s">
        <v>27489</v>
      </c>
      <c r="D5738" s="884" t="s">
        <v>9569</v>
      </c>
      <c r="E5738" s="884" t="s">
        <v>10966</v>
      </c>
      <c r="F5738" s="884" t="s">
        <v>9975</v>
      </c>
    </row>
    <row r="5739" customFormat="false" ht="15" hidden="false" customHeight="false" outlineLevel="0" collapsed="false">
      <c r="A5739" s="884" t="s">
        <v>8464</v>
      </c>
      <c r="B5739" s="884" t="s">
        <v>27490</v>
      </c>
      <c r="C5739" s="885" t="s">
        <v>27491</v>
      </c>
      <c r="D5739" s="884" t="s">
        <v>9569</v>
      </c>
      <c r="E5739" s="884" t="s">
        <v>27329</v>
      </c>
      <c r="F5739" s="884" t="s">
        <v>23932</v>
      </c>
    </row>
    <row r="5740" customFormat="false" ht="15" hidden="false" customHeight="false" outlineLevel="0" collapsed="false">
      <c r="A5740" s="884" t="s">
        <v>8464</v>
      </c>
      <c r="B5740" s="884" t="s">
        <v>27492</v>
      </c>
      <c r="C5740" s="885" t="s">
        <v>27493</v>
      </c>
      <c r="D5740" s="884" t="s">
        <v>9569</v>
      </c>
      <c r="E5740" s="884" t="s">
        <v>24717</v>
      </c>
      <c r="F5740" s="884" t="s">
        <v>27494</v>
      </c>
    </row>
    <row r="5741" customFormat="false" ht="15" hidden="false" customHeight="false" outlineLevel="0" collapsed="false">
      <c r="A5741" s="884" t="s">
        <v>8464</v>
      </c>
      <c r="B5741" s="884" t="s">
        <v>27495</v>
      </c>
      <c r="C5741" s="885" t="s">
        <v>27496</v>
      </c>
      <c r="D5741" s="884" t="s">
        <v>9569</v>
      </c>
      <c r="E5741" s="884" t="s">
        <v>26312</v>
      </c>
      <c r="F5741" s="884" t="s">
        <v>16689</v>
      </c>
    </row>
    <row r="5742" customFormat="false" ht="15" hidden="false" customHeight="false" outlineLevel="0" collapsed="false">
      <c r="A5742" s="884" t="s">
        <v>8464</v>
      </c>
      <c r="B5742" s="884" t="s">
        <v>27497</v>
      </c>
      <c r="C5742" s="885" t="s">
        <v>27498</v>
      </c>
      <c r="D5742" s="884" t="s">
        <v>9569</v>
      </c>
      <c r="E5742" s="884" t="s">
        <v>27499</v>
      </c>
      <c r="F5742" s="884" t="s">
        <v>27500</v>
      </c>
    </row>
    <row r="5743" customFormat="false" ht="15" hidden="false" customHeight="false" outlineLevel="0" collapsed="false">
      <c r="A5743" s="884" t="s">
        <v>8464</v>
      </c>
      <c r="B5743" s="884" t="s">
        <v>27501</v>
      </c>
      <c r="C5743" s="885" t="s">
        <v>27502</v>
      </c>
      <c r="D5743" s="884" t="s">
        <v>8467</v>
      </c>
      <c r="E5743" s="884" t="s">
        <v>23818</v>
      </c>
      <c r="F5743" s="884" t="s">
        <v>27503</v>
      </c>
    </row>
    <row r="5744" customFormat="false" ht="15" hidden="false" customHeight="false" outlineLevel="0" collapsed="false">
      <c r="A5744" s="884" t="s">
        <v>8464</v>
      </c>
      <c r="B5744" s="884" t="s">
        <v>27504</v>
      </c>
      <c r="C5744" s="885" t="s">
        <v>27505</v>
      </c>
      <c r="D5744" s="884" t="s">
        <v>9569</v>
      </c>
      <c r="E5744" s="884" t="s">
        <v>27506</v>
      </c>
      <c r="F5744" s="884" t="s">
        <v>27507</v>
      </c>
    </row>
    <row r="5745" customFormat="false" ht="15" hidden="false" customHeight="false" outlineLevel="0" collapsed="false">
      <c r="A5745" s="884" t="s">
        <v>8464</v>
      </c>
      <c r="B5745" s="884" t="s">
        <v>27508</v>
      </c>
      <c r="C5745" s="885" t="s">
        <v>27509</v>
      </c>
      <c r="D5745" s="884" t="s">
        <v>9569</v>
      </c>
      <c r="E5745" s="884" t="s">
        <v>27510</v>
      </c>
      <c r="F5745" s="884" t="s">
        <v>17793</v>
      </c>
    </row>
    <row r="5746" customFormat="false" ht="23.25" hidden="false" customHeight="false" outlineLevel="0" collapsed="false">
      <c r="A5746" s="884" t="s">
        <v>8464</v>
      </c>
      <c r="B5746" s="884" t="s">
        <v>27511</v>
      </c>
      <c r="C5746" s="885" t="s">
        <v>27512</v>
      </c>
      <c r="D5746" s="884" t="s">
        <v>9569</v>
      </c>
      <c r="E5746" s="884" t="s">
        <v>27513</v>
      </c>
      <c r="F5746" s="884" t="s">
        <v>27514</v>
      </c>
    </row>
    <row r="5747" customFormat="false" ht="15" hidden="false" customHeight="false" outlineLevel="0" collapsed="false">
      <c r="A5747" s="884" t="s">
        <v>8464</v>
      </c>
      <c r="B5747" s="884" t="s">
        <v>27515</v>
      </c>
      <c r="C5747" s="885" t="s">
        <v>27516</v>
      </c>
      <c r="D5747" s="884" t="s">
        <v>9569</v>
      </c>
      <c r="E5747" s="884" t="s">
        <v>13727</v>
      </c>
      <c r="F5747" s="884" t="s">
        <v>18568</v>
      </c>
    </row>
    <row r="5748" customFormat="false" ht="15" hidden="false" customHeight="false" outlineLevel="0" collapsed="false">
      <c r="A5748" s="884" t="s">
        <v>8464</v>
      </c>
      <c r="B5748" s="884" t="s">
        <v>27517</v>
      </c>
      <c r="C5748" s="885" t="s">
        <v>27518</v>
      </c>
      <c r="D5748" s="884" t="s">
        <v>12719</v>
      </c>
      <c r="E5748" s="884" t="s">
        <v>27519</v>
      </c>
      <c r="F5748" s="884" t="s">
        <v>27520</v>
      </c>
    </row>
    <row r="5749" customFormat="false" ht="15" hidden="false" customHeight="false" outlineLevel="0" collapsed="false">
      <c r="A5749" s="884" t="s">
        <v>8464</v>
      </c>
      <c r="B5749" s="884" t="s">
        <v>27521</v>
      </c>
      <c r="C5749" s="885" t="s">
        <v>27522</v>
      </c>
      <c r="D5749" s="884" t="s">
        <v>12719</v>
      </c>
      <c r="E5749" s="884" t="s">
        <v>27523</v>
      </c>
      <c r="F5749" s="884" t="s">
        <v>27524</v>
      </c>
    </row>
    <row r="5750" customFormat="false" ht="15" hidden="false" customHeight="false" outlineLevel="0" collapsed="false">
      <c r="A5750" s="884" t="s">
        <v>8464</v>
      </c>
      <c r="B5750" s="884" t="s">
        <v>27525</v>
      </c>
      <c r="C5750" s="885" t="s">
        <v>27526</v>
      </c>
      <c r="D5750" s="884" t="s">
        <v>12719</v>
      </c>
      <c r="E5750" s="884" t="s">
        <v>27527</v>
      </c>
      <c r="F5750" s="884" t="s">
        <v>27528</v>
      </c>
    </row>
    <row r="5751" customFormat="false" ht="15" hidden="false" customHeight="false" outlineLevel="0" collapsed="false">
      <c r="A5751" s="884" t="s">
        <v>8464</v>
      </c>
      <c r="B5751" s="884" t="s">
        <v>27529</v>
      </c>
      <c r="C5751" s="885" t="s">
        <v>27530</v>
      </c>
      <c r="D5751" s="884" t="s">
        <v>12719</v>
      </c>
      <c r="E5751" s="884" t="s">
        <v>27531</v>
      </c>
      <c r="F5751" s="884" t="s">
        <v>27532</v>
      </c>
    </row>
    <row r="5752" customFormat="false" ht="23.25" hidden="false" customHeight="false" outlineLevel="0" collapsed="false">
      <c r="A5752" s="884" t="s">
        <v>8464</v>
      </c>
      <c r="B5752" s="884" t="s">
        <v>27533</v>
      </c>
      <c r="C5752" s="885" t="s">
        <v>27534</v>
      </c>
      <c r="D5752" s="884" t="s">
        <v>12719</v>
      </c>
      <c r="E5752" s="884" t="s">
        <v>27535</v>
      </c>
      <c r="F5752" s="884" t="s">
        <v>27536</v>
      </c>
    </row>
    <row r="5753" customFormat="false" ht="23.25" hidden="false" customHeight="false" outlineLevel="0" collapsed="false">
      <c r="A5753" s="884" t="s">
        <v>8464</v>
      </c>
      <c r="B5753" s="884" t="s">
        <v>27537</v>
      </c>
      <c r="C5753" s="885" t="s">
        <v>27538</v>
      </c>
      <c r="D5753" s="884" t="s">
        <v>12719</v>
      </c>
      <c r="E5753" s="884" t="s">
        <v>27539</v>
      </c>
      <c r="F5753" s="884" t="s">
        <v>27540</v>
      </c>
    </row>
    <row r="5754" customFormat="false" ht="23.25" hidden="false" customHeight="false" outlineLevel="0" collapsed="false">
      <c r="A5754" s="884" t="s">
        <v>8464</v>
      </c>
      <c r="B5754" s="884" t="s">
        <v>27541</v>
      </c>
      <c r="C5754" s="885" t="s">
        <v>27542</v>
      </c>
      <c r="D5754" s="884" t="s">
        <v>12719</v>
      </c>
      <c r="E5754" s="884" t="s">
        <v>27543</v>
      </c>
      <c r="F5754" s="884" t="s">
        <v>27544</v>
      </c>
    </row>
    <row r="5755" customFormat="false" ht="15" hidden="false" customHeight="false" outlineLevel="0" collapsed="false">
      <c r="A5755" s="884" t="s">
        <v>8464</v>
      </c>
      <c r="B5755" s="884" t="s">
        <v>27545</v>
      </c>
      <c r="C5755" s="885" t="s">
        <v>27546</v>
      </c>
      <c r="D5755" s="884" t="s">
        <v>12719</v>
      </c>
      <c r="E5755" s="884" t="s">
        <v>27547</v>
      </c>
      <c r="F5755" s="884" t="s">
        <v>27548</v>
      </c>
    </row>
    <row r="5756" customFormat="false" ht="15" hidden="false" customHeight="false" outlineLevel="0" collapsed="false">
      <c r="A5756" s="884" t="s">
        <v>8464</v>
      </c>
      <c r="B5756" s="884" t="s">
        <v>27549</v>
      </c>
      <c r="C5756" s="885" t="s">
        <v>27550</v>
      </c>
      <c r="D5756" s="884" t="s">
        <v>12719</v>
      </c>
      <c r="E5756" s="884" t="s">
        <v>27551</v>
      </c>
      <c r="F5756" s="884" t="s">
        <v>27552</v>
      </c>
    </row>
    <row r="5757" customFormat="false" ht="15" hidden="false" customHeight="false" outlineLevel="0" collapsed="false">
      <c r="A5757" s="884" t="s">
        <v>8464</v>
      </c>
      <c r="B5757" s="884" t="s">
        <v>27553</v>
      </c>
      <c r="C5757" s="885" t="s">
        <v>27554</v>
      </c>
      <c r="D5757" s="884" t="s">
        <v>9569</v>
      </c>
      <c r="E5757" s="884" t="s">
        <v>18560</v>
      </c>
      <c r="F5757" s="884" t="s">
        <v>23116</v>
      </c>
    </row>
    <row r="5758" customFormat="false" ht="15" hidden="false" customHeight="false" outlineLevel="0" collapsed="false">
      <c r="A5758" s="884" t="s">
        <v>8464</v>
      </c>
      <c r="B5758" s="884" t="s">
        <v>27555</v>
      </c>
      <c r="C5758" s="885" t="s">
        <v>27556</v>
      </c>
      <c r="D5758" s="884" t="s">
        <v>8467</v>
      </c>
      <c r="E5758" s="884" t="s">
        <v>27258</v>
      </c>
      <c r="F5758" s="884" t="s">
        <v>23062</v>
      </c>
    </row>
    <row r="5759" customFormat="false" ht="15" hidden="false" customHeight="false" outlineLevel="0" collapsed="false">
      <c r="A5759" s="884" t="s">
        <v>8464</v>
      </c>
      <c r="B5759" s="884" t="s">
        <v>27557</v>
      </c>
      <c r="C5759" s="885" t="s">
        <v>27558</v>
      </c>
      <c r="D5759" s="884" t="s">
        <v>9569</v>
      </c>
      <c r="E5759" s="884" t="s">
        <v>18766</v>
      </c>
      <c r="F5759" s="884" t="s">
        <v>18691</v>
      </c>
    </row>
    <row r="5760" customFormat="false" ht="23.25" hidden="false" customHeight="false" outlineLevel="0" collapsed="false">
      <c r="A5760" s="884" t="s">
        <v>8464</v>
      </c>
      <c r="B5760" s="884" t="s">
        <v>27559</v>
      </c>
      <c r="C5760" s="885" t="s">
        <v>27560</v>
      </c>
      <c r="D5760" s="884" t="s">
        <v>9569</v>
      </c>
      <c r="E5760" s="884" t="s">
        <v>27561</v>
      </c>
      <c r="F5760" s="884" t="s">
        <v>11919</v>
      </c>
    </row>
    <row r="5761" customFormat="false" ht="15" hidden="false" customHeight="false" outlineLevel="0" collapsed="false">
      <c r="A5761" s="884" t="s">
        <v>8464</v>
      </c>
      <c r="B5761" s="884" t="s">
        <v>27562</v>
      </c>
      <c r="C5761" s="885" t="s">
        <v>27563</v>
      </c>
      <c r="D5761" s="884" t="s">
        <v>9569</v>
      </c>
      <c r="E5761" s="884" t="s">
        <v>25059</v>
      </c>
      <c r="F5761" s="884" t="s">
        <v>27564</v>
      </c>
    </row>
    <row r="5762" customFormat="false" ht="15" hidden="false" customHeight="false" outlineLevel="0" collapsed="false">
      <c r="A5762" s="884" t="s">
        <v>8464</v>
      </c>
      <c r="B5762" s="884" t="s">
        <v>27565</v>
      </c>
      <c r="C5762" s="885" t="s">
        <v>27566</v>
      </c>
      <c r="D5762" s="884" t="s">
        <v>9569</v>
      </c>
      <c r="E5762" s="884" t="s">
        <v>12587</v>
      </c>
      <c r="F5762" s="884" t="s">
        <v>12321</v>
      </c>
    </row>
    <row r="5763" customFormat="false" ht="23.25" hidden="false" customHeight="false" outlineLevel="0" collapsed="false">
      <c r="A5763" s="884" t="s">
        <v>8464</v>
      </c>
      <c r="B5763" s="884" t="s">
        <v>27567</v>
      </c>
      <c r="C5763" s="885" t="s">
        <v>27568</v>
      </c>
      <c r="D5763" s="884" t="s">
        <v>9569</v>
      </c>
      <c r="E5763" s="884" t="s">
        <v>25012</v>
      </c>
      <c r="F5763" s="884" t="s">
        <v>11459</v>
      </c>
    </row>
    <row r="5764" customFormat="false" ht="15" hidden="false" customHeight="false" outlineLevel="0" collapsed="false">
      <c r="A5764" s="884" t="s">
        <v>8464</v>
      </c>
      <c r="B5764" s="884" t="s">
        <v>27569</v>
      </c>
      <c r="C5764" s="885" t="s">
        <v>27570</v>
      </c>
      <c r="D5764" s="884" t="s">
        <v>9569</v>
      </c>
      <c r="E5764" s="884" t="s">
        <v>11553</v>
      </c>
      <c r="F5764" s="884" t="s">
        <v>19790</v>
      </c>
    </row>
    <row r="5765" customFormat="false" ht="15" hidden="false" customHeight="false" outlineLevel="0" collapsed="false">
      <c r="A5765" s="884" t="s">
        <v>8464</v>
      </c>
      <c r="B5765" s="884" t="s">
        <v>27571</v>
      </c>
      <c r="C5765" s="885" t="s">
        <v>27572</v>
      </c>
      <c r="D5765" s="884" t="s">
        <v>9569</v>
      </c>
      <c r="E5765" s="884" t="s">
        <v>27573</v>
      </c>
      <c r="F5765" s="884" t="s">
        <v>9413</v>
      </c>
    </row>
    <row r="5766" customFormat="false" ht="23.25" hidden="false" customHeight="false" outlineLevel="0" collapsed="false">
      <c r="A5766" s="884" t="s">
        <v>8464</v>
      </c>
      <c r="B5766" s="884" t="s">
        <v>27574</v>
      </c>
      <c r="C5766" s="885" t="s">
        <v>27575</v>
      </c>
      <c r="D5766" s="884" t="s">
        <v>9569</v>
      </c>
      <c r="E5766" s="884" t="s">
        <v>11651</v>
      </c>
      <c r="F5766" s="884" t="s">
        <v>23870</v>
      </c>
    </row>
    <row r="5767" customFormat="false" ht="15" hidden="false" customHeight="false" outlineLevel="0" collapsed="false">
      <c r="A5767" s="884" t="s">
        <v>8464</v>
      </c>
      <c r="B5767" s="884" t="s">
        <v>27576</v>
      </c>
      <c r="C5767" s="885" t="s">
        <v>27577</v>
      </c>
      <c r="D5767" s="884" t="s">
        <v>9569</v>
      </c>
      <c r="E5767" s="884" t="s">
        <v>10403</v>
      </c>
      <c r="F5767" s="884" t="s">
        <v>23612</v>
      </c>
    </row>
    <row r="5768" customFormat="false" ht="23.25" hidden="false" customHeight="false" outlineLevel="0" collapsed="false">
      <c r="A5768" s="884" t="s">
        <v>8464</v>
      </c>
      <c r="B5768" s="884" t="s">
        <v>27578</v>
      </c>
      <c r="C5768" s="885" t="s">
        <v>27579</v>
      </c>
      <c r="D5768" s="884" t="s">
        <v>9569</v>
      </c>
      <c r="E5768" s="884" t="s">
        <v>10330</v>
      </c>
      <c r="F5768" s="884" t="s">
        <v>23950</v>
      </c>
    </row>
    <row r="5769" customFormat="false" ht="15" hidden="false" customHeight="false" outlineLevel="0" collapsed="false">
      <c r="A5769" s="884" t="s">
        <v>8464</v>
      </c>
      <c r="B5769" s="884" t="s">
        <v>27580</v>
      </c>
      <c r="C5769" s="885" t="s">
        <v>27581</v>
      </c>
      <c r="D5769" s="884" t="s">
        <v>9569</v>
      </c>
      <c r="E5769" s="884" t="s">
        <v>11295</v>
      </c>
      <c r="F5769" s="884" t="s">
        <v>27582</v>
      </c>
    </row>
    <row r="5770" customFormat="false" ht="15" hidden="false" customHeight="false" outlineLevel="0" collapsed="false">
      <c r="A5770" s="884" t="s">
        <v>8464</v>
      </c>
      <c r="B5770" s="884" t="s">
        <v>27583</v>
      </c>
      <c r="C5770" s="885" t="s">
        <v>27584</v>
      </c>
      <c r="D5770" s="884" t="s">
        <v>9569</v>
      </c>
      <c r="E5770" s="884" t="s">
        <v>16062</v>
      </c>
      <c r="F5770" s="884" t="s">
        <v>23811</v>
      </c>
    </row>
    <row r="5771" customFormat="false" ht="15" hidden="false" customHeight="false" outlineLevel="0" collapsed="false">
      <c r="A5771" s="884" t="s">
        <v>8464</v>
      </c>
      <c r="B5771" s="884" t="s">
        <v>27585</v>
      </c>
      <c r="C5771" s="885" t="s">
        <v>27586</v>
      </c>
      <c r="D5771" s="884" t="s">
        <v>9569</v>
      </c>
      <c r="E5771" s="884" t="s">
        <v>10516</v>
      </c>
      <c r="F5771" s="884" t="s">
        <v>16821</v>
      </c>
    </row>
    <row r="5772" customFormat="false" ht="23.25" hidden="false" customHeight="false" outlineLevel="0" collapsed="false">
      <c r="A5772" s="884" t="s">
        <v>8464</v>
      </c>
      <c r="B5772" s="884" t="s">
        <v>27587</v>
      </c>
      <c r="C5772" s="885" t="s">
        <v>27588</v>
      </c>
      <c r="D5772" s="884" t="s">
        <v>9569</v>
      </c>
      <c r="E5772" s="884" t="s">
        <v>23818</v>
      </c>
      <c r="F5772" s="884" t="s">
        <v>11347</v>
      </c>
    </row>
    <row r="5773" customFormat="false" ht="23.25" hidden="false" customHeight="false" outlineLevel="0" collapsed="false">
      <c r="A5773" s="884" t="s">
        <v>8464</v>
      </c>
      <c r="B5773" s="884" t="s">
        <v>27589</v>
      </c>
      <c r="C5773" s="885" t="s">
        <v>27590</v>
      </c>
      <c r="D5773" s="884" t="s">
        <v>9569</v>
      </c>
      <c r="E5773" s="884" t="s">
        <v>10237</v>
      </c>
      <c r="F5773" s="884" t="s">
        <v>9060</v>
      </c>
    </row>
    <row r="5774" customFormat="false" ht="23.25" hidden="false" customHeight="false" outlineLevel="0" collapsed="false">
      <c r="A5774" s="884" t="s">
        <v>8464</v>
      </c>
      <c r="B5774" s="884" t="s">
        <v>27591</v>
      </c>
      <c r="C5774" s="885" t="s">
        <v>27592</v>
      </c>
      <c r="D5774" s="884" t="s">
        <v>9569</v>
      </c>
      <c r="E5774" s="884" t="s">
        <v>27593</v>
      </c>
      <c r="F5774" s="884" t="s">
        <v>19480</v>
      </c>
    </row>
    <row r="5775" customFormat="false" ht="15" hidden="false" customHeight="false" outlineLevel="0" collapsed="false">
      <c r="A5775" s="884" t="s">
        <v>8464</v>
      </c>
      <c r="B5775" s="884" t="s">
        <v>27594</v>
      </c>
      <c r="C5775" s="885" t="s">
        <v>27595</v>
      </c>
      <c r="D5775" s="884" t="s">
        <v>9569</v>
      </c>
      <c r="E5775" s="884" t="s">
        <v>11717</v>
      </c>
      <c r="F5775" s="884" t="s">
        <v>15840</v>
      </c>
    </row>
    <row r="5776" customFormat="false" ht="23.25" hidden="false" customHeight="false" outlineLevel="0" collapsed="false">
      <c r="A5776" s="884" t="s">
        <v>8464</v>
      </c>
      <c r="B5776" s="884" t="s">
        <v>27596</v>
      </c>
      <c r="C5776" s="885" t="s">
        <v>27597</v>
      </c>
      <c r="D5776" s="884" t="s">
        <v>8787</v>
      </c>
      <c r="E5776" s="884" t="s">
        <v>27598</v>
      </c>
      <c r="F5776" s="884" t="s">
        <v>12567</v>
      </c>
    </row>
    <row r="5777" customFormat="false" ht="23.25" hidden="false" customHeight="false" outlineLevel="0" collapsed="false">
      <c r="A5777" s="884" t="s">
        <v>8464</v>
      </c>
      <c r="B5777" s="884" t="s">
        <v>27599</v>
      </c>
      <c r="C5777" s="885" t="s">
        <v>27600</v>
      </c>
      <c r="D5777" s="884" t="s">
        <v>8787</v>
      </c>
      <c r="E5777" s="884" t="s">
        <v>27601</v>
      </c>
      <c r="F5777" s="884" t="s">
        <v>8715</v>
      </c>
    </row>
    <row r="5778" customFormat="false" ht="23.25" hidden="false" customHeight="false" outlineLevel="0" collapsed="false">
      <c r="A5778" s="884" t="s">
        <v>8464</v>
      </c>
      <c r="B5778" s="884" t="s">
        <v>27602</v>
      </c>
      <c r="C5778" s="885" t="s">
        <v>27603</v>
      </c>
      <c r="D5778" s="884" t="s">
        <v>8787</v>
      </c>
      <c r="E5778" s="884" t="s">
        <v>27604</v>
      </c>
      <c r="F5778" s="884" t="s">
        <v>27605</v>
      </c>
    </row>
    <row r="5779" customFormat="false" ht="23.25" hidden="false" customHeight="false" outlineLevel="0" collapsed="false">
      <c r="A5779" s="884" t="s">
        <v>8464</v>
      </c>
      <c r="B5779" s="884" t="s">
        <v>27606</v>
      </c>
      <c r="C5779" s="885" t="s">
        <v>27607</v>
      </c>
      <c r="D5779" s="884" t="s">
        <v>8787</v>
      </c>
      <c r="E5779" s="884" t="s">
        <v>27608</v>
      </c>
      <c r="F5779" s="884" t="s">
        <v>27609</v>
      </c>
    </row>
    <row r="5780" customFormat="false" ht="15" hidden="false" customHeight="false" outlineLevel="0" collapsed="false">
      <c r="A5780" s="884" t="s">
        <v>8464</v>
      </c>
      <c r="B5780" s="884" t="s">
        <v>27610</v>
      </c>
      <c r="C5780" s="885" t="s">
        <v>27611</v>
      </c>
      <c r="D5780" s="884" t="s">
        <v>9569</v>
      </c>
      <c r="E5780" s="884" t="s">
        <v>9409</v>
      </c>
      <c r="F5780" s="884" t="s">
        <v>21827</v>
      </c>
    </row>
    <row r="5781" customFormat="false" ht="23.25" hidden="false" customHeight="false" outlineLevel="0" collapsed="false">
      <c r="A5781" s="884" t="s">
        <v>8464</v>
      </c>
      <c r="B5781" s="884" t="s">
        <v>27612</v>
      </c>
      <c r="C5781" s="885" t="s">
        <v>27613</v>
      </c>
      <c r="D5781" s="884" t="s">
        <v>8787</v>
      </c>
      <c r="E5781" s="884" t="s">
        <v>27614</v>
      </c>
      <c r="F5781" s="884" t="s">
        <v>27615</v>
      </c>
    </row>
    <row r="5782" customFormat="false" ht="23.25" hidden="false" customHeight="false" outlineLevel="0" collapsed="false">
      <c r="A5782" s="884" t="s">
        <v>8464</v>
      </c>
      <c r="B5782" s="884" t="s">
        <v>27616</v>
      </c>
      <c r="C5782" s="885" t="s">
        <v>27617</v>
      </c>
      <c r="D5782" s="884" t="s">
        <v>8787</v>
      </c>
      <c r="E5782" s="884" t="s">
        <v>27618</v>
      </c>
      <c r="F5782" s="884" t="s">
        <v>27619</v>
      </c>
    </row>
    <row r="5783" customFormat="false" ht="23.25" hidden="false" customHeight="false" outlineLevel="0" collapsed="false">
      <c r="A5783" s="884" t="s">
        <v>8464</v>
      </c>
      <c r="B5783" s="884" t="s">
        <v>27620</v>
      </c>
      <c r="C5783" s="885" t="s">
        <v>27621</v>
      </c>
      <c r="D5783" s="884" t="s">
        <v>8787</v>
      </c>
      <c r="E5783" s="884" t="s">
        <v>27622</v>
      </c>
      <c r="F5783" s="884" t="s">
        <v>27623</v>
      </c>
    </row>
    <row r="5784" customFormat="false" ht="23.25" hidden="false" customHeight="false" outlineLevel="0" collapsed="false">
      <c r="A5784" s="884" t="s">
        <v>8464</v>
      </c>
      <c r="B5784" s="884" t="s">
        <v>27624</v>
      </c>
      <c r="C5784" s="885" t="s">
        <v>27625</v>
      </c>
      <c r="D5784" s="884" t="s">
        <v>8787</v>
      </c>
      <c r="E5784" s="884" t="s">
        <v>27626</v>
      </c>
      <c r="F5784" s="884" t="s">
        <v>27627</v>
      </c>
    </row>
    <row r="5785" customFormat="false" ht="15" hidden="false" customHeight="false" outlineLevel="0" collapsed="false">
      <c r="A5785" s="884" t="s">
        <v>8464</v>
      </c>
      <c r="B5785" s="884" t="s">
        <v>27628</v>
      </c>
      <c r="C5785" s="885" t="s">
        <v>27629</v>
      </c>
      <c r="D5785" s="884" t="s">
        <v>8787</v>
      </c>
      <c r="E5785" s="884" t="s">
        <v>11373</v>
      </c>
      <c r="F5785" s="884" t="s">
        <v>14959</v>
      </c>
    </row>
    <row r="5786" customFormat="false" ht="15" hidden="false" customHeight="false" outlineLevel="0" collapsed="false">
      <c r="A5786" s="884" t="s">
        <v>8464</v>
      </c>
      <c r="B5786" s="884" t="s">
        <v>27630</v>
      </c>
      <c r="C5786" s="885" t="s">
        <v>27631</v>
      </c>
      <c r="D5786" s="884" t="s">
        <v>8467</v>
      </c>
      <c r="E5786" s="884" t="s">
        <v>10435</v>
      </c>
      <c r="F5786" s="884" t="s">
        <v>14959</v>
      </c>
    </row>
    <row r="5787" customFormat="false" ht="23.25" hidden="false" customHeight="false" outlineLevel="0" collapsed="false">
      <c r="A5787" s="884" t="s">
        <v>8464</v>
      </c>
      <c r="B5787" s="884" t="s">
        <v>27632</v>
      </c>
      <c r="C5787" s="885" t="s">
        <v>27633</v>
      </c>
      <c r="D5787" s="884" t="s">
        <v>8467</v>
      </c>
      <c r="E5787" s="884" t="s">
        <v>11053</v>
      </c>
      <c r="F5787" s="884" t="s">
        <v>11100</v>
      </c>
    </row>
    <row r="5788" customFormat="false" ht="15" hidden="false" customHeight="false" outlineLevel="0" collapsed="false">
      <c r="A5788" s="884" t="s">
        <v>8464</v>
      </c>
      <c r="B5788" s="884" t="s">
        <v>27634</v>
      </c>
      <c r="C5788" s="885" t="s">
        <v>27635</v>
      </c>
      <c r="D5788" s="884" t="s">
        <v>8787</v>
      </c>
      <c r="E5788" s="884" t="s">
        <v>9076</v>
      </c>
      <c r="F5788" s="884" t="s">
        <v>16737</v>
      </c>
    </row>
    <row r="5789" customFormat="false" ht="15" hidden="false" customHeight="false" outlineLevel="0" collapsed="false">
      <c r="A5789" s="884" t="s">
        <v>8464</v>
      </c>
      <c r="B5789" s="884" t="s">
        <v>27636</v>
      </c>
      <c r="C5789" s="885" t="s">
        <v>27637</v>
      </c>
      <c r="D5789" s="884" t="s">
        <v>8787</v>
      </c>
      <c r="E5789" s="884" t="s">
        <v>27320</v>
      </c>
      <c r="F5789" s="884" t="s">
        <v>11884</v>
      </c>
    </row>
    <row r="5790" customFormat="false" ht="15" hidden="false" customHeight="false" outlineLevel="0" collapsed="false">
      <c r="A5790" s="884" t="s">
        <v>8464</v>
      </c>
      <c r="B5790" s="884" t="s">
        <v>27638</v>
      </c>
      <c r="C5790" s="885" t="s">
        <v>27639</v>
      </c>
      <c r="D5790" s="884" t="s">
        <v>8787</v>
      </c>
      <c r="E5790" s="884" t="s">
        <v>23941</v>
      </c>
      <c r="F5790" s="884" t="s">
        <v>10368</v>
      </c>
    </row>
    <row r="5791" customFormat="false" ht="15" hidden="false" customHeight="false" outlineLevel="0" collapsed="false">
      <c r="A5791" s="884" t="s">
        <v>8464</v>
      </c>
      <c r="B5791" s="884" t="s">
        <v>27640</v>
      </c>
      <c r="C5791" s="885" t="s">
        <v>27641</v>
      </c>
      <c r="D5791" s="884" t="s">
        <v>8787</v>
      </c>
      <c r="E5791" s="884" t="s">
        <v>16062</v>
      </c>
      <c r="F5791" s="884" t="s">
        <v>25091</v>
      </c>
    </row>
    <row r="5792" customFormat="false" ht="15" hidden="false" customHeight="false" outlineLevel="0" collapsed="false">
      <c r="A5792" s="884" t="s">
        <v>8464</v>
      </c>
      <c r="B5792" s="884" t="s">
        <v>27642</v>
      </c>
      <c r="C5792" s="885" t="s">
        <v>27643</v>
      </c>
      <c r="D5792" s="884" t="s">
        <v>9569</v>
      </c>
      <c r="E5792" s="884" t="s">
        <v>21963</v>
      </c>
      <c r="F5792" s="884" t="s">
        <v>8544</v>
      </c>
    </row>
    <row r="5793" customFormat="false" ht="15" hidden="false" customHeight="false" outlineLevel="0" collapsed="false">
      <c r="A5793" s="884" t="s">
        <v>8464</v>
      </c>
      <c r="B5793" s="884" t="s">
        <v>27644</v>
      </c>
      <c r="C5793" s="885" t="s">
        <v>27645</v>
      </c>
      <c r="D5793" s="884" t="s">
        <v>9569</v>
      </c>
      <c r="E5793" s="884" t="s">
        <v>27646</v>
      </c>
      <c r="F5793" s="884" t="s">
        <v>12310</v>
      </c>
    </row>
    <row r="5794" customFormat="false" ht="15" hidden="false" customHeight="false" outlineLevel="0" collapsed="false">
      <c r="A5794" s="884" t="s">
        <v>8464</v>
      </c>
      <c r="B5794" s="884" t="s">
        <v>27647</v>
      </c>
      <c r="C5794" s="885" t="s">
        <v>27648</v>
      </c>
      <c r="D5794" s="884" t="s">
        <v>8787</v>
      </c>
      <c r="E5794" s="884" t="s">
        <v>27649</v>
      </c>
      <c r="F5794" s="884" t="s">
        <v>27650</v>
      </c>
    </row>
    <row r="5795" customFormat="false" ht="15" hidden="false" customHeight="false" outlineLevel="0" collapsed="false">
      <c r="A5795" s="884" t="s">
        <v>8464</v>
      </c>
      <c r="B5795" s="884" t="s">
        <v>27651</v>
      </c>
      <c r="C5795" s="885" t="s">
        <v>27652</v>
      </c>
      <c r="D5795" s="884" t="s">
        <v>8787</v>
      </c>
      <c r="E5795" s="884" t="s">
        <v>27653</v>
      </c>
      <c r="F5795" s="884" t="s">
        <v>27654</v>
      </c>
    </row>
    <row r="5796" customFormat="false" ht="15" hidden="false" customHeight="false" outlineLevel="0" collapsed="false">
      <c r="A5796" s="884" t="s">
        <v>8464</v>
      </c>
      <c r="B5796" s="884" t="s">
        <v>27655</v>
      </c>
      <c r="C5796" s="885" t="s">
        <v>27656</v>
      </c>
      <c r="D5796" s="884" t="s">
        <v>23802</v>
      </c>
      <c r="E5796" s="884" t="s">
        <v>20507</v>
      </c>
      <c r="F5796" s="884" t="s">
        <v>27657</v>
      </c>
    </row>
    <row r="5797" customFormat="false" ht="15" hidden="false" customHeight="false" outlineLevel="0" collapsed="false">
      <c r="A5797" s="884" t="s">
        <v>8464</v>
      </c>
      <c r="B5797" s="884" t="s">
        <v>27658</v>
      </c>
      <c r="C5797" s="885" t="s">
        <v>27659</v>
      </c>
      <c r="D5797" s="884" t="s">
        <v>23802</v>
      </c>
      <c r="E5797" s="884" t="s">
        <v>17691</v>
      </c>
      <c r="F5797" s="884" t="s">
        <v>27660</v>
      </c>
    </row>
    <row r="5798" customFormat="false" ht="15" hidden="false" customHeight="false" outlineLevel="0" collapsed="false">
      <c r="A5798" s="884" t="s">
        <v>8464</v>
      </c>
      <c r="B5798" s="884" t="s">
        <v>27661</v>
      </c>
      <c r="C5798" s="885" t="s">
        <v>27662</v>
      </c>
      <c r="D5798" s="884" t="s">
        <v>12719</v>
      </c>
      <c r="E5798" s="884" t="s">
        <v>15481</v>
      </c>
      <c r="F5798" s="884" t="s">
        <v>17338</v>
      </c>
    </row>
    <row r="5799" customFormat="false" ht="15" hidden="false" customHeight="false" outlineLevel="0" collapsed="false">
      <c r="A5799" s="884" t="s">
        <v>8464</v>
      </c>
      <c r="B5799" s="884" t="s">
        <v>27663</v>
      </c>
      <c r="C5799" s="885" t="s">
        <v>27664</v>
      </c>
      <c r="D5799" s="884" t="s">
        <v>12719</v>
      </c>
      <c r="E5799" s="884" t="s">
        <v>17057</v>
      </c>
      <c r="F5799" s="884" t="s">
        <v>11138</v>
      </c>
    </row>
    <row r="5800" customFormat="false" ht="15" hidden="false" customHeight="false" outlineLevel="0" collapsed="false">
      <c r="A5800" s="884" t="s">
        <v>8464</v>
      </c>
      <c r="B5800" s="884" t="s">
        <v>27665</v>
      </c>
      <c r="C5800" s="885" t="s">
        <v>27666</v>
      </c>
      <c r="D5800" s="884" t="s">
        <v>12719</v>
      </c>
      <c r="E5800" s="884" t="s">
        <v>10936</v>
      </c>
      <c r="F5800" s="884" t="s">
        <v>11135</v>
      </c>
    </row>
    <row r="5801" customFormat="false" ht="15" hidden="false" customHeight="false" outlineLevel="0" collapsed="false">
      <c r="A5801" s="884" t="s">
        <v>8464</v>
      </c>
      <c r="B5801" s="884" t="s">
        <v>27667</v>
      </c>
      <c r="C5801" s="885" t="s">
        <v>27668</v>
      </c>
      <c r="D5801" s="884" t="s">
        <v>9569</v>
      </c>
      <c r="E5801" s="884" t="s">
        <v>10475</v>
      </c>
      <c r="F5801" s="884" t="s">
        <v>23803</v>
      </c>
    </row>
    <row r="5802" customFormat="false" ht="15" hidden="false" customHeight="false" outlineLevel="0" collapsed="false">
      <c r="A5802" s="884" t="s">
        <v>8464</v>
      </c>
      <c r="B5802" s="884" t="s">
        <v>27669</v>
      </c>
      <c r="C5802" s="885" t="s">
        <v>27670</v>
      </c>
      <c r="D5802" s="884" t="s">
        <v>12719</v>
      </c>
      <c r="E5802" s="884" t="s">
        <v>27320</v>
      </c>
      <c r="F5802" s="884" t="s">
        <v>9823</v>
      </c>
    </row>
    <row r="5803" customFormat="false" ht="15" hidden="false" customHeight="false" outlineLevel="0" collapsed="false">
      <c r="A5803" s="884" t="s">
        <v>8464</v>
      </c>
      <c r="B5803" s="884" t="s">
        <v>27671</v>
      </c>
      <c r="C5803" s="885" t="s">
        <v>27672</v>
      </c>
      <c r="D5803" s="884" t="s">
        <v>12719</v>
      </c>
      <c r="E5803" s="884" t="s">
        <v>27320</v>
      </c>
      <c r="F5803" s="884" t="s">
        <v>9823</v>
      </c>
    </row>
    <row r="5804" customFormat="false" ht="15" hidden="false" customHeight="false" outlineLevel="0" collapsed="false">
      <c r="A5804" s="884" t="s">
        <v>8464</v>
      </c>
      <c r="B5804" s="884" t="s">
        <v>27673</v>
      </c>
      <c r="C5804" s="885" t="s">
        <v>27674</v>
      </c>
      <c r="D5804" s="884" t="s">
        <v>12719</v>
      </c>
      <c r="E5804" s="884" t="s">
        <v>23823</v>
      </c>
      <c r="F5804" s="884" t="s">
        <v>9059</v>
      </c>
    </row>
    <row r="5805" customFormat="false" ht="15" hidden="false" customHeight="false" outlineLevel="0" collapsed="false">
      <c r="A5805" s="884" t="s">
        <v>8464</v>
      </c>
      <c r="B5805" s="884" t="s">
        <v>27675</v>
      </c>
      <c r="C5805" s="885" t="s">
        <v>27676</v>
      </c>
      <c r="D5805" s="884" t="s">
        <v>12719</v>
      </c>
      <c r="E5805" s="884" t="s">
        <v>27320</v>
      </c>
      <c r="F5805" s="884" t="s">
        <v>9823</v>
      </c>
    </row>
    <row r="5806" customFormat="false" ht="15" hidden="false" customHeight="false" outlineLevel="0" collapsed="false">
      <c r="A5806" s="884" t="s">
        <v>8464</v>
      </c>
      <c r="B5806" s="884" t="s">
        <v>27677</v>
      </c>
      <c r="C5806" s="885" t="s">
        <v>27678</v>
      </c>
      <c r="D5806" s="884" t="s">
        <v>12719</v>
      </c>
      <c r="E5806" s="884" t="s">
        <v>24717</v>
      </c>
      <c r="F5806" s="884" t="s">
        <v>27679</v>
      </c>
    </row>
    <row r="5807" customFormat="false" ht="15" hidden="false" customHeight="false" outlineLevel="0" collapsed="false">
      <c r="A5807" s="884" t="s">
        <v>8464</v>
      </c>
      <c r="B5807" s="884" t="s">
        <v>27680</v>
      </c>
      <c r="C5807" s="885" t="s">
        <v>27681</v>
      </c>
      <c r="D5807" s="884" t="s">
        <v>8787</v>
      </c>
      <c r="E5807" s="884" t="s">
        <v>27682</v>
      </c>
      <c r="F5807" s="884" t="s">
        <v>27683</v>
      </c>
    </row>
    <row r="5808" customFormat="false" ht="15" hidden="false" customHeight="false" outlineLevel="0" collapsed="false">
      <c r="A5808" s="884" t="s">
        <v>8464</v>
      </c>
      <c r="B5808" s="884" t="s">
        <v>27684</v>
      </c>
      <c r="C5808" s="885" t="s">
        <v>27685</v>
      </c>
      <c r="D5808" s="884" t="s">
        <v>8787</v>
      </c>
      <c r="E5808" s="884" t="s">
        <v>27686</v>
      </c>
      <c r="F5808" s="884" t="s">
        <v>9369</v>
      </c>
    </row>
    <row r="5809" customFormat="false" ht="15" hidden="false" customHeight="false" outlineLevel="0" collapsed="false">
      <c r="A5809" s="884" t="s">
        <v>8464</v>
      </c>
      <c r="B5809" s="884" t="s">
        <v>27687</v>
      </c>
      <c r="C5809" s="885" t="s">
        <v>27688</v>
      </c>
      <c r="D5809" s="884" t="s">
        <v>8787</v>
      </c>
      <c r="E5809" s="884" t="s">
        <v>27689</v>
      </c>
      <c r="F5809" s="884" t="s">
        <v>27690</v>
      </c>
    </row>
    <row r="5810" customFormat="false" ht="15" hidden="false" customHeight="false" outlineLevel="0" collapsed="false">
      <c r="A5810" s="884" t="s">
        <v>8464</v>
      </c>
      <c r="B5810" s="884" t="s">
        <v>27691</v>
      </c>
      <c r="C5810" s="885" t="s">
        <v>27692</v>
      </c>
      <c r="D5810" s="884" t="s">
        <v>8787</v>
      </c>
      <c r="E5810" s="884" t="s">
        <v>27686</v>
      </c>
      <c r="F5810" s="884" t="s">
        <v>9369</v>
      </c>
    </row>
    <row r="5811" customFormat="false" ht="15" hidden="false" customHeight="false" outlineLevel="0" collapsed="false">
      <c r="A5811" s="884" t="s">
        <v>8464</v>
      </c>
      <c r="B5811" s="884" t="s">
        <v>27693</v>
      </c>
      <c r="C5811" s="885" t="s">
        <v>27694</v>
      </c>
      <c r="D5811" s="884" t="s">
        <v>8787</v>
      </c>
      <c r="E5811" s="884" t="s">
        <v>27695</v>
      </c>
      <c r="F5811" s="884" t="s">
        <v>27696</v>
      </c>
    </row>
    <row r="5812" customFormat="false" ht="15" hidden="false" customHeight="false" outlineLevel="0" collapsed="false">
      <c r="A5812" s="884" t="s">
        <v>8464</v>
      </c>
      <c r="B5812" s="884" t="s">
        <v>27697</v>
      </c>
      <c r="C5812" s="885" t="s">
        <v>27698</v>
      </c>
      <c r="D5812" s="884" t="s">
        <v>8787</v>
      </c>
      <c r="E5812" s="884" t="s">
        <v>18463</v>
      </c>
      <c r="F5812" s="884" t="s">
        <v>27699</v>
      </c>
    </row>
    <row r="5813" customFormat="false" ht="15" hidden="false" customHeight="false" outlineLevel="0" collapsed="false">
      <c r="A5813" s="884" t="s">
        <v>8464</v>
      </c>
      <c r="B5813" s="884" t="s">
        <v>27700</v>
      </c>
      <c r="C5813" s="885" t="s">
        <v>27701</v>
      </c>
      <c r="D5813" s="884" t="s">
        <v>8787</v>
      </c>
      <c r="E5813" s="884" t="s">
        <v>27702</v>
      </c>
      <c r="F5813" s="884" t="s">
        <v>27703</v>
      </c>
    </row>
    <row r="5814" customFormat="false" ht="15" hidden="false" customHeight="false" outlineLevel="0" collapsed="false">
      <c r="A5814" s="884" t="s">
        <v>8464</v>
      </c>
      <c r="B5814" s="884" t="s">
        <v>27704</v>
      </c>
      <c r="C5814" s="885" t="s">
        <v>27705</v>
      </c>
      <c r="D5814" s="884" t="s">
        <v>8787</v>
      </c>
      <c r="E5814" s="884" t="s">
        <v>27706</v>
      </c>
      <c r="F5814" s="884" t="s">
        <v>27707</v>
      </c>
    </row>
    <row r="5815" customFormat="false" ht="15" hidden="false" customHeight="false" outlineLevel="0" collapsed="false">
      <c r="A5815" s="884" t="s">
        <v>8464</v>
      </c>
      <c r="B5815" s="884" t="s">
        <v>27708</v>
      </c>
      <c r="C5815" s="885" t="s">
        <v>27709</v>
      </c>
      <c r="D5815" s="884" t="s">
        <v>8787</v>
      </c>
      <c r="E5815" s="884" t="s">
        <v>27710</v>
      </c>
      <c r="F5815" s="884" t="s">
        <v>27711</v>
      </c>
    </row>
    <row r="5816" customFormat="false" ht="15" hidden="false" customHeight="false" outlineLevel="0" collapsed="false">
      <c r="A5816" s="884" t="s">
        <v>8464</v>
      </c>
      <c r="B5816" s="884" t="s">
        <v>27712</v>
      </c>
      <c r="C5816" s="885" t="s">
        <v>27713</v>
      </c>
      <c r="D5816" s="884" t="s">
        <v>8787</v>
      </c>
      <c r="E5816" s="884" t="s">
        <v>27702</v>
      </c>
      <c r="F5816" s="884" t="s">
        <v>27703</v>
      </c>
    </row>
    <row r="5817" customFormat="false" ht="15" hidden="false" customHeight="false" outlineLevel="0" collapsed="false">
      <c r="A5817" s="884" t="s">
        <v>8464</v>
      </c>
      <c r="B5817" s="884" t="s">
        <v>27714</v>
      </c>
      <c r="C5817" s="885" t="s">
        <v>27715</v>
      </c>
      <c r="D5817" s="884" t="s">
        <v>8787</v>
      </c>
      <c r="E5817" s="884" t="s">
        <v>27716</v>
      </c>
      <c r="F5817" s="884" t="s">
        <v>27717</v>
      </c>
    </row>
    <row r="5818" customFormat="false" ht="15" hidden="false" customHeight="false" outlineLevel="0" collapsed="false">
      <c r="A5818" s="884" t="s">
        <v>8464</v>
      </c>
      <c r="B5818" s="884" t="s">
        <v>27718</v>
      </c>
      <c r="C5818" s="885" t="s">
        <v>27719</v>
      </c>
      <c r="D5818" s="884" t="s">
        <v>8787</v>
      </c>
      <c r="E5818" s="884" t="s">
        <v>27720</v>
      </c>
      <c r="F5818" s="884" t="s">
        <v>27721</v>
      </c>
    </row>
    <row r="5819" customFormat="false" ht="15" hidden="false" customHeight="false" outlineLevel="0" collapsed="false">
      <c r="A5819" s="884" t="s">
        <v>8464</v>
      </c>
      <c r="B5819" s="884" t="s">
        <v>27722</v>
      </c>
      <c r="C5819" s="885" t="s">
        <v>27723</v>
      </c>
      <c r="D5819" s="884" t="s">
        <v>8787</v>
      </c>
      <c r="E5819" s="884" t="s">
        <v>27689</v>
      </c>
      <c r="F5819" s="884" t="s">
        <v>27690</v>
      </c>
    </row>
    <row r="5820" customFormat="false" ht="15" hidden="false" customHeight="false" outlineLevel="0" collapsed="false">
      <c r="A5820" s="884" t="s">
        <v>8464</v>
      </c>
      <c r="B5820" s="884" t="s">
        <v>27724</v>
      </c>
      <c r="C5820" s="885" t="s">
        <v>27725</v>
      </c>
      <c r="D5820" s="884" t="s">
        <v>8787</v>
      </c>
      <c r="E5820" s="884" t="s">
        <v>15200</v>
      </c>
      <c r="F5820" s="884" t="s">
        <v>27726</v>
      </c>
    </row>
    <row r="5821" customFormat="false" ht="15" hidden="false" customHeight="false" outlineLevel="0" collapsed="false">
      <c r="A5821" s="884" t="s">
        <v>8464</v>
      </c>
      <c r="B5821" s="884" t="s">
        <v>27727</v>
      </c>
      <c r="C5821" s="885" t="s">
        <v>27728</v>
      </c>
      <c r="D5821" s="884" t="s">
        <v>8787</v>
      </c>
      <c r="E5821" s="884" t="s">
        <v>27729</v>
      </c>
      <c r="F5821" s="884" t="s">
        <v>27730</v>
      </c>
    </row>
    <row r="5822" customFormat="false" ht="15" hidden="false" customHeight="false" outlineLevel="0" collapsed="false">
      <c r="A5822" s="884" t="s">
        <v>8464</v>
      </c>
      <c r="B5822" s="884" t="s">
        <v>27731</v>
      </c>
      <c r="C5822" s="885" t="s">
        <v>27732</v>
      </c>
      <c r="D5822" s="884" t="s">
        <v>8787</v>
      </c>
      <c r="E5822" s="884" t="s">
        <v>27710</v>
      </c>
      <c r="F5822" s="884" t="s">
        <v>27711</v>
      </c>
    </row>
    <row r="5823" customFormat="false" ht="15" hidden="false" customHeight="false" outlineLevel="0" collapsed="false">
      <c r="A5823" s="884" t="s">
        <v>8464</v>
      </c>
      <c r="B5823" s="884" t="s">
        <v>27733</v>
      </c>
      <c r="C5823" s="885" t="s">
        <v>27734</v>
      </c>
      <c r="D5823" s="884" t="s">
        <v>8787</v>
      </c>
      <c r="E5823" s="884" t="s">
        <v>27735</v>
      </c>
      <c r="F5823" s="884" t="s">
        <v>27736</v>
      </c>
    </row>
    <row r="5824" customFormat="false" ht="15" hidden="false" customHeight="false" outlineLevel="0" collapsed="false">
      <c r="A5824" s="884" t="s">
        <v>8464</v>
      </c>
      <c r="B5824" s="884" t="s">
        <v>27737</v>
      </c>
      <c r="C5824" s="885" t="s">
        <v>27738</v>
      </c>
      <c r="D5824" s="884" t="s">
        <v>8787</v>
      </c>
      <c r="E5824" s="884" t="s">
        <v>27739</v>
      </c>
      <c r="F5824" s="884" t="s">
        <v>27740</v>
      </c>
    </row>
    <row r="5825" customFormat="false" ht="15" hidden="false" customHeight="false" outlineLevel="0" collapsed="false">
      <c r="A5825" s="884" t="s">
        <v>8464</v>
      </c>
      <c r="B5825" s="884" t="s">
        <v>27741</v>
      </c>
      <c r="C5825" s="885" t="s">
        <v>27742</v>
      </c>
      <c r="D5825" s="884" t="s">
        <v>8787</v>
      </c>
      <c r="E5825" s="884" t="s">
        <v>27743</v>
      </c>
      <c r="F5825" s="884" t="s">
        <v>27744</v>
      </c>
    </row>
    <row r="5826" customFormat="false" ht="15" hidden="false" customHeight="false" outlineLevel="0" collapsed="false">
      <c r="A5826" s="884" t="s">
        <v>8464</v>
      </c>
      <c r="B5826" s="884" t="s">
        <v>27745</v>
      </c>
      <c r="C5826" s="885" t="s">
        <v>27746</v>
      </c>
      <c r="D5826" s="884" t="s">
        <v>8787</v>
      </c>
      <c r="E5826" s="884" t="s">
        <v>27747</v>
      </c>
      <c r="F5826" s="884" t="s">
        <v>27748</v>
      </c>
    </row>
    <row r="5827" customFormat="false" ht="15" hidden="false" customHeight="false" outlineLevel="0" collapsed="false">
      <c r="A5827" s="884" t="s">
        <v>8464</v>
      </c>
      <c r="B5827" s="884" t="s">
        <v>27749</v>
      </c>
      <c r="C5827" s="885" t="s">
        <v>27750</v>
      </c>
      <c r="D5827" s="884" t="s">
        <v>8787</v>
      </c>
      <c r="E5827" s="884" t="s">
        <v>27751</v>
      </c>
      <c r="F5827" s="884" t="s">
        <v>27752</v>
      </c>
    </row>
    <row r="5828" customFormat="false" ht="15" hidden="false" customHeight="false" outlineLevel="0" collapsed="false">
      <c r="A5828" s="884" t="s">
        <v>8464</v>
      </c>
      <c r="B5828" s="884" t="s">
        <v>27753</v>
      </c>
      <c r="C5828" s="885" t="s">
        <v>27754</v>
      </c>
      <c r="D5828" s="884" t="s">
        <v>8787</v>
      </c>
      <c r="E5828" s="884" t="s">
        <v>15394</v>
      </c>
      <c r="F5828" s="884" t="s">
        <v>25368</v>
      </c>
    </row>
    <row r="5829" customFormat="false" ht="15" hidden="false" customHeight="false" outlineLevel="0" collapsed="false">
      <c r="A5829" s="884" t="s">
        <v>8464</v>
      </c>
      <c r="B5829" s="884" t="s">
        <v>27755</v>
      </c>
      <c r="C5829" s="885" t="s">
        <v>27756</v>
      </c>
      <c r="D5829" s="884" t="s">
        <v>8787</v>
      </c>
      <c r="E5829" s="884" t="s">
        <v>15394</v>
      </c>
      <c r="F5829" s="884" t="s">
        <v>25368</v>
      </c>
    </row>
    <row r="5830" customFormat="false" ht="15" hidden="false" customHeight="false" outlineLevel="0" collapsed="false">
      <c r="A5830" s="884" t="s">
        <v>8464</v>
      </c>
      <c r="B5830" s="884" t="s">
        <v>27757</v>
      </c>
      <c r="C5830" s="885" t="s">
        <v>27758</v>
      </c>
      <c r="D5830" s="884" t="s">
        <v>8787</v>
      </c>
      <c r="E5830" s="884" t="s">
        <v>27729</v>
      </c>
      <c r="F5830" s="884" t="s">
        <v>27730</v>
      </c>
    </row>
    <row r="5831" customFormat="false" ht="15" hidden="false" customHeight="false" outlineLevel="0" collapsed="false">
      <c r="A5831" s="884" t="s">
        <v>8464</v>
      </c>
      <c r="B5831" s="884" t="s">
        <v>27759</v>
      </c>
      <c r="C5831" s="885" t="s">
        <v>27760</v>
      </c>
      <c r="D5831" s="884" t="s">
        <v>8787</v>
      </c>
      <c r="E5831" s="884" t="s">
        <v>18463</v>
      </c>
      <c r="F5831" s="884" t="s">
        <v>27699</v>
      </c>
    </row>
    <row r="5832" customFormat="false" ht="15" hidden="false" customHeight="false" outlineLevel="0" collapsed="false">
      <c r="A5832" s="884" t="s">
        <v>8464</v>
      </c>
      <c r="B5832" s="884" t="s">
        <v>27761</v>
      </c>
      <c r="C5832" s="885" t="s">
        <v>27762</v>
      </c>
      <c r="D5832" s="884" t="s">
        <v>8787</v>
      </c>
      <c r="E5832" s="884" t="s">
        <v>27747</v>
      </c>
      <c r="F5832" s="884" t="s">
        <v>27748</v>
      </c>
    </row>
    <row r="5833" customFormat="false" ht="15" hidden="false" customHeight="false" outlineLevel="0" collapsed="false">
      <c r="A5833" s="884" t="s">
        <v>8464</v>
      </c>
      <c r="B5833" s="884" t="s">
        <v>27763</v>
      </c>
      <c r="C5833" s="885" t="s">
        <v>27764</v>
      </c>
      <c r="D5833" s="884" t="s">
        <v>8787</v>
      </c>
      <c r="E5833" s="884" t="s">
        <v>15200</v>
      </c>
      <c r="F5833" s="884" t="s">
        <v>27726</v>
      </c>
    </row>
    <row r="5834" customFormat="false" ht="15" hidden="false" customHeight="false" outlineLevel="0" collapsed="false">
      <c r="A5834" s="884" t="s">
        <v>8464</v>
      </c>
      <c r="B5834" s="884" t="s">
        <v>27765</v>
      </c>
      <c r="C5834" s="885" t="s">
        <v>27766</v>
      </c>
      <c r="D5834" s="884" t="s">
        <v>8787</v>
      </c>
      <c r="E5834" s="884" t="s">
        <v>27767</v>
      </c>
      <c r="F5834" s="884" t="s">
        <v>27768</v>
      </c>
    </row>
    <row r="5835" customFormat="false" ht="15" hidden="false" customHeight="false" outlineLevel="0" collapsed="false">
      <c r="A5835" s="884" t="s">
        <v>8464</v>
      </c>
      <c r="B5835" s="884" t="s">
        <v>27769</v>
      </c>
      <c r="C5835" s="885" t="s">
        <v>27770</v>
      </c>
      <c r="D5835" s="884" t="s">
        <v>8787</v>
      </c>
      <c r="E5835" s="884" t="s">
        <v>27771</v>
      </c>
      <c r="F5835" s="884" t="s">
        <v>27772</v>
      </c>
    </row>
    <row r="5836" customFormat="false" ht="15" hidden="false" customHeight="false" outlineLevel="0" collapsed="false">
      <c r="A5836" s="884" t="s">
        <v>8464</v>
      </c>
      <c r="B5836" s="884" t="s">
        <v>27773</v>
      </c>
      <c r="C5836" s="885" t="s">
        <v>27774</v>
      </c>
      <c r="D5836" s="884" t="s">
        <v>8787</v>
      </c>
      <c r="E5836" s="884" t="s">
        <v>27771</v>
      </c>
      <c r="F5836" s="884" t="s">
        <v>27772</v>
      </c>
    </row>
    <row r="5837" customFormat="false" ht="15" hidden="false" customHeight="false" outlineLevel="0" collapsed="false">
      <c r="A5837" s="884" t="s">
        <v>8464</v>
      </c>
      <c r="B5837" s="884" t="s">
        <v>27775</v>
      </c>
      <c r="C5837" s="885" t="s">
        <v>27776</v>
      </c>
      <c r="D5837" s="884" t="s">
        <v>8787</v>
      </c>
      <c r="E5837" s="884" t="s">
        <v>27771</v>
      </c>
      <c r="F5837" s="884" t="s">
        <v>27772</v>
      </c>
    </row>
    <row r="5838" customFormat="false" ht="15" hidden="false" customHeight="false" outlineLevel="0" collapsed="false">
      <c r="A5838" s="884" t="s">
        <v>8464</v>
      </c>
      <c r="B5838" s="884" t="s">
        <v>27777</v>
      </c>
      <c r="C5838" s="885" t="s">
        <v>27778</v>
      </c>
      <c r="D5838" s="884" t="s">
        <v>8787</v>
      </c>
      <c r="E5838" s="884" t="s">
        <v>27689</v>
      </c>
      <c r="F5838" s="884" t="s">
        <v>27690</v>
      </c>
    </row>
    <row r="5839" customFormat="false" ht="15" hidden="false" customHeight="false" outlineLevel="0" collapsed="false">
      <c r="A5839" s="884" t="s">
        <v>8464</v>
      </c>
      <c r="B5839" s="884" t="s">
        <v>27779</v>
      </c>
      <c r="C5839" s="885" t="s">
        <v>27780</v>
      </c>
      <c r="D5839" s="884" t="s">
        <v>8787</v>
      </c>
      <c r="E5839" s="884" t="s">
        <v>27781</v>
      </c>
      <c r="F5839" s="884" t="s">
        <v>27782</v>
      </c>
    </row>
    <row r="5840" customFormat="false" ht="15" hidden="false" customHeight="false" outlineLevel="0" collapsed="false">
      <c r="A5840" s="884" t="s">
        <v>8464</v>
      </c>
      <c r="B5840" s="884" t="s">
        <v>27783</v>
      </c>
      <c r="C5840" s="885" t="s">
        <v>27784</v>
      </c>
      <c r="D5840" s="884" t="s">
        <v>8787</v>
      </c>
      <c r="E5840" s="884" t="s">
        <v>27785</v>
      </c>
      <c r="F5840" s="884" t="s">
        <v>27786</v>
      </c>
    </row>
    <row r="5841" customFormat="false" ht="15" hidden="false" customHeight="false" outlineLevel="0" collapsed="false">
      <c r="A5841" s="884" t="s">
        <v>8464</v>
      </c>
      <c r="B5841" s="884" t="s">
        <v>27787</v>
      </c>
      <c r="C5841" s="885" t="s">
        <v>27788</v>
      </c>
      <c r="D5841" s="884" t="s">
        <v>8787</v>
      </c>
      <c r="E5841" s="884" t="s">
        <v>13012</v>
      </c>
      <c r="F5841" s="884" t="s">
        <v>12527</v>
      </c>
    </row>
    <row r="5842" customFormat="false" ht="15" hidden="false" customHeight="false" outlineLevel="0" collapsed="false">
      <c r="A5842" s="884" t="s">
        <v>8464</v>
      </c>
      <c r="B5842" s="884" t="s">
        <v>27789</v>
      </c>
      <c r="C5842" s="885" t="s">
        <v>27790</v>
      </c>
      <c r="D5842" s="884" t="s">
        <v>8787</v>
      </c>
      <c r="E5842" s="884" t="s">
        <v>11922</v>
      </c>
      <c r="F5842" s="884" t="s">
        <v>27791</v>
      </c>
    </row>
    <row r="5843" customFormat="false" ht="15" hidden="false" customHeight="false" outlineLevel="0" collapsed="false">
      <c r="A5843" s="884" t="s">
        <v>8464</v>
      </c>
      <c r="B5843" s="884" t="s">
        <v>27792</v>
      </c>
      <c r="C5843" s="885" t="s">
        <v>27793</v>
      </c>
      <c r="D5843" s="884" t="s">
        <v>8787</v>
      </c>
      <c r="E5843" s="884" t="s">
        <v>27706</v>
      </c>
      <c r="F5843" s="884" t="s">
        <v>27707</v>
      </c>
    </row>
    <row r="5844" customFormat="false" ht="15" hidden="false" customHeight="false" outlineLevel="0" collapsed="false">
      <c r="A5844" s="884" t="s">
        <v>8464</v>
      </c>
      <c r="B5844" s="884" t="s">
        <v>27794</v>
      </c>
      <c r="C5844" s="885" t="s">
        <v>27795</v>
      </c>
      <c r="D5844" s="884" t="s">
        <v>8787</v>
      </c>
      <c r="E5844" s="884" t="s">
        <v>27796</v>
      </c>
      <c r="F5844" s="884" t="s">
        <v>27797</v>
      </c>
    </row>
    <row r="5845" customFormat="false" ht="15" hidden="false" customHeight="false" outlineLevel="0" collapsed="false">
      <c r="A5845" s="884" t="s">
        <v>8464</v>
      </c>
      <c r="B5845" s="884" t="s">
        <v>27798</v>
      </c>
      <c r="C5845" s="885" t="s">
        <v>27799</v>
      </c>
      <c r="D5845" s="884" t="s">
        <v>8787</v>
      </c>
      <c r="E5845" s="884" t="s">
        <v>27739</v>
      </c>
      <c r="F5845" s="884" t="s">
        <v>27740</v>
      </c>
    </row>
    <row r="5846" customFormat="false" ht="15" hidden="false" customHeight="false" outlineLevel="0" collapsed="false">
      <c r="A5846" s="884" t="s">
        <v>8464</v>
      </c>
      <c r="B5846" s="884" t="s">
        <v>27800</v>
      </c>
      <c r="C5846" s="885" t="s">
        <v>27801</v>
      </c>
      <c r="D5846" s="884" t="s">
        <v>8787</v>
      </c>
      <c r="E5846" s="884" t="s">
        <v>27802</v>
      </c>
      <c r="F5846" s="884" t="s">
        <v>27803</v>
      </c>
    </row>
    <row r="5847" customFormat="false" ht="15" hidden="false" customHeight="false" outlineLevel="0" collapsed="false">
      <c r="A5847" s="884" t="s">
        <v>8464</v>
      </c>
      <c r="B5847" s="884" t="s">
        <v>27804</v>
      </c>
      <c r="C5847" s="885" t="s">
        <v>27805</v>
      </c>
      <c r="D5847" s="884" t="s">
        <v>8787</v>
      </c>
      <c r="E5847" s="884" t="s">
        <v>27706</v>
      </c>
      <c r="F5847" s="884" t="s">
        <v>27707</v>
      </c>
    </row>
    <row r="5848" customFormat="false" ht="15" hidden="false" customHeight="false" outlineLevel="0" collapsed="false">
      <c r="A5848" s="884" t="s">
        <v>8464</v>
      </c>
      <c r="B5848" s="884" t="s">
        <v>27806</v>
      </c>
      <c r="C5848" s="885" t="s">
        <v>27807</v>
      </c>
      <c r="D5848" s="884" t="s">
        <v>8787</v>
      </c>
      <c r="E5848" s="884" t="s">
        <v>27710</v>
      </c>
      <c r="F5848" s="884" t="s">
        <v>27711</v>
      </c>
    </row>
    <row r="5849" customFormat="false" ht="15" hidden="false" customHeight="false" outlineLevel="0" collapsed="false">
      <c r="A5849" s="884" t="s">
        <v>8464</v>
      </c>
      <c r="B5849" s="884" t="s">
        <v>27808</v>
      </c>
      <c r="C5849" s="885" t="s">
        <v>27809</v>
      </c>
      <c r="D5849" s="884" t="s">
        <v>8787</v>
      </c>
      <c r="E5849" s="884" t="s">
        <v>27706</v>
      </c>
      <c r="F5849" s="884" t="s">
        <v>27707</v>
      </c>
    </row>
    <row r="5850" customFormat="false" ht="15" hidden="false" customHeight="false" outlineLevel="0" collapsed="false">
      <c r="A5850" s="884" t="s">
        <v>8464</v>
      </c>
      <c r="B5850" s="884" t="s">
        <v>27810</v>
      </c>
      <c r="C5850" s="885" t="s">
        <v>27811</v>
      </c>
      <c r="D5850" s="884" t="s">
        <v>8787</v>
      </c>
      <c r="E5850" s="884" t="s">
        <v>27729</v>
      </c>
      <c r="F5850" s="884" t="s">
        <v>27730</v>
      </c>
    </row>
    <row r="5851" customFormat="false" ht="15" hidden="false" customHeight="false" outlineLevel="0" collapsed="false">
      <c r="A5851" s="884" t="s">
        <v>8464</v>
      </c>
      <c r="B5851" s="884" t="s">
        <v>27812</v>
      </c>
      <c r="C5851" s="885" t="s">
        <v>27813</v>
      </c>
      <c r="D5851" s="884" t="s">
        <v>8787</v>
      </c>
      <c r="E5851" s="884" t="s">
        <v>27689</v>
      </c>
      <c r="F5851" s="884" t="s">
        <v>27690</v>
      </c>
    </row>
    <row r="5852" customFormat="false" ht="15" hidden="false" customHeight="false" outlineLevel="0" collapsed="false">
      <c r="A5852" s="884" t="s">
        <v>8464</v>
      </c>
      <c r="B5852" s="884" t="s">
        <v>27814</v>
      </c>
      <c r="C5852" s="885" t="s">
        <v>27815</v>
      </c>
      <c r="D5852" s="884" t="s">
        <v>8787</v>
      </c>
      <c r="E5852" s="884" t="s">
        <v>27706</v>
      </c>
      <c r="F5852" s="884" t="s">
        <v>27707</v>
      </c>
    </row>
    <row r="5853" customFormat="false" ht="15" hidden="false" customHeight="false" outlineLevel="0" collapsed="false">
      <c r="A5853" s="884" t="s">
        <v>8464</v>
      </c>
      <c r="B5853" s="884" t="s">
        <v>27816</v>
      </c>
      <c r="C5853" s="885" t="s">
        <v>27817</v>
      </c>
      <c r="D5853" s="884" t="s">
        <v>8787</v>
      </c>
      <c r="E5853" s="884" t="s">
        <v>24993</v>
      </c>
      <c r="F5853" s="884" t="s">
        <v>27818</v>
      </c>
    </row>
    <row r="5854" customFormat="false" ht="15" hidden="false" customHeight="false" outlineLevel="0" collapsed="false">
      <c r="A5854" s="884" t="s">
        <v>8464</v>
      </c>
      <c r="B5854" s="884" t="s">
        <v>27819</v>
      </c>
      <c r="C5854" s="885" t="s">
        <v>27820</v>
      </c>
      <c r="D5854" s="884" t="s">
        <v>8787</v>
      </c>
      <c r="E5854" s="884" t="s">
        <v>27689</v>
      </c>
      <c r="F5854" s="884" t="s">
        <v>27690</v>
      </c>
    </row>
    <row r="5855" customFormat="false" ht="15" hidden="false" customHeight="false" outlineLevel="0" collapsed="false">
      <c r="A5855" s="884" t="s">
        <v>8464</v>
      </c>
      <c r="B5855" s="884" t="s">
        <v>27821</v>
      </c>
      <c r="C5855" s="885" t="s">
        <v>27822</v>
      </c>
      <c r="D5855" s="884" t="s">
        <v>8787</v>
      </c>
      <c r="E5855" s="884" t="s">
        <v>25987</v>
      </c>
      <c r="F5855" s="884" t="s">
        <v>18759</v>
      </c>
    </row>
    <row r="5856" customFormat="false" ht="15" hidden="false" customHeight="false" outlineLevel="0" collapsed="false">
      <c r="A5856" s="884" t="s">
        <v>8464</v>
      </c>
      <c r="B5856" s="884" t="s">
        <v>27823</v>
      </c>
      <c r="C5856" s="885" t="s">
        <v>27824</v>
      </c>
      <c r="D5856" s="884" t="s">
        <v>8787</v>
      </c>
      <c r="E5856" s="884" t="s">
        <v>27739</v>
      </c>
      <c r="F5856" s="884" t="s">
        <v>27740</v>
      </c>
    </row>
    <row r="5857" customFormat="false" ht="15" hidden="false" customHeight="false" outlineLevel="0" collapsed="false">
      <c r="A5857" s="884" t="s">
        <v>8464</v>
      </c>
      <c r="B5857" s="884" t="s">
        <v>27825</v>
      </c>
      <c r="C5857" s="885" t="s">
        <v>27826</v>
      </c>
      <c r="D5857" s="884" t="s">
        <v>8787</v>
      </c>
      <c r="E5857" s="884" t="s">
        <v>27706</v>
      </c>
      <c r="F5857" s="884" t="s">
        <v>27707</v>
      </c>
    </row>
    <row r="5858" customFormat="false" ht="15" hidden="false" customHeight="false" outlineLevel="0" collapsed="false">
      <c r="A5858" s="884" t="s">
        <v>8464</v>
      </c>
      <c r="B5858" s="884" t="s">
        <v>27827</v>
      </c>
      <c r="C5858" s="885" t="s">
        <v>27828</v>
      </c>
      <c r="D5858" s="884" t="s">
        <v>8787</v>
      </c>
      <c r="E5858" s="884" t="s">
        <v>27710</v>
      </c>
      <c r="F5858" s="884" t="s">
        <v>27711</v>
      </c>
    </row>
    <row r="5859" customFormat="false" ht="15" hidden="false" customHeight="false" outlineLevel="0" collapsed="false">
      <c r="A5859" s="884" t="s">
        <v>8464</v>
      </c>
      <c r="B5859" s="884" t="s">
        <v>27829</v>
      </c>
      <c r="C5859" s="885" t="s">
        <v>27830</v>
      </c>
      <c r="D5859" s="884" t="s">
        <v>8787</v>
      </c>
      <c r="E5859" s="884" t="s">
        <v>27710</v>
      </c>
      <c r="F5859" s="884" t="s">
        <v>27711</v>
      </c>
    </row>
    <row r="5860" customFormat="false" ht="15" hidden="false" customHeight="false" outlineLevel="0" collapsed="false">
      <c r="A5860" s="884" t="s">
        <v>8464</v>
      </c>
      <c r="B5860" s="884" t="s">
        <v>27831</v>
      </c>
      <c r="C5860" s="885" t="s">
        <v>27832</v>
      </c>
      <c r="D5860" s="884" t="s">
        <v>8787</v>
      </c>
      <c r="E5860" s="884" t="s">
        <v>27767</v>
      </c>
      <c r="F5860" s="884" t="s">
        <v>27768</v>
      </c>
    </row>
    <row r="5861" customFormat="false" ht="15" hidden="false" customHeight="false" outlineLevel="0" collapsed="false">
      <c r="A5861" s="884" t="s">
        <v>8464</v>
      </c>
      <c r="B5861" s="884" t="s">
        <v>27833</v>
      </c>
      <c r="C5861" s="885" t="s">
        <v>27834</v>
      </c>
      <c r="D5861" s="884" t="s">
        <v>8787</v>
      </c>
      <c r="E5861" s="884" t="s">
        <v>27835</v>
      </c>
      <c r="F5861" s="884" t="s">
        <v>13579</v>
      </c>
    </row>
    <row r="5862" customFormat="false" ht="15" hidden="false" customHeight="false" outlineLevel="0" collapsed="false">
      <c r="A5862" s="884" t="s">
        <v>8464</v>
      </c>
      <c r="B5862" s="884" t="s">
        <v>27836</v>
      </c>
      <c r="C5862" s="885" t="s">
        <v>27837</v>
      </c>
      <c r="D5862" s="884" t="s">
        <v>8787</v>
      </c>
      <c r="E5862" s="884" t="s">
        <v>27835</v>
      </c>
      <c r="F5862" s="884" t="s">
        <v>13579</v>
      </c>
    </row>
    <row r="5863" customFormat="false" ht="15" hidden="false" customHeight="false" outlineLevel="0" collapsed="false">
      <c r="A5863" s="884" t="s">
        <v>8464</v>
      </c>
      <c r="B5863" s="884" t="s">
        <v>27838</v>
      </c>
      <c r="C5863" s="885" t="s">
        <v>27839</v>
      </c>
      <c r="D5863" s="884" t="s">
        <v>8787</v>
      </c>
      <c r="E5863" s="884" t="s">
        <v>27835</v>
      </c>
      <c r="F5863" s="884" t="s">
        <v>13579</v>
      </c>
    </row>
    <row r="5864" customFormat="false" ht="23.25" hidden="false" customHeight="false" outlineLevel="0" collapsed="false">
      <c r="A5864" s="884" t="s">
        <v>8464</v>
      </c>
      <c r="B5864" s="884" t="s">
        <v>27840</v>
      </c>
      <c r="C5864" s="885" t="s">
        <v>27841</v>
      </c>
      <c r="D5864" s="884" t="s">
        <v>10649</v>
      </c>
      <c r="E5864" s="884" t="s">
        <v>27842</v>
      </c>
      <c r="F5864" s="884" t="s">
        <v>18317</v>
      </c>
    </row>
    <row r="5865" customFormat="false" ht="15" hidden="false" customHeight="false" outlineLevel="0" collapsed="false">
      <c r="A5865" s="884" t="s">
        <v>8464</v>
      </c>
      <c r="B5865" s="884" t="s">
        <v>27843</v>
      </c>
      <c r="C5865" s="885" t="s">
        <v>27844</v>
      </c>
      <c r="D5865" s="884" t="s">
        <v>8787</v>
      </c>
      <c r="E5865" s="884" t="s">
        <v>27845</v>
      </c>
      <c r="F5865" s="884" t="s">
        <v>27846</v>
      </c>
    </row>
    <row r="5866" customFormat="false" ht="15" hidden="false" customHeight="false" outlineLevel="0" collapsed="false">
      <c r="A5866" s="884" t="s">
        <v>8464</v>
      </c>
      <c r="B5866" s="884" t="s">
        <v>27847</v>
      </c>
      <c r="C5866" s="885" t="s">
        <v>27848</v>
      </c>
      <c r="D5866" s="884" t="s">
        <v>8787</v>
      </c>
      <c r="E5866" s="884" t="s">
        <v>27849</v>
      </c>
      <c r="F5866" s="884" t="s">
        <v>27850</v>
      </c>
    </row>
    <row r="5867" customFormat="false" ht="15" hidden="false" customHeight="false" outlineLevel="0" collapsed="false">
      <c r="A5867" s="884" t="s">
        <v>8464</v>
      </c>
      <c r="B5867" s="884" t="s">
        <v>27851</v>
      </c>
      <c r="C5867" s="885" t="s">
        <v>27852</v>
      </c>
      <c r="D5867" s="884" t="s">
        <v>8787</v>
      </c>
      <c r="E5867" s="884" t="s">
        <v>27853</v>
      </c>
      <c r="F5867" s="884" t="s">
        <v>27854</v>
      </c>
    </row>
    <row r="5868" customFormat="false" ht="15" hidden="false" customHeight="false" outlineLevel="0" collapsed="false">
      <c r="A5868" s="884" t="s">
        <v>8464</v>
      </c>
      <c r="B5868" s="884" t="s">
        <v>27855</v>
      </c>
      <c r="C5868" s="885" t="s">
        <v>27856</v>
      </c>
      <c r="D5868" s="884" t="s">
        <v>8467</v>
      </c>
      <c r="E5868" s="884" t="s">
        <v>10665</v>
      </c>
      <c r="F5868" s="884" t="s">
        <v>27857</v>
      </c>
    </row>
    <row r="5869" customFormat="false" ht="15" hidden="false" customHeight="false" outlineLevel="0" collapsed="false">
      <c r="A5869" s="884" t="s">
        <v>8464</v>
      </c>
      <c r="B5869" s="884" t="s">
        <v>27858</v>
      </c>
      <c r="C5869" s="885" t="s">
        <v>27859</v>
      </c>
      <c r="D5869" s="884" t="s">
        <v>8467</v>
      </c>
      <c r="E5869" s="884" t="s">
        <v>12186</v>
      </c>
      <c r="F5869" s="884" t="s">
        <v>27268</v>
      </c>
    </row>
    <row r="5870" customFormat="false" ht="15" hidden="false" customHeight="false" outlineLevel="0" collapsed="false">
      <c r="A5870" s="884" t="s">
        <v>8464</v>
      </c>
      <c r="B5870" s="884" t="s">
        <v>27860</v>
      </c>
      <c r="C5870" s="885" t="s">
        <v>27861</v>
      </c>
      <c r="D5870" s="884" t="s">
        <v>9569</v>
      </c>
      <c r="E5870" s="884" t="s">
        <v>27441</v>
      </c>
      <c r="F5870" s="884" t="s">
        <v>25931</v>
      </c>
    </row>
    <row r="5871" customFormat="false" ht="23.25" hidden="false" customHeight="false" outlineLevel="0" collapsed="false">
      <c r="A5871" s="884" t="s">
        <v>8464</v>
      </c>
      <c r="B5871" s="884" t="s">
        <v>27862</v>
      </c>
      <c r="C5871" s="885" t="s">
        <v>27863</v>
      </c>
      <c r="D5871" s="884" t="s">
        <v>9569</v>
      </c>
      <c r="E5871" s="884" t="s">
        <v>8919</v>
      </c>
      <c r="F5871" s="884" t="s">
        <v>27864</v>
      </c>
    </row>
    <row r="5872" customFormat="false" ht="23.25" hidden="false" customHeight="false" outlineLevel="0" collapsed="false">
      <c r="A5872" s="884" t="s">
        <v>8464</v>
      </c>
      <c r="B5872" s="884" t="s">
        <v>27865</v>
      </c>
      <c r="C5872" s="885" t="s">
        <v>27866</v>
      </c>
      <c r="D5872" s="884" t="s">
        <v>9569</v>
      </c>
      <c r="E5872" s="884" t="s">
        <v>27867</v>
      </c>
      <c r="F5872" s="884" t="s">
        <v>8533</v>
      </c>
    </row>
    <row r="5873" customFormat="false" ht="23.25" hidden="false" customHeight="false" outlineLevel="0" collapsed="false">
      <c r="A5873" s="884" t="s">
        <v>8464</v>
      </c>
      <c r="B5873" s="884" t="s">
        <v>27868</v>
      </c>
      <c r="C5873" s="885" t="s">
        <v>27869</v>
      </c>
      <c r="D5873" s="884" t="s">
        <v>9569</v>
      </c>
      <c r="E5873" s="884" t="s">
        <v>10202</v>
      </c>
      <c r="F5873" s="884" t="s">
        <v>15890</v>
      </c>
    </row>
    <row r="5874" customFormat="false" ht="15" hidden="false" customHeight="false" outlineLevel="0" collapsed="false">
      <c r="A5874" s="884" t="s">
        <v>8464</v>
      </c>
      <c r="B5874" s="884" t="s">
        <v>27870</v>
      </c>
      <c r="C5874" s="885" t="s">
        <v>27871</v>
      </c>
      <c r="D5874" s="884" t="s">
        <v>8467</v>
      </c>
      <c r="E5874" s="884" t="s">
        <v>11255</v>
      </c>
      <c r="F5874" s="884" t="s">
        <v>23885</v>
      </c>
    </row>
    <row r="5875" customFormat="false" ht="34.5" hidden="false" customHeight="false" outlineLevel="0" collapsed="false">
      <c r="A5875" s="884" t="s">
        <v>8464</v>
      </c>
      <c r="B5875" s="884" t="s">
        <v>27872</v>
      </c>
      <c r="C5875" s="885" t="s">
        <v>27873</v>
      </c>
      <c r="D5875" s="884" t="s">
        <v>8467</v>
      </c>
      <c r="E5875" s="884" t="s">
        <v>27874</v>
      </c>
      <c r="F5875" s="884" t="s">
        <v>9003</v>
      </c>
    </row>
    <row r="5876" customFormat="false" ht="15" hidden="false" customHeight="false" outlineLevel="0" collapsed="false">
      <c r="A5876" s="884" t="s">
        <v>8464</v>
      </c>
      <c r="B5876" s="884" t="s">
        <v>27875</v>
      </c>
      <c r="C5876" s="885" t="s">
        <v>27876</v>
      </c>
      <c r="D5876" s="884" t="s">
        <v>9569</v>
      </c>
      <c r="E5876" s="884" t="s">
        <v>12001</v>
      </c>
      <c r="F5876" s="884" t="s">
        <v>24856</v>
      </c>
    </row>
    <row r="5877" customFormat="false" ht="23.25" hidden="false" customHeight="false" outlineLevel="0" collapsed="false">
      <c r="A5877" s="884" t="s">
        <v>8464</v>
      </c>
      <c r="B5877" s="884" t="s">
        <v>27877</v>
      </c>
      <c r="C5877" s="885" t="s">
        <v>27878</v>
      </c>
      <c r="D5877" s="884" t="s">
        <v>23822</v>
      </c>
      <c r="E5877" s="884" t="s">
        <v>8955</v>
      </c>
      <c r="F5877" s="884" t="s">
        <v>23932</v>
      </c>
    </row>
    <row r="5878" customFormat="false" ht="23.25" hidden="false" customHeight="false" outlineLevel="0" collapsed="false">
      <c r="A5878" s="884" t="s">
        <v>8464</v>
      </c>
      <c r="B5878" s="884" t="s">
        <v>27879</v>
      </c>
      <c r="C5878" s="885" t="s">
        <v>27880</v>
      </c>
      <c r="D5878" s="884" t="s">
        <v>23822</v>
      </c>
      <c r="E5878" s="884" t="s">
        <v>23122</v>
      </c>
      <c r="F5878" s="884" t="s">
        <v>27881</v>
      </c>
    </row>
    <row r="5879" customFormat="false" ht="23.25" hidden="false" customHeight="false" outlineLevel="0" collapsed="false">
      <c r="A5879" s="884" t="s">
        <v>8464</v>
      </c>
      <c r="B5879" s="884" t="s">
        <v>27882</v>
      </c>
      <c r="C5879" s="885" t="s">
        <v>27883</v>
      </c>
      <c r="D5879" s="884" t="s">
        <v>23822</v>
      </c>
      <c r="E5879" s="884" t="s">
        <v>11167</v>
      </c>
      <c r="F5879" s="884" t="s">
        <v>10141</v>
      </c>
    </row>
    <row r="5880" customFormat="false" ht="23.25" hidden="false" customHeight="false" outlineLevel="0" collapsed="false">
      <c r="A5880" s="884" t="s">
        <v>8464</v>
      </c>
      <c r="B5880" s="884" t="s">
        <v>27884</v>
      </c>
      <c r="C5880" s="885" t="s">
        <v>27885</v>
      </c>
      <c r="D5880" s="884" t="s">
        <v>23822</v>
      </c>
      <c r="E5880" s="884" t="s">
        <v>24717</v>
      </c>
      <c r="F5880" s="884" t="s">
        <v>9823</v>
      </c>
    </row>
    <row r="5881" customFormat="false" ht="23.25" hidden="false" customHeight="false" outlineLevel="0" collapsed="false">
      <c r="A5881" s="884" t="s">
        <v>8464</v>
      </c>
      <c r="B5881" s="884" t="s">
        <v>27886</v>
      </c>
      <c r="C5881" s="885" t="s">
        <v>27887</v>
      </c>
      <c r="D5881" s="884" t="s">
        <v>23822</v>
      </c>
      <c r="E5881" s="884" t="s">
        <v>23941</v>
      </c>
      <c r="F5881" s="884" t="s">
        <v>9875</v>
      </c>
    </row>
    <row r="5882" customFormat="false" ht="23.25" hidden="false" customHeight="false" outlineLevel="0" collapsed="false">
      <c r="A5882" s="884" t="s">
        <v>8464</v>
      </c>
      <c r="B5882" s="884" t="s">
        <v>27888</v>
      </c>
      <c r="C5882" s="885" t="s">
        <v>27889</v>
      </c>
      <c r="D5882" s="884" t="s">
        <v>23822</v>
      </c>
      <c r="E5882" s="884" t="s">
        <v>10475</v>
      </c>
      <c r="F5882" s="884" t="s">
        <v>10989</v>
      </c>
    </row>
    <row r="5883" customFormat="false" ht="23.25" hidden="false" customHeight="false" outlineLevel="0" collapsed="false">
      <c r="A5883" s="884" t="s">
        <v>8464</v>
      </c>
      <c r="B5883" s="884" t="s">
        <v>27890</v>
      </c>
      <c r="C5883" s="885" t="s">
        <v>27891</v>
      </c>
      <c r="D5883" s="884" t="s">
        <v>23787</v>
      </c>
      <c r="E5883" s="884" t="s">
        <v>27122</v>
      </c>
      <c r="F5883" s="884" t="s">
        <v>10665</v>
      </c>
    </row>
    <row r="5884" customFormat="false" ht="23.25" hidden="false" customHeight="false" outlineLevel="0" collapsed="false">
      <c r="A5884" s="884" t="s">
        <v>8464</v>
      </c>
      <c r="B5884" s="884" t="s">
        <v>27892</v>
      </c>
      <c r="C5884" s="885" t="s">
        <v>27893</v>
      </c>
      <c r="D5884" s="884" t="s">
        <v>23787</v>
      </c>
      <c r="E5884" s="884" t="s">
        <v>11167</v>
      </c>
      <c r="F5884" s="884" t="s">
        <v>10141</v>
      </c>
    </row>
    <row r="5885" customFormat="false" ht="23.25" hidden="false" customHeight="false" outlineLevel="0" collapsed="false">
      <c r="A5885" s="884" t="s">
        <v>8464</v>
      </c>
      <c r="B5885" s="884" t="s">
        <v>27894</v>
      </c>
      <c r="C5885" s="885" t="s">
        <v>27895</v>
      </c>
      <c r="D5885" s="884" t="s">
        <v>23787</v>
      </c>
      <c r="E5885" s="884" t="s">
        <v>11373</v>
      </c>
      <c r="F5885" s="884" t="s">
        <v>10577</v>
      </c>
    </row>
    <row r="5886" customFormat="false" ht="23.25" hidden="false" customHeight="false" outlineLevel="0" collapsed="false">
      <c r="A5886" s="884" t="s">
        <v>8464</v>
      </c>
      <c r="B5886" s="884" t="s">
        <v>27896</v>
      </c>
      <c r="C5886" s="885" t="s">
        <v>27897</v>
      </c>
      <c r="D5886" s="884" t="s">
        <v>23787</v>
      </c>
      <c r="E5886" s="884" t="s">
        <v>10775</v>
      </c>
      <c r="F5886" s="884" t="s">
        <v>27121</v>
      </c>
    </row>
    <row r="5887" customFormat="false" ht="23.25" hidden="false" customHeight="false" outlineLevel="0" collapsed="false">
      <c r="A5887" s="884" t="s">
        <v>8464</v>
      </c>
      <c r="B5887" s="884" t="s">
        <v>27898</v>
      </c>
      <c r="C5887" s="885" t="s">
        <v>27899</v>
      </c>
      <c r="D5887" s="884" t="s">
        <v>23787</v>
      </c>
      <c r="E5887" s="884" t="s">
        <v>10475</v>
      </c>
      <c r="F5887" s="884" t="s">
        <v>10989</v>
      </c>
    </row>
    <row r="5888" customFormat="false" ht="23.25" hidden="false" customHeight="false" outlineLevel="0" collapsed="false">
      <c r="A5888" s="884" t="s">
        <v>8464</v>
      </c>
      <c r="B5888" s="884" t="s">
        <v>27900</v>
      </c>
      <c r="C5888" s="885" t="s">
        <v>27901</v>
      </c>
      <c r="D5888" s="884" t="s">
        <v>23787</v>
      </c>
      <c r="E5888" s="884" t="s">
        <v>23409</v>
      </c>
      <c r="F5888" s="884" t="s">
        <v>23409</v>
      </c>
    </row>
    <row r="5889" customFormat="false" ht="23.25" hidden="false" customHeight="false" outlineLevel="0" collapsed="false">
      <c r="A5889" s="884" t="s">
        <v>8464</v>
      </c>
      <c r="B5889" s="884" t="s">
        <v>27902</v>
      </c>
      <c r="C5889" s="885" t="s">
        <v>27903</v>
      </c>
      <c r="D5889" s="884" t="s">
        <v>23822</v>
      </c>
      <c r="E5889" s="884" t="s">
        <v>9055</v>
      </c>
      <c r="F5889" s="884" t="s">
        <v>23122</v>
      </c>
    </row>
    <row r="5890" customFormat="false" ht="23.25" hidden="false" customHeight="false" outlineLevel="0" collapsed="false">
      <c r="A5890" s="884" t="s">
        <v>8464</v>
      </c>
      <c r="B5890" s="884" t="s">
        <v>27904</v>
      </c>
      <c r="C5890" s="885" t="s">
        <v>27905</v>
      </c>
      <c r="D5890" s="884" t="s">
        <v>23822</v>
      </c>
      <c r="E5890" s="884" t="s">
        <v>23789</v>
      </c>
      <c r="F5890" s="884" t="s">
        <v>10775</v>
      </c>
    </row>
    <row r="5891" customFormat="false" ht="23.25" hidden="false" customHeight="false" outlineLevel="0" collapsed="false">
      <c r="A5891" s="884" t="s">
        <v>8464</v>
      </c>
      <c r="B5891" s="884" t="s">
        <v>27906</v>
      </c>
      <c r="C5891" s="885" t="s">
        <v>27907</v>
      </c>
      <c r="D5891" s="884" t="s">
        <v>23822</v>
      </c>
      <c r="E5891" s="884" t="s">
        <v>14959</v>
      </c>
      <c r="F5891" s="884" t="s">
        <v>10963</v>
      </c>
    </row>
    <row r="5892" customFormat="false" ht="23.25" hidden="false" customHeight="false" outlineLevel="0" collapsed="false">
      <c r="A5892" s="884" t="s">
        <v>8464</v>
      </c>
      <c r="B5892" s="884" t="s">
        <v>27908</v>
      </c>
      <c r="C5892" s="885" t="s">
        <v>27909</v>
      </c>
      <c r="D5892" s="884" t="s">
        <v>23787</v>
      </c>
      <c r="E5892" s="884" t="s">
        <v>11167</v>
      </c>
      <c r="F5892" s="884" t="s">
        <v>11609</v>
      </c>
    </row>
    <row r="5893" customFormat="false" ht="23.25" hidden="false" customHeight="false" outlineLevel="0" collapsed="false">
      <c r="A5893" s="884" t="s">
        <v>8464</v>
      </c>
      <c r="B5893" s="884" t="s">
        <v>27910</v>
      </c>
      <c r="C5893" s="885" t="s">
        <v>27911</v>
      </c>
      <c r="D5893" s="884" t="s">
        <v>23787</v>
      </c>
      <c r="E5893" s="884" t="s">
        <v>14959</v>
      </c>
      <c r="F5893" s="884" t="s">
        <v>10963</v>
      </c>
    </row>
    <row r="5894" customFormat="false" ht="23.25" hidden="false" customHeight="false" outlineLevel="0" collapsed="false">
      <c r="A5894" s="884" t="s">
        <v>8464</v>
      </c>
      <c r="B5894" s="884" t="s">
        <v>27912</v>
      </c>
      <c r="C5894" s="885" t="s">
        <v>27913</v>
      </c>
      <c r="D5894" s="884" t="s">
        <v>23787</v>
      </c>
      <c r="E5894" s="884" t="s">
        <v>11053</v>
      </c>
      <c r="F5894" s="884" t="s">
        <v>11982</v>
      </c>
    </row>
    <row r="5895" customFormat="false" ht="23.25" hidden="false" customHeight="false" outlineLevel="0" collapsed="false">
      <c r="A5895" s="884" t="s">
        <v>8464</v>
      </c>
      <c r="B5895" s="884" t="s">
        <v>27914</v>
      </c>
      <c r="C5895" s="885" t="s">
        <v>27915</v>
      </c>
      <c r="D5895" s="884" t="s">
        <v>23822</v>
      </c>
      <c r="E5895" s="884" t="s">
        <v>11776</v>
      </c>
      <c r="F5895" s="884" t="s">
        <v>11720</v>
      </c>
    </row>
    <row r="5896" customFormat="false" ht="23.25" hidden="false" customHeight="false" outlineLevel="0" collapsed="false">
      <c r="A5896" s="884" t="s">
        <v>8464</v>
      </c>
      <c r="B5896" s="884" t="s">
        <v>27916</v>
      </c>
      <c r="C5896" s="885" t="s">
        <v>27917</v>
      </c>
      <c r="D5896" s="884" t="s">
        <v>23822</v>
      </c>
      <c r="E5896" s="884" t="s">
        <v>27918</v>
      </c>
      <c r="F5896" s="884" t="s">
        <v>8948</v>
      </c>
    </row>
    <row r="5897" customFormat="false" ht="23.25" hidden="false" customHeight="false" outlineLevel="0" collapsed="false">
      <c r="A5897" s="884" t="s">
        <v>8464</v>
      </c>
      <c r="B5897" s="884" t="s">
        <v>27919</v>
      </c>
      <c r="C5897" s="885" t="s">
        <v>27920</v>
      </c>
      <c r="D5897" s="884" t="s">
        <v>23822</v>
      </c>
      <c r="E5897" s="884" t="s">
        <v>27317</v>
      </c>
      <c r="F5897" s="884" t="s">
        <v>9051</v>
      </c>
    </row>
    <row r="5898" customFormat="false" ht="23.25" hidden="false" customHeight="false" outlineLevel="0" collapsed="false">
      <c r="A5898" s="884" t="s">
        <v>8464</v>
      </c>
      <c r="B5898" s="884" t="s">
        <v>27921</v>
      </c>
      <c r="C5898" s="885" t="s">
        <v>27922</v>
      </c>
      <c r="D5898" s="884" t="s">
        <v>23787</v>
      </c>
      <c r="E5898" s="884" t="s">
        <v>10304</v>
      </c>
      <c r="F5898" s="884" t="s">
        <v>11117</v>
      </c>
    </row>
    <row r="5899" customFormat="false" ht="23.25" hidden="false" customHeight="false" outlineLevel="0" collapsed="false">
      <c r="A5899" s="884" t="s">
        <v>8464</v>
      </c>
      <c r="B5899" s="884" t="s">
        <v>27923</v>
      </c>
      <c r="C5899" s="885" t="s">
        <v>27924</v>
      </c>
      <c r="D5899" s="884" t="s">
        <v>23787</v>
      </c>
      <c r="E5899" s="884" t="s">
        <v>11523</v>
      </c>
      <c r="F5899" s="884" t="s">
        <v>10569</v>
      </c>
    </row>
    <row r="5900" customFormat="false" ht="23.25" hidden="false" customHeight="false" outlineLevel="0" collapsed="false">
      <c r="A5900" s="884" t="s">
        <v>8464</v>
      </c>
      <c r="B5900" s="884" t="s">
        <v>27925</v>
      </c>
      <c r="C5900" s="885" t="s">
        <v>27926</v>
      </c>
      <c r="D5900" s="884" t="s">
        <v>23787</v>
      </c>
      <c r="E5900" s="884" t="s">
        <v>10394</v>
      </c>
      <c r="F5900" s="884" t="s">
        <v>11384</v>
      </c>
    </row>
    <row r="5901" customFormat="false" ht="23.25" hidden="false" customHeight="false" outlineLevel="0" collapsed="false">
      <c r="A5901" s="884" t="s">
        <v>8464</v>
      </c>
      <c r="B5901" s="884" t="s">
        <v>27927</v>
      </c>
      <c r="C5901" s="885" t="s">
        <v>27928</v>
      </c>
      <c r="D5901" s="884" t="s">
        <v>23787</v>
      </c>
      <c r="E5901" s="884" t="s">
        <v>11100</v>
      </c>
      <c r="F5901" s="884" t="s">
        <v>11100</v>
      </c>
    </row>
    <row r="5902" customFormat="false" ht="23.25" hidden="false" customHeight="false" outlineLevel="0" collapsed="false">
      <c r="A5902" s="884" t="s">
        <v>8464</v>
      </c>
      <c r="B5902" s="884" t="s">
        <v>27929</v>
      </c>
      <c r="C5902" s="885" t="s">
        <v>27930</v>
      </c>
      <c r="D5902" s="884" t="s">
        <v>23787</v>
      </c>
      <c r="E5902" s="884" t="s">
        <v>8955</v>
      </c>
      <c r="F5902" s="884" t="s">
        <v>18584</v>
      </c>
    </row>
    <row r="5903" customFormat="false" ht="23.25" hidden="false" customHeight="false" outlineLevel="0" collapsed="false">
      <c r="A5903" s="884" t="s">
        <v>8464</v>
      </c>
      <c r="B5903" s="884" t="s">
        <v>27931</v>
      </c>
      <c r="C5903" s="885" t="s">
        <v>27932</v>
      </c>
      <c r="D5903" s="884" t="s">
        <v>23787</v>
      </c>
      <c r="E5903" s="884" t="s">
        <v>10952</v>
      </c>
      <c r="F5903" s="884" t="s">
        <v>11518</v>
      </c>
    </row>
    <row r="5904" customFormat="false" ht="23.25" hidden="false" customHeight="false" outlineLevel="0" collapsed="false">
      <c r="A5904" s="884" t="s">
        <v>8464</v>
      </c>
      <c r="B5904" s="884" t="s">
        <v>27933</v>
      </c>
      <c r="C5904" s="885" t="s">
        <v>27934</v>
      </c>
      <c r="D5904" s="884" t="s">
        <v>23787</v>
      </c>
      <c r="E5904" s="884" t="s">
        <v>11472</v>
      </c>
      <c r="F5904" s="884" t="s">
        <v>11853</v>
      </c>
    </row>
    <row r="5905" customFormat="false" ht="23.25" hidden="false" customHeight="false" outlineLevel="0" collapsed="false">
      <c r="A5905" s="884" t="s">
        <v>8464</v>
      </c>
      <c r="B5905" s="884" t="s">
        <v>27935</v>
      </c>
      <c r="C5905" s="885" t="s">
        <v>27936</v>
      </c>
      <c r="D5905" s="884" t="s">
        <v>8467</v>
      </c>
      <c r="E5905" s="884" t="s">
        <v>12696</v>
      </c>
      <c r="F5905" s="884" t="s">
        <v>27937</v>
      </c>
    </row>
    <row r="5906" customFormat="false" ht="23.25" hidden="false" customHeight="false" outlineLevel="0" collapsed="false">
      <c r="A5906" s="884" t="s">
        <v>8464</v>
      </c>
      <c r="B5906" s="884" t="s">
        <v>27938</v>
      </c>
      <c r="C5906" s="885" t="s">
        <v>27939</v>
      </c>
      <c r="D5906" s="884" t="s">
        <v>8467</v>
      </c>
      <c r="E5906" s="884" t="s">
        <v>12696</v>
      </c>
      <c r="F5906" s="884" t="s">
        <v>27937</v>
      </c>
    </row>
    <row r="5907" customFormat="false" ht="15" hidden="false" customHeight="false" outlineLevel="0" collapsed="false">
      <c r="A5907" s="884" t="s">
        <v>8464</v>
      </c>
      <c r="B5907" s="884" t="s">
        <v>27940</v>
      </c>
      <c r="C5907" s="885" t="s">
        <v>27941</v>
      </c>
      <c r="D5907" s="884" t="s">
        <v>8467</v>
      </c>
      <c r="E5907" s="884" t="s">
        <v>27942</v>
      </c>
      <c r="F5907" s="884" t="s">
        <v>27943</v>
      </c>
    </row>
    <row r="5908" customFormat="false" ht="23.25" hidden="false" customHeight="false" outlineLevel="0" collapsed="false">
      <c r="A5908" s="884" t="s">
        <v>8464</v>
      </c>
      <c r="B5908" s="884" t="s">
        <v>27944</v>
      </c>
      <c r="C5908" s="885" t="s">
        <v>27945</v>
      </c>
      <c r="D5908" s="884" t="s">
        <v>8467</v>
      </c>
      <c r="E5908" s="884" t="s">
        <v>21664</v>
      </c>
      <c r="F5908" s="884" t="s">
        <v>27946</v>
      </c>
    </row>
    <row r="5909" customFormat="false" ht="23.25" hidden="false" customHeight="false" outlineLevel="0" collapsed="false">
      <c r="A5909" s="884" t="s">
        <v>8464</v>
      </c>
      <c r="B5909" s="884" t="s">
        <v>27947</v>
      </c>
      <c r="C5909" s="885" t="s">
        <v>27948</v>
      </c>
      <c r="D5909" s="884" t="s">
        <v>8467</v>
      </c>
      <c r="E5909" s="884" t="s">
        <v>16752</v>
      </c>
      <c r="F5909" s="884" t="s">
        <v>16971</v>
      </c>
    </row>
    <row r="5910" customFormat="false" ht="23.25" hidden="false" customHeight="false" outlineLevel="0" collapsed="false">
      <c r="A5910" s="884" t="s">
        <v>8464</v>
      </c>
      <c r="B5910" s="884" t="s">
        <v>27949</v>
      </c>
      <c r="C5910" s="885" t="s">
        <v>27950</v>
      </c>
      <c r="D5910" s="884" t="s">
        <v>8467</v>
      </c>
      <c r="E5910" s="884" t="s">
        <v>27951</v>
      </c>
      <c r="F5910" s="884" t="s">
        <v>21834</v>
      </c>
    </row>
    <row r="5911" customFormat="false" ht="23.25" hidden="false" customHeight="false" outlineLevel="0" collapsed="false">
      <c r="A5911" s="884" t="s">
        <v>8464</v>
      </c>
      <c r="B5911" s="884" t="s">
        <v>27952</v>
      </c>
      <c r="C5911" s="885" t="s">
        <v>27953</v>
      </c>
      <c r="D5911" s="884" t="s">
        <v>8467</v>
      </c>
      <c r="E5911" s="884" t="s">
        <v>27954</v>
      </c>
      <c r="F5911" s="884" t="s">
        <v>15499</v>
      </c>
    </row>
    <row r="5912" customFormat="false" ht="23.25" hidden="false" customHeight="false" outlineLevel="0" collapsed="false">
      <c r="A5912" s="884" t="s">
        <v>8464</v>
      </c>
      <c r="B5912" s="884" t="s">
        <v>27955</v>
      </c>
      <c r="C5912" s="885" t="s">
        <v>27956</v>
      </c>
      <c r="D5912" s="884" t="s">
        <v>8467</v>
      </c>
      <c r="E5912" s="884" t="s">
        <v>24075</v>
      </c>
      <c r="F5912" s="884" t="s">
        <v>27524</v>
      </c>
    </row>
    <row r="5913" customFormat="false" ht="23.25" hidden="false" customHeight="false" outlineLevel="0" collapsed="false">
      <c r="A5913" s="884" t="s">
        <v>8464</v>
      </c>
      <c r="B5913" s="884" t="s">
        <v>27957</v>
      </c>
      <c r="C5913" s="885" t="s">
        <v>27958</v>
      </c>
      <c r="D5913" s="884" t="s">
        <v>8467</v>
      </c>
      <c r="E5913" s="884" t="s">
        <v>27959</v>
      </c>
      <c r="F5913" s="884" t="s">
        <v>17523</v>
      </c>
    </row>
    <row r="5914" customFormat="false" ht="23.25" hidden="false" customHeight="false" outlineLevel="0" collapsed="false">
      <c r="A5914" s="884" t="s">
        <v>8464</v>
      </c>
      <c r="B5914" s="884" t="s">
        <v>27960</v>
      </c>
      <c r="C5914" s="885" t="s">
        <v>27961</v>
      </c>
      <c r="D5914" s="884" t="s">
        <v>8467</v>
      </c>
      <c r="E5914" s="884" t="s">
        <v>10915</v>
      </c>
      <c r="F5914" s="884" t="s">
        <v>27962</v>
      </c>
    </row>
    <row r="5915" customFormat="false" ht="34.5" hidden="false" customHeight="false" outlineLevel="0" collapsed="false">
      <c r="A5915" s="884" t="s">
        <v>8464</v>
      </c>
      <c r="B5915" s="884" t="s">
        <v>27963</v>
      </c>
      <c r="C5915" s="885" t="s">
        <v>27964</v>
      </c>
      <c r="D5915" s="884" t="s">
        <v>9569</v>
      </c>
      <c r="E5915" s="884" t="s">
        <v>27965</v>
      </c>
      <c r="F5915" s="884" t="s">
        <v>27966</v>
      </c>
    </row>
    <row r="5916" customFormat="false" ht="23.25" hidden="false" customHeight="false" outlineLevel="0" collapsed="false">
      <c r="A5916" s="884" t="s">
        <v>8464</v>
      </c>
      <c r="B5916" s="884" t="s">
        <v>27967</v>
      </c>
      <c r="C5916" s="885" t="s">
        <v>27968</v>
      </c>
      <c r="D5916" s="884" t="s">
        <v>9569</v>
      </c>
      <c r="E5916" s="884" t="s">
        <v>27969</v>
      </c>
      <c r="F5916" s="884" t="s">
        <v>27970</v>
      </c>
    </row>
    <row r="5917" customFormat="false" ht="23.25" hidden="false" customHeight="false" outlineLevel="0" collapsed="false">
      <c r="A5917" s="884" t="s">
        <v>8464</v>
      </c>
      <c r="B5917" s="884" t="s">
        <v>27971</v>
      </c>
      <c r="C5917" s="885" t="s">
        <v>27972</v>
      </c>
      <c r="D5917" s="884" t="s">
        <v>8467</v>
      </c>
      <c r="E5917" s="884" t="s">
        <v>27973</v>
      </c>
      <c r="F5917" s="884" t="s">
        <v>27974</v>
      </c>
    </row>
    <row r="5918" customFormat="false" ht="15" hidden="false" customHeight="false" outlineLevel="0" collapsed="false">
      <c r="A5918" s="884" t="s">
        <v>8464</v>
      </c>
      <c r="B5918" s="884" t="s">
        <v>27975</v>
      </c>
      <c r="C5918" s="885" t="s">
        <v>27976</v>
      </c>
      <c r="D5918" s="884" t="s">
        <v>8787</v>
      </c>
      <c r="E5918" s="884" t="s">
        <v>27977</v>
      </c>
      <c r="F5918" s="884" t="s">
        <v>27978</v>
      </c>
    </row>
    <row r="5919" customFormat="false" ht="15" hidden="false" customHeight="false" outlineLevel="0" collapsed="false">
      <c r="A5919" s="884" t="s">
        <v>8464</v>
      </c>
      <c r="B5919" s="884" t="s">
        <v>27979</v>
      </c>
      <c r="C5919" s="885" t="s">
        <v>27980</v>
      </c>
      <c r="D5919" s="884" t="s">
        <v>8787</v>
      </c>
      <c r="E5919" s="884" t="s">
        <v>27981</v>
      </c>
      <c r="F5919" s="884" t="s">
        <v>27982</v>
      </c>
    </row>
    <row r="5920" customFormat="false" ht="15" hidden="false" customHeight="false" outlineLevel="0" collapsed="false">
      <c r="A5920" s="884" t="s">
        <v>8464</v>
      </c>
      <c r="B5920" s="884" t="s">
        <v>27983</v>
      </c>
      <c r="C5920" s="885" t="s">
        <v>27984</v>
      </c>
      <c r="D5920" s="884" t="s">
        <v>8787</v>
      </c>
      <c r="E5920" s="884" t="s">
        <v>27985</v>
      </c>
      <c r="F5920" s="884" t="s">
        <v>27986</v>
      </c>
    </row>
    <row r="5921" customFormat="false" ht="15" hidden="false" customHeight="false" outlineLevel="0" collapsed="false">
      <c r="A5921" s="884" t="s">
        <v>8464</v>
      </c>
      <c r="B5921" s="884" t="s">
        <v>27987</v>
      </c>
      <c r="C5921" s="885" t="s">
        <v>27988</v>
      </c>
      <c r="D5921" s="884" t="s">
        <v>8787</v>
      </c>
      <c r="E5921" s="884" t="s">
        <v>11053</v>
      </c>
      <c r="F5921" s="884" t="s">
        <v>11982</v>
      </c>
    </row>
    <row r="5922" customFormat="false" ht="15" hidden="false" customHeight="false" outlineLevel="0" collapsed="false">
      <c r="A5922" s="884" t="s">
        <v>8464</v>
      </c>
      <c r="B5922" s="884" t="s">
        <v>27989</v>
      </c>
      <c r="C5922" s="885" t="s">
        <v>27990</v>
      </c>
      <c r="D5922" s="884" t="s">
        <v>8787</v>
      </c>
      <c r="E5922" s="884" t="s">
        <v>24790</v>
      </c>
      <c r="F5922" s="884" t="s">
        <v>27991</v>
      </c>
    </row>
    <row r="5923" customFormat="false" ht="15" hidden="false" customHeight="false" outlineLevel="0" collapsed="false">
      <c r="A5923" s="884" t="s">
        <v>8464</v>
      </c>
      <c r="B5923" s="884" t="s">
        <v>27992</v>
      </c>
      <c r="C5923" s="885" t="s">
        <v>27993</v>
      </c>
      <c r="D5923" s="884" t="s">
        <v>9569</v>
      </c>
      <c r="E5923" s="884" t="s">
        <v>17492</v>
      </c>
      <c r="F5923" s="884" t="s">
        <v>16905</v>
      </c>
    </row>
    <row r="5924" customFormat="false" ht="15" hidden="false" customHeight="false" outlineLevel="0" collapsed="false">
      <c r="A5924" s="884" t="s">
        <v>8464</v>
      </c>
      <c r="B5924" s="884" t="s">
        <v>27994</v>
      </c>
      <c r="C5924" s="885" t="s">
        <v>27995</v>
      </c>
      <c r="D5924" s="884" t="s">
        <v>9569</v>
      </c>
      <c r="E5924" s="884" t="s">
        <v>27996</v>
      </c>
      <c r="F5924" s="884" t="s">
        <v>18716</v>
      </c>
    </row>
    <row r="5925" customFormat="false" ht="15" hidden="false" customHeight="false" outlineLevel="0" collapsed="false">
      <c r="A5925" s="884" t="s">
        <v>8464</v>
      </c>
      <c r="B5925" s="884" t="s">
        <v>27997</v>
      </c>
      <c r="C5925" s="885" t="s">
        <v>27998</v>
      </c>
      <c r="D5925" s="884" t="s">
        <v>9569</v>
      </c>
      <c r="E5925" s="884" t="s">
        <v>27996</v>
      </c>
      <c r="F5925" s="884" t="s">
        <v>18716</v>
      </c>
    </row>
    <row r="5926" customFormat="false" ht="15" hidden="false" customHeight="false" outlineLevel="0" collapsed="false">
      <c r="A5926" s="884" t="s">
        <v>8464</v>
      </c>
      <c r="B5926" s="884" t="s">
        <v>27999</v>
      </c>
      <c r="C5926" s="885" t="s">
        <v>28000</v>
      </c>
      <c r="D5926" s="884" t="s">
        <v>9569</v>
      </c>
      <c r="E5926" s="884" t="s">
        <v>12028</v>
      </c>
      <c r="F5926" s="884" t="s">
        <v>10986</v>
      </c>
    </row>
    <row r="5927" customFormat="false" ht="15" hidden="false" customHeight="false" outlineLevel="0" collapsed="false">
      <c r="A5927" s="884" t="s">
        <v>8464</v>
      </c>
      <c r="B5927" s="884" t="s">
        <v>28001</v>
      </c>
      <c r="C5927" s="885" t="s">
        <v>28002</v>
      </c>
      <c r="D5927" s="884" t="s">
        <v>9569</v>
      </c>
      <c r="E5927" s="884" t="s">
        <v>17084</v>
      </c>
      <c r="F5927" s="884" t="s">
        <v>10389</v>
      </c>
    </row>
    <row r="5928" customFormat="false" ht="15" hidden="false" customHeight="false" outlineLevel="0" collapsed="false">
      <c r="A5928" s="884" t="s">
        <v>8464</v>
      </c>
      <c r="B5928" s="884" t="s">
        <v>28003</v>
      </c>
      <c r="C5928" s="885" t="s">
        <v>28004</v>
      </c>
      <c r="D5928" s="884" t="s">
        <v>9569</v>
      </c>
      <c r="E5928" s="884" t="s">
        <v>15897</v>
      </c>
      <c r="F5928" s="884" t="s">
        <v>27359</v>
      </c>
    </row>
    <row r="5929" customFormat="false" ht="15" hidden="false" customHeight="false" outlineLevel="0" collapsed="false">
      <c r="A5929" s="884" t="s">
        <v>8464</v>
      </c>
      <c r="B5929" s="884" t="s">
        <v>28005</v>
      </c>
      <c r="C5929" s="885" t="s">
        <v>28006</v>
      </c>
      <c r="D5929" s="884" t="s">
        <v>9569</v>
      </c>
      <c r="E5929" s="884" t="s">
        <v>10074</v>
      </c>
      <c r="F5929" s="884" t="s">
        <v>15995</v>
      </c>
    </row>
    <row r="5930" customFormat="false" ht="15" hidden="false" customHeight="false" outlineLevel="0" collapsed="false">
      <c r="A5930" s="884" t="s">
        <v>8464</v>
      </c>
      <c r="B5930" s="884" t="s">
        <v>28007</v>
      </c>
      <c r="C5930" s="885" t="s">
        <v>28008</v>
      </c>
      <c r="D5930" s="884" t="s">
        <v>8787</v>
      </c>
      <c r="E5930" s="884" t="s">
        <v>28009</v>
      </c>
      <c r="F5930" s="884" t="s">
        <v>28010</v>
      </c>
    </row>
    <row r="5931" customFormat="false" ht="15" hidden="false" customHeight="false" outlineLevel="0" collapsed="false">
      <c r="A5931" s="884" t="s">
        <v>8464</v>
      </c>
      <c r="B5931" s="884" t="s">
        <v>28011</v>
      </c>
      <c r="C5931" s="885" t="s">
        <v>28012</v>
      </c>
      <c r="D5931" s="884" t="s">
        <v>10649</v>
      </c>
      <c r="E5931" s="884" t="s">
        <v>11100</v>
      </c>
      <c r="F5931" s="884" t="s">
        <v>11100</v>
      </c>
    </row>
    <row r="5932" customFormat="false" ht="15" hidden="false" customHeight="false" outlineLevel="0" collapsed="false">
      <c r="A5932" s="884" t="s">
        <v>8464</v>
      </c>
      <c r="B5932" s="884" t="s">
        <v>28013</v>
      </c>
      <c r="C5932" s="885" t="s">
        <v>28014</v>
      </c>
      <c r="D5932" s="884" t="s">
        <v>10649</v>
      </c>
      <c r="E5932" s="884" t="s">
        <v>9812</v>
      </c>
      <c r="F5932" s="884" t="s">
        <v>9812</v>
      </c>
    </row>
    <row r="5933" customFormat="false" ht="15" hidden="false" customHeight="false" outlineLevel="0" collapsed="false">
      <c r="A5933" s="884" t="s">
        <v>8464</v>
      </c>
      <c r="B5933" s="884" t="s">
        <v>28015</v>
      </c>
      <c r="C5933" s="885" t="s">
        <v>28016</v>
      </c>
      <c r="D5933" s="884" t="s">
        <v>10649</v>
      </c>
      <c r="E5933" s="884" t="s">
        <v>17360</v>
      </c>
      <c r="F5933" s="884" t="s">
        <v>20204</v>
      </c>
    </row>
    <row r="5934" customFormat="false" ht="15" hidden="false" customHeight="false" outlineLevel="0" collapsed="false">
      <c r="A5934" s="884" t="s">
        <v>8464</v>
      </c>
      <c r="B5934" s="884" t="s">
        <v>28017</v>
      </c>
      <c r="C5934" s="885" t="s">
        <v>28018</v>
      </c>
      <c r="D5934" s="884" t="s">
        <v>10649</v>
      </c>
      <c r="E5934" s="884" t="s">
        <v>13705</v>
      </c>
      <c r="F5934" s="884" t="s">
        <v>28019</v>
      </c>
    </row>
    <row r="5935" customFormat="false" ht="15" hidden="false" customHeight="false" outlineLevel="0" collapsed="false">
      <c r="A5935" s="884" t="s">
        <v>8464</v>
      </c>
      <c r="B5935" s="884" t="s">
        <v>28020</v>
      </c>
      <c r="C5935" s="885" t="s">
        <v>28021</v>
      </c>
      <c r="D5935" s="884" t="s">
        <v>10649</v>
      </c>
      <c r="E5935" s="884" t="s">
        <v>24987</v>
      </c>
      <c r="F5935" s="884" t="s">
        <v>28022</v>
      </c>
    </row>
    <row r="5936" customFormat="false" ht="15" hidden="false" customHeight="false" outlineLevel="0" collapsed="false">
      <c r="A5936" s="884" t="s">
        <v>8464</v>
      </c>
      <c r="B5936" s="884" t="s">
        <v>28023</v>
      </c>
      <c r="C5936" s="885" t="s">
        <v>28024</v>
      </c>
      <c r="D5936" s="884" t="s">
        <v>10649</v>
      </c>
      <c r="E5936" s="884" t="s">
        <v>9130</v>
      </c>
      <c r="F5936" s="884" t="s">
        <v>17337</v>
      </c>
    </row>
    <row r="5937" customFormat="false" ht="15" hidden="false" customHeight="false" outlineLevel="0" collapsed="false">
      <c r="A5937" s="884" t="s">
        <v>8464</v>
      </c>
      <c r="B5937" s="884" t="s">
        <v>28025</v>
      </c>
      <c r="C5937" s="885" t="s">
        <v>28026</v>
      </c>
      <c r="D5937" s="884" t="s">
        <v>10649</v>
      </c>
      <c r="E5937" s="884" t="s">
        <v>28027</v>
      </c>
      <c r="F5937" s="884" t="s">
        <v>28028</v>
      </c>
    </row>
    <row r="5938" customFormat="false" ht="15" hidden="false" customHeight="false" outlineLevel="0" collapsed="false">
      <c r="A5938" s="884" t="s">
        <v>8464</v>
      </c>
      <c r="B5938" s="884" t="s">
        <v>28029</v>
      </c>
      <c r="C5938" s="885" t="s">
        <v>28030</v>
      </c>
      <c r="D5938" s="884" t="s">
        <v>10649</v>
      </c>
      <c r="E5938" s="884" t="s">
        <v>9130</v>
      </c>
      <c r="F5938" s="884" t="s">
        <v>17337</v>
      </c>
    </row>
    <row r="5939" customFormat="false" ht="15" hidden="false" customHeight="false" outlineLevel="0" collapsed="false">
      <c r="A5939" s="884" t="s">
        <v>8464</v>
      </c>
      <c r="B5939" s="884" t="s">
        <v>28031</v>
      </c>
      <c r="C5939" s="885" t="s">
        <v>28032</v>
      </c>
      <c r="D5939" s="884" t="s">
        <v>10649</v>
      </c>
      <c r="E5939" s="884" t="s">
        <v>21516</v>
      </c>
      <c r="F5939" s="884" t="s">
        <v>28033</v>
      </c>
    </row>
    <row r="5940" customFormat="false" ht="15" hidden="false" customHeight="false" outlineLevel="0" collapsed="false">
      <c r="A5940" s="884" t="s">
        <v>8464</v>
      </c>
      <c r="B5940" s="884" t="s">
        <v>28034</v>
      </c>
      <c r="C5940" s="885" t="s">
        <v>28035</v>
      </c>
      <c r="D5940" s="884" t="s">
        <v>10649</v>
      </c>
      <c r="E5940" s="884" t="s">
        <v>28036</v>
      </c>
      <c r="F5940" s="884" t="s">
        <v>8505</v>
      </c>
    </row>
    <row r="5941" customFormat="false" ht="15" hidden="false" customHeight="false" outlineLevel="0" collapsed="false">
      <c r="A5941" s="884" t="s">
        <v>8464</v>
      </c>
      <c r="B5941" s="884" t="s">
        <v>28037</v>
      </c>
      <c r="C5941" s="885" t="s">
        <v>28038</v>
      </c>
      <c r="D5941" s="884" t="s">
        <v>10649</v>
      </c>
      <c r="E5941" s="884" t="s">
        <v>8908</v>
      </c>
      <c r="F5941" s="884" t="s">
        <v>13673</v>
      </c>
    </row>
    <row r="5942" customFormat="false" ht="15" hidden="false" customHeight="false" outlineLevel="0" collapsed="false">
      <c r="A5942" s="884" t="s">
        <v>8464</v>
      </c>
      <c r="B5942" s="884" t="s">
        <v>28039</v>
      </c>
      <c r="C5942" s="885" t="s">
        <v>28040</v>
      </c>
      <c r="D5942" s="884" t="s">
        <v>10649</v>
      </c>
      <c r="E5942" s="884" t="s">
        <v>18690</v>
      </c>
      <c r="F5942" s="884" t="s">
        <v>28041</v>
      </c>
    </row>
    <row r="5943" customFormat="false" ht="15" hidden="false" customHeight="false" outlineLevel="0" collapsed="false">
      <c r="A5943" s="884" t="s">
        <v>8464</v>
      </c>
      <c r="B5943" s="884" t="s">
        <v>28042</v>
      </c>
      <c r="C5943" s="885" t="s">
        <v>28043</v>
      </c>
      <c r="D5943" s="884" t="s">
        <v>10649</v>
      </c>
      <c r="E5943" s="884" t="s">
        <v>13642</v>
      </c>
      <c r="F5943" s="884" t="s">
        <v>20956</v>
      </c>
    </row>
    <row r="5944" customFormat="false" ht="15" hidden="false" customHeight="false" outlineLevel="0" collapsed="false">
      <c r="A5944" s="884" t="s">
        <v>8464</v>
      </c>
      <c r="B5944" s="884" t="s">
        <v>28044</v>
      </c>
      <c r="C5944" s="885" t="s">
        <v>28045</v>
      </c>
      <c r="D5944" s="884" t="s">
        <v>10649</v>
      </c>
      <c r="E5944" s="884" t="s">
        <v>28046</v>
      </c>
      <c r="F5944" s="884" t="s">
        <v>20254</v>
      </c>
    </row>
    <row r="5945" customFormat="false" ht="15" hidden="false" customHeight="false" outlineLevel="0" collapsed="false">
      <c r="A5945" s="884" t="s">
        <v>8464</v>
      </c>
      <c r="B5945" s="884" t="s">
        <v>28047</v>
      </c>
      <c r="C5945" s="885" t="s">
        <v>28048</v>
      </c>
      <c r="D5945" s="884" t="s">
        <v>10649</v>
      </c>
      <c r="E5945" s="884" t="s">
        <v>20594</v>
      </c>
      <c r="F5945" s="884" t="s">
        <v>10668</v>
      </c>
    </row>
    <row r="5946" customFormat="false" ht="15" hidden="false" customHeight="false" outlineLevel="0" collapsed="false">
      <c r="A5946" s="884" t="s">
        <v>8464</v>
      </c>
      <c r="B5946" s="884" t="s">
        <v>28049</v>
      </c>
      <c r="C5946" s="885" t="s">
        <v>28050</v>
      </c>
      <c r="D5946" s="884" t="s">
        <v>10649</v>
      </c>
      <c r="E5946" s="884" t="s">
        <v>11126</v>
      </c>
      <c r="F5946" s="884" t="s">
        <v>17414</v>
      </c>
    </row>
    <row r="5947" customFormat="false" ht="15" hidden="false" customHeight="false" outlineLevel="0" collapsed="false">
      <c r="A5947" s="884" t="s">
        <v>8464</v>
      </c>
      <c r="B5947" s="884" t="s">
        <v>28051</v>
      </c>
      <c r="C5947" s="885" t="s">
        <v>28052</v>
      </c>
      <c r="D5947" s="884" t="s">
        <v>10649</v>
      </c>
      <c r="E5947" s="884" t="s">
        <v>22219</v>
      </c>
      <c r="F5947" s="884" t="s">
        <v>15521</v>
      </c>
    </row>
    <row r="5948" customFormat="false" ht="15" hidden="false" customHeight="false" outlineLevel="0" collapsed="false">
      <c r="A5948" s="884" t="s">
        <v>8464</v>
      </c>
      <c r="B5948" s="884" t="s">
        <v>28053</v>
      </c>
      <c r="C5948" s="885" t="s">
        <v>28054</v>
      </c>
      <c r="D5948" s="884" t="s">
        <v>10649</v>
      </c>
      <c r="E5948" s="884" t="s">
        <v>16442</v>
      </c>
      <c r="F5948" s="884" t="s">
        <v>28055</v>
      </c>
    </row>
    <row r="5949" customFormat="false" ht="15" hidden="false" customHeight="false" outlineLevel="0" collapsed="false">
      <c r="A5949" s="884" t="s">
        <v>8464</v>
      </c>
      <c r="B5949" s="884" t="s">
        <v>28056</v>
      </c>
      <c r="C5949" s="885" t="s">
        <v>28057</v>
      </c>
      <c r="D5949" s="884" t="s">
        <v>10649</v>
      </c>
      <c r="E5949" s="884" t="s">
        <v>28058</v>
      </c>
      <c r="F5949" s="884" t="s">
        <v>13674</v>
      </c>
    </row>
    <row r="5950" customFormat="false" ht="15" hidden="false" customHeight="false" outlineLevel="0" collapsed="false">
      <c r="A5950" s="884" t="s">
        <v>8464</v>
      </c>
      <c r="B5950" s="884" t="s">
        <v>28059</v>
      </c>
      <c r="C5950" s="885" t="s">
        <v>28060</v>
      </c>
      <c r="D5950" s="884" t="s">
        <v>10649</v>
      </c>
      <c r="E5950" s="884" t="s">
        <v>28061</v>
      </c>
      <c r="F5950" s="884" t="s">
        <v>17268</v>
      </c>
    </row>
    <row r="5951" customFormat="false" ht="15" hidden="false" customHeight="false" outlineLevel="0" collapsed="false">
      <c r="A5951" s="884" t="s">
        <v>8464</v>
      </c>
      <c r="B5951" s="884" t="s">
        <v>28062</v>
      </c>
      <c r="C5951" s="885" t="s">
        <v>28063</v>
      </c>
      <c r="D5951" s="884" t="s">
        <v>10649</v>
      </c>
      <c r="E5951" s="884" t="s">
        <v>28064</v>
      </c>
      <c r="F5951" s="884" t="s">
        <v>13521</v>
      </c>
    </row>
    <row r="5952" customFormat="false" ht="15" hidden="false" customHeight="false" outlineLevel="0" collapsed="false">
      <c r="A5952" s="884" t="s">
        <v>8464</v>
      </c>
      <c r="B5952" s="884" t="s">
        <v>28065</v>
      </c>
      <c r="C5952" s="885" t="s">
        <v>28066</v>
      </c>
      <c r="D5952" s="884" t="s">
        <v>10649</v>
      </c>
      <c r="E5952" s="884" t="s">
        <v>24990</v>
      </c>
      <c r="F5952" s="884" t="s">
        <v>10083</v>
      </c>
    </row>
    <row r="5953" customFormat="false" ht="15" hidden="false" customHeight="false" outlineLevel="0" collapsed="false">
      <c r="A5953" s="884" t="s">
        <v>8464</v>
      </c>
      <c r="B5953" s="884" t="s">
        <v>28067</v>
      </c>
      <c r="C5953" s="885" t="s">
        <v>28068</v>
      </c>
      <c r="D5953" s="884" t="s">
        <v>10649</v>
      </c>
      <c r="E5953" s="884" t="s">
        <v>26002</v>
      </c>
      <c r="F5953" s="884" t="s">
        <v>28069</v>
      </c>
    </row>
    <row r="5954" customFormat="false" ht="15" hidden="false" customHeight="false" outlineLevel="0" collapsed="false">
      <c r="A5954" s="884" t="s">
        <v>8464</v>
      </c>
      <c r="B5954" s="884" t="s">
        <v>28070</v>
      </c>
      <c r="C5954" s="885" t="s">
        <v>28071</v>
      </c>
      <c r="D5954" s="884" t="s">
        <v>10649</v>
      </c>
      <c r="E5954" s="884" t="s">
        <v>24990</v>
      </c>
      <c r="F5954" s="884" t="s">
        <v>10083</v>
      </c>
    </row>
    <row r="5955" customFormat="false" ht="15" hidden="false" customHeight="false" outlineLevel="0" collapsed="false">
      <c r="A5955" s="884" t="s">
        <v>8464</v>
      </c>
      <c r="B5955" s="884" t="s">
        <v>28072</v>
      </c>
      <c r="C5955" s="885" t="s">
        <v>28073</v>
      </c>
      <c r="D5955" s="884" t="s">
        <v>10649</v>
      </c>
      <c r="E5955" s="884" t="s">
        <v>21516</v>
      </c>
      <c r="F5955" s="884" t="s">
        <v>28033</v>
      </c>
    </row>
    <row r="5956" customFormat="false" ht="15" hidden="false" customHeight="false" outlineLevel="0" collapsed="false">
      <c r="A5956" s="884" t="s">
        <v>8464</v>
      </c>
      <c r="B5956" s="884" t="s">
        <v>28074</v>
      </c>
      <c r="C5956" s="885" t="s">
        <v>28075</v>
      </c>
      <c r="D5956" s="884" t="s">
        <v>10649</v>
      </c>
      <c r="E5956" s="884" t="s">
        <v>18813</v>
      </c>
      <c r="F5956" s="884" t="s">
        <v>20965</v>
      </c>
    </row>
    <row r="5957" customFormat="false" ht="15" hidden="false" customHeight="false" outlineLevel="0" collapsed="false">
      <c r="A5957" s="884" t="s">
        <v>8464</v>
      </c>
      <c r="B5957" s="884" t="s">
        <v>28076</v>
      </c>
      <c r="C5957" s="885" t="s">
        <v>28077</v>
      </c>
      <c r="D5957" s="884" t="s">
        <v>10649</v>
      </c>
      <c r="E5957" s="884" t="s">
        <v>28078</v>
      </c>
      <c r="F5957" s="884" t="s">
        <v>28079</v>
      </c>
    </row>
    <row r="5958" customFormat="false" ht="15" hidden="false" customHeight="false" outlineLevel="0" collapsed="false">
      <c r="A5958" s="884" t="s">
        <v>8464</v>
      </c>
      <c r="B5958" s="884" t="s">
        <v>28080</v>
      </c>
      <c r="C5958" s="885" t="s">
        <v>28081</v>
      </c>
      <c r="D5958" s="884" t="s">
        <v>10649</v>
      </c>
      <c r="E5958" s="884" t="s">
        <v>11144</v>
      </c>
      <c r="F5958" s="884" t="s">
        <v>15660</v>
      </c>
    </row>
    <row r="5959" customFormat="false" ht="15" hidden="false" customHeight="false" outlineLevel="0" collapsed="false">
      <c r="A5959" s="884" t="s">
        <v>8464</v>
      </c>
      <c r="B5959" s="884" t="s">
        <v>28082</v>
      </c>
      <c r="C5959" s="885" t="s">
        <v>28083</v>
      </c>
      <c r="D5959" s="884" t="s">
        <v>10649</v>
      </c>
      <c r="E5959" s="884" t="s">
        <v>15038</v>
      </c>
      <c r="F5959" s="884" t="s">
        <v>28084</v>
      </c>
    </row>
    <row r="5960" customFormat="false" ht="15" hidden="false" customHeight="false" outlineLevel="0" collapsed="false">
      <c r="A5960" s="884" t="s">
        <v>8464</v>
      </c>
      <c r="B5960" s="884" t="s">
        <v>28085</v>
      </c>
      <c r="C5960" s="885" t="s">
        <v>28086</v>
      </c>
      <c r="D5960" s="884" t="s">
        <v>10649</v>
      </c>
      <c r="E5960" s="884" t="s">
        <v>10067</v>
      </c>
      <c r="F5960" s="884" t="s">
        <v>28087</v>
      </c>
    </row>
    <row r="5961" customFormat="false" ht="15" hidden="false" customHeight="false" outlineLevel="0" collapsed="false">
      <c r="A5961" s="884" t="s">
        <v>8464</v>
      </c>
      <c r="B5961" s="884" t="s">
        <v>28088</v>
      </c>
      <c r="C5961" s="885" t="s">
        <v>28089</v>
      </c>
      <c r="D5961" s="884" t="s">
        <v>10649</v>
      </c>
      <c r="E5961" s="884" t="s">
        <v>9130</v>
      </c>
      <c r="F5961" s="884" t="s">
        <v>17337</v>
      </c>
    </row>
    <row r="5962" customFormat="false" ht="15" hidden="false" customHeight="false" outlineLevel="0" collapsed="false">
      <c r="A5962" s="884" t="s">
        <v>8464</v>
      </c>
      <c r="B5962" s="884" t="s">
        <v>28090</v>
      </c>
      <c r="C5962" s="885" t="s">
        <v>28091</v>
      </c>
      <c r="D5962" s="884" t="s">
        <v>10649</v>
      </c>
      <c r="E5962" s="884" t="s">
        <v>9130</v>
      </c>
      <c r="F5962" s="884" t="s">
        <v>17337</v>
      </c>
    </row>
    <row r="5963" customFormat="false" ht="15" hidden="false" customHeight="false" outlineLevel="0" collapsed="false">
      <c r="A5963" s="884" t="s">
        <v>8464</v>
      </c>
      <c r="B5963" s="884" t="s">
        <v>28092</v>
      </c>
      <c r="C5963" s="885" t="s">
        <v>28093</v>
      </c>
      <c r="D5963" s="884" t="s">
        <v>10649</v>
      </c>
      <c r="E5963" s="884" t="s">
        <v>10722</v>
      </c>
      <c r="F5963" s="884" t="s">
        <v>17760</v>
      </c>
    </row>
    <row r="5964" customFormat="false" ht="15" hidden="false" customHeight="false" outlineLevel="0" collapsed="false">
      <c r="A5964" s="884" t="s">
        <v>8464</v>
      </c>
      <c r="B5964" s="884" t="s">
        <v>28094</v>
      </c>
      <c r="C5964" s="885" t="s">
        <v>28095</v>
      </c>
      <c r="D5964" s="884" t="s">
        <v>10649</v>
      </c>
      <c r="E5964" s="884" t="s">
        <v>16586</v>
      </c>
      <c r="F5964" s="884" t="s">
        <v>28096</v>
      </c>
    </row>
    <row r="5965" customFormat="false" ht="15" hidden="false" customHeight="false" outlineLevel="0" collapsed="false">
      <c r="A5965" s="884" t="s">
        <v>8464</v>
      </c>
      <c r="B5965" s="884" t="s">
        <v>28097</v>
      </c>
      <c r="C5965" s="885" t="s">
        <v>28098</v>
      </c>
      <c r="D5965" s="884" t="s">
        <v>10649</v>
      </c>
      <c r="E5965" s="884" t="s">
        <v>28099</v>
      </c>
      <c r="F5965" s="884" t="s">
        <v>28100</v>
      </c>
    </row>
    <row r="5966" customFormat="false" ht="15" hidden="false" customHeight="false" outlineLevel="0" collapsed="false">
      <c r="A5966" s="884" t="s">
        <v>8464</v>
      </c>
      <c r="B5966" s="884" t="s">
        <v>28101</v>
      </c>
      <c r="C5966" s="885" t="s">
        <v>28102</v>
      </c>
      <c r="D5966" s="884" t="s">
        <v>10649</v>
      </c>
      <c r="E5966" s="884" t="s">
        <v>20366</v>
      </c>
      <c r="F5966" s="884" t="s">
        <v>28103</v>
      </c>
    </row>
    <row r="5967" customFormat="false" ht="15" hidden="false" customHeight="false" outlineLevel="0" collapsed="false">
      <c r="A5967" s="884" t="s">
        <v>8464</v>
      </c>
      <c r="B5967" s="884" t="s">
        <v>28104</v>
      </c>
      <c r="C5967" s="885" t="s">
        <v>28105</v>
      </c>
      <c r="D5967" s="884" t="s">
        <v>10649</v>
      </c>
      <c r="E5967" s="884" t="s">
        <v>16786</v>
      </c>
      <c r="F5967" s="884" t="s">
        <v>28106</v>
      </c>
    </row>
    <row r="5968" customFormat="false" ht="15" hidden="false" customHeight="false" outlineLevel="0" collapsed="false">
      <c r="A5968" s="884" t="s">
        <v>8464</v>
      </c>
      <c r="B5968" s="884" t="s">
        <v>28107</v>
      </c>
      <c r="C5968" s="885" t="s">
        <v>28108</v>
      </c>
      <c r="D5968" s="884" t="s">
        <v>10649</v>
      </c>
      <c r="E5968" s="884" t="s">
        <v>28036</v>
      </c>
      <c r="F5968" s="884" t="s">
        <v>8505</v>
      </c>
    </row>
    <row r="5969" customFormat="false" ht="15" hidden="false" customHeight="false" outlineLevel="0" collapsed="false">
      <c r="A5969" s="884" t="s">
        <v>8464</v>
      </c>
      <c r="B5969" s="884" t="s">
        <v>28109</v>
      </c>
      <c r="C5969" s="885" t="s">
        <v>28110</v>
      </c>
      <c r="D5969" s="884" t="s">
        <v>10649</v>
      </c>
      <c r="E5969" s="884" t="s">
        <v>14930</v>
      </c>
      <c r="F5969" s="884" t="s">
        <v>19172</v>
      </c>
    </row>
    <row r="5970" customFormat="false" ht="15" hidden="false" customHeight="false" outlineLevel="0" collapsed="false">
      <c r="A5970" s="884" t="s">
        <v>8464</v>
      </c>
      <c r="B5970" s="884" t="s">
        <v>28111</v>
      </c>
      <c r="C5970" s="885" t="s">
        <v>28112</v>
      </c>
      <c r="D5970" s="884" t="s">
        <v>10649</v>
      </c>
      <c r="E5970" s="884" t="s">
        <v>9153</v>
      </c>
      <c r="F5970" s="884" t="s">
        <v>28113</v>
      </c>
    </row>
    <row r="5971" customFormat="false" ht="15" hidden="false" customHeight="false" outlineLevel="0" collapsed="false">
      <c r="A5971" s="884" t="s">
        <v>8464</v>
      </c>
      <c r="B5971" s="884" t="s">
        <v>28114</v>
      </c>
      <c r="C5971" s="885" t="s">
        <v>28115</v>
      </c>
      <c r="D5971" s="884" t="s">
        <v>10649</v>
      </c>
      <c r="E5971" s="884" t="s">
        <v>28116</v>
      </c>
      <c r="F5971" s="884" t="s">
        <v>18372</v>
      </c>
    </row>
    <row r="5972" customFormat="false" ht="15" hidden="false" customHeight="false" outlineLevel="0" collapsed="false">
      <c r="A5972" s="884" t="s">
        <v>8464</v>
      </c>
      <c r="B5972" s="884" t="s">
        <v>28117</v>
      </c>
      <c r="C5972" s="885" t="s">
        <v>28118</v>
      </c>
      <c r="D5972" s="884" t="s">
        <v>10649</v>
      </c>
      <c r="E5972" s="884" t="s">
        <v>28116</v>
      </c>
      <c r="F5972" s="884" t="s">
        <v>18372</v>
      </c>
    </row>
    <row r="5973" customFormat="false" ht="15" hidden="false" customHeight="false" outlineLevel="0" collapsed="false">
      <c r="A5973" s="884" t="s">
        <v>8464</v>
      </c>
      <c r="B5973" s="884" t="s">
        <v>28119</v>
      </c>
      <c r="C5973" s="885" t="s">
        <v>28120</v>
      </c>
      <c r="D5973" s="884" t="s">
        <v>10649</v>
      </c>
      <c r="E5973" s="884" t="s">
        <v>28116</v>
      </c>
      <c r="F5973" s="884" t="s">
        <v>18372</v>
      </c>
    </row>
    <row r="5974" customFormat="false" ht="15" hidden="false" customHeight="false" outlineLevel="0" collapsed="false">
      <c r="A5974" s="884" t="s">
        <v>8464</v>
      </c>
      <c r="B5974" s="884" t="s">
        <v>28121</v>
      </c>
      <c r="C5974" s="885" t="s">
        <v>28122</v>
      </c>
      <c r="D5974" s="884" t="s">
        <v>10649</v>
      </c>
      <c r="E5974" s="884" t="s">
        <v>28123</v>
      </c>
      <c r="F5974" s="884" t="s">
        <v>28124</v>
      </c>
    </row>
    <row r="5975" customFormat="false" ht="15" hidden="false" customHeight="false" outlineLevel="0" collapsed="false">
      <c r="A5975" s="884" t="s">
        <v>8464</v>
      </c>
      <c r="B5975" s="884" t="s">
        <v>28125</v>
      </c>
      <c r="C5975" s="885" t="s">
        <v>28126</v>
      </c>
      <c r="D5975" s="884" t="s">
        <v>10649</v>
      </c>
      <c r="E5975" s="884" t="s">
        <v>28116</v>
      </c>
      <c r="F5975" s="884" t="s">
        <v>18372</v>
      </c>
    </row>
    <row r="5976" customFormat="false" ht="15" hidden="false" customHeight="false" outlineLevel="0" collapsed="false">
      <c r="A5976" s="884" t="s">
        <v>8464</v>
      </c>
      <c r="B5976" s="884" t="s">
        <v>28127</v>
      </c>
      <c r="C5976" s="885" t="s">
        <v>28128</v>
      </c>
      <c r="D5976" s="884" t="s">
        <v>10649</v>
      </c>
      <c r="E5976" s="884" t="s">
        <v>28129</v>
      </c>
      <c r="F5976" s="884" t="s">
        <v>28130</v>
      </c>
    </row>
    <row r="5977" customFormat="false" ht="15" hidden="false" customHeight="false" outlineLevel="0" collapsed="false">
      <c r="A5977" s="884" t="s">
        <v>8464</v>
      </c>
      <c r="B5977" s="884" t="s">
        <v>28131</v>
      </c>
      <c r="C5977" s="885" t="s">
        <v>28132</v>
      </c>
      <c r="D5977" s="884" t="s">
        <v>10649</v>
      </c>
      <c r="E5977" s="884" t="s">
        <v>20631</v>
      </c>
      <c r="F5977" s="884" t="s">
        <v>28133</v>
      </c>
    </row>
    <row r="5978" customFormat="false" ht="15" hidden="false" customHeight="false" outlineLevel="0" collapsed="false">
      <c r="A5978" s="884" t="s">
        <v>8464</v>
      </c>
      <c r="B5978" s="884" t="s">
        <v>28134</v>
      </c>
      <c r="C5978" s="885" t="s">
        <v>28135</v>
      </c>
      <c r="D5978" s="884" t="s">
        <v>10649</v>
      </c>
      <c r="E5978" s="884" t="s">
        <v>16417</v>
      </c>
      <c r="F5978" s="884" t="s">
        <v>28136</v>
      </c>
    </row>
    <row r="5979" customFormat="false" ht="15" hidden="false" customHeight="false" outlineLevel="0" collapsed="false">
      <c r="A5979" s="884" t="s">
        <v>8464</v>
      </c>
      <c r="B5979" s="884" t="s">
        <v>28137</v>
      </c>
      <c r="C5979" s="885" t="s">
        <v>28138</v>
      </c>
      <c r="D5979" s="884" t="s">
        <v>10649</v>
      </c>
      <c r="E5979" s="884" t="s">
        <v>28139</v>
      </c>
      <c r="F5979" s="884" t="s">
        <v>15050</v>
      </c>
    </row>
    <row r="5980" customFormat="false" ht="15" hidden="false" customHeight="false" outlineLevel="0" collapsed="false">
      <c r="A5980" s="884" t="s">
        <v>8464</v>
      </c>
      <c r="B5980" s="884" t="s">
        <v>28140</v>
      </c>
      <c r="C5980" s="885" t="s">
        <v>28141</v>
      </c>
      <c r="D5980" s="884" t="s">
        <v>10649</v>
      </c>
      <c r="E5980" s="884" t="s">
        <v>9417</v>
      </c>
      <c r="F5980" s="884" t="s">
        <v>25526</v>
      </c>
    </row>
    <row r="5981" customFormat="false" ht="15" hidden="false" customHeight="false" outlineLevel="0" collapsed="false">
      <c r="A5981" s="884" t="s">
        <v>8464</v>
      </c>
      <c r="B5981" s="884" t="s">
        <v>28142</v>
      </c>
      <c r="C5981" s="885" t="s">
        <v>28143</v>
      </c>
      <c r="D5981" s="884" t="s">
        <v>10649</v>
      </c>
      <c r="E5981" s="884" t="s">
        <v>12583</v>
      </c>
      <c r="F5981" s="884" t="s">
        <v>16489</v>
      </c>
    </row>
    <row r="5982" customFormat="false" ht="15" hidden="false" customHeight="false" outlineLevel="0" collapsed="false">
      <c r="A5982" s="884" t="s">
        <v>8464</v>
      </c>
      <c r="B5982" s="884" t="s">
        <v>28144</v>
      </c>
      <c r="C5982" s="885" t="s">
        <v>28145</v>
      </c>
      <c r="D5982" s="884" t="s">
        <v>10649</v>
      </c>
      <c r="E5982" s="884" t="s">
        <v>20343</v>
      </c>
      <c r="F5982" s="884" t="s">
        <v>8793</v>
      </c>
    </row>
    <row r="5983" customFormat="false" ht="15" hidden="false" customHeight="false" outlineLevel="0" collapsed="false">
      <c r="A5983" s="884" t="s">
        <v>8464</v>
      </c>
      <c r="B5983" s="884" t="s">
        <v>28146</v>
      </c>
      <c r="C5983" s="885" t="s">
        <v>28147</v>
      </c>
      <c r="D5983" s="884" t="s">
        <v>10649</v>
      </c>
      <c r="E5983" s="884" t="s">
        <v>23848</v>
      </c>
      <c r="F5983" s="884" t="s">
        <v>20577</v>
      </c>
    </row>
    <row r="5984" customFormat="false" ht="15" hidden="false" customHeight="false" outlineLevel="0" collapsed="false">
      <c r="A5984" s="884" t="s">
        <v>8464</v>
      </c>
      <c r="B5984" s="884" t="s">
        <v>28148</v>
      </c>
      <c r="C5984" s="885" t="s">
        <v>28149</v>
      </c>
      <c r="D5984" s="884" t="s">
        <v>10649</v>
      </c>
      <c r="E5984" s="884" t="s">
        <v>28150</v>
      </c>
      <c r="F5984" s="884" t="s">
        <v>28151</v>
      </c>
    </row>
    <row r="5985" customFormat="false" ht="15" hidden="false" customHeight="false" outlineLevel="0" collapsed="false">
      <c r="A5985" s="884" t="s">
        <v>8464</v>
      </c>
      <c r="B5985" s="884" t="s">
        <v>28152</v>
      </c>
      <c r="C5985" s="885" t="s">
        <v>28153</v>
      </c>
      <c r="D5985" s="884" t="s">
        <v>10649</v>
      </c>
      <c r="E5985" s="884" t="s">
        <v>28154</v>
      </c>
      <c r="F5985" s="884" t="s">
        <v>27003</v>
      </c>
    </row>
    <row r="5986" customFormat="false" ht="15" hidden="false" customHeight="false" outlineLevel="0" collapsed="false">
      <c r="A5986" s="884" t="s">
        <v>8464</v>
      </c>
      <c r="B5986" s="884" t="s">
        <v>28155</v>
      </c>
      <c r="C5986" s="885" t="s">
        <v>28156</v>
      </c>
      <c r="D5986" s="884" t="s">
        <v>10649</v>
      </c>
      <c r="E5986" s="884" t="s">
        <v>28157</v>
      </c>
      <c r="F5986" s="884" t="s">
        <v>28158</v>
      </c>
    </row>
    <row r="5987" customFormat="false" ht="15" hidden="false" customHeight="false" outlineLevel="0" collapsed="false">
      <c r="A5987" s="884" t="s">
        <v>8464</v>
      </c>
      <c r="B5987" s="884" t="s">
        <v>28159</v>
      </c>
      <c r="C5987" s="885" t="s">
        <v>28160</v>
      </c>
      <c r="D5987" s="884" t="s">
        <v>10649</v>
      </c>
      <c r="E5987" s="884" t="s">
        <v>28161</v>
      </c>
      <c r="F5987" s="884" t="s">
        <v>28162</v>
      </c>
    </row>
    <row r="5988" customFormat="false" ht="15" hidden="false" customHeight="false" outlineLevel="0" collapsed="false">
      <c r="A5988" s="884" t="s">
        <v>8464</v>
      </c>
      <c r="B5988" s="884" t="s">
        <v>28163</v>
      </c>
      <c r="C5988" s="885" t="s">
        <v>28164</v>
      </c>
      <c r="D5988" s="884" t="s">
        <v>10649</v>
      </c>
      <c r="E5988" s="884" t="s">
        <v>28161</v>
      </c>
      <c r="F5988" s="884" t="s">
        <v>28162</v>
      </c>
    </row>
    <row r="5989" customFormat="false" ht="15" hidden="false" customHeight="false" outlineLevel="0" collapsed="false">
      <c r="A5989" s="884" t="s">
        <v>8464</v>
      </c>
      <c r="B5989" s="884" t="s">
        <v>28165</v>
      </c>
      <c r="C5989" s="885" t="s">
        <v>28166</v>
      </c>
      <c r="D5989" s="884" t="s">
        <v>10649</v>
      </c>
      <c r="E5989" s="884" t="s">
        <v>16442</v>
      </c>
      <c r="F5989" s="884" t="s">
        <v>23211</v>
      </c>
    </row>
    <row r="5990" customFormat="false" ht="15" hidden="false" customHeight="false" outlineLevel="0" collapsed="false">
      <c r="A5990" s="884" t="s">
        <v>8464</v>
      </c>
      <c r="B5990" s="884" t="s">
        <v>28167</v>
      </c>
      <c r="C5990" s="885" t="s">
        <v>28168</v>
      </c>
      <c r="D5990" s="884" t="s">
        <v>10649</v>
      </c>
      <c r="E5990" s="884" t="s">
        <v>12583</v>
      </c>
      <c r="F5990" s="884" t="s">
        <v>16489</v>
      </c>
    </row>
    <row r="5991" customFormat="false" ht="15" hidden="false" customHeight="false" outlineLevel="0" collapsed="false">
      <c r="A5991" s="884" t="s">
        <v>8464</v>
      </c>
      <c r="B5991" s="884" t="s">
        <v>28169</v>
      </c>
      <c r="C5991" s="885" t="s">
        <v>28170</v>
      </c>
      <c r="D5991" s="884" t="s">
        <v>10649</v>
      </c>
      <c r="E5991" s="884" t="s">
        <v>19808</v>
      </c>
      <c r="F5991" s="884" t="s">
        <v>17297</v>
      </c>
    </row>
    <row r="5992" customFormat="false" ht="15" hidden="false" customHeight="false" outlineLevel="0" collapsed="false">
      <c r="A5992" s="884" t="s">
        <v>8464</v>
      </c>
      <c r="B5992" s="884" t="s">
        <v>28171</v>
      </c>
      <c r="C5992" s="885" t="s">
        <v>28172</v>
      </c>
      <c r="D5992" s="884" t="s">
        <v>10649</v>
      </c>
      <c r="E5992" s="884" t="s">
        <v>16417</v>
      </c>
      <c r="F5992" s="884" t="s">
        <v>28136</v>
      </c>
    </row>
    <row r="5993" customFormat="false" ht="15" hidden="false" customHeight="false" outlineLevel="0" collapsed="false">
      <c r="A5993" s="884" t="s">
        <v>8464</v>
      </c>
      <c r="B5993" s="884" t="s">
        <v>28173</v>
      </c>
      <c r="C5993" s="885" t="s">
        <v>28174</v>
      </c>
      <c r="D5993" s="884" t="s">
        <v>10649</v>
      </c>
      <c r="E5993" s="884" t="s">
        <v>27365</v>
      </c>
      <c r="F5993" s="884" t="s">
        <v>28175</v>
      </c>
    </row>
    <row r="5994" customFormat="false" ht="15" hidden="false" customHeight="false" outlineLevel="0" collapsed="false">
      <c r="A5994" s="884" t="s">
        <v>8464</v>
      </c>
      <c r="B5994" s="884" t="s">
        <v>28176</v>
      </c>
      <c r="C5994" s="885" t="s">
        <v>28177</v>
      </c>
      <c r="D5994" s="884" t="s">
        <v>10649</v>
      </c>
      <c r="E5994" s="884" t="s">
        <v>19715</v>
      </c>
      <c r="F5994" s="884" t="s">
        <v>22201</v>
      </c>
    </row>
    <row r="5995" customFormat="false" ht="15" hidden="false" customHeight="false" outlineLevel="0" collapsed="false">
      <c r="A5995" s="884" t="s">
        <v>8464</v>
      </c>
      <c r="B5995" s="884" t="s">
        <v>28178</v>
      </c>
      <c r="C5995" s="885" t="s">
        <v>28179</v>
      </c>
      <c r="D5995" s="884" t="s">
        <v>10649</v>
      </c>
      <c r="E5995" s="884" t="s">
        <v>21904</v>
      </c>
      <c r="F5995" s="884" t="s">
        <v>28180</v>
      </c>
    </row>
    <row r="5996" customFormat="false" ht="15" hidden="false" customHeight="false" outlineLevel="0" collapsed="false">
      <c r="A5996" s="884" t="s">
        <v>8464</v>
      </c>
      <c r="B5996" s="884" t="s">
        <v>28181</v>
      </c>
      <c r="C5996" s="885" t="s">
        <v>28182</v>
      </c>
      <c r="D5996" s="884" t="s">
        <v>10649</v>
      </c>
      <c r="E5996" s="884" t="s">
        <v>11440</v>
      </c>
      <c r="F5996" s="884" t="s">
        <v>11791</v>
      </c>
    </row>
    <row r="5997" customFormat="false" ht="15" hidden="false" customHeight="false" outlineLevel="0" collapsed="false">
      <c r="A5997" s="884" t="s">
        <v>8464</v>
      </c>
      <c r="B5997" s="884" t="s">
        <v>28183</v>
      </c>
      <c r="C5997" s="885" t="s">
        <v>28184</v>
      </c>
      <c r="D5997" s="884" t="s">
        <v>10649</v>
      </c>
      <c r="E5997" s="884" t="s">
        <v>12466</v>
      </c>
      <c r="F5997" s="884" t="s">
        <v>17707</v>
      </c>
    </row>
    <row r="5998" customFormat="false" ht="15" hidden="false" customHeight="false" outlineLevel="0" collapsed="false">
      <c r="A5998" s="884" t="s">
        <v>8464</v>
      </c>
      <c r="B5998" s="884" t="s">
        <v>28185</v>
      </c>
      <c r="C5998" s="885" t="s">
        <v>28186</v>
      </c>
      <c r="D5998" s="884" t="s">
        <v>10649</v>
      </c>
      <c r="E5998" s="884" t="s">
        <v>10722</v>
      </c>
      <c r="F5998" s="884" t="s">
        <v>16473</v>
      </c>
    </row>
    <row r="5999" customFormat="false" ht="15" hidden="false" customHeight="false" outlineLevel="0" collapsed="false">
      <c r="A5999" s="884" t="s">
        <v>8464</v>
      </c>
      <c r="B5999" s="884" t="s">
        <v>28187</v>
      </c>
      <c r="C5999" s="885" t="s">
        <v>28188</v>
      </c>
      <c r="D5999" s="884" t="s">
        <v>10649</v>
      </c>
      <c r="E5999" s="884" t="s">
        <v>25160</v>
      </c>
      <c r="F5999" s="884" t="s">
        <v>28189</v>
      </c>
    </row>
    <row r="6000" customFormat="false" ht="15" hidden="false" customHeight="false" outlineLevel="0" collapsed="false">
      <c r="A6000" s="884" t="s">
        <v>8464</v>
      </c>
      <c r="B6000" s="884" t="s">
        <v>28190</v>
      </c>
      <c r="C6000" s="885" t="s">
        <v>28191</v>
      </c>
      <c r="D6000" s="884" t="s">
        <v>10649</v>
      </c>
      <c r="E6000" s="884" t="s">
        <v>28192</v>
      </c>
      <c r="F6000" s="884" t="s">
        <v>18998</v>
      </c>
    </row>
    <row r="6001" customFormat="false" ht="15" hidden="false" customHeight="false" outlineLevel="0" collapsed="false">
      <c r="A6001" s="884" t="s">
        <v>8464</v>
      </c>
      <c r="B6001" s="884" t="s">
        <v>28193</v>
      </c>
      <c r="C6001" s="885" t="s">
        <v>28194</v>
      </c>
      <c r="D6001" s="884" t="s">
        <v>10649</v>
      </c>
      <c r="E6001" s="884" t="s">
        <v>22182</v>
      </c>
      <c r="F6001" s="884" t="s">
        <v>17753</v>
      </c>
    </row>
    <row r="6002" customFormat="false" ht="15" hidden="false" customHeight="false" outlineLevel="0" collapsed="false">
      <c r="A6002" s="884" t="s">
        <v>8464</v>
      </c>
      <c r="B6002" s="884" t="s">
        <v>28195</v>
      </c>
      <c r="C6002" s="885" t="s">
        <v>28196</v>
      </c>
      <c r="D6002" s="884" t="s">
        <v>10649</v>
      </c>
      <c r="E6002" s="884" t="s">
        <v>15517</v>
      </c>
      <c r="F6002" s="884" t="s">
        <v>11080</v>
      </c>
    </row>
    <row r="6003" customFormat="false" ht="15" hidden="false" customHeight="false" outlineLevel="0" collapsed="false">
      <c r="A6003" s="884" t="s">
        <v>8464</v>
      </c>
      <c r="B6003" s="884" t="s">
        <v>28197</v>
      </c>
      <c r="C6003" s="885" t="s">
        <v>28198</v>
      </c>
      <c r="D6003" s="884" t="s">
        <v>10649</v>
      </c>
      <c r="E6003" s="884" t="s">
        <v>16482</v>
      </c>
      <c r="F6003" s="884" t="s">
        <v>12465</v>
      </c>
    </row>
    <row r="6004" customFormat="false" ht="15" hidden="false" customHeight="false" outlineLevel="0" collapsed="false">
      <c r="A6004" s="884" t="s">
        <v>8464</v>
      </c>
      <c r="B6004" s="884" t="s">
        <v>28199</v>
      </c>
      <c r="C6004" s="885" t="s">
        <v>28200</v>
      </c>
      <c r="D6004" s="884" t="s">
        <v>10649</v>
      </c>
      <c r="E6004" s="884" t="s">
        <v>13830</v>
      </c>
      <c r="F6004" s="884" t="s">
        <v>20125</v>
      </c>
    </row>
    <row r="6005" customFormat="false" ht="15" hidden="false" customHeight="false" outlineLevel="0" collapsed="false">
      <c r="A6005" s="884" t="s">
        <v>8464</v>
      </c>
      <c r="B6005" s="884" t="s">
        <v>28201</v>
      </c>
      <c r="C6005" s="885" t="s">
        <v>28202</v>
      </c>
      <c r="D6005" s="884" t="s">
        <v>10649</v>
      </c>
      <c r="E6005" s="884" t="s">
        <v>23211</v>
      </c>
      <c r="F6005" s="884" t="s">
        <v>23664</v>
      </c>
    </row>
    <row r="6006" customFormat="false" ht="15" hidden="false" customHeight="false" outlineLevel="0" collapsed="false">
      <c r="A6006" s="884" t="s">
        <v>8464</v>
      </c>
      <c r="B6006" s="884" t="s">
        <v>28203</v>
      </c>
      <c r="C6006" s="885" t="s">
        <v>28204</v>
      </c>
      <c r="D6006" s="884" t="s">
        <v>10649</v>
      </c>
      <c r="E6006" s="884" t="s">
        <v>17413</v>
      </c>
      <c r="F6006" s="884" t="s">
        <v>28205</v>
      </c>
    </row>
    <row r="6007" customFormat="false" ht="15" hidden="false" customHeight="false" outlineLevel="0" collapsed="false">
      <c r="A6007" s="884" t="s">
        <v>8464</v>
      </c>
      <c r="B6007" s="884" t="s">
        <v>28206</v>
      </c>
      <c r="C6007" s="885" t="s">
        <v>28207</v>
      </c>
      <c r="D6007" s="884" t="s">
        <v>10649</v>
      </c>
      <c r="E6007" s="884" t="s">
        <v>28208</v>
      </c>
      <c r="F6007" s="884" t="s">
        <v>13554</v>
      </c>
    </row>
    <row r="6008" customFormat="false" ht="15" hidden="false" customHeight="false" outlineLevel="0" collapsed="false">
      <c r="A6008" s="884" t="s">
        <v>8464</v>
      </c>
      <c r="B6008" s="884" t="s">
        <v>28209</v>
      </c>
      <c r="C6008" s="885" t="s">
        <v>28210</v>
      </c>
      <c r="D6008" s="884" t="s">
        <v>10649</v>
      </c>
      <c r="E6008" s="884" t="s">
        <v>10445</v>
      </c>
      <c r="F6008" s="884" t="s">
        <v>28211</v>
      </c>
    </row>
    <row r="6009" customFormat="false" ht="15" hidden="false" customHeight="false" outlineLevel="0" collapsed="false">
      <c r="A6009" s="884" t="s">
        <v>8464</v>
      </c>
      <c r="B6009" s="884" t="s">
        <v>28212</v>
      </c>
      <c r="C6009" s="885" t="s">
        <v>28213</v>
      </c>
      <c r="D6009" s="884" t="s">
        <v>10649</v>
      </c>
      <c r="E6009" s="884" t="s">
        <v>14998</v>
      </c>
      <c r="F6009" s="884" t="s">
        <v>17505</v>
      </c>
    </row>
    <row r="6010" customFormat="false" ht="15" hidden="false" customHeight="false" outlineLevel="0" collapsed="false">
      <c r="A6010" s="884" t="s">
        <v>8464</v>
      </c>
      <c r="B6010" s="884" t="s">
        <v>28214</v>
      </c>
      <c r="C6010" s="885" t="s">
        <v>28215</v>
      </c>
      <c r="D6010" s="884" t="s">
        <v>10649</v>
      </c>
      <c r="E6010" s="884" t="s">
        <v>13590</v>
      </c>
      <c r="F6010" s="884" t="s">
        <v>21971</v>
      </c>
    </row>
    <row r="6011" customFormat="false" ht="15" hidden="false" customHeight="false" outlineLevel="0" collapsed="false">
      <c r="A6011" s="884" t="s">
        <v>8464</v>
      </c>
      <c r="B6011" s="884" t="s">
        <v>28216</v>
      </c>
      <c r="C6011" s="885" t="s">
        <v>28217</v>
      </c>
      <c r="D6011" s="884" t="s">
        <v>10649</v>
      </c>
      <c r="E6011" s="884" t="s">
        <v>28218</v>
      </c>
      <c r="F6011" s="884" t="s">
        <v>28219</v>
      </c>
    </row>
    <row r="6012" customFormat="false" ht="15" hidden="false" customHeight="false" outlineLevel="0" collapsed="false">
      <c r="A6012" s="884" t="s">
        <v>8464</v>
      </c>
      <c r="B6012" s="884" t="s">
        <v>28220</v>
      </c>
      <c r="C6012" s="885" t="s">
        <v>28221</v>
      </c>
      <c r="D6012" s="884" t="s">
        <v>10649</v>
      </c>
      <c r="E6012" s="884" t="s">
        <v>21907</v>
      </c>
      <c r="F6012" s="884" t="s">
        <v>21688</v>
      </c>
    </row>
    <row r="6013" customFormat="false" ht="15" hidden="false" customHeight="false" outlineLevel="0" collapsed="false">
      <c r="A6013" s="884" t="s">
        <v>8464</v>
      </c>
      <c r="B6013" s="884" t="s">
        <v>28222</v>
      </c>
      <c r="C6013" s="885" t="s">
        <v>28223</v>
      </c>
      <c r="D6013" s="884" t="s">
        <v>10649</v>
      </c>
      <c r="E6013" s="884" t="s">
        <v>28224</v>
      </c>
      <c r="F6013" s="884" t="s">
        <v>28225</v>
      </c>
    </row>
    <row r="6014" customFormat="false" ht="15" hidden="false" customHeight="false" outlineLevel="0" collapsed="false">
      <c r="A6014" s="884" t="s">
        <v>8464</v>
      </c>
      <c r="B6014" s="884" t="s">
        <v>28226</v>
      </c>
      <c r="C6014" s="885" t="s">
        <v>28227</v>
      </c>
      <c r="D6014" s="884" t="s">
        <v>10649</v>
      </c>
      <c r="E6014" s="884" t="s">
        <v>28228</v>
      </c>
      <c r="F6014" s="884" t="s">
        <v>16991</v>
      </c>
    </row>
    <row r="6015" customFormat="false" ht="15" hidden="false" customHeight="false" outlineLevel="0" collapsed="false">
      <c r="A6015" s="884" t="s">
        <v>8464</v>
      </c>
      <c r="B6015" s="884" t="s">
        <v>28229</v>
      </c>
      <c r="C6015" s="885" t="s">
        <v>28230</v>
      </c>
      <c r="D6015" s="884" t="s">
        <v>10649</v>
      </c>
      <c r="E6015" s="884" t="s">
        <v>28231</v>
      </c>
      <c r="F6015" s="884" t="s">
        <v>17981</v>
      </c>
    </row>
    <row r="6016" customFormat="false" ht="15" hidden="false" customHeight="false" outlineLevel="0" collapsed="false">
      <c r="A6016" s="884" t="s">
        <v>8464</v>
      </c>
      <c r="B6016" s="884" t="s">
        <v>28232</v>
      </c>
      <c r="C6016" s="885" t="s">
        <v>28233</v>
      </c>
      <c r="D6016" s="884" t="s">
        <v>10649</v>
      </c>
      <c r="E6016" s="884" t="s">
        <v>9114</v>
      </c>
      <c r="F6016" s="884" t="s">
        <v>28234</v>
      </c>
    </row>
    <row r="6017" customFormat="false" ht="15" hidden="false" customHeight="false" outlineLevel="0" collapsed="false">
      <c r="A6017" s="884" t="s">
        <v>8464</v>
      </c>
      <c r="B6017" s="884" t="s">
        <v>28235</v>
      </c>
      <c r="C6017" s="885" t="s">
        <v>28236</v>
      </c>
      <c r="D6017" s="884" t="s">
        <v>10649</v>
      </c>
      <c r="E6017" s="884" t="s">
        <v>28237</v>
      </c>
      <c r="F6017" s="884" t="s">
        <v>14778</v>
      </c>
    </row>
    <row r="6018" customFormat="false" ht="15" hidden="false" customHeight="false" outlineLevel="0" collapsed="false">
      <c r="A6018" s="884" t="s">
        <v>8464</v>
      </c>
      <c r="B6018" s="884" t="s">
        <v>28238</v>
      </c>
      <c r="C6018" s="885" t="s">
        <v>28239</v>
      </c>
      <c r="D6018" s="884" t="s">
        <v>10649</v>
      </c>
      <c r="E6018" s="884" t="s">
        <v>28240</v>
      </c>
      <c r="F6018" s="884" t="s">
        <v>28241</v>
      </c>
    </row>
    <row r="6019" customFormat="false" ht="15" hidden="false" customHeight="false" outlineLevel="0" collapsed="false">
      <c r="A6019" s="884" t="s">
        <v>8464</v>
      </c>
      <c r="B6019" s="884" t="s">
        <v>28242</v>
      </c>
      <c r="C6019" s="885" t="s">
        <v>28243</v>
      </c>
      <c r="D6019" s="884" t="s">
        <v>10649</v>
      </c>
      <c r="E6019" s="884" t="s">
        <v>28244</v>
      </c>
      <c r="F6019" s="884" t="s">
        <v>18077</v>
      </c>
    </row>
    <row r="6020" customFormat="false" ht="15" hidden="false" customHeight="false" outlineLevel="0" collapsed="false">
      <c r="A6020" s="884" t="s">
        <v>8464</v>
      </c>
      <c r="B6020" s="884" t="s">
        <v>28245</v>
      </c>
      <c r="C6020" s="885" t="s">
        <v>28246</v>
      </c>
      <c r="D6020" s="884" t="s">
        <v>10649</v>
      </c>
      <c r="E6020" s="884" t="s">
        <v>28247</v>
      </c>
      <c r="F6020" s="884" t="s">
        <v>28248</v>
      </c>
    </row>
    <row r="6021" customFormat="false" ht="15" hidden="false" customHeight="false" outlineLevel="0" collapsed="false">
      <c r="A6021" s="884" t="s">
        <v>8464</v>
      </c>
      <c r="B6021" s="884" t="s">
        <v>28249</v>
      </c>
      <c r="C6021" s="885" t="s">
        <v>28250</v>
      </c>
      <c r="D6021" s="884" t="s">
        <v>10649</v>
      </c>
      <c r="E6021" s="884" t="s">
        <v>22256</v>
      </c>
      <c r="F6021" s="884" t="s">
        <v>28251</v>
      </c>
    </row>
    <row r="6022" customFormat="false" ht="15" hidden="false" customHeight="false" outlineLevel="0" collapsed="false">
      <c r="A6022" s="884" t="s">
        <v>8464</v>
      </c>
      <c r="B6022" s="884" t="s">
        <v>28252</v>
      </c>
      <c r="C6022" s="885" t="s">
        <v>28253</v>
      </c>
      <c r="D6022" s="884" t="s">
        <v>10649</v>
      </c>
      <c r="E6022" s="884" t="s">
        <v>20309</v>
      </c>
      <c r="F6022" s="884" t="s">
        <v>28254</v>
      </c>
    </row>
    <row r="6023" customFormat="false" ht="15" hidden="false" customHeight="false" outlineLevel="0" collapsed="false">
      <c r="A6023" s="884" t="s">
        <v>8464</v>
      </c>
      <c r="B6023" s="884" t="s">
        <v>28255</v>
      </c>
      <c r="C6023" s="885" t="s">
        <v>28256</v>
      </c>
      <c r="D6023" s="884" t="s">
        <v>10649</v>
      </c>
      <c r="E6023" s="884" t="s">
        <v>28257</v>
      </c>
      <c r="F6023" s="884" t="s">
        <v>27433</v>
      </c>
    </row>
    <row r="6024" customFormat="false" ht="15" hidden="false" customHeight="false" outlineLevel="0" collapsed="false">
      <c r="A6024" s="884" t="s">
        <v>8464</v>
      </c>
      <c r="B6024" s="884" t="s">
        <v>28258</v>
      </c>
      <c r="C6024" s="885" t="s">
        <v>28259</v>
      </c>
      <c r="D6024" s="884" t="s">
        <v>10649</v>
      </c>
      <c r="E6024" s="884" t="s">
        <v>16578</v>
      </c>
      <c r="F6024" s="884" t="s">
        <v>12356</v>
      </c>
    </row>
    <row r="6025" customFormat="false" ht="15" hidden="false" customHeight="false" outlineLevel="0" collapsed="false">
      <c r="A6025" s="884" t="s">
        <v>8464</v>
      </c>
      <c r="B6025" s="884" t="s">
        <v>28260</v>
      </c>
      <c r="C6025" s="885" t="s">
        <v>28261</v>
      </c>
      <c r="D6025" s="884" t="s">
        <v>10649</v>
      </c>
      <c r="E6025" s="884" t="s">
        <v>28036</v>
      </c>
      <c r="F6025" s="884" t="s">
        <v>27362</v>
      </c>
    </row>
    <row r="6026" customFormat="false" ht="15" hidden="false" customHeight="false" outlineLevel="0" collapsed="false">
      <c r="A6026" s="884" t="s">
        <v>8464</v>
      </c>
      <c r="B6026" s="884" t="s">
        <v>28262</v>
      </c>
      <c r="C6026" s="885" t="s">
        <v>28263</v>
      </c>
      <c r="D6026" s="884" t="s">
        <v>10649</v>
      </c>
      <c r="E6026" s="884" t="s">
        <v>28264</v>
      </c>
      <c r="F6026" s="884" t="s">
        <v>28265</v>
      </c>
    </row>
    <row r="6027" customFormat="false" ht="15" hidden="false" customHeight="false" outlineLevel="0" collapsed="false">
      <c r="A6027" s="884" t="s">
        <v>8464</v>
      </c>
      <c r="B6027" s="884" t="s">
        <v>28266</v>
      </c>
      <c r="C6027" s="885" t="s">
        <v>28267</v>
      </c>
      <c r="D6027" s="884" t="s">
        <v>10649</v>
      </c>
      <c r="E6027" s="884" t="s">
        <v>28268</v>
      </c>
      <c r="F6027" s="884" t="s">
        <v>28269</v>
      </c>
    </row>
    <row r="6028" customFormat="false" ht="15" hidden="false" customHeight="false" outlineLevel="0" collapsed="false">
      <c r="A6028" s="884" t="s">
        <v>8464</v>
      </c>
      <c r="B6028" s="884" t="s">
        <v>28270</v>
      </c>
      <c r="C6028" s="885" t="s">
        <v>28271</v>
      </c>
      <c r="D6028" s="884" t="s">
        <v>10649</v>
      </c>
      <c r="E6028" s="884" t="s">
        <v>28272</v>
      </c>
      <c r="F6028" s="884" t="s">
        <v>28273</v>
      </c>
    </row>
    <row r="6029" customFormat="false" ht="15" hidden="false" customHeight="false" outlineLevel="0" collapsed="false">
      <c r="A6029" s="884" t="s">
        <v>8464</v>
      </c>
      <c r="B6029" s="884" t="s">
        <v>28274</v>
      </c>
      <c r="C6029" s="885" t="s">
        <v>28275</v>
      </c>
      <c r="D6029" s="884" t="s">
        <v>10649</v>
      </c>
      <c r="E6029" s="884" t="s">
        <v>28276</v>
      </c>
      <c r="F6029" s="884" t="s">
        <v>28277</v>
      </c>
    </row>
    <row r="6030" customFormat="false" ht="15" hidden="false" customHeight="false" outlineLevel="0" collapsed="false">
      <c r="A6030" s="884" t="s">
        <v>8464</v>
      </c>
      <c r="B6030" s="884" t="s">
        <v>28278</v>
      </c>
      <c r="C6030" s="885" t="s">
        <v>28279</v>
      </c>
      <c r="D6030" s="884" t="s">
        <v>10649</v>
      </c>
      <c r="E6030" s="884" t="s">
        <v>23672</v>
      </c>
      <c r="F6030" s="884" t="s">
        <v>28280</v>
      </c>
    </row>
    <row r="6031" customFormat="false" ht="15" hidden="false" customHeight="false" outlineLevel="0" collapsed="false">
      <c r="A6031" s="884" t="s">
        <v>8464</v>
      </c>
      <c r="B6031" s="884" t="s">
        <v>28281</v>
      </c>
      <c r="C6031" s="885" t="s">
        <v>28282</v>
      </c>
      <c r="D6031" s="884" t="s">
        <v>10649</v>
      </c>
      <c r="E6031" s="884" t="s">
        <v>28283</v>
      </c>
      <c r="F6031" s="884" t="s">
        <v>28284</v>
      </c>
    </row>
    <row r="6032" customFormat="false" ht="15" hidden="false" customHeight="false" outlineLevel="0" collapsed="false">
      <c r="A6032" s="884" t="s">
        <v>8464</v>
      </c>
      <c r="B6032" s="884" t="s">
        <v>28285</v>
      </c>
      <c r="C6032" s="885" t="s">
        <v>28286</v>
      </c>
      <c r="D6032" s="884" t="s">
        <v>10649</v>
      </c>
      <c r="E6032" s="884" t="s">
        <v>28287</v>
      </c>
      <c r="F6032" s="884" t="s">
        <v>28288</v>
      </c>
    </row>
    <row r="6033" customFormat="false" ht="15" hidden="false" customHeight="false" outlineLevel="0" collapsed="false">
      <c r="A6033" s="884" t="s">
        <v>8464</v>
      </c>
      <c r="B6033" s="884" t="s">
        <v>28289</v>
      </c>
      <c r="C6033" s="885" t="s">
        <v>28290</v>
      </c>
      <c r="D6033" s="884" t="s">
        <v>9633</v>
      </c>
      <c r="E6033" s="884" t="s">
        <v>28291</v>
      </c>
      <c r="F6033" s="884" t="s">
        <v>28291</v>
      </c>
    </row>
    <row r="6034" customFormat="false" ht="15" hidden="false" customHeight="false" outlineLevel="0" collapsed="false">
      <c r="A6034" s="884" t="s">
        <v>8464</v>
      </c>
      <c r="B6034" s="884" t="s">
        <v>28292</v>
      </c>
      <c r="C6034" s="885" t="s">
        <v>28293</v>
      </c>
      <c r="D6034" s="884" t="s">
        <v>9633</v>
      </c>
      <c r="E6034" s="884" t="s">
        <v>28294</v>
      </c>
      <c r="F6034" s="884" t="s">
        <v>28294</v>
      </c>
    </row>
    <row r="6035" customFormat="false" ht="15" hidden="false" customHeight="false" outlineLevel="0" collapsed="false">
      <c r="A6035" s="884" t="s">
        <v>8464</v>
      </c>
      <c r="B6035" s="884" t="s">
        <v>28295</v>
      </c>
      <c r="C6035" s="885" t="s">
        <v>28296</v>
      </c>
      <c r="D6035" s="884" t="s">
        <v>9633</v>
      </c>
      <c r="E6035" s="884" t="s">
        <v>28297</v>
      </c>
      <c r="F6035" s="884" t="s">
        <v>28298</v>
      </c>
    </row>
    <row r="6036" customFormat="false" ht="15" hidden="false" customHeight="false" outlineLevel="0" collapsed="false">
      <c r="A6036" s="884" t="s">
        <v>8464</v>
      </c>
      <c r="B6036" s="884" t="s">
        <v>28299</v>
      </c>
      <c r="C6036" s="885" t="s">
        <v>28230</v>
      </c>
      <c r="D6036" s="884" t="s">
        <v>9633</v>
      </c>
      <c r="E6036" s="884" t="s">
        <v>28300</v>
      </c>
      <c r="F6036" s="884" t="s">
        <v>28301</v>
      </c>
    </row>
    <row r="6037" customFormat="false" ht="15" hidden="false" customHeight="false" outlineLevel="0" collapsed="false">
      <c r="A6037" s="884" t="s">
        <v>8464</v>
      </c>
      <c r="B6037" s="884" t="s">
        <v>28302</v>
      </c>
      <c r="C6037" s="885" t="s">
        <v>28256</v>
      </c>
      <c r="D6037" s="884" t="s">
        <v>9633</v>
      </c>
      <c r="E6037" s="884" t="s">
        <v>28303</v>
      </c>
      <c r="F6037" s="884" t="s">
        <v>28304</v>
      </c>
    </row>
    <row r="6038" customFormat="false" ht="15" hidden="false" customHeight="false" outlineLevel="0" collapsed="false">
      <c r="A6038" s="884" t="s">
        <v>8464</v>
      </c>
      <c r="B6038" s="884" t="s">
        <v>28305</v>
      </c>
      <c r="C6038" s="885" t="s">
        <v>28259</v>
      </c>
      <c r="D6038" s="884" t="s">
        <v>9633</v>
      </c>
      <c r="E6038" s="884" t="s">
        <v>28306</v>
      </c>
      <c r="F6038" s="884" t="s">
        <v>28307</v>
      </c>
    </row>
    <row r="6039" customFormat="false" ht="15" hidden="false" customHeight="false" outlineLevel="0" collapsed="false">
      <c r="A6039" s="884" t="s">
        <v>8464</v>
      </c>
      <c r="B6039" s="884" t="s">
        <v>28308</v>
      </c>
      <c r="C6039" s="885" t="s">
        <v>28250</v>
      </c>
      <c r="D6039" s="884" t="s">
        <v>9633</v>
      </c>
      <c r="E6039" s="884" t="s">
        <v>28309</v>
      </c>
      <c r="F6039" s="884" t="s">
        <v>28310</v>
      </c>
    </row>
    <row r="6040" customFormat="false" ht="15" hidden="false" customHeight="false" outlineLevel="0" collapsed="false">
      <c r="A6040" s="884" t="s">
        <v>8464</v>
      </c>
      <c r="B6040" s="884" t="s">
        <v>28311</v>
      </c>
      <c r="C6040" s="885" t="s">
        <v>28233</v>
      </c>
      <c r="D6040" s="884" t="s">
        <v>9633</v>
      </c>
      <c r="E6040" s="884" t="s">
        <v>28312</v>
      </c>
      <c r="F6040" s="884" t="s">
        <v>28313</v>
      </c>
    </row>
    <row r="6041" customFormat="false" ht="15" hidden="false" customHeight="false" outlineLevel="0" collapsed="false">
      <c r="A6041" s="884" t="s">
        <v>8464</v>
      </c>
      <c r="B6041" s="884" t="s">
        <v>28314</v>
      </c>
      <c r="C6041" s="885" t="s">
        <v>28236</v>
      </c>
      <c r="D6041" s="884" t="s">
        <v>9633</v>
      </c>
      <c r="E6041" s="884" t="s">
        <v>28315</v>
      </c>
      <c r="F6041" s="884" t="s">
        <v>28316</v>
      </c>
    </row>
    <row r="6042" customFormat="false" ht="15" hidden="false" customHeight="false" outlineLevel="0" collapsed="false">
      <c r="A6042" s="884" t="s">
        <v>8464</v>
      </c>
      <c r="B6042" s="884" t="s">
        <v>28317</v>
      </c>
      <c r="C6042" s="885" t="s">
        <v>28263</v>
      </c>
      <c r="D6042" s="884" t="s">
        <v>9633</v>
      </c>
      <c r="E6042" s="884" t="s">
        <v>28318</v>
      </c>
      <c r="F6042" s="884" t="s">
        <v>28319</v>
      </c>
    </row>
    <row r="6043" customFormat="false" ht="15" hidden="false" customHeight="false" outlineLevel="0" collapsed="false">
      <c r="A6043" s="884" t="s">
        <v>8464</v>
      </c>
      <c r="B6043" s="884" t="s">
        <v>28320</v>
      </c>
      <c r="C6043" s="885" t="s">
        <v>28253</v>
      </c>
      <c r="D6043" s="884" t="s">
        <v>9633</v>
      </c>
      <c r="E6043" s="884" t="s">
        <v>28321</v>
      </c>
      <c r="F6043" s="884" t="s">
        <v>28322</v>
      </c>
    </row>
    <row r="6044" customFormat="false" ht="15" hidden="false" customHeight="false" outlineLevel="0" collapsed="false">
      <c r="A6044" s="884" t="s">
        <v>8464</v>
      </c>
      <c r="B6044" s="884" t="s">
        <v>28323</v>
      </c>
      <c r="C6044" s="885" t="s">
        <v>28267</v>
      </c>
      <c r="D6044" s="884" t="s">
        <v>9633</v>
      </c>
      <c r="E6044" s="884" t="s">
        <v>28324</v>
      </c>
      <c r="F6044" s="884" t="s">
        <v>28325</v>
      </c>
    </row>
    <row r="6045" customFormat="false" ht="15" hidden="false" customHeight="false" outlineLevel="0" collapsed="false">
      <c r="A6045" s="884" t="s">
        <v>8464</v>
      </c>
      <c r="B6045" s="884" t="s">
        <v>28326</v>
      </c>
      <c r="C6045" s="885" t="s">
        <v>28271</v>
      </c>
      <c r="D6045" s="884" t="s">
        <v>9633</v>
      </c>
      <c r="E6045" s="884" t="s">
        <v>28327</v>
      </c>
      <c r="F6045" s="884" t="s">
        <v>28328</v>
      </c>
    </row>
    <row r="6046" customFormat="false" ht="15" hidden="false" customHeight="false" outlineLevel="0" collapsed="false">
      <c r="A6046" s="884" t="s">
        <v>8464</v>
      </c>
      <c r="B6046" s="884" t="s">
        <v>28329</v>
      </c>
      <c r="C6046" s="885" t="s">
        <v>28330</v>
      </c>
      <c r="D6046" s="884" t="s">
        <v>9633</v>
      </c>
      <c r="E6046" s="884" t="s">
        <v>28331</v>
      </c>
      <c r="F6046" s="884" t="s">
        <v>28332</v>
      </c>
    </row>
    <row r="6047" customFormat="false" ht="15" hidden="false" customHeight="false" outlineLevel="0" collapsed="false">
      <c r="A6047" s="884" t="s">
        <v>8464</v>
      </c>
      <c r="B6047" s="884" t="s">
        <v>28333</v>
      </c>
      <c r="C6047" s="885" t="s">
        <v>28334</v>
      </c>
      <c r="D6047" s="884" t="s">
        <v>9633</v>
      </c>
      <c r="E6047" s="884" t="s">
        <v>28335</v>
      </c>
      <c r="F6047" s="884" t="s">
        <v>28336</v>
      </c>
    </row>
    <row r="6048" customFormat="false" ht="15" hidden="false" customHeight="false" outlineLevel="0" collapsed="false">
      <c r="A6048" s="884" t="s">
        <v>8464</v>
      </c>
      <c r="B6048" s="884" t="s">
        <v>28337</v>
      </c>
      <c r="C6048" s="885" t="s">
        <v>28338</v>
      </c>
      <c r="D6048" s="884" t="s">
        <v>9633</v>
      </c>
      <c r="E6048" s="884" t="s">
        <v>28339</v>
      </c>
      <c r="F6048" s="884" t="s">
        <v>28340</v>
      </c>
    </row>
    <row r="6049" customFormat="false" ht="15" hidden="false" customHeight="false" outlineLevel="0" collapsed="false">
      <c r="A6049" s="884" t="s">
        <v>8464</v>
      </c>
      <c r="B6049" s="884" t="s">
        <v>28341</v>
      </c>
      <c r="C6049" s="885" t="s">
        <v>28342</v>
      </c>
      <c r="D6049" s="884" t="s">
        <v>9633</v>
      </c>
      <c r="E6049" s="884" t="s">
        <v>28343</v>
      </c>
      <c r="F6049" s="884" t="s">
        <v>28344</v>
      </c>
    </row>
    <row r="6050" customFormat="false" ht="15" hidden="false" customHeight="false" outlineLevel="0" collapsed="false">
      <c r="A6050" s="884" t="s">
        <v>8464</v>
      </c>
      <c r="B6050" s="884" t="s">
        <v>28345</v>
      </c>
      <c r="C6050" s="885" t="s">
        <v>28275</v>
      </c>
      <c r="D6050" s="884" t="s">
        <v>9633</v>
      </c>
      <c r="E6050" s="884" t="s">
        <v>28346</v>
      </c>
      <c r="F6050" s="884" t="s">
        <v>28347</v>
      </c>
    </row>
    <row r="6051" customFormat="false" ht="15" hidden="false" customHeight="false" outlineLevel="0" collapsed="false">
      <c r="A6051" s="884" t="s">
        <v>8464</v>
      </c>
      <c r="B6051" s="884" t="s">
        <v>28348</v>
      </c>
      <c r="C6051" s="885" t="s">
        <v>28279</v>
      </c>
      <c r="D6051" s="884" t="s">
        <v>9633</v>
      </c>
      <c r="E6051" s="884" t="s">
        <v>28349</v>
      </c>
      <c r="F6051" s="884" t="s">
        <v>28350</v>
      </c>
    </row>
    <row r="6052" customFormat="false" ht="15" hidden="false" customHeight="false" outlineLevel="0" collapsed="false">
      <c r="A6052" s="884" t="s">
        <v>8464</v>
      </c>
      <c r="B6052" s="884" t="s">
        <v>28351</v>
      </c>
      <c r="C6052" s="885" t="s">
        <v>28352</v>
      </c>
      <c r="D6052" s="884" t="s">
        <v>10649</v>
      </c>
      <c r="E6052" s="884" t="s">
        <v>10978</v>
      </c>
      <c r="F6052" s="884" t="s">
        <v>10642</v>
      </c>
    </row>
    <row r="6053" customFormat="false" ht="15" hidden="false" customHeight="false" outlineLevel="0" collapsed="false">
      <c r="A6053" s="884" t="s">
        <v>8464</v>
      </c>
      <c r="B6053" s="884" t="s">
        <v>28353</v>
      </c>
      <c r="C6053" s="885" t="s">
        <v>28354</v>
      </c>
      <c r="D6053" s="884" t="s">
        <v>10649</v>
      </c>
      <c r="E6053" s="884" t="s">
        <v>10966</v>
      </c>
      <c r="F6053" s="884" t="s">
        <v>10168</v>
      </c>
    </row>
    <row r="6054" customFormat="false" ht="15" hidden="false" customHeight="false" outlineLevel="0" collapsed="false">
      <c r="A6054" s="884" t="s">
        <v>8464</v>
      </c>
      <c r="B6054" s="884" t="s">
        <v>28355</v>
      </c>
      <c r="C6054" s="885" t="s">
        <v>28356</v>
      </c>
      <c r="D6054" s="884" t="s">
        <v>10649</v>
      </c>
      <c r="E6054" s="884" t="s">
        <v>11989</v>
      </c>
      <c r="F6054" s="884" t="s">
        <v>10642</v>
      </c>
    </row>
    <row r="6055" customFormat="false" ht="15" hidden="false" customHeight="false" outlineLevel="0" collapsed="false">
      <c r="A6055" s="884" t="s">
        <v>8464</v>
      </c>
      <c r="B6055" s="884" t="s">
        <v>28357</v>
      </c>
      <c r="C6055" s="885" t="s">
        <v>28358</v>
      </c>
      <c r="D6055" s="884" t="s">
        <v>10649</v>
      </c>
      <c r="E6055" s="884" t="s">
        <v>11676</v>
      </c>
      <c r="F6055" s="884" t="s">
        <v>9975</v>
      </c>
    </row>
    <row r="6056" customFormat="false" ht="15" hidden="false" customHeight="false" outlineLevel="0" collapsed="false">
      <c r="A6056" s="884" t="s">
        <v>8464</v>
      </c>
      <c r="B6056" s="884" t="s">
        <v>28359</v>
      </c>
      <c r="C6056" s="885" t="s">
        <v>28360</v>
      </c>
      <c r="D6056" s="884" t="s">
        <v>10649</v>
      </c>
      <c r="E6056" s="884" t="s">
        <v>10966</v>
      </c>
      <c r="F6056" s="884" t="s">
        <v>10168</v>
      </c>
    </row>
    <row r="6057" customFormat="false" ht="15" hidden="false" customHeight="false" outlineLevel="0" collapsed="false">
      <c r="A6057" s="884" t="s">
        <v>8464</v>
      </c>
      <c r="B6057" s="884" t="s">
        <v>28361</v>
      </c>
      <c r="C6057" s="885" t="s">
        <v>28362</v>
      </c>
      <c r="D6057" s="884" t="s">
        <v>10649</v>
      </c>
      <c r="E6057" s="884" t="s">
        <v>11676</v>
      </c>
      <c r="F6057" s="884" t="s">
        <v>9975</v>
      </c>
    </row>
    <row r="6058" customFormat="false" ht="15" hidden="false" customHeight="false" outlineLevel="0" collapsed="false">
      <c r="A6058" s="884" t="s">
        <v>8464</v>
      </c>
      <c r="B6058" s="884" t="s">
        <v>28363</v>
      </c>
      <c r="C6058" s="885" t="s">
        <v>28364</v>
      </c>
      <c r="D6058" s="884" t="s">
        <v>10649</v>
      </c>
      <c r="E6058" s="884" t="s">
        <v>10966</v>
      </c>
      <c r="F6058" s="884" t="s">
        <v>10168</v>
      </c>
    </row>
    <row r="6059" customFormat="false" ht="15" hidden="false" customHeight="false" outlineLevel="0" collapsed="false">
      <c r="A6059" s="884" t="s">
        <v>8464</v>
      </c>
      <c r="B6059" s="884" t="s">
        <v>28365</v>
      </c>
      <c r="C6059" s="885" t="s">
        <v>28366</v>
      </c>
      <c r="D6059" s="884" t="s">
        <v>10649</v>
      </c>
      <c r="E6059" s="884" t="s">
        <v>11310</v>
      </c>
      <c r="F6059" s="884" t="s">
        <v>10505</v>
      </c>
    </row>
    <row r="6060" customFormat="false" ht="15" hidden="false" customHeight="false" outlineLevel="0" collapsed="false">
      <c r="A6060" s="884" t="s">
        <v>8464</v>
      </c>
      <c r="B6060" s="884" t="s">
        <v>28367</v>
      </c>
      <c r="C6060" s="885" t="s">
        <v>28368</v>
      </c>
      <c r="D6060" s="884" t="s">
        <v>10649</v>
      </c>
      <c r="E6060" s="884" t="s">
        <v>28369</v>
      </c>
      <c r="F6060" s="884" t="s">
        <v>11509</v>
      </c>
    </row>
    <row r="6061" customFormat="false" ht="23.25" hidden="false" customHeight="false" outlineLevel="0" collapsed="false">
      <c r="A6061" s="884" t="s">
        <v>8464</v>
      </c>
      <c r="B6061" s="884" t="s">
        <v>28370</v>
      </c>
      <c r="C6061" s="885" t="s">
        <v>28371</v>
      </c>
      <c r="D6061" s="884" t="s">
        <v>10649</v>
      </c>
      <c r="E6061" s="884" t="s">
        <v>10493</v>
      </c>
      <c r="F6061" s="884" t="s">
        <v>11266</v>
      </c>
    </row>
    <row r="6062" customFormat="false" ht="15" hidden="false" customHeight="false" outlineLevel="0" collapsed="false">
      <c r="A6062" s="884" t="s">
        <v>8464</v>
      </c>
      <c r="B6062" s="884" t="s">
        <v>28372</v>
      </c>
      <c r="C6062" s="885" t="s">
        <v>28373</v>
      </c>
      <c r="D6062" s="884" t="s">
        <v>10649</v>
      </c>
      <c r="E6062" s="884" t="s">
        <v>10056</v>
      </c>
      <c r="F6062" s="884" t="s">
        <v>10478</v>
      </c>
    </row>
    <row r="6063" customFormat="false" ht="15" hidden="false" customHeight="false" outlineLevel="0" collapsed="false">
      <c r="A6063" s="884" t="s">
        <v>8464</v>
      </c>
      <c r="B6063" s="884" t="s">
        <v>28374</v>
      </c>
      <c r="C6063" s="885" t="s">
        <v>28375</v>
      </c>
      <c r="D6063" s="884" t="s">
        <v>10649</v>
      </c>
      <c r="E6063" s="884" t="s">
        <v>10168</v>
      </c>
      <c r="F6063" s="884" t="s">
        <v>10493</v>
      </c>
    </row>
    <row r="6064" customFormat="false" ht="15" hidden="false" customHeight="false" outlineLevel="0" collapsed="false">
      <c r="A6064" s="884" t="s">
        <v>8464</v>
      </c>
      <c r="B6064" s="884" t="s">
        <v>28376</v>
      </c>
      <c r="C6064" s="885" t="s">
        <v>28377</v>
      </c>
      <c r="D6064" s="884" t="s">
        <v>10649</v>
      </c>
      <c r="E6064" s="884" t="s">
        <v>11989</v>
      </c>
      <c r="F6064" s="884" t="s">
        <v>10642</v>
      </c>
    </row>
    <row r="6065" customFormat="false" ht="15" hidden="false" customHeight="false" outlineLevel="0" collapsed="false">
      <c r="A6065" s="884" t="s">
        <v>8464</v>
      </c>
      <c r="B6065" s="884" t="s">
        <v>28378</v>
      </c>
      <c r="C6065" s="885" t="s">
        <v>28379</v>
      </c>
      <c r="D6065" s="884" t="s">
        <v>10649</v>
      </c>
      <c r="E6065" s="884" t="s">
        <v>10978</v>
      </c>
      <c r="F6065" s="884" t="s">
        <v>11676</v>
      </c>
    </row>
    <row r="6066" customFormat="false" ht="15" hidden="false" customHeight="false" outlineLevel="0" collapsed="false">
      <c r="A6066" s="884" t="s">
        <v>8464</v>
      </c>
      <c r="B6066" s="884" t="s">
        <v>28380</v>
      </c>
      <c r="C6066" s="885" t="s">
        <v>28381</v>
      </c>
      <c r="D6066" s="884" t="s">
        <v>10649</v>
      </c>
      <c r="E6066" s="884" t="s">
        <v>10478</v>
      </c>
      <c r="F6066" s="884" t="s">
        <v>11979</v>
      </c>
    </row>
    <row r="6067" customFormat="false" ht="15" hidden="false" customHeight="false" outlineLevel="0" collapsed="false">
      <c r="A6067" s="884" t="s">
        <v>8464</v>
      </c>
      <c r="B6067" s="884" t="s">
        <v>28382</v>
      </c>
      <c r="C6067" s="885" t="s">
        <v>28383</v>
      </c>
      <c r="D6067" s="884" t="s">
        <v>10649</v>
      </c>
      <c r="E6067" s="884" t="s">
        <v>10168</v>
      </c>
      <c r="F6067" s="884" t="s">
        <v>10799</v>
      </c>
    </row>
    <row r="6068" customFormat="false" ht="15" hidden="false" customHeight="false" outlineLevel="0" collapsed="false">
      <c r="A6068" s="884" t="s">
        <v>8464</v>
      </c>
      <c r="B6068" s="884" t="s">
        <v>28384</v>
      </c>
      <c r="C6068" s="885" t="s">
        <v>28385</v>
      </c>
      <c r="D6068" s="884" t="s">
        <v>10649</v>
      </c>
      <c r="E6068" s="884" t="s">
        <v>10793</v>
      </c>
      <c r="F6068" s="884" t="s">
        <v>10278</v>
      </c>
    </row>
    <row r="6069" customFormat="false" ht="15" hidden="false" customHeight="false" outlineLevel="0" collapsed="false">
      <c r="A6069" s="884" t="s">
        <v>8464</v>
      </c>
      <c r="B6069" s="884" t="s">
        <v>28386</v>
      </c>
      <c r="C6069" s="885" t="s">
        <v>28387</v>
      </c>
      <c r="D6069" s="884" t="s">
        <v>10649</v>
      </c>
      <c r="E6069" s="884" t="s">
        <v>10327</v>
      </c>
      <c r="F6069" s="884" t="s">
        <v>10298</v>
      </c>
    </row>
    <row r="6070" customFormat="false" ht="15" hidden="false" customHeight="false" outlineLevel="0" collapsed="false">
      <c r="A6070" s="884" t="s">
        <v>8464</v>
      </c>
      <c r="B6070" s="884" t="s">
        <v>28388</v>
      </c>
      <c r="C6070" s="885" t="s">
        <v>28389</v>
      </c>
      <c r="D6070" s="884" t="s">
        <v>10649</v>
      </c>
      <c r="E6070" s="884" t="s">
        <v>11979</v>
      </c>
      <c r="F6070" s="884" t="s">
        <v>11989</v>
      </c>
    </row>
    <row r="6071" customFormat="false" ht="15" hidden="false" customHeight="false" outlineLevel="0" collapsed="false">
      <c r="A6071" s="884" t="s">
        <v>8464</v>
      </c>
      <c r="B6071" s="884" t="s">
        <v>28390</v>
      </c>
      <c r="C6071" s="885" t="s">
        <v>28391</v>
      </c>
      <c r="D6071" s="884" t="s">
        <v>10649</v>
      </c>
      <c r="E6071" s="884" t="s">
        <v>10799</v>
      </c>
      <c r="F6071" s="884" t="s">
        <v>10278</v>
      </c>
    </row>
    <row r="6072" customFormat="false" ht="15" hidden="false" customHeight="false" outlineLevel="0" collapsed="false">
      <c r="A6072" s="884" t="s">
        <v>8464</v>
      </c>
      <c r="B6072" s="884" t="s">
        <v>28392</v>
      </c>
      <c r="C6072" s="885" t="s">
        <v>28393</v>
      </c>
      <c r="D6072" s="884" t="s">
        <v>10649</v>
      </c>
      <c r="E6072" s="884" t="s">
        <v>9975</v>
      </c>
      <c r="F6072" s="884" t="s">
        <v>10799</v>
      </c>
    </row>
    <row r="6073" customFormat="false" ht="15" hidden="false" customHeight="false" outlineLevel="0" collapsed="false">
      <c r="A6073" s="884" t="s">
        <v>8464</v>
      </c>
      <c r="B6073" s="884" t="s">
        <v>28394</v>
      </c>
      <c r="C6073" s="885" t="s">
        <v>28395</v>
      </c>
      <c r="D6073" s="884" t="s">
        <v>10649</v>
      </c>
      <c r="E6073" s="884" t="s">
        <v>10799</v>
      </c>
      <c r="F6073" s="884" t="s">
        <v>10278</v>
      </c>
    </row>
    <row r="6074" customFormat="false" ht="15" hidden="false" customHeight="false" outlineLevel="0" collapsed="false">
      <c r="A6074" s="884" t="s">
        <v>8464</v>
      </c>
      <c r="B6074" s="884" t="s">
        <v>28396</v>
      </c>
      <c r="C6074" s="885" t="s">
        <v>28397</v>
      </c>
      <c r="D6074" s="884" t="s">
        <v>10649</v>
      </c>
      <c r="E6074" s="884" t="s">
        <v>10966</v>
      </c>
      <c r="F6074" s="884" t="s">
        <v>10168</v>
      </c>
    </row>
    <row r="6075" customFormat="false" ht="23.25" hidden="false" customHeight="false" outlineLevel="0" collapsed="false">
      <c r="A6075" s="884" t="s">
        <v>8464</v>
      </c>
      <c r="B6075" s="884" t="s">
        <v>28398</v>
      </c>
      <c r="C6075" s="885" t="s">
        <v>28399</v>
      </c>
      <c r="D6075" s="884" t="s">
        <v>10649</v>
      </c>
      <c r="E6075" s="884" t="s">
        <v>10793</v>
      </c>
      <c r="F6075" s="884" t="s">
        <v>10278</v>
      </c>
    </row>
    <row r="6076" customFormat="false" ht="15" hidden="false" customHeight="false" outlineLevel="0" collapsed="false">
      <c r="A6076" s="884" t="s">
        <v>8464</v>
      </c>
      <c r="B6076" s="884" t="s">
        <v>28400</v>
      </c>
      <c r="C6076" s="885" t="s">
        <v>28401</v>
      </c>
      <c r="D6076" s="884" t="s">
        <v>10649</v>
      </c>
      <c r="E6076" s="884" t="s">
        <v>10952</v>
      </c>
      <c r="F6076" s="884" t="s">
        <v>10307</v>
      </c>
    </row>
    <row r="6077" customFormat="false" ht="15" hidden="false" customHeight="false" outlineLevel="0" collapsed="false">
      <c r="A6077" s="884" t="s">
        <v>8464</v>
      </c>
      <c r="B6077" s="884" t="s">
        <v>28402</v>
      </c>
      <c r="C6077" s="885" t="s">
        <v>28403</v>
      </c>
      <c r="D6077" s="884" t="s">
        <v>10649</v>
      </c>
      <c r="E6077" s="884" t="s">
        <v>11523</v>
      </c>
      <c r="F6077" s="884" t="s">
        <v>11117</v>
      </c>
    </row>
    <row r="6078" customFormat="false" ht="15" hidden="false" customHeight="false" outlineLevel="0" collapsed="false">
      <c r="A6078" s="884" t="s">
        <v>8464</v>
      </c>
      <c r="B6078" s="884" t="s">
        <v>28404</v>
      </c>
      <c r="C6078" s="885" t="s">
        <v>28405</v>
      </c>
      <c r="D6078" s="884" t="s">
        <v>10649</v>
      </c>
      <c r="E6078" s="884" t="s">
        <v>10957</v>
      </c>
      <c r="F6078" s="884" t="s">
        <v>10304</v>
      </c>
    </row>
    <row r="6079" customFormat="false" ht="15" hidden="false" customHeight="false" outlineLevel="0" collapsed="false">
      <c r="A6079" s="884" t="s">
        <v>8464</v>
      </c>
      <c r="B6079" s="884" t="s">
        <v>28406</v>
      </c>
      <c r="C6079" s="885" t="s">
        <v>28407</v>
      </c>
      <c r="D6079" s="884" t="s">
        <v>10649</v>
      </c>
      <c r="E6079" s="884" t="s">
        <v>10769</v>
      </c>
      <c r="F6079" s="884" t="s">
        <v>11959</v>
      </c>
    </row>
    <row r="6080" customFormat="false" ht="15" hidden="false" customHeight="false" outlineLevel="0" collapsed="false">
      <c r="A6080" s="884" t="s">
        <v>8464</v>
      </c>
      <c r="B6080" s="884" t="s">
        <v>28408</v>
      </c>
      <c r="C6080" s="885" t="s">
        <v>28409</v>
      </c>
      <c r="D6080" s="884" t="s">
        <v>10649</v>
      </c>
      <c r="E6080" s="884" t="s">
        <v>11676</v>
      </c>
      <c r="F6080" s="884" t="s">
        <v>9975</v>
      </c>
    </row>
    <row r="6081" customFormat="false" ht="15" hidden="false" customHeight="false" outlineLevel="0" collapsed="false">
      <c r="A6081" s="884" t="s">
        <v>8464</v>
      </c>
      <c r="B6081" s="884" t="s">
        <v>28410</v>
      </c>
      <c r="C6081" s="885" t="s">
        <v>28411</v>
      </c>
      <c r="D6081" s="884" t="s">
        <v>10649</v>
      </c>
      <c r="E6081" s="884" t="s">
        <v>11676</v>
      </c>
      <c r="F6081" s="884" t="s">
        <v>9975</v>
      </c>
    </row>
    <row r="6082" customFormat="false" ht="15" hidden="false" customHeight="false" outlineLevel="0" collapsed="false">
      <c r="A6082" s="884" t="s">
        <v>8464</v>
      </c>
      <c r="B6082" s="884" t="s">
        <v>28412</v>
      </c>
      <c r="C6082" s="885" t="s">
        <v>28413</v>
      </c>
      <c r="D6082" s="884" t="s">
        <v>10649</v>
      </c>
      <c r="E6082" s="884" t="s">
        <v>10327</v>
      </c>
      <c r="F6082" s="884" t="s">
        <v>27169</v>
      </c>
    </row>
    <row r="6083" customFormat="false" ht="15" hidden="false" customHeight="false" outlineLevel="0" collapsed="false">
      <c r="A6083" s="884" t="s">
        <v>8464</v>
      </c>
      <c r="B6083" s="884" t="s">
        <v>28414</v>
      </c>
      <c r="C6083" s="885" t="s">
        <v>28415</v>
      </c>
      <c r="D6083" s="884" t="s">
        <v>10649</v>
      </c>
      <c r="E6083" s="884" t="s">
        <v>11360</v>
      </c>
      <c r="F6083" s="884" t="s">
        <v>11373</v>
      </c>
    </row>
    <row r="6084" customFormat="false" ht="15" hidden="false" customHeight="false" outlineLevel="0" collapsed="false">
      <c r="A6084" s="884" t="s">
        <v>8464</v>
      </c>
      <c r="B6084" s="884" t="s">
        <v>28416</v>
      </c>
      <c r="C6084" s="885" t="s">
        <v>28417</v>
      </c>
      <c r="D6084" s="884" t="s">
        <v>10649</v>
      </c>
      <c r="E6084" s="884" t="s">
        <v>10168</v>
      </c>
      <c r="F6084" s="884" t="s">
        <v>10493</v>
      </c>
    </row>
    <row r="6085" customFormat="false" ht="15" hidden="false" customHeight="false" outlineLevel="0" collapsed="false">
      <c r="A6085" s="884" t="s">
        <v>8464</v>
      </c>
      <c r="B6085" s="884" t="s">
        <v>28418</v>
      </c>
      <c r="C6085" s="885" t="s">
        <v>28419</v>
      </c>
      <c r="D6085" s="884" t="s">
        <v>10649</v>
      </c>
      <c r="E6085" s="884" t="s">
        <v>10799</v>
      </c>
      <c r="F6085" s="884" t="s">
        <v>10530</v>
      </c>
    </row>
    <row r="6086" customFormat="false" ht="15" hidden="false" customHeight="false" outlineLevel="0" collapsed="false">
      <c r="A6086" s="884" t="s">
        <v>8464</v>
      </c>
      <c r="B6086" s="884" t="s">
        <v>28420</v>
      </c>
      <c r="C6086" s="885" t="s">
        <v>28421</v>
      </c>
      <c r="D6086" s="884" t="s">
        <v>10649</v>
      </c>
      <c r="E6086" s="884" t="s">
        <v>11266</v>
      </c>
      <c r="F6086" s="884" t="s">
        <v>10769</v>
      </c>
    </row>
    <row r="6087" customFormat="false" ht="15" hidden="false" customHeight="false" outlineLevel="0" collapsed="false">
      <c r="A6087" s="884" t="s">
        <v>8464</v>
      </c>
      <c r="B6087" s="884" t="s">
        <v>28422</v>
      </c>
      <c r="C6087" s="885" t="s">
        <v>28423</v>
      </c>
      <c r="D6087" s="884" t="s">
        <v>10649</v>
      </c>
      <c r="E6087" s="884" t="s">
        <v>11310</v>
      </c>
      <c r="F6087" s="884" t="s">
        <v>10505</v>
      </c>
    </row>
    <row r="6088" customFormat="false" ht="15" hidden="false" customHeight="false" outlineLevel="0" collapsed="false">
      <c r="A6088" s="884" t="s">
        <v>8464</v>
      </c>
      <c r="B6088" s="884" t="s">
        <v>28424</v>
      </c>
      <c r="C6088" s="885" t="s">
        <v>28425</v>
      </c>
      <c r="D6088" s="884" t="s">
        <v>10649</v>
      </c>
      <c r="E6088" s="884" t="s">
        <v>10168</v>
      </c>
      <c r="F6088" s="884" t="s">
        <v>10493</v>
      </c>
    </row>
    <row r="6089" customFormat="false" ht="15" hidden="false" customHeight="false" outlineLevel="0" collapsed="false">
      <c r="A6089" s="884" t="s">
        <v>8464</v>
      </c>
      <c r="B6089" s="884" t="s">
        <v>28426</v>
      </c>
      <c r="C6089" s="885" t="s">
        <v>28427</v>
      </c>
      <c r="D6089" s="884" t="s">
        <v>10649</v>
      </c>
      <c r="E6089" s="884" t="s">
        <v>11384</v>
      </c>
      <c r="F6089" s="884" t="s">
        <v>10569</v>
      </c>
    </row>
    <row r="6090" customFormat="false" ht="15" hidden="false" customHeight="false" outlineLevel="0" collapsed="false">
      <c r="A6090" s="884" t="s">
        <v>8464</v>
      </c>
      <c r="B6090" s="884" t="s">
        <v>28428</v>
      </c>
      <c r="C6090" s="885" t="s">
        <v>28429</v>
      </c>
      <c r="D6090" s="884" t="s">
        <v>10649</v>
      </c>
      <c r="E6090" s="884" t="s">
        <v>11979</v>
      </c>
      <c r="F6090" s="884" t="s">
        <v>11989</v>
      </c>
    </row>
    <row r="6091" customFormat="false" ht="15" hidden="false" customHeight="false" outlineLevel="0" collapsed="false">
      <c r="A6091" s="884" t="s">
        <v>8464</v>
      </c>
      <c r="B6091" s="884" t="s">
        <v>28430</v>
      </c>
      <c r="C6091" s="885" t="s">
        <v>28431</v>
      </c>
      <c r="D6091" s="884" t="s">
        <v>10649</v>
      </c>
      <c r="E6091" s="884" t="s">
        <v>11979</v>
      </c>
      <c r="F6091" s="884" t="s">
        <v>11989</v>
      </c>
    </row>
    <row r="6092" customFormat="false" ht="15" hidden="false" customHeight="false" outlineLevel="0" collapsed="false">
      <c r="A6092" s="884" t="s">
        <v>8464</v>
      </c>
      <c r="B6092" s="884" t="s">
        <v>28432</v>
      </c>
      <c r="C6092" s="885" t="s">
        <v>28433</v>
      </c>
      <c r="D6092" s="884" t="s">
        <v>10649</v>
      </c>
      <c r="E6092" s="884" t="s">
        <v>11979</v>
      </c>
      <c r="F6092" s="884" t="s">
        <v>11989</v>
      </c>
    </row>
    <row r="6093" customFormat="false" ht="15" hidden="false" customHeight="false" outlineLevel="0" collapsed="false">
      <c r="A6093" s="884" t="s">
        <v>8464</v>
      </c>
      <c r="B6093" s="884" t="s">
        <v>28434</v>
      </c>
      <c r="C6093" s="885" t="s">
        <v>28435</v>
      </c>
      <c r="D6093" s="884" t="s">
        <v>10649</v>
      </c>
      <c r="E6093" s="884" t="s">
        <v>10478</v>
      </c>
      <c r="F6093" s="884" t="s">
        <v>11989</v>
      </c>
    </row>
    <row r="6094" customFormat="false" ht="15" hidden="false" customHeight="false" outlineLevel="0" collapsed="false">
      <c r="A6094" s="884" t="s">
        <v>8464</v>
      </c>
      <c r="B6094" s="884" t="s">
        <v>28436</v>
      </c>
      <c r="C6094" s="885" t="s">
        <v>28437</v>
      </c>
      <c r="D6094" s="884" t="s">
        <v>10649</v>
      </c>
      <c r="E6094" s="884" t="s">
        <v>11979</v>
      </c>
      <c r="F6094" s="884" t="s">
        <v>11989</v>
      </c>
    </row>
    <row r="6095" customFormat="false" ht="15" hidden="false" customHeight="false" outlineLevel="0" collapsed="false">
      <c r="A6095" s="884" t="s">
        <v>8464</v>
      </c>
      <c r="B6095" s="884" t="s">
        <v>28438</v>
      </c>
      <c r="C6095" s="885" t="s">
        <v>28439</v>
      </c>
      <c r="D6095" s="884" t="s">
        <v>10649</v>
      </c>
      <c r="E6095" s="884" t="s">
        <v>10379</v>
      </c>
      <c r="F6095" s="884" t="s">
        <v>12001</v>
      </c>
    </row>
    <row r="6096" customFormat="false" ht="15" hidden="false" customHeight="false" outlineLevel="0" collapsed="false">
      <c r="A6096" s="884" t="s">
        <v>8464</v>
      </c>
      <c r="B6096" s="884" t="s">
        <v>28440</v>
      </c>
      <c r="C6096" s="885" t="s">
        <v>28441</v>
      </c>
      <c r="D6096" s="884" t="s">
        <v>10649</v>
      </c>
      <c r="E6096" s="884" t="s">
        <v>11979</v>
      </c>
      <c r="F6096" s="884" t="s">
        <v>11989</v>
      </c>
    </row>
    <row r="6097" customFormat="false" ht="15" hidden="false" customHeight="false" outlineLevel="0" collapsed="false">
      <c r="A6097" s="884" t="s">
        <v>8464</v>
      </c>
      <c r="B6097" s="884" t="s">
        <v>28442</v>
      </c>
      <c r="C6097" s="885" t="s">
        <v>28443</v>
      </c>
      <c r="D6097" s="884" t="s">
        <v>10649</v>
      </c>
      <c r="E6097" s="884" t="s">
        <v>10966</v>
      </c>
      <c r="F6097" s="884" t="s">
        <v>10793</v>
      </c>
    </row>
    <row r="6098" customFormat="false" ht="15" hidden="false" customHeight="false" outlineLevel="0" collapsed="false">
      <c r="A6098" s="884" t="s">
        <v>8464</v>
      </c>
      <c r="B6098" s="884" t="s">
        <v>28444</v>
      </c>
      <c r="C6098" s="885" t="s">
        <v>28445</v>
      </c>
      <c r="D6098" s="884" t="s">
        <v>10649</v>
      </c>
      <c r="E6098" s="884" t="s">
        <v>9975</v>
      </c>
      <c r="F6098" s="884" t="s">
        <v>10799</v>
      </c>
    </row>
    <row r="6099" customFormat="false" ht="23.25" hidden="false" customHeight="false" outlineLevel="0" collapsed="false">
      <c r="A6099" s="884" t="s">
        <v>8464</v>
      </c>
      <c r="B6099" s="884" t="s">
        <v>28446</v>
      </c>
      <c r="C6099" s="885" t="s">
        <v>28447</v>
      </c>
      <c r="D6099" s="884" t="s">
        <v>10649</v>
      </c>
      <c r="E6099" s="884" t="s">
        <v>10642</v>
      </c>
      <c r="F6099" s="884" t="s">
        <v>10966</v>
      </c>
    </row>
    <row r="6100" customFormat="false" ht="15" hidden="false" customHeight="false" outlineLevel="0" collapsed="false">
      <c r="A6100" s="884" t="s">
        <v>8464</v>
      </c>
      <c r="B6100" s="884" t="s">
        <v>28448</v>
      </c>
      <c r="C6100" s="885" t="s">
        <v>28449</v>
      </c>
      <c r="D6100" s="884" t="s">
        <v>10649</v>
      </c>
      <c r="E6100" s="884" t="s">
        <v>10168</v>
      </c>
      <c r="F6100" s="884" t="s">
        <v>10799</v>
      </c>
    </row>
    <row r="6101" customFormat="false" ht="15" hidden="false" customHeight="false" outlineLevel="0" collapsed="false">
      <c r="A6101" s="884" t="s">
        <v>8464</v>
      </c>
      <c r="B6101" s="884" t="s">
        <v>28450</v>
      </c>
      <c r="C6101" s="885" t="s">
        <v>28451</v>
      </c>
      <c r="D6101" s="884" t="s">
        <v>10649</v>
      </c>
      <c r="E6101" s="884" t="s">
        <v>11109</v>
      </c>
      <c r="F6101" s="884" t="s">
        <v>10941</v>
      </c>
    </row>
    <row r="6102" customFormat="false" ht="15" hidden="false" customHeight="false" outlineLevel="0" collapsed="false">
      <c r="A6102" s="884" t="s">
        <v>8464</v>
      </c>
      <c r="B6102" s="884" t="s">
        <v>28452</v>
      </c>
      <c r="C6102" s="885" t="s">
        <v>28453</v>
      </c>
      <c r="D6102" s="884" t="s">
        <v>10649</v>
      </c>
      <c r="E6102" s="884" t="s">
        <v>10530</v>
      </c>
      <c r="F6102" s="884" t="s">
        <v>10769</v>
      </c>
    </row>
    <row r="6103" customFormat="false" ht="15" hidden="false" customHeight="false" outlineLevel="0" collapsed="false">
      <c r="A6103" s="884" t="s">
        <v>8464</v>
      </c>
      <c r="B6103" s="884" t="s">
        <v>28454</v>
      </c>
      <c r="C6103" s="885" t="s">
        <v>28455</v>
      </c>
      <c r="D6103" s="884" t="s">
        <v>10649</v>
      </c>
      <c r="E6103" s="884" t="s">
        <v>28369</v>
      </c>
      <c r="F6103" s="884" t="s">
        <v>11509</v>
      </c>
    </row>
    <row r="6104" customFormat="false" ht="15" hidden="false" customHeight="false" outlineLevel="0" collapsed="false">
      <c r="A6104" s="884" t="s">
        <v>8464</v>
      </c>
      <c r="B6104" s="884" t="s">
        <v>28456</v>
      </c>
      <c r="C6104" s="885" t="s">
        <v>28457</v>
      </c>
      <c r="D6104" s="884" t="s">
        <v>10649</v>
      </c>
      <c r="E6104" s="884" t="s">
        <v>10278</v>
      </c>
      <c r="F6104" s="884" t="s">
        <v>11109</v>
      </c>
    </row>
    <row r="6105" customFormat="false" ht="23.25" hidden="false" customHeight="false" outlineLevel="0" collapsed="false">
      <c r="A6105" s="884" t="s">
        <v>8464</v>
      </c>
      <c r="B6105" s="884" t="s">
        <v>28458</v>
      </c>
      <c r="C6105" s="885" t="s">
        <v>28459</v>
      </c>
      <c r="D6105" s="884" t="s">
        <v>10649</v>
      </c>
      <c r="E6105" s="884" t="s">
        <v>10978</v>
      </c>
      <c r="F6105" s="884" t="s">
        <v>11676</v>
      </c>
    </row>
    <row r="6106" customFormat="false" ht="15" hidden="false" customHeight="false" outlineLevel="0" collapsed="false">
      <c r="A6106" s="884" t="s">
        <v>8464</v>
      </c>
      <c r="B6106" s="884" t="s">
        <v>28460</v>
      </c>
      <c r="C6106" s="885" t="s">
        <v>28461</v>
      </c>
      <c r="D6106" s="884" t="s">
        <v>10649</v>
      </c>
      <c r="E6106" s="884" t="s">
        <v>11266</v>
      </c>
      <c r="F6106" s="884" t="s">
        <v>10769</v>
      </c>
    </row>
    <row r="6107" customFormat="false" ht="15" hidden="false" customHeight="false" outlineLevel="0" collapsed="false">
      <c r="A6107" s="884" t="s">
        <v>8464</v>
      </c>
      <c r="B6107" s="884" t="s">
        <v>28462</v>
      </c>
      <c r="C6107" s="885" t="s">
        <v>28463</v>
      </c>
      <c r="D6107" s="884" t="s">
        <v>10649</v>
      </c>
      <c r="E6107" s="884" t="s">
        <v>11266</v>
      </c>
      <c r="F6107" s="884" t="s">
        <v>10769</v>
      </c>
    </row>
    <row r="6108" customFormat="false" ht="15" hidden="false" customHeight="false" outlineLevel="0" collapsed="false">
      <c r="A6108" s="884" t="s">
        <v>8464</v>
      </c>
      <c r="B6108" s="884" t="s">
        <v>28464</v>
      </c>
      <c r="C6108" s="885" t="s">
        <v>28465</v>
      </c>
      <c r="D6108" s="884" t="s">
        <v>10649</v>
      </c>
      <c r="E6108" s="884" t="s">
        <v>10168</v>
      </c>
      <c r="F6108" s="884" t="s">
        <v>10799</v>
      </c>
    </row>
    <row r="6109" customFormat="false" ht="15" hidden="false" customHeight="false" outlineLevel="0" collapsed="false">
      <c r="A6109" s="884" t="s">
        <v>8464</v>
      </c>
      <c r="B6109" s="884" t="s">
        <v>28466</v>
      </c>
      <c r="C6109" s="885" t="s">
        <v>28467</v>
      </c>
      <c r="D6109" s="884" t="s">
        <v>10649</v>
      </c>
      <c r="E6109" s="884" t="s">
        <v>10168</v>
      </c>
      <c r="F6109" s="884" t="s">
        <v>10799</v>
      </c>
    </row>
    <row r="6110" customFormat="false" ht="15" hidden="false" customHeight="false" outlineLevel="0" collapsed="false">
      <c r="A6110" s="884" t="s">
        <v>8464</v>
      </c>
      <c r="B6110" s="884" t="s">
        <v>28468</v>
      </c>
      <c r="C6110" s="885" t="s">
        <v>28469</v>
      </c>
      <c r="D6110" s="884" t="s">
        <v>10649</v>
      </c>
      <c r="E6110" s="884" t="s">
        <v>10966</v>
      </c>
      <c r="F6110" s="884" t="s">
        <v>10168</v>
      </c>
    </row>
    <row r="6111" customFormat="false" ht="23.25" hidden="false" customHeight="false" outlineLevel="0" collapsed="false">
      <c r="A6111" s="884" t="s">
        <v>8464</v>
      </c>
      <c r="B6111" s="884" t="s">
        <v>28470</v>
      </c>
      <c r="C6111" s="885" t="s">
        <v>28471</v>
      </c>
      <c r="D6111" s="884" t="s">
        <v>10649</v>
      </c>
      <c r="E6111" s="884" t="s">
        <v>10966</v>
      </c>
      <c r="F6111" s="884" t="s">
        <v>10793</v>
      </c>
    </row>
    <row r="6112" customFormat="false" ht="15" hidden="false" customHeight="false" outlineLevel="0" collapsed="false">
      <c r="A6112" s="884" t="s">
        <v>8464</v>
      </c>
      <c r="B6112" s="884" t="s">
        <v>28472</v>
      </c>
      <c r="C6112" s="885" t="s">
        <v>28473</v>
      </c>
      <c r="D6112" s="884" t="s">
        <v>10649</v>
      </c>
      <c r="E6112" s="884" t="s">
        <v>10168</v>
      </c>
      <c r="F6112" s="884" t="s">
        <v>10493</v>
      </c>
    </row>
    <row r="6113" customFormat="false" ht="15" hidden="false" customHeight="false" outlineLevel="0" collapsed="false">
      <c r="A6113" s="884" t="s">
        <v>8464</v>
      </c>
      <c r="B6113" s="884" t="s">
        <v>28474</v>
      </c>
      <c r="C6113" s="885" t="s">
        <v>28475</v>
      </c>
      <c r="D6113" s="884" t="s">
        <v>10649</v>
      </c>
      <c r="E6113" s="884" t="s">
        <v>10966</v>
      </c>
      <c r="F6113" s="884" t="s">
        <v>10168</v>
      </c>
    </row>
    <row r="6114" customFormat="false" ht="15" hidden="false" customHeight="false" outlineLevel="0" collapsed="false">
      <c r="A6114" s="884" t="s">
        <v>8464</v>
      </c>
      <c r="B6114" s="884" t="s">
        <v>28476</v>
      </c>
      <c r="C6114" s="885" t="s">
        <v>28477</v>
      </c>
      <c r="D6114" s="884" t="s">
        <v>10649</v>
      </c>
      <c r="E6114" s="884" t="s">
        <v>11109</v>
      </c>
      <c r="F6114" s="884" t="s">
        <v>11310</v>
      </c>
    </row>
    <row r="6115" customFormat="false" ht="15" hidden="false" customHeight="false" outlineLevel="0" collapsed="false">
      <c r="A6115" s="884" t="s">
        <v>8464</v>
      </c>
      <c r="B6115" s="884" t="s">
        <v>28478</v>
      </c>
      <c r="C6115" s="885" t="s">
        <v>28479</v>
      </c>
      <c r="D6115" s="884" t="s">
        <v>10649</v>
      </c>
      <c r="E6115" s="884" t="s">
        <v>10941</v>
      </c>
      <c r="F6115" s="884" t="s">
        <v>10379</v>
      </c>
    </row>
    <row r="6116" customFormat="false" ht="15" hidden="false" customHeight="false" outlineLevel="0" collapsed="false">
      <c r="A6116" s="884" t="s">
        <v>8464</v>
      </c>
      <c r="B6116" s="884" t="s">
        <v>28480</v>
      </c>
      <c r="C6116" s="885" t="s">
        <v>28481</v>
      </c>
      <c r="D6116" s="884" t="s">
        <v>10649</v>
      </c>
      <c r="E6116" s="884" t="s">
        <v>10493</v>
      </c>
      <c r="F6116" s="884" t="s">
        <v>11266</v>
      </c>
    </row>
    <row r="6117" customFormat="false" ht="15" hidden="false" customHeight="false" outlineLevel="0" collapsed="false">
      <c r="A6117" s="884" t="s">
        <v>8464</v>
      </c>
      <c r="B6117" s="884" t="s">
        <v>28482</v>
      </c>
      <c r="C6117" s="885" t="s">
        <v>28483</v>
      </c>
      <c r="D6117" s="884" t="s">
        <v>10649</v>
      </c>
      <c r="E6117" s="884" t="s">
        <v>10278</v>
      </c>
      <c r="F6117" s="884" t="s">
        <v>11109</v>
      </c>
    </row>
    <row r="6118" customFormat="false" ht="15" hidden="false" customHeight="false" outlineLevel="0" collapsed="false">
      <c r="A6118" s="884" t="s">
        <v>8464</v>
      </c>
      <c r="B6118" s="884" t="s">
        <v>28484</v>
      </c>
      <c r="C6118" s="885" t="s">
        <v>28485</v>
      </c>
      <c r="D6118" s="884" t="s">
        <v>10649</v>
      </c>
      <c r="E6118" s="884" t="s">
        <v>11109</v>
      </c>
      <c r="F6118" s="884" t="s">
        <v>11310</v>
      </c>
    </row>
    <row r="6119" customFormat="false" ht="15" hidden="false" customHeight="false" outlineLevel="0" collapsed="false">
      <c r="A6119" s="884" t="s">
        <v>8464</v>
      </c>
      <c r="B6119" s="884" t="s">
        <v>28486</v>
      </c>
      <c r="C6119" s="885" t="s">
        <v>28487</v>
      </c>
      <c r="D6119" s="884" t="s">
        <v>10649</v>
      </c>
      <c r="E6119" s="884" t="s">
        <v>27169</v>
      </c>
      <c r="F6119" s="884" t="s">
        <v>28369</v>
      </c>
    </row>
    <row r="6120" customFormat="false" ht="15" hidden="false" customHeight="false" outlineLevel="0" collapsed="false">
      <c r="A6120" s="884" t="s">
        <v>8464</v>
      </c>
      <c r="B6120" s="884" t="s">
        <v>28488</v>
      </c>
      <c r="C6120" s="885" t="s">
        <v>28489</v>
      </c>
      <c r="D6120" s="884" t="s">
        <v>10649</v>
      </c>
      <c r="E6120" s="884" t="s">
        <v>10555</v>
      </c>
      <c r="F6120" s="884" t="s">
        <v>10944</v>
      </c>
    </row>
    <row r="6121" customFormat="false" ht="15" hidden="false" customHeight="false" outlineLevel="0" collapsed="false">
      <c r="A6121" s="884" t="s">
        <v>8464</v>
      </c>
      <c r="B6121" s="884" t="s">
        <v>28490</v>
      </c>
      <c r="C6121" s="885" t="s">
        <v>28491</v>
      </c>
      <c r="D6121" s="884" t="s">
        <v>10649</v>
      </c>
      <c r="E6121" s="884" t="s">
        <v>11676</v>
      </c>
      <c r="F6121" s="884" t="s">
        <v>9975</v>
      </c>
    </row>
    <row r="6122" customFormat="false" ht="15" hidden="false" customHeight="false" outlineLevel="0" collapsed="false">
      <c r="A6122" s="884" t="s">
        <v>8464</v>
      </c>
      <c r="B6122" s="884" t="s">
        <v>28492</v>
      </c>
      <c r="C6122" s="885" t="s">
        <v>28493</v>
      </c>
      <c r="D6122" s="884" t="s">
        <v>10649</v>
      </c>
      <c r="E6122" s="884" t="s">
        <v>11266</v>
      </c>
      <c r="F6122" s="884" t="s">
        <v>10769</v>
      </c>
    </row>
    <row r="6123" customFormat="false" ht="15" hidden="false" customHeight="false" outlineLevel="0" collapsed="false">
      <c r="A6123" s="884" t="s">
        <v>8464</v>
      </c>
      <c r="B6123" s="884" t="s">
        <v>28494</v>
      </c>
      <c r="C6123" s="885" t="s">
        <v>28495</v>
      </c>
      <c r="D6123" s="884" t="s">
        <v>10649</v>
      </c>
      <c r="E6123" s="884" t="s">
        <v>11109</v>
      </c>
      <c r="F6123" s="884" t="s">
        <v>11310</v>
      </c>
    </row>
    <row r="6124" customFormat="false" ht="23.25" hidden="false" customHeight="false" outlineLevel="0" collapsed="false">
      <c r="A6124" s="884" t="s">
        <v>8464</v>
      </c>
      <c r="B6124" s="884" t="s">
        <v>28496</v>
      </c>
      <c r="C6124" s="885" t="s">
        <v>28497</v>
      </c>
      <c r="D6124" s="884" t="s">
        <v>10649</v>
      </c>
      <c r="E6124" s="884" t="s">
        <v>10769</v>
      </c>
      <c r="F6124" s="884" t="s">
        <v>11959</v>
      </c>
    </row>
    <row r="6125" customFormat="false" ht="15" hidden="false" customHeight="false" outlineLevel="0" collapsed="false">
      <c r="A6125" s="884" t="s">
        <v>8464</v>
      </c>
      <c r="B6125" s="884" t="s">
        <v>28498</v>
      </c>
      <c r="C6125" s="885" t="s">
        <v>28499</v>
      </c>
      <c r="D6125" s="884" t="s">
        <v>10649</v>
      </c>
      <c r="E6125" s="884" t="s">
        <v>27169</v>
      </c>
      <c r="F6125" s="884" t="s">
        <v>28369</v>
      </c>
    </row>
    <row r="6126" customFormat="false" ht="15" hidden="false" customHeight="false" outlineLevel="0" collapsed="false">
      <c r="A6126" s="884" t="s">
        <v>8464</v>
      </c>
      <c r="B6126" s="884" t="s">
        <v>28500</v>
      </c>
      <c r="C6126" s="885" t="s">
        <v>28501</v>
      </c>
      <c r="D6126" s="884" t="s">
        <v>10649</v>
      </c>
      <c r="E6126" s="884" t="s">
        <v>10642</v>
      </c>
      <c r="F6126" s="884" t="s">
        <v>10966</v>
      </c>
    </row>
    <row r="6127" customFormat="false" ht="15" hidden="false" customHeight="false" outlineLevel="0" collapsed="false">
      <c r="A6127" s="884" t="s">
        <v>8464</v>
      </c>
      <c r="B6127" s="884" t="s">
        <v>28502</v>
      </c>
      <c r="C6127" s="885" t="s">
        <v>28503</v>
      </c>
      <c r="D6127" s="884" t="s">
        <v>10649</v>
      </c>
      <c r="E6127" s="884" t="s">
        <v>10278</v>
      </c>
      <c r="F6127" s="884" t="s">
        <v>11109</v>
      </c>
    </row>
    <row r="6128" customFormat="false" ht="15" hidden="false" customHeight="false" outlineLevel="0" collapsed="false">
      <c r="A6128" s="884" t="s">
        <v>8464</v>
      </c>
      <c r="B6128" s="884" t="s">
        <v>28504</v>
      </c>
      <c r="C6128" s="885" t="s">
        <v>28505</v>
      </c>
      <c r="D6128" s="884" t="s">
        <v>10649</v>
      </c>
      <c r="E6128" s="884" t="s">
        <v>27169</v>
      </c>
      <c r="F6128" s="884" t="s">
        <v>28369</v>
      </c>
    </row>
    <row r="6129" customFormat="false" ht="15" hidden="false" customHeight="false" outlineLevel="0" collapsed="false">
      <c r="A6129" s="884" t="s">
        <v>8464</v>
      </c>
      <c r="B6129" s="884" t="s">
        <v>28506</v>
      </c>
      <c r="C6129" s="885" t="s">
        <v>28507</v>
      </c>
      <c r="D6129" s="884" t="s">
        <v>10649</v>
      </c>
      <c r="E6129" s="884" t="s">
        <v>10642</v>
      </c>
      <c r="F6129" s="884" t="s">
        <v>10966</v>
      </c>
    </row>
    <row r="6130" customFormat="false" ht="15" hidden="false" customHeight="false" outlineLevel="0" collapsed="false">
      <c r="A6130" s="884" t="s">
        <v>8464</v>
      </c>
      <c r="B6130" s="884" t="s">
        <v>28508</v>
      </c>
      <c r="C6130" s="885" t="s">
        <v>28509</v>
      </c>
      <c r="D6130" s="884" t="s">
        <v>10649</v>
      </c>
      <c r="E6130" s="884" t="s">
        <v>10530</v>
      </c>
      <c r="F6130" s="884" t="s">
        <v>10316</v>
      </c>
    </row>
    <row r="6131" customFormat="false" ht="15" hidden="false" customHeight="false" outlineLevel="0" collapsed="false">
      <c r="A6131" s="884" t="s">
        <v>8464</v>
      </c>
      <c r="B6131" s="884" t="s">
        <v>28510</v>
      </c>
      <c r="C6131" s="885" t="s">
        <v>28511</v>
      </c>
      <c r="D6131" s="884" t="s">
        <v>10649</v>
      </c>
      <c r="E6131" s="884" t="s">
        <v>10168</v>
      </c>
      <c r="F6131" s="884" t="s">
        <v>10493</v>
      </c>
    </row>
    <row r="6132" customFormat="false" ht="15" hidden="false" customHeight="false" outlineLevel="0" collapsed="false">
      <c r="A6132" s="884" t="s">
        <v>8464</v>
      </c>
      <c r="B6132" s="884" t="s">
        <v>28512</v>
      </c>
      <c r="C6132" s="885" t="s">
        <v>28513</v>
      </c>
      <c r="D6132" s="884" t="s">
        <v>10649</v>
      </c>
      <c r="E6132" s="884" t="s">
        <v>10478</v>
      </c>
      <c r="F6132" s="884" t="s">
        <v>11989</v>
      </c>
    </row>
    <row r="6133" customFormat="false" ht="23.25" hidden="false" customHeight="false" outlineLevel="0" collapsed="false">
      <c r="A6133" s="884" t="s">
        <v>8464</v>
      </c>
      <c r="B6133" s="884" t="s">
        <v>28514</v>
      </c>
      <c r="C6133" s="885" t="s">
        <v>28515</v>
      </c>
      <c r="D6133" s="884" t="s">
        <v>10649</v>
      </c>
      <c r="E6133" s="884" t="s">
        <v>10978</v>
      </c>
      <c r="F6133" s="884" t="s">
        <v>10642</v>
      </c>
    </row>
    <row r="6134" customFormat="false" ht="15" hidden="false" customHeight="false" outlineLevel="0" collapsed="false">
      <c r="A6134" s="884" t="s">
        <v>8464</v>
      </c>
      <c r="B6134" s="884" t="s">
        <v>28516</v>
      </c>
      <c r="C6134" s="885" t="s">
        <v>28517</v>
      </c>
      <c r="D6134" s="884" t="s">
        <v>10649</v>
      </c>
      <c r="E6134" s="884" t="s">
        <v>10555</v>
      </c>
      <c r="F6134" s="884" t="s">
        <v>10944</v>
      </c>
    </row>
    <row r="6135" customFormat="false" ht="15" hidden="false" customHeight="false" outlineLevel="0" collapsed="false">
      <c r="A6135" s="884" t="s">
        <v>8464</v>
      </c>
      <c r="B6135" s="884" t="s">
        <v>28518</v>
      </c>
      <c r="C6135" s="885" t="s">
        <v>28519</v>
      </c>
      <c r="D6135" s="884" t="s">
        <v>10649</v>
      </c>
      <c r="E6135" s="884" t="s">
        <v>10978</v>
      </c>
      <c r="F6135" s="884" t="s">
        <v>11676</v>
      </c>
    </row>
    <row r="6136" customFormat="false" ht="15" hidden="false" customHeight="false" outlineLevel="0" collapsed="false">
      <c r="A6136" s="884" t="s">
        <v>8464</v>
      </c>
      <c r="B6136" s="884" t="s">
        <v>28520</v>
      </c>
      <c r="C6136" s="885" t="s">
        <v>28521</v>
      </c>
      <c r="D6136" s="884" t="s">
        <v>10649</v>
      </c>
      <c r="E6136" s="884" t="s">
        <v>10478</v>
      </c>
      <c r="F6136" s="884" t="s">
        <v>11989</v>
      </c>
    </row>
    <row r="6137" customFormat="false" ht="15" hidden="false" customHeight="false" outlineLevel="0" collapsed="false">
      <c r="A6137" s="884" t="s">
        <v>8464</v>
      </c>
      <c r="B6137" s="884" t="s">
        <v>28522</v>
      </c>
      <c r="C6137" s="885" t="s">
        <v>28523</v>
      </c>
      <c r="D6137" s="884" t="s">
        <v>10649</v>
      </c>
      <c r="E6137" s="884" t="s">
        <v>10379</v>
      </c>
      <c r="F6137" s="884" t="s">
        <v>11803</v>
      </c>
    </row>
    <row r="6138" customFormat="false" ht="15" hidden="false" customHeight="false" outlineLevel="0" collapsed="false">
      <c r="A6138" s="884" t="s">
        <v>8464</v>
      </c>
      <c r="B6138" s="884" t="s">
        <v>28524</v>
      </c>
      <c r="C6138" s="885" t="s">
        <v>28525</v>
      </c>
      <c r="D6138" s="884" t="s">
        <v>10649</v>
      </c>
      <c r="E6138" s="884" t="s">
        <v>11100</v>
      </c>
      <c r="F6138" s="884" t="s">
        <v>11518</v>
      </c>
    </row>
    <row r="6139" customFormat="false" ht="15" hidden="false" customHeight="false" outlineLevel="0" collapsed="false">
      <c r="A6139" s="884" t="s">
        <v>8464</v>
      </c>
      <c r="B6139" s="884" t="s">
        <v>28526</v>
      </c>
      <c r="C6139" s="885" t="s">
        <v>28527</v>
      </c>
      <c r="D6139" s="884" t="s">
        <v>10649</v>
      </c>
      <c r="E6139" s="884" t="s">
        <v>11518</v>
      </c>
      <c r="F6139" s="884" t="s">
        <v>10307</v>
      </c>
    </row>
    <row r="6140" customFormat="false" ht="15" hidden="false" customHeight="false" outlineLevel="0" collapsed="false">
      <c r="A6140" s="884" t="s">
        <v>8464</v>
      </c>
      <c r="B6140" s="884" t="s">
        <v>28528</v>
      </c>
      <c r="C6140" s="885" t="s">
        <v>28529</v>
      </c>
      <c r="D6140" s="884" t="s">
        <v>10649</v>
      </c>
      <c r="E6140" s="884" t="s">
        <v>10963</v>
      </c>
      <c r="F6140" s="884" t="s">
        <v>11393</v>
      </c>
    </row>
    <row r="6141" customFormat="false" ht="15" hidden="false" customHeight="false" outlineLevel="0" collapsed="false">
      <c r="A6141" s="884" t="s">
        <v>8464</v>
      </c>
      <c r="B6141" s="884" t="s">
        <v>28530</v>
      </c>
      <c r="C6141" s="885" t="s">
        <v>28531</v>
      </c>
      <c r="D6141" s="884" t="s">
        <v>10649</v>
      </c>
      <c r="E6141" s="884" t="s">
        <v>11979</v>
      </c>
      <c r="F6141" s="884" t="s">
        <v>11989</v>
      </c>
    </row>
    <row r="6142" customFormat="false" ht="15" hidden="false" customHeight="false" outlineLevel="0" collapsed="false">
      <c r="A6142" s="884" t="s">
        <v>8464</v>
      </c>
      <c r="B6142" s="884" t="s">
        <v>28532</v>
      </c>
      <c r="C6142" s="885" t="s">
        <v>28533</v>
      </c>
      <c r="D6142" s="884" t="s">
        <v>10649</v>
      </c>
      <c r="E6142" s="884" t="s">
        <v>10944</v>
      </c>
      <c r="F6142" s="884" t="s">
        <v>10944</v>
      </c>
    </row>
    <row r="6143" customFormat="false" ht="15" hidden="false" customHeight="false" outlineLevel="0" collapsed="false">
      <c r="A6143" s="884" t="s">
        <v>8464</v>
      </c>
      <c r="B6143" s="884" t="s">
        <v>28534</v>
      </c>
      <c r="C6143" s="885" t="s">
        <v>28535</v>
      </c>
      <c r="D6143" s="884" t="s">
        <v>10649</v>
      </c>
      <c r="E6143" s="884" t="s">
        <v>11979</v>
      </c>
      <c r="F6143" s="884" t="s">
        <v>11989</v>
      </c>
    </row>
    <row r="6144" customFormat="false" ht="15" hidden="false" customHeight="false" outlineLevel="0" collapsed="false">
      <c r="A6144" s="884" t="s">
        <v>8464</v>
      </c>
      <c r="B6144" s="884" t="s">
        <v>28536</v>
      </c>
      <c r="C6144" s="885" t="s">
        <v>28537</v>
      </c>
      <c r="D6144" s="884" t="s">
        <v>10649</v>
      </c>
      <c r="E6144" s="884" t="s">
        <v>10168</v>
      </c>
      <c r="F6144" s="884" t="s">
        <v>10799</v>
      </c>
    </row>
    <row r="6145" customFormat="false" ht="15" hidden="false" customHeight="false" outlineLevel="0" collapsed="false">
      <c r="A6145" s="884" t="s">
        <v>8464</v>
      </c>
      <c r="B6145" s="884" t="s">
        <v>28538</v>
      </c>
      <c r="C6145" s="885" t="s">
        <v>28539</v>
      </c>
      <c r="D6145" s="884" t="s">
        <v>10649</v>
      </c>
      <c r="E6145" s="884" t="s">
        <v>11053</v>
      </c>
      <c r="F6145" s="884" t="s">
        <v>11360</v>
      </c>
    </row>
    <row r="6146" customFormat="false" ht="15" hidden="false" customHeight="false" outlineLevel="0" collapsed="false">
      <c r="A6146" s="884" t="s">
        <v>8464</v>
      </c>
      <c r="B6146" s="884" t="s">
        <v>28540</v>
      </c>
      <c r="C6146" s="885" t="s">
        <v>28541</v>
      </c>
      <c r="D6146" s="884" t="s">
        <v>10649</v>
      </c>
      <c r="E6146" s="884" t="s">
        <v>27317</v>
      </c>
      <c r="F6146" s="884" t="s">
        <v>28542</v>
      </c>
    </row>
    <row r="6147" customFormat="false" ht="15" hidden="false" customHeight="false" outlineLevel="0" collapsed="false">
      <c r="A6147" s="884" t="s">
        <v>8464</v>
      </c>
      <c r="B6147" s="884" t="s">
        <v>28543</v>
      </c>
      <c r="C6147" s="885" t="s">
        <v>28544</v>
      </c>
      <c r="D6147" s="884" t="s">
        <v>10649</v>
      </c>
      <c r="E6147" s="884" t="s">
        <v>28545</v>
      </c>
      <c r="F6147" s="884" t="s">
        <v>28546</v>
      </c>
    </row>
    <row r="6148" customFormat="false" ht="15" hidden="false" customHeight="false" outlineLevel="0" collapsed="false">
      <c r="A6148" s="884" t="s">
        <v>8464</v>
      </c>
      <c r="B6148" s="884" t="s">
        <v>28547</v>
      </c>
      <c r="C6148" s="885" t="s">
        <v>28548</v>
      </c>
      <c r="D6148" s="884" t="s">
        <v>10649</v>
      </c>
      <c r="E6148" s="884" t="s">
        <v>11884</v>
      </c>
      <c r="F6148" s="884" t="s">
        <v>23869</v>
      </c>
    </row>
    <row r="6149" customFormat="false" ht="15" hidden="false" customHeight="false" outlineLevel="0" collapsed="false">
      <c r="A6149" s="884" t="s">
        <v>8464</v>
      </c>
      <c r="B6149" s="884" t="s">
        <v>28549</v>
      </c>
      <c r="C6149" s="885" t="s">
        <v>28550</v>
      </c>
      <c r="D6149" s="884" t="s">
        <v>10649</v>
      </c>
      <c r="E6149" s="884" t="s">
        <v>10569</v>
      </c>
      <c r="F6149" s="884" t="s">
        <v>10969</v>
      </c>
    </row>
    <row r="6150" customFormat="false" ht="15" hidden="false" customHeight="false" outlineLevel="0" collapsed="false">
      <c r="A6150" s="884" t="s">
        <v>8464</v>
      </c>
      <c r="B6150" s="884" t="s">
        <v>28551</v>
      </c>
      <c r="C6150" s="885" t="s">
        <v>28552</v>
      </c>
      <c r="D6150" s="884" t="s">
        <v>10649</v>
      </c>
      <c r="E6150" s="884" t="s">
        <v>11989</v>
      </c>
      <c r="F6150" s="884" t="s">
        <v>10642</v>
      </c>
    </row>
    <row r="6151" customFormat="false" ht="15" hidden="false" customHeight="false" outlineLevel="0" collapsed="false">
      <c r="A6151" s="884" t="s">
        <v>8464</v>
      </c>
      <c r="B6151" s="884" t="s">
        <v>28553</v>
      </c>
      <c r="C6151" s="885" t="s">
        <v>28554</v>
      </c>
      <c r="D6151" s="884" t="s">
        <v>10649</v>
      </c>
      <c r="E6151" s="884" t="s">
        <v>23062</v>
      </c>
      <c r="F6151" s="884" t="s">
        <v>11459</v>
      </c>
    </row>
    <row r="6152" customFormat="false" ht="15" hidden="false" customHeight="false" outlineLevel="0" collapsed="false">
      <c r="A6152" s="884" t="s">
        <v>8464</v>
      </c>
      <c r="B6152" s="884" t="s">
        <v>28555</v>
      </c>
      <c r="C6152" s="885" t="s">
        <v>28556</v>
      </c>
      <c r="D6152" s="884" t="s">
        <v>9633</v>
      </c>
      <c r="E6152" s="884" t="s">
        <v>21696</v>
      </c>
      <c r="F6152" s="884" t="s">
        <v>9888</v>
      </c>
    </row>
    <row r="6153" customFormat="false" ht="15" hidden="false" customHeight="false" outlineLevel="0" collapsed="false">
      <c r="A6153" s="884" t="s">
        <v>8464</v>
      </c>
      <c r="B6153" s="884" t="s">
        <v>28557</v>
      </c>
      <c r="C6153" s="885" t="s">
        <v>28558</v>
      </c>
      <c r="D6153" s="884" t="s">
        <v>9633</v>
      </c>
      <c r="E6153" s="884" t="s">
        <v>21189</v>
      </c>
      <c r="F6153" s="884" t="s">
        <v>17246</v>
      </c>
    </row>
    <row r="6154" customFormat="false" ht="15" hidden="false" customHeight="false" outlineLevel="0" collapsed="false">
      <c r="A6154" s="884" t="s">
        <v>8464</v>
      </c>
      <c r="B6154" s="884" t="s">
        <v>28559</v>
      </c>
      <c r="C6154" s="885" t="s">
        <v>28560</v>
      </c>
      <c r="D6154" s="884" t="s">
        <v>9633</v>
      </c>
      <c r="E6154" s="884" t="s">
        <v>12081</v>
      </c>
      <c r="F6154" s="884" t="s">
        <v>22104</v>
      </c>
    </row>
    <row r="6155" customFormat="false" ht="15" hidden="false" customHeight="false" outlineLevel="0" collapsed="false">
      <c r="A6155" s="884" t="s">
        <v>8464</v>
      </c>
      <c r="B6155" s="884" t="s">
        <v>28561</v>
      </c>
      <c r="C6155" s="885" t="s">
        <v>28562</v>
      </c>
      <c r="D6155" s="884" t="s">
        <v>9633</v>
      </c>
      <c r="E6155" s="884" t="s">
        <v>28280</v>
      </c>
      <c r="F6155" s="884" t="s">
        <v>22846</v>
      </c>
    </row>
    <row r="6156" customFormat="false" ht="15" hidden="false" customHeight="false" outlineLevel="0" collapsed="false">
      <c r="A6156" s="884" t="s">
        <v>8464</v>
      </c>
      <c r="B6156" s="884" t="s">
        <v>28563</v>
      </c>
      <c r="C6156" s="885" t="s">
        <v>28564</v>
      </c>
      <c r="D6156" s="884" t="s">
        <v>9633</v>
      </c>
      <c r="E6156" s="884" t="s">
        <v>11580</v>
      </c>
      <c r="F6156" s="884" t="s">
        <v>19842</v>
      </c>
    </row>
    <row r="6157" customFormat="false" ht="15" hidden="false" customHeight="false" outlineLevel="0" collapsed="false">
      <c r="A6157" s="884" t="s">
        <v>8464</v>
      </c>
      <c r="B6157" s="884" t="s">
        <v>28565</v>
      </c>
      <c r="C6157" s="885" t="s">
        <v>28566</v>
      </c>
      <c r="D6157" s="884" t="s">
        <v>9633</v>
      </c>
      <c r="E6157" s="884" t="s">
        <v>27454</v>
      </c>
      <c r="F6157" s="884" t="s">
        <v>15652</v>
      </c>
    </row>
    <row r="6158" customFormat="false" ht="15" hidden="false" customHeight="false" outlineLevel="0" collapsed="false">
      <c r="A6158" s="884" t="s">
        <v>8464</v>
      </c>
      <c r="B6158" s="884" t="s">
        <v>28567</v>
      </c>
      <c r="C6158" s="885" t="s">
        <v>28568</v>
      </c>
      <c r="D6158" s="884" t="s">
        <v>9633</v>
      </c>
      <c r="E6158" s="884" t="s">
        <v>28569</v>
      </c>
      <c r="F6158" s="884" t="s">
        <v>28570</v>
      </c>
    </row>
    <row r="6159" customFormat="false" ht="15" hidden="false" customHeight="false" outlineLevel="0" collapsed="false">
      <c r="A6159" s="884" t="s">
        <v>8464</v>
      </c>
      <c r="B6159" s="884" t="s">
        <v>28571</v>
      </c>
      <c r="C6159" s="885" t="s">
        <v>28572</v>
      </c>
      <c r="D6159" s="884" t="s">
        <v>9633</v>
      </c>
      <c r="E6159" s="884" t="s">
        <v>21923</v>
      </c>
      <c r="F6159" s="884" t="s">
        <v>28573</v>
      </c>
    </row>
    <row r="6160" customFormat="false" ht="15" hidden="false" customHeight="false" outlineLevel="0" collapsed="false">
      <c r="A6160" s="884" t="s">
        <v>8464</v>
      </c>
      <c r="B6160" s="884" t="s">
        <v>28574</v>
      </c>
      <c r="C6160" s="885" t="s">
        <v>28575</v>
      </c>
      <c r="D6160" s="884" t="s">
        <v>9633</v>
      </c>
      <c r="E6160" s="884" t="s">
        <v>19559</v>
      </c>
      <c r="F6160" s="884" t="s">
        <v>15778</v>
      </c>
    </row>
    <row r="6161" customFormat="false" ht="15" hidden="false" customHeight="false" outlineLevel="0" collapsed="false">
      <c r="A6161" s="884" t="s">
        <v>8464</v>
      </c>
      <c r="B6161" s="884" t="s">
        <v>28576</v>
      </c>
      <c r="C6161" s="885" t="s">
        <v>28577</v>
      </c>
      <c r="D6161" s="884" t="s">
        <v>9633</v>
      </c>
      <c r="E6161" s="884" t="s">
        <v>28578</v>
      </c>
      <c r="F6161" s="884" t="s">
        <v>28579</v>
      </c>
    </row>
    <row r="6162" customFormat="false" ht="15" hidden="false" customHeight="false" outlineLevel="0" collapsed="false">
      <c r="A6162" s="884" t="s">
        <v>8464</v>
      </c>
      <c r="B6162" s="884" t="s">
        <v>28580</v>
      </c>
      <c r="C6162" s="885" t="s">
        <v>28581</v>
      </c>
      <c r="D6162" s="884" t="s">
        <v>9633</v>
      </c>
      <c r="E6162" s="884" t="s">
        <v>28582</v>
      </c>
      <c r="F6162" s="884" t="s">
        <v>28583</v>
      </c>
    </row>
    <row r="6163" customFormat="false" ht="15" hidden="false" customHeight="false" outlineLevel="0" collapsed="false">
      <c r="A6163" s="884" t="s">
        <v>8464</v>
      </c>
      <c r="B6163" s="884" t="s">
        <v>28584</v>
      </c>
      <c r="C6163" s="885" t="s">
        <v>28585</v>
      </c>
      <c r="D6163" s="884" t="s">
        <v>9633</v>
      </c>
      <c r="E6163" s="884" t="s">
        <v>28586</v>
      </c>
      <c r="F6163" s="884" t="s">
        <v>28587</v>
      </c>
    </row>
    <row r="6164" customFormat="false" ht="15" hidden="false" customHeight="false" outlineLevel="0" collapsed="false">
      <c r="A6164" s="884" t="s">
        <v>8464</v>
      </c>
      <c r="B6164" s="884" t="s">
        <v>28588</v>
      </c>
      <c r="C6164" s="885" t="s">
        <v>28589</v>
      </c>
      <c r="D6164" s="884" t="s">
        <v>9633</v>
      </c>
      <c r="E6164" s="884" t="s">
        <v>21407</v>
      </c>
      <c r="F6164" s="884" t="s">
        <v>28590</v>
      </c>
    </row>
    <row r="6165" customFormat="false" ht="15" hidden="false" customHeight="false" outlineLevel="0" collapsed="false">
      <c r="A6165" s="884" t="s">
        <v>8464</v>
      </c>
      <c r="B6165" s="884" t="s">
        <v>28591</v>
      </c>
      <c r="C6165" s="885" t="s">
        <v>28592</v>
      </c>
      <c r="D6165" s="884" t="s">
        <v>9633</v>
      </c>
      <c r="E6165" s="884" t="s">
        <v>28593</v>
      </c>
      <c r="F6165" s="884" t="s">
        <v>28594</v>
      </c>
    </row>
    <row r="6166" customFormat="false" ht="15" hidden="false" customHeight="false" outlineLevel="0" collapsed="false">
      <c r="A6166" s="884" t="s">
        <v>8464</v>
      </c>
      <c r="B6166" s="884" t="s">
        <v>28595</v>
      </c>
      <c r="C6166" s="885" t="s">
        <v>28596</v>
      </c>
      <c r="D6166" s="884" t="s">
        <v>9633</v>
      </c>
      <c r="E6166" s="884" t="s">
        <v>10460</v>
      </c>
      <c r="F6166" s="884" t="s">
        <v>14739</v>
      </c>
    </row>
    <row r="6167" customFormat="false" ht="15" hidden="false" customHeight="false" outlineLevel="0" collapsed="false">
      <c r="A6167" s="884" t="s">
        <v>8464</v>
      </c>
      <c r="B6167" s="884" t="s">
        <v>28597</v>
      </c>
      <c r="C6167" s="885" t="s">
        <v>28598</v>
      </c>
      <c r="D6167" s="884" t="s">
        <v>9633</v>
      </c>
      <c r="E6167" s="884" t="s">
        <v>28599</v>
      </c>
      <c r="F6167" s="884" t="s">
        <v>27982</v>
      </c>
    </row>
    <row r="6168" customFormat="false" ht="15" hidden="false" customHeight="false" outlineLevel="0" collapsed="false">
      <c r="A6168" s="884" t="s">
        <v>8464</v>
      </c>
      <c r="B6168" s="884" t="s">
        <v>28600</v>
      </c>
      <c r="C6168" s="885" t="s">
        <v>28601</v>
      </c>
      <c r="D6168" s="884" t="s">
        <v>9633</v>
      </c>
      <c r="E6168" s="884" t="s">
        <v>28602</v>
      </c>
      <c r="F6168" s="884" t="s">
        <v>12574</v>
      </c>
    </row>
    <row r="6169" customFormat="false" ht="15" hidden="false" customHeight="false" outlineLevel="0" collapsed="false">
      <c r="A6169" s="884" t="s">
        <v>28603</v>
      </c>
      <c r="B6169" s="884" t="n">
        <v>13532</v>
      </c>
      <c r="C6169" s="885" t="s">
        <v>28604</v>
      </c>
      <c r="D6169" s="884" t="s">
        <v>28605</v>
      </c>
      <c r="E6169" s="884" t="s">
        <v>28606</v>
      </c>
      <c r="F6169" s="884" t="s">
        <v>28606</v>
      </c>
    </row>
    <row r="6170" customFormat="false" ht="15" hidden="false" customHeight="false" outlineLevel="0" collapsed="false">
      <c r="A6170" s="884" t="s">
        <v>28603</v>
      </c>
      <c r="B6170" s="884" t="n">
        <v>4757</v>
      </c>
      <c r="C6170" s="885" t="s">
        <v>28607</v>
      </c>
      <c r="D6170" s="884" t="s">
        <v>28608</v>
      </c>
      <c r="E6170" s="884" t="s">
        <v>20204</v>
      </c>
      <c r="F6170" s="884" t="s">
        <v>28609</v>
      </c>
    </row>
    <row r="6171" customFormat="false" ht="23.25" hidden="false" customHeight="false" outlineLevel="0" collapsed="false">
      <c r="A6171" s="884" t="s">
        <v>28603</v>
      </c>
      <c r="B6171" s="884" t="n">
        <v>12075</v>
      </c>
      <c r="C6171" s="885" t="s">
        <v>28610</v>
      </c>
      <c r="D6171" s="884" t="s">
        <v>28605</v>
      </c>
      <c r="E6171" s="884" t="s">
        <v>28611</v>
      </c>
      <c r="F6171" s="884" t="s">
        <v>28611</v>
      </c>
    </row>
    <row r="6172" customFormat="false" ht="23.25" hidden="false" customHeight="false" outlineLevel="0" collapsed="false">
      <c r="A6172" s="884" t="s">
        <v>28603</v>
      </c>
      <c r="B6172" s="884" t="n">
        <v>13617</v>
      </c>
      <c r="C6172" s="885" t="s">
        <v>28612</v>
      </c>
      <c r="D6172" s="884" t="s">
        <v>28605</v>
      </c>
      <c r="E6172" s="884" t="s">
        <v>28613</v>
      </c>
      <c r="F6172" s="884" t="s">
        <v>28613</v>
      </c>
    </row>
    <row r="6173" customFormat="false" ht="15" hidden="false" customHeight="false" outlineLevel="0" collapsed="false">
      <c r="A6173" s="884" t="s">
        <v>28603</v>
      </c>
      <c r="B6173" s="884" t="n">
        <v>1159</v>
      </c>
      <c r="C6173" s="885" t="s">
        <v>28614</v>
      </c>
      <c r="D6173" s="884" t="s">
        <v>28605</v>
      </c>
      <c r="E6173" s="884" t="s">
        <v>28615</v>
      </c>
      <c r="F6173" s="884" t="s">
        <v>28615</v>
      </c>
    </row>
    <row r="6174" customFormat="false" ht="23.25" hidden="false" customHeight="false" outlineLevel="0" collapsed="false">
      <c r="A6174" s="884" t="s">
        <v>28603</v>
      </c>
      <c r="B6174" s="884" t="n">
        <v>2404</v>
      </c>
      <c r="C6174" s="885" t="s">
        <v>28616</v>
      </c>
      <c r="D6174" s="884" t="s">
        <v>28617</v>
      </c>
      <c r="E6174" s="884" t="s">
        <v>28618</v>
      </c>
      <c r="F6174" s="884" t="s">
        <v>28618</v>
      </c>
    </row>
    <row r="6175" customFormat="false" ht="23.25" hidden="false" customHeight="false" outlineLevel="0" collapsed="false">
      <c r="A6175" s="884" t="s">
        <v>28603</v>
      </c>
      <c r="B6175" s="884" t="n">
        <v>2720</v>
      </c>
      <c r="C6175" s="885" t="s">
        <v>28619</v>
      </c>
      <c r="D6175" s="884" t="s">
        <v>28608</v>
      </c>
      <c r="E6175" s="884" t="s">
        <v>28620</v>
      </c>
      <c r="F6175" s="884" t="s">
        <v>28620</v>
      </c>
    </row>
    <row r="6176" customFormat="false" ht="23.25" hidden="false" customHeight="false" outlineLevel="0" collapsed="false">
      <c r="A6176" s="884" t="s">
        <v>28603</v>
      </c>
      <c r="B6176" s="884" t="n">
        <v>2719</v>
      </c>
      <c r="C6176" s="885" t="s">
        <v>28621</v>
      </c>
      <c r="D6176" s="884" t="s">
        <v>28608</v>
      </c>
      <c r="E6176" s="884" t="s">
        <v>28622</v>
      </c>
      <c r="F6176" s="884" t="s">
        <v>28622</v>
      </c>
    </row>
    <row r="6177" customFormat="false" ht="23.25" hidden="false" customHeight="false" outlineLevel="0" collapsed="false">
      <c r="A6177" s="884" t="s">
        <v>28603</v>
      </c>
      <c r="B6177" s="884" t="n">
        <v>13382</v>
      </c>
      <c r="C6177" s="885" t="s">
        <v>28623</v>
      </c>
      <c r="D6177" s="884" t="s">
        <v>28605</v>
      </c>
      <c r="E6177" s="884" t="s">
        <v>28624</v>
      </c>
      <c r="F6177" s="884" t="s">
        <v>28624</v>
      </c>
    </row>
    <row r="6178" customFormat="false" ht="23.25" hidden="false" customHeight="false" outlineLevel="0" collapsed="false">
      <c r="A6178" s="884" t="s">
        <v>28603</v>
      </c>
      <c r="B6178" s="884" t="n">
        <v>20198</v>
      </c>
      <c r="C6178" s="885" t="s">
        <v>28625</v>
      </c>
      <c r="D6178" s="884" t="s">
        <v>28626</v>
      </c>
      <c r="E6178" s="884" t="s">
        <v>28627</v>
      </c>
      <c r="F6178" s="884" t="s">
        <v>28627</v>
      </c>
    </row>
    <row r="6179" customFormat="false" ht="23.25" hidden="false" customHeight="false" outlineLevel="0" collapsed="false">
      <c r="A6179" s="884" t="s">
        <v>28603</v>
      </c>
      <c r="B6179" s="884" t="n">
        <v>4126</v>
      </c>
      <c r="C6179" s="885" t="s">
        <v>28628</v>
      </c>
      <c r="D6179" s="884" t="s">
        <v>28605</v>
      </c>
      <c r="E6179" s="884" t="s">
        <v>28629</v>
      </c>
      <c r="F6179" s="884" t="s">
        <v>28629</v>
      </c>
    </row>
    <row r="6180" customFormat="false" ht="23.25" hidden="false" customHeight="false" outlineLevel="0" collapsed="false">
      <c r="A6180" s="884" t="s">
        <v>28603</v>
      </c>
      <c r="B6180" s="884" t="n">
        <v>10615</v>
      </c>
      <c r="C6180" s="885" t="s">
        <v>28630</v>
      </c>
      <c r="D6180" s="884" t="s">
        <v>28605</v>
      </c>
      <c r="E6180" s="884" t="s">
        <v>28631</v>
      </c>
      <c r="F6180" s="884" t="s">
        <v>28631</v>
      </c>
    </row>
    <row r="6181" customFormat="false" ht="15" hidden="false" customHeight="false" outlineLevel="0" collapsed="false">
      <c r="A6181" s="884" t="s">
        <v>28603</v>
      </c>
      <c r="B6181" s="884" t="n">
        <v>13860</v>
      </c>
      <c r="C6181" s="885" t="s">
        <v>28632</v>
      </c>
      <c r="D6181" s="884" t="s">
        <v>28605</v>
      </c>
      <c r="E6181" s="884" t="s">
        <v>28633</v>
      </c>
      <c r="F6181" s="884" t="s">
        <v>28633</v>
      </c>
    </row>
    <row r="6182" customFormat="false" ht="23.25" hidden="false" customHeight="false" outlineLevel="0" collapsed="false">
      <c r="A6182" s="884" t="s">
        <v>28603</v>
      </c>
      <c r="B6182" s="884" t="n">
        <v>38605</v>
      </c>
      <c r="C6182" s="885" t="s">
        <v>28634</v>
      </c>
      <c r="D6182" s="884" t="s">
        <v>28605</v>
      </c>
      <c r="E6182" s="884" t="s">
        <v>28635</v>
      </c>
      <c r="F6182" s="884" t="s">
        <v>28635</v>
      </c>
    </row>
    <row r="6183" customFormat="false" ht="15" hidden="false" customHeight="false" outlineLevel="0" collapsed="false">
      <c r="A6183" s="884" t="s">
        <v>28603</v>
      </c>
      <c r="B6183" s="884" t="n">
        <v>11270</v>
      </c>
      <c r="C6183" s="885" t="s">
        <v>28636</v>
      </c>
      <c r="D6183" s="884" t="s">
        <v>28605</v>
      </c>
      <c r="E6183" s="884" t="s">
        <v>23932</v>
      </c>
      <c r="F6183" s="884" t="s">
        <v>23932</v>
      </c>
    </row>
    <row r="6184" customFormat="false" ht="15" hidden="false" customHeight="false" outlineLevel="0" collapsed="false">
      <c r="A6184" s="884" t="s">
        <v>28603</v>
      </c>
      <c r="B6184" s="884" t="n">
        <v>412</v>
      </c>
      <c r="C6184" s="885" t="s">
        <v>28637</v>
      </c>
      <c r="D6184" s="884" t="s">
        <v>28605</v>
      </c>
      <c r="E6184" s="884" t="s">
        <v>10301</v>
      </c>
      <c r="F6184" s="884" t="s">
        <v>10301</v>
      </c>
    </row>
    <row r="6185" customFormat="false" ht="15" hidden="false" customHeight="false" outlineLevel="0" collapsed="false">
      <c r="A6185" s="884" t="s">
        <v>28603</v>
      </c>
      <c r="B6185" s="884" t="n">
        <v>414</v>
      </c>
      <c r="C6185" s="885" t="s">
        <v>28638</v>
      </c>
      <c r="D6185" s="884" t="s">
        <v>28605</v>
      </c>
      <c r="E6185" s="884" t="s">
        <v>10796</v>
      </c>
      <c r="F6185" s="884" t="s">
        <v>10796</v>
      </c>
    </row>
    <row r="6186" customFormat="false" ht="15" hidden="false" customHeight="false" outlineLevel="0" collapsed="false">
      <c r="A6186" s="884" t="s">
        <v>28603</v>
      </c>
      <c r="B6186" s="884" t="n">
        <v>410</v>
      </c>
      <c r="C6186" s="885" t="s">
        <v>28639</v>
      </c>
      <c r="D6186" s="884" t="s">
        <v>28605</v>
      </c>
      <c r="E6186" s="884" t="s">
        <v>11989</v>
      </c>
      <c r="F6186" s="884" t="s">
        <v>11989</v>
      </c>
    </row>
    <row r="6187" customFormat="false" ht="15" hidden="false" customHeight="false" outlineLevel="0" collapsed="false">
      <c r="A6187" s="884" t="s">
        <v>28603</v>
      </c>
      <c r="B6187" s="884" t="n">
        <v>411</v>
      </c>
      <c r="C6187" s="885" t="s">
        <v>28640</v>
      </c>
      <c r="D6187" s="884" t="s">
        <v>28605</v>
      </c>
      <c r="E6187" s="884" t="s">
        <v>11676</v>
      </c>
      <c r="F6187" s="884" t="s">
        <v>11676</v>
      </c>
    </row>
    <row r="6188" customFormat="false" ht="15" hidden="false" customHeight="false" outlineLevel="0" collapsed="false">
      <c r="A6188" s="884" t="s">
        <v>28603</v>
      </c>
      <c r="B6188" s="884" t="n">
        <v>408</v>
      </c>
      <c r="C6188" s="885" t="s">
        <v>28641</v>
      </c>
      <c r="D6188" s="884" t="s">
        <v>28605</v>
      </c>
      <c r="E6188" s="884" t="s">
        <v>14959</v>
      </c>
      <c r="F6188" s="884" t="s">
        <v>14959</v>
      </c>
    </row>
    <row r="6189" customFormat="false" ht="15" hidden="false" customHeight="false" outlineLevel="0" collapsed="false">
      <c r="A6189" s="884" t="s">
        <v>28603</v>
      </c>
      <c r="B6189" s="884" t="n">
        <v>39131</v>
      </c>
      <c r="C6189" s="885" t="s">
        <v>28642</v>
      </c>
      <c r="D6189" s="884" t="s">
        <v>28605</v>
      </c>
      <c r="E6189" s="884" t="s">
        <v>23402</v>
      </c>
      <c r="F6189" s="884" t="s">
        <v>23402</v>
      </c>
    </row>
    <row r="6190" customFormat="false" ht="15" hidden="false" customHeight="false" outlineLevel="0" collapsed="false">
      <c r="A6190" s="884" t="s">
        <v>28603</v>
      </c>
      <c r="B6190" s="884" t="n">
        <v>394</v>
      </c>
      <c r="C6190" s="885" t="s">
        <v>28643</v>
      </c>
      <c r="D6190" s="884" t="s">
        <v>28605</v>
      </c>
      <c r="E6190" s="884" t="s">
        <v>23920</v>
      </c>
      <c r="F6190" s="884" t="s">
        <v>23920</v>
      </c>
    </row>
    <row r="6191" customFormat="false" ht="15" hidden="false" customHeight="false" outlineLevel="0" collapsed="false">
      <c r="A6191" s="884" t="s">
        <v>28603</v>
      </c>
      <c r="B6191" s="884" t="n">
        <v>39130</v>
      </c>
      <c r="C6191" s="885" t="s">
        <v>28644</v>
      </c>
      <c r="D6191" s="884" t="s">
        <v>28605</v>
      </c>
      <c r="E6191" s="884" t="s">
        <v>23829</v>
      </c>
      <c r="F6191" s="884" t="s">
        <v>23829</v>
      </c>
    </row>
    <row r="6192" customFormat="false" ht="15" hidden="false" customHeight="false" outlineLevel="0" collapsed="false">
      <c r="A6192" s="884" t="s">
        <v>28603</v>
      </c>
      <c r="B6192" s="884" t="n">
        <v>395</v>
      </c>
      <c r="C6192" s="885" t="s">
        <v>28645</v>
      </c>
      <c r="D6192" s="884" t="s">
        <v>28605</v>
      </c>
      <c r="E6192" s="884" t="s">
        <v>27329</v>
      </c>
      <c r="F6192" s="884" t="s">
        <v>27329</v>
      </c>
    </row>
    <row r="6193" customFormat="false" ht="15" hidden="false" customHeight="false" outlineLevel="0" collapsed="false">
      <c r="A6193" s="884" t="s">
        <v>28603</v>
      </c>
      <c r="B6193" s="884" t="n">
        <v>39127</v>
      </c>
      <c r="C6193" s="885" t="s">
        <v>28646</v>
      </c>
      <c r="D6193" s="884" t="s">
        <v>28605</v>
      </c>
      <c r="E6193" s="884" t="s">
        <v>11393</v>
      </c>
      <c r="F6193" s="884" t="s">
        <v>11393</v>
      </c>
    </row>
    <row r="6194" customFormat="false" ht="15" hidden="false" customHeight="false" outlineLevel="0" collapsed="false">
      <c r="A6194" s="884" t="s">
        <v>28603</v>
      </c>
      <c r="B6194" s="884" t="n">
        <v>392</v>
      </c>
      <c r="C6194" s="885" t="s">
        <v>28647</v>
      </c>
      <c r="D6194" s="884" t="s">
        <v>28605</v>
      </c>
      <c r="E6194" s="884" t="s">
        <v>11543</v>
      </c>
      <c r="F6194" s="884" t="s">
        <v>11543</v>
      </c>
    </row>
    <row r="6195" customFormat="false" ht="15" hidden="false" customHeight="false" outlineLevel="0" collapsed="false">
      <c r="A6195" s="884" t="s">
        <v>28603</v>
      </c>
      <c r="B6195" s="884" t="n">
        <v>39129</v>
      </c>
      <c r="C6195" s="885" t="s">
        <v>28648</v>
      </c>
      <c r="D6195" s="884" t="s">
        <v>28605</v>
      </c>
      <c r="E6195" s="884" t="s">
        <v>10877</v>
      </c>
      <c r="F6195" s="884" t="s">
        <v>10877</v>
      </c>
    </row>
    <row r="6196" customFormat="false" ht="15" hidden="false" customHeight="false" outlineLevel="0" collapsed="false">
      <c r="A6196" s="884" t="s">
        <v>28603</v>
      </c>
      <c r="B6196" s="884" t="n">
        <v>393</v>
      </c>
      <c r="C6196" s="885" t="s">
        <v>28649</v>
      </c>
      <c r="D6196" s="884" t="s">
        <v>28605</v>
      </c>
      <c r="E6196" s="884" t="s">
        <v>9389</v>
      </c>
      <c r="F6196" s="884" t="s">
        <v>9389</v>
      </c>
    </row>
    <row r="6197" customFormat="false" ht="15" hidden="false" customHeight="false" outlineLevel="0" collapsed="false">
      <c r="A6197" s="884" t="s">
        <v>28603</v>
      </c>
      <c r="B6197" s="884" t="n">
        <v>39133</v>
      </c>
      <c r="C6197" s="885" t="s">
        <v>28650</v>
      </c>
      <c r="D6197" s="884" t="s">
        <v>28605</v>
      </c>
      <c r="E6197" s="884" t="s">
        <v>10165</v>
      </c>
      <c r="F6197" s="884" t="s">
        <v>10165</v>
      </c>
    </row>
    <row r="6198" customFormat="false" ht="15" hidden="false" customHeight="false" outlineLevel="0" collapsed="false">
      <c r="A6198" s="884" t="s">
        <v>28603</v>
      </c>
      <c r="B6198" s="884" t="n">
        <v>397</v>
      </c>
      <c r="C6198" s="885" t="s">
        <v>28651</v>
      </c>
      <c r="D6198" s="884" t="s">
        <v>28605</v>
      </c>
      <c r="E6198" s="884" t="s">
        <v>28652</v>
      </c>
      <c r="F6198" s="884" t="s">
        <v>28652</v>
      </c>
    </row>
    <row r="6199" customFormat="false" ht="15" hidden="false" customHeight="false" outlineLevel="0" collapsed="false">
      <c r="A6199" s="884" t="s">
        <v>28603</v>
      </c>
      <c r="B6199" s="884" t="n">
        <v>39132</v>
      </c>
      <c r="C6199" s="885" t="s">
        <v>28653</v>
      </c>
      <c r="D6199" s="884" t="s">
        <v>28605</v>
      </c>
      <c r="E6199" s="884" t="s">
        <v>27494</v>
      </c>
      <c r="F6199" s="884" t="s">
        <v>27494</v>
      </c>
    </row>
    <row r="6200" customFormat="false" ht="15" hidden="false" customHeight="false" outlineLevel="0" collapsed="false">
      <c r="A6200" s="884" t="s">
        <v>28603</v>
      </c>
      <c r="B6200" s="884" t="n">
        <v>396</v>
      </c>
      <c r="C6200" s="885" t="s">
        <v>28654</v>
      </c>
      <c r="D6200" s="884" t="s">
        <v>28605</v>
      </c>
      <c r="E6200" s="884" t="s">
        <v>23870</v>
      </c>
      <c r="F6200" s="884" t="s">
        <v>23870</v>
      </c>
    </row>
    <row r="6201" customFormat="false" ht="15" hidden="false" customHeight="false" outlineLevel="0" collapsed="false">
      <c r="A6201" s="884" t="s">
        <v>28603</v>
      </c>
      <c r="B6201" s="884" t="n">
        <v>39135</v>
      </c>
      <c r="C6201" s="885" t="s">
        <v>28655</v>
      </c>
      <c r="D6201" s="884" t="s">
        <v>28605</v>
      </c>
      <c r="E6201" s="884" t="s">
        <v>23394</v>
      </c>
      <c r="F6201" s="884" t="s">
        <v>23394</v>
      </c>
    </row>
    <row r="6202" customFormat="false" ht="15" hidden="false" customHeight="false" outlineLevel="0" collapsed="false">
      <c r="A6202" s="884" t="s">
        <v>28603</v>
      </c>
      <c r="B6202" s="884" t="n">
        <v>39128</v>
      </c>
      <c r="C6202" s="885" t="s">
        <v>28656</v>
      </c>
      <c r="D6202" s="884" t="s">
        <v>28605</v>
      </c>
      <c r="E6202" s="884" t="s">
        <v>10969</v>
      </c>
      <c r="F6202" s="884" t="s">
        <v>10969</v>
      </c>
    </row>
    <row r="6203" customFormat="false" ht="15" hidden="false" customHeight="false" outlineLevel="0" collapsed="false">
      <c r="A6203" s="884" t="s">
        <v>28603</v>
      </c>
      <c r="B6203" s="884" t="n">
        <v>400</v>
      </c>
      <c r="C6203" s="885" t="s">
        <v>28657</v>
      </c>
      <c r="D6203" s="884" t="s">
        <v>28605</v>
      </c>
      <c r="E6203" s="884" t="s">
        <v>11117</v>
      </c>
      <c r="F6203" s="884" t="s">
        <v>11117</v>
      </c>
    </row>
    <row r="6204" customFormat="false" ht="15" hidden="false" customHeight="false" outlineLevel="0" collapsed="false">
      <c r="A6204" s="884" t="s">
        <v>28603</v>
      </c>
      <c r="B6204" s="884" t="n">
        <v>39125</v>
      </c>
      <c r="C6204" s="885" t="s">
        <v>28658</v>
      </c>
      <c r="D6204" s="884" t="s">
        <v>28605</v>
      </c>
      <c r="E6204" s="884" t="s">
        <v>10969</v>
      </c>
      <c r="F6204" s="884" t="s">
        <v>10969</v>
      </c>
    </row>
    <row r="6205" customFormat="false" ht="15" hidden="false" customHeight="false" outlineLevel="0" collapsed="false">
      <c r="A6205" s="884" t="s">
        <v>28603</v>
      </c>
      <c r="B6205" s="884" t="n">
        <v>39134</v>
      </c>
      <c r="C6205" s="885" t="s">
        <v>28659</v>
      </c>
      <c r="D6205" s="884" t="s">
        <v>28605</v>
      </c>
      <c r="E6205" s="884" t="s">
        <v>27196</v>
      </c>
      <c r="F6205" s="884" t="s">
        <v>27196</v>
      </c>
    </row>
    <row r="6206" customFormat="false" ht="15" hidden="false" customHeight="false" outlineLevel="0" collapsed="false">
      <c r="A6206" s="884" t="s">
        <v>28603</v>
      </c>
      <c r="B6206" s="884" t="n">
        <v>398</v>
      </c>
      <c r="C6206" s="885" t="s">
        <v>28660</v>
      </c>
      <c r="D6206" s="884" t="s">
        <v>28605</v>
      </c>
      <c r="E6206" s="884" t="s">
        <v>17080</v>
      </c>
      <c r="F6206" s="884" t="s">
        <v>17080</v>
      </c>
    </row>
    <row r="6207" customFormat="false" ht="15" hidden="false" customHeight="false" outlineLevel="0" collapsed="false">
      <c r="A6207" s="884" t="s">
        <v>28603</v>
      </c>
      <c r="B6207" s="884" t="n">
        <v>39126</v>
      </c>
      <c r="C6207" s="885" t="s">
        <v>28661</v>
      </c>
      <c r="D6207" s="884" t="s">
        <v>28605</v>
      </c>
      <c r="E6207" s="884" t="s">
        <v>28662</v>
      </c>
      <c r="F6207" s="884" t="s">
        <v>28662</v>
      </c>
    </row>
    <row r="6208" customFormat="false" ht="15" hidden="false" customHeight="false" outlineLevel="0" collapsed="false">
      <c r="A6208" s="884" t="s">
        <v>28603</v>
      </c>
      <c r="B6208" s="884" t="n">
        <v>399</v>
      </c>
      <c r="C6208" s="885" t="s">
        <v>28663</v>
      </c>
      <c r="D6208" s="884" t="s">
        <v>28605</v>
      </c>
      <c r="E6208" s="884" t="s">
        <v>9044</v>
      </c>
      <c r="F6208" s="884" t="s">
        <v>9044</v>
      </c>
    </row>
    <row r="6209" customFormat="false" ht="15" hidden="false" customHeight="false" outlineLevel="0" collapsed="false">
      <c r="A6209" s="884" t="s">
        <v>28603</v>
      </c>
      <c r="B6209" s="884" t="n">
        <v>39158</v>
      </c>
      <c r="C6209" s="885" t="s">
        <v>28664</v>
      </c>
      <c r="D6209" s="884" t="s">
        <v>28605</v>
      </c>
      <c r="E6209" s="884" t="s">
        <v>23456</v>
      </c>
      <c r="F6209" s="884" t="s">
        <v>23456</v>
      </c>
    </row>
    <row r="6210" customFormat="false" ht="15" hidden="false" customHeight="false" outlineLevel="0" collapsed="false">
      <c r="A6210" s="884" t="s">
        <v>28603</v>
      </c>
      <c r="B6210" s="884" t="n">
        <v>39141</v>
      </c>
      <c r="C6210" s="885" t="s">
        <v>28665</v>
      </c>
      <c r="D6210" s="884" t="s">
        <v>28605</v>
      </c>
      <c r="E6210" s="884" t="s">
        <v>10307</v>
      </c>
      <c r="F6210" s="884" t="s">
        <v>10307</v>
      </c>
    </row>
    <row r="6211" customFormat="false" ht="15" hidden="false" customHeight="false" outlineLevel="0" collapsed="false">
      <c r="A6211" s="884" t="s">
        <v>28603</v>
      </c>
      <c r="B6211" s="884" t="n">
        <v>39140</v>
      </c>
      <c r="C6211" s="885" t="s">
        <v>28666</v>
      </c>
      <c r="D6211" s="884" t="s">
        <v>28605</v>
      </c>
      <c r="E6211" s="884" t="s">
        <v>10577</v>
      </c>
      <c r="F6211" s="884" t="s">
        <v>10577</v>
      </c>
    </row>
    <row r="6212" customFormat="false" ht="15" hidden="false" customHeight="false" outlineLevel="0" collapsed="false">
      <c r="A6212" s="884" t="s">
        <v>28603</v>
      </c>
      <c r="B6212" s="884" t="n">
        <v>39137</v>
      </c>
      <c r="C6212" s="885" t="s">
        <v>28667</v>
      </c>
      <c r="D6212" s="884" t="s">
        <v>28605</v>
      </c>
      <c r="E6212" s="884" t="s">
        <v>10379</v>
      </c>
      <c r="F6212" s="884" t="s">
        <v>10379</v>
      </c>
    </row>
    <row r="6213" customFormat="false" ht="15" hidden="false" customHeight="false" outlineLevel="0" collapsed="false">
      <c r="A6213" s="884" t="s">
        <v>28603</v>
      </c>
      <c r="B6213" s="884" t="n">
        <v>39139</v>
      </c>
      <c r="C6213" s="885" t="s">
        <v>28668</v>
      </c>
      <c r="D6213" s="884" t="s">
        <v>28605</v>
      </c>
      <c r="E6213" s="884" t="s">
        <v>11100</v>
      </c>
      <c r="F6213" s="884" t="s">
        <v>11100</v>
      </c>
    </row>
    <row r="6214" customFormat="false" ht="15" hidden="false" customHeight="false" outlineLevel="0" collapsed="false">
      <c r="A6214" s="884" t="s">
        <v>28603</v>
      </c>
      <c r="B6214" s="884" t="n">
        <v>39143</v>
      </c>
      <c r="C6214" s="885" t="s">
        <v>28669</v>
      </c>
      <c r="D6214" s="884" t="s">
        <v>28605</v>
      </c>
      <c r="E6214" s="884" t="s">
        <v>28546</v>
      </c>
      <c r="F6214" s="884" t="s">
        <v>28546</v>
      </c>
    </row>
    <row r="6215" customFormat="false" ht="15" hidden="false" customHeight="false" outlineLevel="0" collapsed="false">
      <c r="A6215" s="884" t="s">
        <v>28603</v>
      </c>
      <c r="B6215" s="884" t="n">
        <v>39142</v>
      </c>
      <c r="C6215" s="885" t="s">
        <v>28670</v>
      </c>
      <c r="D6215" s="884" t="s">
        <v>28605</v>
      </c>
      <c r="E6215" s="884" t="s">
        <v>10983</v>
      </c>
      <c r="F6215" s="884" t="s">
        <v>10983</v>
      </c>
    </row>
    <row r="6216" customFormat="false" ht="15" hidden="false" customHeight="false" outlineLevel="0" collapsed="false">
      <c r="A6216" s="884" t="s">
        <v>28603</v>
      </c>
      <c r="B6216" s="884" t="n">
        <v>39138</v>
      </c>
      <c r="C6216" s="885" t="s">
        <v>28671</v>
      </c>
      <c r="D6216" s="884" t="s">
        <v>28605</v>
      </c>
      <c r="E6216" s="884" t="s">
        <v>27169</v>
      </c>
      <c r="F6216" s="884" t="s">
        <v>27169</v>
      </c>
    </row>
    <row r="6217" customFormat="false" ht="15" hidden="false" customHeight="false" outlineLevel="0" collapsed="false">
      <c r="A6217" s="884" t="s">
        <v>28603</v>
      </c>
      <c r="B6217" s="884" t="n">
        <v>39136</v>
      </c>
      <c r="C6217" s="885" t="s">
        <v>28672</v>
      </c>
      <c r="D6217" s="884" t="s">
        <v>28605</v>
      </c>
      <c r="E6217" s="884" t="s">
        <v>11266</v>
      </c>
      <c r="F6217" s="884" t="s">
        <v>11266</v>
      </c>
    </row>
    <row r="6218" customFormat="false" ht="15" hidden="false" customHeight="false" outlineLevel="0" collapsed="false">
      <c r="A6218" s="884" t="s">
        <v>28603</v>
      </c>
      <c r="B6218" s="884" t="n">
        <v>39144</v>
      </c>
      <c r="C6218" s="885" t="s">
        <v>28673</v>
      </c>
      <c r="D6218" s="884" t="s">
        <v>28605</v>
      </c>
      <c r="E6218" s="884" t="s">
        <v>27329</v>
      </c>
      <c r="F6218" s="884" t="s">
        <v>27329</v>
      </c>
    </row>
    <row r="6219" customFormat="false" ht="15" hidden="false" customHeight="false" outlineLevel="0" collapsed="false">
      <c r="A6219" s="884" t="s">
        <v>28603</v>
      </c>
      <c r="B6219" s="884" t="n">
        <v>39145</v>
      </c>
      <c r="C6219" s="885" t="s">
        <v>28674</v>
      </c>
      <c r="D6219" s="884" t="s">
        <v>28605</v>
      </c>
      <c r="E6219" s="884" t="s">
        <v>28675</v>
      </c>
      <c r="F6219" s="884" t="s">
        <v>28675</v>
      </c>
    </row>
    <row r="6220" customFormat="false" ht="15" hidden="false" customHeight="false" outlineLevel="0" collapsed="false">
      <c r="A6220" s="884" t="s">
        <v>28603</v>
      </c>
      <c r="B6220" s="884" t="n">
        <v>12615</v>
      </c>
      <c r="C6220" s="885" t="s">
        <v>28676</v>
      </c>
      <c r="D6220" s="884" t="s">
        <v>28605</v>
      </c>
      <c r="E6220" s="884" t="s">
        <v>25000</v>
      </c>
      <c r="F6220" s="884" t="s">
        <v>25000</v>
      </c>
    </row>
    <row r="6221" customFormat="false" ht="23.25" hidden="false" customHeight="false" outlineLevel="0" collapsed="false">
      <c r="A6221" s="884" t="s">
        <v>28603</v>
      </c>
      <c r="B6221" s="884" t="n">
        <v>11927</v>
      </c>
      <c r="C6221" s="885" t="s">
        <v>28677</v>
      </c>
      <c r="D6221" s="884" t="s">
        <v>28605</v>
      </c>
      <c r="E6221" s="884" t="s">
        <v>15921</v>
      </c>
      <c r="F6221" s="884" t="s">
        <v>15921</v>
      </c>
    </row>
    <row r="6222" customFormat="false" ht="23.25" hidden="false" customHeight="false" outlineLevel="0" collapsed="false">
      <c r="A6222" s="884" t="s">
        <v>28603</v>
      </c>
      <c r="B6222" s="884" t="n">
        <v>11928</v>
      </c>
      <c r="C6222" s="885" t="s">
        <v>28678</v>
      </c>
      <c r="D6222" s="884" t="s">
        <v>28605</v>
      </c>
      <c r="E6222" s="884" t="s">
        <v>15849</v>
      </c>
      <c r="F6222" s="884" t="s">
        <v>15849</v>
      </c>
    </row>
    <row r="6223" customFormat="false" ht="23.25" hidden="false" customHeight="false" outlineLevel="0" collapsed="false">
      <c r="A6223" s="884" t="s">
        <v>28603</v>
      </c>
      <c r="B6223" s="884" t="n">
        <v>11929</v>
      </c>
      <c r="C6223" s="885" t="s">
        <v>28679</v>
      </c>
      <c r="D6223" s="884" t="s">
        <v>28605</v>
      </c>
      <c r="E6223" s="884" t="s">
        <v>8545</v>
      </c>
      <c r="F6223" s="884" t="s">
        <v>8545</v>
      </c>
    </row>
    <row r="6224" customFormat="false" ht="15" hidden="false" customHeight="false" outlineLevel="0" collapsed="false">
      <c r="A6224" s="884" t="s">
        <v>28603</v>
      </c>
      <c r="B6224" s="884" t="n">
        <v>36801</v>
      </c>
      <c r="C6224" s="885" t="s">
        <v>28680</v>
      </c>
      <c r="D6224" s="884" t="s">
        <v>28605</v>
      </c>
      <c r="E6224" s="884" t="s">
        <v>28681</v>
      </c>
      <c r="F6224" s="884" t="s">
        <v>28681</v>
      </c>
    </row>
    <row r="6225" customFormat="false" ht="15" hidden="false" customHeight="false" outlineLevel="0" collapsed="false">
      <c r="A6225" s="884" t="s">
        <v>28603</v>
      </c>
      <c r="B6225" s="884" t="n">
        <v>36246</v>
      </c>
      <c r="C6225" s="885" t="s">
        <v>28682</v>
      </c>
      <c r="D6225" s="884" t="s">
        <v>28683</v>
      </c>
      <c r="E6225" s="884" t="s">
        <v>28684</v>
      </c>
      <c r="F6225" s="884" t="s">
        <v>28684</v>
      </c>
    </row>
    <row r="6226" customFormat="false" ht="15" hidden="false" customHeight="false" outlineLevel="0" collapsed="false">
      <c r="A6226" s="884" t="s">
        <v>28603</v>
      </c>
      <c r="B6226" s="884" t="n">
        <v>37600</v>
      </c>
      <c r="C6226" s="885" t="s">
        <v>28685</v>
      </c>
      <c r="D6226" s="884" t="s">
        <v>28605</v>
      </c>
      <c r="E6226" s="884" t="s">
        <v>28686</v>
      </c>
      <c r="F6226" s="884" t="s">
        <v>28686</v>
      </c>
    </row>
    <row r="6227" customFormat="false" ht="15" hidden="false" customHeight="false" outlineLevel="0" collapsed="false">
      <c r="A6227" s="884" t="s">
        <v>28603</v>
      </c>
      <c r="B6227" s="884" t="n">
        <v>37599</v>
      </c>
      <c r="C6227" s="885" t="s">
        <v>28687</v>
      </c>
      <c r="D6227" s="884" t="s">
        <v>28605</v>
      </c>
      <c r="E6227" s="884" t="s">
        <v>24274</v>
      </c>
      <c r="F6227" s="884" t="s">
        <v>24274</v>
      </c>
    </row>
    <row r="6228" customFormat="false" ht="15" hidden="false" customHeight="false" outlineLevel="0" collapsed="false">
      <c r="A6228" s="884" t="s">
        <v>28603</v>
      </c>
      <c r="B6228" s="884" t="n">
        <v>1</v>
      </c>
      <c r="C6228" s="885" t="s">
        <v>28688</v>
      </c>
      <c r="D6228" s="884" t="s">
        <v>28689</v>
      </c>
      <c r="E6228" s="884" t="s">
        <v>28690</v>
      </c>
      <c r="F6228" s="884" t="s">
        <v>28690</v>
      </c>
    </row>
    <row r="6229" customFormat="false" ht="15" hidden="false" customHeight="false" outlineLevel="0" collapsed="false">
      <c r="A6229" s="884" t="s">
        <v>28603</v>
      </c>
      <c r="B6229" s="884" t="n">
        <v>3</v>
      </c>
      <c r="C6229" s="885" t="s">
        <v>28691</v>
      </c>
      <c r="D6229" s="884" t="s">
        <v>28692</v>
      </c>
      <c r="E6229" s="884" t="s">
        <v>10903</v>
      </c>
      <c r="F6229" s="884" t="s">
        <v>10903</v>
      </c>
    </row>
    <row r="6230" customFormat="false" ht="15" hidden="false" customHeight="false" outlineLevel="0" collapsed="false">
      <c r="A6230" s="884" t="s">
        <v>28603</v>
      </c>
      <c r="B6230" s="884" t="n">
        <v>26</v>
      </c>
      <c r="C6230" s="885" t="s">
        <v>28693</v>
      </c>
      <c r="D6230" s="884" t="s">
        <v>28689</v>
      </c>
      <c r="E6230" s="884" t="s">
        <v>19485</v>
      </c>
      <c r="F6230" s="884" t="s">
        <v>19485</v>
      </c>
    </row>
    <row r="6231" customFormat="false" ht="15" hidden="false" customHeight="false" outlineLevel="0" collapsed="false">
      <c r="A6231" s="884" t="s">
        <v>28603</v>
      </c>
      <c r="B6231" s="884" t="n">
        <v>20</v>
      </c>
      <c r="C6231" s="885" t="s">
        <v>28694</v>
      </c>
      <c r="D6231" s="884" t="s">
        <v>28689</v>
      </c>
      <c r="E6231" s="884" t="s">
        <v>10403</v>
      </c>
      <c r="F6231" s="884" t="s">
        <v>10403</v>
      </c>
    </row>
    <row r="6232" customFormat="false" ht="15" hidden="false" customHeight="false" outlineLevel="0" collapsed="false">
      <c r="A6232" s="884" t="s">
        <v>28603</v>
      </c>
      <c r="B6232" s="884" t="n">
        <v>21</v>
      </c>
      <c r="C6232" s="885" t="s">
        <v>28695</v>
      </c>
      <c r="D6232" s="884" t="s">
        <v>28689</v>
      </c>
      <c r="E6232" s="884" t="s">
        <v>10403</v>
      </c>
      <c r="F6232" s="884" t="s">
        <v>10403</v>
      </c>
    </row>
    <row r="6233" customFormat="false" ht="15" hidden="false" customHeight="false" outlineLevel="0" collapsed="false">
      <c r="A6233" s="884" t="s">
        <v>28603</v>
      </c>
      <c r="B6233" s="884" t="n">
        <v>24</v>
      </c>
      <c r="C6233" s="885" t="s">
        <v>28696</v>
      </c>
      <c r="D6233" s="884" t="s">
        <v>28689</v>
      </c>
      <c r="E6233" s="884" t="s">
        <v>10403</v>
      </c>
      <c r="F6233" s="884" t="s">
        <v>10403</v>
      </c>
    </row>
    <row r="6234" customFormat="false" ht="15" hidden="false" customHeight="false" outlineLevel="0" collapsed="false">
      <c r="A6234" s="884" t="s">
        <v>28603</v>
      </c>
      <c r="B6234" s="884" t="n">
        <v>25</v>
      </c>
      <c r="C6234" s="885" t="s">
        <v>28697</v>
      </c>
      <c r="D6234" s="884" t="s">
        <v>28689</v>
      </c>
      <c r="E6234" s="884" t="s">
        <v>10403</v>
      </c>
      <c r="F6234" s="884" t="s">
        <v>10403</v>
      </c>
    </row>
    <row r="6235" customFormat="false" ht="15" hidden="false" customHeight="false" outlineLevel="0" collapsed="false">
      <c r="A6235" s="884" t="s">
        <v>28603</v>
      </c>
      <c r="B6235" s="884" t="n">
        <v>34341</v>
      </c>
      <c r="C6235" s="885" t="s">
        <v>28698</v>
      </c>
      <c r="D6235" s="884" t="s">
        <v>28689</v>
      </c>
      <c r="E6235" s="884" t="s">
        <v>18708</v>
      </c>
      <c r="F6235" s="884" t="s">
        <v>18708</v>
      </c>
    </row>
    <row r="6236" customFormat="false" ht="15" hidden="false" customHeight="false" outlineLevel="0" collapsed="false">
      <c r="A6236" s="884" t="s">
        <v>28603</v>
      </c>
      <c r="B6236" s="884" t="n">
        <v>22</v>
      </c>
      <c r="C6236" s="885" t="s">
        <v>28699</v>
      </c>
      <c r="D6236" s="884" t="s">
        <v>28689</v>
      </c>
      <c r="E6236" s="884" t="s">
        <v>11497</v>
      </c>
      <c r="F6236" s="884" t="s">
        <v>11497</v>
      </c>
    </row>
    <row r="6237" customFormat="false" ht="15" hidden="false" customHeight="false" outlineLevel="0" collapsed="false">
      <c r="A6237" s="884" t="s">
        <v>28603</v>
      </c>
      <c r="B6237" s="884" t="n">
        <v>23</v>
      </c>
      <c r="C6237" s="885" t="s">
        <v>28700</v>
      </c>
      <c r="D6237" s="884" t="s">
        <v>28689</v>
      </c>
      <c r="E6237" s="884" t="s">
        <v>11548</v>
      </c>
      <c r="F6237" s="884" t="s">
        <v>11548</v>
      </c>
    </row>
    <row r="6238" customFormat="false" ht="15" hidden="false" customHeight="false" outlineLevel="0" collapsed="false">
      <c r="A6238" s="884" t="s">
        <v>28603</v>
      </c>
      <c r="B6238" s="884" t="n">
        <v>34439</v>
      </c>
      <c r="C6238" s="885" t="s">
        <v>28701</v>
      </c>
      <c r="D6238" s="884" t="s">
        <v>28689</v>
      </c>
      <c r="E6238" s="884" t="s">
        <v>11000</v>
      </c>
      <c r="F6238" s="884" t="s">
        <v>11000</v>
      </c>
    </row>
    <row r="6239" customFormat="false" ht="15" hidden="false" customHeight="false" outlineLevel="0" collapsed="false">
      <c r="A6239" s="884" t="s">
        <v>28603</v>
      </c>
      <c r="B6239" s="884" t="n">
        <v>34</v>
      </c>
      <c r="C6239" s="885" t="s">
        <v>28702</v>
      </c>
      <c r="D6239" s="884" t="s">
        <v>28689</v>
      </c>
      <c r="E6239" s="884" t="s">
        <v>28703</v>
      </c>
      <c r="F6239" s="884" t="s">
        <v>28703</v>
      </c>
    </row>
    <row r="6240" customFormat="false" ht="15" hidden="false" customHeight="false" outlineLevel="0" collapsed="false">
      <c r="A6240" s="884" t="s">
        <v>28603</v>
      </c>
      <c r="B6240" s="884" t="n">
        <v>34441</v>
      </c>
      <c r="C6240" s="885" t="s">
        <v>28704</v>
      </c>
      <c r="D6240" s="884" t="s">
        <v>28689</v>
      </c>
      <c r="E6240" s="884" t="s">
        <v>15928</v>
      </c>
      <c r="F6240" s="884" t="s">
        <v>15928</v>
      </c>
    </row>
    <row r="6241" customFormat="false" ht="15" hidden="false" customHeight="false" outlineLevel="0" collapsed="false">
      <c r="A6241" s="884" t="s">
        <v>28603</v>
      </c>
      <c r="B6241" s="884" t="n">
        <v>31</v>
      </c>
      <c r="C6241" s="885" t="s">
        <v>28705</v>
      </c>
      <c r="D6241" s="884" t="s">
        <v>28689</v>
      </c>
      <c r="E6241" s="884" t="s">
        <v>10310</v>
      </c>
      <c r="F6241" s="884" t="s">
        <v>10310</v>
      </c>
    </row>
    <row r="6242" customFormat="false" ht="15" hidden="false" customHeight="false" outlineLevel="0" collapsed="false">
      <c r="A6242" s="884" t="s">
        <v>28603</v>
      </c>
      <c r="B6242" s="884" t="n">
        <v>34443</v>
      </c>
      <c r="C6242" s="885" t="s">
        <v>28706</v>
      </c>
      <c r="D6242" s="884" t="s">
        <v>28689</v>
      </c>
      <c r="E6242" s="884" t="s">
        <v>15928</v>
      </c>
      <c r="F6242" s="884" t="s">
        <v>15928</v>
      </c>
    </row>
    <row r="6243" customFormat="false" ht="15" hidden="false" customHeight="false" outlineLevel="0" collapsed="false">
      <c r="A6243" s="884" t="s">
        <v>28603</v>
      </c>
      <c r="B6243" s="884" t="n">
        <v>27</v>
      </c>
      <c r="C6243" s="885" t="s">
        <v>28707</v>
      </c>
      <c r="D6243" s="884" t="s">
        <v>28689</v>
      </c>
      <c r="E6243" s="884" t="s">
        <v>10310</v>
      </c>
      <c r="F6243" s="884" t="s">
        <v>10310</v>
      </c>
    </row>
    <row r="6244" customFormat="false" ht="15" hidden="false" customHeight="false" outlineLevel="0" collapsed="false">
      <c r="A6244" s="884" t="s">
        <v>28603</v>
      </c>
      <c r="B6244" s="884" t="n">
        <v>34446</v>
      </c>
      <c r="C6244" s="885" t="s">
        <v>28708</v>
      </c>
      <c r="D6244" s="884" t="s">
        <v>28689</v>
      </c>
      <c r="E6244" s="884" t="s">
        <v>15928</v>
      </c>
      <c r="F6244" s="884" t="s">
        <v>15928</v>
      </c>
    </row>
    <row r="6245" customFormat="false" ht="15" hidden="false" customHeight="false" outlineLevel="0" collapsed="false">
      <c r="A6245" s="884" t="s">
        <v>28603</v>
      </c>
      <c r="B6245" s="884" t="n">
        <v>29</v>
      </c>
      <c r="C6245" s="885" t="s">
        <v>28709</v>
      </c>
      <c r="D6245" s="884" t="s">
        <v>28689</v>
      </c>
      <c r="E6245" s="884" t="s">
        <v>19473</v>
      </c>
      <c r="F6245" s="884" t="s">
        <v>19473</v>
      </c>
    </row>
    <row r="6246" customFormat="false" ht="15" hidden="false" customHeight="false" outlineLevel="0" collapsed="false">
      <c r="A6246" s="884" t="s">
        <v>28603</v>
      </c>
      <c r="B6246" s="884" t="n">
        <v>28</v>
      </c>
      <c r="C6246" s="885" t="s">
        <v>28710</v>
      </c>
      <c r="D6246" s="884" t="s">
        <v>28689</v>
      </c>
      <c r="E6246" s="884" t="s">
        <v>10080</v>
      </c>
      <c r="F6246" s="884" t="s">
        <v>10080</v>
      </c>
    </row>
    <row r="6247" customFormat="false" ht="15" hidden="false" customHeight="false" outlineLevel="0" collapsed="false">
      <c r="A6247" s="884" t="s">
        <v>28603</v>
      </c>
      <c r="B6247" s="884" t="n">
        <v>34449</v>
      </c>
      <c r="C6247" s="885" t="s">
        <v>28711</v>
      </c>
      <c r="D6247" s="884" t="s">
        <v>28689</v>
      </c>
      <c r="E6247" s="884" t="s">
        <v>15894</v>
      </c>
      <c r="F6247" s="884" t="s">
        <v>15894</v>
      </c>
    </row>
    <row r="6248" customFormat="false" ht="15" hidden="false" customHeight="false" outlineLevel="0" collapsed="false">
      <c r="A6248" s="884" t="s">
        <v>28603</v>
      </c>
      <c r="B6248" s="884" t="n">
        <v>32</v>
      </c>
      <c r="C6248" s="885" t="s">
        <v>28712</v>
      </c>
      <c r="D6248" s="884" t="s">
        <v>28689</v>
      </c>
      <c r="E6248" s="884" t="s">
        <v>10866</v>
      </c>
      <c r="F6248" s="884" t="s">
        <v>10866</v>
      </c>
    </row>
    <row r="6249" customFormat="false" ht="15" hidden="false" customHeight="false" outlineLevel="0" collapsed="false">
      <c r="A6249" s="884" t="s">
        <v>28603</v>
      </c>
      <c r="B6249" s="884" t="n">
        <v>33</v>
      </c>
      <c r="C6249" s="885" t="s">
        <v>28713</v>
      </c>
      <c r="D6249" s="884" t="s">
        <v>28689</v>
      </c>
      <c r="E6249" s="884" t="s">
        <v>15894</v>
      </c>
      <c r="F6249" s="884" t="s">
        <v>15894</v>
      </c>
    </row>
    <row r="6250" customFormat="false" ht="15" hidden="false" customHeight="false" outlineLevel="0" collapsed="false">
      <c r="A6250" s="884" t="s">
        <v>28603</v>
      </c>
      <c r="B6250" s="884" t="n">
        <v>34343</v>
      </c>
      <c r="C6250" s="885" t="s">
        <v>28714</v>
      </c>
      <c r="D6250" s="884" t="s">
        <v>28689</v>
      </c>
      <c r="E6250" s="884" t="s">
        <v>15751</v>
      </c>
      <c r="F6250" s="884" t="s">
        <v>15751</v>
      </c>
    </row>
    <row r="6251" customFormat="false" ht="15" hidden="false" customHeight="false" outlineLevel="0" collapsed="false">
      <c r="A6251" s="884" t="s">
        <v>28603</v>
      </c>
      <c r="B6251" s="884" t="n">
        <v>34452</v>
      </c>
      <c r="C6251" s="885" t="s">
        <v>28715</v>
      </c>
      <c r="D6251" s="884" t="s">
        <v>28689</v>
      </c>
      <c r="E6251" s="884" t="s">
        <v>23066</v>
      </c>
      <c r="F6251" s="884" t="s">
        <v>23066</v>
      </c>
    </row>
    <row r="6252" customFormat="false" ht="15" hidden="false" customHeight="false" outlineLevel="0" collapsed="false">
      <c r="A6252" s="884" t="s">
        <v>28603</v>
      </c>
      <c r="B6252" s="884" t="n">
        <v>36</v>
      </c>
      <c r="C6252" s="885" t="s">
        <v>28716</v>
      </c>
      <c r="D6252" s="884" t="s">
        <v>28689</v>
      </c>
      <c r="E6252" s="884" t="s">
        <v>19550</v>
      </c>
      <c r="F6252" s="884" t="s">
        <v>19550</v>
      </c>
    </row>
    <row r="6253" customFormat="false" ht="15" hidden="false" customHeight="false" outlineLevel="0" collapsed="false">
      <c r="A6253" s="884" t="s">
        <v>28603</v>
      </c>
      <c r="B6253" s="884" t="n">
        <v>34456</v>
      </c>
      <c r="C6253" s="885" t="s">
        <v>28717</v>
      </c>
      <c r="D6253" s="884" t="s">
        <v>28689</v>
      </c>
      <c r="E6253" s="884" t="s">
        <v>23066</v>
      </c>
      <c r="F6253" s="884" t="s">
        <v>23066</v>
      </c>
    </row>
    <row r="6254" customFormat="false" ht="15" hidden="false" customHeight="false" outlineLevel="0" collapsed="false">
      <c r="A6254" s="884" t="s">
        <v>28603</v>
      </c>
      <c r="B6254" s="884" t="n">
        <v>39</v>
      </c>
      <c r="C6254" s="885" t="s">
        <v>28718</v>
      </c>
      <c r="D6254" s="884" t="s">
        <v>28689</v>
      </c>
      <c r="E6254" s="884" t="s">
        <v>19550</v>
      </c>
      <c r="F6254" s="884" t="s">
        <v>19550</v>
      </c>
    </row>
    <row r="6255" customFormat="false" ht="15" hidden="false" customHeight="false" outlineLevel="0" collapsed="false">
      <c r="A6255" s="884" t="s">
        <v>28603</v>
      </c>
      <c r="B6255" s="884" t="n">
        <v>34457</v>
      </c>
      <c r="C6255" s="885" t="s">
        <v>28719</v>
      </c>
      <c r="D6255" s="884" t="s">
        <v>28689</v>
      </c>
      <c r="E6255" s="884" t="s">
        <v>11277</v>
      </c>
      <c r="F6255" s="884" t="s">
        <v>11277</v>
      </c>
    </row>
    <row r="6256" customFormat="false" ht="15" hidden="false" customHeight="false" outlineLevel="0" collapsed="false">
      <c r="A6256" s="884" t="s">
        <v>28603</v>
      </c>
      <c r="B6256" s="884" t="n">
        <v>40</v>
      </c>
      <c r="C6256" s="885" t="s">
        <v>28720</v>
      </c>
      <c r="D6256" s="884" t="s">
        <v>28689</v>
      </c>
      <c r="E6256" s="884" t="s">
        <v>28721</v>
      </c>
      <c r="F6256" s="884" t="s">
        <v>28721</v>
      </c>
    </row>
    <row r="6257" customFormat="false" ht="15" hidden="false" customHeight="false" outlineLevel="0" collapsed="false">
      <c r="A6257" s="884" t="s">
        <v>28603</v>
      </c>
      <c r="B6257" s="884" t="n">
        <v>34460</v>
      </c>
      <c r="C6257" s="885" t="s">
        <v>28722</v>
      </c>
      <c r="D6257" s="884" t="s">
        <v>28689</v>
      </c>
      <c r="E6257" s="884" t="s">
        <v>21959</v>
      </c>
      <c r="F6257" s="884" t="s">
        <v>21959</v>
      </c>
    </row>
    <row r="6258" customFormat="false" ht="15" hidden="false" customHeight="false" outlineLevel="0" collapsed="false">
      <c r="A6258" s="884" t="s">
        <v>28603</v>
      </c>
      <c r="B6258" s="884" t="n">
        <v>42</v>
      </c>
      <c r="C6258" s="885" t="s">
        <v>28723</v>
      </c>
      <c r="D6258" s="884" t="s">
        <v>28689</v>
      </c>
      <c r="E6258" s="884" t="s">
        <v>10080</v>
      </c>
      <c r="F6258" s="884" t="s">
        <v>10080</v>
      </c>
    </row>
    <row r="6259" customFormat="false" ht="15" hidden="false" customHeight="false" outlineLevel="0" collapsed="false">
      <c r="A6259" s="884" t="s">
        <v>28603</v>
      </c>
      <c r="B6259" s="884" t="n">
        <v>38</v>
      </c>
      <c r="C6259" s="885" t="s">
        <v>28724</v>
      </c>
      <c r="D6259" s="884" t="s">
        <v>28689</v>
      </c>
      <c r="E6259" s="884" t="s">
        <v>15995</v>
      </c>
      <c r="F6259" s="884" t="s">
        <v>15995</v>
      </c>
    </row>
    <row r="6260" customFormat="false" ht="15" hidden="false" customHeight="false" outlineLevel="0" collapsed="false">
      <c r="A6260" s="884" t="s">
        <v>28603</v>
      </c>
      <c r="B6260" s="884" t="n">
        <v>34344</v>
      </c>
      <c r="C6260" s="885" t="s">
        <v>28725</v>
      </c>
      <c r="D6260" s="884" t="s">
        <v>28689</v>
      </c>
      <c r="E6260" s="884" t="s">
        <v>19511</v>
      </c>
      <c r="F6260" s="884" t="s">
        <v>19511</v>
      </c>
    </row>
    <row r="6261" customFormat="false" ht="15" hidden="false" customHeight="false" outlineLevel="0" collapsed="false">
      <c r="A6261" s="884" t="s">
        <v>28603</v>
      </c>
      <c r="B6261" s="884" t="n">
        <v>20063</v>
      </c>
      <c r="C6261" s="885" t="s">
        <v>28726</v>
      </c>
      <c r="D6261" s="884" t="s">
        <v>28605</v>
      </c>
      <c r="E6261" s="884" t="s">
        <v>27275</v>
      </c>
      <c r="F6261" s="884" t="s">
        <v>27275</v>
      </c>
    </row>
    <row r="6262" customFormat="false" ht="15" hidden="false" customHeight="false" outlineLevel="0" collapsed="false">
      <c r="A6262" s="884" t="s">
        <v>28603</v>
      </c>
      <c r="B6262" s="884" t="n">
        <v>40410</v>
      </c>
      <c r="C6262" s="885" t="s">
        <v>28727</v>
      </c>
      <c r="D6262" s="884" t="s">
        <v>28605</v>
      </c>
      <c r="E6262" s="884" t="s">
        <v>23660</v>
      </c>
      <c r="F6262" s="884" t="s">
        <v>23660</v>
      </c>
    </row>
    <row r="6263" customFormat="false" ht="15" hidden="false" customHeight="false" outlineLevel="0" collapsed="false">
      <c r="A6263" s="884" t="s">
        <v>28603</v>
      </c>
      <c r="B6263" s="884" t="n">
        <v>40411</v>
      </c>
      <c r="C6263" s="885" t="s">
        <v>28728</v>
      </c>
      <c r="D6263" s="884" t="s">
        <v>28605</v>
      </c>
      <c r="E6263" s="884" t="s">
        <v>21554</v>
      </c>
      <c r="F6263" s="884" t="s">
        <v>21554</v>
      </c>
    </row>
    <row r="6264" customFormat="false" ht="15" hidden="false" customHeight="false" outlineLevel="0" collapsed="false">
      <c r="A6264" s="884" t="s">
        <v>28603</v>
      </c>
      <c r="B6264" s="884" t="n">
        <v>40412</v>
      </c>
      <c r="C6264" s="885" t="s">
        <v>28729</v>
      </c>
      <c r="D6264" s="884" t="s">
        <v>28605</v>
      </c>
      <c r="E6264" s="884" t="s">
        <v>28205</v>
      </c>
      <c r="F6264" s="884" t="s">
        <v>28205</v>
      </c>
    </row>
    <row r="6265" customFormat="false" ht="15" hidden="false" customHeight="false" outlineLevel="0" collapsed="false">
      <c r="A6265" s="884" t="s">
        <v>28603</v>
      </c>
      <c r="B6265" s="884" t="n">
        <v>38838</v>
      </c>
      <c r="C6265" s="885" t="s">
        <v>28730</v>
      </c>
      <c r="D6265" s="884" t="s">
        <v>28605</v>
      </c>
      <c r="E6265" s="884" t="s">
        <v>15738</v>
      </c>
      <c r="F6265" s="884" t="s">
        <v>15738</v>
      </c>
    </row>
    <row r="6266" customFormat="false" ht="15" hidden="false" customHeight="false" outlineLevel="0" collapsed="false">
      <c r="A6266" s="884" t="s">
        <v>28603</v>
      </c>
      <c r="B6266" s="884" t="n">
        <v>38839</v>
      </c>
      <c r="C6266" s="885" t="s">
        <v>28731</v>
      </c>
      <c r="D6266" s="884" t="s">
        <v>28605</v>
      </c>
      <c r="E6266" s="884" t="s">
        <v>23110</v>
      </c>
      <c r="F6266" s="884" t="s">
        <v>23110</v>
      </c>
    </row>
    <row r="6267" customFormat="false" ht="23.25" hidden="false" customHeight="false" outlineLevel="0" collapsed="false">
      <c r="A6267" s="884" t="s">
        <v>28603</v>
      </c>
      <c r="B6267" s="884" t="n">
        <v>55</v>
      </c>
      <c r="C6267" s="885" t="s">
        <v>28732</v>
      </c>
      <c r="D6267" s="884" t="s">
        <v>28605</v>
      </c>
      <c r="E6267" s="884" t="s">
        <v>10903</v>
      </c>
      <c r="F6267" s="884" t="s">
        <v>10903</v>
      </c>
    </row>
    <row r="6268" customFormat="false" ht="23.25" hidden="false" customHeight="false" outlineLevel="0" collapsed="false">
      <c r="A6268" s="884" t="s">
        <v>28603</v>
      </c>
      <c r="B6268" s="884" t="n">
        <v>61</v>
      </c>
      <c r="C6268" s="885" t="s">
        <v>28733</v>
      </c>
      <c r="D6268" s="884" t="s">
        <v>28605</v>
      </c>
      <c r="E6268" s="884" t="s">
        <v>28734</v>
      </c>
      <c r="F6268" s="884" t="s">
        <v>28734</v>
      </c>
    </row>
    <row r="6269" customFormat="false" ht="23.25" hidden="false" customHeight="false" outlineLevel="0" collapsed="false">
      <c r="A6269" s="884" t="s">
        <v>28603</v>
      </c>
      <c r="B6269" s="884" t="n">
        <v>62</v>
      </c>
      <c r="C6269" s="885" t="s">
        <v>28735</v>
      </c>
      <c r="D6269" s="884" t="s">
        <v>28605</v>
      </c>
      <c r="E6269" s="884" t="s">
        <v>23166</v>
      </c>
      <c r="F6269" s="884" t="s">
        <v>23166</v>
      </c>
    </row>
    <row r="6270" customFormat="false" ht="15" hidden="false" customHeight="false" outlineLevel="0" collapsed="false">
      <c r="A6270" s="884" t="s">
        <v>28603</v>
      </c>
      <c r="B6270" s="884" t="n">
        <v>77</v>
      </c>
      <c r="C6270" s="885" t="s">
        <v>28736</v>
      </c>
      <c r="D6270" s="884" t="s">
        <v>28605</v>
      </c>
      <c r="E6270" s="884" t="s">
        <v>28737</v>
      </c>
      <c r="F6270" s="884" t="s">
        <v>28737</v>
      </c>
    </row>
    <row r="6271" customFormat="false" ht="15" hidden="false" customHeight="false" outlineLevel="0" collapsed="false">
      <c r="A6271" s="884" t="s">
        <v>28603</v>
      </c>
      <c r="B6271" s="884" t="n">
        <v>76</v>
      </c>
      <c r="C6271" s="885" t="s">
        <v>28738</v>
      </c>
      <c r="D6271" s="884" t="s">
        <v>28605</v>
      </c>
      <c r="E6271" s="884" t="s">
        <v>11893</v>
      </c>
      <c r="F6271" s="884" t="s">
        <v>11893</v>
      </c>
    </row>
    <row r="6272" customFormat="false" ht="15" hidden="false" customHeight="false" outlineLevel="0" collapsed="false">
      <c r="A6272" s="884" t="s">
        <v>28603</v>
      </c>
      <c r="B6272" s="884" t="n">
        <v>67</v>
      </c>
      <c r="C6272" s="885" t="s">
        <v>28739</v>
      </c>
      <c r="D6272" s="884" t="s">
        <v>28605</v>
      </c>
      <c r="E6272" s="884" t="s">
        <v>11572</v>
      </c>
      <c r="F6272" s="884" t="s">
        <v>11572</v>
      </c>
    </row>
    <row r="6273" customFormat="false" ht="15" hidden="false" customHeight="false" outlineLevel="0" collapsed="false">
      <c r="A6273" s="884" t="s">
        <v>28603</v>
      </c>
      <c r="B6273" s="884" t="n">
        <v>71</v>
      </c>
      <c r="C6273" s="885" t="s">
        <v>28740</v>
      </c>
      <c r="D6273" s="884" t="s">
        <v>28605</v>
      </c>
      <c r="E6273" s="884" t="s">
        <v>25211</v>
      </c>
      <c r="F6273" s="884" t="s">
        <v>25211</v>
      </c>
    </row>
    <row r="6274" customFormat="false" ht="15" hidden="false" customHeight="false" outlineLevel="0" collapsed="false">
      <c r="A6274" s="884" t="s">
        <v>28603</v>
      </c>
      <c r="B6274" s="884" t="n">
        <v>73</v>
      </c>
      <c r="C6274" s="885" t="s">
        <v>28741</v>
      </c>
      <c r="D6274" s="884" t="s">
        <v>28605</v>
      </c>
      <c r="E6274" s="884" t="s">
        <v>21598</v>
      </c>
      <c r="F6274" s="884" t="s">
        <v>21598</v>
      </c>
    </row>
    <row r="6275" customFormat="false" ht="15" hidden="false" customHeight="false" outlineLevel="0" collapsed="false">
      <c r="A6275" s="884" t="s">
        <v>28603</v>
      </c>
      <c r="B6275" s="884" t="n">
        <v>103</v>
      </c>
      <c r="C6275" s="885" t="s">
        <v>28742</v>
      </c>
      <c r="D6275" s="884" t="s">
        <v>28605</v>
      </c>
      <c r="E6275" s="884" t="s">
        <v>9525</v>
      </c>
      <c r="F6275" s="884" t="s">
        <v>9525</v>
      </c>
    </row>
    <row r="6276" customFormat="false" ht="15" hidden="false" customHeight="false" outlineLevel="0" collapsed="false">
      <c r="A6276" s="884" t="s">
        <v>28603</v>
      </c>
      <c r="B6276" s="884" t="n">
        <v>107</v>
      </c>
      <c r="C6276" s="885" t="s">
        <v>28743</v>
      </c>
      <c r="D6276" s="884" t="s">
        <v>28605</v>
      </c>
      <c r="E6276" s="884" t="s">
        <v>11543</v>
      </c>
      <c r="F6276" s="884" t="s">
        <v>11543</v>
      </c>
    </row>
    <row r="6277" customFormat="false" ht="15" hidden="false" customHeight="false" outlineLevel="0" collapsed="false">
      <c r="A6277" s="884" t="s">
        <v>28603</v>
      </c>
      <c r="B6277" s="884" t="n">
        <v>65</v>
      </c>
      <c r="C6277" s="885" t="s">
        <v>28744</v>
      </c>
      <c r="D6277" s="884" t="s">
        <v>28605</v>
      </c>
      <c r="E6277" s="884" t="s">
        <v>10141</v>
      </c>
      <c r="F6277" s="884" t="s">
        <v>10141</v>
      </c>
    </row>
    <row r="6278" customFormat="false" ht="15" hidden="false" customHeight="false" outlineLevel="0" collapsed="false">
      <c r="A6278" s="884" t="s">
        <v>28603</v>
      </c>
      <c r="B6278" s="884" t="n">
        <v>108</v>
      </c>
      <c r="C6278" s="885" t="s">
        <v>28745</v>
      </c>
      <c r="D6278" s="884" t="s">
        <v>28605</v>
      </c>
      <c r="E6278" s="884" t="s">
        <v>28746</v>
      </c>
      <c r="F6278" s="884" t="s">
        <v>28746</v>
      </c>
    </row>
    <row r="6279" customFormat="false" ht="15" hidden="false" customHeight="false" outlineLevel="0" collapsed="false">
      <c r="A6279" s="884" t="s">
        <v>28603</v>
      </c>
      <c r="B6279" s="884" t="n">
        <v>110</v>
      </c>
      <c r="C6279" s="885" t="s">
        <v>28747</v>
      </c>
      <c r="D6279" s="884" t="s">
        <v>28605</v>
      </c>
      <c r="E6279" s="884" t="s">
        <v>20220</v>
      </c>
      <c r="F6279" s="884" t="s">
        <v>20220</v>
      </c>
    </row>
    <row r="6280" customFormat="false" ht="15" hidden="false" customHeight="false" outlineLevel="0" collapsed="false">
      <c r="A6280" s="884" t="s">
        <v>28603</v>
      </c>
      <c r="B6280" s="884" t="n">
        <v>109</v>
      </c>
      <c r="C6280" s="885" t="s">
        <v>28748</v>
      </c>
      <c r="D6280" s="884" t="s">
        <v>28605</v>
      </c>
      <c r="E6280" s="884" t="s">
        <v>19657</v>
      </c>
      <c r="F6280" s="884" t="s">
        <v>19657</v>
      </c>
    </row>
    <row r="6281" customFormat="false" ht="15" hidden="false" customHeight="false" outlineLevel="0" collapsed="false">
      <c r="A6281" s="884" t="s">
        <v>28603</v>
      </c>
      <c r="B6281" s="884" t="n">
        <v>111</v>
      </c>
      <c r="C6281" s="885" t="s">
        <v>28749</v>
      </c>
      <c r="D6281" s="884" t="s">
        <v>28605</v>
      </c>
      <c r="E6281" s="884" t="s">
        <v>11887</v>
      </c>
      <c r="F6281" s="884" t="s">
        <v>11887</v>
      </c>
    </row>
    <row r="6282" customFormat="false" ht="15" hidden="false" customHeight="false" outlineLevel="0" collapsed="false">
      <c r="A6282" s="884" t="s">
        <v>28603</v>
      </c>
      <c r="B6282" s="884" t="n">
        <v>112</v>
      </c>
      <c r="C6282" s="885" t="s">
        <v>28750</v>
      </c>
      <c r="D6282" s="884" t="s">
        <v>28605</v>
      </c>
      <c r="E6282" s="884" t="s">
        <v>19480</v>
      </c>
      <c r="F6282" s="884" t="s">
        <v>19480</v>
      </c>
    </row>
    <row r="6283" customFormat="false" ht="15" hidden="false" customHeight="false" outlineLevel="0" collapsed="false">
      <c r="A6283" s="884" t="s">
        <v>28603</v>
      </c>
      <c r="B6283" s="884" t="n">
        <v>113</v>
      </c>
      <c r="C6283" s="885" t="s">
        <v>28751</v>
      </c>
      <c r="D6283" s="884" t="s">
        <v>28605</v>
      </c>
      <c r="E6283" s="884" t="s">
        <v>16734</v>
      </c>
      <c r="F6283" s="884" t="s">
        <v>16734</v>
      </c>
    </row>
    <row r="6284" customFormat="false" ht="15" hidden="false" customHeight="false" outlineLevel="0" collapsed="false">
      <c r="A6284" s="884" t="s">
        <v>28603</v>
      </c>
      <c r="B6284" s="884" t="n">
        <v>104</v>
      </c>
      <c r="C6284" s="885" t="s">
        <v>28752</v>
      </c>
      <c r="D6284" s="884" t="s">
        <v>28605</v>
      </c>
      <c r="E6284" s="884" t="s">
        <v>9409</v>
      </c>
      <c r="F6284" s="884" t="s">
        <v>9409</v>
      </c>
    </row>
    <row r="6285" customFormat="false" ht="15" hidden="false" customHeight="false" outlineLevel="0" collapsed="false">
      <c r="A6285" s="884" t="s">
        <v>28603</v>
      </c>
      <c r="B6285" s="884" t="n">
        <v>102</v>
      </c>
      <c r="C6285" s="885" t="s">
        <v>28753</v>
      </c>
      <c r="D6285" s="884" t="s">
        <v>28605</v>
      </c>
      <c r="E6285" s="884" t="s">
        <v>20450</v>
      </c>
      <c r="F6285" s="884" t="s">
        <v>20450</v>
      </c>
    </row>
    <row r="6286" customFormat="false" ht="15" hidden="false" customHeight="false" outlineLevel="0" collapsed="false">
      <c r="A6286" s="884" t="s">
        <v>28603</v>
      </c>
      <c r="B6286" s="884" t="n">
        <v>95</v>
      </c>
      <c r="C6286" s="885" t="s">
        <v>28754</v>
      </c>
      <c r="D6286" s="884" t="s">
        <v>28605</v>
      </c>
      <c r="E6286" s="884" t="s">
        <v>27864</v>
      </c>
      <c r="F6286" s="884" t="s">
        <v>27864</v>
      </c>
    </row>
    <row r="6287" customFormat="false" ht="15" hidden="false" customHeight="false" outlineLevel="0" collapsed="false">
      <c r="A6287" s="884" t="s">
        <v>28603</v>
      </c>
      <c r="B6287" s="884" t="n">
        <v>96</v>
      </c>
      <c r="C6287" s="885" t="s">
        <v>28755</v>
      </c>
      <c r="D6287" s="884" t="s">
        <v>28605</v>
      </c>
      <c r="E6287" s="884" t="s">
        <v>28756</v>
      </c>
      <c r="F6287" s="884" t="s">
        <v>28756</v>
      </c>
    </row>
    <row r="6288" customFormat="false" ht="15" hidden="false" customHeight="false" outlineLevel="0" collapsed="false">
      <c r="A6288" s="884" t="s">
        <v>28603</v>
      </c>
      <c r="B6288" s="884" t="n">
        <v>97</v>
      </c>
      <c r="C6288" s="885" t="s">
        <v>28757</v>
      </c>
      <c r="D6288" s="884" t="s">
        <v>28605</v>
      </c>
      <c r="E6288" s="884" t="s">
        <v>28758</v>
      </c>
      <c r="F6288" s="884" t="s">
        <v>28758</v>
      </c>
    </row>
    <row r="6289" customFormat="false" ht="15" hidden="false" customHeight="false" outlineLevel="0" collapsed="false">
      <c r="A6289" s="884" t="s">
        <v>28603</v>
      </c>
      <c r="B6289" s="884" t="n">
        <v>98</v>
      </c>
      <c r="C6289" s="885" t="s">
        <v>28759</v>
      </c>
      <c r="D6289" s="884" t="s">
        <v>28605</v>
      </c>
      <c r="E6289" s="884" t="s">
        <v>28760</v>
      </c>
      <c r="F6289" s="884" t="s">
        <v>28760</v>
      </c>
    </row>
    <row r="6290" customFormat="false" ht="15" hidden="false" customHeight="false" outlineLevel="0" collapsed="false">
      <c r="A6290" s="884" t="s">
        <v>28603</v>
      </c>
      <c r="B6290" s="884" t="n">
        <v>99</v>
      </c>
      <c r="C6290" s="885" t="s">
        <v>28761</v>
      </c>
      <c r="D6290" s="884" t="s">
        <v>28605</v>
      </c>
      <c r="E6290" s="884" t="s">
        <v>17376</v>
      </c>
      <c r="F6290" s="884" t="s">
        <v>17376</v>
      </c>
    </row>
    <row r="6291" customFormat="false" ht="15" hidden="false" customHeight="false" outlineLevel="0" collapsed="false">
      <c r="A6291" s="884" t="s">
        <v>28603</v>
      </c>
      <c r="B6291" s="884" t="n">
        <v>100</v>
      </c>
      <c r="C6291" s="885" t="s">
        <v>28762</v>
      </c>
      <c r="D6291" s="884" t="s">
        <v>28605</v>
      </c>
      <c r="E6291" s="884" t="s">
        <v>22009</v>
      </c>
      <c r="F6291" s="884" t="s">
        <v>22009</v>
      </c>
    </row>
    <row r="6292" customFormat="false" ht="15" hidden="false" customHeight="false" outlineLevel="0" collapsed="false">
      <c r="A6292" s="884" t="s">
        <v>28603</v>
      </c>
      <c r="B6292" s="884" t="n">
        <v>75</v>
      </c>
      <c r="C6292" s="885" t="s">
        <v>28763</v>
      </c>
      <c r="D6292" s="884" t="s">
        <v>28605</v>
      </c>
      <c r="E6292" s="884" t="s">
        <v>28764</v>
      </c>
      <c r="F6292" s="884" t="s">
        <v>28764</v>
      </c>
    </row>
    <row r="6293" customFormat="false" ht="15" hidden="false" customHeight="false" outlineLevel="0" collapsed="false">
      <c r="A6293" s="884" t="s">
        <v>28603</v>
      </c>
      <c r="B6293" s="884" t="n">
        <v>114</v>
      </c>
      <c r="C6293" s="885" t="s">
        <v>28765</v>
      </c>
      <c r="D6293" s="884" t="s">
        <v>28605</v>
      </c>
      <c r="E6293" s="884" t="s">
        <v>25062</v>
      </c>
      <c r="F6293" s="884" t="s">
        <v>25062</v>
      </c>
    </row>
    <row r="6294" customFormat="false" ht="15" hidden="false" customHeight="false" outlineLevel="0" collapsed="false">
      <c r="A6294" s="884" t="s">
        <v>28603</v>
      </c>
      <c r="B6294" s="884" t="n">
        <v>68</v>
      </c>
      <c r="C6294" s="885" t="s">
        <v>28766</v>
      </c>
      <c r="D6294" s="884" t="s">
        <v>28605</v>
      </c>
      <c r="E6294" s="884" t="s">
        <v>28767</v>
      </c>
      <c r="F6294" s="884" t="s">
        <v>28767</v>
      </c>
    </row>
    <row r="6295" customFormat="false" ht="15" hidden="false" customHeight="false" outlineLevel="0" collapsed="false">
      <c r="A6295" s="884" t="s">
        <v>28603</v>
      </c>
      <c r="B6295" s="884" t="n">
        <v>86</v>
      </c>
      <c r="C6295" s="885" t="s">
        <v>28768</v>
      </c>
      <c r="D6295" s="884" t="s">
        <v>28605</v>
      </c>
      <c r="E6295" s="884" t="s">
        <v>28769</v>
      </c>
      <c r="F6295" s="884" t="s">
        <v>28769</v>
      </c>
    </row>
    <row r="6296" customFormat="false" ht="15" hidden="false" customHeight="false" outlineLevel="0" collapsed="false">
      <c r="A6296" s="884" t="s">
        <v>28603</v>
      </c>
      <c r="B6296" s="884" t="n">
        <v>66</v>
      </c>
      <c r="C6296" s="885" t="s">
        <v>28770</v>
      </c>
      <c r="D6296" s="884" t="s">
        <v>28605</v>
      </c>
      <c r="E6296" s="884" t="s">
        <v>22207</v>
      </c>
      <c r="F6296" s="884" t="s">
        <v>22207</v>
      </c>
    </row>
    <row r="6297" customFormat="false" ht="15" hidden="false" customHeight="false" outlineLevel="0" collapsed="false">
      <c r="A6297" s="884" t="s">
        <v>28603</v>
      </c>
      <c r="B6297" s="884" t="n">
        <v>69</v>
      </c>
      <c r="C6297" s="885" t="s">
        <v>28771</v>
      </c>
      <c r="D6297" s="884" t="s">
        <v>28605</v>
      </c>
      <c r="E6297" s="884" t="s">
        <v>22009</v>
      </c>
      <c r="F6297" s="884" t="s">
        <v>22009</v>
      </c>
    </row>
    <row r="6298" customFormat="false" ht="15" hidden="false" customHeight="false" outlineLevel="0" collapsed="false">
      <c r="A6298" s="884" t="s">
        <v>28603</v>
      </c>
      <c r="B6298" s="884" t="n">
        <v>83</v>
      </c>
      <c r="C6298" s="885" t="s">
        <v>28772</v>
      </c>
      <c r="D6298" s="884" t="s">
        <v>28605</v>
      </c>
      <c r="E6298" s="884" t="s">
        <v>28773</v>
      </c>
      <c r="F6298" s="884" t="s">
        <v>28773</v>
      </c>
    </row>
    <row r="6299" customFormat="false" ht="15" hidden="false" customHeight="false" outlineLevel="0" collapsed="false">
      <c r="A6299" s="884" t="s">
        <v>28603</v>
      </c>
      <c r="B6299" s="884" t="n">
        <v>74</v>
      </c>
      <c r="C6299" s="885" t="s">
        <v>28774</v>
      </c>
      <c r="D6299" s="884" t="s">
        <v>28605</v>
      </c>
      <c r="E6299" s="884" t="s">
        <v>13763</v>
      </c>
      <c r="F6299" s="884" t="s">
        <v>13763</v>
      </c>
    </row>
    <row r="6300" customFormat="false" ht="15" hidden="false" customHeight="false" outlineLevel="0" collapsed="false">
      <c r="A6300" s="884" t="s">
        <v>28603</v>
      </c>
      <c r="B6300" s="884" t="n">
        <v>106</v>
      </c>
      <c r="C6300" s="885" t="s">
        <v>28775</v>
      </c>
      <c r="D6300" s="884" t="s">
        <v>28605</v>
      </c>
      <c r="E6300" s="884" t="s">
        <v>28776</v>
      </c>
      <c r="F6300" s="884" t="s">
        <v>28776</v>
      </c>
    </row>
    <row r="6301" customFormat="false" ht="15" hidden="false" customHeight="false" outlineLevel="0" collapsed="false">
      <c r="A6301" s="884" t="s">
        <v>28603</v>
      </c>
      <c r="B6301" s="884" t="n">
        <v>87</v>
      </c>
      <c r="C6301" s="885" t="s">
        <v>28777</v>
      </c>
      <c r="D6301" s="884" t="s">
        <v>28605</v>
      </c>
      <c r="E6301" s="884" t="s">
        <v>21283</v>
      </c>
      <c r="F6301" s="884" t="s">
        <v>21283</v>
      </c>
    </row>
    <row r="6302" customFormat="false" ht="15" hidden="false" customHeight="false" outlineLevel="0" collapsed="false">
      <c r="A6302" s="884" t="s">
        <v>28603</v>
      </c>
      <c r="B6302" s="884" t="n">
        <v>88</v>
      </c>
      <c r="C6302" s="885" t="s">
        <v>28778</v>
      </c>
      <c r="D6302" s="884" t="s">
        <v>28605</v>
      </c>
      <c r="E6302" s="884" t="s">
        <v>21874</v>
      </c>
      <c r="F6302" s="884" t="s">
        <v>21874</v>
      </c>
    </row>
    <row r="6303" customFormat="false" ht="15" hidden="false" customHeight="false" outlineLevel="0" collapsed="false">
      <c r="A6303" s="884" t="s">
        <v>28603</v>
      </c>
      <c r="B6303" s="884" t="n">
        <v>89</v>
      </c>
      <c r="C6303" s="885" t="s">
        <v>28779</v>
      </c>
      <c r="D6303" s="884" t="s">
        <v>28605</v>
      </c>
      <c r="E6303" s="884" t="s">
        <v>12709</v>
      </c>
      <c r="F6303" s="884" t="s">
        <v>12709</v>
      </c>
    </row>
    <row r="6304" customFormat="false" ht="15" hidden="false" customHeight="false" outlineLevel="0" collapsed="false">
      <c r="A6304" s="884" t="s">
        <v>28603</v>
      </c>
      <c r="B6304" s="884" t="n">
        <v>90</v>
      </c>
      <c r="C6304" s="885" t="s">
        <v>28780</v>
      </c>
      <c r="D6304" s="884" t="s">
        <v>28605</v>
      </c>
      <c r="E6304" s="884" t="s">
        <v>28781</v>
      </c>
      <c r="F6304" s="884" t="s">
        <v>28781</v>
      </c>
    </row>
    <row r="6305" customFormat="false" ht="15" hidden="false" customHeight="false" outlineLevel="0" collapsed="false">
      <c r="A6305" s="884" t="s">
        <v>28603</v>
      </c>
      <c r="B6305" s="884" t="n">
        <v>81</v>
      </c>
      <c r="C6305" s="885" t="s">
        <v>28782</v>
      </c>
      <c r="D6305" s="884" t="s">
        <v>28605</v>
      </c>
      <c r="E6305" s="884" t="s">
        <v>25295</v>
      </c>
      <c r="F6305" s="884" t="s">
        <v>25295</v>
      </c>
    </row>
    <row r="6306" customFormat="false" ht="15" hidden="false" customHeight="false" outlineLevel="0" collapsed="false">
      <c r="A6306" s="884" t="s">
        <v>28603</v>
      </c>
      <c r="B6306" s="884" t="n">
        <v>82</v>
      </c>
      <c r="C6306" s="885" t="s">
        <v>28783</v>
      </c>
      <c r="D6306" s="884" t="s">
        <v>28605</v>
      </c>
      <c r="E6306" s="884" t="s">
        <v>28784</v>
      </c>
      <c r="F6306" s="884" t="s">
        <v>28784</v>
      </c>
    </row>
    <row r="6307" customFormat="false" ht="15" hidden="false" customHeight="false" outlineLevel="0" collapsed="false">
      <c r="A6307" s="884" t="s">
        <v>28603</v>
      </c>
      <c r="B6307" s="884" t="n">
        <v>105</v>
      </c>
      <c r="C6307" s="885" t="s">
        <v>28785</v>
      </c>
      <c r="D6307" s="884" t="s">
        <v>28605</v>
      </c>
      <c r="E6307" s="884" t="s">
        <v>28786</v>
      </c>
      <c r="F6307" s="884" t="s">
        <v>28786</v>
      </c>
    </row>
    <row r="6308" customFormat="false" ht="15" hidden="false" customHeight="false" outlineLevel="0" collapsed="false">
      <c r="A6308" s="884" t="s">
        <v>28603</v>
      </c>
      <c r="B6308" s="884" t="n">
        <v>60</v>
      </c>
      <c r="C6308" s="885" t="s">
        <v>28787</v>
      </c>
      <c r="D6308" s="884" t="s">
        <v>28605</v>
      </c>
      <c r="E6308" s="884" t="s">
        <v>8877</v>
      </c>
      <c r="F6308" s="884" t="s">
        <v>8877</v>
      </c>
    </row>
    <row r="6309" customFormat="false" ht="15" hidden="false" customHeight="false" outlineLevel="0" collapsed="false">
      <c r="A6309" s="884" t="s">
        <v>28603</v>
      </c>
      <c r="B6309" s="884" t="n">
        <v>72</v>
      </c>
      <c r="C6309" s="885" t="s">
        <v>28788</v>
      </c>
      <c r="D6309" s="884" t="s">
        <v>28605</v>
      </c>
      <c r="E6309" s="884" t="s">
        <v>28789</v>
      </c>
      <c r="F6309" s="884" t="s">
        <v>28789</v>
      </c>
    </row>
    <row r="6310" customFormat="false" ht="15" hidden="false" customHeight="false" outlineLevel="0" collapsed="false">
      <c r="A6310" s="884" t="s">
        <v>28603</v>
      </c>
      <c r="B6310" s="884" t="n">
        <v>70</v>
      </c>
      <c r="C6310" s="885" t="s">
        <v>28790</v>
      </c>
      <c r="D6310" s="884" t="s">
        <v>28605</v>
      </c>
      <c r="E6310" s="884" t="s">
        <v>11068</v>
      </c>
      <c r="F6310" s="884" t="s">
        <v>11068</v>
      </c>
    </row>
    <row r="6311" customFormat="false" ht="15" hidden="false" customHeight="false" outlineLevel="0" collapsed="false">
      <c r="A6311" s="884" t="s">
        <v>28603</v>
      </c>
      <c r="B6311" s="884" t="n">
        <v>85</v>
      </c>
      <c r="C6311" s="885" t="s">
        <v>28791</v>
      </c>
      <c r="D6311" s="884" t="s">
        <v>28605</v>
      </c>
      <c r="E6311" s="884" t="s">
        <v>28792</v>
      </c>
      <c r="F6311" s="884" t="s">
        <v>28792</v>
      </c>
    </row>
    <row r="6312" customFormat="false" ht="15" hidden="false" customHeight="false" outlineLevel="0" collapsed="false">
      <c r="A6312" s="884" t="s">
        <v>28603</v>
      </c>
      <c r="B6312" s="884" t="n">
        <v>84</v>
      </c>
      <c r="C6312" s="885" t="s">
        <v>28793</v>
      </c>
      <c r="D6312" s="884" t="s">
        <v>28605</v>
      </c>
      <c r="E6312" s="884" t="s">
        <v>28794</v>
      </c>
      <c r="F6312" s="884" t="s">
        <v>28794</v>
      </c>
    </row>
    <row r="6313" customFormat="false" ht="15" hidden="false" customHeight="false" outlineLevel="0" collapsed="false">
      <c r="A6313" s="884" t="s">
        <v>28603</v>
      </c>
      <c r="B6313" s="884" t="n">
        <v>37997</v>
      </c>
      <c r="C6313" s="885" t="s">
        <v>28795</v>
      </c>
      <c r="D6313" s="884" t="s">
        <v>28605</v>
      </c>
      <c r="E6313" s="884" t="s">
        <v>17090</v>
      </c>
      <c r="F6313" s="884" t="s">
        <v>17090</v>
      </c>
    </row>
    <row r="6314" customFormat="false" ht="15" hidden="false" customHeight="false" outlineLevel="0" collapsed="false">
      <c r="A6314" s="884" t="s">
        <v>28603</v>
      </c>
      <c r="B6314" s="884" t="n">
        <v>37998</v>
      </c>
      <c r="C6314" s="885" t="s">
        <v>28796</v>
      </c>
      <c r="D6314" s="884" t="s">
        <v>28605</v>
      </c>
      <c r="E6314" s="884" t="s">
        <v>23611</v>
      </c>
      <c r="F6314" s="884" t="s">
        <v>23611</v>
      </c>
    </row>
    <row r="6315" customFormat="false" ht="23.25" hidden="false" customHeight="false" outlineLevel="0" collapsed="false">
      <c r="A6315" s="884" t="s">
        <v>28603</v>
      </c>
      <c r="B6315" s="884" t="n">
        <v>10899</v>
      </c>
      <c r="C6315" s="885" t="s">
        <v>28797</v>
      </c>
      <c r="D6315" s="884" t="s">
        <v>28605</v>
      </c>
      <c r="E6315" s="884" t="s">
        <v>28798</v>
      </c>
      <c r="F6315" s="884" t="s">
        <v>28798</v>
      </c>
    </row>
    <row r="6316" customFormat="false" ht="23.25" hidden="false" customHeight="false" outlineLevel="0" collapsed="false">
      <c r="A6316" s="884" t="s">
        <v>28603</v>
      </c>
      <c r="B6316" s="884" t="n">
        <v>10900</v>
      </c>
      <c r="C6316" s="885" t="s">
        <v>28799</v>
      </c>
      <c r="D6316" s="884" t="s">
        <v>28605</v>
      </c>
      <c r="E6316" s="884" t="s">
        <v>25942</v>
      </c>
      <c r="F6316" s="884" t="s">
        <v>25942</v>
      </c>
    </row>
    <row r="6317" customFormat="false" ht="15" hidden="false" customHeight="false" outlineLevel="0" collapsed="false">
      <c r="A6317" s="884" t="s">
        <v>28603</v>
      </c>
      <c r="B6317" s="884" t="n">
        <v>46</v>
      </c>
      <c r="C6317" s="885" t="s">
        <v>28800</v>
      </c>
      <c r="D6317" s="884" t="s">
        <v>28605</v>
      </c>
      <c r="E6317" s="884" t="s">
        <v>9102</v>
      </c>
      <c r="F6317" s="884" t="s">
        <v>9102</v>
      </c>
    </row>
    <row r="6318" customFormat="false" ht="15" hidden="false" customHeight="false" outlineLevel="0" collapsed="false">
      <c r="A6318" s="884" t="s">
        <v>28603</v>
      </c>
      <c r="B6318" s="884" t="n">
        <v>51</v>
      </c>
      <c r="C6318" s="885" t="s">
        <v>28801</v>
      </c>
      <c r="D6318" s="884" t="s">
        <v>28605</v>
      </c>
      <c r="E6318" s="884" t="s">
        <v>28802</v>
      </c>
      <c r="F6318" s="884" t="s">
        <v>28802</v>
      </c>
    </row>
    <row r="6319" customFormat="false" ht="15" hidden="false" customHeight="false" outlineLevel="0" collapsed="false">
      <c r="A6319" s="884" t="s">
        <v>28603</v>
      </c>
      <c r="B6319" s="884" t="n">
        <v>12863</v>
      </c>
      <c r="C6319" s="885" t="s">
        <v>28803</v>
      </c>
      <c r="D6319" s="884" t="s">
        <v>28605</v>
      </c>
      <c r="E6319" s="884" t="s">
        <v>16738</v>
      </c>
      <c r="F6319" s="884" t="s">
        <v>16738</v>
      </c>
    </row>
    <row r="6320" customFormat="false" ht="15" hidden="false" customHeight="false" outlineLevel="0" collapsed="false">
      <c r="A6320" s="884" t="s">
        <v>28603</v>
      </c>
      <c r="B6320" s="884" t="n">
        <v>50</v>
      </c>
      <c r="C6320" s="885" t="s">
        <v>28804</v>
      </c>
      <c r="D6320" s="884" t="s">
        <v>28605</v>
      </c>
      <c r="E6320" s="884" t="s">
        <v>28189</v>
      </c>
      <c r="F6320" s="884" t="s">
        <v>28189</v>
      </c>
    </row>
    <row r="6321" customFormat="false" ht="15" hidden="false" customHeight="false" outlineLevel="0" collapsed="false">
      <c r="A6321" s="884" t="s">
        <v>28603</v>
      </c>
      <c r="B6321" s="884" t="n">
        <v>47</v>
      </c>
      <c r="C6321" s="885" t="s">
        <v>28805</v>
      </c>
      <c r="D6321" s="884" t="s">
        <v>28605</v>
      </c>
      <c r="E6321" s="884" t="s">
        <v>17371</v>
      </c>
      <c r="F6321" s="884" t="s">
        <v>17371</v>
      </c>
    </row>
    <row r="6322" customFormat="false" ht="15" hidden="false" customHeight="false" outlineLevel="0" collapsed="false">
      <c r="A6322" s="884" t="s">
        <v>28603</v>
      </c>
      <c r="B6322" s="884" t="n">
        <v>48</v>
      </c>
      <c r="C6322" s="885" t="s">
        <v>28806</v>
      </c>
      <c r="D6322" s="884" t="s">
        <v>28605</v>
      </c>
      <c r="E6322" s="884" t="s">
        <v>19534</v>
      </c>
      <c r="F6322" s="884" t="s">
        <v>19534</v>
      </c>
    </row>
    <row r="6323" customFormat="false" ht="15" hidden="false" customHeight="false" outlineLevel="0" collapsed="false">
      <c r="A6323" s="884" t="s">
        <v>28603</v>
      </c>
      <c r="B6323" s="884" t="n">
        <v>52</v>
      </c>
      <c r="C6323" s="885" t="s">
        <v>28807</v>
      </c>
      <c r="D6323" s="884" t="s">
        <v>28605</v>
      </c>
      <c r="E6323" s="884" t="s">
        <v>10778</v>
      </c>
      <c r="F6323" s="884" t="s">
        <v>10778</v>
      </c>
    </row>
    <row r="6324" customFormat="false" ht="15" hidden="false" customHeight="false" outlineLevel="0" collapsed="false">
      <c r="A6324" s="884" t="s">
        <v>28603</v>
      </c>
      <c r="B6324" s="884" t="n">
        <v>43</v>
      </c>
      <c r="C6324" s="885" t="s">
        <v>28808</v>
      </c>
      <c r="D6324" s="884" t="s">
        <v>28605</v>
      </c>
      <c r="E6324" s="884" t="s">
        <v>13649</v>
      </c>
      <c r="F6324" s="884" t="s">
        <v>13649</v>
      </c>
    </row>
    <row r="6325" customFormat="false" ht="15" hidden="false" customHeight="false" outlineLevel="0" collapsed="false">
      <c r="A6325" s="884" t="s">
        <v>28603</v>
      </c>
      <c r="B6325" s="884" t="n">
        <v>4791</v>
      </c>
      <c r="C6325" s="885" t="s">
        <v>28809</v>
      </c>
      <c r="D6325" s="884" t="s">
        <v>28689</v>
      </c>
      <c r="E6325" s="884" t="s">
        <v>28810</v>
      </c>
      <c r="F6325" s="884" t="s">
        <v>28810</v>
      </c>
    </row>
    <row r="6326" customFormat="false" ht="15" hidden="false" customHeight="false" outlineLevel="0" collapsed="false">
      <c r="A6326" s="884" t="s">
        <v>28603</v>
      </c>
      <c r="B6326" s="884" t="n">
        <v>157</v>
      </c>
      <c r="C6326" s="885" t="s">
        <v>28811</v>
      </c>
      <c r="D6326" s="884" t="s">
        <v>28689</v>
      </c>
      <c r="E6326" s="884" t="s">
        <v>28812</v>
      </c>
      <c r="F6326" s="884" t="s">
        <v>28812</v>
      </c>
    </row>
    <row r="6327" customFormat="false" ht="15" hidden="false" customHeight="false" outlineLevel="0" collapsed="false">
      <c r="A6327" s="884" t="s">
        <v>28603</v>
      </c>
      <c r="B6327" s="884" t="n">
        <v>156</v>
      </c>
      <c r="C6327" s="885" t="s">
        <v>28813</v>
      </c>
      <c r="D6327" s="884" t="s">
        <v>28689</v>
      </c>
      <c r="E6327" s="884" t="s">
        <v>28814</v>
      </c>
      <c r="F6327" s="884" t="s">
        <v>28814</v>
      </c>
    </row>
    <row r="6328" customFormat="false" ht="15" hidden="false" customHeight="false" outlineLevel="0" collapsed="false">
      <c r="A6328" s="884" t="s">
        <v>28603</v>
      </c>
      <c r="B6328" s="884" t="n">
        <v>131</v>
      </c>
      <c r="C6328" s="885" t="s">
        <v>28815</v>
      </c>
      <c r="D6328" s="884" t="s">
        <v>28689</v>
      </c>
      <c r="E6328" s="884" t="s">
        <v>28816</v>
      </c>
      <c r="F6328" s="884" t="s">
        <v>28816</v>
      </c>
    </row>
    <row r="6329" customFormat="false" ht="15" hidden="false" customHeight="false" outlineLevel="0" collapsed="false">
      <c r="A6329" s="884" t="s">
        <v>28603</v>
      </c>
      <c r="B6329" s="884" t="n">
        <v>39719</v>
      </c>
      <c r="C6329" s="885" t="s">
        <v>28817</v>
      </c>
      <c r="D6329" s="884" t="s">
        <v>28692</v>
      </c>
      <c r="E6329" s="884" t="s">
        <v>26330</v>
      </c>
      <c r="F6329" s="884" t="s">
        <v>26330</v>
      </c>
    </row>
    <row r="6330" customFormat="false" ht="15" hidden="false" customHeight="false" outlineLevel="0" collapsed="false">
      <c r="A6330" s="884" t="s">
        <v>28603</v>
      </c>
      <c r="B6330" s="884" t="n">
        <v>21114</v>
      </c>
      <c r="C6330" s="885" t="s">
        <v>28818</v>
      </c>
      <c r="D6330" s="884" t="s">
        <v>28605</v>
      </c>
      <c r="E6330" s="884" t="s">
        <v>16729</v>
      </c>
      <c r="F6330" s="884" t="s">
        <v>16729</v>
      </c>
    </row>
    <row r="6331" customFormat="false" ht="15" hidden="false" customHeight="false" outlineLevel="0" collapsed="false">
      <c r="A6331" s="884" t="s">
        <v>28603</v>
      </c>
      <c r="B6331" s="884" t="n">
        <v>119</v>
      </c>
      <c r="C6331" s="885" t="s">
        <v>28819</v>
      </c>
      <c r="D6331" s="884" t="s">
        <v>28605</v>
      </c>
      <c r="E6331" s="884" t="s">
        <v>11277</v>
      </c>
      <c r="F6331" s="884" t="s">
        <v>11277</v>
      </c>
    </row>
    <row r="6332" customFormat="false" ht="15" hidden="false" customHeight="false" outlineLevel="0" collapsed="false">
      <c r="A6332" s="884" t="s">
        <v>28603</v>
      </c>
      <c r="B6332" s="884" t="n">
        <v>20080</v>
      </c>
      <c r="C6332" s="885" t="s">
        <v>28820</v>
      </c>
      <c r="D6332" s="884" t="s">
        <v>28605</v>
      </c>
      <c r="E6332" s="884" t="s">
        <v>12120</v>
      </c>
      <c r="F6332" s="884" t="s">
        <v>12120</v>
      </c>
    </row>
    <row r="6333" customFormat="false" ht="15" hidden="false" customHeight="false" outlineLevel="0" collapsed="false">
      <c r="A6333" s="884" t="s">
        <v>28603</v>
      </c>
      <c r="B6333" s="884" t="n">
        <v>122</v>
      </c>
      <c r="C6333" s="885" t="s">
        <v>28821</v>
      </c>
      <c r="D6333" s="884" t="s">
        <v>28605</v>
      </c>
      <c r="E6333" s="884" t="s">
        <v>28822</v>
      </c>
      <c r="F6333" s="884" t="s">
        <v>28822</v>
      </c>
    </row>
    <row r="6334" customFormat="false" ht="15" hidden="false" customHeight="false" outlineLevel="0" collapsed="false">
      <c r="A6334" s="884" t="s">
        <v>28603</v>
      </c>
      <c r="B6334" s="884" t="n">
        <v>3410</v>
      </c>
      <c r="C6334" s="885" t="s">
        <v>28823</v>
      </c>
      <c r="D6334" s="884" t="s">
        <v>28689</v>
      </c>
      <c r="E6334" s="884" t="s">
        <v>10653</v>
      </c>
      <c r="F6334" s="884" t="s">
        <v>10653</v>
      </c>
    </row>
    <row r="6335" customFormat="false" ht="15" hidden="false" customHeight="false" outlineLevel="0" collapsed="false">
      <c r="A6335" s="884" t="s">
        <v>28603</v>
      </c>
      <c r="B6335" s="884" t="n">
        <v>124</v>
      </c>
      <c r="C6335" s="885" t="s">
        <v>28824</v>
      </c>
      <c r="D6335" s="884" t="s">
        <v>28692</v>
      </c>
      <c r="E6335" s="884" t="s">
        <v>28825</v>
      </c>
      <c r="F6335" s="884" t="s">
        <v>28825</v>
      </c>
    </row>
    <row r="6336" customFormat="false" ht="15" hidden="false" customHeight="false" outlineLevel="0" collapsed="false">
      <c r="A6336" s="884" t="s">
        <v>28603</v>
      </c>
      <c r="B6336" s="884" t="n">
        <v>7334</v>
      </c>
      <c r="C6336" s="885" t="s">
        <v>28826</v>
      </c>
      <c r="D6336" s="884" t="s">
        <v>28692</v>
      </c>
      <c r="E6336" s="884" t="s">
        <v>23751</v>
      </c>
      <c r="F6336" s="884" t="s">
        <v>23751</v>
      </c>
    </row>
    <row r="6337" customFormat="false" ht="15" hidden="false" customHeight="false" outlineLevel="0" collapsed="false">
      <c r="A6337" s="884" t="s">
        <v>28603</v>
      </c>
      <c r="B6337" s="884" t="n">
        <v>7325</v>
      </c>
      <c r="C6337" s="885" t="s">
        <v>28827</v>
      </c>
      <c r="D6337" s="884" t="s">
        <v>28689</v>
      </c>
      <c r="E6337" s="884" t="s">
        <v>17117</v>
      </c>
      <c r="F6337" s="884" t="s">
        <v>17117</v>
      </c>
    </row>
    <row r="6338" customFormat="false" ht="15" hidden="false" customHeight="false" outlineLevel="0" collapsed="false">
      <c r="A6338" s="884" t="s">
        <v>28603</v>
      </c>
      <c r="B6338" s="884" t="n">
        <v>123</v>
      </c>
      <c r="C6338" s="885" t="s">
        <v>28828</v>
      </c>
      <c r="D6338" s="884" t="s">
        <v>28692</v>
      </c>
      <c r="E6338" s="884" t="s">
        <v>11665</v>
      </c>
      <c r="F6338" s="884" t="s">
        <v>11665</v>
      </c>
    </row>
    <row r="6339" customFormat="false" ht="15" hidden="false" customHeight="false" outlineLevel="0" collapsed="false">
      <c r="A6339" s="884" t="s">
        <v>28603</v>
      </c>
      <c r="B6339" s="884" t="n">
        <v>127</v>
      </c>
      <c r="C6339" s="885" t="s">
        <v>28829</v>
      </c>
      <c r="D6339" s="884" t="s">
        <v>28692</v>
      </c>
      <c r="E6339" s="884" t="s">
        <v>28830</v>
      </c>
      <c r="F6339" s="884" t="s">
        <v>28830</v>
      </c>
    </row>
    <row r="6340" customFormat="false" ht="15" hidden="false" customHeight="false" outlineLevel="0" collapsed="false">
      <c r="A6340" s="884" t="s">
        <v>28603</v>
      </c>
      <c r="B6340" s="884" t="n">
        <v>133</v>
      </c>
      <c r="C6340" s="885" t="s">
        <v>28831</v>
      </c>
      <c r="D6340" s="884" t="s">
        <v>28692</v>
      </c>
      <c r="E6340" s="884" t="s">
        <v>8536</v>
      </c>
      <c r="F6340" s="884" t="s">
        <v>8536</v>
      </c>
    </row>
    <row r="6341" customFormat="false" ht="15" hidden="false" customHeight="false" outlineLevel="0" collapsed="false">
      <c r="A6341" s="884" t="s">
        <v>28603</v>
      </c>
      <c r="B6341" s="884" t="n">
        <v>37538</v>
      </c>
      <c r="C6341" s="885" t="s">
        <v>28832</v>
      </c>
      <c r="D6341" s="884" t="s">
        <v>28833</v>
      </c>
      <c r="E6341" s="884" t="s">
        <v>28834</v>
      </c>
      <c r="F6341" s="884" t="s">
        <v>28834</v>
      </c>
    </row>
    <row r="6342" customFormat="false" ht="15" hidden="false" customHeight="false" outlineLevel="0" collapsed="false">
      <c r="A6342" s="884" t="s">
        <v>28603</v>
      </c>
      <c r="B6342" s="884" t="n">
        <v>132</v>
      </c>
      <c r="C6342" s="885" t="s">
        <v>28835</v>
      </c>
      <c r="D6342" s="884" t="s">
        <v>28692</v>
      </c>
      <c r="E6342" s="884" t="s">
        <v>16011</v>
      </c>
      <c r="F6342" s="884" t="s">
        <v>16011</v>
      </c>
    </row>
    <row r="6343" customFormat="false" ht="15" hidden="false" customHeight="false" outlineLevel="0" collapsed="false">
      <c r="A6343" s="884" t="s">
        <v>28603</v>
      </c>
      <c r="B6343" s="884" t="n">
        <v>13408</v>
      </c>
      <c r="C6343" s="885" t="s">
        <v>28836</v>
      </c>
      <c r="D6343" s="884" t="s">
        <v>28837</v>
      </c>
      <c r="E6343" s="884" t="s">
        <v>28838</v>
      </c>
      <c r="F6343" s="884" t="s">
        <v>28838</v>
      </c>
    </row>
    <row r="6344" customFormat="false" ht="15" hidden="false" customHeight="false" outlineLevel="0" collapsed="false">
      <c r="A6344" s="884" t="s">
        <v>28603</v>
      </c>
      <c r="B6344" s="884" t="n">
        <v>37476</v>
      </c>
      <c r="C6344" s="885" t="s">
        <v>28839</v>
      </c>
      <c r="D6344" s="884" t="s">
        <v>28605</v>
      </c>
      <c r="E6344" s="884" t="s">
        <v>28840</v>
      </c>
      <c r="F6344" s="884" t="s">
        <v>28840</v>
      </c>
    </row>
    <row r="6345" customFormat="false" ht="15" hidden="false" customHeight="false" outlineLevel="0" collapsed="false">
      <c r="A6345" s="884" t="s">
        <v>28603</v>
      </c>
      <c r="B6345" s="884" t="n">
        <v>37478</v>
      </c>
      <c r="C6345" s="885" t="s">
        <v>28841</v>
      </c>
      <c r="D6345" s="884" t="s">
        <v>28605</v>
      </c>
      <c r="E6345" s="884" t="s">
        <v>28842</v>
      </c>
      <c r="F6345" s="884" t="s">
        <v>28842</v>
      </c>
    </row>
    <row r="6346" customFormat="false" ht="15" hidden="false" customHeight="false" outlineLevel="0" collapsed="false">
      <c r="A6346" s="884" t="s">
        <v>28603</v>
      </c>
      <c r="B6346" s="884" t="n">
        <v>37477</v>
      </c>
      <c r="C6346" s="885" t="s">
        <v>28843</v>
      </c>
      <c r="D6346" s="884" t="s">
        <v>28605</v>
      </c>
      <c r="E6346" s="884" t="s">
        <v>28844</v>
      </c>
      <c r="F6346" s="884" t="s">
        <v>28844</v>
      </c>
    </row>
    <row r="6347" customFormat="false" ht="15" hidden="false" customHeight="false" outlineLevel="0" collapsed="false">
      <c r="A6347" s="884" t="s">
        <v>28603</v>
      </c>
      <c r="B6347" s="884" t="n">
        <v>37479</v>
      </c>
      <c r="C6347" s="885" t="s">
        <v>28845</v>
      </c>
      <c r="D6347" s="884" t="s">
        <v>28605</v>
      </c>
      <c r="E6347" s="884" t="s">
        <v>28846</v>
      </c>
      <c r="F6347" s="884" t="s">
        <v>28846</v>
      </c>
    </row>
    <row r="6348" customFormat="false" ht="15" hidden="false" customHeight="false" outlineLevel="0" collapsed="false">
      <c r="A6348" s="884" t="s">
        <v>28603</v>
      </c>
      <c r="B6348" s="884" t="n">
        <v>4319</v>
      </c>
      <c r="C6348" s="885" t="s">
        <v>28847</v>
      </c>
      <c r="D6348" s="884" t="s">
        <v>28605</v>
      </c>
      <c r="E6348" s="884" t="s">
        <v>10969</v>
      </c>
      <c r="F6348" s="884" t="s">
        <v>10969</v>
      </c>
    </row>
    <row r="6349" customFormat="false" ht="15" hidden="false" customHeight="false" outlineLevel="0" collapsed="false">
      <c r="A6349" s="884" t="s">
        <v>28603</v>
      </c>
      <c r="B6349" s="884" t="n">
        <v>40553</v>
      </c>
      <c r="C6349" s="885" t="s">
        <v>28848</v>
      </c>
      <c r="D6349" s="884" t="s">
        <v>28626</v>
      </c>
      <c r="E6349" s="884" t="s">
        <v>15050</v>
      </c>
      <c r="F6349" s="884" t="s">
        <v>15050</v>
      </c>
    </row>
    <row r="6350" customFormat="false" ht="15" hidden="false" customHeight="false" outlineLevel="0" collapsed="false">
      <c r="A6350" s="884" t="s">
        <v>28603</v>
      </c>
      <c r="B6350" s="884" t="n">
        <v>13003</v>
      </c>
      <c r="C6350" s="885" t="s">
        <v>28849</v>
      </c>
      <c r="D6350" s="884" t="s">
        <v>28692</v>
      </c>
      <c r="E6350" s="884" t="s">
        <v>8955</v>
      </c>
      <c r="F6350" s="884" t="s">
        <v>8955</v>
      </c>
    </row>
    <row r="6351" customFormat="false" ht="15" hidden="false" customHeight="false" outlineLevel="0" collapsed="false">
      <c r="A6351" s="884" t="s">
        <v>28603</v>
      </c>
      <c r="B6351" s="884" t="n">
        <v>6114</v>
      </c>
      <c r="C6351" s="885" t="s">
        <v>28850</v>
      </c>
      <c r="D6351" s="884" t="s">
        <v>28608</v>
      </c>
      <c r="E6351" s="884" t="s">
        <v>23551</v>
      </c>
      <c r="F6351" s="884" t="s">
        <v>28851</v>
      </c>
    </row>
    <row r="6352" customFormat="false" ht="15" hidden="false" customHeight="false" outlineLevel="0" collapsed="false">
      <c r="A6352" s="884" t="s">
        <v>28603</v>
      </c>
      <c r="B6352" s="884" t="n">
        <v>40912</v>
      </c>
      <c r="C6352" s="885" t="s">
        <v>28852</v>
      </c>
      <c r="D6352" s="884" t="s">
        <v>28853</v>
      </c>
      <c r="E6352" s="884" t="s">
        <v>28854</v>
      </c>
      <c r="F6352" s="884" t="s">
        <v>28855</v>
      </c>
    </row>
    <row r="6353" customFormat="false" ht="15" hidden="false" customHeight="false" outlineLevel="0" collapsed="false">
      <c r="A6353" s="884" t="s">
        <v>28603</v>
      </c>
      <c r="B6353" s="884" t="n">
        <v>247</v>
      </c>
      <c r="C6353" s="885" t="s">
        <v>28856</v>
      </c>
      <c r="D6353" s="884" t="s">
        <v>28608</v>
      </c>
      <c r="E6353" s="884" t="s">
        <v>19344</v>
      </c>
      <c r="F6353" s="884" t="s">
        <v>25118</v>
      </c>
    </row>
    <row r="6354" customFormat="false" ht="15" hidden="false" customHeight="false" outlineLevel="0" collapsed="false">
      <c r="A6354" s="884" t="s">
        <v>28603</v>
      </c>
      <c r="B6354" s="884" t="n">
        <v>40919</v>
      </c>
      <c r="C6354" s="885" t="s">
        <v>28857</v>
      </c>
      <c r="D6354" s="884" t="s">
        <v>28853</v>
      </c>
      <c r="E6354" s="884" t="s">
        <v>28858</v>
      </c>
      <c r="F6354" s="884" t="s">
        <v>28859</v>
      </c>
    </row>
    <row r="6355" customFormat="false" ht="15" hidden="false" customHeight="false" outlineLevel="0" collapsed="false">
      <c r="A6355" s="884" t="s">
        <v>28603</v>
      </c>
      <c r="B6355" s="884" t="n">
        <v>25958</v>
      </c>
      <c r="C6355" s="885" t="s">
        <v>28860</v>
      </c>
      <c r="D6355" s="884" t="s">
        <v>28608</v>
      </c>
      <c r="E6355" s="884" t="s">
        <v>16955</v>
      </c>
      <c r="F6355" s="884" t="s">
        <v>22111</v>
      </c>
    </row>
    <row r="6356" customFormat="false" ht="15" hidden="false" customHeight="false" outlineLevel="0" collapsed="false">
      <c r="A6356" s="884" t="s">
        <v>28603</v>
      </c>
      <c r="B6356" s="884" t="n">
        <v>40984</v>
      </c>
      <c r="C6356" s="885" t="s">
        <v>28861</v>
      </c>
      <c r="D6356" s="884" t="s">
        <v>28853</v>
      </c>
      <c r="E6356" s="884" t="s">
        <v>28862</v>
      </c>
      <c r="F6356" s="884" t="s">
        <v>28863</v>
      </c>
    </row>
    <row r="6357" customFormat="false" ht="15" hidden="false" customHeight="false" outlineLevel="0" collapsed="false">
      <c r="A6357" s="884" t="s">
        <v>28603</v>
      </c>
      <c r="B6357" s="884" t="n">
        <v>248</v>
      </c>
      <c r="C6357" s="885" t="s">
        <v>28864</v>
      </c>
      <c r="D6357" s="884" t="s">
        <v>28608</v>
      </c>
      <c r="E6357" s="884" t="s">
        <v>20372</v>
      </c>
      <c r="F6357" s="884" t="s">
        <v>16816</v>
      </c>
    </row>
    <row r="6358" customFormat="false" ht="15" hidden="false" customHeight="false" outlineLevel="0" collapsed="false">
      <c r="A6358" s="884" t="s">
        <v>28603</v>
      </c>
      <c r="B6358" s="884" t="n">
        <v>41086</v>
      </c>
      <c r="C6358" s="885" t="s">
        <v>28865</v>
      </c>
      <c r="D6358" s="884" t="s">
        <v>28853</v>
      </c>
      <c r="E6358" s="884" t="s">
        <v>28866</v>
      </c>
      <c r="F6358" s="884" t="s">
        <v>28867</v>
      </c>
    </row>
    <row r="6359" customFormat="false" ht="15" hidden="false" customHeight="false" outlineLevel="0" collapsed="false">
      <c r="A6359" s="884" t="s">
        <v>28603</v>
      </c>
      <c r="B6359" s="884" t="n">
        <v>6127</v>
      </c>
      <c r="C6359" s="885" t="s">
        <v>28868</v>
      </c>
      <c r="D6359" s="884" t="s">
        <v>28608</v>
      </c>
      <c r="E6359" s="884" t="s">
        <v>15827</v>
      </c>
      <c r="F6359" s="884" t="s">
        <v>9090</v>
      </c>
    </row>
    <row r="6360" customFormat="false" ht="15" hidden="false" customHeight="false" outlineLevel="0" collapsed="false">
      <c r="A6360" s="884" t="s">
        <v>28603</v>
      </c>
      <c r="B6360" s="884" t="n">
        <v>34466</v>
      </c>
      <c r="C6360" s="885" t="s">
        <v>28869</v>
      </c>
      <c r="D6360" s="884" t="s">
        <v>28608</v>
      </c>
      <c r="E6360" s="884" t="s">
        <v>25058</v>
      </c>
      <c r="F6360" s="884" t="s">
        <v>13728</v>
      </c>
    </row>
    <row r="6361" customFormat="false" ht="15" hidden="false" customHeight="false" outlineLevel="0" collapsed="false">
      <c r="A6361" s="884" t="s">
        <v>28603</v>
      </c>
      <c r="B6361" s="884" t="n">
        <v>41083</v>
      </c>
      <c r="C6361" s="885" t="s">
        <v>28870</v>
      </c>
      <c r="D6361" s="884" t="s">
        <v>28853</v>
      </c>
      <c r="E6361" s="884" t="s">
        <v>28871</v>
      </c>
      <c r="F6361" s="884" t="s">
        <v>28872</v>
      </c>
    </row>
    <row r="6362" customFormat="false" ht="15" hidden="false" customHeight="false" outlineLevel="0" collapsed="false">
      <c r="A6362" s="884" t="s">
        <v>28603</v>
      </c>
      <c r="B6362" s="884" t="n">
        <v>252</v>
      </c>
      <c r="C6362" s="885" t="s">
        <v>28873</v>
      </c>
      <c r="D6362" s="884" t="s">
        <v>28608</v>
      </c>
      <c r="E6362" s="884" t="s">
        <v>22045</v>
      </c>
      <c r="F6362" s="884" t="s">
        <v>16974</v>
      </c>
    </row>
    <row r="6363" customFormat="false" ht="15" hidden="false" customHeight="false" outlineLevel="0" collapsed="false">
      <c r="A6363" s="884" t="s">
        <v>28603</v>
      </c>
      <c r="B6363" s="884" t="n">
        <v>40909</v>
      </c>
      <c r="C6363" s="885" t="s">
        <v>28874</v>
      </c>
      <c r="D6363" s="884" t="s">
        <v>28853</v>
      </c>
      <c r="E6363" s="884" t="s">
        <v>28875</v>
      </c>
      <c r="F6363" s="884" t="s">
        <v>28876</v>
      </c>
    </row>
    <row r="6364" customFormat="false" ht="15" hidden="false" customHeight="false" outlineLevel="0" collapsed="false">
      <c r="A6364" s="884" t="s">
        <v>28603</v>
      </c>
      <c r="B6364" s="884" t="n">
        <v>242</v>
      </c>
      <c r="C6364" s="885" t="s">
        <v>28877</v>
      </c>
      <c r="D6364" s="884" t="s">
        <v>28608</v>
      </c>
      <c r="E6364" s="884" t="s">
        <v>20372</v>
      </c>
      <c r="F6364" s="884" t="s">
        <v>16816</v>
      </c>
    </row>
    <row r="6365" customFormat="false" ht="15" hidden="false" customHeight="false" outlineLevel="0" collapsed="false">
      <c r="A6365" s="884" t="s">
        <v>28603</v>
      </c>
      <c r="B6365" s="884" t="n">
        <v>41085</v>
      </c>
      <c r="C6365" s="885" t="s">
        <v>28878</v>
      </c>
      <c r="D6365" s="884" t="s">
        <v>28853</v>
      </c>
      <c r="E6365" s="884" t="s">
        <v>28866</v>
      </c>
      <c r="F6365" s="884" t="s">
        <v>28867</v>
      </c>
    </row>
    <row r="6366" customFormat="false" ht="15" hidden="false" customHeight="false" outlineLevel="0" collapsed="false">
      <c r="A6366" s="884" t="s">
        <v>28603</v>
      </c>
      <c r="B6366" s="884" t="n">
        <v>427</v>
      </c>
      <c r="C6366" s="885" t="s">
        <v>28879</v>
      </c>
      <c r="D6366" s="884" t="s">
        <v>28605</v>
      </c>
      <c r="E6366" s="884" t="s">
        <v>19366</v>
      </c>
      <c r="F6366" s="884" t="s">
        <v>19366</v>
      </c>
    </row>
    <row r="6367" customFormat="false" ht="15" hidden="false" customHeight="false" outlineLevel="0" collapsed="false">
      <c r="A6367" s="884" t="s">
        <v>28603</v>
      </c>
      <c r="B6367" s="884" t="n">
        <v>417</v>
      </c>
      <c r="C6367" s="885" t="s">
        <v>28880</v>
      </c>
      <c r="D6367" s="884" t="s">
        <v>28605</v>
      </c>
      <c r="E6367" s="884" t="s">
        <v>9004</v>
      </c>
      <c r="F6367" s="884" t="s">
        <v>9004</v>
      </c>
    </row>
    <row r="6368" customFormat="false" ht="23.25" hidden="false" customHeight="false" outlineLevel="0" collapsed="false">
      <c r="A6368" s="884" t="s">
        <v>28603</v>
      </c>
      <c r="B6368" s="884" t="n">
        <v>11273</v>
      </c>
      <c r="C6368" s="885" t="s">
        <v>28881</v>
      </c>
      <c r="D6368" s="884" t="s">
        <v>28605</v>
      </c>
      <c r="E6368" s="884" t="s">
        <v>28882</v>
      </c>
      <c r="F6368" s="884" t="s">
        <v>28882</v>
      </c>
    </row>
    <row r="6369" customFormat="false" ht="23.25" hidden="false" customHeight="false" outlineLevel="0" collapsed="false">
      <c r="A6369" s="884" t="s">
        <v>28603</v>
      </c>
      <c r="B6369" s="884" t="n">
        <v>11272</v>
      </c>
      <c r="C6369" s="885" t="s">
        <v>28883</v>
      </c>
      <c r="D6369" s="884" t="s">
        <v>28605</v>
      </c>
      <c r="E6369" s="884" t="s">
        <v>15903</v>
      </c>
      <c r="F6369" s="884" t="s">
        <v>15903</v>
      </c>
    </row>
    <row r="6370" customFormat="false" ht="15" hidden="false" customHeight="false" outlineLevel="0" collapsed="false">
      <c r="A6370" s="884" t="s">
        <v>28603</v>
      </c>
      <c r="B6370" s="884" t="n">
        <v>11275</v>
      </c>
      <c r="C6370" s="885" t="s">
        <v>28884</v>
      </c>
      <c r="D6370" s="884" t="s">
        <v>28605</v>
      </c>
      <c r="E6370" s="884" t="s">
        <v>9060</v>
      </c>
      <c r="F6370" s="884" t="s">
        <v>9060</v>
      </c>
    </row>
    <row r="6371" customFormat="false" ht="15" hidden="false" customHeight="false" outlineLevel="0" collapsed="false">
      <c r="A6371" s="884" t="s">
        <v>28603</v>
      </c>
      <c r="B6371" s="884" t="n">
        <v>11274</v>
      </c>
      <c r="C6371" s="885" t="s">
        <v>28885</v>
      </c>
      <c r="D6371" s="884" t="s">
        <v>28605</v>
      </c>
      <c r="E6371" s="884" t="s">
        <v>27176</v>
      </c>
      <c r="F6371" s="884" t="s">
        <v>27176</v>
      </c>
    </row>
    <row r="6372" customFormat="false" ht="15" hidden="false" customHeight="false" outlineLevel="0" collapsed="false">
      <c r="A6372" s="884" t="s">
        <v>28603</v>
      </c>
      <c r="B6372" s="884" t="n">
        <v>38470</v>
      </c>
      <c r="C6372" s="885" t="s">
        <v>28886</v>
      </c>
      <c r="D6372" s="884" t="s">
        <v>28605</v>
      </c>
      <c r="E6372" s="884" t="s">
        <v>23047</v>
      </c>
      <c r="F6372" s="884" t="s">
        <v>23047</v>
      </c>
    </row>
    <row r="6373" customFormat="false" ht="15" hidden="false" customHeight="false" outlineLevel="0" collapsed="false">
      <c r="A6373" s="884" t="s">
        <v>28603</v>
      </c>
      <c r="B6373" s="884" t="n">
        <v>38547</v>
      </c>
      <c r="C6373" s="885" t="s">
        <v>28887</v>
      </c>
      <c r="D6373" s="884" t="s">
        <v>28605</v>
      </c>
      <c r="E6373" s="884" t="s">
        <v>18915</v>
      </c>
      <c r="F6373" s="884" t="s">
        <v>18915</v>
      </c>
    </row>
    <row r="6374" customFormat="false" ht="15" hidden="false" customHeight="false" outlineLevel="0" collapsed="false">
      <c r="A6374" s="884" t="s">
        <v>28603</v>
      </c>
      <c r="B6374" s="884" t="n">
        <v>38469</v>
      </c>
      <c r="C6374" s="885" t="s">
        <v>28888</v>
      </c>
      <c r="D6374" s="884" t="s">
        <v>28605</v>
      </c>
      <c r="E6374" s="884" t="s">
        <v>28889</v>
      </c>
      <c r="F6374" s="884" t="s">
        <v>28889</v>
      </c>
    </row>
    <row r="6375" customFormat="false" ht="15" hidden="false" customHeight="false" outlineLevel="0" collapsed="false">
      <c r="A6375" s="884" t="s">
        <v>28603</v>
      </c>
      <c r="B6375" s="884" t="n">
        <v>38467</v>
      </c>
      <c r="C6375" s="885" t="s">
        <v>28890</v>
      </c>
      <c r="D6375" s="884" t="s">
        <v>28605</v>
      </c>
      <c r="E6375" s="884" t="s">
        <v>28891</v>
      </c>
      <c r="F6375" s="884" t="s">
        <v>28891</v>
      </c>
    </row>
    <row r="6376" customFormat="false" ht="15" hidden="false" customHeight="false" outlineLevel="0" collapsed="false">
      <c r="A6376" s="884" t="s">
        <v>28603</v>
      </c>
      <c r="B6376" s="884" t="n">
        <v>38468</v>
      </c>
      <c r="C6376" s="885" t="s">
        <v>28892</v>
      </c>
      <c r="D6376" s="884" t="s">
        <v>28605</v>
      </c>
      <c r="E6376" s="884" t="s">
        <v>28893</v>
      </c>
      <c r="F6376" s="884" t="s">
        <v>28893</v>
      </c>
    </row>
    <row r="6377" customFormat="false" ht="15" hidden="false" customHeight="false" outlineLevel="0" collapsed="false">
      <c r="A6377" s="884" t="s">
        <v>28603</v>
      </c>
      <c r="B6377" s="884" t="n">
        <v>38471</v>
      </c>
      <c r="C6377" s="885" t="s">
        <v>28894</v>
      </c>
      <c r="D6377" s="884" t="s">
        <v>28605</v>
      </c>
      <c r="E6377" s="884" t="s">
        <v>17800</v>
      </c>
      <c r="F6377" s="884" t="s">
        <v>17800</v>
      </c>
    </row>
    <row r="6378" customFormat="false" ht="15" hidden="false" customHeight="false" outlineLevel="0" collapsed="false">
      <c r="A6378" s="884" t="s">
        <v>28603</v>
      </c>
      <c r="B6378" s="884" t="n">
        <v>37370</v>
      </c>
      <c r="C6378" s="885" t="s">
        <v>28895</v>
      </c>
      <c r="D6378" s="884" t="s">
        <v>28608</v>
      </c>
      <c r="E6378" s="884" t="s">
        <v>11863</v>
      </c>
      <c r="F6378" s="884" t="s">
        <v>11863</v>
      </c>
    </row>
    <row r="6379" customFormat="false" ht="15" hidden="false" customHeight="false" outlineLevel="0" collapsed="false">
      <c r="A6379" s="884" t="s">
        <v>28603</v>
      </c>
      <c r="B6379" s="884" t="n">
        <v>40862</v>
      </c>
      <c r="C6379" s="885" t="s">
        <v>28896</v>
      </c>
      <c r="D6379" s="884" t="s">
        <v>28853</v>
      </c>
      <c r="E6379" s="884" t="s">
        <v>28897</v>
      </c>
      <c r="F6379" s="884" t="s">
        <v>28897</v>
      </c>
    </row>
    <row r="6380" customFormat="false" ht="15" hidden="false" customHeight="false" outlineLevel="0" collapsed="false">
      <c r="A6380" s="884" t="s">
        <v>28603</v>
      </c>
      <c r="B6380" s="884" t="n">
        <v>10658</v>
      </c>
      <c r="C6380" s="885" t="s">
        <v>28898</v>
      </c>
      <c r="D6380" s="884" t="s">
        <v>28605</v>
      </c>
      <c r="E6380" s="884" t="s">
        <v>28899</v>
      </c>
      <c r="F6380" s="884" t="s">
        <v>28899</v>
      </c>
    </row>
    <row r="6381" customFormat="false" ht="15" hidden="false" customHeight="false" outlineLevel="0" collapsed="false">
      <c r="A6381" s="884" t="s">
        <v>28603</v>
      </c>
      <c r="B6381" s="884" t="n">
        <v>253</v>
      </c>
      <c r="C6381" s="885" t="s">
        <v>28900</v>
      </c>
      <c r="D6381" s="884" t="s">
        <v>28608</v>
      </c>
      <c r="E6381" s="884" t="s">
        <v>19093</v>
      </c>
      <c r="F6381" s="884" t="s">
        <v>13513</v>
      </c>
    </row>
    <row r="6382" customFormat="false" ht="15" hidden="false" customHeight="false" outlineLevel="0" collapsed="false">
      <c r="A6382" s="884" t="s">
        <v>28603</v>
      </c>
      <c r="B6382" s="884" t="n">
        <v>40809</v>
      </c>
      <c r="C6382" s="885" t="s">
        <v>28901</v>
      </c>
      <c r="D6382" s="884" t="s">
        <v>28853</v>
      </c>
      <c r="E6382" s="884" t="s">
        <v>28902</v>
      </c>
      <c r="F6382" s="884" t="s">
        <v>28903</v>
      </c>
    </row>
    <row r="6383" customFormat="false" ht="15" hidden="false" customHeight="false" outlineLevel="0" collapsed="false">
      <c r="A6383" s="884" t="s">
        <v>28603</v>
      </c>
      <c r="B6383" s="884" t="n">
        <v>583</v>
      </c>
      <c r="C6383" s="885" t="s">
        <v>28904</v>
      </c>
      <c r="D6383" s="884" t="s">
        <v>28689</v>
      </c>
      <c r="E6383" s="884" t="s">
        <v>16971</v>
      </c>
      <c r="F6383" s="884" t="s">
        <v>16971</v>
      </c>
    </row>
    <row r="6384" customFormat="false" ht="15" hidden="false" customHeight="false" outlineLevel="0" collapsed="false">
      <c r="A6384" s="884" t="s">
        <v>28603</v>
      </c>
      <c r="B6384" s="884" t="n">
        <v>299</v>
      </c>
      <c r="C6384" s="885" t="s">
        <v>28905</v>
      </c>
      <c r="D6384" s="884" t="s">
        <v>28605</v>
      </c>
      <c r="E6384" s="884" t="s">
        <v>27679</v>
      </c>
      <c r="F6384" s="884" t="s">
        <v>27679</v>
      </c>
    </row>
    <row r="6385" customFormat="false" ht="15" hidden="false" customHeight="false" outlineLevel="0" collapsed="false">
      <c r="A6385" s="884" t="s">
        <v>28603</v>
      </c>
      <c r="B6385" s="884" t="n">
        <v>298</v>
      </c>
      <c r="C6385" s="885" t="s">
        <v>28906</v>
      </c>
      <c r="D6385" s="884" t="s">
        <v>28605</v>
      </c>
      <c r="E6385" s="884" t="s">
        <v>8955</v>
      </c>
      <c r="F6385" s="884" t="s">
        <v>8955</v>
      </c>
    </row>
    <row r="6386" customFormat="false" ht="15" hidden="false" customHeight="false" outlineLevel="0" collapsed="false">
      <c r="A6386" s="884" t="s">
        <v>28603</v>
      </c>
      <c r="B6386" s="884" t="n">
        <v>295</v>
      </c>
      <c r="C6386" s="885" t="s">
        <v>28907</v>
      </c>
      <c r="D6386" s="884" t="s">
        <v>28605</v>
      </c>
      <c r="E6386" s="884" t="s">
        <v>27121</v>
      </c>
      <c r="F6386" s="884" t="s">
        <v>27121</v>
      </c>
    </row>
    <row r="6387" customFormat="false" ht="15" hidden="false" customHeight="false" outlineLevel="0" collapsed="false">
      <c r="A6387" s="884" t="s">
        <v>28603</v>
      </c>
      <c r="B6387" s="884" t="n">
        <v>296</v>
      </c>
      <c r="C6387" s="885" t="s">
        <v>28908</v>
      </c>
      <c r="D6387" s="884" t="s">
        <v>28605</v>
      </c>
      <c r="E6387" s="884" t="s">
        <v>10345</v>
      </c>
      <c r="F6387" s="884" t="s">
        <v>10345</v>
      </c>
    </row>
    <row r="6388" customFormat="false" ht="15" hidden="false" customHeight="false" outlineLevel="0" collapsed="false">
      <c r="A6388" s="884" t="s">
        <v>28603</v>
      </c>
      <c r="B6388" s="884" t="n">
        <v>297</v>
      </c>
      <c r="C6388" s="885" t="s">
        <v>28909</v>
      </c>
      <c r="D6388" s="884" t="s">
        <v>28605</v>
      </c>
      <c r="E6388" s="884" t="s">
        <v>28910</v>
      </c>
      <c r="F6388" s="884" t="s">
        <v>28910</v>
      </c>
    </row>
    <row r="6389" customFormat="false" ht="15" hidden="false" customHeight="false" outlineLevel="0" collapsed="false">
      <c r="A6389" s="884" t="s">
        <v>28603</v>
      </c>
      <c r="B6389" s="884" t="n">
        <v>301</v>
      </c>
      <c r="C6389" s="885" t="s">
        <v>28911</v>
      </c>
      <c r="D6389" s="884" t="s">
        <v>28605</v>
      </c>
      <c r="E6389" s="884" t="s">
        <v>9972</v>
      </c>
      <c r="F6389" s="884" t="s">
        <v>9972</v>
      </c>
    </row>
    <row r="6390" customFormat="false" ht="15" hidden="false" customHeight="false" outlineLevel="0" collapsed="false">
      <c r="A6390" s="884" t="s">
        <v>28603</v>
      </c>
      <c r="B6390" s="884" t="n">
        <v>300</v>
      </c>
      <c r="C6390" s="885" t="s">
        <v>28912</v>
      </c>
      <c r="D6390" s="884" t="s">
        <v>28605</v>
      </c>
      <c r="E6390" s="884" t="s">
        <v>15812</v>
      </c>
      <c r="F6390" s="884" t="s">
        <v>15812</v>
      </c>
    </row>
    <row r="6391" customFormat="false" ht="15" hidden="false" customHeight="false" outlineLevel="0" collapsed="false">
      <c r="A6391" s="884" t="s">
        <v>28603</v>
      </c>
      <c r="B6391" s="884" t="n">
        <v>20084</v>
      </c>
      <c r="C6391" s="885" t="s">
        <v>28913</v>
      </c>
      <c r="D6391" s="884" t="s">
        <v>28605</v>
      </c>
      <c r="E6391" s="884" t="s">
        <v>27121</v>
      </c>
      <c r="F6391" s="884" t="s">
        <v>27121</v>
      </c>
    </row>
    <row r="6392" customFormat="false" ht="15" hidden="false" customHeight="false" outlineLevel="0" collapsed="false">
      <c r="A6392" s="884" t="s">
        <v>28603</v>
      </c>
      <c r="B6392" s="884" t="n">
        <v>20085</v>
      </c>
      <c r="C6392" s="885" t="s">
        <v>28914</v>
      </c>
      <c r="D6392" s="884" t="s">
        <v>28605</v>
      </c>
      <c r="E6392" s="884" t="s">
        <v>9389</v>
      </c>
      <c r="F6392" s="884" t="s">
        <v>9389</v>
      </c>
    </row>
    <row r="6393" customFormat="false" ht="15" hidden="false" customHeight="false" outlineLevel="0" collapsed="false">
      <c r="A6393" s="884" t="s">
        <v>28603</v>
      </c>
      <c r="B6393" s="884" t="n">
        <v>311</v>
      </c>
      <c r="C6393" s="885" t="s">
        <v>28915</v>
      </c>
      <c r="D6393" s="884" t="s">
        <v>28605</v>
      </c>
      <c r="E6393" s="884" t="s">
        <v>15787</v>
      </c>
      <c r="F6393" s="884" t="s">
        <v>15787</v>
      </c>
    </row>
    <row r="6394" customFormat="false" ht="15" hidden="false" customHeight="false" outlineLevel="0" collapsed="false">
      <c r="A6394" s="884" t="s">
        <v>28603</v>
      </c>
      <c r="B6394" s="884" t="n">
        <v>318</v>
      </c>
      <c r="C6394" s="885" t="s">
        <v>28916</v>
      </c>
      <c r="D6394" s="884" t="s">
        <v>28605</v>
      </c>
      <c r="E6394" s="884" t="s">
        <v>28917</v>
      </c>
      <c r="F6394" s="884" t="s">
        <v>28917</v>
      </c>
    </row>
    <row r="6395" customFormat="false" ht="15" hidden="false" customHeight="false" outlineLevel="0" collapsed="false">
      <c r="A6395" s="884" t="s">
        <v>28603</v>
      </c>
      <c r="B6395" s="884" t="n">
        <v>319</v>
      </c>
      <c r="C6395" s="885" t="s">
        <v>28918</v>
      </c>
      <c r="D6395" s="884" t="s">
        <v>28605</v>
      </c>
      <c r="E6395" s="884" t="s">
        <v>28919</v>
      </c>
      <c r="F6395" s="884" t="s">
        <v>28919</v>
      </c>
    </row>
    <row r="6396" customFormat="false" ht="15" hidden="false" customHeight="false" outlineLevel="0" collapsed="false">
      <c r="A6396" s="884" t="s">
        <v>28603</v>
      </c>
      <c r="B6396" s="884" t="n">
        <v>320</v>
      </c>
      <c r="C6396" s="885" t="s">
        <v>28920</v>
      </c>
      <c r="D6396" s="884" t="s">
        <v>28605</v>
      </c>
      <c r="E6396" s="884" t="s">
        <v>28921</v>
      </c>
      <c r="F6396" s="884" t="s">
        <v>28921</v>
      </c>
    </row>
    <row r="6397" customFormat="false" ht="15" hidden="false" customHeight="false" outlineLevel="0" collapsed="false">
      <c r="A6397" s="884" t="s">
        <v>28603</v>
      </c>
      <c r="B6397" s="884" t="n">
        <v>314</v>
      </c>
      <c r="C6397" s="885" t="s">
        <v>28922</v>
      </c>
      <c r="D6397" s="884" t="s">
        <v>28605</v>
      </c>
      <c r="E6397" s="884" t="s">
        <v>28923</v>
      </c>
      <c r="F6397" s="884" t="s">
        <v>28923</v>
      </c>
    </row>
    <row r="6398" customFormat="false" ht="15" hidden="false" customHeight="false" outlineLevel="0" collapsed="false">
      <c r="A6398" s="884" t="s">
        <v>28603</v>
      </c>
      <c r="B6398" s="884" t="n">
        <v>303</v>
      </c>
      <c r="C6398" s="885" t="s">
        <v>28924</v>
      </c>
      <c r="D6398" s="884" t="s">
        <v>28605</v>
      </c>
      <c r="E6398" s="884" t="s">
        <v>25012</v>
      </c>
      <c r="F6398" s="884" t="s">
        <v>25012</v>
      </c>
    </row>
    <row r="6399" customFormat="false" ht="15" hidden="false" customHeight="false" outlineLevel="0" collapsed="false">
      <c r="A6399" s="884" t="s">
        <v>28603</v>
      </c>
      <c r="B6399" s="884" t="n">
        <v>304</v>
      </c>
      <c r="C6399" s="885" t="s">
        <v>28925</v>
      </c>
      <c r="D6399" s="884" t="s">
        <v>28605</v>
      </c>
      <c r="E6399" s="884" t="s">
        <v>19480</v>
      </c>
      <c r="F6399" s="884" t="s">
        <v>19480</v>
      </c>
    </row>
    <row r="6400" customFormat="false" ht="15" hidden="false" customHeight="false" outlineLevel="0" collapsed="false">
      <c r="A6400" s="884" t="s">
        <v>28603</v>
      </c>
      <c r="B6400" s="884" t="n">
        <v>305</v>
      </c>
      <c r="C6400" s="885" t="s">
        <v>28926</v>
      </c>
      <c r="D6400" s="884" t="s">
        <v>28605</v>
      </c>
      <c r="E6400" s="884" t="s">
        <v>19393</v>
      </c>
      <c r="F6400" s="884" t="s">
        <v>19393</v>
      </c>
    </row>
    <row r="6401" customFormat="false" ht="15" hidden="false" customHeight="false" outlineLevel="0" collapsed="false">
      <c r="A6401" s="884" t="s">
        <v>28603</v>
      </c>
      <c r="B6401" s="884" t="n">
        <v>306</v>
      </c>
      <c r="C6401" s="885" t="s">
        <v>28927</v>
      </c>
      <c r="D6401" s="884" t="s">
        <v>28605</v>
      </c>
      <c r="E6401" s="884" t="s">
        <v>15809</v>
      </c>
      <c r="F6401" s="884" t="s">
        <v>15809</v>
      </c>
    </row>
    <row r="6402" customFormat="false" ht="15" hidden="false" customHeight="false" outlineLevel="0" collapsed="false">
      <c r="A6402" s="884" t="s">
        <v>28603</v>
      </c>
      <c r="B6402" s="884" t="n">
        <v>307</v>
      </c>
      <c r="C6402" s="885" t="s">
        <v>28928</v>
      </c>
      <c r="D6402" s="884" t="s">
        <v>28605</v>
      </c>
      <c r="E6402" s="884" t="s">
        <v>17114</v>
      </c>
      <c r="F6402" s="884" t="s">
        <v>17114</v>
      </c>
    </row>
    <row r="6403" customFormat="false" ht="15" hidden="false" customHeight="false" outlineLevel="0" collapsed="false">
      <c r="A6403" s="884" t="s">
        <v>28603</v>
      </c>
      <c r="B6403" s="884" t="n">
        <v>309</v>
      </c>
      <c r="C6403" s="885" t="s">
        <v>28929</v>
      </c>
      <c r="D6403" s="884" t="s">
        <v>28605</v>
      </c>
      <c r="E6403" s="884" t="s">
        <v>12338</v>
      </c>
      <c r="F6403" s="884" t="s">
        <v>12338</v>
      </c>
    </row>
    <row r="6404" customFormat="false" ht="15" hidden="false" customHeight="false" outlineLevel="0" collapsed="false">
      <c r="A6404" s="884" t="s">
        <v>28603</v>
      </c>
      <c r="B6404" s="884" t="n">
        <v>310</v>
      </c>
      <c r="C6404" s="885" t="s">
        <v>28930</v>
      </c>
      <c r="D6404" s="884" t="s">
        <v>28605</v>
      </c>
      <c r="E6404" s="884" t="s">
        <v>28931</v>
      </c>
      <c r="F6404" s="884" t="s">
        <v>28931</v>
      </c>
    </row>
    <row r="6405" customFormat="false" ht="15" hidden="false" customHeight="false" outlineLevel="0" collapsed="false">
      <c r="A6405" s="884" t="s">
        <v>28603</v>
      </c>
      <c r="B6405" s="884" t="n">
        <v>328</v>
      </c>
      <c r="C6405" s="885" t="s">
        <v>28932</v>
      </c>
      <c r="D6405" s="884" t="s">
        <v>28605</v>
      </c>
      <c r="E6405" s="884" t="s">
        <v>28933</v>
      </c>
      <c r="F6405" s="884" t="s">
        <v>28933</v>
      </c>
    </row>
    <row r="6406" customFormat="false" ht="15" hidden="false" customHeight="false" outlineLevel="0" collapsed="false">
      <c r="A6406" s="884" t="s">
        <v>28603</v>
      </c>
      <c r="B6406" s="884" t="n">
        <v>325</v>
      </c>
      <c r="C6406" s="885" t="s">
        <v>28934</v>
      </c>
      <c r="D6406" s="884" t="s">
        <v>28605</v>
      </c>
      <c r="E6406" s="884" t="s">
        <v>11472</v>
      </c>
      <c r="F6406" s="884" t="s">
        <v>11472</v>
      </c>
    </row>
    <row r="6407" customFormat="false" ht="15" hidden="false" customHeight="false" outlineLevel="0" collapsed="false">
      <c r="A6407" s="884" t="s">
        <v>28603</v>
      </c>
      <c r="B6407" s="884" t="n">
        <v>20326</v>
      </c>
      <c r="C6407" s="885" t="s">
        <v>28935</v>
      </c>
      <c r="D6407" s="884" t="s">
        <v>28605</v>
      </c>
      <c r="E6407" s="884" t="s">
        <v>28936</v>
      </c>
      <c r="F6407" s="884" t="s">
        <v>28936</v>
      </c>
    </row>
    <row r="6408" customFormat="false" ht="15" hidden="false" customHeight="false" outlineLevel="0" collapsed="false">
      <c r="A6408" s="884" t="s">
        <v>28603</v>
      </c>
      <c r="B6408" s="884" t="n">
        <v>329</v>
      </c>
      <c r="C6408" s="885" t="s">
        <v>28937</v>
      </c>
      <c r="D6408" s="884" t="s">
        <v>28605</v>
      </c>
      <c r="E6408" s="884" t="s">
        <v>15727</v>
      </c>
      <c r="F6408" s="884" t="s">
        <v>15727</v>
      </c>
    </row>
    <row r="6409" customFormat="false" ht="15" hidden="false" customHeight="false" outlineLevel="0" collapsed="false">
      <c r="A6409" s="884" t="s">
        <v>28603</v>
      </c>
      <c r="B6409" s="884" t="n">
        <v>308</v>
      </c>
      <c r="C6409" s="885" t="s">
        <v>28938</v>
      </c>
      <c r="D6409" s="884" t="s">
        <v>28605</v>
      </c>
      <c r="E6409" s="884" t="s">
        <v>22153</v>
      </c>
      <c r="F6409" s="884" t="s">
        <v>22153</v>
      </c>
    </row>
    <row r="6410" customFormat="false" ht="15" hidden="false" customHeight="false" outlineLevel="0" collapsed="false">
      <c r="A6410" s="884" t="s">
        <v>28603</v>
      </c>
      <c r="B6410" s="884" t="n">
        <v>39642</v>
      </c>
      <c r="C6410" s="885" t="s">
        <v>28939</v>
      </c>
      <c r="D6410" s="884" t="s">
        <v>28605</v>
      </c>
      <c r="E6410" s="884" t="s">
        <v>10368</v>
      </c>
      <c r="F6410" s="884" t="s">
        <v>10368</v>
      </c>
    </row>
    <row r="6411" customFormat="false" ht="15" hidden="false" customHeight="false" outlineLevel="0" collapsed="false">
      <c r="A6411" s="884" t="s">
        <v>28603</v>
      </c>
      <c r="B6411" s="884" t="n">
        <v>39641</v>
      </c>
      <c r="C6411" s="885" t="s">
        <v>28940</v>
      </c>
      <c r="D6411" s="884" t="s">
        <v>28605</v>
      </c>
      <c r="E6411" s="884" t="s">
        <v>10141</v>
      </c>
      <c r="F6411" s="884" t="s">
        <v>10141</v>
      </c>
    </row>
    <row r="6412" customFormat="false" ht="15" hidden="false" customHeight="false" outlineLevel="0" collapsed="false">
      <c r="A6412" s="884" t="s">
        <v>28603</v>
      </c>
      <c r="B6412" s="884" t="n">
        <v>39643</v>
      </c>
      <c r="C6412" s="885" t="s">
        <v>28941</v>
      </c>
      <c r="D6412" s="884" t="s">
        <v>28605</v>
      </c>
      <c r="E6412" s="884" t="s">
        <v>11454</v>
      </c>
      <c r="F6412" s="884" t="s">
        <v>11454</v>
      </c>
    </row>
    <row r="6413" customFormat="false" ht="15" hidden="false" customHeight="false" outlineLevel="0" collapsed="false">
      <c r="A6413" s="884" t="s">
        <v>28603</v>
      </c>
      <c r="B6413" s="884" t="n">
        <v>39644</v>
      </c>
      <c r="C6413" s="885" t="s">
        <v>28942</v>
      </c>
      <c r="D6413" s="884" t="s">
        <v>28605</v>
      </c>
      <c r="E6413" s="884" t="s">
        <v>10080</v>
      </c>
      <c r="F6413" s="884" t="s">
        <v>10080</v>
      </c>
    </row>
    <row r="6414" customFormat="false" ht="15" hidden="false" customHeight="false" outlineLevel="0" collapsed="false">
      <c r="A6414" s="884" t="s">
        <v>28603</v>
      </c>
      <c r="B6414" s="884" t="n">
        <v>39645</v>
      </c>
      <c r="C6414" s="885" t="s">
        <v>28943</v>
      </c>
      <c r="D6414" s="884" t="s">
        <v>28605</v>
      </c>
      <c r="E6414" s="884" t="s">
        <v>8885</v>
      </c>
      <c r="F6414" s="884" t="s">
        <v>8885</v>
      </c>
    </row>
    <row r="6415" customFormat="false" ht="15" hidden="false" customHeight="false" outlineLevel="0" collapsed="false">
      <c r="A6415" s="884" t="s">
        <v>28603</v>
      </c>
      <c r="B6415" s="884" t="n">
        <v>12548</v>
      </c>
      <c r="C6415" s="885" t="s">
        <v>28944</v>
      </c>
      <c r="D6415" s="884" t="s">
        <v>28605</v>
      </c>
      <c r="E6415" s="884" t="s">
        <v>24802</v>
      </c>
      <c r="F6415" s="884" t="s">
        <v>24802</v>
      </c>
    </row>
    <row r="6416" customFormat="false" ht="15" hidden="false" customHeight="false" outlineLevel="0" collapsed="false">
      <c r="A6416" s="884" t="s">
        <v>28603</v>
      </c>
      <c r="B6416" s="884" t="n">
        <v>13113</v>
      </c>
      <c r="C6416" s="885" t="s">
        <v>28945</v>
      </c>
      <c r="D6416" s="884" t="s">
        <v>28605</v>
      </c>
      <c r="E6416" s="884" t="s">
        <v>18744</v>
      </c>
      <c r="F6416" s="884" t="s">
        <v>18744</v>
      </c>
    </row>
    <row r="6417" customFormat="false" ht="15" hidden="false" customHeight="false" outlineLevel="0" collapsed="false">
      <c r="A6417" s="884" t="s">
        <v>28603</v>
      </c>
      <c r="B6417" s="884" t="n">
        <v>13114</v>
      </c>
      <c r="C6417" s="885" t="s">
        <v>28946</v>
      </c>
      <c r="D6417" s="884" t="s">
        <v>28605</v>
      </c>
      <c r="E6417" s="884" t="s">
        <v>21972</v>
      </c>
      <c r="F6417" s="884" t="s">
        <v>21972</v>
      </c>
    </row>
    <row r="6418" customFormat="false" ht="15" hidden="false" customHeight="false" outlineLevel="0" collapsed="false">
      <c r="A6418" s="884" t="s">
        <v>28603</v>
      </c>
      <c r="B6418" s="884" t="n">
        <v>12530</v>
      </c>
      <c r="C6418" s="885" t="s">
        <v>28947</v>
      </c>
      <c r="D6418" s="884" t="s">
        <v>28605</v>
      </c>
      <c r="E6418" s="884" t="s">
        <v>28948</v>
      </c>
      <c r="F6418" s="884" t="s">
        <v>28948</v>
      </c>
    </row>
    <row r="6419" customFormat="false" ht="15" hidden="false" customHeight="false" outlineLevel="0" collapsed="false">
      <c r="A6419" s="884" t="s">
        <v>28603</v>
      </c>
      <c r="B6419" s="884" t="n">
        <v>12531</v>
      </c>
      <c r="C6419" s="885" t="s">
        <v>28949</v>
      </c>
      <c r="D6419" s="884" t="s">
        <v>28605</v>
      </c>
      <c r="E6419" s="884" t="s">
        <v>28950</v>
      </c>
      <c r="F6419" s="884" t="s">
        <v>28950</v>
      </c>
    </row>
    <row r="6420" customFormat="false" ht="15" hidden="false" customHeight="false" outlineLevel="0" collapsed="false">
      <c r="A6420" s="884" t="s">
        <v>28603</v>
      </c>
      <c r="B6420" s="884" t="n">
        <v>12532</v>
      </c>
      <c r="C6420" s="885" t="s">
        <v>28951</v>
      </c>
      <c r="D6420" s="884" t="s">
        <v>28605</v>
      </c>
      <c r="E6420" s="884" t="s">
        <v>17527</v>
      </c>
      <c r="F6420" s="884" t="s">
        <v>17527</v>
      </c>
    </row>
    <row r="6421" customFormat="false" ht="15" hidden="false" customHeight="false" outlineLevel="0" collapsed="false">
      <c r="A6421" s="884" t="s">
        <v>28603</v>
      </c>
      <c r="B6421" s="884" t="n">
        <v>12533</v>
      </c>
      <c r="C6421" s="885" t="s">
        <v>28952</v>
      </c>
      <c r="D6421" s="884" t="s">
        <v>28605</v>
      </c>
      <c r="E6421" s="884" t="s">
        <v>28953</v>
      </c>
      <c r="F6421" s="884" t="s">
        <v>28953</v>
      </c>
    </row>
    <row r="6422" customFormat="false" ht="15" hidden="false" customHeight="false" outlineLevel="0" collapsed="false">
      <c r="A6422" s="884" t="s">
        <v>28603</v>
      </c>
      <c r="B6422" s="884" t="n">
        <v>12544</v>
      </c>
      <c r="C6422" s="885" t="s">
        <v>28954</v>
      </c>
      <c r="D6422" s="884" t="s">
        <v>28605</v>
      </c>
      <c r="E6422" s="884" t="s">
        <v>17171</v>
      </c>
      <c r="F6422" s="884" t="s">
        <v>17171</v>
      </c>
    </row>
    <row r="6423" customFormat="false" ht="15" hidden="false" customHeight="false" outlineLevel="0" collapsed="false">
      <c r="A6423" s="884" t="s">
        <v>28603</v>
      </c>
      <c r="B6423" s="884" t="n">
        <v>12546</v>
      </c>
      <c r="C6423" s="885" t="s">
        <v>28955</v>
      </c>
      <c r="D6423" s="884" t="s">
        <v>28605</v>
      </c>
      <c r="E6423" s="884" t="s">
        <v>28956</v>
      </c>
      <c r="F6423" s="884" t="s">
        <v>28956</v>
      </c>
    </row>
    <row r="6424" customFormat="false" ht="15" hidden="false" customHeight="false" outlineLevel="0" collapsed="false">
      <c r="A6424" s="884" t="s">
        <v>28603</v>
      </c>
      <c r="B6424" s="884" t="n">
        <v>12547</v>
      </c>
      <c r="C6424" s="885" t="s">
        <v>28957</v>
      </c>
      <c r="D6424" s="884" t="s">
        <v>28605</v>
      </c>
      <c r="E6424" s="884" t="s">
        <v>28958</v>
      </c>
      <c r="F6424" s="884" t="s">
        <v>28958</v>
      </c>
    </row>
    <row r="6425" customFormat="false" ht="15" hidden="false" customHeight="false" outlineLevel="0" collapsed="false">
      <c r="A6425" s="884" t="s">
        <v>28603</v>
      </c>
      <c r="B6425" s="884" t="n">
        <v>12551</v>
      </c>
      <c r="C6425" s="885" t="s">
        <v>28959</v>
      </c>
      <c r="D6425" s="884" t="s">
        <v>28605</v>
      </c>
      <c r="E6425" s="884" t="s">
        <v>28960</v>
      </c>
      <c r="F6425" s="884" t="s">
        <v>28960</v>
      </c>
    </row>
    <row r="6426" customFormat="false" ht="15" hidden="false" customHeight="false" outlineLevel="0" collapsed="false">
      <c r="A6426" s="884" t="s">
        <v>28603</v>
      </c>
      <c r="B6426" s="884" t="n">
        <v>12563</v>
      </c>
      <c r="C6426" s="885" t="s">
        <v>28961</v>
      </c>
      <c r="D6426" s="884" t="s">
        <v>28605</v>
      </c>
      <c r="E6426" s="884" t="s">
        <v>28962</v>
      </c>
      <c r="F6426" s="884" t="s">
        <v>28962</v>
      </c>
    </row>
    <row r="6427" customFormat="false" ht="15" hidden="false" customHeight="false" outlineLevel="0" collapsed="false">
      <c r="A6427" s="884" t="s">
        <v>28603</v>
      </c>
      <c r="B6427" s="884" t="n">
        <v>12565</v>
      </c>
      <c r="C6427" s="885" t="s">
        <v>28963</v>
      </c>
      <c r="D6427" s="884" t="s">
        <v>28605</v>
      </c>
      <c r="E6427" s="884" t="s">
        <v>28964</v>
      </c>
      <c r="F6427" s="884" t="s">
        <v>28964</v>
      </c>
    </row>
    <row r="6428" customFormat="false" ht="15" hidden="false" customHeight="false" outlineLevel="0" collapsed="false">
      <c r="A6428" s="884" t="s">
        <v>28603</v>
      </c>
      <c r="B6428" s="884" t="n">
        <v>12567</v>
      </c>
      <c r="C6428" s="885" t="s">
        <v>28965</v>
      </c>
      <c r="D6428" s="884" t="s">
        <v>28605</v>
      </c>
      <c r="E6428" s="884" t="s">
        <v>28966</v>
      </c>
      <c r="F6428" s="884" t="s">
        <v>28966</v>
      </c>
    </row>
    <row r="6429" customFormat="false" ht="15" hidden="false" customHeight="false" outlineLevel="0" collapsed="false">
      <c r="A6429" s="884" t="s">
        <v>28603</v>
      </c>
      <c r="B6429" s="884" t="n">
        <v>12568</v>
      </c>
      <c r="C6429" s="885" t="s">
        <v>28967</v>
      </c>
      <c r="D6429" s="884" t="s">
        <v>28605</v>
      </c>
      <c r="E6429" s="884" t="s">
        <v>28968</v>
      </c>
      <c r="F6429" s="884" t="s">
        <v>28968</v>
      </c>
    </row>
    <row r="6430" customFormat="false" ht="15" hidden="false" customHeight="false" outlineLevel="0" collapsed="false">
      <c r="A6430" s="884" t="s">
        <v>28603</v>
      </c>
      <c r="B6430" s="884" t="n">
        <v>11789</v>
      </c>
      <c r="C6430" s="885" t="s">
        <v>28969</v>
      </c>
      <c r="D6430" s="884" t="s">
        <v>28605</v>
      </c>
      <c r="E6430" s="884" t="s">
        <v>28970</v>
      </c>
      <c r="F6430" s="884" t="s">
        <v>28970</v>
      </c>
    </row>
    <row r="6431" customFormat="false" ht="23.25" hidden="false" customHeight="false" outlineLevel="0" collapsed="false">
      <c r="A6431" s="884" t="s">
        <v>28603</v>
      </c>
      <c r="B6431" s="884" t="n">
        <v>20975</v>
      </c>
      <c r="C6431" s="885" t="s">
        <v>28971</v>
      </c>
      <c r="D6431" s="884" t="s">
        <v>28605</v>
      </c>
      <c r="E6431" s="884" t="s">
        <v>19987</v>
      </c>
      <c r="F6431" s="884" t="s">
        <v>19987</v>
      </c>
    </row>
    <row r="6432" customFormat="false" ht="23.25" hidden="false" customHeight="false" outlineLevel="0" collapsed="false">
      <c r="A6432" s="884" t="s">
        <v>28603</v>
      </c>
      <c r="B6432" s="884" t="n">
        <v>20976</v>
      </c>
      <c r="C6432" s="885" t="s">
        <v>28972</v>
      </c>
      <c r="D6432" s="884" t="s">
        <v>28605</v>
      </c>
      <c r="E6432" s="884" t="s">
        <v>19381</v>
      </c>
      <c r="F6432" s="884" t="s">
        <v>19381</v>
      </c>
    </row>
    <row r="6433" customFormat="false" ht="15" hidden="false" customHeight="false" outlineLevel="0" collapsed="false">
      <c r="A6433" s="884" t="s">
        <v>28603</v>
      </c>
      <c r="B6433" s="884" t="n">
        <v>40340</v>
      </c>
      <c r="C6433" s="885" t="s">
        <v>28973</v>
      </c>
      <c r="D6433" s="884" t="s">
        <v>28605</v>
      </c>
      <c r="E6433" s="884" t="s">
        <v>28974</v>
      </c>
      <c r="F6433" s="884" t="s">
        <v>28974</v>
      </c>
    </row>
    <row r="6434" customFormat="false" ht="15" hidden="false" customHeight="false" outlineLevel="0" collapsed="false">
      <c r="A6434" s="884" t="s">
        <v>28603</v>
      </c>
      <c r="B6434" s="884" t="n">
        <v>40341</v>
      </c>
      <c r="C6434" s="885" t="s">
        <v>28975</v>
      </c>
      <c r="D6434" s="884" t="s">
        <v>28605</v>
      </c>
      <c r="E6434" s="884" t="s">
        <v>28976</v>
      </c>
      <c r="F6434" s="884" t="s">
        <v>28976</v>
      </c>
    </row>
    <row r="6435" customFormat="false" ht="15" hidden="false" customHeight="false" outlineLevel="0" collapsed="false">
      <c r="A6435" s="884" t="s">
        <v>28603</v>
      </c>
      <c r="B6435" s="884" t="n">
        <v>40342</v>
      </c>
      <c r="C6435" s="885" t="s">
        <v>28977</v>
      </c>
      <c r="D6435" s="884" t="s">
        <v>28605</v>
      </c>
      <c r="E6435" s="884" t="s">
        <v>24469</v>
      </c>
      <c r="F6435" s="884" t="s">
        <v>24469</v>
      </c>
    </row>
    <row r="6436" customFormat="false" ht="15" hidden="false" customHeight="false" outlineLevel="0" collapsed="false">
      <c r="A6436" s="884" t="s">
        <v>28603</v>
      </c>
      <c r="B6436" s="884" t="n">
        <v>40343</v>
      </c>
      <c r="C6436" s="885" t="s">
        <v>28978</v>
      </c>
      <c r="D6436" s="884" t="s">
        <v>28605</v>
      </c>
      <c r="E6436" s="884" t="s">
        <v>28979</v>
      </c>
      <c r="F6436" s="884" t="s">
        <v>28979</v>
      </c>
    </row>
    <row r="6437" customFormat="false" ht="15" hidden="false" customHeight="false" outlineLevel="0" collapsed="false">
      <c r="A6437" s="884" t="s">
        <v>28603</v>
      </c>
      <c r="B6437" s="884" t="n">
        <v>40344</v>
      </c>
      <c r="C6437" s="885" t="s">
        <v>28980</v>
      </c>
      <c r="D6437" s="884" t="s">
        <v>28605</v>
      </c>
      <c r="E6437" s="884" t="s">
        <v>28981</v>
      </c>
      <c r="F6437" s="884" t="s">
        <v>28981</v>
      </c>
    </row>
    <row r="6438" customFormat="false" ht="15" hidden="false" customHeight="false" outlineLevel="0" collapsed="false">
      <c r="A6438" s="884" t="s">
        <v>28603</v>
      </c>
      <c r="B6438" s="884" t="n">
        <v>40345</v>
      </c>
      <c r="C6438" s="885" t="s">
        <v>28982</v>
      </c>
      <c r="D6438" s="884" t="s">
        <v>28605</v>
      </c>
      <c r="E6438" s="884" t="s">
        <v>28983</v>
      </c>
      <c r="F6438" s="884" t="s">
        <v>28983</v>
      </c>
    </row>
    <row r="6439" customFormat="false" ht="15" hidden="false" customHeight="false" outlineLevel="0" collapsed="false">
      <c r="A6439" s="884" t="s">
        <v>28603</v>
      </c>
      <c r="B6439" s="884" t="n">
        <v>40346</v>
      </c>
      <c r="C6439" s="885" t="s">
        <v>28984</v>
      </c>
      <c r="D6439" s="884" t="s">
        <v>28605</v>
      </c>
      <c r="E6439" s="884" t="s">
        <v>28985</v>
      </c>
      <c r="F6439" s="884" t="s">
        <v>28985</v>
      </c>
    </row>
    <row r="6440" customFormat="false" ht="15" hidden="false" customHeight="false" outlineLevel="0" collapsed="false">
      <c r="A6440" s="884" t="s">
        <v>28603</v>
      </c>
      <c r="B6440" s="884" t="n">
        <v>40347</v>
      </c>
      <c r="C6440" s="885" t="s">
        <v>28986</v>
      </c>
      <c r="D6440" s="884" t="s">
        <v>28605</v>
      </c>
      <c r="E6440" s="884" t="s">
        <v>28987</v>
      </c>
      <c r="F6440" s="884" t="s">
        <v>28987</v>
      </c>
    </row>
    <row r="6441" customFormat="false" ht="15" hidden="false" customHeight="false" outlineLevel="0" collapsed="false">
      <c r="A6441" s="884" t="s">
        <v>28603</v>
      </c>
      <c r="B6441" s="884" t="n">
        <v>38840</v>
      </c>
      <c r="C6441" s="885" t="s">
        <v>28988</v>
      </c>
      <c r="D6441" s="884" t="s">
        <v>28605</v>
      </c>
      <c r="E6441" s="884" t="s">
        <v>27874</v>
      </c>
      <c r="F6441" s="884" t="s">
        <v>27874</v>
      </c>
    </row>
    <row r="6442" customFormat="false" ht="15" hidden="false" customHeight="false" outlineLevel="0" collapsed="false">
      <c r="A6442" s="884" t="s">
        <v>28603</v>
      </c>
      <c r="B6442" s="884" t="n">
        <v>38841</v>
      </c>
      <c r="C6442" s="885" t="s">
        <v>28989</v>
      </c>
      <c r="D6442" s="884" t="s">
        <v>28605</v>
      </c>
      <c r="E6442" s="884" t="s">
        <v>9003</v>
      </c>
      <c r="F6442" s="884" t="s">
        <v>9003</v>
      </c>
    </row>
    <row r="6443" customFormat="false" ht="15" hidden="false" customHeight="false" outlineLevel="0" collapsed="false">
      <c r="A6443" s="884" t="s">
        <v>28603</v>
      </c>
      <c r="B6443" s="884" t="n">
        <v>38842</v>
      </c>
      <c r="C6443" s="885" t="s">
        <v>28990</v>
      </c>
      <c r="D6443" s="884" t="s">
        <v>28605</v>
      </c>
      <c r="E6443" s="884" t="s">
        <v>28991</v>
      </c>
      <c r="F6443" s="884" t="s">
        <v>28991</v>
      </c>
    </row>
    <row r="6444" customFormat="false" ht="15" hidden="false" customHeight="false" outlineLevel="0" collapsed="false">
      <c r="A6444" s="884" t="s">
        <v>28603</v>
      </c>
      <c r="B6444" s="884" t="n">
        <v>38843</v>
      </c>
      <c r="C6444" s="885" t="s">
        <v>28992</v>
      </c>
      <c r="D6444" s="884" t="s">
        <v>28605</v>
      </c>
      <c r="E6444" s="884" t="s">
        <v>25065</v>
      </c>
      <c r="F6444" s="884" t="s">
        <v>25065</v>
      </c>
    </row>
    <row r="6445" customFormat="false" ht="23.25" hidden="false" customHeight="false" outlineLevel="0" collapsed="false">
      <c r="A6445" s="884" t="s">
        <v>28603</v>
      </c>
      <c r="B6445" s="884" t="n">
        <v>13761</v>
      </c>
      <c r="C6445" s="885" t="s">
        <v>28993</v>
      </c>
      <c r="D6445" s="884" t="s">
        <v>28605</v>
      </c>
      <c r="E6445" s="884" t="s">
        <v>28994</v>
      </c>
      <c r="F6445" s="884" t="s">
        <v>28994</v>
      </c>
    </row>
    <row r="6446" customFormat="false" ht="23.25" hidden="false" customHeight="false" outlineLevel="0" collapsed="false">
      <c r="A6446" s="884" t="s">
        <v>28603</v>
      </c>
      <c r="B6446" s="884" t="n">
        <v>12888</v>
      </c>
      <c r="C6446" s="885" t="s">
        <v>28995</v>
      </c>
      <c r="D6446" s="884" t="s">
        <v>28996</v>
      </c>
      <c r="E6446" s="884" t="s">
        <v>28997</v>
      </c>
      <c r="F6446" s="884" t="s">
        <v>28997</v>
      </c>
    </row>
    <row r="6447" customFormat="false" ht="15" hidden="false" customHeight="false" outlineLevel="0" collapsed="false">
      <c r="A6447" s="884" t="s">
        <v>28603</v>
      </c>
      <c r="B6447" s="884" t="n">
        <v>12889</v>
      </c>
      <c r="C6447" s="885" t="s">
        <v>28998</v>
      </c>
      <c r="D6447" s="884" t="s">
        <v>28996</v>
      </c>
      <c r="E6447" s="884" t="s">
        <v>28999</v>
      </c>
      <c r="F6447" s="884" t="s">
        <v>28999</v>
      </c>
    </row>
    <row r="6448" customFormat="false" ht="23.25" hidden="false" customHeight="false" outlineLevel="0" collapsed="false">
      <c r="A6448" s="884" t="s">
        <v>28603</v>
      </c>
      <c r="B6448" s="884" t="n">
        <v>4814</v>
      </c>
      <c r="C6448" s="885" t="s">
        <v>29000</v>
      </c>
      <c r="D6448" s="884" t="s">
        <v>28605</v>
      </c>
      <c r="E6448" s="884" t="s">
        <v>29001</v>
      </c>
      <c r="F6448" s="884" t="s">
        <v>29001</v>
      </c>
    </row>
    <row r="6449" customFormat="false" ht="15" hidden="false" customHeight="false" outlineLevel="0" collapsed="false">
      <c r="A6449" s="884" t="s">
        <v>28603</v>
      </c>
      <c r="B6449" s="884" t="n">
        <v>25967</v>
      </c>
      <c r="C6449" s="885" t="s">
        <v>29002</v>
      </c>
      <c r="D6449" s="884" t="s">
        <v>28605</v>
      </c>
      <c r="E6449" s="884" t="s">
        <v>29003</v>
      </c>
      <c r="F6449" s="884" t="s">
        <v>29003</v>
      </c>
    </row>
    <row r="6450" customFormat="false" ht="15" hidden="false" customHeight="false" outlineLevel="0" collapsed="false">
      <c r="A6450" s="884" t="s">
        <v>28603</v>
      </c>
      <c r="B6450" s="884" t="n">
        <v>6122</v>
      </c>
      <c r="C6450" s="885" t="s">
        <v>29004</v>
      </c>
      <c r="D6450" s="884" t="s">
        <v>28608</v>
      </c>
      <c r="E6450" s="884" t="s">
        <v>21243</v>
      </c>
      <c r="F6450" s="884" t="s">
        <v>29005</v>
      </c>
    </row>
    <row r="6451" customFormat="false" ht="15" hidden="false" customHeight="false" outlineLevel="0" collapsed="false">
      <c r="A6451" s="884" t="s">
        <v>28603</v>
      </c>
      <c r="B6451" s="884" t="n">
        <v>40810</v>
      </c>
      <c r="C6451" s="885" t="s">
        <v>29006</v>
      </c>
      <c r="D6451" s="884" t="s">
        <v>28853</v>
      </c>
      <c r="E6451" s="884" t="s">
        <v>29007</v>
      </c>
      <c r="F6451" s="884" t="s">
        <v>29008</v>
      </c>
    </row>
    <row r="6452" customFormat="false" ht="15" hidden="false" customHeight="false" outlineLevel="0" collapsed="false">
      <c r="A6452" s="884" t="s">
        <v>28603</v>
      </c>
      <c r="B6452" s="884" t="n">
        <v>21100</v>
      </c>
      <c r="C6452" s="885" t="s">
        <v>29009</v>
      </c>
      <c r="D6452" s="884" t="s">
        <v>28605</v>
      </c>
      <c r="E6452" s="884" t="s">
        <v>29010</v>
      </c>
      <c r="F6452" s="884" t="s">
        <v>29010</v>
      </c>
    </row>
    <row r="6453" customFormat="false" ht="23.25" hidden="false" customHeight="false" outlineLevel="0" collapsed="false">
      <c r="A6453" s="884" t="s">
        <v>28603</v>
      </c>
      <c r="B6453" s="884" t="n">
        <v>11816</v>
      </c>
      <c r="C6453" s="885" t="s">
        <v>29011</v>
      </c>
      <c r="D6453" s="884" t="s">
        <v>28605</v>
      </c>
      <c r="E6453" s="884" t="s">
        <v>29012</v>
      </c>
      <c r="F6453" s="884" t="s">
        <v>29012</v>
      </c>
    </row>
    <row r="6454" customFormat="false" ht="23.25" hidden="false" customHeight="false" outlineLevel="0" collapsed="false">
      <c r="A6454" s="884" t="s">
        <v>28603</v>
      </c>
      <c r="B6454" s="884" t="n">
        <v>11814</v>
      </c>
      <c r="C6454" s="885" t="s">
        <v>29013</v>
      </c>
      <c r="D6454" s="884" t="s">
        <v>28605</v>
      </c>
      <c r="E6454" s="884" t="s">
        <v>29014</v>
      </c>
      <c r="F6454" s="884" t="s">
        <v>29014</v>
      </c>
    </row>
    <row r="6455" customFormat="false" ht="23.25" hidden="false" customHeight="false" outlineLevel="0" collapsed="false">
      <c r="A6455" s="884" t="s">
        <v>28603</v>
      </c>
      <c r="B6455" s="884" t="n">
        <v>14186</v>
      </c>
      <c r="C6455" s="885" t="s">
        <v>29015</v>
      </c>
      <c r="D6455" s="884" t="s">
        <v>28605</v>
      </c>
      <c r="E6455" s="884" t="s">
        <v>29016</v>
      </c>
      <c r="F6455" s="884" t="s">
        <v>29016</v>
      </c>
    </row>
    <row r="6456" customFormat="false" ht="23.25" hidden="false" customHeight="false" outlineLevel="0" collapsed="false">
      <c r="A6456" s="884" t="s">
        <v>28603</v>
      </c>
      <c r="B6456" s="884" t="n">
        <v>14185</v>
      </c>
      <c r="C6456" s="885" t="s">
        <v>29017</v>
      </c>
      <c r="D6456" s="884" t="s">
        <v>28605</v>
      </c>
      <c r="E6456" s="884" t="s">
        <v>29018</v>
      </c>
      <c r="F6456" s="884" t="s">
        <v>29018</v>
      </c>
    </row>
    <row r="6457" customFormat="false" ht="23.25" hidden="false" customHeight="false" outlineLevel="0" collapsed="false">
      <c r="A6457" s="884" t="s">
        <v>28603</v>
      </c>
      <c r="B6457" s="884" t="n">
        <v>11811</v>
      </c>
      <c r="C6457" s="885" t="s">
        <v>29019</v>
      </c>
      <c r="D6457" s="884" t="s">
        <v>28605</v>
      </c>
      <c r="E6457" s="884" t="s">
        <v>29020</v>
      </c>
      <c r="F6457" s="884" t="s">
        <v>29020</v>
      </c>
    </row>
    <row r="6458" customFormat="false" ht="15" hidden="false" customHeight="false" outlineLevel="0" collapsed="false">
      <c r="A6458" s="884" t="s">
        <v>28603</v>
      </c>
      <c r="B6458" s="884" t="n">
        <v>26038</v>
      </c>
      <c r="C6458" s="885" t="s">
        <v>29021</v>
      </c>
      <c r="D6458" s="884" t="s">
        <v>28605</v>
      </c>
      <c r="E6458" s="884" t="s">
        <v>29022</v>
      </c>
      <c r="F6458" s="884" t="s">
        <v>29022</v>
      </c>
    </row>
    <row r="6459" customFormat="false" ht="15" hidden="false" customHeight="false" outlineLevel="0" collapsed="false">
      <c r="A6459" s="884" t="s">
        <v>28603</v>
      </c>
      <c r="B6459" s="884" t="n">
        <v>34482</v>
      </c>
      <c r="C6459" s="885" t="s">
        <v>29023</v>
      </c>
      <c r="D6459" s="884" t="s">
        <v>28605</v>
      </c>
      <c r="E6459" s="884" t="s">
        <v>29024</v>
      </c>
      <c r="F6459" s="884" t="s">
        <v>29024</v>
      </c>
    </row>
    <row r="6460" customFormat="false" ht="15" hidden="false" customHeight="false" outlineLevel="0" collapsed="false">
      <c r="A6460" s="884" t="s">
        <v>28603</v>
      </c>
      <c r="B6460" s="884" t="n">
        <v>34469</v>
      </c>
      <c r="C6460" s="885" t="s">
        <v>29025</v>
      </c>
      <c r="D6460" s="884" t="s">
        <v>28605</v>
      </c>
      <c r="E6460" s="884" t="s">
        <v>29026</v>
      </c>
      <c r="F6460" s="884" t="s">
        <v>29026</v>
      </c>
    </row>
    <row r="6461" customFormat="false" ht="15" hidden="false" customHeight="false" outlineLevel="0" collapsed="false">
      <c r="A6461" s="884" t="s">
        <v>28603</v>
      </c>
      <c r="B6461" s="884" t="n">
        <v>34472</v>
      </c>
      <c r="C6461" s="885" t="s">
        <v>29027</v>
      </c>
      <c r="D6461" s="884" t="s">
        <v>28605</v>
      </c>
      <c r="E6461" s="884" t="s">
        <v>29028</v>
      </c>
      <c r="F6461" s="884" t="s">
        <v>29028</v>
      </c>
    </row>
    <row r="6462" customFormat="false" ht="15" hidden="false" customHeight="false" outlineLevel="0" collapsed="false">
      <c r="A6462" s="884" t="s">
        <v>28603</v>
      </c>
      <c r="B6462" s="884" t="n">
        <v>34476</v>
      </c>
      <c r="C6462" s="885" t="s">
        <v>29029</v>
      </c>
      <c r="D6462" s="884" t="s">
        <v>28605</v>
      </c>
      <c r="E6462" s="884" t="s">
        <v>29030</v>
      </c>
      <c r="F6462" s="884" t="s">
        <v>29030</v>
      </c>
    </row>
    <row r="6463" customFormat="false" ht="15" hidden="false" customHeight="false" outlineLevel="0" collapsed="false">
      <c r="A6463" s="884" t="s">
        <v>28603</v>
      </c>
      <c r="B6463" s="884" t="n">
        <v>34477</v>
      </c>
      <c r="C6463" s="885" t="s">
        <v>29031</v>
      </c>
      <c r="D6463" s="884" t="s">
        <v>28605</v>
      </c>
      <c r="E6463" s="884" t="s">
        <v>29032</v>
      </c>
      <c r="F6463" s="884" t="s">
        <v>29032</v>
      </c>
    </row>
    <row r="6464" customFormat="false" ht="15" hidden="false" customHeight="false" outlineLevel="0" collapsed="false">
      <c r="A6464" s="884" t="s">
        <v>28603</v>
      </c>
      <c r="B6464" s="884" t="n">
        <v>39847</v>
      </c>
      <c r="C6464" s="885" t="s">
        <v>29033</v>
      </c>
      <c r="D6464" s="884" t="s">
        <v>28605</v>
      </c>
      <c r="E6464" s="884" t="s">
        <v>29034</v>
      </c>
      <c r="F6464" s="884" t="s">
        <v>29034</v>
      </c>
    </row>
    <row r="6465" customFormat="false" ht="15" hidden="false" customHeight="false" outlineLevel="0" collapsed="false">
      <c r="A6465" s="884" t="s">
        <v>28603</v>
      </c>
      <c r="B6465" s="884" t="n">
        <v>39844</v>
      </c>
      <c r="C6465" s="885" t="s">
        <v>29035</v>
      </c>
      <c r="D6465" s="884" t="s">
        <v>28605</v>
      </c>
      <c r="E6465" s="884" t="s">
        <v>29036</v>
      </c>
      <c r="F6465" s="884" t="s">
        <v>29036</v>
      </c>
    </row>
    <row r="6466" customFormat="false" ht="15" hidden="false" customHeight="false" outlineLevel="0" collapsed="false">
      <c r="A6466" s="884" t="s">
        <v>28603</v>
      </c>
      <c r="B6466" s="884" t="n">
        <v>39845</v>
      </c>
      <c r="C6466" s="885" t="s">
        <v>29037</v>
      </c>
      <c r="D6466" s="884" t="s">
        <v>28605</v>
      </c>
      <c r="E6466" s="884" t="s">
        <v>29038</v>
      </c>
      <c r="F6466" s="884" t="s">
        <v>29038</v>
      </c>
    </row>
    <row r="6467" customFormat="false" ht="15" hidden="false" customHeight="false" outlineLevel="0" collapsed="false">
      <c r="A6467" s="884" t="s">
        <v>28603</v>
      </c>
      <c r="B6467" s="884" t="n">
        <v>39846</v>
      </c>
      <c r="C6467" s="885" t="s">
        <v>29039</v>
      </c>
      <c r="D6467" s="884" t="s">
        <v>28605</v>
      </c>
      <c r="E6467" s="884" t="s">
        <v>29040</v>
      </c>
      <c r="F6467" s="884" t="s">
        <v>29040</v>
      </c>
    </row>
    <row r="6468" customFormat="false" ht="15" hidden="false" customHeight="false" outlineLevel="0" collapsed="false">
      <c r="A6468" s="884" t="s">
        <v>28603</v>
      </c>
      <c r="B6468" s="884" t="n">
        <v>39838</v>
      </c>
      <c r="C6468" s="885" t="s">
        <v>29041</v>
      </c>
      <c r="D6468" s="884" t="s">
        <v>28605</v>
      </c>
      <c r="E6468" s="884" t="s">
        <v>29042</v>
      </c>
      <c r="F6468" s="884" t="s">
        <v>29042</v>
      </c>
    </row>
    <row r="6469" customFormat="false" ht="15" hidden="false" customHeight="false" outlineLevel="0" collapsed="false">
      <c r="A6469" s="884" t="s">
        <v>28603</v>
      </c>
      <c r="B6469" s="884" t="n">
        <v>39839</v>
      </c>
      <c r="C6469" s="885" t="s">
        <v>29043</v>
      </c>
      <c r="D6469" s="884" t="s">
        <v>28605</v>
      </c>
      <c r="E6469" s="884" t="s">
        <v>29044</v>
      </c>
      <c r="F6469" s="884" t="s">
        <v>29044</v>
      </c>
    </row>
    <row r="6470" customFormat="false" ht="15" hidden="false" customHeight="false" outlineLevel="0" collapsed="false">
      <c r="A6470" s="884" t="s">
        <v>28603</v>
      </c>
      <c r="B6470" s="884" t="n">
        <v>39840</v>
      </c>
      <c r="C6470" s="885" t="s">
        <v>29045</v>
      </c>
      <c r="D6470" s="884" t="s">
        <v>28605</v>
      </c>
      <c r="E6470" s="884" t="s">
        <v>29046</v>
      </c>
      <c r="F6470" s="884" t="s">
        <v>29046</v>
      </c>
    </row>
    <row r="6471" customFormat="false" ht="15" hidden="false" customHeight="false" outlineLevel="0" collapsed="false">
      <c r="A6471" s="884" t="s">
        <v>28603</v>
      </c>
      <c r="B6471" s="884" t="n">
        <v>39841</v>
      </c>
      <c r="C6471" s="885" t="s">
        <v>29047</v>
      </c>
      <c r="D6471" s="884" t="s">
        <v>28605</v>
      </c>
      <c r="E6471" s="884" t="s">
        <v>29048</v>
      </c>
      <c r="F6471" s="884" t="s">
        <v>29048</v>
      </c>
    </row>
    <row r="6472" customFormat="false" ht="15" hidden="false" customHeight="false" outlineLevel="0" collapsed="false">
      <c r="A6472" s="884" t="s">
        <v>28603</v>
      </c>
      <c r="B6472" s="884" t="n">
        <v>39842</v>
      </c>
      <c r="C6472" s="885" t="s">
        <v>29049</v>
      </c>
      <c r="D6472" s="884" t="s">
        <v>28605</v>
      </c>
      <c r="E6472" s="884" t="s">
        <v>29050</v>
      </c>
      <c r="F6472" s="884" t="s">
        <v>29050</v>
      </c>
    </row>
    <row r="6473" customFormat="false" ht="15" hidden="false" customHeight="false" outlineLevel="0" collapsed="false">
      <c r="A6473" s="884" t="s">
        <v>28603</v>
      </c>
      <c r="B6473" s="884" t="n">
        <v>39843</v>
      </c>
      <c r="C6473" s="885" t="s">
        <v>29051</v>
      </c>
      <c r="D6473" s="884" t="s">
        <v>28605</v>
      </c>
      <c r="E6473" s="884" t="s">
        <v>29052</v>
      </c>
      <c r="F6473" s="884" t="s">
        <v>29052</v>
      </c>
    </row>
    <row r="6474" customFormat="false" ht="15" hidden="false" customHeight="false" outlineLevel="0" collapsed="false">
      <c r="A6474" s="884" t="s">
        <v>28603</v>
      </c>
      <c r="B6474" s="884" t="n">
        <v>39580</v>
      </c>
      <c r="C6474" s="885" t="s">
        <v>29053</v>
      </c>
      <c r="D6474" s="884" t="s">
        <v>28605</v>
      </c>
      <c r="E6474" s="884" t="s">
        <v>29054</v>
      </c>
      <c r="F6474" s="884" t="s">
        <v>29054</v>
      </c>
    </row>
    <row r="6475" customFormat="false" ht="15" hidden="false" customHeight="false" outlineLevel="0" collapsed="false">
      <c r="A6475" s="884" t="s">
        <v>28603</v>
      </c>
      <c r="B6475" s="884" t="n">
        <v>39577</v>
      </c>
      <c r="C6475" s="885" t="s">
        <v>29055</v>
      </c>
      <c r="D6475" s="884" t="s">
        <v>28605</v>
      </c>
      <c r="E6475" s="884" t="s">
        <v>29056</v>
      </c>
      <c r="F6475" s="884" t="s">
        <v>29056</v>
      </c>
    </row>
    <row r="6476" customFormat="false" ht="15" hidden="false" customHeight="false" outlineLevel="0" collapsed="false">
      <c r="A6476" s="884" t="s">
        <v>28603</v>
      </c>
      <c r="B6476" s="884" t="n">
        <v>39578</v>
      </c>
      <c r="C6476" s="885" t="s">
        <v>29057</v>
      </c>
      <c r="D6476" s="884" t="s">
        <v>28605</v>
      </c>
      <c r="E6476" s="884" t="s">
        <v>29058</v>
      </c>
      <c r="F6476" s="884" t="s">
        <v>29058</v>
      </c>
    </row>
    <row r="6477" customFormat="false" ht="15" hidden="false" customHeight="false" outlineLevel="0" collapsed="false">
      <c r="A6477" s="884" t="s">
        <v>28603</v>
      </c>
      <c r="B6477" s="884" t="n">
        <v>39579</v>
      </c>
      <c r="C6477" s="885" t="s">
        <v>29059</v>
      </c>
      <c r="D6477" s="884" t="s">
        <v>28605</v>
      </c>
      <c r="E6477" s="884" t="s">
        <v>29060</v>
      </c>
      <c r="F6477" s="884" t="s">
        <v>29060</v>
      </c>
    </row>
    <row r="6478" customFormat="false" ht="15" hidden="false" customHeight="false" outlineLevel="0" collapsed="false">
      <c r="A6478" s="884" t="s">
        <v>28603</v>
      </c>
      <c r="B6478" s="884" t="n">
        <v>39557</v>
      </c>
      <c r="C6478" s="885" t="s">
        <v>29061</v>
      </c>
      <c r="D6478" s="884" t="s">
        <v>28605</v>
      </c>
      <c r="E6478" s="884" t="s">
        <v>29062</v>
      </c>
      <c r="F6478" s="884" t="s">
        <v>29062</v>
      </c>
    </row>
    <row r="6479" customFormat="false" ht="15" hidden="false" customHeight="false" outlineLevel="0" collapsed="false">
      <c r="A6479" s="884" t="s">
        <v>28603</v>
      </c>
      <c r="B6479" s="884" t="n">
        <v>39558</v>
      </c>
      <c r="C6479" s="885" t="s">
        <v>29063</v>
      </c>
      <c r="D6479" s="884" t="s">
        <v>28605</v>
      </c>
      <c r="E6479" s="884" t="s">
        <v>29064</v>
      </c>
      <c r="F6479" s="884" t="s">
        <v>29064</v>
      </c>
    </row>
    <row r="6480" customFormat="false" ht="15" hidden="false" customHeight="false" outlineLevel="0" collapsed="false">
      <c r="A6480" s="884" t="s">
        <v>28603</v>
      </c>
      <c r="B6480" s="884" t="n">
        <v>39559</v>
      </c>
      <c r="C6480" s="885" t="s">
        <v>29065</v>
      </c>
      <c r="D6480" s="884" t="s">
        <v>28605</v>
      </c>
      <c r="E6480" s="884" t="s">
        <v>29066</v>
      </c>
      <c r="F6480" s="884" t="s">
        <v>29066</v>
      </c>
    </row>
    <row r="6481" customFormat="false" ht="15" hidden="false" customHeight="false" outlineLevel="0" collapsed="false">
      <c r="A6481" s="884" t="s">
        <v>28603</v>
      </c>
      <c r="B6481" s="884" t="n">
        <v>39560</v>
      </c>
      <c r="C6481" s="885" t="s">
        <v>29067</v>
      </c>
      <c r="D6481" s="884" t="s">
        <v>28605</v>
      </c>
      <c r="E6481" s="884" t="s">
        <v>29068</v>
      </c>
      <c r="F6481" s="884" t="s">
        <v>29068</v>
      </c>
    </row>
    <row r="6482" customFormat="false" ht="15" hidden="false" customHeight="false" outlineLevel="0" collapsed="false">
      <c r="A6482" s="884" t="s">
        <v>28603</v>
      </c>
      <c r="B6482" s="884" t="n">
        <v>39561</v>
      </c>
      <c r="C6482" s="885" t="s">
        <v>29069</v>
      </c>
      <c r="D6482" s="884" t="s">
        <v>28605</v>
      </c>
      <c r="E6482" s="884" t="s">
        <v>29070</v>
      </c>
      <c r="F6482" s="884" t="s">
        <v>29070</v>
      </c>
    </row>
    <row r="6483" customFormat="false" ht="15" hidden="false" customHeight="false" outlineLevel="0" collapsed="false">
      <c r="A6483" s="884" t="s">
        <v>28603</v>
      </c>
      <c r="B6483" s="884" t="n">
        <v>39556</v>
      </c>
      <c r="C6483" s="885" t="s">
        <v>29071</v>
      </c>
      <c r="D6483" s="884" t="s">
        <v>28605</v>
      </c>
      <c r="E6483" s="884" t="s">
        <v>29072</v>
      </c>
      <c r="F6483" s="884" t="s">
        <v>29072</v>
      </c>
    </row>
    <row r="6484" customFormat="false" ht="15" hidden="false" customHeight="false" outlineLevel="0" collapsed="false">
      <c r="A6484" s="884" t="s">
        <v>28603</v>
      </c>
      <c r="B6484" s="884" t="n">
        <v>39555</v>
      </c>
      <c r="C6484" s="885" t="s">
        <v>29073</v>
      </c>
      <c r="D6484" s="884" t="s">
        <v>28605</v>
      </c>
      <c r="E6484" s="884" t="s">
        <v>29074</v>
      </c>
      <c r="F6484" s="884" t="s">
        <v>29074</v>
      </c>
    </row>
    <row r="6485" customFormat="false" ht="15" hidden="false" customHeight="false" outlineLevel="0" collapsed="false">
      <c r="A6485" s="884" t="s">
        <v>28603</v>
      </c>
      <c r="B6485" s="884" t="n">
        <v>39548</v>
      </c>
      <c r="C6485" s="885" t="s">
        <v>29075</v>
      </c>
      <c r="D6485" s="884" t="s">
        <v>28605</v>
      </c>
      <c r="E6485" s="884" t="s">
        <v>29076</v>
      </c>
      <c r="F6485" s="884" t="s">
        <v>29076</v>
      </c>
    </row>
    <row r="6486" customFormat="false" ht="15" hidden="false" customHeight="false" outlineLevel="0" collapsed="false">
      <c r="A6486" s="884" t="s">
        <v>28603</v>
      </c>
      <c r="B6486" s="884" t="n">
        <v>39554</v>
      </c>
      <c r="C6486" s="885" t="s">
        <v>29077</v>
      </c>
      <c r="D6486" s="884" t="s">
        <v>28605</v>
      </c>
      <c r="E6486" s="884" t="s">
        <v>29078</v>
      </c>
      <c r="F6486" s="884" t="s">
        <v>29078</v>
      </c>
    </row>
    <row r="6487" customFormat="false" ht="15" hidden="false" customHeight="false" outlineLevel="0" collapsed="false">
      <c r="A6487" s="884" t="s">
        <v>28603</v>
      </c>
      <c r="B6487" s="884" t="n">
        <v>39550</v>
      </c>
      <c r="C6487" s="885" t="s">
        <v>29079</v>
      </c>
      <c r="D6487" s="884" t="s">
        <v>28605</v>
      </c>
      <c r="E6487" s="884" t="s">
        <v>29080</v>
      </c>
      <c r="F6487" s="884" t="s">
        <v>29080</v>
      </c>
    </row>
    <row r="6488" customFormat="false" ht="15" hidden="false" customHeight="false" outlineLevel="0" collapsed="false">
      <c r="A6488" s="884" t="s">
        <v>28603</v>
      </c>
      <c r="B6488" s="884" t="n">
        <v>39551</v>
      </c>
      <c r="C6488" s="885" t="s">
        <v>29081</v>
      </c>
      <c r="D6488" s="884" t="s">
        <v>28605</v>
      </c>
      <c r="E6488" s="884" t="s">
        <v>29082</v>
      </c>
      <c r="F6488" s="884" t="s">
        <v>29082</v>
      </c>
    </row>
    <row r="6489" customFormat="false" ht="15" hidden="false" customHeight="false" outlineLevel="0" collapsed="false">
      <c r="A6489" s="884" t="s">
        <v>28603</v>
      </c>
      <c r="B6489" s="884" t="n">
        <v>39826</v>
      </c>
      <c r="C6489" s="885" t="s">
        <v>29083</v>
      </c>
      <c r="D6489" s="884" t="s">
        <v>28605</v>
      </c>
      <c r="E6489" s="884" t="s">
        <v>29084</v>
      </c>
      <c r="F6489" s="884" t="s">
        <v>29084</v>
      </c>
    </row>
    <row r="6490" customFormat="false" ht="15" hidden="false" customHeight="false" outlineLevel="0" collapsed="false">
      <c r="A6490" s="884" t="s">
        <v>28603</v>
      </c>
      <c r="B6490" s="884" t="n">
        <v>10700</v>
      </c>
      <c r="C6490" s="885" t="s">
        <v>29085</v>
      </c>
      <c r="D6490" s="884" t="s">
        <v>28605</v>
      </c>
      <c r="E6490" s="884" t="s">
        <v>29086</v>
      </c>
      <c r="F6490" s="884" t="s">
        <v>29086</v>
      </c>
    </row>
    <row r="6491" customFormat="false" ht="15" hidden="false" customHeight="false" outlineLevel="0" collapsed="false">
      <c r="A6491" s="884" t="s">
        <v>28603</v>
      </c>
      <c r="B6491" s="884" t="n">
        <v>346</v>
      </c>
      <c r="C6491" s="885" t="s">
        <v>29087</v>
      </c>
      <c r="D6491" s="884" t="s">
        <v>28689</v>
      </c>
      <c r="E6491" s="884" t="s">
        <v>21510</v>
      </c>
      <c r="F6491" s="884" t="s">
        <v>21510</v>
      </c>
    </row>
    <row r="6492" customFormat="false" ht="15" hidden="false" customHeight="false" outlineLevel="0" collapsed="false">
      <c r="A6492" s="884" t="s">
        <v>28603</v>
      </c>
      <c r="B6492" s="884" t="n">
        <v>3312</v>
      </c>
      <c r="C6492" s="885" t="s">
        <v>29088</v>
      </c>
      <c r="D6492" s="884" t="s">
        <v>28689</v>
      </c>
      <c r="E6492" s="884" t="s">
        <v>29089</v>
      </c>
      <c r="F6492" s="884" t="s">
        <v>29089</v>
      </c>
    </row>
    <row r="6493" customFormat="false" ht="15" hidden="false" customHeight="false" outlineLevel="0" collapsed="false">
      <c r="A6493" s="884" t="s">
        <v>28603</v>
      </c>
      <c r="B6493" s="884" t="n">
        <v>339</v>
      </c>
      <c r="C6493" s="885" t="s">
        <v>29090</v>
      </c>
      <c r="D6493" s="884" t="s">
        <v>28683</v>
      </c>
      <c r="E6493" s="884" t="s">
        <v>23409</v>
      </c>
      <c r="F6493" s="884" t="s">
        <v>23409</v>
      </c>
    </row>
    <row r="6494" customFormat="false" ht="15" hidden="false" customHeight="false" outlineLevel="0" collapsed="false">
      <c r="A6494" s="884" t="s">
        <v>28603</v>
      </c>
      <c r="B6494" s="884" t="n">
        <v>340</v>
      </c>
      <c r="C6494" s="885" t="s">
        <v>29091</v>
      </c>
      <c r="D6494" s="884" t="s">
        <v>28683</v>
      </c>
      <c r="E6494" s="884" t="s">
        <v>11523</v>
      </c>
      <c r="F6494" s="884" t="s">
        <v>11523</v>
      </c>
    </row>
    <row r="6495" customFormat="false" ht="15" hidden="false" customHeight="false" outlineLevel="0" collapsed="false">
      <c r="A6495" s="884" t="s">
        <v>28603</v>
      </c>
      <c r="B6495" s="884" t="n">
        <v>338</v>
      </c>
      <c r="C6495" s="885" t="s">
        <v>29092</v>
      </c>
      <c r="D6495" s="884" t="s">
        <v>28689</v>
      </c>
      <c r="E6495" s="884" t="s">
        <v>19545</v>
      </c>
      <c r="F6495" s="884" t="s">
        <v>19545</v>
      </c>
    </row>
    <row r="6496" customFormat="false" ht="15" hidden="false" customHeight="false" outlineLevel="0" collapsed="false">
      <c r="A6496" s="884" t="s">
        <v>28603</v>
      </c>
      <c r="B6496" s="884" t="n">
        <v>334</v>
      </c>
      <c r="C6496" s="885" t="s">
        <v>29093</v>
      </c>
      <c r="D6496" s="884" t="s">
        <v>28689</v>
      </c>
      <c r="E6496" s="884" t="s">
        <v>8904</v>
      </c>
      <c r="F6496" s="884" t="s">
        <v>8904</v>
      </c>
    </row>
    <row r="6497" customFormat="false" ht="15" hidden="false" customHeight="false" outlineLevel="0" collapsed="false">
      <c r="A6497" s="884" t="s">
        <v>28603</v>
      </c>
      <c r="B6497" s="884" t="n">
        <v>335</v>
      </c>
      <c r="C6497" s="885" t="s">
        <v>29094</v>
      </c>
      <c r="D6497" s="884" t="s">
        <v>28689</v>
      </c>
      <c r="E6497" s="884" t="s">
        <v>17048</v>
      </c>
      <c r="F6497" s="884" t="s">
        <v>17048</v>
      </c>
    </row>
    <row r="6498" customFormat="false" ht="15" hidden="false" customHeight="false" outlineLevel="0" collapsed="false">
      <c r="A6498" s="884" t="s">
        <v>28603</v>
      </c>
      <c r="B6498" s="884" t="n">
        <v>342</v>
      </c>
      <c r="C6498" s="885" t="s">
        <v>29095</v>
      </c>
      <c r="D6498" s="884" t="s">
        <v>28689</v>
      </c>
      <c r="E6498" s="884" t="s">
        <v>8473</v>
      </c>
      <c r="F6498" s="884" t="s">
        <v>8473</v>
      </c>
    </row>
    <row r="6499" customFormat="false" ht="15" hidden="false" customHeight="false" outlineLevel="0" collapsed="false">
      <c r="A6499" s="884" t="s">
        <v>28603</v>
      </c>
      <c r="B6499" s="884" t="n">
        <v>333</v>
      </c>
      <c r="C6499" s="885" t="s">
        <v>29096</v>
      </c>
      <c r="D6499" s="884" t="s">
        <v>28689</v>
      </c>
      <c r="E6499" s="884" t="s">
        <v>29097</v>
      </c>
      <c r="F6499" s="884" t="s">
        <v>29097</v>
      </c>
    </row>
    <row r="6500" customFormat="false" ht="15" hidden="false" customHeight="false" outlineLevel="0" collapsed="false">
      <c r="A6500" s="884" t="s">
        <v>28603</v>
      </c>
      <c r="B6500" s="884" t="n">
        <v>343</v>
      </c>
      <c r="C6500" s="885" t="s">
        <v>29098</v>
      </c>
      <c r="D6500" s="884" t="s">
        <v>28683</v>
      </c>
      <c r="E6500" s="884" t="s">
        <v>10769</v>
      </c>
      <c r="F6500" s="884" t="s">
        <v>10769</v>
      </c>
    </row>
    <row r="6501" customFormat="false" ht="15" hidden="false" customHeight="false" outlineLevel="0" collapsed="false">
      <c r="A6501" s="884" t="s">
        <v>28603</v>
      </c>
      <c r="B6501" s="884" t="n">
        <v>344</v>
      </c>
      <c r="C6501" s="885" t="s">
        <v>29099</v>
      </c>
      <c r="D6501" s="884" t="s">
        <v>28689</v>
      </c>
      <c r="E6501" s="884" t="s">
        <v>9076</v>
      </c>
      <c r="F6501" s="884" t="s">
        <v>9076</v>
      </c>
    </row>
    <row r="6502" customFormat="false" ht="15" hidden="false" customHeight="false" outlineLevel="0" collapsed="false">
      <c r="A6502" s="884" t="s">
        <v>28603</v>
      </c>
      <c r="B6502" s="884" t="n">
        <v>345</v>
      </c>
      <c r="C6502" s="885" t="s">
        <v>29100</v>
      </c>
      <c r="D6502" s="884" t="s">
        <v>28689</v>
      </c>
      <c r="E6502" s="884" t="s">
        <v>19854</v>
      </c>
      <c r="F6502" s="884" t="s">
        <v>19854</v>
      </c>
    </row>
    <row r="6503" customFormat="false" ht="15" hidden="false" customHeight="false" outlineLevel="0" collapsed="false">
      <c r="A6503" s="884" t="s">
        <v>28603</v>
      </c>
      <c r="B6503" s="884" t="n">
        <v>341</v>
      </c>
      <c r="C6503" s="885" t="s">
        <v>29100</v>
      </c>
      <c r="D6503" s="884" t="s">
        <v>28683</v>
      </c>
      <c r="E6503" s="884" t="s">
        <v>11676</v>
      </c>
      <c r="F6503" s="884" t="s">
        <v>11676</v>
      </c>
    </row>
    <row r="6504" customFormat="false" ht="15" hidden="false" customHeight="false" outlineLevel="0" collapsed="false">
      <c r="A6504" s="884" t="s">
        <v>28603</v>
      </c>
      <c r="B6504" s="884" t="n">
        <v>11107</v>
      </c>
      <c r="C6504" s="885" t="s">
        <v>29101</v>
      </c>
      <c r="D6504" s="884" t="s">
        <v>28689</v>
      </c>
      <c r="E6504" s="884" t="s">
        <v>19324</v>
      </c>
      <c r="F6504" s="884" t="s">
        <v>19324</v>
      </c>
    </row>
    <row r="6505" customFormat="false" ht="15" hidden="false" customHeight="false" outlineLevel="0" collapsed="false">
      <c r="A6505" s="884" t="s">
        <v>28603</v>
      </c>
      <c r="B6505" s="884" t="n">
        <v>3313</v>
      </c>
      <c r="C6505" s="885" t="s">
        <v>29102</v>
      </c>
      <c r="D6505" s="884" t="s">
        <v>28689</v>
      </c>
      <c r="E6505" s="884" t="s">
        <v>25802</v>
      </c>
      <c r="F6505" s="884" t="s">
        <v>25802</v>
      </c>
    </row>
    <row r="6506" customFormat="false" ht="15" hidden="false" customHeight="false" outlineLevel="0" collapsed="false">
      <c r="A6506" s="884" t="s">
        <v>28603</v>
      </c>
      <c r="B6506" s="884" t="n">
        <v>34562</v>
      </c>
      <c r="C6506" s="885" t="s">
        <v>29103</v>
      </c>
      <c r="D6506" s="884" t="s">
        <v>28689</v>
      </c>
      <c r="E6506" s="884" t="s">
        <v>29104</v>
      </c>
      <c r="F6506" s="884" t="s">
        <v>29104</v>
      </c>
    </row>
    <row r="6507" customFormat="false" ht="15" hidden="false" customHeight="false" outlineLevel="0" collapsed="false">
      <c r="A6507" s="884" t="s">
        <v>28603</v>
      </c>
      <c r="B6507" s="884" t="n">
        <v>337</v>
      </c>
      <c r="C6507" s="885" t="s">
        <v>29105</v>
      </c>
      <c r="D6507" s="884" t="s">
        <v>28689</v>
      </c>
      <c r="E6507" s="884" t="s">
        <v>20388</v>
      </c>
      <c r="F6507" s="884" t="s">
        <v>20388</v>
      </c>
    </row>
    <row r="6508" customFormat="false" ht="15" hidden="false" customHeight="false" outlineLevel="0" collapsed="false">
      <c r="A6508" s="884" t="s">
        <v>28603</v>
      </c>
      <c r="B6508" s="884" t="n">
        <v>369</v>
      </c>
      <c r="C6508" s="885" t="s">
        <v>29106</v>
      </c>
      <c r="D6508" s="884" t="s">
        <v>28626</v>
      </c>
      <c r="E6508" s="884" t="s">
        <v>22857</v>
      </c>
      <c r="F6508" s="884" t="s">
        <v>22857</v>
      </c>
    </row>
    <row r="6509" customFormat="false" ht="15" hidden="false" customHeight="false" outlineLevel="0" collapsed="false">
      <c r="A6509" s="884" t="s">
        <v>28603</v>
      </c>
      <c r="B6509" s="884" t="n">
        <v>366</v>
      </c>
      <c r="C6509" s="885" t="s">
        <v>29107</v>
      </c>
      <c r="D6509" s="884" t="s">
        <v>28626</v>
      </c>
      <c r="E6509" s="884" t="s">
        <v>28999</v>
      </c>
      <c r="F6509" s="884" t="s">
        <v>28999</v>
      </c>
    </row>
    <row r="6510" customFormat="false" ht="15" hidden="false" customHeight="false" outlineLevel="0" collapsed="false">
      <c r="A6510" s="884" t="s">
        <v>28603</v>
      </c>
      <c r="B6510" s="884" t="n">
        <v>367</v>
      </c>
      <c r="C6510" s="885" t="s">
        <v>29108</v>
      </c>
      <c r="D6510" s="884" t="s">
        <v>28626</v>
      </c>
      <c r="E6510" s="884" t="s">
        <v>19128</v>
      </c>
      <c r="F6510" s="884" t="s">
        <v>19128</v>
      </c>
    </row>
    <row r="6511" customFormat="false" ht="15" hidden="false" customHeight="false" outlineLevel="0" collapsed="false">
      <c r="A6511" s="884" t="s">
        <v>28603</v>
      </c>
      <c r="B6511" s="884" t="n">
        <v>370</v>
      </c>
      <c r="C6511" s="885" t="s">
        <v>29109</v>
      </c>
      <c r="D6511" s="884" t="s">
        <v>28626</v>
      </c>
      <c r="E6511" s="884" t="s">
        <v>15681</v>
      </c>
      <c r="F6511" s="884" t="s">
        <v>15681</v>
      </c>
    </row>
    <row r="6512" customFormat="false" ht="15" hidden="false" customHeight="false" outlineLevel="0" collapsed="false">
      <c r="A6512" s="884" t="s">
        <v>28603</v>
      </c>
      <c r="B6512" s="884" t="n">
        <v>368</v>
      </c>
      <c r="C6512" s="885" t="s">
        <v>29110</v>
      </c>
      <c r="D6512" s="884" t="s">
        <v>28626</v>
      </c>
      <c r="E6512" s="884" t="s">
        <v>29111</v>
      </c>
      <c r="F6512" s="884" t="s">
        <v>29111</v>
      </c>
    </row>
    <row r="6513" customFormat="false" ht="23.25" hidden="false" customHeight="false" outlineLevel="0" collapsed="false">
      <c r="A6513" s="884" t="s">
        <v>28603</v>
      </c>
      <c r="B6513" s="884" t="n">
        <v>11075</v>
      </c>
      <c r="C6513" s="885" t="s">
        <v>29112</v>
      </c>
      <c r="D6513" s="884" t="s">
        <v>28626</v>
      </c>
      <c r="E6513" s="884" t="s">
        <v>29113</v>
      </c>
      <c r="F6513" s="884" t="s">
        <v>29113</v>
      </c>
    </row>
    <row r="6514" customFormat="false" ht="15" hidden="false" customHeight="false" outlineLevel="0" collapsed="false">
      <c r="A6514" s="884" t="s">
        <v>28603</v>
      </c>
      <c r="B6514" s="884" t="n">
        <v>11076</v>
      </c>
      <c r="C6514" s="885" t="s">
        <v>29114</v>
      </c>
      <c r="D6514" s="884" t="s">
        <v>28626</v>
      </c>
      <c r="E6514" s="884" t="s">
        <v>29115</v>
      </c>
      <c r="F6514" s="884" t="s">
        <v>29115</v>
      </c>
    </row>
    <row r="6515" customFormat="false" ht="15" hidden="false" customHeight="false" outlineLevel="0" collapsed="false">
      <c r="A6515" s="884" t="s">
        <v>28603</v>
      </c>
      <c r="B6515" s="884" t="n">
        <v>1381</v>
      </c>
      <c r="C6515" s="885" t="s">
        <v>29116</v>
      </c>
      <c r="D6515" s="884" t="s">
        <v>28689</v>
      </c>
      <c r="E6515" s="884" t="s">
        <v>11976</v>
      </c>
      <c r="F6515" s="884" t="s">
        <v>11976</v>
      </c>
    </row>
    <row r="6516" customFormat="false" ht="15" hidden="false" customHeight="false" outlineLevel="0" collapsed="false">
      <c r="A6516" s="884" t="s">
        <v>28603</v>
      </c>
      <c r="B6516" s="884" t="n">
        <v>34353</v>
      </c>
      <c r="C6516" s="885" t="s">
        <v>29117</v>
      </c>
      <c r="D6516" s="884" t="s">
        <v>28689</v>
      </c>
      <c r="E6516" s="884" t="s">
        <v>11500</v>
      </c>
      <c r="F6516" s="884" t="s">
        <v>11500</v>
      </c>
    </row>
    <row r="6517" customFormat="false" ht="15" hidden="false" customHeight="false" outlineLevel="0" collapsed="false">
      <c r="A6517" s="884" t="s">
        <v>28603</v>
      </c>
      <c r="B6517" s="884" t="n">
        <v>37595</v>
      </c>
      <c r="C6517" s="885" t="s">
        <v>29118</v>
      </c>
      <c r="D6517" s="884" t="s">
        <v>28689</v>
      </c>
      <c r="E6517" s="884" t="s">
        <v>27299</v>
      </c>
      <c r="F6517" s="884" t="s">
        <v>27299</v>
      </c>
    </row>
    <row r="6518" customFormat="false" ht="15" hidden="false" customHeight="false" outlineLevel="0" collapsed="false">
      <c r="A6518" s="884" t="s">
        <v>28603</v>
      </c>
      <c r="B6518" s="884" t="n">
        <v>37596</v>
      </c>
      <c r="C6518" s="885" t="s">
        <v>29119</v>
      </c>
      <c r="D6518" s="884" t="s">
        <v>28689</v>
      </c>
      <c r="E6518" s="884" t="s">
        <v>11114</v>
      </c>
      <c r="F6518" s="884" t="s">
        <v>11114</v>
      </c>
    </row>
    <row r="6519" customFormat="false" ht="23.25" hidden="false" customHeight="false" outlineLevel="0" collapsed="false">
      <c r="A6519" s="884" t="s">
        <v>28603</v>
      </c>
      <c r="B6519" s="884" t="n">
        <v>371</v>
      </c>
      <c r="C6519" s="885" t="s">
        <v>29120</v>
      </c>
      <c r="D6519" s="884" t="s">
        <v>28689</v>
      </c>
      <c r="E6519" s="884" t="s">
        <v>27014</v>
      </c>
      <c r="F6519" s="884" t="s">
        <v>27014</v>
      </c>
    </row>
    <row r="6520" customFormat="false" ht="15" hidden="false" customHeight="false" outlineLevel="0" collapsed="false">
      <c r="A6520" s="884" t="s">
        <v>28603</v>
      </c>
      <c r="B6520" s="884" t="n">
        <v>37553</v>
      </c>
      <c r="C6520" s="885" t="s">
        <v>29121</v>
      </c>
      <c r="D6520" s="884" t="s">
        <v>28689</v>
      </c>
      <c r="E6520" s="884" t="s">
        <v>9823</v>
      </c>
      <c r="F6520" s="884" t="s">
        <v>9823</v>
      </c>
    </row>
    <row r="6521" customFormat="false" ht="15" hidden="false" customHeight="false" outlineLevel="0" collapsed="false">
      <c r="A6521" s="884" t="s">
        <v>28603</v>
      </c>
      <c r="B6521" s="884" t="n">
        <v>37552</v>
      </c>
      <c r="C6521" s="885" t="s">
        <v>29122</v>
      </c>
      <c r="D6521" s="884" t="s">
        <v>28689</v>
      </c>
      <c r="E6521" s="884" t="s">
        <v>27874</v>
      </c>
      <c r="F6521" s="884" t="s">
        <v>27874</v>
      </c>
    </row>
    <row r="6522" customFormat="false" ht="15" hidden="false" customHeight="false" outlineLevel="0" collapsed="false">
      <c r="A6522" s="884" t="s">
        <v>28603</v>
      </c>
      <c r="B6522" s="884" t="n">
        <v>36880</v>
      </c>
      <c r="C6522" s="885" t="s">
        <v>29123</v>
      </c>
      <c r="D6522" s="884" t="s">
        <v>28689</v>
      </c>
      <c r="E6522" s="884" t="s">
        <v>11884</v>
      </c>
      <c r="F6522" s="884" t="s">
        <v>11884</v>
      </c>
    </row>
    <row r="6523" customFormat="false" ht="15" hidden="false" customHeight="false" outlineLevel="0" collapsed="false">
      <c r="A6523" s="884" t="s">
        <v>28603</v>
      </c>
      <c r="B6523" s="884" t="n">
        <v>34355</v>
      </c>
      <c r="C6523" s="885" t="s">
        <v>29124</v>
      </c>
      <c r="D6523" s="884" t="s">
        <v>28689</v>
      </c>
      <c r="E6523" s="884" t="s">
        <v>11720</v>
      </c>
      <c r="F6523" s="884" t="s">
        <v>11720</v>
      </c>
    </row>
    <row r="6524" customFormat="false" ht="15" hidden="false" customHeight="false" outlineLevel="0" collapsed="false">
      <c r="A6524" s="884" t="s">
        <v>28603</v>
      </c>
      <c r="B6524" s="884" t="n">
        <v>130</v>
      </c>
      <c r="C6524" s="885" t="s">
        <v>29125</v>
      </c>
      <c r="D6524" s="884" t="s">
        <v>28689</v>
      </c>
      <c r="E6524" s="884" t="s">
        <v>19438</v>
      </c>
      <c r="F6524" s="884" t="s">
        <v>19438</v>
      </c>
    </row>
    <row r="6525" customFormat="false" ht="23.25" hidden="false" customHeight="false" outlineLevel="0" collapsed="false">
      <c r="A6525" s="884" t="s">
        <v>28603</v>
      </c>
      <c r="B6525" s="884" t="n">
        <v>135</v>
      </c>
      <c r="C6525" s="885" t="s">
        <v>29126</v>
      </c>
      <c r="D6525" s="884" t="s">
        <v>28689</v>
      </c>
      <c r="E6525" s="884" t="s">
        <v>17117</v>
      </c>
      <c r="F6525" s="884" t="s">
        <v>17117</v>
      </c>
    </row>
    <row r="6526" customFormat="false" ht="15" hidden="false" customHeight="false" outlineLevel="0" collapsed="false">
      <c r="A6526" s="884" t="s">
        <v>28603</v>
      </c>
      <c r="B6526" s="884" t="n">
        <v>36886</v>
      </c>
      <c r="C6526" s="885" t="s">
        <v>29127</v>
      </c>
      <c r="D6526" s="884" t="s">
        <v>28689</v>
      </c>
      <c r="E6526" s="884" t="s">
        <v>11509</v>
      </c>
      <c r="F6526" s="884" t="s">
        <v>11509</v>
      </c>
    </row>
    <row r="6527" customFormat="false" ht="15" hidden="false" customHeight="false" outlineLevel="0" collapsed="false">
      <c r="A6527" s="884" t="s">
        <v>28603</v>
      </c>
      <c r="B6527" s="884" t="n">
        <v>374</v>
      </c>
      <c r="C6527" s="885" t="s">
        <v>29128</v>
      </c>
      <c r="D6527" s="884" t="s">
        <v>28689</v>
      </c>
      <c r="E6527" s="884" t="s">
        <v>10298</v>
      </c>
      <c r="F6527" s="884" t="s">
        <v>10298</v>
      </c>
    </row>
    <row r="6528" customFormat="false" ht="15" hidden="false" customHeight="false" outlineLevel="0" collapsed="false">
      <c r="A6528" s="884" t="s">
        <v>28603</v>
      </c>
      <c r="B6528" s="884" t="n">
        <v>38546</v>
      </c>
      <c r="C6528" s="885" t="s">
        <v>29129</v>
      </c>
      <c r="D6528" s="884" t="s">
        <v>28626</v>
      </c>
      <c r="E6528" s="884" t="s">
        <v>29130</v>
      </c>
      <c r="F6528" s="884" t="s">
        <v>29130</v>
      </c>
    </row>
    <row r="6529" customFormat="false" ht="15" hidden="false" customHeight="false" outlineLevel="0" collapsed="false">
      <c r="A6529" s="884" t="s">
        <v>28603</v>
      </c>
      <c r="B6529" s="884" t="n">
        <v>34549</v>
      </c>
      <c r="C6529" s="885" t="s">
        <v>29131</v>
      </c>
      <c r="D6529" s="884" t="s">
        <v>28626</v>
      </c>
      <c r="E6529" s="884" t="s">
        <v>29132</v>
      </c>
      <c r="F6529" s="884" t="s">
        <v>29132</v>
      </c>
    </row>
    <row r="6530" customFormat="false" ht="15" hidden="false" customHeight="false" outlineLevel="0" collapsed="false">
      <c r="A6530" s="884" t="s">
        <v>28603</v>
      </c>
      <c r="B6530" s="884" t="n">
        <v>6081</v>
      </c>
      <c r="C6530" s="885" t="s">
        <v>29133</v>
      </c>
      <c r="D6530" s="884" t="s">
        <v>28626</v>
      </c>
      <c r="E6530" s="884" t="s">
        <v>10012</v>
      </c>
      <c r="F6530" s="884" t="s">
        <v>10012</v>
      </c>
    </row>
    <row r="6531" customFormat="false" ht="15" hidden="false" customHeight="false" outlineLevel="0" collapsed="false">
      <c r="A6531" s="884" t="s">
        <v>28603</v>
      </c>
      <c r="B6531" s="884" t="n">
        <v>6077</v>
      </c>
      <c r="C6531" s="885" t="s">
        <v>29134</v>
      </c>
      <c r="D6531" s="884" t="s">
        <v>28626</v>
      </c>
      <c r="E6531" s="884" t="s">
        <v>29135</v>
      </c>
      <c r="F6531" s="884" t="s">
        <v>29135</v>
      </c>
    </row>
    <row r="6532" customFormat="false" ht="15" hidden="false" customHeight="false" outlineLevel="0" collapsed="false">
      <c r="A6532" s="884" t="s">
        <v>28603</v>
      </c>
      <c r="B6532" s="884" t="n">
        <v>6079</v>
      </c>
      <c r="C6532" s="885" t="s">
        <v>29136</v>
      </c>
      <c r="D6532" s="884" t="s">
        <v>28626</v>
      </c>
      <c r="E6532" s="884" t="s">
        <v>19979</v>
      </c>
      <c r="F6532" s="884" t="s">
        <v>19979</v>
      </c>
    </row>
    <row r="6533" customFormat="false" ht="23.25" hidden="false" customHeight="false" outlineLevel="0" collapsed="false">
      <c r="A6533" s="884" t="s">
        <v>28603</v>
      </c>
      <c r="B6533" s="884" t="n">
        <v>1091</v>
      </c>
      <c r="C6533" s="885" t="s">
        <v>29137</v>
      </c>
      <c r="D6533" s="884" t="s">
        <v>28605</v>
      </c>
      <c r="E6533" s="884" t="s">
        <v>29138</v>
      </c>
      <c r="F6533" s="884" t="s">
        <v>29138</v>
      </c>
    </row>
    <row r="6534" customFormat="false" ht="23.25" hidden="false" customHeight="false" outlineLevel="0" collapsed="false">
      <c r="A6534" s="884" t="s">
        <v>28603</v>
      </c>
      <c r="B6534" s="884" t="n">
        <v>1094</v>
      </c>
      <c r="C6534" s="885" t="s">
        <v>29139</v>
      </c>
      <c r="D6534" s="884" t="s">
        <v>28605</v>
      </c>
      <c r="E6534" s="884" t="s">
        <v>17109</v>
      </c>
      <c r="F6534" s="884" t="s">
        <v>17109</v>
      </c>
    </row>
    <row r="6535" customFormat="false" ht="23.25" hidden="false" customHeight="false" outlineLevel="0" collapsed="false">
      <c r="A6535" s="884" t="s">
        <v>28603</v>
      </c>
      <c r="B6535" s="884" t="n">
        <v>1095</v>
      </c>
      <c r="C6535" s="885" t="s">
        <v>29140</v>
      </c>
      <c r="D6535" s="884" t="s">
        <v>28605</v>
      </c>
      <c r="E6535" s="884" t="s">
        <v>27433</v>
      </c>
      <c r="F6535" s="884" t="s">
        <v>27433</v>
      </c>
    </row>
    <row r="6536" customFormat="false" ht="23.25" hidden="false" customHeight="false" outlineLevel="0" collapsed="false">
      <c r="A6536" s="884" t="s">
        <v>28603</v>
      </c>
      <c r="B6536" s="884" t="n">
        <v>1092</v>
      </c>
      <c r="C6536" s="885" t="s">
        <v>29141</v>
      </c>
      <c r="D6536" s="884" t="s">
        <v>28605</v>
      </c>
      <c r="E6536" s="884" t="s">
        <v>29142</v>
      </c>
      <c r="F6536" s="884" t="s">
        <v>29142</v>
      </c>
    </row>
    <row r="6537" customFormat="false" ht="23.25" hidden="false" customHeight="false" outlineLevel="0" collapsed="false">
      <c r="A6537" s="884" t="s">
        <v>28603</v>
      </c>
      <c r="B6537" s="884" t="n">
        <v>1093</v>
      </c>
      <c r="C6537" s="885" t="s">
        <v>29143</v>
      </c>
      <c r="D6537" s="884" t="s">
        <v>28605</v>
      </c>
      <c r="E6537" s="884" t="s">
        <v>29144</v>
      </c>
      <c r="F6537" s="884" t="s">
        <v>29144</v>
      </c>
    </row>
    <row r="6538" customFormat="false" ht="23.25" hidden="false" customHeight="false" outlineLevel="0" collapsed="false">
      <c r="A6538" s="884" t="s">
        <v>28603</v>
      </c>
      <c r="B6538" s="884" t="n">
        <v>1090</v>
      </c>
      <c r="C6538" s="885" t="s">
        <v>29145</v>
      </c>
      <c r="D6538" s="884" t="s">
        <v>28605</v>
      </c>
      <c r="E6538" s="884" t="s">
        <v>29146</v>
      </c>
      <c r="F6538" s="884" t="s">
        <v>29146</v>
      </c>
    </row>
    <row r="6539" customFormat="false" ht="23.25" hidden="false" customHeight="false" outlineLevel="0" collapsed="false">
      <c r="A6539" s="884" t="s">
        <v>28603</v>
      </c>
      <c r="B6539" s="884" t="n">
        <v>1096</v>
      </c>
      <c r="C6539" s="885" t="s">
        <v>29147</v>
      </c>
      <c r="D6539" s="884" t="s">
        <v>28605</v>
      </c>
      <c r="E6539" s="884" t="s">
        <v>24450</v>
      </c>
      <c r="F6539" s="884" t="s">
        <v>24450</v>
      </c>
    </row>
    <row r="6540" customFormat="false" ht="23.25" hidden="false" customHeight="false" outlineLevel="0" collapsed="false">
      <c r="A6540" s="884" t="s">
        <v>28603</v>
      </c>
      <c r="B6540" s="884" t="n">
        <v>1097</v>
      </c>
      <c r="C6540" s="885" t="s">
        <v>29148</v>
      </c>
      <c r="D6540" s="884" t="s">
        <v>28605</v>
      </c>
      <c r="E6540" s="884" t="s">
        <v>23030</v>
      </c>
      <c r="F6540" s="884" t="s">
        <v>23030</v>
      </c>
    </row>
    <row r="6541" customFormat="false" ht="15" hidden="false" customHeight="false" outlineLevel="0" collapsed="false">
      <c r="A6541" s="884" t="s">
        <v>28603</v>
      </c>
      <c r="B6541" s="884" t="n">
        <v>378</v>
      </c>
      <c r="C6541" s="885" t="s">
        <v>29149</v>
      </c>
      <c r="D6541" s="884" t="s">
        <v>28608</v>
      </c>
      <c r="E6541" s="884" t="s">
        <v>13661</v>
      </c>
      <c r="F6541" s="884" t="s">
        <v>10668</v>
      </c>
    </row>
    <row r="6542" customFormat="false" ht="15" hidden="false" customHeight="false" outlineLevel="0" collapsed="false">
      <c r="A6542" s="884" t="s">
        <v>28603</v>
      </c>
      <c r="B6542" s="884" t="n">
        <v>40911</v>
      </c>
      <c r="C6542" s="885" t="s">
        <v>29150</v>
      </c>
      <c r="D6542" s="884" t="s">
        <v>28853</v>
      </c>
      <c r="E6542" s="884" t="s">
        <v>29151</v>
      </c>
      <c r="F6542" s="884" t="s">
        <v>29152</v>
      </c>
    </row>
    <row r="6543" customFormat="false" ht="15" hidden="false" customHeight="false" outlineLevel="0" collapsed="false">
      <c r="A6543" s="884" t="s">
        <v>28603</v>
      </c>
      <c r="B6543" s="884" t="n">
        <v>33939</v>
      </c>
      <c r="C6543" s="885" t="s">
        <v>29153</v>
      </c>
      <c r="D6543" s="884" t="s">
        <v>28608</v>
      </c>
      <c r="E6543" s="884" t="s">
        <v>20799</v>
      </c>
      <c r="F6543" s="884" t="s">
        <v>29154</v>
      </c>
    </row>
    <row r="6544" customFormat="false" ht="15" hidden="false" customHeight="false" outlineLevel="0" collapsed="false">
      <c r="A6544" s="884" t="s">
        <v>28603</v>
      </c>
      <c r="B6544" s="884" t="n">
        <v>40815</v>
      </c>
      <c r="C6544" s="885" t="s">
        <v>29155</v>
      </c>
      <c r="D6544" s="884" t="s">
        <v>28853</v>
      </c>
      <c r="E6544" s="884" t="s">
        <v>29156</v>
      </c>
      <c r="F6544" s="884" t="s">
        <v>29157</v>
      </c>
    </row>
    <row r="6545" customFormat="false" ht="15" hidden="false" customHeight="false" outlineLevel="0" collapsed="false">
      <c r="A6545" s="884" t="s">
        <v>28603</v>
      </c>
      <c r="B6545" s="884" t="n">
        <v>34760</v>
      </c>
      <c r="C6545" s="885" t="s">
        <v>29158</v>
      </c>
      <c r="D6545" s="884" t="s">
        <v>28608</v>
      </c>
      <c r="E6545" s="884" t="s">
        <v>20799</v>
      </c>
      <c r="F6545" s="884" t="s">
        <v>29154</v>
      </c>
    </row>
    <row r="6546" customFormat="false" ht="15" hidden="false" customHeight="false" outlineLevel="0" collapsed="false">
      <c r="A6546" s="884" t="s">
        <v>28603</v>
      </c>
      <c r="B6546" s="884" t="n">
        <v>40935</v>
      </c>
      <c r="C6546" s="885" t="s">
        <v>29159</v>
      </c>
      <c r="D6546" s="884" t="s">
        <v>28853</v>
      </c>
      <c r="E6546" s="884" t="s">
        <v>29156</v>
      </c>
      <c r="F6546" s="884" t="s">
        <v>29157</v>
      </c>
    </row>
    <row r="6547" customFormat="false" ht="15" hidden="false" customHeight="false" outlineLevel="0" collapsed="false">
      <c r="A6547" s="884" t="s">
        <v>28603</v>
      </c>
      <c r="B6547" s="884" t="n">
        <v>33952</v>
      </c>
      <c r="C6547" s="885" t="s">
        <v>29160</v>
      </c>
      <c r="D6547" s="884" t="s">
        <v>28608</v>
      </c>
      <c r="E6547" s="884" t="s">
        <v>29161</v>
      </c>
      <c r="F6547" s="884" t="s">
        <v>29162</v>
      </c>
    </row>
    <row r="6548" customFormat="false" ht="15" hidden="false" customHeight="false" outlineLevel="0" collapsed="false">
      <c r="A6548" s="884" t="s">
        <v>28603</v>
      </c>
      <c r="B6548" s="884" t="n">
        <v>40816</v>
      </c>
      <c r="C6548" s="885" t="s">
        <v>29163</v>
      </c>
      <c r="D6548" s="884" t="s">
        <v>28853</v>
      </c>
      <c r="E6548" s="884" t="s">
        <v>29164</v>
      </c>
      <c r="F6548" s="884" t="s">
        <v>29165</v>
      </c>
    </row>
    <row r="6549" customFormat="false" ht="15" hidden="false" customHeight="false" outlineLevel="0" collapsed="false">
      <c r="A6549" s="884" t="s">
        <v>28603</v>
      </c>
      <c r="B6549" s="884" t="n">
        <v>33953</v>
      </c>
      <c r="C6549" s="885" t="s">
        <v>29166</v>
      </c>
      <c r="D6549" s="884" t="s">
        <v>28608</v>
      </c>
      <c r="E6549" s="884" t="s">
        <v>29167</v>
      </c>
      <c r="F6549" s="884" t="s">
        <v>29168</v>
      </c>
    </row>
    <row r="6550" customFormat="false" ht="15" hidden="false" customHeight="false" outlineLevel="0" collapsed="false">
      <c r="A6550" s="884" t="s">
        <v>28603</v>
      </c>
      <c r="B6550" s="884" t="n">
        <v>40817</v>
      </c>
      <c r="C6550" s="885" t="s">
        <v>29169</v>
      </c>
      <c r="D6550" s="884" t="s">
        <v>28853</v>
      </c>
      <c r="E6550" s="884" t="s">
        <v>29170</v>
      </c>
      <c r="F6550" s="884" t="s">
        <v>29171</v>
      </c>
    </row>
    <row r="6551" customFormat="false" ht="15" hidden="false" customHeight="false" outlineLevel="0" collapsed="false">
      <c r="A6551" s="884" t="s">
        <v>28603</v>
      </c>
      <c r="B6551" s="884" t="n">
        <v>13348</v>
      </c>
      <c r="C6551" s="885" t="s">
        <v>29172</v>
      </c>
      <c r="D6551" s="884" t="s">
        <v>28605</v>
      </c>
      <c r="E6551" s="884" t="s">
        <v>10569</v>
      </c>
      <c r="F6551" s="884" t="s">
        <v>10569</v>
      </c>
    </row>
    <row r="6552" customFormat="false" ht="15" hidden="false" customHeight="false" outlineLevel="0" collapsed="false">
      <c r="A6552" s="884" t="s">
        <v>28603</v>
      </c>
      <c r="B6552" s="884" t="n">
        <v>39211</v>
      </c>
      <c r="C6552" s="885" t="s">
        <v>29173</v>
      </c>
      <c r="D6552" s="884" t="s">
        <v>28605</v>
      </c>
      <c r="E6552" s="884" t="s">
        <v>27122</v>
      </c>
      <c r="F6552" s="884" t="s">
        <v>27122</v>
      </c>
    </row>
    <row r="6553" customFormat="false" ht="15" hidden="false" customHeight="false" outlineLevel="0" collapsed="false">
      <c r="A6553" s="884" t="s">
        <v>28603</v>
      </c>
      <c r="B6553" s="884" t="n">
        <v>39212</v>
      </c>
      <c r="C6553" s="885" t="s">
        <v>29174</v>
      </c>
      <c r="D6553" s="884" t="s">
        <v>28605</v>
      </c>
      <c r="E6553" s="884" t="s">
        <v>8995</v>
      </c>
      <c r="F6553" s="884" t="s">
        <v>8995</v>
      </c>
    </row>
    <row r="6554" customFormat="false" ht="15" hidden="false" customHeight="false" outlineLevel="0" collapsed="false">
      <c r="A6554" s="884" t="s">
        <v>28603</v>
      </c>
      <c r="B6554" s="884" t="n">
        <v>39208</v>
      </c>
      <c r="C6554" s="885" t="s">
        <v>29175</v>
      </c>
      <c r="D6554" s="884" t="s">
        <v>28605</v>
      </c>
      <c r="E6554" s="884" t="s">
        <v>10298</v>
      </c>
      <c r="F6554" s="884" t="s">
        <v>10298</v>
      </c>
    </row>
    <row r="6555" customFormat="false" ht="15" hidden="false" customHeight="false" outlineLevel="0" collapsed="false">
      <c r="A6555" s="884" t="s">
        <v>28603</v>
      </c>
      <c r="B6555" s="884" t="n">
        <v>39210</v>
      </c>
      <c r="C6555" s="885" t="s">
        <v>29176</v>
      </c>
      <c r="D6555" s="884" t="s">
        <v>28605</v>
      </c>
      <c r="E6555" s="884" t="s">
        <v>11015</v>
      </c>
      <c r="F6555" s="884" t="s">
        <v>11015</v>
      </c>
    </row>
    <row r="6556" customFormat="false" ht="15" hidden="false" customHeight="false" outlineLevel="0" collapsed="false">
      <c r="A6556" s="884" t="s">
        <v>28603</v>
      </c>
      <c r="B6556" s="884" t="n">
        <v>39214</v>
      </c>
      <c r="C6556" s="885" t="s">
        <v>29177</v>
      </c>
      <c r="D6556" s="884" t="s">
        <v>28605</v>
      </c>
      <c r="E6556" s="884" t="s">
        <v>23125</v>
      </c>
      <c r="F6556" s="884" t="s">
        <v>23125</v>
      </c>
    </row>
    <row r="6557" customFormat="false" ht="15" hidden="false" customHeight="false" outlineLevel="0" collapsed="false">
      <c r="A6557" s="884" t="s">
        <v>28603</v>
      </c>
      <c r="B6557" s="884" t="n">
        <v>39213</v>
      </c>
      <c r="C6557" s="885" t="s">
        <v>29178</v>
      </c>
      <c r="D6557" s="884" t="s">
        <v>28605</v>
      </c>
      <c r="E6557" s="884" t="s">
        <v>10936</v>
      </c>
      <c r="F6557" s="884" t="s">
        <v>10936</v>
      </c>
    </row>
    <row r="6558" customFormat="false" ht="15" hidden="false" customHeight="false" outlineLevel="0" collapsed="false">
      <c r="A6558" s="884" t="s">
        <v>28603</v>
      </c>
      <c r="B6558" s="884" t="n">
        <v>39209</v>
      </c>
      <c r="C6558" s="885" t="s">
        <v>29179</v>
      </c>
      <c r="D6558" s="884" t="s">
        <v>28605</v>
      </c>
      <c r="E6558" s="884" t="s">
        <v>28369</v>
      </c>
      <c r="F6558" s="884" t="s">
        <v>28369</v>
      </c>
    </row>
    <row r="6559" customFormat="false" ht="15" hidden="false" customHeight="false" outlineLevel="0" collapsed="false">
      <c r="A6559" s="884" t="s">
        <v>28603</v>
      </c>
      <c r="B6559" s="884" t="n">
        <v>39207</v>
      </c>
      <c r="C6559" s="885" t="s">
        <v>29180</v>
      </c>
      <c r="D6559" s="884" t="s">
        <v>28605</v>
      </c>
      <c r="E6559" s="884" t="s">
        <v>11015</v>
      </c>
      <c r="F6559" s="884" t="s">
        <v>11015</v>
      </c>
    </row>
    <row r="6560" customFormat="false" ht="15" hidden="false" customHeight="false" outlineLevel="0" collapsed="false">
      <c r="A6560" s="884" t="s">
        <v>28603</v>
      </c>
      <c r="B6560" s="884" t="n">
        <v>39215</v>
      </c>
      <c r="C6560" s="885" t="s">
        <v>29181</v>
      </c>
      <c r="D6560" s="884" t="s">
        <v>28605</v>
      </c>
      <c r="E6560" s="884" t="s">
        <v>23876</v>
      </c>
      <c r="F6560" s="884" t="s">
        <v>23876</v>
      </c>
    </row>
    <row r="6561" customFormat="false" ht="15" hidden="false" customHeight="false" outlineLevel="0" collapsed="false">
      <c r="A6561" s="884" t="s">
        <v>28603</v>
      </c>
      <c r="B6561" s="884" t="n">
        <v>39216</v>
      </c>
      <c r="C6561" s="885" t="s">
        <v>29182</v>
      </c>
      <c r="D6561" s="884" t="s">
        <v>28605</v>
      </c>
      <c r="E6561" s="884" t="s">
        <v>23857</v>
      </c>
      <c r="F6561" s="884" t="s">
        <v>23857</v>
      </c>
    </row>
    <row r="6562" customFormat="false" ht="15" hidden="false" customHeight="false" outlineLevel="0" collapsed="false">
      <c r="A6562" s="884" t="s">
        <v>28603</v>
      </c>
      <c r="B6562" s="884" t="n">
        <v>379</v>
      </c>
      <c r="C6562" s="885" t="s">
        <v>29183</v>
      </c>
      <c r="D6562" s="884" t="s">
        <v>28605</v>
      </c>
      <c r="E6562" s="884" t="s">
        <v>11015</v>
      </c>
      <c r="F6562" s="884" t="s">
        <v>11015</v>
      </c>
    </row>
    <row r="6563" customFormat="false" ht="15" hidden="false" customHeight="false" outlineLevel="0" collapsed="false">
      <c r="A6563" s="884" t="s">
        <v>28603</v>
      </c>
      <c r="B6563" s="884" t="n">
        <v>11267</v>
      </c>
      <c r="C6563" s="885" t="s">
        <v>29184</v>
      </c>
      <c r="D6563" s="884" t="s">
        <v>28605</v>
      </c>
      <c r="E6563" s="884" t="s">
        <v>10787</v>
      </c>
      <c r="F6563" s="884" t="s">
        <v>10787</v>
      </c>
    </row>
    <row r="6564" customFormat="false" ht="15" hidden="false" customHeight="false" outlineLevel="0" collapsed="false">
      <c r="A6564" s="884" t="s">
        <v>28603</v>
      </c>
      <c r="B6564" s="884" t="n">
        <v>41901</v>
      </c>
      <c r="C6564" s="885" t="s">
        <v>29185</v>
      </c>
      <c r="D6564" s="884" t="s">
        <v>28689</v>
      </c>
      <c r="E6564" s="884" t="s">
        <v>10422</v>
      </c>
      <c r="F6564" s="884" t="s">
        <v>10422</v>
      </c>
    </row>
    <row r="6565" customFormat="false" ht="23.25" hidden="false" customHeight="false" outlineLevel="0" collapsed="false">
      <c r="A6565" s="884" t="s">
        <v>28603</v>
      </c>
      <c r="B6565" s="884" t="n">
        <v>510</v>
      </c>
      <c r="C6565" s="885" t="s">
        <v>29186</v>
      </c>
      <c r="D6565" s="884" t="s">
        <v>28689</v>
      </c>
      <c r="E6565" s="884" t="s">
        <v>19688</v>
      </c>
      <c r="F6565" s="884" t="s">
        <v>19688</v>
      </c>
    </row>
    <row r="6566" customFormat="false" ht="23.25" hidden="false" customHeight="false" outlineLevel="0" collapsed="false">
      <c r="A6566" s="884" t="s">
        <v>28603</v>
      </c>
      <c r="B6566" s="884" t="n">
        <v>516</v>
      </c>
      <c r="C6566" s="885" t="s">
        <v>29187</v>
      </c>
      <c r="D6566" s="884" t="s">
        <v>28689</v>
      </c>
      <c r="E6566" s="884" t="s">
        <v>21963</v>
      </c>
      <c r="F6566" s="884" t="s">
        <v>21963</v>
      </c>
    </row>
    <row r="6567" customFormat="false" ht="23.25" hidden="false" customHeight="false" outlineLevel="0" collapsed="false">
      <c r="A6567" s="884" t="s">
        <v>28603</v>
      </c>
      <c r="B6567" s="884" t="n">
        <v>509</v>
      </c>
      <c r="C6567" s="885" t="s">
        <v>29188</v>
      </c>
      <c r="D6567" s="884" t="s">
        <v>28689</v>
      </c>
      <c r="E6567" s="884" t="s">
        <v>9067</v>
      </c>
      <c r="F6567" s="884" t="s">
        <v>9067</v>
      </c>
    </row>
    <row r="6568" customFormat="false" ht="15" hidden="false" customHeight="false" outlineLevel="0" collapsed="false">
      <c r="A6568" s="884" t="s">
        <v>28603</v>
      </c>
      <c r="B6568" s="884" t="n">
        <v>40331</v>
      </c>
      <c r="C6568" s="885" t="s">
        <v>29189</v>
      </c>
      <c r="D6568" s="884" t="s">
        <v>28608</v>
      </c>
      <c r="E6568" s="884" t="s">
        <v>22160</v>
      </c>
      <c r="F6568" s="884" t="s">
        <v>28154</v>
      </c>
    </row>
    <row r="6569" customFormat="false" ht="15" hidden="false" customHeight="false" outlineLevel="0" collapsed="false">
      <c r="A6569" s="884" t="s">
        <v>28603</v>
      </c>
      <c r="B6569" s="884" t="n">
        <v>40930</v>
      </c>
      <c r="C6569" s="885" t="s">
        <v>29190</v>
      </c>
      <c r="D6569" s="884" t="s">
        <v>28853</v>
      </c>
      <c r="E6569" s="884" t="s">
        <v>29191</v>
      </c>
      <c r="F6569" s="884" t="s">
        <v>29192</v>
      </c>
    </row>
    <row r="6570" customFormat="false" ht="15" hidden="false" customHeight="false" outlineLevel="0" collapsed="false">
      <c r="A6570" s="884" t="s">
        <v>28603</v>
      </c>
      <c r="B6570" s="884" t="n">
        <v>11761</v>
      </c>
      <c r="C6570" s="885" t="s">
        <v>29193</v>
      </c>
      <c r="D6570" s="884" t="s">
        <v>28605</v>
      </c>
      <c r="E6570" s="884" t="s">
        <v>29194</v>
      </c>
      <c r="F6570" s="884" t="s">
        <v>29194</v>
      </c>
    </row>
    <row r="6571" customFormat="false" ht="15" hidden="false" customHeight="false" outlineLevel="0" collapsed="false">
      <c r="A6571" s="884" t="s">
        <v>28603</v>
      </c>
      <c r="B6571" s="884" t="n">
        <v>377</v>
      </c>
      <c r="C6571" s="885" t="s">
        <v>29195</v>
      </c>
      <c r="D6571" s="884" t="s">
        <v>28605</v>
      </c>
      <c r="E6571" s="884" t="s">
        <v>20446</v>
      </c>
      <c r="F6571" s="884" t="s">
        <v>20446</v>
      </c>
    </row>
    <row r="6572" customFormat="false" ht="15" hidden="false" customHeight="false" outlineLevel="0" collapsed="false">
      <c r="A6572" s="884" t="s">
        <v>28603</v>
      </c>
      <c r="B6572" s="884" t="n">
        <v>7588</v>
      </c>
      <c r="C6572" s="885" t="s">
        <v>29196</v>
      </c>
      <c r="D6572" s="884" t="s">
        <v>28605</v>
      </c>
      <c r="E6572" s="884" t="s">
        <v>16613</v>
      </c>
      <c r="F6572" s="884" t="s">
        <v>16613</v>
      </c>
    </row>
    <row r="6573" customFormat="false" ht="15" hidden="false" customHeight="false" outlineLevel="0" collapsed="false">
      <c r="A6573" s="884" t="s">
        <v>28603</v>
      </c>
      <c r="B6573" s="884" t="n">
        <v>34392</v>
      </c>
      <c r="C6573" s="885" t="s">
        <v>29197</v>
      </c>
      <c r="D6573" s="884" t="s">
        <v>28608</v>
      </c>
      <c r="E6573" s="884" t="s">
        <v>22002</v>
      </c>
      <c r="F6573" s="884" t="s">
        <v>18687</v>
      </c>
    </row>
    <row r="6574" customFormat="false" ht="15" hidden="false" customHeight="false" outlineLevel="0" collapsed="false">
      <c r="A6574" s="884" t="s">
        <v>28603</v>
      </c>
      <c r="B6574" s="884" t="n">
        <v>40908</v>
      </c>
      <c r="C6574" s="885" t="s">
        <v>29198</v>
      </c>
      <c r="D6574" s="884" t="s">
        <v>28853</v>
      </c>
      <c r="E6574" s="884" t="s">
        <v>29199</v>
      </c>
      <c r="F6574" s="884" t="s">
        <v>29200</v>
      </c>
    </row>
    <row r="6575" customFormat="false" ht="15" hidden="false" customHeight="false" outlineLevel="0" collapsed="false">
      <c r="A6575" s="884" t="s">
        <v>28603</v>
      </c>
      <c r="B6575" s="884" t="n">
        <v>34551</v>
      </c>
      <c r="C6575" s="885" t="s">
        <v>29201</v>
      </c>
      <c r="D6575" s="884" t="s">
        <v>28608</v>
      </c>
      <c r="E6575" s="884" t="s">
        <v>16905</v>
      </c>
      <c r="F6575" s="884" t="s">
        <v>12313</v>
      </c>
    </row>
    <row r="6576" customFormat="false" ht="15" hidden="false" customHeight="false" outlineLevel="0" collapsed="false">
      <c r="A6576" s="884" t="s">
        <v>28603</v>
      </c>
      <c r="B6576" s="884" t="n">
        <v>41078</v>
      </c>
      <c r="C6576" s="885" t="s">
        <v>29202</v>
      </c>
      <c r="D6576" s="884" t="s">
        <v>28853</v>
      </c>
      <c r="E6576" s="884" t="s">
        <v>29203</v>
      </c>
      <c r="F6576" s="884" t="s">
        <v>29204</v>
      </c>
    </row>
    <row r="6577" customFormat="false" ht="15" hidden="false" customHeight="false" outlineLevel="0" collapsed="false">
      <c r="A6577" s="884" t="s">
        <v>28603</v>
      </c>
      <c r="B6577" s="884" t="n">
        <v>6117</v>
      </c>
      <c r="C6577" s="885" t="s">
        <v>29205</v>
      </c>
      <c r="D6577" s="884" t="s">
        <v>28608</v>
      </c>
      <c r="E6577" s="884" t="s">
        <v>23551</v>
      </c>
      <c r="F6577" s="884" t="s">
        <v>28851</v>
      </c>
    </row>
    <row r="6578" customFormat="false" ht="15" hidden="false" customHeight="false" outlineLevel="0" collapsed="false">
      <c r="A6578" s="884" t="s">
        <v>28603</v>
      </c>
      <c r="B6578" s="884" t="n">
        <v>2359</v>
      </c>
      <c r="C6578" s="885" t="s">
        <v>29206</v>
      </c>
      <c r="D6578" s="884" t="s">
        <v>28608</v>
      </c>
      <c r="E6578" s="884" t="s">
        <v>27214</v>
      </c>
      <c r="F6578" s="884" t="s">
        <v>29207</v>
      </c>
    </row>
    <row r="6579" customFormat="false" ht="15" hidden="false" customHeight="false" outlineLevel="0" collapsed="false">
      <c r="A6579" s="884" t="s">
        <v>28603</v>
      </c>
      <c r="B6579" s="884" t="n">
        <v>246</v>
      </c>
      <c r="C6579" s="885" t="s">
        <v>29208</v>
      </c>
      <c r="D6579" s="884" t="s">
        <v>28608</v>
      </c>
      <c r="E6579" s="884" t="s">
        <v>28851</v>
      </c>
      <c r="F6579" s="884" t="s">
        <v>29209</v>
      </c>
    </row>
    <row r="6580" customFormat="false" ht="15" hidden="false" customHeight="false" outlineLevel="0" collapsed="false">
      <c r="A6580" s="884" t="s">
        <v>28603</v>
      </c>
      <c r="B6580" s="884" t="n">
        <v>40927</v>
      </c>
      <c r="C6580" s="885" t="s">
        <v>29210</v>
      </c>
      <c r="D6580" s="884" t="s">
        <v>28853</v>
      </c>
      <c r="E6580" s="884" t="s">
        <v>29211</v>
      </c>
      <c r="F6580" s="884" t="s">
        <v>29212</v>
      </c>
    </row>
    <row r="6581" customFormat="false" ht="15" hidden="false" customHeight="false" outlineLevel="0" collapsed="false">
      <c r="A6581" s="884" t="s">
        <v>28603</v>
      </c>
      <c r="B6581" s="884" t="n">
        <v>2350</v>
      </c>
      <c r="C6581" s="885" t="s">
        <v>29213</v>
      </c>
      <c r="D6581" s="884" t="s">
        <v>28608</v>
      </c>
      <c r="E6581" s="884" t="s">
        <v>12563</v>
      </c>
      <c r="F6581" s="884" t="s">
        <v>17130</v>
      </c>
    </row>
    <row r="6582" customFormat="false" ht="15" hidden="false" customHeight="false" outlineLevel="0" collapsed="false">
      <c r="A6582" s="884" t="s">
        <v>28603</v>
      </c>
      <c r="B6582" s="884" t="n">
        <v>40812</v>
      </c>
      <c r="C6582" s="885" t="s">
        <v>29214</v>
      </c>
      <c r="D6582" s="884" t="s">
        <v>28853</v>
      </c>
      <c r="E6582" s="884" t="s">
        <v>29215</v>
      </c>
      <c r="F6582" s="884" t="s">
        <v>29216</v>
      </c>
    </row>
    <row r="6583" customFormat="false" ht="15" hidden="false" customHeight="false" outlineLevel="0" collapsed="false">
      <c r="A6583" s="884" t="s">
        <v>28603</v>
      </c>
      <c r="B6583" s="884" t="n">
        <v>245</v>
      </c>
      <c r="C6583" s="885" t="s">
        <v>29217</v>
      </c>
      <c r="D6583" s="884" t="s">
        <v>28608</v>
      </c>
      <c r="E6583" s="884" t="s">
        <v>19712</v>
      </c>
      <c r="F6583" s="884" t="s">
        <v>11907</v>
      </c>
    </row>
    <row r="6584" customFormat="false" ht="15" hidden="false" customHeight="false" outlineLevel="0" collapsed="false">
      <c r="A6584" s="884" t="s">
        <v>28603</v>
      </c>
      <c r="B6584" s="884" t="n">
        <v>41090</v>
      </c>
      <c r="C6584" s="885" t="s">
        <v>29218</v>
      </c>
      <c r="D6584" s="884" t="s">
        <v>28853</v>
      </c>
      <c r="E6584" s="884" t="s">
        <v>29219</v>
      </c>
      <c r="F6584" s="884" t="s">
        <v>29220</v>
      </c>
    </row>
    <row r="6585" customFormat="false" ht="15" hidden="false" customHeight="false" outlineLevel="0" collapsed="false">
      <c r="A6585" s="884" t="s">
        <v>28603</v>
      </c>
      <c r="B6585" s="884" t="n">
        <v>251</v>
      </c>
      <c r="C6585" s="885" t="s">
        <v>29221</v>
      </c>
      <c r="D6585" s="884" t="s">
        <v>28608</v>
      </c>
      <c r="E6585" s="884" t="s">
        <v>12814</v>
      </c>
      <c r="F6585" s="884" t="s">
        <v>29222</v>
      </c>
    </row>
    <row r="6586" customFormat="false" ht="15" hidden="false" customHeight="false" outlineLevel="0" collapsed="false">
      <c r="A6586" s="884" t="s">
        <v>28603</v>
      </c>
      <c r="B6586" s="884" t="n">
        <v>40975</v>
      </c>
      <c r="C6586" s="885" t="s">
        <v>29223</v>
      </c>
      <c r="D6586" s="884" t="s">
        <v>28853</v>
      </c>
      <c r="E6586" s="884" t="s">
        <v>29224</v>
      </c>
      <c r="F6586" s="884" t="s">
        <v>29225</v>
      </c>
    </row>
    <row r="6587" customFormat="false" ht="15" hidden="false" customHeight="false" outlineLevel="0" collapsed="false">
      <c r="A6587" s="884" t="s">
        <v>28603</v>
      </c>
      <c r="B6587" s="884" t="n">
        <v>41072</v>
      </c>
      <c r="C6587" s="885" t="s">
        <v>29226</v>
      </c>
      <c r="D6587" s="884" t="s">
        <v>28853</v>
      </c>
      <c r="E6587" s="884" t="s">
        <v>29227</v>
      </c>
      <c r="F6587" s="884" t="s">
        <v>29228</v>
      </c>
    </row>
    <row r="6588" customFormat="false" ht="15" hidden="false" customHeight="false" outlineLevel="0" collapsed="false">
      <c r="A6588" s="884" t="s">
        <v>28603</v>
      </c>
      <c r="B6588" s="884" t="n">
        <v>6121</v>
      </c>
      <c r="C6588" s="885" t="s">
        <v>29229</v>
      </c>
      <c r="D6588" s="884" t="s">
        <v>28608</v>
      </c>
      <c r="E6588" s="884" t="s">
        <v>20188</v>
      </c>
      <c r="F6588" s="884" t="s">
        <v>17354</v>
      </c>
    </row>
    <row r="6589" customFormat="false" ht="15" hidden="false" customHeight="false" outlineLevel="0" collapsed="false">
      <c r="A6589" s="884" t="s">
        <v>28603</v>
      </c>
      <c r="B6589" s="884" t="n">
        <v>41071</v>
      </c>
      <c r="C6589" s="885" t="s">
        <v>29230</v>
      </c>
      <c r="D6589" s="884" t="s">
        <v>28853</v>
      </c>
      <c r="E6589" s="884" t="s">
        <v>29231</v>
      </c>
      <c r="F6589" s="884" t="s">
        <v>29232</v>
      </c>
    </row>
    <row r="6590" customFormat="false" ht="15" hidden="false" customHeight="false" outlineLevel="0" collapsed="false">
      <c r="A6590" s="884" t="s">
        <v>28603</v>
      </c>
      <c r="B6590" s="884" t="n">
        <v>244</v>
      </c>
      <c r="C6590" s="885" t="s">
        <v>29233</v>
      </c>
      <c r="D6590" s="884" t="s">
        <v>28608</v>
      </c>
      <c r="E6590" s="884" t="s">
        <v>23551</v>
      </c>
      <c r="F6590" s="884" t="s">
        <v>28851</v>
      </c>
    </row>
    <row r="6591" customFormat="false" ht="15" hidden="false" customHeight="false" outlineLevel="0" collapsed="false">
      <c r="A6591" s="884" t="s">
        <v>28603</v>
      </c>
      <c r="B6591" s="884" t="n">
        <v>41093</v>
      </c>
      <c r="C6591" s="885" t="s">
        <v>29234</v>
      </c>
      <c r="D6591" s="884" t="s">
        <v>28853</v>
      </c>
      <c r="E6591" s="884" t="s">
        <v>29235</v>
      </c>
      <c r="F6591" s="884" t="s">
        <v>29236</v>
      </c>
    </row>
    <row r="6592" customFormat="false" ht="15" hidden="false" customHeight="false" outlineLevel="0" collapsed="false">
      <c r="A6592" s="884" t="s">
        <v>28603</v>
      </c>
      <c r="B6592" s="884" t="n">
        <v>532</v>
      </c>
      <c r="C6592" s="885" t="s">
        <v>29237</v>
      </c>
      <c r="D6592" s="884" t="s">
        <v>28608</v>
      </c>
      <c r="E6592" s="884" t="s">
        <v>29238</v>
      </c>
      <c r="F6592" s="884" t="s">
        <v>29239</v>
      </c>
    </row>
    <row r="6593" customFormat="false" ht="15" hidden="false" customHeight="false" outlineLevel="0" collapsed="false">
      <c r="A6593" s="884" t="s">
        <v>28603</v>
      </c>
      <c r="B6593" s="884" t="n">
        <v>40931</v>
      </c>
      <c r="C6593" s="885" t="s">
        <v>29240</v>
      </c>
      <c r="D6593" s="884" t="s">
        <v>28853</v>
      </c>
      <c r="E6593" s="884" t="s">
        <v>29241</v>
      </c>
      <c r="F6593" s="884" t="s">
        <v>29242</v>
      </c>
    </row>
    <row r="6594" customFormat="false" ht="15" hidden="false" customHeight="false" outlineLevel="0" collapsed="false">
      <c r="A6594" s="884" t="s">
        <v>28603</v>
      </c>
      <c r="B6594" s="884" t="n">
        <v>36150</v>
      </c>
      <c r="C6594" s="885" t="s">
        <v>29243</v>
      </c>
      <c r="D6594" s="884" t="s">
        <v>28605</v>
      </c>
      <c r="E6594" s="884" t="s">
        <v>10482</v>
      </c>
      <c r="F6594" s="884" t="s">
        <v>10482</v>
      </c>
    </row>
    <row r="6595" customFormat="false" ht="15" hidden="false" customHeight="false" outlineLevel="0" collapsed="false">
      <c r="A6595" s="884" t="s">
        <v>28603</v>
      </c>
      <c r="B6595" s="884" t="n">
        <v>41069</v>
      </c>
      <c r="C6595" s="885" t="s">
        <v>29244</v>
      </c>
      <c r="D6595" s="884" t="s">
        <v>28853</v>
      </c>
      <c r="E6595" s="884" t="s">
        <v>29245</v>
      </c>
      <c r="F6595" s="884" t="s">
        <v>29246</v>
      </c>
    </row>
    <row r="6596" customFormat="false" ht="15" hidden="false" customHeight="false" outlineLevel="0" collapsed="false">
      <c r="A6596" s="884" t="s">
        <v>28603</v>
      </c>
      <c r="B6596" s="884" t="n">
        <v>4760</v>
      </c>
      <c r="C6596" s="885" t="s">
        <v>29247</v>
      </c>
      <c r="D6596" s="884" t="s">
        <v>28608</v>
      </c>
      <c r="E6596" s="884" t="s">
        <v>19590</v>
      </c>
      <c r="F6596" s="884" t="s">
        <v>20945</v>
      </c>
    </row>
    <row r="6597" customFormat="false" ht="15" hidden="false" customHeight="false" outlineLevel="0" collapsed="false">
      <c r="A6597" s="884" t="s">
        <v>28603</v>
      </c>
      <c r="B6597" s="884" t="n">
        <v>10422</v>
      </c>
      <c r="C6597" s="885" t="s">
        <v>29248</v>
      </c>
      <c r="D6597" s="884" t="s">
        <v>28605</v>
      </c>
      <c r="E6597" s="884" t="s">
        <v>29249</v>
      </c>
      <c r="F6597" s="884" t="s">
        <v>29249</v>
      </c>
    </row>
    <row r="6598" customFormat="false" ht="15" hidden="false" customHeight="false" outlineLevel="0" collapsed="false">
      <c r="A6598" s="884" t="s">
        <v>28603</v>
      </c>
      <c r="B6598" s="884" t="n">
        <v>10420</v>
      </c>
      <c r="C6598" s="885" t="s">
        <v>29250</v>
      </c>
      <c r="D6598" s="884" t="s">
        <v>28605</v>
      </c>
      <c r="E6598" s="884" t="s">
        <v>29251</v>
      </c>
      <c r="F6598" s="884" t="s">
        <v>29251</v>
      </c>
    </row>
    <row r="6599" customFormat="false" ht="15" hidden="false" customHeight="false" outlineLevel="0" collapsed="false">
      <c r="A6599" s="884" t="s">
        <v>28603</v>
      </c>
      <c r="B6599" s="884" t="n">
        <v>10421</v>
      </c>
      <c r="C6599" s="885" t="s">
        <v>29252</v>
      </c>
      <c r="D6599" s="884" t="s">
        <v>28605</v>
      </c>
      <c r="E6599" s="884" t="s">
        <v>29253</v>
      </c>
      <c r="F6599" s="884" t="s">
        <v>29253</v>
      </c>
    </row>
    <row r="6600" customFormat="false" ht="15" hidden="false" customHeight="false" outlineLevel="0" collapsed="false">
      <c r="A6600" s="884" t="s">
        <v>28603</v>
      </c>
      <c r="B6600" s="884" t="n">
        <v>36520</v>
      </c>
      <c r="C6600" s="885" t="s">
        <v>29254</v>
      </c>
      <c r="D6600" s="884" t="s">
        <v>28605</v>
      </c>
      <c r="E6600" s="884" t="s">
        <v>29255</v>
      </c>
      <c r="F6600" s="884" t="s">
        <v>29255</v>
      </c>
    </row>
    <row r="6601" customFormat="false" ht="23.25" hidden="false" customHeight="false" outlineLevel="0" collapsed="false">
      <c r="A6601" s="884" t="s">
        <v>28603</v>
      </c>
      <c r="B6601" s="884" t="n">
        <v>36519</v>
      </c>
      <c r="C6601" s="885" t="s">
        <v>29256</v>
      </c>
      <c r="D6601" s="884" t="s">
        <v>28605</v>
      </c>
      <c r="E6601" s="884" t="s">
        <v>29257</v>
      </c>
      <c r="F6601" s="884" t="s">
        <v>29257</v>
      </c>
    </row>
    <row r="6602" customFormat="false" ht="15" hidden="false" customHeight="false" outlineLevel="0" collapsed="false">
      <c r="A6602" s="884" t="s">
        <v>28603</v>
      </c>
      <c r="B6602" s="884" t="n">
        <v>11784</v>
      </c>
      <c r="C6602" s="885" t="s">
        <v>29258</v>
      </c>
      <c r="D6602" s="884" t="s">
        <v>28605</v>
      </c>
      <c r="E6602" s="884" t="s">
        <v>29259</v>
      </c>
      <c r="F6602" s="884" t="s">
        <v>29259</v>
      </c>
    </row>
    <row r="6603" customFormat="false" ht="15" hidden="false" customHeight="false" outlineLevel="0" collapsed="false">
      <c r="A6603" s="884" t="s">
        <v>28603</v>
      </c>
      <c r="B6603" s="884" t="n">
        <v>10</v>
      </c>
      <c r="C6603" s="885" t="s">
        <v>29260</v>
      </c>
      <c r="D6603" s="884" t="s">
        <v>28605</v>
      </c>
      <c r="E6603" s="884" t="s">
        <v>29261</v>
      </c>
      <c r="F6603" s="884" t="s">
        <v>29261</v>
      </c>
    </row>
    <row r="6604" customFormat="false" ht="15" hidden="false" customHeight="false" outlineLevel="0" collapsed="false">
      <c r="A6604" s="884" t="s">
        <v>28603</v>
      </c>
      <c r="B6604" s="884" t="n">
        <v>4815</v>
      </c>
      <c r="C6604" s="885" t="s">
        <v>29262</v>
      </c>
      <c r="D6604" s="884" t="s">
        <v>28605</v>
      </c>
      <c r="E6604" s="884" t="s">
        <v>16014</v>
      </c>
      <c r="F6604" s="884" t="s">
        <v>16014</v>
      </c>
    </row>
    <row r="6605" customFormat="false" ht="15" hidden="false" customHeight="false" outlineLevel="0" collapsed="false">
      <c r="A6605" s="884" t="s">
        <v>28603</v>
      </c>
      <c r="B6605" s="884" t="n">
        <v>541</v>
      </c>
      <c r="C6605" s="885" t="s">
        <v>29263</v>
      </c>
      <c r="D6605" s="884" t="s">
        <v>28605</v>
      </c>
      <c r="E6605" s="884" t="s">
        <v>29264</v>
      </c>
      <c r="F6605" s="884" t="s">
        <v>29264</v>
      </c>
    </row>
    <row r="6606" customFormat="false" ht="15" hidden="false" customHeight="false" outlineLevel="0" collapsed="false">
      <c r="A6606" s="884" t="s">
        <v>28603</v>
      </c>
      <c r="B6606" s="884" t="n">
        <v>542</v>
      </c>
      <c r="C6606" s="885" t="s">
        <v>29265</v>
      </c>
      <c r="D6606" s="884" t="s">
        <v>28605</v>
      </c>
      <c r="E6606" s="884" t="s">
        <v>29266</v>
      </c>
      <c r="F6606" s="884" t="s">
        <v>29266</v>
      </c>
    </row>
    <row r="6607" customFormat="false" ht="15" hidden="false" customHeight="false" outlineLevel="0" collapsed="false">
      <c r="A6607" s="884" t="s">
        <v>28603</v>
      </c>
      <c r="B6607" s="884" t="n">
        <v>540</v>
      </c>
      <c r="C6607" s="885" t="s">
        <v>29267</v>
      </c>
      <c r="D6607" s="884" t="s">
        <v>28605</v>
      </c>
      <c r="E6607" s="884" t="s">
        <v>29268</v>
      </c>
      <c r="F6607" s="884" t="s">
        <v>29268</v>
      </c>
    </row>
    <row r="6608" customFormat="false" ht="23.25" hidden="false" customHeight="false" outlineLevel="0" collapsed="false">
      <c r="A6608" s="884" t="s">
        <v>28603</v>
      </c>
      <c r="B6608" s="884" t="n">
        <v>38364</v>
      </c>
      <c r="C6608" s="885" t="s">
        <v>29269</v>
      </c>
      <c r="D6608" s="884" t="s">
        <v>28605</v>
      </c>
      <c r="E6608" s="884" t="s">
        <v>29270</v>
      </c>
      <c r="F6608" s="884" t="s">
        <v>29270</v>
      </c>
    </row>
    <row r="6609" customFormat="false" ht="15" hidden="false" customHeight="false" outlineLevel="0" collapsed="false">
      <c r="A6609" s="884" t="s">
        <v>28603</v>
      </c>
      <c r="B6609" s="884" t="n">
        <v>11692</v>
      </c>
      <c r="C6609" s="885" t="s">
        <v>29271</v>
      </c>
      <c r="D6609" s="884" t="s">
        <v>28617</v>
      </c>
      <c r="E6609" s="884" t="s">
        <v>29272</v>
      </c>
      <c r="F6609" s="884" t="s">
        <v>29272</v>
      </c>
    </row>
    <row r="6610" customFormat="false" ht="23.25" hidden="false" customHeight="false" outlineLevel="0" collapsed="false">
      <c r="A6610" s="884" t="s">
        <v>28603</v>
      </c>
      <c r="B6610" s="884" t="n">
        <v>1746</v>
      </c>
      <c r="C6610" s="885" t="s">
        <v>29273</v>
      </c>
      <c r="D6610" s="884" t="s">
        <v>28605</v>
      </c>
      <c r="E6610" s="884" t="s">
        <v>29274</v>
      </c>
      <c r="F6610" s="884" t="s">
        <v>29274</v>
      </c>
    </row>
    <row r="6611" customFormat="false" ht="23.25" hidden="false" customHeight="false" outlineLevel="0" collapsed="false">
      <c r="A6611" s="884" t="s">
        <v>28603</v>
      </c>
      <c r="B6611" s="884" t="n">
        <v>1748</v>
      </c>
      <c r="C6611" s="885" t="s">
        <v>29275</v>
      </c>
      <c r="D6611" s="884" t="s">
        <v>28605</v>
      </c>
      <c r="E6611" s="884" t="s">
        <v>29276</v>
      </c>
      <c r="F6611" s="884" t="s">
        <v>29276</v>
      </c>
    </row>
    <row r="6612" customFormat="false" ht="23.25" hidden="false" customHeight="false" outlineLevel="0" collapsed="false">
      <c r="A6612" s="884" t="s">
        <v>28603</v>
      </c>
      <c r="B6612" s="884" t="n">
        <v>1749</v>
      </c>
      <c r="C6612" s="885" t="s">
        <v>29277</v>
      </c>
      <c r="D6612" s="884" t="s">
        <v>28605</v>
      </c>
      <c r="E6612" s="884" t="s">
        <v>26529</v>
      </c>
      <c r="F6612" s="884" t="s">
        <v>26529</v>
      </c>
    </row>
    <row r="6613" customFormat="false" ht="23.25" hidden="false" customHeight="false" outlineLevel="0" collapsed="false">
      <c r="A6613" s="884" t="s">
        <v>28603</v>
      </c>
      <c r="B6613" s="884" t="n">
        <v>37412</v>
      </c>
      <c r="C6613" s="885" t="s">
        <v>29278</v>
      </c>
      <c r="D6613" s="884" t="s">
        <v>28605</v>
      </c>
      <c r="E6613" s="884" t="s">
        <v>29279</v>
      </c>
      <c r="F6613" s="884" t="s">
        <v>29279</v>
      </c>
    </row>
    <row r="6614" customFormat="false" ht="23.25" hidden="false" customHeight="false" outlineLevel="0" collapsed="false">
      <c r="A6614" s="884" t="s">
        <v>28603</v>
      </c>
      <c r="B6614" s="884" t="n">
        <v>1745</v>
      </c>
      <c r="C6614" s="885" t="s">
        <v>29280</v>
      </c>
      <c r="D6614" s="884" t="s">
        <v>28605</v>
      </c>
      <c r="E6614" s="884" t="s">
        <v>29281</v>
      </c>
      <c r="F6614" s="884" t="s">
        <v>29281</v>
      </c>
    </row>
    <row r="6615" customFormat="false" ht="23.25" hidden="false" customHeight="false" outlineLevel="0" collapsed="false">
      <c r="A6615" s="884" t="s">
        <v>28603</v>
      </c>
      <c r="B6615" s="884" t="n">
        <v>1750</v>
      </c>
      <c r="C6615" s="885" t="s">
        <v>29282</v>
      </c>
      <c r="D6615" s="884" t="s">
        <v>28605</v>
      </c>
      <c r="E6615" s="884" t="s">
        <v>29283</v>
      </c>
      <c r="F6615" s="884" t="s">
        <v>29283</v>
      </c>
    </row>
    <row r="6616" customFormat="false" ht="15" hidden="false" customHeight="false" outlineLevel="0" collapsed="false">
      <c r="A6616" s="884" t="s">
        <v>28603</v>
      </c>
      <c r="B6616" s="884" t="n">
        <v>11687</v>
      </c>
      <c r="C6616" s="885" t="s">
        <v>29284</v>
      </c>
      <c r="D6616" s="884" t="s">
        <v>28683</v>
      </c>
      <c r="E6616" s="884" t="s">
        <v>29285</v>
      </c>
      <c r="F6616" s="884" t="s">
        <v>29285</v>
      </c>
    </row>
    <row r="6617" customFormat="false" ht="15" hidden="false" customHeight="false" outlineLevel="0" collapsed="false">
      <c r="A6617" s="884" t="s">
        <v>28603</v>
      </c>
      <c r="B6617" s="884" t="n">
        <v>11689</v>
      </c>
      <c r="C6617" s="885" t="s">
        <v>29286</v>
      </c>
      <c r="D6617" s="884" t="s">
        <v>28683</v>
      </c>
      <c r="E6617" s="884" t="s">
        <v>29287</v>
      </c>
      <c r="F6617" s="884" t="s">
        <v>29287</v>
      </c>
    </row>
    <row r="6618" customFormat="false" ht="15" hidden="false" customHeight="false" outlineLevel="0" collapsed="false">
      <c r="A6618" s="884" t="s">
        <v>28603</v>
      </c>
      <c r="B6618" s="884" t="n">
        <v>11693</v>
      </c>
      <c r="C6618" s="885" t="s">
        <v>29288</v>
      </c>
      <c r="D6618" s="884" t="s">
        <v>28617</v>
      </c>
      <c r="E6618" s="884" t="s">
        <v>29289</v>
      </c>
      <c r="F6618" s="884" t="s">
        <v>29289</v>
      </c>
    </row>
    <row r="6619" customFormat="false" ht="15" hidden="false" customHeight="false" outlineLevel="0" collapsed="false">
      <c r="A6619" s="884" t="s">
        <v>28603</v>
      </c>
      <c r="B6619" s="884" t="n">
        <v>36215</v>
      </c>
      <c r="C6619" s="885" t="s">
        <v>29290</v>
      </c>
      <c r="D6619" s="884" t="s">
        <v>28605</v>
      </c>
      <c r="E6619" s="884" t="s">
        <v>13843</v>
      </c>
      <c r="F6619" s="884" t="s">
        <v>13843</v>
      </c>
    </row>
    <row r="6620" customFormat="false" ht="15" hidden="false" customHeight="false" outlineLevel="0" collapsed="false">
      <c r="A6620" s="884" t="s">
        <v>28603</v>
      </c>
      <c r="B6620" s="884" t="n">
        <v>38381</v>
      </c>
      <c r="C6620" s="885" t="s">
        <v>29291</v>
      </c>
      <c r="D6620" s="884" t="s">
        <v>28605</v>
      </c>
      <c r="E6620" s="884" t="s">
        <v>9436</v>
      </c>
      <c r="F6620" s="884" t="s">
        <v>9436</v>
      </c>
    </row>
    <row r="6621" customFormat="false" ht="15" hidden="false" customHeight="false" outlineLevel="0" collapsed="false">
      <c r="A6621" s="884" t="s">
        <v>28603</v>
      </c>
      <c r="B6621" s="884" t="n">
        <v>39621</v>
      </c>
      <c r="C6621" s="885" t="s">
        <v>29292</v>
      </c>
      <c r="D6621" s="884" t="s">
        <v>29293</v>
      </c>
      <c r="E6621" s="884" t="s">
        <v>29294</v>
      </c>
      <c r="F6621" s="884" t="s">
        <v>29294</v>
      </c>
    </row>
    <row r="6622" customFormat="false" ht="15" hidden="false" customHeight="false" outlineLevel="0" collapsed="false">
      <c r="A6622" s="884" t="s">
        <v>28603</v>
      </c>
      <c r="B6622" s="884" t="n">
        <v>39624</v>
      </c>
      <c r="C6622" s="885" t="s">
        <v>29295</v>
      </c>
      <c r="D6622" s="884" t="s">
        <v>29293</v>
      </c>
      <c r="E6622" s="884" t="s">
        <v>29296</v>
      </c>
      <c r="F6622" s="884" t="s">
        <v>29296</v>
      </c>
    </row>
    <row r="6623" customFormat="false" ht="15" hidden="false" customHeight="false" outlineLevel="0" collapsed="false">
      <c r="A6623" s="884" t="s">
        <v>28603</v>
      </c>
      <c r="B6623" s="884" t="n">
        <v>39615</v>
      </c>
      <c r="C6623" s="885" t="s">
        <v>29297</v>
      </c>
      <c r="D6623" s="884" t="s">
        <v>28605</v>
      </c>
      <c r="E6623" s="884" t="s">
        <v>29298</v>
      </c>
      <c r="F6623" s="884" t="s">
        <v>29298</v>
      </c>
    </row>
    <row r="6624" customFormat="false" ht="15" hidden="false" customHeight="false" outlineLevel="0" collapsed="false">
      <c r="A6624" s="884" t="s">
        <v>28603</v>
      </c>
      <c r="B6624" s="884" t="n">
        <v>39620</v>
      </c>
      <c r="C6624" s="885" t="s">
        <v>29299</v>
      </c>
      <c r="D6624" s="884" t="s">
        <v>28605</v>
      </c>
      <c r="E6624" s="884" t="s">
        <v>29300</v>
      </c>
      <c r="F6624" s="884" t="s">
        <v>29300</v>
      </c>
    </row>
    <row r="6625" customFormat="false" ht="15" hidden="false" customHeight="false" outlineLevel="0" collapsed="false">
      <c r="A6625" s="884" t="s">
        <v>28603</v>
      </c>
      <c r="B6625" s="884" t="n">
        <v>39623</v>
      </c>
      <c r="C6625" s="885" t="s">
        <v>29301</v>
      </c>
      <c r="D6625" s="884" t="s">
        <v>28605</v>
      </c>
      <c r="E6625" s="884" t="s">
        <v>29302</v>
      </c>
      <c r="F6625" s="884" t="s">
        <v>29302</v>
      </c>
    </row>
    <row r="6626" customFormat="false" ht="15" hidden="false" customHeight="false" outlineLevel="0" collapsed="false">
      <c r="A6626" s="884" t="s">
        <v>28603</v>
      </c>
      <c r="B6626" s="884" t="n">
        <v>36214</v>
      </c>
      <c r="C6626" s="885" t="s">
        <v>29303</v>
      </c>
      <c r="D6626" s="884" t="s">
        <v>28605</v>
      </c>
      <c r="E6626" s="884" t="s">
        <v>29304</v>
      </c>
      <c r="F6626" s="884" t="s">
        <v>29304</v>
      </c>
    </row>
    <row r="6627" customFormat="false" ht="15" hidden="false" customHeight="false" outlineLevel="0" collapsed="false">
      <c r="A6627" s="884" t="s">
        <v>28603</v>
      </c>
      <c r="B6627" s="884" t="n">
        <v>36207</v>
      </c>
      <c r="C6627" s="885" t="s">
        <v>29305</v>
      </c>
      <c r="D6627" s="884" t="s">
        <v>28605</v>
      </c>
      <c r="E6627" s="884" t="s">
        <v>29306</v>
      </c>
      <c r="F6627" s="884" t="s">
        <v>29306</v>
      </c>
    </row>
    <row r="6628" customFormat="false" ht="15" hidden="false" customHeight="false" outlineLevel="0" collapsed="false">
      <c r="A6628" s="884" t="s">
        <v>28603</v>
      </c>
      <c r="B6628" s="884" t="n">
        <v>36209</v>
      </c>
      <c r="C6628" s="885" t="s">
        <v>29307</v>
      </c>
      <c r="D6628" s="884" t="s">
        <v>28605</v>
      </c>
      <c r="E6628" s="884" t="s">
        <v>29308</v>
      </c>
      <c r="F6628" s="884" t="s">
        <v>29308</v>
      </c>
    </row>
    <row r="6629" customFormat="false" ht="15" hidden="false" customHeight="false" outlineLevel="0" collapsed="false">
      <c r="A6629" s="884" t="s">
        <v>28603</v>
      </c>
      <c r="B6629" s="884" t="n">
        <v>36210</v>
      </c>
      <c r="C6629" s="885" t="s">
        <v>29309</v>
      </c>
      <c r="D6629" s="884" t="s">
        <v>28605</v>
      </c>
      <c r="E6629" s="884" t="s">
        <v>29310</v>
      </c>
      <c r="F6629" s="884" t="s">
        <v>29310</v>
      </c>
    </row>
    <row r="6630" customFormat="false" ht="15" hidden="false" customHeight="false" outlineLevel="0" collapsed="false">
      <c r="A6630" s="884" t="s">
        <v>28603</v>
      </c>
      <c r="B6630" s="884" t="n">
        <v>36212</v>
      </c>
      <c r="C6630" s="885" t="s">
        <v>29311</v>
      </c>
      <c r="D6630" s="884" t="s">
        <v>28605</v>
      </c>
      <c r="E6630" s="884" t="s">
        <v>29312</v>
      </c>
      <c r="F6630" s="884" t="s">
        <v>29312</v>
      </c>
    </row>
    <row r="6631" customFormat="false" ht="15" hidden="false" customHeight="false" outlineLevel="0" collapsed="false">
      <c r="A6631" s="884" t="s">
        <v>28603</v>
      </c>
      <c r="B6631" s="884" t="n">
        <v>36211</v>
      </c>
      <c r="C6631" s="885" t="s">
        <v>29313</v>
      </c>
      <c r="D6631" s="884" t="s">
        <v>28605</v>
      </c>
      <c r="E6631" s="884" t="s">
        <v>29314</v>
      </c>
      <c r="F6631" s="884" t="s">
        <v>29314</v>
      </c>
    </row>
    <row r="6632" customFormat="false" ht="15" hidden="false" customHeight="false" outlineLevel="0" collapsed="false">
      <c r="A6632" s="884" t="s">
        <v>28603</v>
      </c>
      <c r="B6632" s="884" t="n">
        <v>36204</v>
      </c>
      <c r="C6632" s="885" t="s">
        <v>29315</v>
      </c>
      <c r="D6632" s="884" t="s">
        <v>28605</v>
      </c>
      <c r="E6632" s="884" t="s">
        <v>29316</v>
      </c>
      <c r="F6632" s="884" t="s">
        <v>29316</v>
      </c>
    </row>
    <row r="6633" customFormat="false" ht="15" hidden="false" customHeight="false" outlineLevel="0" collapsed="false">
      <c r="A6633" s="884" t="s">
        <v>28603</v>
      </c>
      <c r="B6633" s="884" t="n">
        <v>36205</v>
      </c>
      <c r="C6633" s="885" t="s">
        <v>29317</v>
      </c>
      <c r="D6633" s="884" t="s">
        <v>28605</v>
      </c>
      <c r="E6633" s="884" t="s">
        <v>29318</v>
      </c>
      <c r="F6633" s="884" t="s">
        <v>29318</v>
      </c>
    </row>
    <row r="6634" customFormat="false" ht="15" hidden="false" customHeight="false" outlineLevel="0" collapsed="false">
      <c r="A6634" s="884" t="s">
        <v>28603</v>
      </c>
      <c r="B6634" s="884" t="n">
        <v>36081</v>
      </c>
      <c r="C6634" s="885" t="s">
        <v>29319</v>
      </c>
      <c r="D6634" s="884" t="s">
        <v>28605</v>
      </c>
      <c r="E6634" s="884" t="s">
        <v>10099</v>
      </c>
      <c r="F6634" s="884" t="s">
        <v>10099</v>
      </c>
    </row>
    <row r="6635" customFormat="false" ht="15" hidden="false" customHeight="false" outlineLevel="0" collapsed="false">
      <c r="A6635" s="884" t="s">
        <v>28603</v>
      </c>
      <c r="B6635" s="884" t="n">
        <v>36206</v>
      </c>
      <c r="C6635" s="885" t="s">
        <v>29320</v>
      </c>
      <c r="D6635" s="884" t="s">
        <v>28605</v>
      </c>
      <c r="E6635" s="884" t="s">
        <v>29321</v>
      </c>
      <c r="F6635" s="884" t="s">
        <v>29321</v>
      </c>
    </row>
    <row r="6636" customFormat="false" ht="15" hidden="false" customHeight="false" outlineLevel="0" collapsed="false">
      <c r="A6636" s="884" t="s">
        <v>28603</v>
      </c>
      <c r="B6636" s="884" t="n">
        <v>36218</v>
      </c>
      <c r="C6636" s="885" t="s">
        <v>29322</v>
      </c>
      <c r="D6636" s="884" t="s">
        <v>28605</v>
      </c>
      <c r="E6636" s="884" t="s">
        <v>29323</v>
      </c>
      <c r="F6636" s="884" t="s">
        <v>29323</v>
      </c>
    </row>
    <row r="6637" customFormat="false" ht="15" hidden="false" customHeight="false" outlineLevel="0" collapsed="false">
      <c r="A6637" s="884" t="s">
        <v>28603</v>
      </c>
      <c r="B6637" s="884" t="n">
        <v>36220</v>
      </c>
      <c r="C6637" s="885" t="s">
        <v>29324</v>
      </c>
      <c r="D6637" s="884" t="s">
        <v>28605</v>
      </c>
      <c r="E6637" s="884" t="s">
        <v>29325</v>
      </c>
      <c r="F6637" s="884" t="s">
        <v>29325</v>
      </c>
    </row>
    <row r="6638" customFormat="false" ht="15" hidden="false" customHeight="false" outlineLevel="0" collapsed="false">
      <c r="A6638" s="884" t="s">
        <v>28603</v>
      </c>
      <c r="B6638" s="884" t="n">
        <v>36080</v>
      </c>
      <c r="C6638" s="885" t="s">
        <v>29326</v>
      </c>
      <c r="D6638" s="884" t="s">
        <v>28605</v>
      </c>
      <c r="E6638" s="884" t="s">
        <v>29327</v>
      </c>
      <c r="F6638" s="884" t="s">
        <v>29327</v>
      </c>
    </row>
    <row r="6639" customFormat="false" ht="15" hidden="false" customHeight="false" outlineLevel="0" collapsed="false">
      <c r="A6639" s="884" t="s">
        <v>28603</v>
      </c>
      <c r="B6639" s="884" t="n">
        <v>36223</v>
      </c>
      <c r="C6639" s="885" t="s">
        <v>29328</v>
      </c>
      <c r="D6639" s="884" t="s">
        <v>28605</v>
      </c>
      <c r="E6639" s="884" t="s">
        <v>29329</v>
      </c>
      <c r="F6639" s="884" t="s">
        <v>29329</v>
      </c>
    </row>
    <row r="6640" customFormat="false" ht="15" hidden="false" customHeight="false" outlineLevel="0" collapsed="false">
      <c r="A6640" s="884" t="s">
        <v>28603</v>
      </c>
      <c r="B6640" s="884" t="n">
        <v>546</v>
      </c>
      <c r="C6640" s="885" t="s">
        <v>29330</v>
      </c>
      <c r="D6640" s="884" t="s">
        <v>28689</v>
      </c>
      <c r="E6640" s="884" t="s">
        <v>15922</v>
      </c>
      <c r="F6640" s="884" t="s">
        <v>15922</v>
      </c>
    </row>
    <row r="6641" customFormat="false" ht="15" hidden="false" customHeight="false" outlineLevel="0" collapsed="false">
      <c r="A6641" s="884" t="s">
        <v>28603</v>
      </c>
      <c r="B6641" s="884" t="n">
        <v>557</v>
      </c>
      <c r="C6641" s="885" t="s">
        <v>29331</v>
      </c>
      <c r="D6641" s="884" t="s">
        <v>28683</v>
      </c>
      <c r="E6641" s="884" t="s">
        <v>29332</v>
      </c>
      <c r="F6641" s="884" t="s">
        <v>29332</v>
      </c>
    </row>
    <row r="6642" customFormat="false" ht="15" hidden="false" customHeight="false" outlineLevel="0" collapsed="false">
      <c r="A6642" s="884" t="s">
        <v>28603</v>
      </c>
      <c r="B6642" s="884" t="n">
        <v>552</v>
      </c>
      <c r="C6642" s="885" t="s">
        <v>29333</v>
      </c>
      <c r="D6642" s="884" t="s">
        <v>28683</v>
      </c>
      <c r="E6642" s="884" t="s">
        <v>29334</v>
      </c>
      <c r="F6642" s="884" t="s">
        <v>29334</v>
      </c>
    </row>
    <row r="6643" customFormat="false" ht="15" hidden="false" customHeight="false" outlineLevel="0" collapsed="false">
      <c r="A6643" s="884" t="s">
        <v>28603</v>
      </c>
      <c r="B6643" s="884" t="n">
        <v>555</v>
      </c>
      <c r="C6643" s="885" t="s">
        <v>29335</v>
      </c>
      <c r="D6643" s="884" t="s">
        <v>28683</v>
      </c>
      <c r="E6643" s="884" t="s">
        <v>16011</v>
      </c>
      <c r="F6643" s="884" t="s">
        <v>16011</v>
      </c>
    </row>
    <row r="6644" customFormat="false" ht="15" hidden="false" customHeight="false" outlineLevel="0" collapsed="false">
      <c r="A6644" s="884" t="s">
        <v>28603</v>
      </c>
      <c r="B6644" s="884" t="n">
        <v>565</v>
      </c>
      <c r="C6644" s="885" t="s">
        <v>29336</v>
      </c>
      <c r="D6644" s="884" t="s">
        <v>28683</v>
      </c>
      <c r="E6644" s="884" t="s">
        <v>19562</v>
      </c>
      <c r="F6644" s="884" t="s">
        <v>19562</v>
      </c>
    </row>
    <row r="6645" customFormat="false" ht="15" hidden="false" customHeight="false" outlineLevel="0" collapsed="false">
      <c r="A6645" s="884" t="s">
        <v>28603</v>
      </c>
      <c r="B6645" s="884" t="n">
        <v>549</v>
      </c>
      <c r="C6645" s="885" t="s">
        <v>29337</v>
      </c>
      <c r="D6645" s="884" t="s">
        <v>28683</v>
      </c>
      <c r="E6645" s="884" t="s">
        <v>20007</v>
      </c>
      <c r="F6645" s="884" t="s">
        <v>20007</v>
      </c>
    </row>
    <row r="6646" customFormat="false" ht="15" hidden="false" customHeight="false" outlineLevel="0" collapsed="false">
      <c r="A6646" s="884" t="s">
        <v>28603</v>
      </c>
      <c r="B6646" s="884" t="n">
        <v>559</v>
      </c>
      <c r="C6646" s="885" t="s">
        <v>29338</v>
      </c>
      <c r="D6646" s="884" t="s">
        <v>28683</v>
      </c>
      <c r="E6646" s="884" t="s">
        <v>17227</v>
      </c>
      <c r="F6646" s="884" t="s">
        <v>17227</v>
      </c>
    </row>
    <row r="6647" customFormat="false" ht="15" hidden="false" customHeight="false" outlineLevel="0" collapsed="false">
      <c r="A6647" s="884" t="s">
        <v>28603</v>
      </c>
      <c r="B6647" s="884" t="n">
        <v>551</v>
      </c>
      <c r="C6647" s="885" t="s">
        <v>29339</v>
      </c>
      <c r="D6647" s="884" t="s">
        <v>28683</v>
      </c>
      <c r="E6647" s="884" t="s">
        <v>29340</v>
      </c>
      <c r="F6647" s="884" t="s">
        <v>29340</v>
      </c>
    </row>
    <row r="6648" customFormat="false" ht="15" hidden="false" customHeight="false" outlineLevel="0" collapsed="false">
      <c r="A6648" s="884" t="s">
        <v>28603</v>
      </c>
      <c r="B6648" s="884" t="n">
        <v>547</v>
      </c>
      <c r="C6648" s="885" t="s">
        <v>29341</v>
      </c>
      <c r="D6648" s="884" t="s">
        <v>28683</v>
      </c>
      <c r="E6648" s="884" t="s">
        <v>29342</v>
      </c>
      <c r="F6648" s="884" t="s">
        <v>29342</v>
      </c>
    </row>
    <row r="6649" customFormat="false" ht="15" hidden="false" customHeight="false" outlineLevel="0" collapsed="false">
      <c r="A6649" s="884" t="s">
        <v>28603</v>
      </c>
      <c r="B6649" s="884" t="n">
        <v>560</v>
      </c>
      <c r="C6649" s="885" t="s">
        <v>29343</v>
      </c>
      <c r="D6649" s="884" t="s">
        <v>28683</v>
      </c>
      <c r="E6649" s="884" t="s">
        <v>29344</v>
      </c>
      <c r="F6649" s="884" t="s">
        <v>29344</v>
      </c>
    </row>
    <row r="6650" customFormat="false" ht="15" hidden="false" customHeight="false" outlineLevel="0" collapsed="false">
      <c r="A6650" s="884" t="s">
        <v>28603</v>
      </c>
      <c r="B6650" s="884" t="n">
        <v>566</v>
      </c>
      <c r="C6650" s="885" t="s">
        <v>29345</v>
      </c>
      <c r="D6650" s="884" t="s">
        <v>28683</v>
      </c>
      <c r="E6650" s="884" t="s">
        <v>10766</v>
      </c>
      <c r="F6650" s="884" t="s">
        <v>10766</v>
      </c>
    </row>
    <row r="6651" customFormat="false" ht="15" hidden="false" customHeight="false" outlineLevel="0" collapsed="false">
      <c r="A6651" s="884" t="s">
        <v>28603</v>
      </c>
      <c r="B6651" s="884" t="n">
        <v>563</v>
      </c>
      <c r="C6651" s="885" t="s">
        <v>29346</v>
      </c>
      <c r="D6651" s="884" t="s">
        <v>28683</v>
      </c>
      <c r="E6651" s="884" t="s">
        <v>10690</v>
      </c>
      <c r="F6651" s="884" t="s">
        <v>10690</v>
      </c>
    </row>
    <row r="6652" customFormat="false" ht="15" hidden="false" customHeight="false" outlineLevel="0" collapsed="false">
      <c r="A6652" s="884" t="s">
        <v>28603</v>
      </c>
      <c r="B6652" s="884" t="n">
        <v>38127</v>
      </c>
      <c r="C6652" s="885" t="s">
        <v>29347</v>
      </c>
      <c r="D6652" s="884" t="s">
        <v>28605</v>
      </c>
      <c r="E6652" s="884" t="s">
        <v>29348</v>
      </c>
      <c r="F6652" s="884" t="s">
        <v>29348</v>
      </c>
    </row>
    <row r="6653" customFormat="false" ht="15" hidden="false" customHeight="false" outlineLevel="0" collapsed="false">
      <c r="A6653" s="884" t="s">
        <v>28603</v>
      </c>
      <c r="B6653" s="884" t="n">
        <v>38060</v>
      </c>
      <c r="C6653" s="885" t="s">
        <v>29349</v>
      </c>
      <c r="D6653" s="884" t="s">
        <v>28605</v>
      </c>
      <c r="E6653" s="884" t="s">
        <v>29350</v>
      </c>
      <c r="F6653" s="884" t="s">
        <v>29350</v>
      </c>
    </row>
    <row r="6654" customFormat="false" ht="15" hidden="false" customHeight="false" outlineLevel="0" collapsed="false">
      <c r="A6654" s="884" t="s">
        <v>28603</v>
      </c>
      <c r="B6654" s="884" t="n">
        <v>10956</v>
      </c>
      <c r="C6654" s="885" t="s">
        <v>29351</v>
      </c>
      <c r="D6654" s="884" t="s">
        <v>28605</v>
      </c>
      <c r="E6654" s="884" t="s">
        <v>29352</v>
      </c>
      <c r="F6654" s="884" t="s">
        <v>29352</v>
      </c>
    </row>
    <row r="6655" customFormat="false" ht="15" hidden="false" customHeight="false" outlineLevel="0" collapsed="false">
      <c r="A6655" s="884" t="s">
        <v>28603</v>
      </c>
      <c r="B6655" s="884" t="n">
        <v>39380</v>
      </c>
      <c r="C6655" s="885" t="s">
        <v>29353</v>
      </c>
      <c r="D6655" s="884" t="s">
        <v>28605</v>
      </c>
      <c r="E6655" s="884" t="s">
        <v>19534</v>
      </c>
      <c r="F6655" s="884" t="s">
        <v>19534</v>
      </c>
    </row>
    <row r="6656" customFormat="false" ht="15" hidden="false" customHeight="false" outlineLevel="0" collapsed="false">
      <c r="A6656" s="884" t="s">
        <v>28603</v>
      </c>
      <c r="B6656" s="884" t="n">
        <v>13374</v>
      </c>
      <c r="C6656" s="885" t="s">
        <v>29354</v>
      </c>
      <c r="D6656" s="884" t="s">
        <v>28605</v>
      </c>
      <c r="E6656" s="884" t="s">
        <v>29355</v>
      </c>
      <c r="F6656" s="884" t="s">
        <v>29355</v>
      </c>
    </row>
    <row r="6657" customFormat="false" ht="15" hidden="false" customHeight="false" outlineLevel="0" collapsed="false">
      <c r="A6657" s="884" t="s">
        <v>28603</v>
      </c>
      <c r="B6657" s="884" t="n">
        <v>37597</v>
      </c>
      <c r="C6657" s="885" t="s">
        <v>29356</v>
      </c>
      <c r="D6657" s="884" t="s">
        <v>28605</v>
      </c>
      <c r="E6657" s="884" t="s">
        <v>29357</v>
      </c>
      <c r="F6657" s="884" t="s">
        <v>29357</v>
      </c>
    </row>
    <row r="6658" customFormat="false" ht="34.5" hidden="false" customHeight="false" outlineLevel="0" collapsed="false">
      <c r="A6658" s="884" t="s">
        <v>28603</v>
      </c>
      <c r="B6658" s="884" t="n">
        <v>183</v>
      </c>
      <c r="C6658" s="885" t="s">
        <v>29358</v>
      </c>
      <c r="D6658" s="884" t="s">
        <v>29359</v>
      </c>
      <c r="E6658" s="884" t="s">
        <v>29360</v>
      </c>
      <c r="F6658" s="884" t="s">
        <v>29360</v>
      </c>
    </row>
    <row r="6659" customFormat="false" ht="23.25" hidden="false" customHeight="false" outlineLevel="0" collapsed="false">
      <c r="A6659" s="884" t="s">
        <v>28603</v>
      </c>
      <c r="B6659" s="884" t="n">
        <v>184</v>
      </c>
      <c r="C6659" s="885" t="s">
        <v>29361</v>
      </c>
      <c r="D6659" s="884" t="s">
        <v>29359</v>
      </c>
      <c r="E6659" s="884" t="s">
        <v>29362</v>
      </c>
      <c r="F6659" s="884" t="s">
        <v>29362</v>
      </c>
    </row>
    <row r="6660" customFormat="false" ht="34.5" hidden="false" customHeight="false" outlineLevel="0" collapsed="false">
      <c r="A6660" s="884" t="s">
        <v>28603</v>
      </c>
      <c r="B6660" s="884" t="n">
        <v>195</v>
      </c>
      <c r="C6660" s="885" t="s">
        <v>29363</v>
      </c>
      <c r="D6660" s="884" t="s">
        <v>29359</v>
      </c>
      <c r="E6660" s="884" t="s">
        <v>29364</v>
      </c>
      <c r="F6660" s="884" t="s">
        <v>29364</v>
      </c>
    </row>
    <row r="6661" customFormat="false" ht="23.25" hidden="false" customHeight="false" outlineLevel="0" collapsed="false">
      <c r="A6661" s="884" t="s">
        <v>28603</v>
      </c>
      <c r="B6661" s="884" t="n">
        <v>194</v>
      </c>
      <c r="C6661" s="885" t="s">
        <v>29365</v>
      </c>
      <c r="D6661" s="884" t="s">
        <v>29359</v>
      </c>
      <c r="E6661" s="884" t="s">
        <v>29366</v>
      </c>
      <c r="F6661" s="884" t="s">
        <v>29366</v>
      </c>
    </row>
    <row r="6662" customFormat="false" ht="23.25" hidden="false" customHeight="false" outlineLevel="0" collapsed="false">
      <c r="A6662" s="884" t="s">
        <v>28603</v>
      </c>
      <c r="B6662" s="884" t="n">
        <v>20001</v>
      </c>
      <c r="C6662" s="885" t="s">
        <v>29367</v>
      </c>
      <c r="D6662" s="884" t="s">
        <v>29359</v>
      </c>
      <c r="E6662" s="884" t="s">
        <v>29368</v>
      </c>
      <c r="F6662" s="884" t="s">
        <v>29368</v>
      </c>
    </row>
    <row r="6663" customFormat="false" ht="34.5" hidden="false" customHeight="false" outlineLevel="0" collapsed="false">
      <c r="A6663" s="884" t="s">
        <v>28603</v>
      </c>
      <c r="B6663" s="884" t="n">
        <v>181</v>
      </c>
      <c r="C6663" s="885" t="s">
        <v>29369</v>
      </c>
      <c r="D6663" s="884" t="s">
        <v>29359</v>
      </c>
      <c r="E6663" s="884" t="s">
        <v>20803</v>
      </c>
      <c r="F6663" s="884" t="s">
        <v>20803</v>
      </c>
    </row>
    <row r="6664" customFormat="false" ht="23.25" hidden="false" customHeight="false" outlineLevel="0" collapsed="false">
      <c r="A6664" s="884" t="s">
        <v>28603</v>
      </c>
      <c r="B6664" s="884" t="n">
        <v>39837</v>
      </c>
      <c r="C6664" s="885" t="s">
        <v>29370</v>
      </c>
      <c r="D6664" s="884" t="s">
        <v>29359</v>
      </c>
      <c r="E6664" s="884" t="s">
        <v>29371</v>
      </c>
      <c r="F6664" s="884" t="s">
        <v>29371</v>
      </c>
    </row>
    <row r="6665" customFormat="false" ht="23.25" hidden="false" customHeight="false" outlineLevel="0" collapsed="false">
      <c r="A6665" s="884" t="s">
        <v>28603</v>
      </c>
      <c r="B6665" s="884" t="n">
        <v>10535</v>
      </c>
      <c r="C6665" s="885" t="s">
        <v>29372</v>
      </c>
      <c r="D6665" s="884" t="s">
        <v>28605</v>
      </c>
      <c r="E6665" s="884" t="s">
        <v>29373</v>
      </c>
      <c r="F6665" s="884" t="s">
        <v>29373</v>
      </c>
    </row>
    <row r="6666" customFormat="false" ht="23.25" hidden="false" customHeight="false" outlineLevel="0" collapsed="false">
      <c r="A6666" s="884" t="s">
        <v>28603</v>
      </c>
      <c r="B6666" s="884" t="n">
        <v>10537</v>
      </c>
      <c r="C6666" s="885" t="s">
        <v>29374</v>
      </c>
      <c r="D6666" s="884" t="s">
        <v>28605</v>
      </c>
      <c r="E6666" s="884" t="s">
        <v>29375</v>
      </c>
      <c r="F6666" s="884" t="s">
        <v>29375</v>
      </c>
    </row>
    <row r="6667" customFormat="false" ht="23.25" hidden="false" customHeight="false" outlineLevel="0" collapsed="false">
      <c r="A6667" s="884" t="s">
        <v>28603</v>
      </c>
      <c r="B6667" s="884" t="n">
        <v>13891</v>
      </c>
      <c r="C6667" s="885" t="s">
        <v>29376</v>
      </c>
      <c r="D6667" s="884" t="s">
        <v>28605</v>
      </c>
      <c r="E6667" s="884" t="s">
        <v>29377</v>
      </c>
      <c r="F6667" s="884" t="s">
        <v>29377</v>
      </c>
    </row>
    <row r="6668" customFormat="false" ht="23.25" hidden="false" customHeight="false" outlineLevel="0" collapsed="false">
      <c r="A6668" s="884" t="s">
        <v>28603</v>
      </c>
      <c r="B6668" s="884" t="n">
        <v>25975</v>
      </c>
      <c r="C6668" s="885" t="s">
        <v>29378</v>
      </c>
      <c r="D6668" s="884" t="s">
        <v>28605</v>
      </c>
      <c r="E6668" s="884" t="s">
        <v>29379</v>
      </c>
      <c r="F6668" s="884" t="s">
        <v>29379</v>
      </c>
    </row>
    <row r="6669" customFormat="false" ht="23.25" hidden="false" customHeight="false" outlineLevel="0" collapsed="false">
      <c r="A6669" s="884" t="s">
        <v>28603</v>
      </c>
      <c r="B6669" s="884" t="n">
        <v>36396</v>
      </c>
      <c r="C6669" s="885" t="s">
        <v>29380</v>
      </c>
      <c r="D6669" s="884" t="s">
        <v>28605</v>
      </c>
      <c r="E6669" s="884" t="s">
        <v>29381</v>
      </c>
      <c r="F6669" s="884" t="s">
        <v>29381</v>
      </c>
    </row>
    <row r="6670" customFormat="false" ht="23.25" hidden="false" customHeight="false" outlineLevel="0" collapsed="false">
      <c r="A6670" s="884" t="s">
        <v>28603</v>
      </c>
      <c r="B6670" s="884" t="n">
        <v>36397</v>
      </c>
      <c r="C6670" s="885" t="s">
        <v>29382</v>
      </c>
      <c r="D6670" s="884" t="s">
        <v>28605</v>
      </c>
      <c r="E6670" s="884" t="s">
        <v>29383</v>
      </c>
      <c r="F6670" s="884" t="s">
        <v>29383</v>
      </c>
    </row>
    <row r="6671" customFormat="false" ht="23.25" hidden="false" customHeight="false" outlineLevel="0" collapsed="false">
      <c r="A6671" s="884" t="s">
        <v>28603</v>
      </c>
      <c r="B6671" s="884" t="n">
        <v>36398</v>
      </c>
      <c r="C6671" s="885" t="s">
        <v>29384</v>
      </c>
      <c r="D6671" s="884" t="s">
        <v>28605</v>
      </c>
      <c r="E6671" s="884" t="s">
        <v>29385</v>
      </c>
      <c r="F6671" s="884" t="s">
        <v>29385</v>
      </c>
    </row>
    <row r="6672" customFormat="false" ht="15" hidden="false" customHeight="false" outlineLevel="0" collapsed="false">
      <c r="A6672" s="884" t="s">
        <v>28603</v>
      </c>
      <c r="B6672" s="884" t="n">
        <v>647</v>
      </c>
      <c r="C6672" s="885" t="s">
        <v>29386</v>
      </c>
      <c r="D6672" s="884" t="s">
        <v>28608</v>
      </c>
      <c r="E6672" s="884" t="s">
        <v>18810</v>
      </c>
      <c r="F6672" s="884" t="s">
        <v>28103</v>
      </c>
    </row>
    <row r="6673" customFormat="false" ht="15" hidden="false" customHeight="false" outlineLevel="0" collapsed="false">
      <c r="A6673" s="884" t="s">
        <v>28603</v>
      </c>
      <c r="B6673" s="884" t="n">
        <v>40920</v>
      </c>
      <c r="C6673" s="885" t="s">
        <v>29387</v>
      </c>
      <c r="D6673" s="884" t="s">
        <v>28853</v>
      </c>
      <c r="E6673" s="884" t="s">
        <v>29388</v>
      </c>
      <c r="F6673" s="884" t="s">
        <v>29389</v>
      </c>
    </row>
    <row r="6674" customFormat="false" ht="15" hidden="false" customHeight="false" outlineLevel="0" collapsed="false">
      <c r="A6674" s="884" t="s">
        <v>28603</v>
      </c>
      <c r="B6674" s="884" t="n">
        <v>7266</v>
      </c>
      <c r="C6674" s="885" t="s">
        <v>29390</v>
      </c>
      <c r="D6674" s="884" t="s">
        <v>29391</v>
      </c>
      <c r="E6674" s="884" t="s">
        <v>29392</v>
      </c>
      <c r="F6674" s="884" t="s">
        <v>29392</v>
      </c>
    </row>
    <row r="6675" customFormat="false" ht="15" hidden="false" customHeight="false" outlineLevel="0" collapsed="false">
      <c r="A6675" s="884" t="s">
        <v>28603</v>
      </c>
      <c r="B6675" s="884" t="n">
        <v>7270</v>
      </c>
      <c r="C6675" s="885" t="s">
        <v>29393</v>
      </c>
      <c r="D6675" s="884" t="s">
        <v>28605</v>
      </c>
      <c r="E6675" s="884" t="s">
        <v>11509</v>
      </c>
      <c r="F6675" s="884" t="s">
        <v>11509</v>
      </c>
    </row>
    <row r="6676" customFormat="false" ht="15" hidden="false" customHeight="false" outlineLevel="0" collapsed="false">
      <c r="A6676" s="884" t="s">
        <v>28603</v>
      </c>
      <c r="B6676" s="884" t="n">
        <v>7269</v>
      </c>
      <c r="C6676" s="885" t="s">
        <v>29394</v>
      </c>
      <c r="D6676" s="884" t="s">
        <v>28605</v>
      </c>
      <c r="E6676" s="884" t="s">
        <v>10298</v>
      </c>
      <c r="F6676" s="884" t="s">
        <v>10298</v>
      </c>
    </row>
    <row r="6677" customFormat="false" ht="15" hidden="false" customHeight="false" outlineLevel="0" collapsed="false">
      <c r="A6677" s="884" t="s">
        <v>28603</v>
      </c>
      <c r="B6677" s="884" t="n">
        <v>7271</v>
      </c>
      <c r="C6677" s="885" t="s">
        <v>29395</v>
      </c>
      <c r="D6677" s="884" t="s">
        <v>28605</v>
      </c>
      <c r="E6677" s="884" t="s">
        <v>23409</v>
      </c>
      <c r="F6677" s="884" t="s">
        <v>23409</v>
      </c>
    </row>
    <row r="6678" customFormat="false" ht="15" hidden="false" customHeight="false" outlineLevel="0" collapsed="false">
      <c r="A6678" s="884" t="s">
        <v>28603</v>
      </c>
      <c r="B6678" s="884" t="n">
        <v>7268</v>
      </c>
      <c r="C6678" s="885" t="s">
        <v>29396</v>
      </c>
      <c r="D6678" s="884" t="s">
        <v>28605</v>
      </c>
      <c r="E6678" s="884" t="s">
        <v>10569</v>
      </c>
      <c r="F6678" s="884" t="s">
        <v>10569</v>
      </c>
    </row>
    <row r="6679" customFormat="false" ht="15" hidden="false" customHeight="false" outlineLevel="0" collapsed="false">
      <c r="A6679" s="884" t="s">
        <v>28603</v>
      </c>
      <c r="B6679" s="884" t="n">
        <v>7267</v>
      </c>
      <c r="C6679" s="885" t="s">
        <v>29397</v>
      </c>
      <c r="D6679" s="884" t="s">
        <v>28605</v>
      </c>
      <c r="E6679" s="884" t="s">
        <v>10298</v>
      </c>
      <c r="F6679" s="884" t="s">
        <v>10298</v>
      </c>
    </row>
    <row r="6680" customFormat="false" ht="15" hidden="false" customHeight="false" outlineLevel="0" collapsed="false">
      <c r="A6680" s="884" t="s">
        <v>28603</v>
      </c>
      <c r="B6680" s="884" t="n">
        <v>38783</v>
      </c>
      <c r="C6680" s="885" t="s">
        <v>29398</v>
      </c>
      <c r="D6680" s="884" t="s">
        <v>28605</v>
      </c>
      <c r="E6680" s="884" t="s">
        <v>11015</v>
      </c>
      <c r="F6680" s="884" t="s">
        <v>11015</v>
      </c>
    </row>
    <row r="6681" customFormat="false" ht="15" hidden="false" customHeight="false" outlineLevel="0" collapsed="false">
      <c r="A6681" s="884" t="s">
        <v>28603</v>
      </c>
      <c r="B6681" s="884" t="n">
        <v>37593</v>
      </c>
      <c r="C6681" s="885" t="s">
        <v>29399</v>
      </c>
      <c r="D6681" s="884" t="s">
        <v>28605</v>
      </c>
      <c r="E6681" s="884" t="s">
        <v>10936</v>
      </c>
      <c r="F6681" s="884" t="s">
        <v>10936</v>
      </c>
    </row>
    <row r="6682" customFormat="false" ht="15" hidden="false" customHeight="false" outlineLevel="0" collapsed="false">
      <c r="A6682" s="884" t="s">
        <v>28603</v>
      </c>
      <c r="B6682" s="884" t="n">
        <v>37594</v>
      </c>
      <c r="C6682" s="885" t="s">
        <v>29400</v>
      </c>
      <c r="D6682" s="884" t="s">
        <v>28605</v>
      </c>
      <c r="E6682" s="884" t="s">
        <v>27267</v>
      </c>
      <c r="F6682" s="884" t="s">
        <v>27267</v>
      </c>
    </row>
    <row r="6683" customFormat="false" ht="15" hidden="false" customHeight="false" outlineLevel="0" collapsed="false">
      <c r="A6683" s="884" t="s">
        <v>28603</v>
      </c>
      <c r="B6683" s="884" t="n">
        <v>37592</v>
      </c>
      <c r="C6683" s="885" t="s">
        <v>29401</v>
      </c>
      <c r="D6683" s="884" t="s">
        <v>28605</v>
      </c>
      <c r="E6683" s="884" t="s">
        <v>27857</v>
      </c>
      <c r="F6683" s="884" t="s">
        <v>27857</v>
      </c>
    </row>
    <row r="6684" customFormat="false" ht="15" hidden="false" customHeight="false" outlineLevel="0" collapsed="false">
      <c r="A6684" s="884" t="s">
        <v>28603</v>
      </c>
      <c r="B6684" s="884" t="n">
        <v>34556</v>
      </c>
      <c r="C6684" s="885" t="s">
        <v>29402</v>
      </c>
      <c r="D6684" s="884" t="s">
        <v>28605</v>
      </c>
      <c r="E6684" s="884" t="s">
        <v>23113</v>
      </c>
      <c r="F6684" s="884" t="s">
        <v>23113</v>
      </c>
    </row>
    <row r="6685" customFormat="false" ht="15" hidden="false" customHeight="false" outlineLevel="0" collapsed="false">
      <c r="A6685" s="884" t="s">
        <v>28603</v>
      </c>
      <c r="B6685" s="884" t="n">
        <v>37873</v>
      </c>
      <c r="C6685" s="885" t="s">
        <v>29403</v>
      </c>
      <c r="D6685" s="884" t="s">
        <v>28605</v>
      </c>
      <c r="E6685" s="884" t="s">
        <v>11459</v>
      </c>
      <c r="F6685" s="884" t="s">
        <v>11459</v>
      </c>
    </row>
    <row r="6686" customFormat="false" ht="15" hidden="false" customHeight="false" outlineLevel="0" collapsed="false">
      <c r="A6686" s="884" t="s">
        <v>28603</v>
      </c>
      <c r="B6686" s="884" t="n">
        <v>34564</v>
      </c>
      <c r="C6686" s="885" t="s">
        <v>29404</v>
      </c>
      <c r="D6686" s="884" t="s">
        <v>28605</v>
      </c>
      <c r="E6686" s="884" t="s">
        <v>28734</v>
      </c>
      <c r="F6686" s="884" t="s">
        <v>28734</v>
      </c>
    </row>
    <row r="6687" customFormat="false" ht="15" hidden="false" customHeight="false" outlineLevel="0" collapsed="false">
      <c r="A6687" s="884" t="s">
        <v>28603</v>
      </c>
      <c r="B6687" s="884" t="n">
        <v>34565</v>
      </c>
      <c r="C6687" s="885" t="s">
        <v>29405</v>
      </c>
      <c r="D6687" s="884" t="s">
        <v>28605</v>
      </c>
      <c r="E6687" s="884" t="s">
        <v>11575</v>
      </c>
      <c r="F6687" s="884" t="s">
        <v>11575</v>
      </c>
    </row>
    <row r="6688" customFormat="false" ht="15" hidden="false" customHeight="false" outlineLevel="0" collapsed="false">
      <c r="A6688" s="884" t="s">
        <v>28603</v>
      </c>
      <c r="B6688" s="884" t="n">
        <v>38590</v>
      </c>
      <c r="C6688" s="885" t="s">
        <v>29406</v>
      </c>
      <c r="D6688" s="884" t="s">
        <v>28605</v>
      </c>
      <c r="E6688" s="884" t="s">
        <v>9003</v>
      </c>
      <c r="F6688" s="884" t="s">
        <v>9003</v>
      </c>
    </row>
    <row r="6689" customFormat="false" ht="15" hidden="false" customHeight="false" outlineLevel="0" collapsed="false">
      <c r="A6689" s="884" t="s">
        <v>28603</v>
      </c>
      <c r="B6689" s="884" t="n">
        <v>34566</v>
      </c>
      <c r="C6689" s="885" t="s">
        <v>29407</v>
      </c>
      <c r="D6689" s="884" t="s">
        <v>28605</v>
      </c>
      <c r="E6689" s="884" t="s">
        <v>9381</v>
      </c>
      <c r="F6689" s="884" t="s">
        <v>9381</v>
      </c>
    </row>
    <row r="6690" customFormat="false" ht="15" hidden="false" customHeight="false" outlineLevel="0" collapsed="false">
      <c r="A6690" s="884" t="s">
        <v>28603</v>
      </c>
      <c r="B6690" s="884" t="n">
        <v>34567</v>
      </c>
      <c r="C6690" s="885" t="s">
        <v>29408</v>
      </c>
      <c r="D6690" s="884" t="s">
        <v>28605</v>
      </c>
      <c r="E6690" s="884" t="s">
        <v>12363</v>
      </c>
      <c r="F6690" s="884" t="s">
        <v>12363</v>
      </c>
    </row>
    <row r="6691" customFormat="false" ht="15" hidden="false" customHeight="false" outlineLevel="0" collapsed="false">
      <c r="A6691" s="884" t="s">
        <v>28603</v>
      </c>
      <c r="B6691" s="884" t="n">
        <v>38591</v>
      </c>
      <c r="C6691" s="885" t="s">
        <v>29409</v>
      </c>
      <c r="D6691" s="884" t="s">
        <v>28605</v>
      </c>
      <c r="E6691" s="884" t="s">
        <v>27259</v>
      </c>
      <c r="F6691" s="884" t="s">
        <v>27259</v>
      </c>
    </row>
    <row r="6692" customFormat="false" ht="15" hidden="false" customHeight="false" outlineLevel="0" collapsed="false">
      <c r="A6692" s="884" t="s">
        <v>28603</v>
      </c>
      <c r="B6692" s="884" t="n">
        <v>34568</v>
      </c>
      <c r="C6692" s="885" t="s">
        <v>29410</v>
      </c>
      <c r="D6692" s="884" t="s">
        <v>28605</v>
      </c>
      <c r="E6692" s="884" t="s">
        <v>29411</v>
      </c>
      <c r="F6692" s="884" t="s">
        <v>29411</v>
      </c>
    </row>
    <row r="6693" customFormat="false" ht="15" hidden="false" customHeight="false" outlineLevel="0" collapsed="false">
      <c r="A6693" s="884" t="s">
        <v>28603</v>
      </c>
      <c r="B6693" s="884" t="n">
        <v>34569</v>
      </c>
      <c r="C6693" s="885" t="s">
        <v>29412</v>
      </c>
      <c r="D6693" s="884" t="s">
        <v>28605</v>
      </c>
      <c r="E6693" s="884" t="s">
        <v>11708</v>
      </c>
      <c r="F6693" s="884" t="s">
        <v>11708</v>
      </c>
    </row>
    <row r="6694" customFormat="false" ht="15" hidden="false" customHeight="false" outlineLevel="0" collapsed="false">
      <c r="A6694" s="884" t="s">
        <v>28603</v>
      </c>
      <c r="B6694" s="884" t="n">
        <v>34570</v>
      </c>
      <c r="C6694" s="885" t="s">
        <v>29413</v>
      </c>
      <c r="D6694" s="884" t="s">
        <v>28605</v>
      </c>
      <c r="E6694" s="884" t="s">
        <v>29414</v>
      </c>
      <c r="F6694" s="884" t="s">
        <v>29414</v>
      </c>
    </row>
    <row r="6695" customFormat="false" ht="15" hidden="false" customHeight="false" outlineLevel="0" collapsed="false">
      <c r="A6695" s="884" t="s">
        <v>28603</v>
      </c>
      <c r="B6695" s="884" t="n">
        <v>25070</v>
      </c>
      <c r="C6695" s="885" t="s">
        <v>29415</v>
      </c>
      <c r="D6695" s="884" t="s">
        <v>28605</v>
      </c>
      <c r="E6695" s="884" t="s">
        <v>27275</v>
      </c>
      <c r="F6695" s="884" t="s">
        <v>27275</v>
      </c>
    </row>
    <row r="6696" customFormat="false" ht="15" hidden="false" customHeight="false" outlineLevel="0" collapsed="false">
      <c r="A6696" s="884" t="s">
        <v>28603</v>
      </c>
      <c r="B6696" s="884" t="n">
        <v>34571</v>
      </c>
      <c r="C6696" s="885" t="s">
        <v>29416</v>
      </c>
      <c r="D6696" s="884" t="s">
        <v>28605</v>
      </c>
      <c r="E6696" s="884" t="s">
        <v>23126</v>
      </c>
      <c r="F6696" s="884" t="s">
        <v>23126</v>
      </c>
    </row>
    <row r="6697" customFormat="false" ht="15" hidden="false" customHeight="false" outlineLevel="0" collapsed="false">
      <c r="A6697" s="884" t="s">
        <v>28603</v>
      </c>
      <c r="B6697" s="884" t="n">
        <v>34573</v>
      </c>
      <c r="C6697" s="885" t="s">
        <v>29417</v>
      </c>
      <c r="D6697" s="884" t="s">
        <v>28605</v>
      </c>
      <c r="E6697" s="884" t="s">
        <v>29418</v>
      </c>
      <c r="F6697" s="884" t="s">
        <v>29418</v>
      </c>
    </row>
    <row r="6698" customFormat="false" ht="15" hidden="false" customHeight="false" outlineLevel="0" collapsed="false">
      <c r="A6698" s="884" t="s">
        <v>28603</v>
      </c>
      <c r="B6698" s="884" t="n">
        <v>37107</v>
      </c>
      <c r="C6698" s="885" t="s">
        <v>29419</v>
      </c>
      <c r="D6698" s="884" t="s">
        <v>28605</v>
      </c>
      <c r="E6698" s="884" t="s">
        <v>11350</v>
      </c>
      <c r="F6698" s="884" t="s">
        <v>11350</v>
      </c>
    </row>
    <row r="6699" customFormat="false" ht="15" hidden="false" customHeight="false" outlineLevel="0" collapsed="false">
      <c r="A6699" s="884" t="s">
        <v>28603</v>
      </c>
      <c r="B6699" s="884" t="n">
        <v>34576</v>
      </c>
      <c r="C6699" s="885" t="s">
        <v>29420</v>
      </c>
      <c r="D6699" s="884" t="s">
        <v>28605</v>
      </c>
      <c r="E6699" s="884" t="s">
        <v>29421</v>
      </c>
      <c r="F6699" s="884" t="s">
        <v>29421</v>
      </c>
    </row>
    <row r="6700" customFormat="false" ht="15" hidden="false" customHeight="false" outlineLevel="0" collapsed="false">
      <c r="A6700" s="884" t="s">
        <v>28603</v>
      </c>
      <c r="B6700" s="884" t="n">
        <v>34577</v>
      </c>
      <c r="C6700" s="885" t="s">
        <v>29422</v>
      </c>
      <c r="D6700" s="884" t="s">
        <v>28605</v>
      </c>
      <c r="E6700" s="884" t="s">
        <v>11350</v>
      </c>
      <c r="F6700" s="884" t="s">
        <v>11350</v>
      </c>
    </row>
    <row r="6701" customFormat="false" ht="15" hidden="false" customHeight="false" outlineLevel="0" collapsed="false">
      <c r="A6701" s="884" t="s">
        <v>28603</v>
      </c>
      <c r="B6701" s="884" t="n">
        <v>34578</v>
      </c>
      <c r="C6701" s="885" t="s">
        <v>29423</v>
      </c>
      <c r="D6701" s="884" t="s">
        <v>28605</v>
      </c>
      <c r="E6701" s="884" t="s">
        <v>19550</v>
      </c>
      <c r="F6701" s="884" t="s">
        <v>19550</v>
      </c>
    </row>
    <row r="6702" customFormat="false" ht="15" hidden="false" customHeight="false" outlineLevel="0" collapsed="false">
      <c r="A6702" s="884" t="s">
        <v>28603</v>
      </c>
      <c r="B6702" s="884" t="n">
        <v>34579</v>
      </c>
      <c r="C6702" s="885" t="s">
        <v>29424</v>
      </c>
      <c r="D6702" s="884" t="s">
        <v>28605</v>
      </c>
      <c r="E6702" s="884" t="s">
        <v>15791</v>
      </c>
      <c r="F6702" s="884" t="s">
        <v>15791</v>
      </c>
    </row>
    <row r="6703" customFormat="false" ht="15" hidden="false" customHeight="false" outlineLevel="0" collapsed="false">
      <c r="A6703" s="884" t="s">
        <v>28603</v>
      </c>
      <c r="B6703" s="884" t="n">
        <v>25067</v>
      </c>
      <c r="C6703" s="885" t="s">
        <v>29425</v>
      </c>
      <c r="D6703" s="884" t="s">
        <v>28605</v>
      </c>
      <c r="E6703" s="884" t="s">
        <v>28734</v>
      </c>
      <c r="F6703" s="884" t="s">
        <v>28734</v>
      </c>
    </row>
    <row r="6704" customFormat="false" ht="15" hidden="false" customHeight="false" outlineLevel="0" collapsed="false">
      <c r="A6704" s="884" t="s">
        <v>28603</v>
      </c>
      <c r="B6704" s="884" t="n">
        <v>34580</v>
      </c>
      <c r="C6704" s="885" t="s">
        <v>29426</v>
      </c>
      <c r="D6704" s="884" t="s">
        <v>28605</v>
      </c>
      <c r="E6704" s="884" t="s">
        <v>11454</v>
      </c>
      <c r="F6704" s="884" t="s">
        <v>11454</v>
      </c>
    </row>
    <row r="6705" customFormat="false" ht="15" hidden="false" customHeight="false" outlineLevel="0" collapsed="false">
      <c r="A6705" s="884" t="s">
        <v>28603</v>
      </c>
      <c r="B6705" s="884" t="n">
        <v>25071</v>
      </c>
      <c r="C6705" s="885" t="s">
        <v>29427</v>
      </c>
      <c r="D6705" s="884" t="s">
        <v>28605</v>
      </c>
      <c r="E6705" s="884" t="s">
        <v>11635</v>
      </c>
      <c r="F6705" s="884" t="s">
        <v>11635</v>
      </c>
    </row>
    <row r="6706" customFormat="false" ht="15" hidden="false" customHeight="false" outlineLevel="0" collapsed="false">
      <c r="A6706" s="884" t="s">
        <v>28603</v>
      </c>
      <c r="B6706" s="884" t="n">
        <v>38395</v>
      </c>
      <c r="C6706" s="885" t="s">
        <v>29428</v>
      </c>
      <c r="D6706" s="884" t="s">
        <v>28605</v>
      </c>
      <c r="E6706" s="884" t="s">
        <v>28882</v>
      </c>
      <c r="F6706" s="884" t="s">
        <v>28882</v>
      </c>
    </row>
    <row r="6707" customFormat="false" ht="15" hidden="false" customHeight="false" outlineLevel="0" collapsed="false">
      <c r="A6707" s="884" t="s">
        <v>28603</v>
      </c>
      <c r="B6707" s="884" t="n">
        <v>34583</v>
      </c>
      <c r="C6707" s="885" t="s">
        <v>29429</v>
      </c>
      <c r="D6707" s="884" t="s">
        <v>28617</v>
      </c>
      <c r="E6707" s="884" t="s">
        <v>29430</v>
      </c>
      <c r="F6707" s="884" t="s">
        <v>29430</v>
      </c>
    </row>
    <row r="6708" customFormat="false" ht="15" hidden="false" customHeight="false" outlineLevel="0" collapsed="false">
      <c r="A6708" s="884" t="s">
        <v>28603</v>
      </c>
      <c r="B6708" s="884" t="n">
        <v>34584</v>
      </c>
      <c r="C6708" s="885" t="s">
        <v>29431</v>
      </c>
      <c r="D6708" s="884" t="s">
        <v>28617</v>
      </c>
      <c r="E6708" s="884" t="s">
        <v>12377</v>
      </c>
      <c r="F6708" s="884" t="s">
        <v>12377</v>
      </c>
    </row>
    <row r="6709" customFormat="false" ht="23.25" hidden="false" customHeight="false" outlineLevel="0" collapsed="false">
      <c r="A6709" s="884" t="s">
        <v>28603</v>
      </c>
      <c r="B6709" s="884" t="n">
        <v>709</v>
      </c>
      <c r="C6709" s="885" t="s">
        <v>29432</v>
      </c>
      <c r="D6709" s="884" t="s">
        <v>28617</v>
      </c>
      <c r="E6709" s="884" t="s">
        <v>29433</v>
      </c>
      <c r="F6709" s="884" t="s">
        <v>29433</v>
      </c>
    </row>
    <row r="6710" customFormat="false" ht="15" hidden="false" customHeight="false" outlineLevel="0" collapsed="false">
      <c r="A6710" s="884" t="s">
        <v>28603</v>
      </c>
      <c r="B6710" s="884" t="n">
        <v>716</v>
      </c>
      <c r="C6710" s="885" t="s">
        <v>29434</v>
      </c>
      <c r="D6710" s="884" t="s">
        <v>28605</v>
      </c>
      <c r="E6710" s="884" t="s">
        <v>21322</v>
      </c>
      <c r="F6710" s="884" t="s">
        <v>21322</v>
      </c>
    </row>
    <row r="6711" customFormat="false" ht="15" hidden="false" customHeight="false" outlineLevel="0" collapsed="false">
      <c r="A6711" s="884" t="s">
        <v>28603</v>
      </c>
      <c r="B6711" s="884" t="n">
        <v>715</v>
      </c>
      <c r="C6711" s="885" t="s">
        <v>29435</v>
      </c>
      <c r="D6711" s="884" t="s">
        <v>28605</v>
      </c>
      <c r="E6711" s="884" t="s">
        <v>13724</v>
      </c>
      <c r="F6711" s="884" t="s">
        <v>13724</v>
      </c>
    </row>
    <row r="6712" customFormat="false" ht="15" hidden="false" customHeight="false" outlineLevel="0" collapsed="false">
      <c r="A6712" s="884" t="s">
        <v>28603</v>
      </c>
      <c r="B6712" s="884" t="n">
        <v>718</v>
      </c>
      <c r="C6712" s="885" t="s">
        <v>29436</v>
      </c>
      <c r="D6712" s="884" t="s">
        <v>28605</v>
      </c>
      <c r="E6712" s="884" t="s">
        <v>17584</v>
      </c>
      <c r="F6712" s="884" t="s">
        <v>17584</v>
      </c>
    </row>
    <row r="6713" customFormat="false" ht="15" hidden="false" customHeight="false" outlineLevel="0" collapsed="false">
      <c r="A6713" s="884" t="s">
        <v>28603</v>
      </c>
      <c r="B6713" s="884" t="n">
        <v>11981</v>
      </c>
      <c r="C6713" s="885" t="s">
        <v>29437</v>
      </c>
      <c r="D6713" s="884" t="s">
        <v>28605</v>
      </c>
      <c r="E6713" s="884" t="s">
        <v>20428</v>
      </c>
      <c r="F6713" s="884" t="s">
        <v>20428</v>
      </c>
    </row>
    <row r="6714" customFormat="false" ht="15" hidden="false" customHeight="false" outlineLevel="0" collapsed="false">
      <c r="A6714" s="884" t="s">
        <v>28603</v>
      </c>
      <c r="B6714" s="884" t="n">
        <v>10610</v>
      </c>
      <c r="C6714" s="885" t="s">
        <v>29438</v>
      </c>
      <c r="D6714" s="884" t="s">
        <v>28605</v>
      </c>
      <c r="E6714" s="884" t="s">
        <v>27320</v>
      </c>
      <c r="F6714" s="884" t="s">
        <v>27320</v>
      </c>
    </row>
    <row r="6715" customFormat="false" ht="15" hidden="false" customHeight="false" outlineLevel="0" collapsed="false">
      <c r="A6715" s="884" t="s">
        <v>28603</v>
      </c>
      <c r="B6715" s="884" t="n">
        <v>34585</v>
      </c>
      <c r="C6715" s="885" t="s">
        <v>29439</v>
      </c>
      <c r="D6715" s="884" t="s">
        <v>28605</v>
      </c>
      <c r="E6715" s="884" t="s">
        <v>27176</v>
      </c>
      <c r="F6715" s="884" t="s">
        <v>27176</v>
      </c>
    </row>
    <row r="6716" customFormat="false" ht="15" hidden="false" customHeight="false" outlineLevel="0" collapsed="false">
      <c r="A6716" s="884" t="s">
        <v>28603</v>
      </c>
      <c r="B6716" s="884" t="n">
        <v>34586</v>
      </c>
      <c r="C6716" s="885" t="s">
        <v>29440</v>
      </c>
      <c r="D6716" s="884" t="s">
        <v>28605</v>
      </c>
      <c r="E6716" s="884" t="s">
        <v>8996</v>
      </c>
      <c r="F6716" s="884" t="s">
        <v>8996</v>
      </c>
    </row>
    <row r="6717" customFormat="false" ht="15" hidden="false" customHeight="false" outlineLevel="0" collapsed="false">
      <c r="A6717" s="884" t="s">
        <v>28603</v>
      </c>
      <c r="B6717" s="884" t="n">
        <v>38603</v>
      </c>
      <c r="C6717" s="885" t="s">
        <v>29441</v>
      </c>
      <c r="D6717" s="884" t="s">
        <v>28605</v>
      </c>
      <c r="E6717" s="884" t="s">
        <v>10237</v>
      </c>
      <c r="F6717" s="884" t="s">
        <v>10237</v>
      </c>
    </row>
    <row r="6718" customFormat="false" ht="15" hidden="false" customHeight="false" outlineLevel="0" collapsed="false">
      <c r="A6718" s="884" t="s">
        <v>28603</v>
      </c>
      <c r="B6718" s="884" t="n">
        <v>34588</v>
      </c>
      <c r="C6718" s="885" t="s">
        <v>29442</v>
      </c>
      <c r="D6718" s="884" t="s">
        <v>28605</v>
      </c>
      <c r="E6718" s="884" t="s">
        <v>18556</v>
      </c>
      <c r="F6718" s="884" t="s">
        <v>18556</v>
      </c>
    </row>
    <row r="6719" customFormat="false" ht="15" hidden="false" customHeight="false" outlineLevel="0" collapsed="false">
      <c r="A6719" s="884" t="s">
        <v>28603</v>
      </c>
      <c r="B6719" s="884" t="n">
        <v>34590</v>
      </c>
      <c r="C6719" s="885" t="s">
        <v>29443</v>
      </c>
      <c r="D6719" s="884" t="s">
        <v>28605</v>
      </c>
      <c r="E6719" s="884" t="s">
        <v>27874</v>
      </c>
      <c r="F6719" s="884" t="s">
        <v>27874</v>
      </c>
    </row>
    <row r="6720" customFormat="false" ht="15" hidden="false" customHeight="false" outlineLevel="0" collapsed="false">
      <c r="A6720" s="884" t="s">
        <v>28603</v>
      </c>
      <c r="B6720" s="884" t="n">
        <v>34591</v>
      </c>
      <c r="C6720" s="885" t="s">
        <v>29444</v>
      </c>
      <c r="D6720" s="884" t="s">
        <v>28605</v>
      </c>
      <c r="E6720" s="884" t="s">
        <v>11701</v>
      </c>
      <c r="F6720" s="884" t="s">
        <v>11701</v>
      </c>
    </row>
    <row r="6721" customFormat="false" ht="15" hidden="false" customHeight="false" outlineLevel="0" collapsed="false">
      <c r="A6721" s="884" t="s">
        <v>28603</v>
      </c>
      <c r="B6721" s="884" t="n">
        <v>37103</v>
      </c>
      <c r="C6721" s="885" t="s">
        <v>29445</v>
      </c>
      <c r="D6721" s="884" t="s">
        <v>28605</v>
      </c>
      <c r="E6721" s="884" t="s">
        <v>29446</v>
      </c>
      <c r="F6721" s="884" t="s">
        <v>29446</v>
      </c>
    </row>
    <row r="6722" customFormat="false" ht="15" hidden="false" customHeight="false" outlineLevel="0" collapsed="false">
      <c r="A6722" s="884" t="s">
        <v>28603</v>
      </c>
      <c r="B6722" s="884" t="n">
        <v>34555</v>
      </c>
      <c r="C6722" s="885" t="s">
        <v>29447</v>
      </c>
      <c r="D6722" s="884" t="s">
        <v>28605</v>
      </c>
      <c r="E6722" s="884" t="s">
        <v>28684</v>
      </c>
      <c r="F6722" s="884" t="s">
        <v>28684</v>
      </c>
    </row>
    <row r="6723" customFormat="false" ht="15" hidden="false" customHeight="false" outlineLevel="0" collapsed="false">
      <c r="A6723" s="884" t="s">
        <v>28603</v>
      </c>
      <c r="B6723" s="884" t="n">
        <v>34599</v>
      </c>
      <c r="C6723" s="885" t="s">
        <v>29448</v>
      </c>
      <c r="D6723" s="884" t="s">
        <v>28605</v>
      </c>
      <c r="E6723" s="884" t="s">
        <v>8956</v>
      </c>
      <c r="F6723" s="884" t="s">
        <v>8956</v>
      </c>
    </row>
    <row r="6724" customFormat="false" ht="15" hidden="false" customHeight="false" outlineLevel="0" collapsed="false">
      <c r="A6724" s="884" t="s">
        <v>28603</v>
      </c>
      <c r="B6724" s="884" t="n">
        <v>674</v>
      </c>
      <c r="C6724" s="885" t="s">
        <v>29449</v>
      </c>
      <c r="D6724" s="884" t="s">
        <v>28617</v>
      </c>
      <c r="E6724" s="884" t="s">
        <v>24088</v>
      </c>
      <c r="F6724" s="884" t="s">
        <v>24088</v>
      </c>
    </row>
    <row r="6725" customFormat="false" ht="15" hidden="false" customHeight="false" outlineLevel="0" collapsed="false">
      <c r="A6725" s="884" t="s">
        <v>28603</v>
      </c>
      <c r="B6725" s="884" t="n">
        <v>34600</v>
      </c>
      <c r="C6725" s="885" t="s">
        <v>29450</v>
      </c>
      <c r="D6725" s="884" t="s">
        <v>28617</v>
      </c>
      <c r="E6725" s="884" t="s">
        <v>29451</v>
      </c>
      <c r="F6725" s="884" t="s">
        <v>29451</v>
      </c>
    </row>
    <row r="6726" customFormat="false" ht="15" hidden="false" customHeight="false" outlineLevel="0" collapsed="false">
      <c r="A6726" s="884" t="s">
        <v>28603</v>
      </c>
      <c r="B6726" s="884" t="n">
        <v>652</v>
      </c>
      <c r="C6726" s="885" t="s">
        <v>29452</v>
      </c>
      <c r="D6726" s="884" t="s">
        <v>28617</v>
      </c>
      <c r="E6726" s="884" t="s">
        <v>14191</v>
      </c>
      <c r="F6726" s="884" t="s">
        <v>14191</v>
      </c>
    </row>
    <row r="6727" customFormat="false" ht="15" hidden="false" customHeight="false" outlineLevel="0" collapsed="false">
      <c r="A6727" s="884" t="s">
        <v>28603</v>
      </c>
      <c r="B6727" s="884" t="n">
        <v>34592</v>
      </c>
      <c r="C6727" s="885" t="s">
        <v>29453</v>
      </c>
      <c r="D6727" s="884" t="s">
        <v>28605</v>
      </c>
      <c r="E6727" s="884" t="s">
        <v>18556</v>
      </c>
      <c r="F6727" s="884" t="s">
        <v>18556</v>
      </c>
    </row>
    <row r="6728" customFormat="false" ht="15" hidden="false" customHeight="false" outlineLevel="0" collapsed="false">
      <c r="A6728" s="884" t="s">
        <v>28603</v>
      </c>
      <c r="B6728" s="884" t="n">
        <v>651</v>
      </c>
      <c r="C6728" s="885" t="s">
        <v>29454</v>
      </c>
      <c r="D6728" s="884" t="s">
        <v>28605</v>
      </c>
      <c r="E6728" s="884" t="s">
        <v>29455</v>
      </c>
      <c r="F6728" s="884" t="s">
        <v>29455</v>
      </c>
    </row>
    <row r="6729" customFormat="false" ht="15" hidden="false" customHeight="false" outlineLevel="0" collapsed="false">
      <c r="A6729" s="884" t="s">
        <v>28603</v>
      </c>
      <c r="B6729" s="884" t="n">
        <v>654</v>
      </c>
      <c r="C6729" s="885" t="s">
        <v>29456</v>
      </c>
      <c r="D6729" s="884" t="s">
        <v>28605</v>
      </c>
      <c r="E6729" s="884" t="s">
        <v>10260</v>
      </c>
      <c r="F6729" s="884" t="s">
        <v>10260</v>
      </c>
    </row>
    <row r="6730" customFormat="false" ht="15" hidden="false" customHeight="false" outlineLevel="0" collapsed="false">
      <c r="A6730" s="884" t="s">
        <v>28603</v>
      </c>
      <c r="B6730" s="884" t="n">
        <v>650</v>
      </c>
      <c r="C6730" s="885" t="s">
        <v>29457</v>
      </c>
      <c r="D6730" s="884" t="s">
        <v>28605</v>
      </c>
      <c r="E6730" s="884" t="s">
        <v>23905</v>
      </c>
      <c r="F6730" s="884" t="s">
        <v>23905</v>
      </c>
    </row>
    <row r="6731" customFormat="false" ht="23.25" hidden="false" customHeight="false" outlineLevel="0" collapsed="false">
      <c r="A6731" s="884" t="s">
        <v>28603</v>
      </c>
      <c r="B6731" s="884" t="n">
        <v>40517</v>
      </c>
      <c r="C6731" s="885" t="s">
        <v>29458</v>
      </c>
      <c r="D6731" s="884" t="s">
        <v>28617</v>
      </c>
      <c r="E6731" s="884" t="s">
        <v>29459</v>
      </c>
      <c r="F6731" s="884" t="s">
        <v>29459</v>
      </c>
    </row>
    <row r="6732" customFormat="false" ht="23.25" hidden="false" customHeight="false" outlineLevel="0" collapsed="false">
      <c r="A6732" s="884" t="s">
        <v>28603</v>
      </c>
      <c r="B6732" s="884" t="n">
        <v>40520</v>
      </c>
      <c r="C6732" s="885" t="s">
        <v>29460</v>
      </c>
      <c r="D6732" s="884" t="s">
        <v>28617</v>
      </c>
      <c r="E6732" s="884" t="s">
        <v>15132</v>
      </c>
      <c r="F6732" s="884" t="s">
        <v>15132</v>
      </c>
    </row>
    <row r="6733" customFormat="false" ht="23.25" hidden="false" customHeight="false" outlineLevel="0" collapsed="false">
      <c r="A6733" s="884" t="s">
        <v>28603</v>
      </c>
      <c r="B6733" s="884" t="n">
        <v>40515</v>
      </c>
      <c r="C6733" s="885" t="s">
        <v>29461</v>
      </c>
      <c r="D6733" s="884" t="s">
        <v>28617</v>
      </c>
      <c r="E6733" s="884" t="s">
        <v>17633</v>
      </c>
      <c r="F6733" s="884" t="s">
        <v>17633</v>
      </c>
    </row>
    <row r="6734" customFormat="false" ht="23.25" hidden="false" customHeight="false" outlineLevel="0" collapsed="false">
      <c r="A6734" s="884" t="s">
        <v>28603</v>
      </c>
      <c r="B6734" s="884" t="n">
        <v>40516</v>
      </c>
      <c r="C6734" s="885" t="s">
        <v>29462</v>
      </c>
      <c r="D6734" s="884" t="s">
        <v>28617</v>
      </c>
      <c r="E6734" s="884" t="s">
        <v>17797</v>
      </c>
      <c r="F6734" s="884" t="s">
        <v>17797</v>
      </c>
    </row>
    <row r="6735" customFormat="false" ht="23.25" hidden="false" customHeight="false" outlineLevel="0" collapsed="false">
      <c r="A6735" s="884" t="s">
        <v>28603</v>
      </c>
      <c r="B6735" s="884" t="n">
        <v>40525</v>
      </c>
      <c r="C6735" s="885" t="s">
        <v>29463</v>
      </c>
      <c r="D6735" s="884" t="s">
        <v>28617</v>
      </c>
      <c r="E6735" s="884" t="s">
        <v>8608</v>
      </c>
      <c r="F6735" s="884" t="s">
        <v>8608</v>
      </c>
    </row>
    <row r="6736" customFormat="false" ht="23.25" hidden="false" customHeight="false" outlineLevel="0" collapsed="false">
      <c r="A6736" s="884" t="s">
        <v>28603</v>
      </c>
      <c r="B6736" s="884" t="n">
        <v>40529</v>
      </c>
      <c r="C6736" s="885" t="s">
        <v>29464</v>
      </c>
      <c r="D6736" s="884" t="s">
        <v>28617</v>
      </c>
      <c r="E6736" s="884" t="s">
        <v>16669</v>
      </c>
      <c r="F6736" s="884" t="s">
        <v>16669</v>
      </c>
    </row>
    <row r="6737" customFormat="false" ht="23.25" hidden="false" customHeight="false" outlineLevel="0" collapsed="false">
      <c r="A6737" s="884" t="s">
        <v>28603</v>
      </c>
      <c r="B6737" s="884" t="n">
        <v>695</v>
      </c>
      <c r="C6737" s="885" t="s">
        <v>29465</v>
      </c>
      <c r="D6737" s="884" t="s">
        <v>28617</v>
      </c>
      <c r="E6737" s="884" t="s">
        <v>29466</v>
      </c>
      <c r="F6737" s="884" t="s">
        <v>29466</v>
      </c>
    </row>
    <row r="6738" customFormat="false" ht="34.5" hidden="false" customHeight="false" outlineLevel="0" collapsed="false">
      <c r="A6738" s="884" t="s">
        <v>28603</v>
      </c>
      <c r="B6738" s="884" t="n">
        <v>40524</v>
      </c>
      <c r="C6738" s="885" t="s">
        <v>29467</v>
      </c>
      <c r="D6738" s="884" t="s">
        <v>28617</v>
      </c>
      <c r="E6738" s="884" t="s">
        <v>8608</v>
      </c>
      <c r="F6738" s="884" t="s">
        <v>8608</v>
      </c>
    </row>
    <row r="6739" customFormat="false" ht="34.5" hidden="false" customHeight="false" outlineLevel="0" collapsed="false">
      <c r="A6739" s="884" t="s">
        <v>28603</v>
      </c>
      <c r="B6739" s="884" t="n">
        <v>36156</v>
      </c>
      <c r="C6739" s="885" t="s">
        <v>29468</v>
      </c>
      <c r="D6739" s="884" t="s">
        <v>28617</v>
      </c>
      <c r="E6739" s="884" t="s">
        <v>17989</v>
      </c>
      <c r="F6739" s="884" t="s">
        <v>17989</v>
      </c>
    </row>
    <row r="6740" customFormat="false" ht="34.5" hidden="false" customHeight="false" outlineLevel="0" collapsed="false">
      <c r="A6740" s="884" t="s">
        <v>28603</v>
      </c>
      <c r="B6740" s="884" t="n">
        <v>36155</v>
      </c>
      <c r="C6740" s="885" t="s">
        <v>29469</v>
      </c>
      <c r="D6740" s="884" t="s">
        <v>28617</v>
      </c>
      <c r="E6740" s="884" t="s">
        <v>29470</v>
      </c>
      <c r="F6740" s="884" t="s">
        <v>29470</v>
      </c>
    </row>
    <row r="6741" customFormat="false" ht="34.5" hidden="false" customHeight="false" outlineLevel="0" collapsed="false">
      <c r="A6741" s="884" t="s">
        <v>28603</v>
      </c>
      <c r="B6741" s="884" t="n">
        <v>36154</v>
      </c>
      <c r="C6741" s="885" t="s">
        <v>29471</v>
      </c>
      <c r="D6741" s="884" t="s">
        <v>28617</v>
      </c>
      <c r="E6741" s="884" t="s">
        <v>29472</v>
      </c>
      <c r="F6741" s="884" t="s">
        <v>29472</v>
      </c>
    </row>
    <row r="6742" customFormat="false" ht="34.5" hidden="false" customHeight="false" outlineLevel="0" collapsed="false">
      <c r="A6742" s="884" t="s">
        <v>28603</v>
      </c>
      <c r="B6742" s="884" t="n">
        <v>36196</v>
      </c>
      <c r="C6742" s="885" t="s">
        <v>29473</v>
      </c>
      <c r="D6742" s="884" t="s">
        <v>28617</v>
      </c>
      <c r="E6742" s="884" t="s">
        <v>17989</v>
      </c>
      <c r="F6742" s="884" t="s">
        <v>17989</v>
      </c>
    </row>
    <row r="6743" customFormat="false" ht="23.25" hidden="false" customHeight="false" outlineLevel="0" collapsed="false">
      <c r="A6743" s="884" t="s">
        <v>28603</v>
      </c>
      <c r="B6743" s="884" t="n">
        <v>679</v>
      </c>
      <c r="C6743" s="885" t="s">
        <v>29474</v>
      </c>
      <c r="D6743" s="884" t="s">
        <v>28617</v>
      </c>
      <c r="E6743" s="884" t="s">
        <v>29475</v>
      </c>
      <c r="F6743" s="884" t="s">
        <v>29475</v>
      </c>
    </row>
    <row r="6744" customFormat="false" ht="23.25" hidden="false" customHeight="false" outlineLevel="0" collapsed="false">
      <c r="A6744" s="884" t="s">
        <v>28603</v>
      </c>
      <c r="B6744" s="884" t="n">
        <v>711</v>
      </c>
      <c r="C6744" s="885" t="s">
        <v>29476</v>
      </c>
      <c r="D6744" s="884" t="s">
        <v>28617</v>
      </c>
      <c r="E6744" s="884" t="s">
        <v>14727</v>
      </c>
      <c r="F6744" s="884" t="s">
        <v>14727</v>
      </c>
    </row>
    <row r="6745" customFormat="false" ht="23.25" hidden="false" customHeight="false" outlineLevel="0" collapsed="false">
      <c r="A6745" s="884" t="s">
        <v>28603</v>
      </c>
      <c r="B6745" s="884" t="n">
        <v>712</v>
      </c>
      <c r="C6745" s="885" t="s">
        <v>29477</v>
      </c>
      <c r="D6745" s="884" t="s">
        <v>28617</v>
      </c>
      <c r="E6745" s="884" t="s">
        <v>28690</v>
      </c>
      <c r="F6745" s="884" t="s">
        <v>28690</v>
      </c>
    </row>
    <row r="6746" customFormat="false" ht="23.25" hidden="false" customHeight="false" outlineLevel="0" collapsed="false">
      <c r="A6746" s="884" t="s">
        <v>28603</v>
      </c>
      <c r="B6746" s="884" t="n">
        <v>36191</v>
      </c>
      <c r="C6746" s="885" t="s">
        <v>29477</v>
      </c>
      <c r="D6746" s="884" t="s">
        <v>28605</v>
      </c>
      <c r="E6746" s="884" t="s">
        <v>25047</v>
      </c>
      <c r="F6746" s="884" t="s">
        <v>25047</v>
      </c>
    </row>
    <row r="6747" customFormat="false" ht="23.25" hidden="false" customHeight="false" outlineLevel="0" collapsed="false">
      <c r="A6747" s="884" t="s">
        <v>28603</v>
      </c>
      <c r="B6747" s="884" t="n">
        <v>36169</v>
      </c>
      <c r="C6747" s="885" t="s">
        <v>29478</v>
      </c>
      <c r="D6747" s="884" t="s">
        <v>28617</v>
      </c>
      <c r="E6747" s="884" t="s">
        <v>12450</v>
      </c>
      <c r="F6747" s="884" t="s">
        <v>12450</v>
      </c>
    </row>
    <row r="6748" customFormat="false" ht="23.25" hidden="false" customHeight="false" outlineLevel="0" collapsed="false">
      <c r="A6748" s="884" t="s">
        <v>28603</v>
      </c>
      <c r="B6748" s="884" t="n">
        <v>36172</v>
      </c>
      <c r="C6748" s="885" t="s">
        <v>29479</v>
      </c>
      <c r="D6748" s="884" t="s">
        <v>28617</v>
      </c>
      <c r="E6748" s="884" t="s">
        <v>21835</v>
      </c>
      <c r="F6748" s="884" t="s">
        <v>21835</v>
      </c>
    </row>
    <row r="6749" customFormat="false" ht="23.25" hidden="false" customHeight="false" outlineLevel="0" collapsed="false">
      <c r="A6749" s="884" t="s">
        <v>28603</v>
      </c>
      <c r="B6749" s="884" t="n">
        <v>36174</v>
      </c>
      <c r="C6749" s="885" t="s">
        <v>29480</v>
      </c>
      <c r="D6749" s="884" t="s">
        <v>28617</v>
      </c>
      <c r="E6749" s="884" t="s">
        <v>29481</v>
      </c>
      <c r="F6749" s="884" t="s">
        <v>29481</v>
      </c>
    </row>
    <row r="6750" customFormat="false" ht="23.25" hidden="false" customHeight="false" outlineLevel="0" collapsed="false">
      <c r="A6750" s="884" t="s">
        <v>28603</v>
      </c>
      <c r="B6750" s="884" t="n">
        <v>36170</v>
      </c>
      <c r="C6750" s="885" t="s">
        <v>29482</v>
      </c>
      <c r="D6750" s="884" t="s">
        <v>28617</v>
      </c>
      <c r="E6750" s="884" t="s">
        <v>28690</v>
      </c>
      <c r="F6750" s="884" t="s">
        <v>28690</v>
      </c>
    </row>
    <row r="6751" customFormat="false" ht="15" hidden="false" customHeight="false" outlineLevel="0" collapsed="false">
      <c r="A6751" s="884" t="s">
        <v>28603</v>
      </c>
      <c r="B6751" s="884" t="n">
        <v>12614</v>
      </c>
      <c r="C6751" s="885" t="s">
        <v>29483</v>
      </c>
      <c r="D6751" s="884" t="s">
        <v>28605</v>
      </c>
      <c r="E6751" s="884" t="s">
        <v>9694</v>
      </c>
      <c r="F6751" s="884" t="s">
        <v>9694</v>
      </c>
    </row>
    <row r="6752" customFormat="false" ht="15" hidden="false" customHeight="false" outlineLevel="0" collapsed="false">
      <c r="A6752" s="884" t="s">
        <v>28603</v>
      </c>
      <c r="B6752" s="884" t="n">
        <v>6140</v>
      </c>
      <c r="C6752" s="885" t="s">
        <v>29484</v>
      </c>
      <c r="D6752" s="884" t="s">
        <v>28605</v>
      </c>
      <c r="E6752" s="884" t="s">
        <v>29485</v>
      </c>
      <c r="F6752" s="884" t="s">
        <v>29485</v>
      </c>
    </row>
    <row r="6753" customFormat="false" ht="15" hidden="false" customHeight="false" outlineLevel="0" collapsed="false">
      <c r="A6753" s="884" t="s">
        <v>28603</v>
      </c>
      <c r="B6753" s="884" t="n">
        <v>38399</v>
      </c>
      <c r="C6753" s="885" t="s">
        <v>29486</v>
      </c>
      <c r="D6753" s="884" t="s">
        <v>28605</v>
      </c>
      <c r="E6753" s="884" t="s">
        <v>29487</v>
      </c>
      <c r="F6753" s="884" t="s">
        <v>29487</v>
      </c>
    </row>
    <row r="6754" customFormat="false" ht="23.25" hidden="false" customHeight="false" outlineLevel="0" collapsed="false">
      <c r="A6754" s="884" t="s">
        <v>28603</v>
      </c>
      <c r="B6754" s="884" t="n">
        <v>735</v>
      </c>
      <c r="C6754" s="885" t="s">
        <v>29488</v>
      </c>
      <c r="D6754" s="884" t="s">
        <v>28605</v>
      </c>
      <c r="E6754" s="884" t="s">
        <v>29489</v>
      </c>
      <c r="F6754" s="884" t="s">
        <v>29489</v>
      </c>
    </row>
    <row r="6755" customFormat="false" ht="23.25" hidden="false" customHeight="false" outlineLevel="0" collapsed="false">
      <c r="A6755" s="884" t="s">
        <v>28603</v>
      </c>
      <c r="B6755" s="884" t="n">
        <v>736</v>
      </c>
      <c r="C6755" s="885" t="s">
        <v>29490</v>
      </c>
      <c r="D6755" s="884" t="s">
        <v>28605</v>
      </c>
      <c r="E6755" s="884" t="s">
        <v>29491</v>
      </c>
      <c r="F6755" s="884" t="s">
        <v>29491</v>
      </c>
    </row>
    <row r="6756" customFormat="false" ht="23.25" hidden="false" customHeight="false" outlineLevel="0" collapsed="false">
      <c r="A6756" s="884" t="s">
        <v>28603</v>
      </c>
      <c r="B6756" s="884" t="n">
        <v>729</v>
      </c>
      <c r="C6756" s="885" t="s">
        <v>29492</v>
      </c>
      <c r="D6756" s="884" t="s">
        <v>28605</v>
      </c>
      <c r="E6756" s="884" t="s">
        <v>29493</v>
      </c>
      <c r="F6756" s="884" t="s">
        <v>29493</v>
      </c>
    </row>
    <row r="6757" customFormat="false" ht="23.25" hidden="false" customHeight="false" outlineLevel="0" collapsed="false">
      <c r="A6757" s="884" t="s">
        <v>28603</v>
      </c>
      <c r="B6757" s="884" t="n">
        <v>39925</v>
      </c>
      <c r="C6757" s="885" t="s">
        <v>29494</v>
      </c>
      <c r="D6757" s="884" t="s">
        <v>28605</v>
      </c>
      <c r="E6757" s="884" t="s">
        <v>29495</v>
      </c>
      <c r="F6757" s="884" t="s">
        <v>29495</v>
      </c>
    </row>
    <row r="6758" customFormat="false" ht="23.25" hidden="false" customHeight="false" outlineLevel="0" collapsed="false">
      <c r="A6758" s="884" t="s">
        <v>28603</v>
      </c>
      <c r="B6758" s="884" t="n">
        <v>731</v>
      </c>
      <c r="C6758" s="885" t="s">
        <v>29496</v>
      </c>
      <c r="D6758" s="884" t="s">
        <v>28605</v>
      </c>
      <c r="E6758" s="884" t="s">
        <v>29497</v>
      </c>
      <c r="F6758" s="884" t="s">
        <v>29497</v>
      </c>
    </row>
    <row r="6759" customFormat="false" ht="23.25" hidden="false" customHeight="false" outlineLevel="0" collapsed="false">
      <c r="A6759" s="884" t="s">
        <v>28603</v>
      </c>
      <c r="B6759" s="884" t="n">
        <v>10575</v>
      </c>
      <c r="C6759" s="885" t="s">
        <v>29498</v>
      </c>
      <c r="D6759" s="884" t="s">
        <v>28605</v>
      </c>
      <c r="E6759" s="884" t="s">
        <v>29499</v>
      </c>
      <c r="F6759" s="884" t="s">
        <v>29499</v>
      </c>
    </row>
    <row r="6760" customFormat="false" ht="23.25" hidden="false" customHeight="false" outlineLevel="0" collapsed="false">
      <c r="A6760" s="884" t="s">
        <v>28603</v>
      </c>
      <c r="B6760" s="884" t="n">
        <v>733</v>
      </c>
      <c r="C6760" s="885" t="s">
        <v>29500</v>
      </c>
      <c r="D6760" s="884" t="s">
        <v>28605</v>
      </c>
      <c r="E6760" s="884" t="s">
        <v>29501</v>
      </c>
      <c r="F6760" s="884" t="s">
        <v>29501</v>
      </c>
    </row>
    <row r="6761" customFormat="false" ht="23.25" hidden="false" customHeight="false" outlineLevel="0" collapsed="false">
      <c r="A6761" s="884" t="s">
        <v>28603</v>
      </c>
      <c r="B6761" s="884" t="n">
        <v>732</v>
      </c>
      <c r="C6761" s="885" t="s">
        <v>29502</v>
      </c>
      <c r="D6761" s="884" t="s">
        <v>28605</v>
      </c>
      <c r="E6761" s="884" t="s">
        <v>29503</v>
      </c>
      <c r="F6761" s="884" t="s">
        <v>29503</v>
      </c>
    </row>
    <row r="6762" customFormat="false" ht="23.25" hidden="false" customHeight="false" outlineLevel="0" collapsed="false">
      <c r="A6762" s="884" t="s">
        <v>28603</v>
      </c>
      <c r="B6762" s="884" t="n">
        <v>737</v>
      </c>
      <c r="C6762" s="885" t="s">
        <v>29504</v>
      </c>
      <c r="D6762" s="884" t="s">
        <v>28605</v>
      </c>
      <c r="E6762" s="884" t="s">
        <v>29505</v>
      </c>
      <c r="F6762" s="884" t="s">
        <v>29505</v>
      </c>
    </row>
    <row r="6763" customFormat="false" ht="23.25" hidden="false" customHeight="false" outlineLevel="0" collapsed="false">
      <c r="A6763" s="884" t="s">
        <v>28603</v>
      </c>
      <c r="B6763" s="884" t="n">
        <v>738</v>
      </c>
      <c r="C6763" s="885" t="s">
        <v>29506</v>
      </c>
      <c r="D6763" s="884" t="s">
        <v>28605</v>
      </c>
      <c r="E6763" s="884" t="s">
        <v>29507</v>
      </c>
      <c r="F6763" s="884" t="s">
        <v>29507</v>
      </c>
    </row>
    <row r="6764" customFormat="false" ht="23.25" hidden="false" customHeight="false" outlineLevel="0" collapsed="false">
      <c r="A6764" s="884" t="s">
        <v>28603</v>
      </c>
      <c r="B6764" s="884" t="n">
        <v>740</v>
      </c>
      <c r="C6764" s="885" t="s">
        <v>29508</v>
      </c>
      <c r="D6764" s="884" t="s">
        <v>28605</v>
      </c>
      <c r="E6764" s="884" t="s">
        <v>29509</v>
      </c>
      <c r="F6764" s="884" t="s">
        <v>29509</v>
      </c>
    </row>
    <row r="6765" customFormat="false" ht="23.25" hidden="false" customHeight="false" outlineLevel="0" collapsed="false">
      <c r="A6765" s="884" t="s">
        <v>28603</v>
      </c>
      <c r="B6765" s="884" t="n">
        <v>734</v>
      </c>
      <c r="C6765" s="885" t="s">
        <v>29510</v>
      </c>
      <c r="D6765" s="884" t="s">
        <v>28605</v>
      </c>
      <c r="E6765" s="884" t="s">
        <v>29511</v>
      </c>
      <c r="F6765" s="884" t="s">
        <v>29511</v>
      </c>
    </row>
    <row r="6766" customFormat="false" ht="15" hidden="false" customHeight="false" outlineLevel="0" collapsed="false">
      <c r="A6766" s="884" t="s">
        <v>28603</v>
      </c>
      <c r="B6766" s="884" t="n">
        <v>39008</v>
      </c>
      <c r="C6766" s="885" t="s">
        <v>29512</v>
      </c>
      <c r="D6766" s="884" t="s">
        <v>28605</v>
      </c>
      <c r="E6766" s="884" t="s">
        <v>29513</v>
      </c>
      <c r="F6766" s="884" t="s">
        <v>29513</v>
      </c>
    </row>
    <row r="6767" customFormat="false" ht="15" hidden="false" customHeight="false" outlineLevel="0" collapsed="false">
      <c r="A6767" s="884" t="s">
        <v>28603</v>
      </c>
      <c r="B6767" s="884" t="n">
        <v>39009</v>
      </c>
      <c r="C6767" s="885" t="s">
        <v>29514</v>
      </c>
      <c r="D6767" s="884" t="s">
        <v>28605</v>
      </c>
      <c r="E6767" s="884" t="s">
        <v>29515</v>
      </c>
      <c r="F6767" s="884" t="s">
        <v>29515</v>
      </c>
    </row>
    <row r="6768" customFormat="false" ht="34.5" hidden="false" customHeight="false" outlineLevel="0" collapsed="false">
      <c r="A6768" s="884" t="s">
        <v>28603</v>
      </c>
      <c r="B6768" s="884" t="n">
        <v>10587</v>
      </c>
      <c r="C6768" s="885" t="s">
        <v>29516</v>
      </c>
      <c r="D6768" s="884" t="s">
        <v>28605</v>
      </c>
      <c r="E6768" s="884" t="s">
        <v>29517</v>
      </c>
      <c r="F6768" s="884" t="s">
        <v>29517</v>
      </c>
    </row>
    <row r="6769" customFormat="false" ht="34.5" hidden="false" customHeight="false" outlineLevel="0" collapsed="false">
      <c r="A6769" s="884" t="s">
        <v>28603</v>
      </c>
      <c r="B6769" s="884" t="n">
        <v>759</v>
      </c>
      <c r="C6769" s="885" t="s">
        <v>29518</v>
      </c>
      <c r="D6769" s="884" t="s">
        <v>28605</v>
      </c>
      <c r="E6769" s="884" t="s">
        <v>29519</v>
      </c>
      <c r="F6769" s="884" t="s">
        <v>29519</v>
      </c>
    </row>
    <row r="6770" customFormat="false" ht="34.5" hidden="false" customHeight="false" outlineLevel="0" collapsed="false">
      <c r="A6770" s="884" t="s">
        <v>28603</v>
      </c>
      <c r="B6770" s="884" t="n">
        <v>761</v>
      </c>
      <c r="C6770" s="885" t="s">
        <v>29520</v>
      </c>
      <c r="D6770" s="884" t="s">
        <v>28605</v>
      </c>
      <c r="E6770" s="884" t="s">
        <v>29521</v>
      </c>
      <c r="F6770" s="884" t="s">
        <v>29521</v>
      </c>
    </row>
    <row r="6771" customFormat="false" ht="34.5" hidden="false" customHeight="false" outlineLevel="0" collapsed="false">
      <c r="A6771" s="884" t="s">
        <v>28603</v>
      </c>
      <c r="B6771" s="884" t="n">
        <v>750</v>
      </c>
      <c r="C6771" s="885" t="s">
        <v>29522</v>
      </c>
      <c r="D6771" s="884" t="s">
        <v>28605</v>
      </c>
      <c r="E6771" s="884" t="s">
        <v>29523</v>
      </c>
      <c r="F6771" s="884" t="s">
        <v>29523</v>
      </c>
    </row>
    <row r="6772" customFormat="false" ht="34.5" hidden="false" customHeight="false" outlineLevel="0" collapsed="false">
      <c r="A6772" s="884" t="s">
        <v>28603</v>
      </c>
      <c r="B6772" s="884" t="n">
        <v>755</v>
      </c>
      <c r="C6772" s="885" t="s">
        <v>29524</v>
      </c>
      <c r="D6772" s="884" t="s">
        <v>28605</v>
      </c>
      <c r="E6772" s="884" t="s">
        <v>29525</v>
      </c>
      <c r="F6772" s="884" t="s">
        <v>29525</v>
      </c>
    </row>
    <row r="6773" customFormat="false" ht="34.5" hidden="false" customHeight="false" outlineLevel="0" collapsed="false">
      <c r="A6773" s="884" t="s">
        <v>28603</v>
      </c>
      <c r="B6773" s="884" t="n">
        <v>749</v>
      </c>
      <c r="C6773" s="885" t="s">
        <v>29526</v>
      </c>
      <c r="D6773" s="884" t="s">
        <v>28605</v>
      </c>
      <c r="E6773" s="884" t="s">
        <v>29527</v>
      </c>
      <c r="F6773" s="884" t="s">
        <v>29527</v>
      </c>
    </row>
    <row r="6774" customFormat="false" ht="34.5" hidden="false" customHeight="false" outlineLevel="0" collapsed="false">
      <c r="A6774" s="884" t="s">
        <v>28603</v>
      </c>
      <c r="B6774" s="884" t="n">
        <v>756</v>
      </c>
      <c r="C6774" s="885" t="s">
        <v>29528</v>
      </c>
      <c r="D6774" s="884" t="s">
        <v>28605</v>
      </c>
      <c r="E6774" s="884" t="s">
        <v>29529</v>
      </c>
      <c r="F6774" s="884" t="s">
        <v>29529</v>
      </c>
    </row>
    <row r="6775" customFormat="false" ht="23.25" hidden="false" customHeight="false" outlineLevel="0" collapsed="false">
      <c r="A6775" s="884" t="s">
        <v>28603</v>
      </c>
      <c r="B6775" s="884" t="n">
        <v>757</v>
      </c>
      <c r="C6775" s="885" t="s">
        <v>29530</v>
      </c>
      <c r="D6775" s="884" t="s">
        <v>28605</v>
      </c>
      <c r="E6775" s="884" t="s">
        <v>29531</v>
      </c>
      <c r="F6775" s="884" t="s">
        <v>29531</v>
      </c>
    </row>
    <row r="6776" customFormat="false" ht="23.25" hidden="false" customHeight="false" outlineLevel="0" collapsed="false">
      <c r="A6776" s="884" t="s">
        <v>28603</v>
      </c>
      <c r="B6776" s="884" t="n">
        <v>10588</v>
      </c>
      <c r="C6776" s="885" t="s">
        <v>29532</v>
      </c>
      <c r="D6776" s="884" t="s">
        <v>28605</v>
      </c>
      <c r="E6776" s="884" t="s">
        <v>29533</v>
      </c>
      <c r="F6776" s="884" t="s">
        <v>29533</v>
      </c>
    </row>
    <row r="6777" customFormat="false" ht="23.25" hidden="false" customHeight="false" outlineLevel="0" collapsed="false">
      <c r="A6777" s="884" t="s">
        <v>28603</v>
      </c>
      <c r="B6777" s="884" t="n">
        <v>10592</v>
      </c>
      <c r="C6777" s="885" t="s">
        <v>29534</v>
      </c>
      <c r="D6777" s="884" t="s">
        <v>28605</v>
      </c>
      <c r="E6777" s="884" t="s">
        <v>29535</v>
      </c>
      <c r="F6777" s="884" t="s">
        <v>29535</v>
      </c>
    </row>
    <row r="6778" customFormat="false" ht="23.25" hidden="false" customHeight="false" outlineLevel="0" collapsed="false">
      <c r="A6778" s="884" t="s">
        <v>28603</v>
      </c>
      <c r="B6778" s="884" t="n">
        <v>10589</v>
      </c>
      <c r="C6778" s="885" t="s">
        <v>29536</v>
      </c>
      <c r="D6778" s="884" t="s">
        <v>28605</v>
      </c>
      <c r="E6778" s="884" t="s">
        <v>29537</v>
      </c>
      <c r="F6778" s="884" t="s">
        <v>29537</v>
      </c>
    </row>
    <row r="6779" customFormat="false" ht="23.25" hidden="false" customHeight="false" outlineLevel="0" collapsed="false">
      <c r="A6779" s="884" t="s">
        <v>28603</v>
      </c>
      <c r="B6779" s="884" t="n">
        <v>760</v>
      </c>
      <c r="C6779" s="885" t="s">
        <v>29538</v>
      </c>
      <c r="D6779" s="884" t="s">
        <v>28605</v>
      </c>
      <c r="E6779" s="884" t="s">
        <v>29539</v>
      </c>
      <c r="F6779" s="884" t="s">
        <v>29539</v>
      </c>
    </row>
    <row r="6780" customFormat="false" ht="23.25" hidden="false" customHeight="false" outlineLevel="0" collapsed="false">
      <c r="A6780" s="884" t="s">
        <v>28603</v>
      </c>
      <c r="B6780" s="884" t="n">
        <v>751</v>
      </c>
      <c r="C6780" s="885" t="s">
        <v>29540</v>
      </c>
      <c r="D6780" s="884" t="s">
        <v>28605</v>
      </c>
      <c r="E6780" s="884" t="s">
        <v>29541</v>
      </c>
      <c r="F6780" s="884" t="s">
        <v>29541</v>
      </c>
    </row>
    <row r="6781" customFormat="false" ht="23.25" hidden="false" customHeight="false" outlineLevel="0" collapsed="false">
      <c r="A6781" s="884" t="s">
        <v>28603</v>
      </c>
      <c r="B6781" s="884" t="n">
        <v>754</v>
      </c>
      <c r="C6781" s="885" t="s">
        <v>29542</v>
      </c>
      <c r="D6781" s="884" t="s">
        <v>28605</v>
      </c>
      <c r="E6781" s="884" t="s">
        <v>29543</v>
      </c>
      <c r="F6781" s="884" t="s">
        <v>29543</v>
      </c>
    </row>
    <row r="6782" customFormat="false" ht="15" hidden="false" customHeight="false" outlineLevel="0" collapsed="false">
      <c r="A6782" s="884" t="s">
        <v>28603</v>
      </c>
      <c r="B6782" s="884" t="n">
        <v>14013</v>
      </c>
      <c r="C6782" s="885" t="s">
        <v>29544</v>
      </c>
      <c r="D6782" s="884" t="s">
        <v>28605</v>
      </c>
      <c r="E6782" s="884" t="s">
        <v>29545</v>
      </c>
      <c r="F6782" s="884" t="s">
        <v>29545</v>
      </c>
    </row>
    <row r="6783" customFormat="false" ht="23.25" hidden="false" customHeight="false" outlineLevel="0" collapsed="false">
      <c r="A6783" s="884" t="s">
        <v>28603</v>
      </c>
      <c r="B6783" s="884" t="n">
        <v>39917</v>
      </c>
      <c r="C6783" s="885" t="s">
        <v>29546</v>
      </c>
      <c r="D6783" s="884" t="s">
        <v>28605</v>
      </c>
      <c r="E6783" s="884" t="s">
        <v>29547</v>
      </c>
      <c r="F6783" s="884" t="s">
        <v>29547</v>
      </c>
    </row>
    <row r="6784" customFormat="false" ht="15" hidden="false" customHeight="false" outlineLevel="0" collapsed="false">
      <c r="A6784" s="884" t="s">
        <v>28603</v>
      </c>
      <c r="B6784" s="884" t="n">
        <v>5081</v>
      </c>
      <c r="C6784" s="885" t="s">
        <v>29548</v>
      </c>
      <c r="D6784" s="884" t="s">
        <v>29293</v>
      </c>
      <c r="E6784" s="884" t="s">
        <v>19409</v>
      </c>
      <c r="F6784" s="884" t="s">
        <v>19409</v>
      </c>
    </row>
    <row r="6785" customFormat="false" ht="15" hidden="false" customHeight="false" outlineLevel="0" collapsed="false">
      <c r="A6785" s="884" t="s">
        <v>28603</v>
      </c>
      <c r="B6785" s="884" t="n">
        <v>38167</v>
      </c>
      <c r="C6785" s="885" t="s">
        <v>29549</v>
      </c>
      <c r="D6785" s="884" t="s">
        <v>29293</v>
      </c>
      <c r="E6785" s="884" t="s">
        <v>21362</v>
      </c>
      <c r="F6785" s="884" t="s">
        <v>21362</v>
      </c>
    </row>
    <row r="6786" customFormat="false" ht="15" hidden="false" customHeight="false" outlineLevel="0" collapsed="false">
      <c r="A6786" s="884" t="s">
        <v>28603</v>
      </c>
      <c r="B6786" s="884" t="n">
        <v>36145</v>
      </c>
      <c r="C6786" s="885" t="s">
        <v>29550</v>
      </c>
      <c r="D6786" s="884" t="s">
        <v>29293</v>
      </c>
      <c r="E6786" s="884" t="s">
        <v>29551</v>
      </c>
      <c r="F6786" s="884" t="s">
        <v>29551</v>
      </c>
    </row>
    <row r="6787" customFormat="false" ht="15" hidden="false" customHeight="false" outlineLevel="0" collapsed="false">
      <c r="A6787" s="884" t="s">
        <v>28603</v>
      </c>
      <c r="B6787" s="884" t="n">
        <v>12893</v>
      </c>
      <c r="C6787" s="885" t="s">
        <v>29552</v>
      </c>
      <c r="D6787" s="884" t="s">
        <v>29293</v>
      </c>
      <c r="E6787" s="884" t="s">
        <v>24082</v>
      </c>
      <c r="F6787" s="884" t="s">
        <v>24082</v>
      </c>
    </row>
    <row r="6788" customFormat="false" ht="15" hidden="false" customHeight="false" outlineLevel="0" collapsed="false">
      <c r="A6788" s="884" t="s">
        <v>28603</v>
      </c>
      <c r="B6788" s="884" t="n">
        <v>11685</v>
      </c>
      <c r="C6788" s="885" t="s">
        <v>29553</v>
      </c>
      <c r="D6788" s="884" t="s">
        <v>28605</v>
      </c>
      <c r="E6788" s="884" t="s">
        <v>17361</v>
      </c>
      <c r="F6788" s="884" t="s">
        <v>17361</v>
      </c>
    </row>
    <row r="6789" customFormat="false" ht="15" hidden="false" customHeight="false" outlineLevel="0" collapsed="false">
      <c r="A6789" s="884" t="s">
        <v>28603</v>
      </c>
      <c r="B6789" s="884" t="n">
        <v>11679</v>
      </c>
      <c r="C6789" s="885" t="s">
        <v>29554</v>
      </c>
      <c r="D6789" s="884" t="s">
        <v>28605</v>
      </c>
      <c r="E6789" s="884" t="s">
        <v>29555</v>
      </c>
      <c r="F6789" s="884" t="s">
        <v>29555</v>
      </c>
    </row>
    <row r="6790" customFormat="false" ht="15" hidden="false" customHeight="false" outlineLevel="0" collapsed="false">
      <c r="A6790" s="884" t="s">
        <v>28603</v>
      </c>
      <c r="B6790" s="884" t="n">
        <v>11680</v>
      </c>
      <c r="C6790" s="885" t="s">
        <v>29556</v>
      </c>
      <c r="D6790" s="884" t="s">
        <v>28605</v>
      </c>
      <c r="E6790" s="884" t="s">
        <v>8837</v>
      </c>
      <c r="F6790" s="884" t="s">
        <v>8837</v>
      </c>
    </row>
    <row r="6791" customFormat="false" ht="15" hidden="false" customHeight="false" outlineLevel="0" collapsed="false">
      <c r="A6791" s="884" t="s">
        <v>28603</v>
      </c>
      <c r="B6791" s="884" t="n">
        <v>2512</v>
      </c>
      <c r="C6791" s="885" t="s">
        <v>29557</v>
      </c>
      <c r="D6791" s="884" t="s">
        <v>28605</v>
      </c>
      <c r="E6791" s="884" t="s">
        <v>20566</v>
      </c>
      <c r="F6791" s="884" t="s">
        <v>20566</v>
      </c>
    </row>
    <row r="6792" customFormat="false" ht="15" hidden="false" customHeight="false" outlineLevel="0" collapsed="false">
      <c r="A6792" s="884" t="s">
        <v>28603</v>
      </c>
      <c r="B6792" s="884" t="n">
        <v>4374</v>
      </c>
      <c r="C6792" s="885" t="s">
        <v>29558</v>
      </c>
      <c r="D6792" s="884" t="s">
        <v>28605</v>
      </c>
      <c r="E6792" s="884" t="s">
        <v>29559</v>
      </c>
      <c r="F6792" s="884" t="s">
        <v>29559</v>
      </c>
    </row>
    <row r="6793" customFormat="false" ht="23.25" hidden="false" customHeight="false" outlineLevel="0" collapsed="false">
      <c r="A6793" s="884" t="s">
        <v>28603</v>
      </c>
      <c r="B6793" s="884" t="n">
        <v>7568</v>
      </c>
      <c r="C6793" s="885" t="s">
        <v>29560</v>
      </c>
      <c r="D6793" s="884" t="s">
        <v>28605</v>
      </c>
      <c r="E6793" s="884" t="s">
        <v>10394</v>
      </c>
      <c r="F6793" s="884" t="s">
        <v>10394</v>
      </c>
    </row>
    <row r="6794" customFormat="false" ht="23.25" hidden="false" customHeight="false" outlineLevel="0" collapsed="false">
      <c r="A6794" s="884" t="s">
        <v>28603</v>
      </c>
      <c r="B6794" s="884" t="n">
        <v>7584</v>
      </c>
      <c r="C6794" s="885" t="s">
        <v>29561</v>
      </c>
      <c r="D6794" s="884" t="s">
        <v>28605</v>
      </c>
      <c r="E6794" s="884" t="s">
        <v>9051</v>
      </c>
      <c r="F6794" s="884" t="s">
        <v>9051</v>
      </c>
    </row>
    <row r="6795" customFormat="false" ht="15" hidden="false" customHeight="false" outlineLevel="0" collapsed="false">
      <c r="A6795" s="884" t="s">
        <v>28603</v>
      </c>
      <c r="B6795" s="884" t="n">
        <v>11945</v>
      </c>
      <c r="C6795" s="885" t="s">
        <v>29562</v>
      </c>
      <c r="D6795" s="884" t="s">
        <v>28605</v>
      </c>
      <c r="E6795" s="884" t="s">
        <v>10944</v>
      </c>
      <c r="F6795" s="884" t="s">
        <v>10944</v>
      </c>
    </row>
    <row r="6796" customFormat="false" ht="15" hidden="false" customHeight="false" outlineLevel="0" collapsed="false">
      <c r="A6796" s="884" t="s">
        <v>28603</v>
      </c>
      <c r="B6796" s="884" t="n">
        <v>11946</v>
      </c>
      <c r="C6796" s="885" t="s">
        <v>29563</v>
      </c>
      <c r="D6796" s="884" t="s">
        <v>28605</v>
      </c>
      <c r="E6796" s="884" t="s">
        <v>10056</v>
      </c>
      <c r="F6796" s="884" t="s">
        <v>10056</v>
      </c>
    </row>
    <row r="6797" customFormat="false" ht="15" hidden="false" customHeight="false" outlineLevel="0" collapsed="false">
      <c r="A6797" s="884" t="s">
        <v>28603</v>
      </c>
      <c r="B6797" s="884" t="n">
        <v>4375</v>
      </c>
      <c r="C6797" s="885" t="s">
        <v>29564</v>
      </c>
      <c r="D6797" s="884" t="s">
        <v>28605</v>
      </c>
      <c r="E6797" s="884" t="s">
        <v>11989</v>
      </c>
      <c r="F6797" s="884" t="s">
        <v>11989</v>
      </c>
    </row>
    <row r="6798" customFormat="false" ht="23.25" hidden="false" customHeight="false" outlineLevel="0" collapsed="false">
      <c r="A6798" s="884" t="s">
        <v>28603</v>
      </c>
      <c r="B6798" s="884" t="n">
        <v>11950</v>
      </c>
      <c r="C6798" s="885" t="s">
        <v>29565</v>
      </c>
      <c r="D6798" s="884" t="s">
        <v>28605</v>
      </c>
      <c r="E6798" s="884" t="s">
        <v>10493</v>
      </c>
      <c r="F6798" s="884" t="s">
        <v>10493</v>
      </c>
    </row>
    <row r="6799" customFormat="false" ht="15" hidden="false" customHeight="false" outlineLevel="0" collapsed="false">
      <c r="A6799" s="884" t="s">
        <v>28603</v>
      </c>
      <c r="B6799" s="884" t="n">
        <v>4376</v>
      </c>
      <c r="C6799" s="885" t="s">
        <v>29566</v>
      </c>
      <c r="D6799" s="884" t="s">
        <v>28605</v>
      </c>
      <c r="E6799" s="884" t="s">
        <v>10799</v>
      </c>
      <c r="F6799" s="884" t="s">
        <v>10799</v>
      </c>
    </row>
    <row r="6800" customFormat="false" ht="23.25" hidden="false" customHeight="false" outlineLevel="0" collapsed="false">
      <c r="A6800" s="884" t="s">
        <v>28603</v>
      </c>
      <c r="B6800" s="884" t="n">
        <v>7583</v>
      </c>
      <c r="C6800" s="885" t="s">
        <v>29567</v>
      </c>
      <c r="D6800" s="884" t="s">
        <v>28605</v>
      </c>
      <c r="E6800" s="884" t="s">
        <v>28369</v>
      </c>
      <c r="F6800" s="884" t="s">
        <v>28369</v>
      </c>
    </row>
    <row r="6801" customFormat="false" ht="23.25" hidden="false" customHeight="false" outlineLevel="0" collapsed="false">
      <c r="A6801" s="884" t="s">
        <v>28603</v>
      </c>
      <c r="B6801" s="884" t="n">
        <v>4350</v>
      </c>
      <c r="C6801" s="885" t="s">
        <v>29568</v>
      </c>
      <c r="D6801" s="884" t="s">
        <v>28605</v>
      </c>
      <c r="E6801" s="884" t="s">
        <v>24856</v>
      </c>
      <c r="F6801" s="884" t="s">
        <v>24856</v>
      </c>
    </row>
    <row r="6802" customFormat="false" ht="15" hidden="false" customHeight="false" outlineLevel="0" collapsed="false">
      <c r="A6802" s="884" t="s">
        <v>28603</v>
      </c>
      <c r="B6802" s="884" t="n">
        <v>39886</v>
      </c>
      <c r="C6802" s="885" t="s">
        <v>29569</v>
      </c>
      <c r="D6802" s="884" t="s">
        <v>28605</v>
      </c>
      <c r="E6802" s="884" t="s">
        <v>23113</v>
      </c>
      <c r="F6802" s="884" t="s">
        <v>23113</v>
      </c>
    </row>
    <row r="6803" customFormat="false" ht="15" hidden="false" customHeight="false" outlineLevel="0" collapsed="false">
      <c r="A6803" s="884" t="s">
        <v>28603</v>
      </c>
      <c r="B6803" s="884" t="n">
        <v>39887</v>
      </c>
      <c r="C6803" s="885" t="s">
        <v>29570</v>
      </c>
      <c r="D6803" s="884" t="s">
        <v>28605</v>
      </c>
      <c r="E6803" s="884" t="s">
        <v>27262</v>
      </c>
      <c r="F6803" s="884" t="s">
        <v>27262</v>
      </c>
    </row>
    <row r="6804" customFormat="false" ht="15" hidden="false" customHeight="false" outlineLevel="0" collapsed="false">
      <c r="A6804" s="884" t="s">
        <v>28603</v>
      </c>
      <c r="B6804" s="884" t="n">
        <v>39888</v>
      </c>
      <c r="C6804" s="885" t="s">
        <v>29571</v>
      </c>
      <c r="D6804" s="884" t="s">
        <v>28605</v>
      </c>
      <c r="E6804" s="884" t="s">
        <v>23737</v>
      </c>
      <c r="F6804" s="884" t="s">
        <v>23737</v>
      </c>
    </row>
    <row r="6805" customFormat="false" ht="15" hidden="false" customHeight="false" outlineLevel="0" collapsed="false">
      <c r="A6805" s="884" t="s">
        <v>28603</v>
      </c>
      <c r="B6805" s="884" t="n">
        <v>39890</v>
      </c>
      <c r="C6805" s="885" t="s">
        <v>29572</v>
      </c>
      <c r="D6805" s="884" t="s">
        <v>28605</v>
      </c>
      <c r="E6805" s="884" t="s">
        <v>15002</v>
      </c>
      <c r="F6805" s="884" t="s">
        <v>15002</v>
      </c>
    </row>
    <row r="6806" customFormat="false" ht="15" hidden="false" customHeight="false" outlineLevel="0" collapsed="false">
      <c r="A6806" s="884" t="s">
        <v>28603</v>
      </c>
      <c r="B6806" s="884" t="n">
        <v>39891</v>
      </c>
      <c r="C6806" s="885" t="s">
        <v>29573</v>
      </c>
      <c r="D6806" s="884" t="s">
        <v>28605</v>
      </c>
      <c r="E6806" s="884" t="s">
        <v>24990</v>
      </c>
      <c r="F6806" s="884" t="s">
        <v>24990</v>
      </c>
    </row>
    <row r="6807" customFormat="false" ht="15" hidden="false" customHeight="false" outlineLevel="0" collapsed="false">
      <c r="A6807" s="884" t="s">
        <v>28603</v>
      </c>
      <c r="B6807" s="884" t="n">
        <v>39892</v>
      </c>
      <c r="C6807" s="885" t="s">
        <v>29574</v>
      </c>
      <c r="D6807" s="884" t="s">
        <v>28605</v>
      </c>
      <c r="E6807" s="884" t="s">
        <v>29575</v>
      </c>
      <c r="F6807" s="884" t="s">
        <v>29575</v>
      </c>
    </row>
    <row r="6808" customFormat="false" ht="15" hidden="false" customHeight="false" outlineLevel="0" collapsed="false">
      <c r="A6808" s="884" t="s">
        <v>28603</v>
      </c>
      <c r="B6808" s="884" t="n">
        <v>790</v>
      </c>
      <c r="C6808" s="885" t="s">
        <v>29576</v>
      </c>
      <c r="D6808" s="884" t="s">
        <v>28605</v>
      </c>
      <c r="E6808" s="884" t="s">
        <v>16936</v>
      </c>
      <c r="F6808" s="884" t="s">
        <v>16936</v>
      </c>
    </row>
    <row r="6809" customFormat="false" ht="15" hidden="false" customHeight="false" outlineLevel="0" collapsed="false">
      <c r="A6809" s="884" t="s">
        <v>28603</v>
      </c>
      <c r="B6809" s="884" t="n">
        <v>766</v>
      </c>
      <c r="C6809" s="885" t="s">
        <v>29577</v>
      </c>
      <c r="D6809" s="884" t="s">
        <v>28605</v>
      </c>
      <c r="E6809" s="884" t="s">
        <v>16936</v>
      </c>
      <c r="F6809" s="884" t="s">
        <v>16936</v>
      </c>
    </row>
    <row r="6810" customFormat="false" ht="15" hidden="false" customHeight="false" outlineLevel="0" collapsed="false">
      <c r="A6810" s="884" t="s">
        <v>28603</v>
      </c>
      <c r="B6810" s="884" t="n">
        <v>791</v>
      </c>
      <c r="C6810" s="885" t="s">
        <v>29578</v>
      </c>
      <c r="D6810" s="884" t="s">
        <v>28605</v>
      </c>
      <c r="E6810" s="884" t="s">
        <v>16936</v>
      </c>
      <c r="F6810" s="884" t="s">
        <v>16936</v>
      </c>
    </row>
    <row r="6811" customFormat="false" ht="15" hidden="false" customHeight="false" outlineLevel="0" collapsed="false">
      <c r="A6811" s="884" t="s">
        <v>28603</v>
      </c>
      <c r="B6811" s="884" t="n">
        <v>767</v>
      </c>
      <c r="C6811" s="885" t="s">
        <v>29579</v>
      </c>
      <c r="D6811" s="884" t="s">
        <v>28605</v>
      </c>
      <c r="E6811" s="884" t="s">
        <v>16936</v>
      </c>
      <c r="F6811" s="884" t="s">
        <v>16936</v>
      </c>
    </row>
    <row r="6812" customFormat="false" ht="15" hidden="false" customHeight="false" outlineLevel="0" collapsed="false">
      <c r="A6812" s="884" t="s">
        <v>28603</v>
      </c>
      <c r="B6812" s="884" t="n">
        <v>768</v>
      </c>
      <c r="C6812" s="885" t="s">
        <v>29580</v>
      </c>
      <c r="D6812" s="884" t="s">
        <v>28605</v>
      </c>
      <c r="E6812" s="884" t="s">
        <v>21716</v>
      </c>
      <c r="F6812" s="884" t="s">
        <v>21716</v>
      </c>
    </row>
    <row r="6813" customFormat="false" ht="15" hidden="false" customHeight="false" outlineLevel="0" collapsed="false">
      <c r="A6813" s="884" t="s">
        <v>28603</v>
      </c>
      <c r="B6813" s="884" t="n">
        <v>789</v>
      </c>
      <c r="C6813" s="885" t="s">
        <v>29581</v>
      </c>
      <c r="D6813" s="884" t="s">
        <v>28605</v>
      </c>
      <c r="E6813" s="884" t="s">
        <v>12126</v>
      </c>
      <c r="F6813" s="884" t="s">
        <v>12126</v>
      </c>
    </row>
    <row r="6814" customFormat="false" ht="15" hidden="false" customHeight="false" outlineLevel="0" collapsed="false">
      <c r="A6814" s="884" t="s">
        <v>28603</v>
      </c>
      <c r="B6814" s="884" t="n">
        <v>769</v>
      </c>
      <c r="C6814" s="885" t="s">
        <v>29582</v>
      </c>
      <c r="D6814" s="884" t="s">
        <v>28605</v>
      </c>
      <c r="E6814" s="884" t="s">
        <v>21716</v>
      </c>
      <c r="F6814" s="884" t="s">
        <v>21716</v>
      </c>
    </row>
    <row r="6815" customFormat="false" ht="15" hidden="false" customHeight="false" outlineLevel="0" collapsed="false">
      <c r="A6815" s="884" t="s">
        <v>28603</v>
      </c>
      <c r="B6815" s="884" t="n">
        <v>770</v>
      </c>
      <c r="C6815" s="885" t="s">
        <v>29583</v>
      </c>
      <c r="D6815" s="884" t="s">
        <v>28605</v>
      </c>
      <c r="E6815" s="884" t="s">
        <v>11532</v>
      </c>
      <c r="F6815" s="884" t="s">
        <v>11532</v>
      </c>
    </row>
    <row r="6816" customFormat="false" ht="15" hidden="false" customHeight="false" outlineLevel="0" collapsed="false">
      <c r="A6816" s="884" t="s">
        <v>28603</v>
      </c>
      <c r="B6816" s="884" t="n">
        <v>12394</v>
      </c>
      <c r="C6816" s="885" t="s">
        <v>29584</v>
      </c>
      <c r="D6816" s="884" t="s">
        <v>28605</v>
      </c>
      <c r="E6816" s="884" t="s">
        <v>11532</v>
      </c>
      <c r="F6816" s="884" t="s">
        <v>11532</v>
      </c>
    </row>
    <row r="6817" customFormat="false" ht="15" hidden="false" customHeight="false" outlineLevel="0" collapsed="false">
      <c r="A6817" s="884" t="s">
        <v>28603</v>
      </c>
      <c r="B6817" s="884" t="n">
        <v>764</v>
      </c>
      <c r="C6817" s="885" t="s">
        <v>29585</v>
      </c>
      <c r="D6817" s="884" t="s">
        <v>28605</v>
      </c>
      <c r="E6817" s="884" t="s">
        <v>15912</v>
      </c>
      <c r="F6817" s="884" t="s">
        <v>15912</v>
      </c>
    </row>
    <row r="6818" customFormat="false" ht="15" hidden="false" customHeight="false" outlineLevel="0" collapsed="false">
      <c r="A6818" s="884" t="s">
        <v>28603</v>
      </c>
      <c r="B6818" s="884" t="n">
        <v>765</v>
      </c>
      <c r="C6818" s="885" t="s">
        <v>29586</v>
      </c>
      <c r="D6818" s="884" t="s">
        <v>28605</v>
      </c>
      <c r="E6818" s="884" t="s">
        <v>15912</v>
      </c>
      <c r="F6818" s="884" t="s">
        <v>15912</v>
      </c>
    </row>
    <row r="6819" customFormat="false" ht="15" hidden="false" customHeight="false" outlineLevel="0" collapsed="false">
      <c r="A6819" s="884" t="s">
        <v>28603</v>
      </c>
      <c r="B6819" s="884" t="n">
        <v>787</v>
      </c>
      <c r="C6819" s="885" t="s">
        <v>29587</v>
      </c>
      <c r="D6819" s="884" t="s">
        <v>28605</v>
      </c>
      <c r="E6819" s="884" t="s">
        <v>23852</v>
      </c>
      <c r="F6819" s="884" t="s">
        <v>23852</v>
      </c>
    </row>
    <row r="6820" customFormat="false" ht="15" hidden="false" customHeight="false" outlineLevel="0" collapsed="false">
      <c r="A6820" s="884" t="s">
        <v>28603</v>
      </c>
      <c r="B6820" s="884" t="n">
        <v>774</v>
      </c>
      <c r="C6820" s="885" t="s">
        <v>29588</v>
      </c>
      <c r="D6820" s="884" t="s">
        <v>28605</v>
      </c>
      <c r="E6820" s="884" t="s">
        <v>23852</v>
      </c>
      <c r="F6820" s="884" t="s">
        <v>23852</v>
      </c>
    </row>
    <row r="6821" customFormat="false" ht="15" hidden="false" customHeight="false" outlineLevel="0" collapsed="false">
      <c r="A6821" s="884" t="s">
        <v>28603</v>
      </c>
      <c r="B6821" s="884" t="n">
        <v>773</v>
      </c>
      <c r="C6821" s="885" t="s">
        <v>29589</v>
      </c>
      <c r="D6821" s="884" t="s">
        <v>28605</v>
      </c>
      <c r="E6821" s="884" t="s">
        <v>23852</v>
      </c>
      <c r="F6821" s="884" t="s">
        <v>23852</v>
      </c>
    </row>
    <row r="6822" customFormat="false" ht="15" hidden="false" customHeight="false" outlineLevel="0" collapsed="false">
      <c r="A6822" s="884" t="s">
        <v>28603</v>
      </c>
      <c r="B6822" s="884" t="n">
        <v>775</v>
      </c>
      <c r="C6822" s="885" t="s">
        <v>29590</v>
      </c>
      <c r="D6822" s="884" t="s">
        <v>28605</v>
      </c>
      <c r="E6822" s="884" t="s">
        <v>23852</v>
      </c>
      <c r="F6822" s="884" t="s">
        <v>23852</v>
      </c>
    </row>
    <row r="6823" customFormat="false" ht="15" hidden="false" customHeight="false" outlineLevel="0" collapsed="false">
      <c r="A6823" s="884" t="s">
        <v>28603</v>
      </c>
      <c r="B6823" s="884" t="n">
        <v>788</v>
      </c>
      <c r="C6823" s="885" t="s">
        <v>29591</v>
      </c>
      <c r="D6823" s="884" t="s">
        <v>28605</v>
      </c>
      <c r="E6823" s="884" t="s">
        <v>29592</v>
      </c>
      <c r="F6823" s="884" t="s">
        <v>29592</v>
      </c>
    </row>
    <row r="6824" customFormat="false" ht="15" hidden="false" customHeight="false" outlineLevel="0" collapsed="false">
      <c r="A6824" s="884" t="s">
        <v>28603</v>
      </c>
      <c r="B6824" s="884" t="n">
        <v>772</v>
      </c>
      <c r="C6824" s="885" t="s">
        <v>29593</v>
      </c>
      <c r="D6824" s="884" t="s">
        <v>28605</v>
      </c>
      <c r="E6824" s="884" t="s">
        <v>29592</v>
      </c>
      <c r="F6824" s="884" t="s">
        <v>29592</v>
      </c>
    </row>
    <row r="6825" customFormat="false" ht="15" hidden="false" customHeight="false" outlineLevel="0" collapsed="false">
      <c r="A6825" s="884" t="s">
        <v>28603</v>
      </c>
      <c r="B6825" s="884" t="n">
        <v>771</v>
      </c>
      <c r="C6825" s="885" t="s">
        <v>29594</v>
      </c>
      <c r="D6825" s="884" t="s">
        <v>28605</v>
      </c>
      <c r="E6825" s="884" t="s">
        <v>29592</v>
      </c>
      <c r="F6825" s="884" t="s">
        <v>29592</v>
      </c>
    </row>
    <row r="6826" customFormat="false" ht="15" hidden="false" customHeight="false" outlineLevel="0" collapsed="false">
      <c r="A6826" s="884" t="s">
        <v>28603</v>
      </c>
      <c r="B6826" s="884" t="n">
        <v>779</v>
      </c>
      <c r="C6826" s="885" t="s">
        <v>29595</v>
      </c>
      <c r="D6826" s="884" t="s">
        <v>28605</v>
      </c>
      <c r="E6826" s="884" t="s">
        <v>9048</v>
      </c>
      <c r="F6826" s="884" t="s">
        <v>9048</v>
      </c>
    </row>
    <row r="6827" customFormat="false" ht="15" hidden="false" customHeight="false" outlineLevel="0" collapsed="false">
      <c r="A6827" s="884" t="s">
        <v>28603</v>
      </c>
      <c r="B6827" s="884" t="n">
        <v>776</v>
      </c>
      <c r="C6827" s="885" t="s">
        <v>29596</v>
      </c>
      <c r="D6827" s="884" t="s">
        <v>28605</v>
      </c>
      <c r="E6827" s="884" t="s">
        <v>29597</v>
      </c>
      <c r="F6827" s="884" t="s">
        <v>29597</v>
      </c>
    </row>
    <row r="6828" customFormat="false" ht="15" hidden="false" customHeight="false" outlineLevel="0" collapsed="false">
      <c r="A6828" s="884" t="s">
        <v>28603</v>
      </c>
      <c r="B6828" s="884" t="n">
        <v>777</v>
      </c>
      <c r="C6828" s="885" t="s">
        <v>29598</v>
      </c>
      <c r="D6828" s="884" t="s">
        <v>28605</v>
      </c>
      <c r="E6828" s="884" t="s">
        <v>29599</v>
      </c>
      <c r="F6828" s="884" t="s">
        <v>29599</v>
      </c>
    </row>
    <row r="6829" customFormat="false" ht="15" hidden="false" customHeight="false" outlineLevel="0" collapsed="false">
      <c r="A6829" s="884" t="s">
        <v>28603</v>
      </c>
      <c r="B6829" s="884" t="n">
        <v>780</v>
      </c>
      <c r="C6829" s="885" t="s">
        <v>29600</v>
      </c>
      <c r="D6829" s="884" t="s">
        <v>28605</v>
      </c>
      <c r="E6829" s="884" t="s">
        <v>29601</v>
      </c>
      <c r="F6829" s="884" t="s">
        <v>29601</v>
      </c>
    </row>
    <row r="6830" customFormat="false" ht="15" hidden="false" customHeight="false" outlineLevel="0" collapsed="false">
      <c r="A6830" s="884" t="s">
        <v>28603</v>
      </c>
      <c r="B6830" s="884" t="n">
        <v>778</v>
      </c>
      <c r="C6830" s="885" t="s">
        <v>29602</v>
      </c>
      <c r="D6830" s="884" t="s">
        <v>28605</v>
      </c>
      <c r="E6830" s="884" t="s">
        <v>29597</v>
      </c>
      <c r="F6830" s="884" t="s">
        <v>29597</v>
      </c>
    </row>
    <row r="6831" customFormat="false" ht="15" hidden="false" customHeight="false" outlineLevel="0" collapsed="false">
      <c r="A6831" s="884" t="s">
        <v>28603</v>
      </c>
      <c r="B6831" s="884" t="n">
        <v>781</v>
      </c>
      <c r="C6831" s="885" t="s">
        <v>29603</v>
      </c>
      <c r="D6831" s="884" t="s">
        <v>28605</v>
      </c>
      <c r="E6831" s="884" t="s">
        <v>29604</v>
      </c>
      <c r="F6831" s="884" t="s">
        <v>29604</v>
      </c>
    </row>
    <row r="6832" customFormat="false" ht="15" hidden="false" customHeight="false" outlineLevel="0" collapsed="false">
      <c r="A6832" s="884" t="s">
        <v>28603</v>
      </c>
      <c r="B6832" s="884" t="n">
        <v>786</v>
      </c>
      <c r="C6832" s="885" t="s">
        <v>29605</v>
      </c>
      <c r="D6832" s="884" t="s">
        <v>28605</v>
      </c>
      <c r="E6832" s="884" t="s">
        <v>29604</v>
      </c>
      <c r="F6832" s="884" t="s">
        <v>29604</v>
      </c>
    </row>
    <row r="6833" customFormat="false" ht="15" hidden="false" customHeight="false" outlineLevel="0" collapsed="false">
      <c r="A6833" s="884" t="s">
        <v>28603</v>
      </c>
      <c r="B6833" s="884" t="n">
        <v>782</v>
      </c>
      <c r="C6833" s="885" t="s">
        <v>29606</v>
      </c>
      <c r="D6833" s="884" t="s">
        <v>28605</v>
      </c>
      <c r="E6833" s="884" t="s">
        <v>29604</v>
      </c>
      <c r="F6833" s="884" t="s">
        <v>29604</v>
      </c>
    </row>
    <row r="6834" customFormat="false" ht="15" hidden="false" customHeight="false" outlineLevel="0" collapsed="false">
      <c r="A6834" s="884" t="s">
        <v>28603</v>
      </c>
      <c r="B6834" s="884" t="n">
        <v>783</v>
      </c>
      <c r="C6834" s="885" t="s">
        <v>29607</v>
      </c>
      <c r="D6834" s="884" t="s">
        <v>28605</v>
      </c>
      <c r="E6834" s="884" t="s">
        <v>29608</v>
      </c>
      <c r="F6834" s="884" t="s">
        <v>29608</v>
      </c>
    </row>
    <row r="6835" customFormat="false" ht="15" hidden="false" customHeight="false" outlineLevel="0" collapsed="false">
      <c r="A6835" s="884" t="s">
        <v>28603</v>
      </c>
      <c r="B6835" s="884" t="n">
        <v>785</v>
      </c>
      <c r="C6835" s="885" t="s">
        <v>29609</v>
      </c>
      <c r="D6835" s="884" t="s">
        <v>28605</v>
      </c>
      <c r="E6835" s="884" t="s">
        <v>29610</v>
      </c>
      <c r="F6835" s="884" t="s">
        <v>29610</v>
      </c>
    </row>
    <row r="6836" customFormat="false" ht="15" hidden="false" customHeight="false" outlineLevel="0" collapsed="false">
      <c r="A6836" s="884" t="s">
        <v>28603</v>
      </c>
      <c r="B6836" s="884" t="n">
        <v>784</v>
      </c>
      <c r="C6836" s="885" t="s">
        <v>29611</v>
      </c>
      <c r="D6836" s="884" t="s">
        <v>28605</v>
      </c>
      <c r="E6836" s="884" t="s">
        <v>29612</v>
      </c>
      <c r="F6836" s="884" t="s">
        <v>29612</v>
      </c>
    </row>
    <row r="6837" customFormat="false" ht="15" hidden="false" customHeight="false" outlineLevel="0" collapsed="false">
      <c r="A6837" s="884" t="s">
        <v>28603</v>
      </c>
      <c r="B6837" s="884" t="n">
        <v>831</v>
      </c>
      <c r="C6837" s="885" t="s">
        <v>29613</v>
      </c>
      <c r="D6837" s="884" t="s">
        <v>28605</v>
      </c>
      <c r="E6837" s="884" t="s">
        <v>20280</v>
      </c>
      <c r="F6837" s="884" t="s">
        <v>20280</v>
      </c>
    </row>
    <row r="6838" customFormat="false" ht="15" hidden="false" customHeight="false" outlineLevel="0" collapsed="false">
      <c r="A6838" s="884" t="s">
        <v>28603</v>
      </c>
      <c r="B6838" s="884" t="n">
        <v>828</v>
      </c>
      <c r="C6838" s="885" t="s">
        <v>29614</v>
      </c>
      <c r="D6838" s="884" t="s">
        <v>28605</v>
      </c>
      <c r="E6838" s="884" t="s">
        <v>24856</v>
      </c>
      <c r="F6838" s="884" t="s">
        <v>24856</v>
      </c>
    </row>
    <row r="6839" customFormat="false" ht="15" hidden="false" customHeight="false" outlineLevel="0" collapsed="false">
      <c r="A6839" s="884" t="s">
        <v>28603</v>
      </c>
      <c r="B6839" s="884" t="n">
        <v>829</v>
      </c>
      <c r="C6839" s="885" t="s">
        <v>29615</v>
      </c>
      <c r="D6839" s="884" t="s">
        <v>28605</v>
      </c>
      <c r="E6839" s="884" t="s">
        <v>10304</v>
      </c>
      <c r="F6839" s="884" t="s">
        <v>10304</v>
      </c>
    </row>
    <row r="6840" customFormat="false" ht="15" hidden="false" customHeight="false" outlineLevel="0" collapsed="false">
      <c r="A6840" s="884" t="s">
        <v>28603</v>
      </c>
      <c r="B6840" s="884" t="n">
        <v>812</v>
      </c>
      <c r="C6840" s="885" t="s">
        <v>29616</v>
      </c>
      <c r="D6840" s="884" t="s">
        <v>28605</v>
      </c>
      <c r="E6840" s="884" t="s">
        <v>11635</v>
      </c>
      <c r="F6840" s="884" t="s">
        <v>11635</v>
      </c>
    </row>
    <row r="6841" customFormat="false" ht="15" hidden="false" customHeight="false" outlineLevel="0" collapsed="false">
      <c r="A6841" s="884" t="s">
        <v>28603</v>
      </c>
      <c r="B6841" s="884" t="n">
        <v>819</v>
      </c>
      <c r="C6841" s="885" t="s">
        <v>29617</v>
      </c>
      <c r="D6841" s="884" t="s">
        <v>28605</v>
      </c>
      <c r="E6841" s="884" t="s">
        <v>9794</v>
      </c>
      <c r="F6841" s="884" t="s">
        <v>9794</v>
      </c>
    </row>
    <row r="6842" customFormat="false" ht="15" hidden="false" customHeight="false" outlineLevel="0" collapsed="false">
      <c r="A6842" s="884" t="s">
        <v>28603</v>
      </c>
      <c r="B6842" s="884" t="n">
        <v>818</v>
      </c>
      <c r="C6842" s="885" t="s">
        <v>29618</v>
      </c>
      <c r="D6842" s="884" t="s">
        <v>28605</v>
      </c>
      <c r="E6842" s="884" t="s">
        <v>15798</v>
      </c>
      <c r="F6842" s="884" t="s">
        <v>15798</v>
      </c>
    </row>
    <row r="6843" customFormat="false" ht="15" hidden="false" customHeight="false" outlineLevel="0" collapsed="false">
      <c r="A6843" s="884" t="s">
        <v>28603</v>
      </c>
      <c r="B6843" s="884" t="n">
        <v>823</v>
      </c>
      <c r="C6843" s="885" t="s">
        <v>29619</v>
      </c>
      <c r="D6843" s="884" t="s">
        <v>28605</v>
      </c>
      <c r="E6843" s="884" t="s">
        <v>13727</v>
      </c>
      <c r="F6843" s="884" t="s">
        <v>13727</v>
      </c>
    </row>
    <row r="6844" customFormat="false" ht="15" hidden="false" customHeight="false" outlineLevel="0" collapsed="false">
      <c r="A6844" s="884" t="s">
        <v>28603</v>
      </c>
      <c r="B6844" s="884" t="n">
        <v>830</v>
      </c>
      <c r="C6844" s="885" t="s">
        <v>29620</v>
      </c>
      <c r="D6844" s="884" t="s">
        <v>28605</v>
      </c>
      <c r="E6844" s="884" t="s">
        <v>16059</v>
      </c>
      <c r="F6844" s="884" t="s">
        <v>16059</v>
      </c>
    </row>
    <row r="6845" customFormat="false" ht="15" hidden="false" customHeight="false" outlineLevel="0" collapsed="false">
      <c r="A6845" s="884" t="s">
        <v>28603</v>
      </c>
      <c r="B6845" s="884" t="n">
        <v>826</v>
      </c>
      <c r="C6845" s="885" t="s">
        <v>29621</v>
      </c>
      <c r="D6845" s="884" t="s">
        <v>28605</v>
      </c>
      <c r="E6845" s="884" t="s">
        <v>29622</v>
      </c>
      <c r="F6845" s="884" t="s">
        <v>29622</v>
      </c>
    </row>
    <row r="6846" customFormat="false" ht="15" hidden="false" customHeight="false" outlineLevel="0" collapsed="false">
      <c r="A6846" s="884" t="s">
        <v>28603</v>
      </c>
      <c r="B6846" s="884" t="n">
        <v>827</v>
      </c>
      <c r="C6846" s="885" t="s">
        <v>29623</v>
      </c>
      <c r="D6846" s="884" t="s">
        <v>28605</v>
      </c>
      <c r="E6846" s="884" t="s">
        <v>10485</v>
      </c>
      <c r="F6846" s="884" t="s">
        <v>10485</v>
      </c>
    </row>
    <row r="6847" customFormat="false" ht="15" hidden="false" customHeight="false" outlineLevel="0" collapsed="false">
      <c r="A6847" s="884" t="s">
        <v>28603</v>
      </c>
      <c r="B6847" s="884" t="n">
        <v>832</v>
      </c>
      <c r="C6847" s="885" t="s">
        <v>29624</v>
      </c>
      <c r="D6847" s="884" t="s">
        <v>28605</v>
      </c>
      <c r="E6847" s="884" t="s">
        <v>18556</v>
      </c>
      <c r="F6847" s="884" t="s">
        <v>18556</v>
      </c>
    </row>
    <row r="6848" customFormat="false" ht="15" hidden="false" customHeight="false" outlineLevel="0" collapsed="false">
      <c r="A6848" s="884" t="s">
        <v>28603</v>
      </c>
      <c r="B6848" s="884" t="n">
        <v>833</v>
      </c>
      <c r="C6848" s="885" t="s">
        <v>29625</v>
      </c>
      <c r="D6848" s="884" t="s">
        <v>28605</v>
      </c>
      <c r="E6848" s="884" t="s">
        <v>28684</v>
      </c>
      <c r="F6848" s="884" t="s">
        <v>28684</v>
      </c>
    </row>
    <row r="6849" customFormat="false" ht="15" hidden="false" customHeight="false" outlineLevel="0" collapsed="false">
      <c r="A6849" s="884" t="s">
        <v>28603</v>
      </c>
      <c r="B6849" s="884" t="n">
        <v>834</v>
      </c>
      <c r="C6849" s="885" t="s">
        <v>29626</v>
      </c>
      <c r="D6849" s="884" t="s">
        <v>28605</v>
      </c>
      <c r="E6849" s="884" t="s">
        <v>25047</v>
      </c>
      <c r="F6849" s="884" t="s">
        <v>25047</v>
      </c>
    </row>
    <row r="6850" customFormat="false" ht="15" hidden="false" customHeight="false" outlineLevel="0" collapsed="false">
      <c r="A6850" s="884" t="s">
        <v>28603</v>
      </c>
      <c r="B6850" s="884" t="n">
        <v>825</v>
      </c>
      <c r="C6850" s="885" t="s">
        <v>29627</v>
      </c>
      <c r="D6850" s="884" t="s">
        <v>28605</v>
      </c>
      <c r="E6850" s="884" t="s">
        <v>19657</v>
      </c>
      <c r="F6850" s="884" t="s">
        <v>19657</v>
      </c>
    </row>
    <row r="6851" customFormat="false" ht="15" hidden="false" customHeight="false" outlineLevel="0" collapsed="false">
      <c r="A6851" s="884" t="s">
        <v>28603</v>
      </c>
      <c r="B6851" s="884" t="n">
        <v>813</v>
      </c>
      <c r="C6851" s="885" t="s">
        <v>29628</v>
      </c>
      <c r="D6851" s="884" t="s">
        <v>28605</v>
      </c>
      <c r="E6851" s="884" t="s">
        <v>11120</v>
      </c>
      <c r="F6851" s="884" t="s">
        <v>11120</v>
      </c>
    </row>
    <row r="6852" customFormat="false" ht="15" hidden="false" customHeight="false" outlineLevel="0" collapsed="false">
      <c r="A6852" s="884" t="s">
        <v>28603</v>
      </c>
      <c r="B6852" s="884" t="n">
        <v>820</v>
      </c>
      <c r="C6852" s="885" t="s">
        <v>29629</v>
      </c>
      <c r="D6852" s="884" t="s">
        <v>28605</v>
      </c>
      <c r="E6852" s="884" t="s">
        <v>10915</v>
      </c>
      <c r="F6852" s="884" t="s">
        <v>10915</v>
      </c>
    </row>
    <row r="6853" customFormat="false" ht="15" hidden="false" customHeight="false" outlineLevel="0" collapsed="false">
      <c r="A6853" s="884" t="s">
        <v>28603</v>
      </c>
      <c r="B6853" s="884" t="n">
        <v>816</v>
      </c>
      <c r="C6853" s="885" t="s">
        <v>29630</v>
      </c>
      <c r="D6853" s="884" t="s">
        <v>28605</v>
      </c>
      <c r="E6853" s="884" t="s">
        <v>19378</v>
      </c>
      <c r="F6853" s="884" t="s">
        <v>19378</v>
      </c>
    </row>
    <row r="6854" customFormat="false" ht="15" hidden="false" customHeight="false" outlineLevel="0" collapsed="false">
      <c r="A6854" s="884" t="s">
        <v>28603</v>
      </c>
      <c r="B6854" s="884" t="n">
        <v>814</v>
      </c>
      <c r="C6854" s="885" t="s">
        <v>29631</v>
      </c>
      <c r="D6854" s="884" t="s">
        <v>28605</v>
      </c>
      <c r="E6854" s="884" t="s">
        <v>23737</v>
      </c>
      <c r="F6854" s="884" t="s">
        <v>23737</v>
      </c>
    </row>
    <row r="6855" customFormat="false" ht="15" hidden="false" customHeight="false" outlineLevel="0" collapsed="false">
      <c r="A6855" s="884" t="s">
        <v>28603</v>
      </c>
      <c r="B6855" s="884" t="n">
        <v>815</v>
      </c>
      <c r="C6855" s="885" t="s">
        <v>29632</v>
      </c>
      <c r="D6855" s="884" t="s">
        <v>28605</v>
      </c>
      <c r="E6855" s="884" t="s">
        <v>10930</v>
      </c>
      <c r="F6855" s="884" t="s">
        <v>10930</v>
      </c>
    </row>
    <row r="6856" customFormat="false" ht="15" hidden="false" customHeight="false" outlineLevel="0" collapsed="false">
      <c r="A6856" s="884" t="s">
        <v>28603</v>
      </c>
      <c r="B6856" s="884" t="n">
        <v>822</v>
      </c>
      <c r="C6856" s="885" t="s">
        <v>29633</v>
      </c>
      <c r="D6856" s="884" t="s">
        <v>28605</v>
      </c>
      <c r="E6856" s="884" t="s">
        <v>21740</v>
      </c>
      <c r="F6856" s="884" t="s">
        <v>21740</v>
      </c>
    </row>
    <row r="6857" customFormat="false" ht="15" hidden="false" customHeight="false" outlineLevel="0" collapsed="false">
      <c r="A6857" s="884" t="s">
        <v>28603</v>
      </c>
      <c r="B6857" s="884" t="n">
        <v>821</v>
      </c>
      <c r="C6857" s="885" t="s">
        <v>29634</v>
      </c>
      <c r="D6857" s="884" t="s">
        <v>28605</v>
      </c>
      <c r="E6857" s="884" t="s">
        <v>29635</v>
      </c>
      <c r="F6857" s="884" t="s">
        <v>29635</v>
      </c>
    </row>
    <row r="6858" customFormat="false" ht="15" hidden="false" customHeight="false" outlineLevel="0" collapsed="false">
      <c r="A6858" s="884" t="s">
        <v>28603</v>
      </c>
      <c r="B6858" s="884" t="n">
        <v>817</v>
      </c>
      <c r="C6858" s="885" t="s">
        <v>29636</v>
      </c>
      <c r="D6858" s="884" t="s">
        <v>28605</v>
      </c>
      <c r="E6858" s="884" t="s">
        <v>12813</v>
      </c>
      <c r="F6858" s="884" t="s">
        <v>12813</v>
      </c>
    </row>
    <row r="6859" customFormat="false" ht="15" hidden="false" customHeight="false" outlineLevel="0" collapsed="false">
      <c r="A6859" s="884" t="s">
        <v>28603</v>
      </c>
      <c r="B6859" s="884" t="n">
        <v>20086</v>
      </c>
      <c r="C6859" s="885" t="s">
        <v>29637</v>
      </c>
      <c r="D6859" s="884" t="s">
        <v>28605</v>
      </c>
      <c r="E6859" s="884" t="s">
        <v>10183</v>
      </c>
      <c r="F6859" s="884" t="s">
        <v>10183</v>
      </c>
    </row>
    <row r="6860" customFormat="false" ht="15" hidden="false" customHeight="false" outlineLevel="0" collapsed="false">
      <c r="A6860" s="884" t="s">
        <v>28603</v>
      </c>
      <c r="B6860" s="884" t="n">
        <v>39191</v>
      </c>
      <c r="C6860" s="885" t="s">
        <v>29638</v>
      </c>
      <c r="D6860" s="884" t="s">
        <v>28605</v>
      </c>
      <c r="E6860" s="884" t="s">
        <v>16919</v>
      </c>
      <c r="F6860" s="884" t="s">
        <v>16919</v>
      </c>
    </row>
    <row r="6861" customFormat="false" ht="15" hidden="false" customHeight="false" outlineLevel="0" collapsed="false">
      <c r="A6861" s="884" t="s">
        <v>28603</v>
      </c>
      <c r="B6861" s="884" t="n">
        <v>39190</v>
      </c>
      <c r="C6861" s="885" t="s">
        <v>29639</v>
      </c>
      <c r="D6861" s="884" t="s">
        <v>28605</v>
      </c>
      <c r="E6861" s="884" t="s">
        <v>29640</v>
      </c>
      <c r="F6861" s="884" t="s">
        <v>29640</v>
      </c>
    </row>
    <row r="6862" customFormat="false" ht="15" hidden="false" customHeight="false" outlineLevel="0" collapsed="false">
      <c r="A6862" s="884" t="s">
        <v>28603</v>
      </c>
      <c r="B6862" s="884" t="n">
        <v>39189</v>
      </c>
      <c r="C6862" s="885" t="s">
        <v>29641</v>
      </c>
      <c r="D6862" s="884" t="s">
        <v>28605</v>
      </c>
      <c r="E6862" s="884" t="s">
        <v>29642</v>
      </c>
      <c r="F6862" s="884" t="s">
        <v>29642</v>
      </c>
    </row>
    <row r="6863" customFormat="false" ht="15" hidden="false" customHeight="false" outlineLevel="0" collapsed="false">
      <c r="A6863" s="884" t="s">
        <v>28603</v>
      </c>
      <c r="B6863" s="884" t="n">
        <v>39186</v>
      </c>
      <c r="C6863" s="885" t="s">
        <v>29643</v>
      </c>
      <c r="D6863" s="884" t="s">
        <v>28605</v>
      </c>
      <c r="E6863" s="884" t="s">
        <v>25144</v>
      </c>
      <c r="F6863" s="884" t="s">
        <v>25144</v>
      </c>
    </row>
    <row r="6864" customFormat="false" ht="15" hidden="false" customHeight="false" outlineLevel="0" collapsed="false">
      <c r="A6864" s="884" t="s">
        <v>28603</v>
      </c>
      <c r="B6864" s="884" t="n">
        <v>39188</v>
      </c>
      <c r="C6864" s="885" t="s">
        <v>29644</v>
      </c>
      <c r="D6864" s="884" t="s">
        <v>28605</v>
      </c>
      <c r="E6864" s="884" t="s">
        <v>27864</v>
      </c>
      <c r="F6864" s="884" t="s">
        <v>27864</v>
      </c>
    </row>
    <row r="6865" customFormat="false" ht="15" hidden="false" customHeight="false" outlineLevel="0" collapsed="false">
      <c r="A6865" s="884" t="s">
        <v>28603</v>
      </c>
      <c r="B6865" s="884" t="n">
        <v>39187</v>
      </c>
      <c r="C6865" s="885" t="s">
        <v>29645</v>
      </c>
      <c r="D6865" s="884" t="s">
        <v>28605</v>
      </c>
      <c r="E6865" s="884" t="s">
        <v>12086</v>
      </c>
      <c r="F6865" s="884" t="s">
        <v>12086</v>
      </c>
    </row>
    <row r="6866" customFormat="false" ht="15" hidden="false" customHeight="false" outlineLevel="0" collapsed="false">
      <c r="A6866" s="884" t="s">
        <v>28603</v>
      </c>
      <c r="B6866" s="884" t="n">
        <v>39184</v>
      </c>
      <c r="C6866" s="885" t="s">
        <v>29646</v>
      </c>
      <c r="D6866" s="884" t="s">
        <v>28605</v>
      </c>
      <c r="E6866" s="884" t="s">
        <v>23876</v>
      </c>
      <c r="F6866" s="884" t="s">
        <v>23876</v>
      </c>
    </row>
    <row r="6867" customFormat="false" ht="15" hidden="false" customHeight="false" outlineLevel="0" collapsed="false">
      <c r="A6867" s="884" t="s">
        <v>28603</v>
      </c>
      <c r="B6867" s="884" t="n">
        <v>39185</v>
      </c>
      <c r="C6867" s="885" t="s">
        <v>29647</v>
      </c>
      <c r="D6867" s="884" t="s">
        <v>28605</v>
      </c>
      <c r="E6867" s="884" t="s">
        <v>9783</v>
      </c>
      <c r="F6867" s="884" t="s">
        <v>9783</v>
      </c>
    </row>
    <row r="6868" customFormat="false" ht="15" hidden="false" customHeight="false" outlineLevel="0" collapsed="false">
      <c r="A6868" s="884" t="s">
        <v>28603</v>
      </c>
      <c r="B6868" s="884" t="n">
        <v>39198</v>
      </c>
      <c r="C6868" s="885" t="s">
        <v>29648</v>
      </c>
      <c r="D6868" s="884" t="s">
        <v>28605</v>
      </c>
      <c r="E6868" s="884" t="s">
        <v>29649</v>
      </c>
      <c r="F6868" s="884" t="s">
        <v>29649</v>
      </c>
    </row>
    <row r="6869" customFormat="false" ht="15" hidden="false" customHeight="false" outlineLevel="0" collapsed="false">
      <c r="A6869" s="884" t="s">
        <v>28603</v>
      </c>
      <c r="B6869" s="884" t="n">
        <v>39197</v>
      </c>
      <c r="C6869" s="885" t="s">
        <v>29650</v>
      </c>
      <c r="D6869" s="884" t="s">
        <v>28605</v>
      </c>
      <c r="E6869" s="884" t="s">
        <v>26455</v>
      </c>
      <c r="F6869" s="884" t="s">
        <v>26455</v>
      </c>
    </row>
    <row r="6870" customFormat="false" ht="15" hidden="false" customHeight="false" outlineLevel="0" collapsed="false">
      <c r="A6870" s="884" t="s">
        <v>28603</v>
      </c>
      <c r="B6870" s="884" t="n">
        <v>39196</v>
      </c>
      <c r="C6870" s="885" t="s">
        <v>29651</v>
      </c>
      <c r="D6870" s="884" t="s">
        <v>28605</v>
      </c>
      <c r="E6870" s="884" t="s">
        <v>29652</v>
      </c>
      <c r="F6870" s="884" t="s">
        <v>29652</v>
      </c>
    </row>
    <row r="6871" customFormat="false" ht="15" hidden="false" customHeight="false" outlineLevel="0" collapsed="false">
      <c r="A6871" s="884" t="s">
        <v>28603</v>
      </c>
      <c r="B6871" s="884" t="n">
        <v>39199</v>
      </c>
      <c r="C6871" s="885" t="s">
        <v>29653</v>
      </c>
      <c r="D6871" s="884" t="s">
        <v>28605</v>
      </c>
      <c r="E6871" s="884" t="s">
        <v>29654</v>
      </c>
      <c r="F6871" s="884" t="s">
        <v>29654</v>
      </c>
    </row>
    <row r="6872" customFormat="false" ht="15" hidden="false" customHeight="false" outlineLevel="0" collapsed="false">
      <c r="A6872" s="884" t="s">
        <v>28603</v>
      </c>
      <c r="B6872" s="884" t="n">
        <v>39195</v>
      </c>
      <c r="C6872" s="885" t="s">
        <v>29655</v>
      </c>
      <c r="D6872" s="884" t="s">
        <v>28605</v>
      </c>
      <c r="E6872" s="884" t="s">
        <v>11018</v>
      </c>
      <c r="F6872" s="884" t="s">
        <v>11018</v>
      </c>
    </row>
    <row r="6873" customFormat="false" ht="15" hidden="false" customHeight="false" outlineLevel="0" collapsed="false">
      <c r="A6873" s="884" t="s">
        <v>28603</v>
      </c>
      <c r="B6873" s="884" t="n">
        <v>39194</v>
      </c>
      <c r="C6873" s="885" t="s">
        <v>29656</v>
      </c>
      <c r="D6873" s="884" t="s">
        <v>28605</v>
      </c>
      <c r="E6873" s="884" t="s">
        <v>20006</v>
      </c>
      <c r="F6873" s="884" t="s">
        <v>20006</v>
      </c>
    </row>
    <row r="6874" customFormat="false" ht="15" hidden="false" customHeight="false" outlineLevel="0" collapsed="false">
      <c r="A6874" s="884" t="s">
        <v>28603</v>
      </c>
      <c r="B6874" s="884" t="n">
        <v>39193</v>
      </c>
      <c r="C6874" s="885" t="s">
        <v>29657</v>
      </c>
      <c r="D6874" s="884" t="s">
        <v>28605</v>
      </c>
      <c r="E6874" s="884" t="s">
        <v>18756</v>
      </c>
      <c r="F6874" s="884" t="s">
        <v>18756</v>
      </c>
    </row>
    <row r="6875" customFormat="false" ht="15" hidden="false" customHeight="false" outlineLevel="0" collapsed="false">
      <c r="A6875" s="884" t="s">
        <v>28603</v>
      </c>
      <c r="B6875" s="884" t="n">
        <v>39192</v>
      </c>
      <c r="C6875" s="885" t="s">
        <v>29658</v>
      </c>
      <c r="D6875" s="884" t="s">
        <v>28605</v>
      </c>
      <c r="E6875" s="884" t="s">
        <v>22176</v>
      </c>
      <c r="F6875" s="884" t="s">
        <v>22176</v>
      </c>
    </row>
    <row r="6876" customFormat="false" ht="15" hidden="false" customHeight="false" outlineLevel="0" collapsed="false">
      <c r="A6876" s="884" t="s">
        <v>28603</v>
      </c>
      <c r="B6876" s="884" t="n">
        <v>39920</v>
      </c>
      <c r="C6876" s="885" t="s">
        <v>29659</v>
      </c>
      <c r="D6876" s="884" t="s">
        <v>28605</v>
      </c>
      <c r="E6876" s="884" t="s">
        <v>8828</v>
      </c>
      <c r="F6876" s="884" t="s">
        <v>8828</v>
      </c>
    </row>
    <row r="6877" customFormat="false" ht="15" hidden="false" customHeight="false" outlineLevel="0" collapsed="false">
      <c r="A6877" s="884" t="s">
        <v>28603</v>
      </c>
      <c r="B6877" s="884" t="n">
        <v>39201</v>
      </c>
      <c r="C6877" s="885" t="s">
        <v>29660</v>
      </c>
      <c r="D6877" s="884" t="s">
        <v>28605</v>
      </c>
      <c r="E6877" s="884" t="s">
        <v>29661</v>
      </c>
      <c r="F6877" s="884" t="s">
        <v>29661</v>
      </c>
    </row>
    <row r="6878" customFormat="false" ht="15" hidden="false" customHeight="false" outlineLevel="0" collapsed="false">
      <c r="A6878" s="884" t="s">
        <v>28603</v>
      </c>
      <c r="B6878" s="884" t="n">
        <v>39200</v>
      </c>
      <c r="C6878" s="885" t="s">
        <v>29662</v>
      </c>
      <c r="D6878" s="884" t="s">
        <v>28605</v>
      </c>
      <c r="E6878" s="884" t="s">
        <v>18776</v>
      </c>
      <c r="F6878" s="884" t="s">
        <v>18776</v>
      </c>
    </row>
    <row r="6879" customFormat="false" ht="15" hidden="false" customHeight="false" outlineLevel="0" collapsed="false">
      <c r="A6879" s="884" t="s">
        <v>28603</v>
      </c>
      <c r="B6879" s="884" t="n">
        <v>39203</v>
      </c>
      <c r="C6879" s="885" t="s">
        <v>29663</v>
      </c>
      <c r="D6879" s="884" t="s">
        <v>28605</v>
      </c>
      <c r="E6879" s="884" t="s">
        <v>17854</v>
      </c>
      <c r="F6879" s="884" t="s">
        <v>17854</v>
      </c>
    </row>
    <row r="6880" customFormat="false" ht="15" hidden="false" customHeight="false" outlineLevel="0" collapsed="false">
      <c r="A6880" s="884" t="s">
        <v>28603</v>
      </c>
      <c r="B6880" s="884" t="n">
        <v>39202</v>
      </c>
      <c r="C6880" s="885" t="s">
        <v>29664</v>
      </c>
      <c r="D6880" s="884" t="s">
        <v>28605</v>
      </c>
      <c r="E6880" s="884" t="s">
        <v>15132</v>
      </c>
      <c r="F6880" s="884" t="s">
        <v>15132</v>
      </c>
    </row>
    <row r="6881" customFormat="false" ht="15" hidden="false" customHeight="false" outlineLevel="0" collapsed="false">
      <c r="A6881" s="884" t="s">
        <v>28603</v>
      </c>
      <c r="B6881" s="884" t="n">
        <v>39205</v>
      </c>
      <c r="C6881" s="885" t="s">
        <v>29665</v>
      </c>
      <c r="D6881" s="884" t="s">
        <v>28605</v>
      </c>
      <c r="E6881" s="884" t="s">
        <v>29666</v>
      </c>
      <c r="F6881" s="884" t="s">
        <v>29666</v>
      </c>
    </row>
    <row r="6882" customFormat="false" ht="15" hidden="false" customHeight="false" outlineLevel="0" collapsed="false">
      <c r="A6882" s="884" t="s">
        <v>28603</v>
      </c>
      <c r="B6882" s="884" t="n">
        <v>39204</v>
      </c>
      <c r="C6882" s="885" t="s">
        <v>29667</v>
      </c>
      <c r="D6882" s="884" t="s">
        <v>28605</v>
      </c>
      <c r="E6882" s="884" t="s">
        <v>29668</v>
      </c>
      <c r="F6882" s="884" t="s">
        <v>29668</v>
      </c>
    </row>
    <row r="6883" customFormat="false" ht="15" hidden="false" customHeight="false" outlineLevel="0" collapsed="false">
      <c r="A6883" s="884" t="s">
        <v>28603</v>
      </c>
      <c r="B6883" s="884" t="n">
        <v>39206</v>
      </c>
      <c r="C6883" s="885" t="s">
        <v>29669</v>
      </c>
      <c r="D6883" s="884" t="s">
        <v>28605</v>
      </c>
      <c r="E6883" s="884" t="s">
        <v>20880</v>
      </c>
      <c r="F6883" s="884" t="s">
        <v>20880</v>
      </c>
    </row>
    <row r="6884" customFormat="false" ht="15" hidden="false" customHeight="false" outlineLevel="0" collapsed="false">
      <c r="A6884" s="884" t="s">
        <v>28603</v>
      </c>
      <c r="B6884" s="884" t="n">
        <v>797</v>
      </c>
      <c r="C6884" s="885" t="s">
        <v>29670</v>
      </c>
      <c r="D6884" s="884" t="s">
        <v>28605</v>
      </c>
      <c r="E6884" s="884" t="s">
        <v>16008</v>
      </c>
      <c r="F6884" s="884" t="s">
        <v>16008</v>
      </c>
    </row>
    <row r="6885" customFormat="false" ht="15" hidden="false" customHeight="false" outlineLevel="0" collapsed="false">
      <c r="A6885" s="884" t="s">
        <v>28603</v>
      </c>
      <c r="B6885" s="884" t="n">
        <v>798</v>
      </c>
      <c r="C6885" s="885" t="s">
        <v>29671</v>
      </c>
      <c r="D6885" s="884" t="s">
        <v>28605</v>
      </c>
      <c r="E6885" s="884" t="s">
        <v>23788</v>
      </c>
      <c r="F6885" s="884" t="s">
        <v>23788</v>
      </c>
    </row>
    <row r="6886" customFormat="false" ht="15" hidden="false" customHeight="false" outlineLevel="0" collapsed="false">
      <c r="A6886" s="884" t="s">
        <v>28603</v>
      </c>
      <c r="B6886" s="884" t="n">
        <v>796</v>
      </c>
      <c r="C6886" s="885" t="s">
        <v>29672</v>
      </c>
      <c r="D6886" s="884" t="s">
        <v>28605</v>
      </c>
      <c r="E6886" s="884" t="s">
        <v>11338</v>
      </c>
      <c r="F6886" s="884" t="s">
        <v>11338</v>
      </c>
    </row>
    <row r="6887" customFormat="false" ht="15" hidden="false" customHeight="false" outlineLevel="0" collapsed="false">
      <c r="A6887" s="884" t="s">
        <v>28603</v>
      </c>
      <c r="B6887" s="884" t="n">
        <v>799</v>
      </c>
      <c r="C6887" s="885" t="s">
        <v>29673</v>
      </c>
      <c r="D6887" s="884" t="s">
        <v>28605</v>
      </c>
      <c r="E6887" s="884" t="s">
        <v>23086</v>
      </c>
      <c r="F6887" s="884" t="s">
        <v>23086</v>
      </c>
    </row>
    <row r="6888" customFormat="false" ht="15" hidden="false" customHeight="false" outlineLevel="0" collapsed="false">
      <c r="A6888" s="884" t="s">
        <v>28603</v>
      </c>
      <c r="B6888" s="884" t="n">
        <v>792</v>
      </c>
      <c r="C6888" s="885" t="s">
        <v>29674</v>
      </c>
      <c r="D6888" s="884" t="s">
        <v>28605</v>
      </c>
      <c r="E6888" s="884" t="s">
        <v>23419</v>
      </c>
      <c r="F6888" s="884" t="s">
        <v>23419</v>
      </c>
    </row>
    <row r="6889" customFormat="false" ht="15" hidden="false" customHeight="false" outlineLevel="0" collapsed="false">
      <c r="A6889" s="884" t="s">
        <v>28603</v>
      </c>
      <c r="B6889" s="884" t="n">
        <v>804</v>
      </c>
      <c r="C6889" s="885" t="s">
        <v>29675</v>
      </c>
      <c r="D6889" s="884" t="s">
        <v>28605</v>
      </c>
      <c r="E6889" s="884" t="s">
        <v>16912</v>
      </c>
      <c r="F6889" s="884" t="s">
        <v>16912</v>
      </c>
    </row>
    <row r="6890" customFormat="false" ht="15" hidden="false" customHeight="false" outlineLevel="0" collapsed="false">
      <c r="A6890" s="884" t="s">
        <v>28603</v>
      </c>
      <c r="B6890" s="884" t="n">
        <v>793</v>
      </c>
      <c r="C6890" s="885" t="s">
        <v>29676</v>
      </c>
      <c r="D6890" s="884" t="s">
        <v>28605</v>
      </c>
      <c r="E6890" s="884" t="s">
        <v>9048</v>
      </c>
      <c r="F6890" s="884" t="s">
        <v>9048</v>
      </c>
    </row>
    <row r="6891" customFormat="false" ht="15" hidden="false" customHeight="false" outlineLevel="0" collapsed="false">
      <c r="A6891" s="884" t="s">
        <v>28603</v>
      </c>
      <c r="B6891" s="884" t="n">
        <v>801</v>
      </c>
      <c r="C6891" s="885" t="s">
        <v>29677</v>
      </c>
      <c r="D6891" s="884" t="s">
        <v>28605</v>
      </c>
      <c r="E6891" s="884" t="s">
        <v>23818</v>
      </c>
      <c r="F6891" s="884" t="s">
        <v>23818</v>
      </c>
    </row>
    <row r="6892" customFormat="false" ht="15" hidden="false" customHeight="false" outlineLevel="0" collapsed="false">
      <c r="A6892" s="884" t="s">
        <v>28603</v>
      </c>
      <c r="B6892" s="884" t="n">
        <v>794</v>
      </c>
      <c r="C6892" s="885" t="s">
        <v>29678</v>
      </c>
      <c r="D6892" s="884" t="s">
        <v>28605</v>
      </c>
      <c r="E6892" s="884" t="s">
        <v>29411</v>
      </c>
      <c r="F6892" s="884" t="s">
        <v>29411</v>
      </c>
    </row>
    <row r="6893" customFormat="false" ht="15" hidden="false" customHeight="false" outlineLevel="0" collapsed="false">
      <c r="A6893" s="884" t="s">
        <v>28603</v>
      </c>
      <c r="B6893" s="884" t="n">
        <v>802</v>
      </c>
      <c r="C6893" s="885" t="s">
        <v>29679</v>
      </c>
      <c r="D6893" s="884" t="s">
        <v>28605</v>
      </c>
      <c r="E6893" s="884" t="s">
        <v>15860</v>
      </c>
      <c r="F6893" s="884" t="s">
        <v>15860</v>
      </c>
    </row>
    <row r="6894" customFormat="false" ht="15" hidden="false" customHeight="false" outlineLevel="0" collapsed="false">
      <c r="A6894" s="884" t="s">
        <v>28603</v>
      </c>
      <c r="B6894" s="884" t="n">
        <v>803</v>
      </c>
      <c r="C6894" s="885" t="s">
        <v>29680</v>
      </c>
      <c r="D6894" s="884" t="s">
        <v>28605</v>
      </c>
      <c r="E6894" s="884" t="s">
        <v>21543</v>
      </c>
      <c r="F6894" s="884" t="s">
        <v>21543</v>
      </c>
    </row>
    <row r="6895" customFormat="false" ht="15" hidden="false" customHeight="false" outlineLevel="0" collapsed="false">
      <c r="A6895" s="884" t="s">
        <v>28603</v>
      </c>
      <c r="B6895" s="884" t="n">
        <v>38001</v>
      </c>
      <c r="C6895" s="885" t="s">
        <v>29681</v>
      </c>
      <c r="D6895" s="884" t="s">
        <v>28605</v>
      </c>
      <c r="E6895" s="884" t="s">
        <v>11523</v>
      </c>
      <c r="F6895" s="884" t="s">
        <v>11523</v>
      </c>
    </row>
    <row r="6896" customFormat="false" ht="15" hidden="false" customHeight="false" outlineLevel="0" collapsed="false">
      <c r="A6896" s="884" t="s">
        <v>28603</v>
      </c>
      <c r="B6896" s="884" t="n">
        <v>38002</v>
      </c>
      <c r="C6896" s="885" t="s">
        <v>29682</v>
      </c>
      <c r="D6896" s="884" t="s">
        <v>28605</v>
      </c>
      <c r="E6896" s="884" t="s">
        <v>18581</v>
      </c>
      <c r="F6896" s="884" t="s">
        <v>18581</v>
      </c>
    </row>
    <row r="6897" customFormat="false" ht="15" hidden="false" customHeight="false" outlineLevel="0" collapsed="false">
      <c r="A6897" s="884" t="s">
        <v>28603</v>
      </c>
      <c r="B6897" s="884" t="n">
        <v>38003</v>
      </c>
      <c r="C6897" s="885" t="s">
        <v>29683</v>
      </c>
      <c r="D6897" s="884" t="s">
        <v>28605</v>
      </c>
      <c r="E6897" s="884" t="s">
        <v>10741</v>
      </c>
      <c r="F6897" s="884" t="s">
        <v>10741</v>
      </c>
    </row>
    <row r="6898" customFormat="false" ht="15" hidden="false" customHeight="false" outlineLevel="0" collapsed="false">
      <c r="A6898" s="884" t="s">
        <v>28603</v>
      </c>
      <c r="B6898" s="884" t="n">
        <v>38004</v>
      </c>
      <c r="C6898" s="885" t="s">
        <v>29684</v>
      </c>
      <c r="D6898" s="884" t="s">
        <v>28605</v>
      </c>
      <c r="E6898" s="884" t="s">
        <v>19093</v>
      </c>
      <c r="F6898" s="884" t="s">
        <v>19093</v>
      </c>
    </row>
    <row r="6899" customFormat="false" ht="15" hidden="false" customHeight="false" outlineLevel="0" collapsed="false">
      <c r="A6899" s="884" t="s">
        <v>28603</v>
      </c>
      <c r="B6899" s="884" t="n">
        <v>36327</v>
      </c>
      <c r="C6899" s="885" t="s">
        <v>29685</v>
      </c>
      <c r="D6899" s="884" t="s">
        <v>28605</v>
      </c>
      <c r="E6899" s="884" t="s">
        <v>28546</v>
      </c>
      <c r="F6899" s="884" t="s">
        <v>28546</v>
      </c>
    </row>
    <row r="6900" customFormat="false" ht="15" hidden="false" customHeight="false" outlineLevel="0" collapsed="false">
      <c r="A6900" s="884" t="s">
        <v>28603</v>
      </c>
      <c r="B6900" s="884" t="n">
        <v>38992</v>
      </c>
      <c r="C6900" s="885" t="s">
        <v>29686</v>
      </c>
      <c r="D6900" s="884" t="s">
        <v>28605</v>
      </c>
      <c r="E6900" s="884" t="s">
        <v>26493</v>
      </c>
      <c r="F6900" s="884" t="s">
        <v>26493</v>
      </c>
    </row>
    <row r="6901" customFormat="false" ht="15" hidden="false" customHeight="false" outlineLevel="0" collapsed="false">
      <c r="A6901" s="884" t="s">
        <v>28603</v>
      </c>
      <c r="B6901" s="884" t="n">
        <v>38993</v>
      </c>
      <c r="C6901" s="885" t="s">
        <v>29687</v>
      </c>
      <c r="D6901" s="884" t="s">
        <v>28605</v>
      </c>
      <c r="E6901" s="884" t="s">
        <v>15912</v>
      </c>
      <c r="F6901" s="884" t="s">
        <v>15912</v>
      </c>
    </row>
    <row r="6902" customFormat="false" ht="15" hidden="false" customHeight="false" outlineLevel="0" collapsed="false">
      <c r="A6902" s="884" t="s">
        <v>28603</v>
      </c>
      <c r="B6902" s="884" t="n">
        <v>38418</v>
      </c>
      <c r="C6902" s="885" t="s">
        <v>29688</v>
      </c>
      <c r="D6902" s="884" t="s">
        <v>28605</v>
      </c>
      <c r="E6902" s="884" t="s">
        <v>11916</v>
      </c>
      <c r="F6902" s="884" t="s">
        <v>11916</v>
      </c>
    </row>
    <row r="6903" customFormat="false" ht="15" hidden="false" customHeight="false" outlineLevel="0" collapsed="false">
      <c r="A6903" s="884" t="s">
        <v>28603</v>
      </c>
      <c r="B6903" s="884" t="n">
        <v>39178</v>
      </c>
      <c r="C6903" s="885" t="s">
        <v>29689</v>
      </c>
      <c r="D6903" s="884" t="s">
        <v>28605</v>
      </c>
      <c r="E6903" s="884" t="s">
        <v>11286</v>
      </c>
      <c r="F6903" s="884" t="s">
        <v>11286</v>
      </c>
    </row>
    <row r="6904" customFormat="false" ht="15" hidden="false" customHeight="false" outlineLevel="0" collapsed="false">
      <c r="A6904" s="884" t="s">
        <v>28603</v>
      </c>
      <c r="B6904" s="884" t="n">
        <v>39177</v>
      </c>
      <c r="C6904" s="885" t="s">
        <v>29690</v>
      </c>
      <c r="D6904" s="884" t="s">
        <v>28605</v>
      </c>
      <c r="E6904" s="884" t="s">
        <v>23122</v>
      </c>
      <c r="F6904" s="884" t="s">
        <v>23122</v>
      </c>
    </row>
    <row r="6905" customFormat="false" ht="15" hidden="false" customHeight="false" outlineLevel="0" collapsed="false">
      <c r="A6905" s="884" t="s">
        <v>28603</v>
      </c>
      <c r="B6905" s="884" t="n">
        <v>39174</v>
      </c>
      <c r="C6905" s="885" t="s">
        <v>29691</v>
      </c>
      <c r="D6905" s="884" t="s">
        <v>28605</v>
      </c>
      <c r="E6905" s="884" t="s">
        <v>14959</v>
      </c>
      <c r="F6905" s="884" t="s">
        <v>14959</v>
      </c>
    </row>
    <row r="6906" customFormat="false" ht="15" hidden="false" customHeight="false" outlineLevel="0" collapsed="false">
      <c r="A6906" s="884" t="s">
        <v>28603</v>
      </c>
      <c r="B6906" s="884" t="n">
        <v>39176</v>
      </c>
      <c r="C6906" s="885" t="s">
        <v>29692</v>
      </c>
      <c r="D6906" s="884" t="s">
        <v>28605</v>
      </c>
      <c r="E6906" s="884" t="s">
        <v>23803</v>
      </c>
      <c r="F6906" s="884" t="s">
        <v>23803</v>
      </c>
    </row>
    <row r="6907" customFormat="false" ht="15" hidden="false" customHeight="false" outlineLevel="0" collapsed="false">
      <c r="A6907" s="884" t="s">
        <v>28603</v>
      </c>
      <c r="B6907" s="884" t="n">
        <v>39180</v>
      </c>
      <c r="C6907" s="885" t="s">
        <v>29693</v>
      </c>
      <c r="D6907" s="884" t="s">
        <v>28605</v>
      </c>
      <c r="E6907" s="884" t="s">
        <v>11238</v>
      </c>
      <c r="F6907" s="884" t="s">
        <v>11238</v>
      </c>
    </row>
    <row r="6908" customFormat="false" ht="15" hidden="false" customHeight="false" outlineLevel="0" collapsed="false">
      <c r="A6908" s="884" t="s">
        <v>28603</v>
      </c>
      <c r="B6908" s="884" t="n">
        <v>39179</v>
      </c>
      <c r="C6908" s="885" t="s">
        <v>29694</v>
      </c>
      <c r="D6908" s="884" t="s">
        <v>28605</v>
      </c>
      <c r="E6908" s="884" t="s">
        <v>10986</v>
      </c>
      <c r="F6908" s="884" t="s">
        <v>10986</v>
      </c>
    </row>
    <row r="6909" customFormat="false" ht="15" hidden="false" customHeight="false" outlineLevel="0" collapsed="false">
      <c r="A6909" s="884" t="s">
        <v>28603</v>
      </c>
      <c r="B6909" s="884" t="n">
        <v>39175</v>
      </c>
      <c r="C6909" s="885" t="s">
        <v>29695</v>
      </c>
      <c r="D6909" s="884" t="s">
        <v>28605</v>
      </c>
      <c r="E6909" s="884" t="s">
        <v>11656</v>
      </c>
      <c r="F6909" s="884" t="s">
        <v>11656</v>
      </c>
    </row>
    <row r="6910" customFormat="false" ht="15" hidden="false" customHeight="false" outlineLevel="0" collapsed="false">
      <c r="A6910" s="884" t="s">
        <v>28603</v>
      </c>
      <c r="B6910" s="884" t="n">
        <v>39217</v>
      </c>
      <c r="C6910" s="885" t="s">
        <v>29696</v>
      </c>
      <c r="D6910" s="884" t="s">
        <v>28605</v>
      </c>
      <c r="E6910" s="884" t="s">
        <v>10394</v>
      </c>
      <c r="F6910" s="884" t="s">
        <v>10394</v>
      </c>
    </row>
    <row r="6911" customFormat="false" ht="15" hidden="false" customHeight="false" outlineLevel="0" collapsed="false">
      <c r="A6911" s="884" t="s">
        <v>28603</v>
      </c>
      <c r="B6911" s="884" t="n">
        <v>39181</v>
      </c>
      <c r="C6911" s="885" t="s">
        <v>29697</v>
      </c>
      <c r="D6911" s="884" t="s">
        <v>28605</v>
      </c>
      <c r="E6911" s="884" t="s">
        <v>11788</v>
      </c>
      <c r="F6911" s="884" t="s">
        <v>11788</v>
      </c>
    </row>
    <row r="6912" customFormat="false" ht="15" hidden="false" customHeight="false" outlineLevel="0" collapsed="false">
      <c r="A6912" s="884" t="s">
        <v>28603</v>
      </c>
      <c r="B6912" s="884" t="n">
        <v>39182</v>
      </c>
      <c r="C6912" s="885" t="s">
        <v>29698</v>
      </c>
      <c r="D6912" s="884" t="s">
        <v>28605</v>
      </c>
      <c r="E6912" s="884" t="s">
        <v>29699</v>
      </c>
      <c r="F6912" s="884" t="s">
        <v>29699</v>
      </c>
    </row>
    <row r="6913" customFormat="false" ht="23.25" hidden="false" customHeight="false" outlineLevel="0" collapsed="false">
      <c r="A6913" s="884" t="s">
        <v>28603</v>
      </c>
      <c r="B6913" s="884" t="n">
        <v>12616</v>
      </c>
      <c r="C6913" s="885" t="s">
        <v>29700</v>
      </c>
      <c r="D6913" s="884" t="s">
        <v>28605</v>
      </c>
      <c r="E6913" s="884" t="s">
        <v>10986</v>
      </c>
      <c r="F6913" s="884" t="s">
        <v>10986</v>
      </c>
    </row>
    <row r="6914" customFormat="false" ht="23.25" hidden="false" customHeight="false" outlineLevel="0" collapsed="false">
      <c r="A6914" s="884" t="s">
        <v>28603</v>
      </c>
      <c r="B6914" s="884" t="n">
        <v>1049</v>
      </c>
      <c r="C6914" s="885" t="s">
        <v>29701</v>
      </c>
      <c r="D6914" s="884" t="s">
        <v>28605</v>
      </c>
      <c r="E6914" s="884" t="s">
        <v>16089</v>
      </c>
      <c r="F6914" s="884" t="s">
        <v>16089</v>
      </c>
    </row>
    <row r="6915" customFormat="false" ht="23.25" hidden="false" customHeight="false" outlineLevel="0" collapsed="false">
      <c r="A6915" s="884" t="s">
        <v>28603</v>
      </c>
      <c r="B6915" s="884" t="n">
        <v>1099</v>
      </c>
      <c r="C6915" s="885" t="s">
        <v>29702</v>
      </c>
      <c r="D6915" s="884" t="s">
        <v>28605</v>
      </c>
      <c r="E6915" s="884" t="s">
        <v>15944</v>
      </c>
      <c r="F6915" s="884" t="s">
        <v>15944</v>
      </c>
    </row>
    <row r="6916" customFormat="false" ht="23.25" hidden="false" customHeight="false" outlineLevel="0" collapsed="false">
      <c r="A6916" s="884" t="s">
        <v>28603</v>
      </c>
      <c r="B6916" s="884" t="n">
        <v>39678</v>
      </c>
      <c r="C6916" s="885" t="s">
        <v>29703</v>
      </c>
      <c r="D6916" s="884" t="s">
        <v>28605</v>
      </c>
      <c r="E6916" s="884" t="s">
        <v>29704</v>
      </c>
      <c r="F6916" s="884" t="s">
        <v>29704</v>
      </c>
    </row>
    <row r="6917" customFormat="false" ht="23.25" hidden="false" customHeight="false" outlineLevel="0" collapsed="false">
      <c r="A6917" s="884" t="s">
        <v>28603</v>
      </c>
      <c r="B6917" s="884" t="n">
        <v>1050</v>
      </c>
      <c r="C6917" s="885" t="s">
        <v>29705</v>
      </c>
      <c r="D6917" s="884" t="s">
        <v>28605</v>
      </c>
      <c r="E6917" s="884" t="s">
        <v>23116</v>
      </c>
      <c r="F6917" s="884" t="s">
        <v>23116</v>
      </c>
    </row>
    <row r="6918" customFormat="false" ht="23.25" hidden="false" customHeight="false" outlineLevel="0" collapsed="false">
      <c r="A6918" s="884" t="s">
        <v>28603</v>
      </c>
      <c r="B6918" s="884" t="n">
        <v>1101</v>
      </c>
      <c r="C6918" s="885" t="s">
        <v>29706</v>
      </c>
      <c r="D6918" s="884" t="s">
        <v>28605</v>
      </c>
      <c r="E6918" s="884" t="s">
        <v>18003</v>
      </c>
      <c r="F6918" s="884" t="s">
        <v>18003</v>
      </c>
    </row>
    <row r="6919" customFormat="false" ht="23.25" hidden="false" customHeight="false" outlineLevel="0" collapsed="false">
      <c r="A6919" s="884" t="s">
        <v>28603</v>
      </c>
      <c r="B6919" s="884" t="n">
        <v>1100</v>
      </c>
      <c r="C6919" s="885" t="s">
        <v>29707</v>
      </c>
      <c r="D6919" s="884" t="s">
        <v>28605</v>
      </c>
      <c r="E6919" s="884" t="s">
        <v>20360</v>
      </c>
      <c r="F6919" s="884" t="s">
        <v>20360</v>
      </c>
    </row>
    <row r="6920" customFormat="false" ht="23.25" hidden="false" customHeight="false" outlineLevel="0" collapsed="false">
      <c r="A6920" s="884" t="s">
        <v>28603</v>
      </c>
      <c r="B6920" s="884" t="n">
        <v>39679</v>
      </c>
      <c r="C6920" s="885" t="s">
        <v>29708</v>
      </c>
      <c r="D6920" s="884" t="s">
        <v>28605</v>
      </c>
      <c r="E6920" s="884" t="s">
        <v>29709</v>
      </c>
      <c r="F6920" s="884" t="s">
        <v>29709</v>
      </c>
    </row>
    <row r="6921" customFormat="false" ht="23.25" hidden="false" customHeight="false" outlineLevel="0" collapsed="false">
      <c r="A6921" s="884" t="s">
        <v>28603</v>
      </c>
      <c r="B6921" s="884" t="n">
        <v>1098</v>
      </c>
      <c r="C6921" s="885" t="s">
        <v>29710</v>
      </c>
      <c r="D6921" s="884" t="s">
        <v>28605</v>
      </c>
      <c r="E6921" s="884" t="s">
        <v>10772</v>
      </c>
      <c r="F6921" s="884" t="s">
        <v>10772</v>
      </c>
    </row>
    <row r="6922" customFormat="false" ht="23.25" hidden="false" customHeight="false" outlineLevel="0" collapsed="false">
      <c r="A6922" s="884" t="s">
        <v>28603</v>
      </c>
      <c r="B6922" s="884" t="n">
        <v>1102</v>
      </c>
      <c r="C6922" s="885" t="s">
        <v>29711</v>
      </c>
      <c r="D6922" s="884" t="s">
        <v>28605</v>
      </c>
      <c r="E6922" s="884" t="s">
        <v>27102</v>
      </c>
      <c r="F6922" s="884" t="s">
        <v>27102</v>
      </c>
    </row>
    <row r="6923" customFormat="false" ht="23.25" hidden="false" customHeight="false" outlineLevel="0" collapsed="false">
      <c r="A6923" s="884" t="s">
        <v>28603</v>
      </c>
      <c r="B6923" s="884" t="n">
        <v>1051</v>
      </c>
      <c r="C6923" s="885" t="s">
        <v>29712</v>
      </c>
      <c r="D6923" s="884" t="s">
        <v>28605</v>
      </c>
      <c r="E6923" s="884" t="s">
        <v>10284</v>
      </c>
      <c r="F6923" s="884" t="s">
        <v>10284</v>
      </c>
    </row>
    <row r="6924" customFormat="false" ht="15" hidden="false" customHeight="false" outlineLevel="0" collapsed="false">
      <c r="A6924" s="884" t="s">
        <v>28603</v>
      </c>
      <c r="B6924" s="884" t="n">
        <v>37399</v>
      </c>
      <c r="C6924" s="885" t="s">
        <v>29713</v>
      </c>
      <c r="D6924" s="884" t="s">
        <v>28605</v>
      </c>
      <c r="E6924" s="884" t="s">
        <v>17562</v>
      </c>
      <c r="F6924" s="884" t="s">
        <v>17562</v>
      </c>
    </row>
    <row r="6925" customFormat="false" ht="23.25" hidden="false" customHeight="false" outlineLevel="0" collapsed="false">
      <c r="A6925" s="884" t="s">
        <v>28603</v>
      </c>
      <c r="B6925" s="884" t="n">
        <v>42014</v>
      </c>
      <c r="C6925" s="885" t="s">
        <v>29714</v>
      </c>
      <c r="D6925" s="884" t="s">
        <v>28689</v>
      </c>
      <c r="E6925" s="884" t="s">
        <v>8568</v>
      </c>
      <c r="F6925" s="884" t="s">
        <v>8568</v>
      </c>
    </row>
    <row r="6926" customFormat="false" ht="15" hidden="false" customHeight="false" outlineLevel="0" collapsed="false">
      <c r="A6926" s="884" t="s">
        <v>28603</v>
      </c>
      <c r="B6926" s="884" t="n">
        <v>42012</v>
      </c>
      <c r="C6926" s="885" t="s">
        <v>29715</v>
      </c>
      <c r="D6926" s="884" t="s">
        <v>28689</v>
      </c>
      <c r="E6926" s="884" t="s">
        <v>11040</v>
      </c>
      <c r="F6926" s="884" t="s">
        <v>11040</v>
      </c>
    </row>
    <row r="6927" customFormat="false" ht="15" hidden="false" customHeight="false" outlineLevel="0" collapsed="false">
      <c r="A6927" s="884" t="s">
        <v>28603</v>
      </c>
      <c r="B6927" s="884" t="n">
        <v>42013</v>
      </c>
      <c r="C6927" s="885" t="s">
        <v>29716</v>
      </c>
      <c r="D6927" s="884" t="s">
        <v>28689</v>
      </c>
      <c r="E6927" s="884" t="s">
        <v>15982</v>
      </c>
      <c r="F6927" s="884" t="s">
        <v>15982</v>
      </c>
    </row>
    <row r="6928" customFormat="false" ht="15" hidden="false" customHeight="false" outlineLevel="0" collapsed="false">
      <c r="A6928" s="884" t="s">
        <v>28603</v>
      </c>
      <c r="B6928" s="884" t="n">
        <v>25004</v>
      </c>
      <c r="C6928" s="885" t="s">
        <v>29717</v>
      </c>
      <c r="D6928" s="884" t="s">
        <v>28689</v>
      </c>
      <c r="E6928" s="884" t="s">
        <v>12817</v>
      </c>
      <c r="F6928" s="884" t="s">
        <v>12817</v>
      </c>
    </row>
    <row r="6929" customFormat="false" ht="15" hidden="false" customHeight="false" outlineLevel="0" collapsed="false">
      <c r="A6929" s="884" t="s">
        <v>28603</v>
      </c>
      <c r="B6929" s="884" t="n">
        <v>25002</v>
      </c>
      <c r="C6929" s="885" t="s">
        <v>29718</v>
      </c>
      <c r="D6929" s="884" t="s">
        <v>28689</v>
      </c>
      <c r="E6929" s="884" t="s">
        <v>12318</v>
      </c>
      <c r="F6929" s="884" t="s">
        <v>12318</v>
      </c>
    </row>
    <row r="6930" customFormat="false" ht="15" hidden="false" customHeight="false" outlineLevel="0" collapsed="false">
      <c r="A6930" s="884" t="s">
        <v>28603</v>
      </c>
      <c r="B6930" s="884" t="n">
        <v>37409</v>
      </c>
      <c r="C6930" s="885" t="s">
        <v>29719</v>
      </c>
      <c r="D6930" s="884" t="s">
        <v>28689</v>
      </c>
      <c r="E6930" s="884" t="s">
        <v>17756</v>
      </c>
      <c r="F6930" s="884" t="s">
        <v>17756</v>
      </c>
    </row>
    <row r="6931" customFormat="false" ht="15" hidden="false" customHeight="false" outlineLevel="0" collapsed="false">
      <c r="A6931" s="884" t="s">
        <v>28603</v>
      </c>
      <c r="B6931" s="884" t="n">
        <v>841</v>
      </c>
      <c r="C6931" s="885" t="s">
        <v>29720</v>
      </c>
      <c r="D6931" s="884" t="s">
        <v>28689</v>
      </c>
      <c r="E6931" s="884" t="s">
        <v>21516</v>
      </c>
      <c r="F6931" s="884" t="s">
        <v>21516</v>
      </c>
    </row>
    <row r="6932" customFormat="false" ht="15" hidden="false" customHeight="false" outlineLevel="0" collapsed="false">
      <c r="A6932" s="884" t="s">
        <v>28603</v>
      </c>
      <c r="B6932" s="884" t="n">
        <v>25005</v>
      </c>
      <c r="C6932" s="885" t="s">
        <v>29721</v>
      </c>
      <c r="D6932" s="884" t="s">
        <v>28689</v>
      </c>
      <c r="E6932" s="884" t="s">
        <v>29722</v>
      </c>
      <c r="F6932" s="884" t="s">
        <v>29722</v>
      </c>
    </row>
    <row r="6933" customFormat="false" ht="15" hidden="false" customHeight="false" outlineLevel="0" collapsed="false">
      <c r="A6933" s="884" t="s">
        <v>28603</v>
      </c>
      <c r="B6933" s="884" t="n">
        <v>25003</v>
      </c>
      <c r="C6933" s="885" t="s">
        <v>29723</v>
      </c>
      <c r="D6933" s="884" t="s">
        <v>28689</v>
      </c>
      <c r="E6933" s="884" t="s">
        <v>16821</v>
      </c>
      <c r="F6933" s="884" t="s">
        <v>16821</v>
      </c>
    </row>
    <row r="6934" customFormat="false" ht="15" hidden="false" customHeight="false" outlineLevel="0" collapsed="false">
      <c r="A6934" s="884" t="s">
        <v>28603</v>
      </c>
      <c r="B6934" s="884" t="n">
        <v>37410</v>
      </c>
      <c r="C6934" s="885" t="s">
        <v>29724</v>
      </c>
      <c r="D6934" s="884" t="s">
        <v>28689</v>
      </c>
      <c r="E6934" s="884" t="s">
        <v>29722</v>
      </c>
      <c r="F6934" s="884" t="s">
        <v>29722</v>
      </c>
    </row>
    <row r="6935" customFormat="false" ht="15" hidden="false" customHeight="false" outlineLevel="0" collapsed="false">
      <c r="A6935" s="884" t="s">
        <v>28603</v>
      </c>
      <c r="B6935" s="884" t="n">
        <v>842</v>
      </c>
      <c r="C6935" s="885" t="s">
        <v>29725</v>
      </c>
      <c r="D6935" s="884" t="s">
        <v>28689</v>
      </c>
      <c r="E6935" s="884" t="s">
        <v>28116</v>
      </c>
      <c r="F6935" s="884" t="s">
        <v>28116</v>
      </c>
    </row>
    <row r="6936" customFormat="false" ht="15" hidden="false" customHeight="false" outlineLevel="0" collapsed="false">
      <c r="A6936" s="884" t="s">
        <v>28603</v>
      </c>
      <c r="B6936" s="884" t="n">
        <v>862</v>
      </c>
      <c r="C6936" s="885" t="s">
        <v>29726</v>
      </c>
      <c r="D6936" s="884" t="s">
        <v>28683</v>
      </c>
      <c r="E6936" s="884" t="s">
        <v>28737</v>
      </c>
      <c r="F6936" s="884" t="s">
        <v>28737</v>
      </c>
    </row>
    <row r="6937" customFormat="false" ht="15" hidden="false" customHeight="false" outlineLevel="0" collapsed="false">
      <c r="A6937" s="884" t="s">
        <v>28603</v>
      </c>
      <c r="B6937" s="884" t="n">
        <v>866</v>
      </c>
      <c r="C6937" s="885" t="s">
        <v>29727</v>
      </c>
      <c r="D6937" s="884" t="s">
        <v>28683</v>
      </c>
      <c r="E6937" s="884" t="s">
        <v>29728</v>
      </c>
      <c r="F6937" s="884" t="s">
        <v>29728</v>
      </c>
    </row>
    <row r="6938" customFormat="false" ht="15" hidden="false" customHeight="false" outlineLevel="0" collapsed="false">
      <c r="A6938" s="884" t="s">
        <v>28603</v>
      </c>
      <c r="B6938" s="884" t="n">
        <v>892</v>
      </c>
      <c r="C6938" s="885" t="s">
        <v>29729</v>
      </c>
      <c r="D6938" s="884" t="s">
        <v>28683</v>
      </c>
      <c r="E6938" s="884" t="s">
        <v>16662</v>
      </c>
      <c r="F6938" s="884" t="s">
        <v>16662</v>
      </c>
    </row>
    <row r="6939" customFormat="false" ht="15" hidden="false" customHeight="false" outlineLevel="0" collapsed="false">
      <c r="A6939" s="884" t="s">
        <v>28603</v>
      </c>
      <c r="B6939" s="884" t="n">
        <v>857</v>
      </c>
      <c r="C6939" s="885" t="s">
        <v>29730</v>
      </c>
      <c r="D6939" s="884" t="s">
        <v>28683</v>
      </c>
      <c r="E6939" s="884" t="s">
        <v>17573</v>
      </c>
      <c r="F6939" s="884" t="s">
        <v>17573</v>
      </c>
    </row>
    <row r="6940" customFormat="false" ht="15" hidden="false" customHeight="false" outlineLevel="0" collapsed="false">
      <c r="A6940" s="884" t="s">
        <v>28603</v>
      </c>
      <c r="B6940" s="884" t="n">
        <v>37404</v>
      </c>
      <c r="C6940" s="885" t="s">
        <v>29731</v>
      </c>
      <c r="D6940" s="884" t="s">
        <v>28683</v>
      </c>
      <c r="E6940" s="884" t="s">
        <v>29732</v>
      </c>
      <c r="F6940" s="884" t="s">
        <v>29732</v>
      </c>
    </row>
    <row r="6941" customFormat="false" ht="15" hidden="false" customHeight="false" outlineLevel="0" collapsed="false">
      <c r="A6941" s="884" t="s">
        <v>28603</v>
      </c>
      <c r="B6941" s="884" t="n">
        <v>868</v>
      </c>
      <c r="C6941" s="885" t="s">
        <v>29733</v>
      </c>
      <c r="D6941" s="884" t="s">
        <v>28683</v>
      </c>
      <c r="E6941" s="884" t="s">
        <v>29734</v>
      </c>
      <c r="F6941" s="884" t="s">
        <v>29734</v>
      </c>
    </row>
    <row r="6942" customFormat="false" ht="15" hidden="false" customHeight="false" outlineLevel="0" collapsed="false">
      <c r="A6942" s="884" t="s">
        <v>28603</v>
      </c>
      <c r="B6942" s="884" t="n">
        <v>870</v>
      </c>
      <c r="C6942" s="885" t="s">
        <v>29735</v>
      </c>
      <c r="D6942" s="884" t="s">
        <v>28683</v>
      </c>
      <c r="E6942" s="884" t="s">
        <v>29736</v>
      </c>
      <c r="F6942" s="884" t="s">
        <v>29736</v>
      </c>
    </row>
    <row r="6943" customFormat="false" ht="15" hidden="false" customHeight="false" outlineLevel="0" collapsed="false">
      <c r="A6943" s="884" t="s">
        <v>28603</v>
      </c>
      <c r="B6943" s="884" t="n">
        <v>863</v>
      </c>
      <c r="C6943" s="885" t="s">
        <v>29737</v>
      </c>
      <c r="D6943" s="884" t="s">
        <v>28683</v>
      </c>
      <c r="E6943" s="884" t="s">
        <v>19843</v>
      </c>
      <c r="F6943" s="884" t="s">
        <v>19843</v>
      </c>
    </row>
    <row r="6944" customFormat="false" ht="15" hidden="false" customHeight="false" outlineLevel="0" collapsed="false">
      <c r="A6944" s="884" t="s">
        <v>28603</v>
      </c>
      <c r="B6944" s="884" t="n">
        <v>867</v>
      </c>
      <c r="C6944" s="885" t="s">
        <v>29738</v>
      </c>
      <c r="D6944" s="884" t="s">
        <v>28683</v>
      </c>
      <c r="E6944" s="884" t="s">
        <v>29739</v>
      </c>
      <c r="F6944" s="884" t="s">
        <v>29739</v>
      </c>
    </row>
    <row r="6945" customFormat="false" ht="15" hidden="false" customHeight="false" outlineLevel="0" collapsed="false">
      <c r="A6945" s="884" t="s">
        <v>28603</v>
      </c>
      <c r="B6945" s="884" t="n">
        <v>891</v>
      </c>
      <c r="C6945" s="885" t="s">
        <v>29740</v>
      </c>
      <c r="D6945" s="884" t="s">
        <v>28683</v>
      </c>
      <c r="E6945" s="884" t="s">
        <v>29741</v>
      </c>
      <c r="F6945" s="884" t="s">
        <v>29741</v>
      </c>
    </row>
    <row r="6946" customFormat="false" ht="15" hidden="false" customHeight="false" outlineLevel="0" collapsed="false">
      <c r="A6946" s="884" t="s">
        <v>28603</v>
      </c>
      <c r="B6946" s="884" t="n">
        <v>864</v>
      </c>
      <c r="C6946" s="885" t="s">
        <v>29742</v>
      </c>
      <c r="D6946" s="884" t="s">
        <v>28683</v>
      </c>
      <c r="E6946" s="884" t="s">
        <v>22134</v>
      </c>
      <c r="F6946" s="884" t="s">
        <v>22134</v>
      </c>
    </row>
    <row r="6947" customFormat="false" ht="15" hidden="false" customHeight="false" outlineLevel="0" collapsed="false">
      <c r="A6947" s="884" t="s">
        <v>28603</v>
      </c>
      <c r="B6947" s="884" t="n">
        <v>865</v>
      </c>
      <c r="C6947" s="885" t="s">
        <v>29743</v>
      </c>
      <c r="D6947" s="884" t="s">
        <v>28683</v>
      </c>
      <c r="E6947" s="884" t="s">
        <v>29744</v>
      </c>
      <c r="F6947" s="884" t="s">
        <v>29744</v>
      </c>
    </row>
    <row r="6948" customFormat="false" ht="23.25" hidden="false" customHeight="false" outlineLevel="0" collapsed="false">
      <c r="A6948" s="884" t="s">
        <v>28603</v>
      </c>
      <c r="B6948" s="884" t="n">
        <v>1006</v>
      </c>
      <c r="C6948" s="885" t="s">
        <v>29745</v>
      </c>
      <c r="D6948" s="884" t="s">
        <v>28683</v>
      </c>
      <c r="E6948" s="884" t="s">
        <v>29746</v>
      </c>
      <c r="F6948" s="884" t="s">
        <v>29746</v>
      </c>
    </row>
    <row r="6949" customFormat="false" ht="15" hidden="false" customHeight="false" outlineLevel="0" collapsed="false">
      <c r="A6949" s="884" t="s">
        <v>28603</v>
      </c>
      <c r="B6949" s="884" t="n">
        <v>948</v>
      </c>
      <c r="C6949" s="885" t="s">
        <v>29747</v>
      </c>
      <c r="D6949" s="884" t="s">
        <v>28683</v>
      </c>
      <c r="E6949" s="884" t="s">
        <v>10566</v>
      </c>
      <c r="F6949" s="884" t="s">
        <v>10566</v>
      </c>
    </row>
    <row r="6950" customFormat="false" ht="15" hidden="false" customHeight="false" outlineLevel="0" collapsed="false">
      <c r="A6950" s="884" t="s">
        <v>28603</v>
      </c>
      <c r="B6950" s="884" t="n">
        <v>947</v>
      </c>
      <c r="C6950" s="885" t="s">
        <v>29748</v>
      </c>
      <c r="D6950" s="884" t="s">
        <v>28683</v>
      </c>
      <c r="E6950" s="884" t="s">
        <v>29749</v>
      </c>
      <c r="F6950" s="884" t="s">
        <v>29749</v>
      </c>
    </row>
    <row r="6951" customFormat="false" ht="15" hidden="false" customHeight="false" outlineLevel="0" collapsed="false">
      <c r="A6951" s="884" t="s">
        <v>28603</v>
      </c>
      <c r="B6951" s="884" t="n">
        <v>911</v>
      </c>
      <c r="C6951" s="885" t="s">
        <v>29750</v>
      </c>
      <c r="D6951" s="884" t="s">
        <v>28683</v>
      </c>
      <c r="E6951" s="884" t="s">
        <v>25255</v>
      </c>
      <c r="F6951" s="884" t="s">
        <v>25255</v>
      </c>
    </row>
    <row r="6952" customFormat="false" ht="15" hidden="false" customHeight="false" outlineLevel="0" collapsed="false">
      <c r="A6952" s="884" t="s">
        <v>28603</v>
      </c>
      <c r="B6952" s="884" t="n">
        <v>925</v>
      </c>
      <c r="C6952" s="885" t="s">
        <v>29751</v>
      </c>
      <c r="D6952" s="884" t="s">
        <v>28683</v>
      </c>
      <c r="E6952" s="884" t="s">
        <v>29752</v>
      </c>
      <c r="F6952" s="884" t="s">
        <v>29752</v>
      </c>
    </row>
    <row r="6953" customFormat="false" ht="15" hidden="false" customHeight="false" outlineLevel="0" collapsed="false">
      <c r="A6953" s="884" t="s">
        <v>28603</v>
      </c>
      <c r="B6953" s="884" t="n">
        <v>954</v>
      </c>
      <c r="C6953" s="885" t="s">
        <v>29753</v>
      </c>
      <c r="D6953" s="884" t="s">
        <v>28683</v>
      </c>
      <c r="E6953" s="884" t="s">
        <v>29754</v>
      </c>
      <c r="F6953" s="884" t="s">
        <v>29754</v>
      </c>
    </row>
    <row r="6954" customFormat="false" ht="15" hidden="false" customHeight="false" outlineLevel="0" collapsed="false">
      <c r="A6954" s="884" t="s">
        <v>28603</v>
      </c>
      <c r="B6954" s="884" t="n">
        <v>901</v>
      </c>
      <c r="C6954" s="885" t="s">
        <v>29755</v>
      </c>
      <c r="D6954" s="884" t="s">
        <v>28683</v>
      </c>
      <c r="E6954" s="884" t="s">
        <v>15420</v>
      </c>
      <c r="F6954" s="884" t="s">
        <v>15420</v>
      </c>
    </row>
    <row r="6955" customFormat="false" ht="15" hidden="false" customHeight="false" outlineLevel="0" collapsed="false">
      <c r="A6955" s="884" t="s">
        <v>28603</v>
      </c>
      <c r="B6955" s="884" t="n">
        <v>926</v>
      </c>
      <c r="C6955" s="885" t="s">
        <v>29756</v>
      </c>
      <c r="D6955" s="884" t="s">
        <v>28683</v>
      </c>
      <c r="E6955" s="884" t="s">
        <v>29757</v>
      </c>
      <c r="F6955" s="884" t="s">
        <v>29757</v>
      </c>
    </row>
    <row r="6956" customFormat="false" ht="15" hidden="false" customHeight="false" outlineLevel="0" collapsed="false">
      <c r="A6956" s="884" t="s">
        <v>28603</v>
      </c>
      <c r="B6956" s="884" t="n">
        <v>912</v>
      </c>
      <c r="C6956" s="885" t="s">
        <v>29758</v>
      </c>
      <c r="D6956" s="884" t="s">
        <v>28683</v>
      </c>
      <c r="E6956" s="884" t="s">
        <v>27514</v>
      </c>
      <c r="F6956" s="884" t="s">
        <v>27514</v>
      </c>
    </row>
    <row r="6957" customFormat="false" ht="15" hidden="false" customHeight="false" outlineLevel="0" collapsed="false">
      <c r="A6957" s="884" t="s">
        <v>28603</v>
      </c>
      <c r="B6957" s="884" t="n">
        <v>955</v>
      </c>
      <c r="C6957" s="885" t="s">
        <v>29759</v>
      </c>
      <c r="D6957" s="884" t="s">
        <v>28683</v>
      </c>
      <c r="E6957" s="884" t="s">
        <v>9035</v>
      </c>
      <c r="F6957" s="884" t="s">
        <v>9035</v>
      </c>
    </row>
    <row r="6958" customFormat="false" ht="15" hidden="false" customHeight="false" outlineLevel="0" collapsed="false">
      <c r="A6958" s="884" t="s">
        <v>28603</v>
      </c>
      <c r="B6958" s="884" t="n">
        <v>946</v>
      </c>
      <c r="C6958" s="885" t="s">
        <v>29760</v>
      </c>
      <c r="D6958" s="884" t="s">
        <v>28683</v>
      </c>
      <c r="E6958" s="884" t="s">
        <v>21975</v>
      </c>
      <c r="F6958" s="884" t="s">
        <v>21975</v>
      </c>
    </row>
    <row r="6959" customFormat="false" ht="15" hidden="false" customHeight="false" outlineLevel="0" collapsed="false">
      <c r="A6959" s="884" t="s">
        <v>28603</v>
      </c>
      <c r="B6959" s="884" t="n">
        <v>953</v>
      </c>
      <c r="C6959" s="885" t="s">
        <v>29761</v>
      </c>
      <c r="D6959" s="884" t="s">
        <v>28683</v>
      </c>
      <c r="E6959" s="884" t="s">
        <v>29762</v>
      </c>
      <c r="F6959" s="884" t="s">
        <v>29762</v>
      </c>
    </row>
    <row r="6960" customFormat="false" ht="15" hidden="false" customHeight="false" outlineLevel="0" collapsed="false">
      <c r="A6960" s="884" t="s">
        <v>28603</v>
      </c>
      <c r="B6960" s="884" t="n">
        <v>902</v>
      </c>
      <c r="C6960" s="885" t="s">
        <v>29763</v>
      </c>
      <c r="D6960" s="884" t="s">
        <v>28683</v>
      </c>
      <c r="E6960" s="884" t="s">
        <v>10295</v>
      </c>
      <c r="F6960" s="884" t="s">
        <v>10295</v>
      </c>
    </row>
    <row r="6961" customFormat="false" ht="15" hidden="false" customHeight="false" outlineLevel="0" collapsed="false">
      <c r="A6961" s="884" t="s">
        <v>28603</v>
      </c>
      <c r="B6961" s="884" t="n">
        <v>927</v>
      </c>
      <c r="C6961" s="885" t="s">
        <v>29764</v>
      </c>
      <c r="D6961" s="884" t="s">
        <v>28683</v>
      </c>
      <c r="E6961" s="884" t="s">
        <v>24826</v>
      </c>
      <c r="F6961" s="884" t="s">
        <v>24826</v>
      </c>
    </row>
    <row r="6962" customFormat="false" ht="15" hidden="false" customHeight="false" outlineLevel="0" collapsed="false">
      <c r="A6962" s="884" t="s">
        <v>28603</v>
      </c>
      <c r="B6962" s="884" t="n">
        <v>913</v>
      </c>
      <c r="C6962" s="885" t="s">
        <v>29765</v>
      </c>
      <c r="D6962" s="884" t="s">
        <v>28683</v>
      </c>
      <c r="E6962" s="884" t="s">
        <v>29766</v>
      </c>
      <c r="F6962" s="884" t="s">
        <v>29766</v>
      </c>
    </row>
    <row r="6963" customFormat="false" ht="15" hidden="false" customHeight="false" outlineLevel="0" collapsed="false">
      <c r="A6963" s="884" t="s">
        <v>28603</v>
      </c>
      <c r="B6963" s="884" t="n">
        <v>903</v>
      </c>
      <c r="C6963" s="885" t="s">
        <v>29767</v>
      </c>
      <c r="D6963" s="884" t="s">
        <v>28683</v>
      </c>
      <c r="E6963" s="884" t="s">
        <v>29768</v>
      </c>
      <c r="F6963" s="884" t="s">
        <v>29768</v>
      </c>
    </row>
    <row r="6964" customFormat="false" ht="15" hidden="false" customHeight="false" outlineLevel="0" collapsed="false">
      <c r="A6964" s="884" t="s">
        <v>28603</v>
      </c>
      <c r="B6964" s="884" t="n">
        <v>945</v>
      </c>
      <c r="C6964" s="885" t="s">
        <v>29769</v>
      </c>
      <c r="D6964" s="884" t="s">
        <v>28683</v>
      </c>
      <c r="E6964" s="884" t="s">
        <v>29770</v>
      </c>
      <c r="F6964" s="884" t="s">
        <v>29770</v>
      </c>
    </row>
    <row r="6965" customFormat="false" ht="15" hidden="false" customHeight="false" outlineLevel="0" collapsed="false">
      <c r="A6965" s="884" t="s">
        <v>28603</v>
      </c>
      <c r="B6965" s="884" t="n">
        <v>914</v>
      </c>
      <c r="C6965" s="885" t="s">
        <v>29771</v>
      </c>
      <c r="D6965" s="884" t="s">
        <v>28683</v>
      </c>
      <c r="E6965" s="884" t="s">
        <v>29772</v>
      </c>
      <c r="F6965" s="884" t="s">
        <v>29772</v>
      </c>
    </row>
    <row r="6966" customFormat="false" ht="23.25" hidden="false" customHeight="false" outlineLevel="0" collapsed="false">
      <c r="A6966" s="884" t="s">
        <v>28603</v>
      </c>
      <c r="B6966" s="884" t="n">
        <v>993</v>
      </c>
      <c r="C6966" s="885" t="s">
        <v>29773</v>
      </c>
      <c r="D6966" s="884" t="s">
        <v>28683</v>
      </c>
      <c r="E6966" s="884" t="s">
        <v>8995</v>
      </c>
      <c r="F6966" s="884" t="s">
        <v>8995</v>
      </c>
    </row>
    <row r="6967" customFormat="false" ht="23.25" hidden="false" customHeight="false" outlineLevel="0" collapsed="false">
      <c r="A6967" s="884" t="s">
        <v>28603</v>
      </c>
      <c r="B6967" s="884" t="n">
        <v>1020</v>
      </c>
      <c r="C6967" s="885" t="s">
        <v>29774</v>
      </c>
      <c r="D6967" s="884" t="s">
        <v>28683</v>
      </c>
      <c r="E6967" s="884" t="s">
        <v>8837</v>
      </c>
      <c r="F6967" s="884" t="s">
        <v>8837</v>
      </c>
    </row>
    <row r="6968" customFormat="false" ht="23.25" hidden="false" customHeight="false" outlineLevel="0" collapsed="false">
      <c r="A6968" s="884" t="s">
        <v>28603</v>
      </c>
      <c r="B6968" s="884" t="n">
        <v>1017</v>
      </c>
      <c r="C6968" s="885" t="s">
        <v>29775</v>
      </c>
      <c r="D6968" s="884" t="s">
        <v>28683</v>
      </c>
      <c r="E6968" s="884" t="s">
        <v>17793</v>
      </c>
      <c r="F6968" s="884" t="s">
        <v>17793</v>
      </c>
    </row>
    <row r="6969" customFormat="false" ht="23.25" hidden="false" customHeight="false" outlineLevel="0" collapsed="false">
      <c r="A6969" s="884" t="s">
        <v>28603</v>
      </c>
      <c r="B6969" s="884" t="n">
        <v>999</v>
      </c>
      <c r="C6969" s="885" t="s">
        <v>29776</v>
      </c>
      <c r="D6969" s="884" t="s">
        <v>28683</v>
      </c>
      <c r="E6969" s="884" t="s">
        <v>29777</v>
      </c>
      <c r="F6969" s="884" t="s">
        <v>29777</v>
      </c>
    </row>
    <row r="6970" customFormat="false" ht="23.25" hidden="false" customHeight="false" outlineLevel="0" collapsed="false">
      <c r="A6970" s="884" t="s">
        <v>28603</v>
      </c>
      <c r="B6970" s="884" t="n">
        <v>995</v>
      </c>
      <c r="C6970" s="885" t="s">
        <v>29778</v>
      </c>
      <c r="D6970" s="884" t="s">
        <v>28683</v>
      </c>
      <c r="E6970" s="884" t="s">
        <v>19327</v>
      </c>
      <c r="F6970" s="884" t="s">
        <v>19327</v>
      </c>
    </row>
    <row r="6971" customFormat="false" ht="23.25" hidden="false" customHeight="false" outlineLevel="0" collapsed="false">
      <c r="A6971" s="884" t="s">
        <v>28603</v>
      </c>
      <c r="B6971" s="884" t="n">
        <v>1000</v>
      </c>
      <c r="C6971" s="885" t="s">
        <v>29779</v>
      </c>
      <c r="D6971" s="884" t="s">
        <v>28683</v>
      </c>
      <c r="E6971" s="884" t="s">
        <v>29780</v>
      </c>
      <c r="F6971" s="884" t="s">
        <v>29780</v>
      </c>
    </row>
    <row r="6972" customFormat="false" ht="23.25" hidden="false" customHeight="false" outlineLevel="0" collapsed="false">
      <c r="A6972" s="884" t="s">
        <v>28603</v>
      </c>
      <c r="B6972" s="884" t="n">
        <v>1022</v>
      </c>
      <c r="C6972" s="885" t="s">
        <v>29781</v>
      </c>
      <c r="D6972" s="884" t="s">
        <v>28683</v>
      </c>
      <c r="E6972" s="884" t="s">
        <v>23869</v>
      </c>
      <c r="F6972" s="884" t="s">
        <v>23869</v>
      </c>
    </row>
    <row r="6973" customFormat="false" ht="23.25" hidden="false" customHeight="false" outlineLevel="0" collapsed="false">
      <c r="A6973" s="884" t="s">
        <v>28603</v>
      </c>
      <c r="B6973" s="884" t="n">
        <v>1015</v>
      </c>
      <c r="C6973" s="885" t="s">
        <v>29782</v>
      </c>
      <c r="D6973" s="884" t="s">
        <v>28683</v>
      </c>
      <c r="E6973" s="884" t="s">
        <v>29783</v>
      </c>
      <c r="F6973" s="884" t="s">
        <v>29783</v>
      </c>
    </row>
    <row r="6974" customFormat="false" ht="23.25" hidden="false" customHeight="false" outlineLevel="0" collapsed="false">
      <c r="A6974" s="884" t="s">
        <v>28603</v>
      </c>
      <c r="B6974" s="884" t="n">
        <v>996</v>
      </c>
      <c r="C6974" s="885" t="s">
        <v>29784</v>
      </c>
      <c r="D6974" s="884" t="s">
        <v>28683</v>
      </c>
      <c r="E6974" s="884" t="s">
        <v>23433</v>
      </c>
      <c r="F6974" s="884" t="s">
        <v>23433</v>
      </c>
    </row>
    <row r="6975" customFormat="false" ht="23.25" hidden="false" customHeight="false" outlineLevel="0" collapsed="false">
      <c r="A6975" s="884" t="s">
        <v>28603</v>
      </c>
      <c r="B6975" s="884" t="n">
        <v>1001</v>
      </c>
      <c r="C6975" s="885" t="s">
        <v>29785</v>
      </c>
      <c r="D6975" s="884" t="s">
        <v>28683</v>
      </c>
      <c r="E6975" s="884" t="s">
        <v>29786</v>
      </c>
      <c r="F6975" s="884" t="s">
        <v>29786</v>
      </c>
    </row>
    <row r="6976" customFormat="false" ht="23.25" hidden="false" customHeight="false" outlineLevel="0" collapsed="false">
      <c r="A6976" s="884" t="s">
        <v>28603</v>
      </c>
      <c r="B6976" s="884" t="n">
        <v>1019</v>
      </c>
      <c r="C6976" s="885" t="s">
        <v>29787</v>
      </c>
      <c r="D6976" s="884" t="s">
        <v>28683</v>
      </c>
      <c r="E6976" s="884" t="s">
        <v>13705</v>
      </c>
      <c r="F6976" s="884" t="s">
        <v>13705</v>
      </c>
    </row>
    <row r="6977" customFormat="false" ht="23.25" hidden="false" customHeight="false" outlineLevel="0" collapsed="false">
      <c r="A6977" s="884" t="s">
        <v>28603</v>
      </c>
      <c r="B6977" s="884" t="n">
        <v>1021</v>
      </c>
      <c r="C6977" s="885" t="s">
        <v>29788</v>
      </c>
      <c r="D6977" s="884" t="s">
        <v>28683</v>
      </c>
      <c r="E6977" s="884" t="s">
        <v>10772</v>
      </c>
      <c r="F6977" s="884" t="s">
        <v>10772</v>
      </c>
    </row>
    <row r="6978" customFormat="false" ht="23.25" hidden="false" customHeight="false" outlineLevel="0" collapsed="false">
      <c r="A6978" s="884" t="s">
        <v>28603</v>
      </c>
      <c r="B6978" s="884" t="n">
        <v>39249</v>
      </c>
      <c r="C6978" s="885" t="s">
        <v>29789</v>
      </c>
      <c r="D6978" s="884" t="s">
        <v>28683</v>
      </c>
      <c r="E6978" s="884" t="s">
        <v>29790</v>
      </c>
      <c r="F6978" s="884" t="s">
        <v>29790</v>
      </c>
    </row>
    <row r="6979" customFormat="false" ht="23.25" hidden="false" customHeight="false" outlineLevel="0" collapsed="false">
      <c r="A6979" s="884" t="s">
        <v>28603</v>
      </c>
      <c r="B6979" s="884" t="n">
        <v>1018</v>
      </c>
      <c r="C6979" s="885" t="s">
        <v>29791</v>
      </c>
      <c r="D6979" s="884" t="s">
        <v>28683</v>
      </c>
      <c r="E6979" s="884" t="s">
        <v>29792</v>
      </c>
      <c r="F6979" s="884" t="s">
        <v>29792</v>
      </c>
    </row>
    <row r="6980" customFormat="false" ht="23.25" hidden="false" customHeight="false" outlineLevel="0" collapsed="false">
      <c r="A6980" s="884" t="s">
        <v>28603</v>
      </c>
      <c r="B6980" s="884" t="n">
        <v>39250</v>
      </c>
      <c r="C6980" s="885" t="s">
        <v>29793</v>
      </c>
      <c r="D6980" s="884" t="s">
        <v>28683</v>
      </c>
      <c r="E6980" s="884" t="s">
        <v>29794</v>
      </c>
      <c r="F6980" s="884" t="s">
        <v>29794</v>
      </c>
    </row>
    <row r="6981" customFormat="false" ht="23.25" hidden="false" customHeight="false" outlineLevel="0" collapsed="false">
      <c r="A6981" s="884" t="s">
        <v>28603</v>
      </c>
      <c r="B6981" s="884" t="n">
        <v>994</v>
      </c>
      <c r="C6981" s="885" t="s">
        <v>29795</v>
      </c>
      <c r="D6981" s="884" t="s">
        <v>28683</v>
      </c>
      <c r="E6981" s="884" t="s">
        <v>11065</v>
      </c>
      <c r="F6981" s="884" t="s">
        <v>11065</v>
      </c>
    </row>
    <row r="6982" customFormat="false" ht="23.25" hidden="false" customHeight="false" outlineLevel="0" collapsed="false">
      <c r="A6982" s="884" t="s">
        <v>28603</v>
      </c>
      <c r="B6982" s="884" t="n">
        <v>977</v>
      </c>
      <c r="C6982" s="885" t="s">
        <v>29796</v>
      </c>
      <c r="D6982" s="884" t="s">
        <v>28683</v>
      </c>
      <c r="E6982" s="884" t="s">
        <v>29797</v>
      </c>
      <c r="F6982" s="884" t="s">
        <v>29797</v>
      </c>
    </row>
    <row r="6983" customFormat="false" ht="23.25" hidden="false" customHeight="false" outlineLevel="0" collapsed="false">
      <c r="A6983" s="884" t="s">
        <v>28603</v>
      </c>
      <c r="B6983" s="884" t="n">
        <v>998</v>
      </c>
      <c r="C6983" s="885" t="s">
        <v>29798</v>
      </c>
      <c r="D6983" s="884" t="s">
        <v>28683</v>
      </c>
      <c r="E6983" s="884" t="s">
        <v>22816</v>
      </c>
      <c r="F6983" s="884" t="s">
        <v>22816</v>
      </c>
    </row>
    <row r="6984" customFormat="false" ht="23.25" hidden="false" customHeight="false" outlineLevel="0" collapsed="false">
      <c r="A6984" s="884" t="s">
        <v>28603</v>
      </c>
      <c r="B6984" s="884" t="n">
        <v>39251</v>
      </c>
      <c r="C6984" s="885" t="s">
        <v>29799</v>
      </c>
      <c r="D6984" s="884" t="s">
        <v>28683</v>
      </c>
      <c r="E6984" s="884" t="s">
        <v>10379</v>
      </c>
      <c r="F6984" s="884" t="s">
        <v>10379</v>
      </c>
    </row>
    <row r="6985" customFormat="false" ht="23.25" hidden="false" customHeight="false" outlineLevel="0" collapsed="false">
      <c r="A6985" s="884" t="s">
        <v>28603</v>
      </c>
      <c r="B6985" s="884" t="n">
        <v>1011</v>
      </c>
      <c r="C6985" s="885" t="s">
        <v>29800</v>
      </c>
      <c r="D6985" s="884" t="s">
        <v>28683</v>
      </c>
      <c r="E6985" s="884" t="s">
        <v>27193</v>
      </c>
      <c r="F6985" s="884" t="s">
        <v>27193</v>
      </c>
    </row>
    <row r="6986" customFormat="false" ht="23.25" hidden="false" customHeight="false" outlineLevel="0" collapsed="false">
      <c r="A6986" s="884" t="s">
        <v>28603</v>
      </c>
      <c r="B6986" s="884" t="n">
        <v>39252</v>
      </c>
      <c r="C6986" s="885" t="s">
        <v>29801</v>
      </c>
      <c r="D6986" s="884" t="s">
        <v>28683</v>
      </c>
      <c r="E6986" s="884" t="s">
        <v>10952</v>
      </c>
      <c r="F6986" s="884" t="s">
        <v>10952</v>
      </c>
    </row>
    <row r="6987" customFormat="false" ht="23.25" hidden="false" customHeight="false" outlineLevel="0" collapsed="false">
      <c r="A6987" s="884" t="s">
        <v>28603</v>
      </c>
      <c r="B6987" s="884" t="n">
        <v>1013</v>
      </c>
      <c r="C6987" s="885" t="s">
        <v>29802</v>
      </c>
      <c r="D6987" s="884" t="s">
        <v>28683</v>
      </c>
      <c r="E6987" s="884" t="s">
        <v>11451</v>
      </c>
      <c r="F6987" s="884" t="s">
        <v>11451</v>
      </c>
    </row>
    <row r="6988" customFormat="false" ht="23.25" hidden="false" customHeight="false" outlineLevel="0" collapsed="false">
      <c r="A6988" s="884" t="s">
        <v>28603</v>
      </c>
      <c r="B6988" s="884" t="n">
        <v>980</v>
      </c>
      <c r="C6988" s="885" t="s">
        <v>29803</v>
      </c>
      <c r="D6988" s="884" t="s">
        <v>28683</v>
      </c>
      <c r="E6988" s="884" t="s">
        <v>29804</v>
      </c>
      <c r="F6988" s="884" t="s">
        <v>29804</v>
      </c>
    </row>
    <row r="6989" customFormat="false" ht="23.25" hidden="false" customHeight="false" outlineLevel="0" collapsed="false">
      <c r="A6989" s="884" t="s">
        <v>28603</v>
      </c>
      <c r="B6989" s="884" t="n">
        <v>39237</v>
      </c>
      <c r="C6989" s="885" t="s">
        <v>29805</v>
      </c>
      <c r="D6989" s="884" t="s">
        <v>28683</v>
      </c>
      <c r="E6989" s="884" t="s">
        <v>29806</v>
      </c>
      <c r="F6989" s="884" t="s">
        <v>29806</v>
      </c>
    </row>
    <row r="6990" customFormat="false" ht="23.25" hidden="false" customHeight="false" outlineLevel="0" collapsed="false">
      <c r="A6990" s="884" t="s">
        <v>28603</v>
      </c>
      <c r="B6990" s="884" t="n">
        <v>39238</v>
      </c>
      <c r="C6990" s="885" t="s">
        <v>29807</v>
      </c>
      <c r="D6990" s="884" t="s">
        <v>28683</v>
      </c>
      <c r="E6990" s="884" t="s">
        <v>29808</v>
      </c>
      <c r="F6990" s="884" t="s">
        <v>29808</v>
      </c>
    </row>
    <row r="6991" customFormat="false" ht="23.25" hidden="false" customHeight="false" outlineLevel="0" collapsed="false">
      <c r="A6991" s="884" t="s">
        <v>28603</v>
      </c>
      <c r="B6991" s="884" t="n">
        <v>979</v>
      </c>
      <c r="C6991" s="885" t="s">
        <v>29809</v>
      </c>
      <c r="D6991" s="884" t="s">
        <v>28683</v>
      </c>
      <c r="E6991" s="884" t="s">
        <v>26312</v>
      </c>
      <c r="F6991" s="884" t="s">
        <v>26312</v>
      </c>
    </row>
    <row r="6992" customFormat="false" ht="23.25" hidden="false" customHeight="false" outlineLevel="0" collapsed="false">
      <c r="A6992" s="884" t="s">
        <v>28603</v>
      </c>
      <c r="B6992" s="884" t="n">
        <v>39239</v>
      </c>
      <c r="C6992" s="885" t="s">
        <v>29810</v>
      </c>
      <c r="D6992" s="884" t="s">
        <v>28683</v>
      </c>
      <c r="E6992" s="884" t="s">
        <v>9292</v>
      </c>
      <c r="F6992" s="884" t="s">
        <v>9292</v>
      </c>
    </row>
    <row r="6993" customFormat="false" ht="23.25" hidden="false" customHeight="false" outlineLevel="0" collapsed="false">
      <c r="A6993" s="884" t="s">
        <v>28603</v>
      </c>
      <c r="B6993" s="884" t="n">
        <v>1014</v>
      </c>
      <c r="C6993" s="885" t="s">
        <v>29811</v>
      </c>
      <c r="D6993" s="884" t="s">
        <v>28683</v>
      </c>
      <c r="E6993" s="884" t="s">
        <v>11773</v>
      </c>
      <c r="F6993" s="884" t="s">
        <v>11773</v>
      </c>
    </row>
    <row r="6994" customFormat="false" ht="23.25" hidden="false" customHeight="false" outlineLevel="0" collapsed="false">
      <c r="A6994" s="884" t="s">
        <v>28603</v>
      </c>
      <c r="B6994" s="884" t="n">
        <v>39240</v>
      </c>
      <c r="C6994" s="885" t="s">
        <v>29812</v>
      </c>
      <c r="D6994" s="884" t="s">
        <v>28683</v>
      </c>
      <c r="E6994" s="884" t="s">
        <v>29813</v>
      </c>
      <c r="F6994" s="884" t="s">
        <v>29813</v>
      </c>
    </row>
    <row r="6995" customFormat="false" ht="23.25" hidden="false" customHeight="false" outlineLevel="0" collapsed="false">
      <c r="A6995" s="884" t="s">
        <v>28603</v>
      </c>
      <c r="B6995" s="884" t="n">
        <v>39232</v>
      </c>
      <c r="C6995" s="885" t="s">
        <v>29814</v>
      </c>
      <c r="D6995" s="884" t="s">
        <v>28683</v>
      </c>
      <c r="E6995" s="884" t="s">
        <v>20188</v>
      </c>
      <c r="F6995" s="884" t="s">
        <v>20188</v>
      </c>
    </row>
    <row r="6996" customFormat="false" ht="23.25" hidden="false" customHeight="false" outlineLevel="0" collapsed="false">
      <c r="A6996" s="884" t="s">
        <v>28603</v>
      </c>
      <c r="B6996" s="884" t="n">
        <v>39233</v>
      </c>
      <c r="C6996" s="885" t="s">
        <v>29815</v>
      </c>
      <c r="D6996" s="884" t="s">
        <v>28683</v>
      </c>
      <c r="E6996" s="884" t="s">
        <v>25510</v>
      </c>
      <c r="F6996" s="884" t="s">
        <v>25510</v>
      </c>
    </row>
    <row r="6997" customFormat="false" ht="23.25" hidden="false" customHeight="false" outlineLevel="0" collapsed="false">
      <c r="A6997" s="884" t="s">
        <v>28603</v>
      </c>
      <c r="B6997" s="884" t="n">
        <v>981</v>
      </c>
      <c r="C6997" s="885" t="s">
        <v>29816</v>
      </c>
      <c r="D6997" s="884" t="s">
        <v>28683</v>
      </c>
      <c r="E6997" s="884" t="s">
        <v>29817</v>
      </c>
      <c r="F6997" s="884" t="s">
        <v>29817</v>
      </c>
    </row>
    <row r="6998" customFormat="false" ht="23.25" hidden="false" customHeight="false" outlineLevel="0" collapsed="false">
      <c r="A6998" s="884" t="s">
        <v>28603</v>
      </c>
      <c r="B6998" s="884" t="n">
        <v>39234</v>
      </c>
      <c r="C6998" s="885" t="s">
        <v>29818</v>
      </c>
      <c r="D6998" s="884" t="s">
        <v>28683</v>
      </c>
      <c r="E6998" s="884" t="s">
        <v>20657</v>
      </c>
      <c r="F6998" s="884" t="s">
        <v>20657</v>
      </c>
    </row>
    <row r="6999" customFormat="false" ht="23.25" hidden="false" customHeight="false" outlineLevel="0" collapsed="false">
      <c r="A6999" s="884" t="s">
        <v>28603</v>
      </c>
      <c r="B6999" s="884" t="n">
        <v>982</v>
      </c>
      <c r="C6999" s="885" t="s">
        <v>29819</v>
      </c>
      <c r="D6999" s="884" t="s">
        <v>28683</v>
      </c>
      <c r="E6999" s="884" t="s">
        <v>9797</v>
      </c>
      <c r="F6999" s="884" t="s">
        <v>9797</v>
      </c>
    </row>
    <row r="7000" customFormat="false" ht="23.25" hidden="false" customHeight="false" outlineLevel="0" collapsed="false">
      <c r="A7000" s="884" t="s">
        <v>28603</v>
      </c>
      <c r="B7000" s="884" t="n">
        <v>39235</v>
      </c>
      <c r="C7000" s="885" t="s">
        <v>29820</v>
      </c>
      <c r="D7000" s="884" t="s">
        <v>28683</v>
      </c>
      <c r="E7000" s="884" t="s">
        <v>17926</v>
      </c>
      <c r="F7000" s="884" t="s">
        <v>17926</v>
      </c>
    </row>
    <row r="7001" customFormat="false" ht="23.25" hidden="false" customHeight="false" outlineLevel="0" collapsed="false">
      <c r="A7001" s="884" t="s">
        <v>28603</v>
      </c>
      <c r="B7001" s="884" t="n">
        <v>39236</v>
      </c>
      <c r="C7001" s="885" t="s">
        <v>29821</v>
      </c>
      <c r="D7001" s="884" t="s">
        <v>28683</v>
      </c>
      <c r="E7001" s="884" t="s">
        <v>29822</v>
      </c>
      <c r="F7001" s="884" t="s">
        <v>29822</v>
      </c>
    </row>
    <row r="7002" customFormat="false" ht="23.25" hidden="false" customHeight="false" outlineLevel="0" collapsed="false">
      <c r="A7002" s="884" t="s">
        <v>28603</v>
      </c>
      <c r="B7002" s="884" t="n">
        <v>876</v>
      </c>
      <c r="C7002" s="885" t="s">
        <v>29823</v>
      </c>
      <c r="D7002" s="884" t="s">
        <v>28683</v>
      </c>
      <c r="E7002" s="884" t="s">
        <v>29824</v>
      </c>
      <c r="F7002" s="884" t="s">
        <v>29824</v>
      </c>
    </row>
    <row r="7003" customFormat="false" ht="23.25" hidden="false" customHeight="false" outlineLevel="0" collapsed="false">
      <c r="A7003" s="884" t="s">
        <v>28603</v>
      </c>
      <c r="B7003" s="884" t="n">
        <v>877</v>
      </c>
      <c r="C7003" s="885" t="s">
        <v>29825</v>
      </c>
      <c r="D7003" s="884" t="s">
        <v>28683</v>
      </c>
      <c r="E7003" s="884" t="s">
        <v>29826</v>
      </c>
      <c r="F7003" s="884" t="s">
        <v>29826</v>
      </c>
    </row>
    <row r="7004" customFormat="false" ht="23.25" hidden="false" customHeight="false" outlineLevel="0" collapsed="false">
      <c r="A7004" s="884" t="s">
        <v>28603</v>
      </c>
      <c r="B7004" s="884" t="n">
        <v>882</v>
      </c>
      <c r="C7004" s="885" t="s">
        <v>29827</v>
      </c>
      <c r="D7004" s="884" t="s">
        <v>28683</v>
      </c>
      <c r="E7004" s="884" t="s">
        <v>29828</v>
      </c>
      <c r="F7004" s="884" t="s">
        <v>29828</v>
      </c>
    </row>
    <row r="7005" customFormat="false" ht="23.25" hidden="false" customHeight="false" outlineLevel="0" collapsed="false">
      <c r="A7005" s="884" t="s">
        <v>28603</v>
      </c>
      <c r="B7005" s="884" t="n">
        <v>878</v>
      </c>
      <c r="C7005" s="885" t="s">
        <v>29829</v>
      </c>
      <c r="D7005" s="884" t="s">
        <v>28683</v>
      </c>
      <c r="E7005" s="884" t="s">
        <v>29830</v>
      </c>
      <c r="F7005" s="884" t="s">
        <v>29830</v>
      </c>
    </row>
    <row r="7006" customFormat="false" ht="23.25" hidden="false" customHeight="false" outlineLevel="0" collapsed="false">
      <c r="A7006" s="884" t="s">
        <v>28603</v>
      </c>
      <c r="B7006" s="884" t="n">
        <v>879</v>
      </c>
      <c r="C7006" s="885" t="s">
        <v>29831</v>
      </c>
      <c r="D7006" s="884" t="s">
        <v>28683</v>
      </c>
      <c r="E7006" s="884" t="s">
        <v>29832</v>
      </c>
      <c r="F7006" s="884" t="s">
        <v>29832</v>
      </c>
    </row>
    <row r="7007" customFormat="false" ht="23.25" hidden="false" customHeight="false" outlineLevel="0" collapsed="false">
      <c r="A7007" s="884" t="s">
        <v>28603</v>
      </c>
      <c r="B7007" s="884" t="n">
        <v>880</v>
      </c>
      <c r="C7007" s="885" t="s">
        <v>29833</v>
      </c>
      <c r="D7007" s="884" t="s">
        <v>28683</v>
      </c>
      <c r="E7007" s="884" t="s">
        <v>29834</v>
      </c>
      <c r="F7007" s="884" t="s">
        <v>29834</v>
      </c>
    </row>
    <row r="7008" customFormat="false" ht="23.25" hidden="false" customHeight="false" outlineLevel="0" collapsed="false">
      <c r="A7008" s="884" t="s">
        <v>28603</v>
      </c>
      <c r="B7008" s="884" t="n">
        <v>873</v>
      </c>
      <c r="C7008" s="885" t="s">
        <v>29835</v>
      </c>
      <c r="D7008" s="884" t="s">
        <v>28683</v>
      </c>
      <c r="E7008" s="884" t="s">
        <v>29836</v>
      </c>
      <c r="F7008" s="884" t="s">
        <v>29836</v>
      </c>
    </row>
    <row r="7009" customFormat="false" ht="23.25" hidden="false" customHeight="false" outlineLevel="0" collapsed="false">
      <c r="A7009" s="884" t="s">
        <v>28603</v>
      </c>
      <c r="B7009" s="884" t="n">
        <v>881</v>
      </c>
      <c r="C7009" s="885" t="s">
        <v>29837</v>
      </c>
      <c r="D7009" s="884" t="s">
        <v>28683</v>
      </c>
      <c r="E7009" s="884" t="s">
        <v>29838</v>
      </c>
      <c r="F7009" s="884" t="s">
        <v>29838</v>
      </c>
    </row>
    <row r="7010" customFormat="false" ht="23.25" hidden="false" customHeight="false" outlineLevel="0" collapsed="false">
      <c r="A7010" s="884" t="s">
        <v>28603</v>
      </c>
      <c r="B7010" s="884" t="n">
        <v>874</v>
      </c>
      <c r="C7010" s="885" t="s">
        <v>29839</v>
      </c>
      <c r="D7010" s="884" t="s">
        <v>28683</v>
      </c>
      <c r="E7010" s="884" t="s">
        <v>29840</v>
      </c>
      <c r="F7010" s="884" t="s">
        <v>29840</v>
      </c>
    </row>
    <row r="7011" customFormat="false" ht="23.25" hidden="false" customHeight="false" outlineLevel="0" collapsed="false">
      <c r="A7011" s="884" t="s">
        <v>28603</v>
      </c>
      <c r="B7011" s="884" t="n">
        <v>875</v>
      </c>
      <c r="C7011" s="885" t="s">
        <v>29841</v>
      </c>
      <c r="D7011" s="884" t="s">
        <v>28683</v>
      </c>
      <c r="E7011" s="884" t="s">
        <v>29842</v>
      </c>
      <c r="F7011" s="884" t="s">
        <v>29842</v>
      </c>
    </row>
    <row r="7012" customFormat="false" ht="23.25" hidden="false" customHeight="false" outlineLevel="0" collapsed="false">
      <c r="A7012" s="884" t="s">
        <v>28603</v>
      </c>
      <c r="B7012" s="884" t="n">
        <v>983</v>
      </c>
      <c r="C7012" s="885" t="s">
        <v>29843</v>
      </c>
      <c r="D7012" s="884" t="s">
        <v>28683</v>
      </c>
      <c r="E7012" s="884" t="s">
        <v>11523</v>
      </c>
      <c r="F7012" s="884" t="s">
        <v>11523</v>
      </c>
    </row>
    <row r="7013" customFormat="false" ht="23.25" hidden="false" customHeight="false" outlineLevel="0" collapsed="false">
      <c r="A7013" s="884" t="s">
        <v>28603</v>
      </c>
      <c r="B7013" s="884" t="n">
        <v>985</v>
      </c>
      <c r="C7013" s="885" t="s">
        <v>29844</v>
      </c>
      <c r="D7013" s="884" t="s">
        <v>28683</v>
      </c>
      <c r="E7013" s="884" t="s">
        <v>15990</v>
      </c>
      <c r="F7013" s="884" t="s">
        <v>15990</v>
      </c>
    </row>
    <row r="7014" customFormat="false" ht="23.25" hidden="false" customHeight="false" outlineLevel="0" collapsed="false">
      <c r="A7014" s="884" t="s">
        <v>28603</v>
      </c>
      <c r="B7014" s="884" t="n">
        <v>990</v>
      </c>
      <c r="C7014" s="885" t="s">
        <v>29845</v>
      </c>
      <c r="D7014" s="884" t="s">
        <v>28683</v>
      </c>
      <c r="E7014" s="884" t="s">
        <v>20799</v>
      </c>
      <c r="F7014" s="884" t="s">
        <v>20799</v>
      </c>
    </row>
    <row r="7015" customFormat="false" ht="23.25" hidden="false" customHeight="false" outlineLevel="0" collapsed="false">
      <c r="A7015" s="884" t="s">
        <v>28603</v>
      </c>
      <c r="B7015" s="884" t="n">
        <v>39241</v>
      </c>
      <c r="C7015" s="885" t="s">
        <v>29846</v>
      </c>
      <c r="D7015" s="884" t="s">
        <v>28683</v>
      </c>
      <c r="E7015" s="884" t="s">
        <v>25846</v>
      </c>
      <c r="F7015" s="884" t="s">
        <v>25846</v>
      </c>
    </row>
    <row r="7016" customFormat="false" ht="23.25" hidden="false" customHeight="false" outlineLevel="0" collapsed="false">
      <c r="A7016" s="884" t="s">
        <v>28603</v>
      </c>
      <c r="B7016" s="884" t="n">
        <v>1005</v>
      </c>
      <c r="C7016" s="885" t="s">
        <v>29847</v>
      </c>
      <c r="D7016" s="884" t="s">
        <v>28683</v>
      </c>
      <c r="E7016" s="884" t="s">
        <v>29848</v>
      </c>
      <c r="F7016" s="884" t="s">
        <v>29848</v>
      </c>
    </row>
    <row r="7017" customFormat="false" ht="23.25" hidden="false" customHeight="false" outlineLevel="0" collapsed="false">
      <c r="A7017" s="884" t="s">
        <v>28603</v>
      </c>
      <c r="B7017" s="884" t="n">
        <v>984</v>
      </c>
      <c r="C7017" s="885" t="s">
        <v>29849</v>
      </c>
      <c r="D7017" s="884" t="s">
        <v>28683</v>
      </c>
      <c r="E7017" s="884" t="s">
        <v>23928</v>
      </c>
      <c r="F7017" s="884" t="s">
        <v>23928</v>
      </c>
    </row>
    <row r="7018" customFormat="false" ht="23.25" hidden="false" customHeight="false" outlineLevel="0" collapsed="false">
      <c r="A7018" s="884" t="s">
        <v>28603</v>
      </c>
      <c r="B7018" s="884" t="n">
        <v>991</v>
      </c>
      <c r="C7018" s="885" t="s">
        <v>29850</v>
      </c>
      <c r="D7018" s="884" t="s">
        <v>28683</v>
      </c>
      <c r="E7018" s="884" t="s">
        <v>29851</v>
      </c>
      <c r="F7018" s="884" t="s">
        <v>29851</v>
      </c>
    </row>
    <row r="7019" customFormat="false" ht="23.25" hidden="false" customHeight="false" outlineLevel="0" collapsed="false">
      <c r="A7019" s="884" t="s">
        <v>28603</v>
      </c>
      <c r="B7019" s="884" t="n">
        <v>986</v>
      </c>
      <c r="C7019" s="885" t="s">
        <v>29852</v>
      </c>
      <c r="D7019" s="884" t="s">
        <v>28683</v>
      </c>
      <c r="E7019" s="884" t="s">
        <v>29853</v>
      </c>
      <c r="F7019" s="884" t="s">
        <v>29853</v>
      </c>
    </row>
    <row r="7020" customFormat="false" ht="23.25" hidden="false" customHeight="false" outlineLevel="0" collapsed="false">
      <c r="A7020" s="884" t="s">
        <v>28603</v>
      </c>
      <c r="B7020" s="884" t="n">
        <v>1024</v>
      </c>
      <c r="C7020" s="885" t="s">
        <v>29854</v>
      </c>
      <c r="D7020" s="884" t="s">
        <v>28683</v>
      </c>
      <c r="E7020" s="884" t="s">
        <v>29855</v>
      </c>
      <c r="F7020" s="884" t="s">
        <v>29855</v>
      </c>
    </row>
    <row r="7021" customFormat="false" ht="23.25" hidden="false" customHeight="false" outlineLevel="0" collapsed="false">
      <c r="A7021" s="884" t="s">
        <v>28603</v>
      </c>
      <c r="B7021" s="884" t="n">
        <v>987</v>
      </c>
      <c r="C7021" s="885" t="s">
        <v>29856</v>
      </c>
      <c r="D7021" s="884" t="s">
        <v>28683</v>
      </c>
      <c r="E7021" s="884" t="s">
        <v>12813</v>
      </c>
      <c r="F7021" s="884" t="s">
        <v>12813</v>
      </c>
    </row>
    <row r="7022" customFormat="false" ht="23.25" hidden="false" customHeight="false" outlineLevel="0" collapsed="false">
      <c r="A7022" s="884" t="s">
        <v>28603</v>
      </c>
      <c r="B7022" s="884" t="n">
        <v>1003</v>
      </c>
      <c r="C7022" s="885" t="s">
        <v>29857</v>
      </c>
      <c r="D7022" s="884" t="s">
        <v>28683</v>
      </c>
      <c r="E7022" s="884" t="s">
        <v>17081</v>
      </c>
      <c r="F7022" s="884" t="s">
        <v>17081</v>
      </c>
    </row>
    <row r="7023" customFormat="false" ht="23.25" hidden="false" customHeight="false" outlineLevel="0" collapsed="false">
      <c r="A7023" s="884" t="s">
        <v>28603</v>
      </c>
      <c r="B7023" s="884" t="n">
        <v>992</v>
      </c>
      <c r="C7023" s="885" t="s">
        <v>29858</v>
      </c>
      <c r="D7023" s="884" t="s">
        <v>28683</v>
      </c>
      <c r="E7023" s="884" t="s">
        <v>29859</v>
      </c>
      <c r="F7023" s="884" t="s">
        <v>29859</v>
      </c>
    </row>
    <row r="7024" customFormat="false" ht="23.25" hidden="false" customHeight="false" outlineLevel="0" collapsed="false">
      <c r="A7024" s="884" t="s">
        <v>28603</v>
      </c>
      <c r="B7024" s="884" t="n">
        <v>1007</v>
      </c>
      <c r="C7024" s="885" t="s">
        <v>29860</v>
      </c>
      <c r="D7024" s="884" t="s">
        <v>28683</v>
      </c>
      <c r="E7024" s="884" t="s">
        <v>17287</v>
      </c>
      <c r="F7024" s="884" t="s">
        <v>17287</v>
      </c>
    </row>
    <row r="7025" customFormat="false" ht="23.25" hidden="false" customHeight="false" outlineLevel="0" collapsed="false">
      <c r="A7025" s="884" t="s">
        <v>28603</v>
      </c>
      <c r="B7025" s="884" t="n">
        <v>39242</v>
      </c>
      <c r="C7025" s="885" t="s">
        <v>29861</v>
      </c>
      <c r="D7025" s="884" t="s">
        <v>28683</v>
      </c>
      <c r="E7025" s="884" t="s">
        <v>29862</v>
      </c>
      <c r="F7025" s="884" t="s">
        <v>29862</v>
      </c>
    </row>
    <row r="7026" customFormat="false" ht="23.25" hidden="false" customHeight="false" outlineLevel="0" collapsed="false">
      <c r="A7026" s="884" t="s">
        <v>28603</v>
      </c>
      <c r="B7026" s="884" t="n">
        <v>1008</v>
      </c>
      <c r="C7026" s="885" t="s">
        <v>29863</v>
      </c>
      <c r="D7026" s="884" t="s">
        <v>28683</v>
      </c>
      <c r="E7026" s="884" t="s">
        <v>11858</v>
      </c>
      <c r="F7026" s="884" t="s">
        <v>11858</v>
      </c>
    </row>
    <row r="7027" customFormat="false" ht="23.25" hidden="false" customHeight="false" outlineLevel="0" collapsed="false">
      <c r="A7027" s="884" t="s">
        <v>28603</v>
      </c>
      <c r="B7027" s="884" t="n">
        <v>988</v>
      </c>
      <c r="C7027" s="885" t="s">
        <v>29864</v>
      </c>
      <c r="D7027" s="884" t="s">
        <v>28683</v>
      </c>
      <c r="E7027" s="884" t="s">
        <v>29865</v>
      </c>
      <c r="F7027" s="884" t="s">
        <v>29865</v>
      </c>
    </row>
    <row r="7028" customFormat="false" ht="23.25" hidden="false" customHeight="false" outlineLevel="0" collapsed="false">
      <c r="A7028" s="884" t="s">
        <v>28603</v>
      </c>
      <c r="B7028" s="884" t="n">
        <v>989</v>
      </c>
      <c r="C7028" s="885" t="s">
        <v>29866</v>
      </c>
      <c r="D7028" s="884" t="s">
        <v>28683</v>
      </c>
      <c r="E7028" s="884" t="s">
        <v>29867</v>
      </c>
      <c r="F7028" s="884" t="s">
        <v>29867</v>
      </c>
    </row>
    <row r="7029" customFormat="false" ht="15" hidden="false" customHeight="false" outlineLevel="0" collapsed="false">
      <c r="A7029" s="884" t="s">
        <v>28603</v>
      </c>
      <c r="B7029" s="884" t="n">
        <v>39598</v>
      </c>
      <c r="C7029" s="885" t="s">
        <v>29868</v>
      </c>
      <c r="D7029" s="884" t="s">
        <v>28683</v>
      </c>
      <c r="E7029" s="884" t="s">
        <v>9812</v>
      </c>
      <c r="F7029" s="884" t="s">
        <v>9812</v>
      </c>
    </row>
    <row r="7030" customFormat="false" ht="15" hidden="false" customHeight="false" outlineLevel="0" collapsed="false">
      <c r="A7030" s="884" t="s">
        <v>28603</v>
      </c>
      <c r="B7030" s="884" t="n">
        <v>39599</v>
      </c>
      <c r="C7030" s="885" t="s">
        <v>29869</v>
      </c>
      <c r="D7030" s="884" t="s">
        <v>28683</v>
      </c>
      <c r="E7030" s="884" t="s">
        <v>10237</v>
      </c>
      <c r="F7030" s="884" t="s">
        <v>10237</v>
      </c>
    </row>
    <row r="7031" customFormat="false" ht="15" hidden="false" customHeight="false" outlineLevel="0" collapsed="false">
      <c r="A7031" s="884" t="s">
        <v>28603</v>
      </c>
      <c r="B7031" s="884" t="n">
        <v>34602</v>
      </c>
      <c r="C7031" s="885" t="s">
        <v>29870</v>
      </c>
      <c r="D7031" s="884" t="s">
        <v>28683</v>
      </c>
      <c r="E7031" s="884" t="s">
        <v>27259</v>
      </c>
      <c r="F7031" s="884" t="s">
        <v>27259</v>
      </c>
    </row>
    <row r="7032" customFormat="false" ht="15" hidden="false" customHeight="false" outlineLevel="0" collapsed="false">
      <c r="A7032" s="884" t="s">
        <v>28603</v>
      </c>
      <c r="B7032" s="884" t="n">
        <v>34603</v>
      </c>
      <c r="C7032" s="885" t="s">
        <v>29871</v>
      </c>
      <c r="D7032" s="884" t="s">
        <v>28683</v>
      </c>
      <c r="E7032" s="884" t="s">
        <v>29872</v>
      </c>
      <c r="F7032" s="884" t="s">
        <v>29872</v>
      </c>
    </row>
    <row r="7033" customFormat="false" ht="15" hidden="false" customHeight="false" outlineLevel="0" collapsed="false">
      <c r="A7033" s="884" t="s">
        <v>28603</v>
      </c>
      <c r="B7033" s="884" t="n">
        <v>34607</v>
      </c>
      <c r="C7033" s="885" t="s">
        <v>29873</v>
      </c>
      <c r="D7033" s="884" t="s">
        <v>28683</v>
      </c>
      <c r="E7033" s="884" t="s">
        <v>8533</v>
      </c>
      <c r="F7033" s="884" t="s">
        <v>8533</v>
      </c>
    </row>
    <row r="7034" customFormat="false" ht="15" hidden="false" customHeight="false" outlineLevel="0" collapsed="false">
      <c r="A7034" s="884" t="s">
        <v>28603</v>
      </c>
      <c r="B7034" s="884" t="n">
        <v>34609</v>
      </c>
      <c r="C7034" s="885" t="s">
        <v>29874</v>
      </c>
      <c r="D7034" s="884" t="s">
        <v>28683</v>
      </c>
      <c r="E7034" s="884" t="s">
        <v>15769</v>
      </c>
      <c r="F7034" s="884" t="s">
        <v>15769</v>
      </c>
    </row>
    <row r="7035" customFormat="false" ht="15" hidden="false" customHeight="false" outlineLevel="0" collapsed="false">
      <c r="A7035" s="884" t="s">
        <v>28603</v>
      </c>
      <c r="B7035" s="884" t="n">
        <v>34618</v>
      </c>
      <c r="C7035" s="885" t="s">
        <v>29875</v>
      </c>
      <c r="D7035" s="884" t="s">
        <v>28683</v>
      </c>
      <c r="E7035" s="884" t="s">
        <v>19684</v>
      </c>
      <c r="F7035" s="884" t="s">
        <v>19684</v>
      </c>
    </row>
    <row r="7036" customFormat="false" ht="15" hidden="false" customHeight="false" outlineLevel="0" collapsed="false">
      <c r="A7036" s="884" t="s">
        <v>28603</v>
      </c>
      <c r="B7036" s="884" t="n">
        <v>34620</v>
      </c>
      <c r="C7036" s="885" t="s">
        <v>29876</v>
      </c>
      <c r="D7036" s="884" t="s">
        <v>28683</v>
      </c>
      <c r="E7036" s="884" t="s">
        <v>21333</v>
      </c>
      <c r="F7036" s="884" t="s">
        <v>21333</v>
      </c>
    </row>
    <row r="7037" customFormat="false" ht="15" hidden="false" customHeight="false" outlineLevel="0" collapsed="false">
      <c r="A7037" s="884" t="s">
        <v>28603</v>
      </c>
      <c r="B7037" s="884" t="n">
        <v>34621</v>
      </c>
      <c r="C7037" s="885" t="s">
        <v>29877</v>
      </c>
      <c r="D7037" s="884" t="s">
        <v>28683</v>
      </c>
      <c r="E7037" s="884" t="s">
        <v>19452</v>
      </c>
      <c r="F7037" s="884" t="s">
        <v>19452</v>
      </c>
    </row>
    <row r="7038" customFormat="false" ht="15" hidden="false" customHeight="false" outlineLevel="0" collapsed="false">
      <c r="A7038" s="884" t="s">
        <v>28603</v>
      </c>
      <c r="B7038" s="884" t="n">
        <v>34622</v>
      </c>
      <c r="C7038" s="885" t="s">
        <v>29878</v>
      </c>
      <c r="D7038" s="884" t="s">
        <v>28683</v>
      </c>
      <c r="E7038" s="884" t="s">
        <v>19664</v>
      </c>
      <c r="F7038" s="884" t="s">
        <v>19664</v>
      </c>
    </row>
    <row r="7039" customFormat="false" ht="15" hidden="false" customHeight="false" outlineLevel="0" collapsed="false">
      <c r="A7039" s="884" t="s">
        <v>28603</v>
      </c>
      <c r="B7039" s="884" t="n">
        <v>34624</v>
      </c>
      <c r="C7039" s="885" t="s">
        <v>29879</v>
      </c>
      <c r="D7039" s="884" t="s">
        <v>28683</v>
      </c>
      <c r="E7039" s="884" t="s">
        <v>10403</v>
      </c>
      <c r="F7039" s="884" t="s">
        <v>10403</v>
      </c>
    </row>
    <row r="7040" customFormat="false" ht="15" hidden="false" customHeight="false" outlineLevel="0" collapsed="false">
      <c r="A7040" s="884" t="s">
        <v>28603</v>
      </c>
      <c r="B7040" s="884" t="n">
        <v>34626</v>
      </c>
      <c r="C7040" s="885" t="s">
        <v>29880</v>
      </c>
      <c r="D7040" s="884" t="s">
        <v>28683</v>
      </c>
      <c r="E7040" s="884" t="s">
        <v>18368</v>
      </c>
      <c r="F7040" s="884" t="s">
        <v>18368</v>
      </c>
    </row>
    <row r="7041" customFormat="false" ht="15" hidden="false" customHeight="false" outlineLevel="0" collapsed="false">
      <c r="A7041" s="884" t="s">
        <v>28603</v>
      </c>
      <c r="B7041" s="884" t="n">
        <v>34627</v>
      </c>
      <c r="C7041" s="885" t="s">
        <v>29881</v>
      </c>
      <c r="D7041" s="884" t="s">
        <v>28683</v>
      </c>
      <c r="E7041" s="884" t="s">
        <v>16933</v>
      </c>
      <c r="F7041" s="884" t="s">
        <v>16933</v>
      </c>
    </row>
    <row r="7042" customFormat="false" ht="15" hidden="false" customHeight="false" outlineLevel="0" collapsed="false">
      <c r="A7042" s="884" t="s">
        <v>28603</v>
      </c>
      <c r="B7042" s="884" t="n">
        <v>34629</v>
      </c>
      <c r="C7042" s="885" t="s">
        <v>29882</v>
      </c>
      <c r="D7042" s="884" t="s">
        <v>28683</v>
      </c>
      <c r="E7042" s="884" t="s">
        <v>19573</v>
      </c>
      <c r="F7042" s="884" t="s">
        <v>19573</v>
      </c>
    </row>
    <row r="7043" customFormat="false" ht="23.25" hidden="false" customHeight="false" outlineLevel="0" collapsed="false">
      <c r="A7043" s="884" t="s">
        <v>28603</v>
      </c>
      <c r="B7043" s="884" t="n">
        <v>39257</v>
      </c>
      <c r="C7043" s="885" t="s">
        <v>29883</v>
      </c>
      <c r="D7043" s="884" t="s">
        <v>28683</v>
      </c>
      <c r="E7043" s="884" t="s">
        <v>23116</v>
      </c>
      <c r="F7043" s="884" t="s">
        <v>23116</v>
      </c>
    </row>
    <row r="7044" customFormat="false" ht="23.25" hidden="false" customHeight="false" outlineLevel="0" collapsed="false">
      <c r="A7044" s="884" t="s">
        <v>28603</v>
      </c>
      <c r="B7044" s="884" t="n">
        <v>39261</v>
      </c>
      <c r="C7044" s="885" t="s">
        <v>29884</v>
      </c>
      <c r="D7044" s="884" t="s">
        <v>28683</v>
      </c>
      <c r="E7044" s="884" t="s">
        <v>19586</v>
      </c>
      <c r="F7044" s="884" t="s">
        <v>19586</v>
      </c>
    </row>
    <row r="7045" customFormat="false" ht="23.25" hidden="false" customHeight="false" outlineLevel="0" collapsed="false">
      <c r="A7045" s="884" t="s">
        <v>28603</v>
      </c>
      <c r="B7045" s="884" t="n">
        <v>39268</v>
      </c>
      <c r="C7045" s="885" t="s">
        <v>29885</v>
      </c>
      <c r="D7045" s="884" t="s">
        <v>28683</v>
      </c>
      <c r="E7045" s="884" t="s">
        <v>29886</v>
      </c>
      <c r="F7045" s="884" t="s">
        <v>29886</v>
      </c>
    </row>
    <row r="7046" customFormat="false" ht="23.25" hidden="false" customHeight="false" outlineLevel="0" collapsed="false">
      <c r="A7046" s="884" t="s">
        <v>28603</v>
      </c>
      <c r="B7046" s="884" t="n">
        <v>39262</v>
      </c>
      <c r="C7046" s="885" t="s">
        <v>29887</v>
      </c>
      <c r="D7046" s="884" t="s">
        <v>28683</v>
      </c>
      <c r="E7046" s="884" t="s">
        <v>28116</v>
      </c>
      <c r="F7046" s="884" t="s">
        <v>28116</v>
      </c>
    </row>
    <row r="7047" customFormat="false" ht="23.25" hidden="false" customHeight="false" outlineLevel="0" collapsed="false">
      <c r="A7047" s="884" t="s">
        <v>28603</v>
      </c>
      <c r="B7047" s="884" t="n">
        <v>39258</v>
      </c>
      <c r="C7047" s="885" t="s">
        <v>29888</v>
      </c>
      <c r="D7047" s="884" t="s">
        <v>28683</v>
      </c>
      <c r="E7047" s="884" t="s">
        <v>8833</v>
      </c>
      <c r="F7047" s="884" t="s">
        <v>8833</v>
      </c>
    </row>
    <row r="7048" customFormat="false" ht="23.25" hidden="false" customHeight="false" outlineLevel="0" collapsed="false">
      <c r="A7048" s="884" t="s">
        <v>28603</v>
      </c>
      <c r="B7048" s="884" t="n">
        <v>39263</v>
      </c>
      <c r="C7048" s="885" t="s">
        <v>29889</v>
      </c>
      <c r="D7048" s="884" t="s">
        <v>28683</v>
      </c>
      <c r="E7048" s="884" t="s">
        <v>12750</v>
      </c>
      <c r="F7048" s="884" t="s">
        <v>12750</v>
      </c>
    </row>
    <row r="7049" customFormat="false" ht="23.25" hidden="false" customHeight="false" outlineLevel="0" collapsed="false">
      <c r="A7049" s="884" t="s">
        <v>28603</v>
      </c>
      <c r="B7049" s="884" t="n">
        <v>39264</v>
      </c>
      <c r="C7049" s="885" t="s">
        <v>29890</v>
      </c>
      <c r="D7049" s="884" t="s">
        <v>28683</v>
      </c>
      <c r="E7049" s="884" t="s">
        <v>29891</v>
      </c>
      <c r="F7049" s="884" t="s">
        <v>29891</v>
      </c>
    </row>
    <row r="7050" customFormat="false" ht="23.25" hidden="false" customHeight="false" outlineLevel="0" collapsed="false">
      <c r="A7050" s="884" t="s">
        <v>28603</v>
      </c>
      <c r="B7050" s="884" t="n">
        <v>39259</v>
      </c>
      <c r="C7050" s="885" t="s">
        <v>29892</v>
      </c>
      <c r="D7050" s="884" t="s">
        <v>28683</v>
      </c>
      <c r="E7050" s="884" t="s">
        <v>17012</v>
      </c>
      <c r="F7050" s="884" t="s">
        <v>17012</v>
      </c>
    </row>
    <row r="7051" customFormat="false" ht="23.25" hidden="false" customHeight="false" outlineLevel="0" collapsed="false">
      <c r="A7051" s="884" t="s">
        <v>28603</v>
      </c>
      <c r="B7051" s="884" t="n">
        <v>39265</v>
      </c>
      <c r="C7051" s="885" t="s">
        <v>29893</v>
      </c>
      <c r="D7051" s="884" t="s">
        <v>28683</v>
      </c>
      <c r="E7051" s="884" t="s">
        <v>29894</v>
      </c>
      <c r="F7051" s="884" t="s">
        <v>29894</v>
      </c>
    </row>
    <row r="7052" customFormat="false" ht="23.25" hidden="false" customHeight="false" outlineLevel="0" collapsed="false">
      <c r="A7052" s="884" t="s">
        <v>28603</v>
      </c>
      <c r="B7052" s="884" t="n">
        <v>39260</v>
      </c>
      <c r="C7052" s="885" t="s">
        <v>29895</v>
      </c>
      <c r="D7052" s="884" t="s">
        <v>28683</v>
      </c>
      <c r="E7052" s="884" t="s">
        <v>17106</v>
      </c>
      <c r="F7052" s="884" t="s">
        <v>17106</v>
      </c>
    </row>
    <row r="7053" customFormat="false" ht="23.25" hidden="false" customHeight="false" outlineLevel="0" collapsed="false">
      <c r="A7053" s="884" t="s">
        <v>28603</v>
      </c>
      <c r="B7053" s="884" t="n">
        <v>39266</v>
      </c>
      <c r="C7053" s="885" t="s">
        <v>29896</v>
      </c>
      <c r="D7053" s="884" t="s">
        <v>28683</v>
      </c>
      <c r="E7053" s="884" t="s">
        <v>28248</v>
      </c>
      <c r="F7053" s="884" t="s">
        <v>28248</v>
      </c>
    </row>
    <row r="7054" customFormat="false" ht="23.25" hidden="false" customHeight="false" outlineLevel="0" collapsed="false">
      <c r="A7054" s="884" t="s">
        <v>28603</v>
      </c>
      <c r="B7054" s="884" t="n">
        <v>39267</v>
      </c>
      <c r="C7054" s="885" t="s">
        <v>29897</v>
      </c>
      <c r="D7054" s="884" t="s">
        <v>28683</v>
      </c>
      <c r="E7054" s="884" t="s">
        <v>29898</v>
      </c>
      <c r="F7054" s="884" t="s">
        <v>29898</v>
      </c>
    </row>
    <row r="7055" customFormat="false" ht="15" hidden="false" customHeight="false" outlineLevel="0" collapsed="false">
      <c r="A7055" s="884" t="s">
        <v>28603</v>
      </c>
      <c r="B7055" s="884" t="n">
        <v>11901</v>
      </c>
      <c r="C7055" s="885" t="s">
        <v>29899</v>
      </c>
      <c r="D7055" s="884" t="s">
        <v>28683</v>
      </c>
      <c r="E7055" s="884" t="s">
        <v>11982</v>
      </c>
      <c r="F7055" s="884" t="s">
        <v>11982</v>
      </c>
    </row>
    <row r="7056" customFormat="false" ht="15" hidden="false" customHeight="false" outlineLevel="0" collapsed="false">
      <c r="A7056" s="884" t="s">
        <v>28603</v>
      </c>
      <c r="B7056" s="884" t="n">
        <v>11902</v>
      </c>
      <c r="C7056" s="885" t="s">
        <v>29900</v>
      </c>
      <c r="D7056" s="884" t="s">
        <v>28683</v>
      </c>
      <c r="E7056" s="884" t="s">
        <v>11393</v>
      </c>
      <c r="F7056" s="884" t="s">
        <v>11393</v>
      </c>
    </row>
    <row r="7057" customFormat="false" ht="15" hidden="false" customHeight="false" outlineLevel="0" collapsed="false">
      <c r="A7057" s="884" t="s">
        <v>28603</v>
      </c>
      <c r="B7057" s="884" t="n">
        <v>11903</v>
      </c>
      <c r="C7057" s="885" t="s">
        <v>29901</v>
      </c>
      <c r="D7057" s="884" t="s">
        <v>28683</v>
      </c>
      <c r="E7057" s="884" t="s">
        <v>11773</v>
      </c>
      <c r="F7057" s="884" t="s">
        <v>11773</v>
      </c>
    </row>
    <row r="7058" customFormat="false" ht="15" hidden="false" customHeight="false" outlineLevel="0" collapsed="false">
      <c r="A7058" s="884" t="s">
        <v>28603</v>
      </c>
      <c r="B7058" s="884" t="n">
        <v>11904</v>
      </c>
      <c r="C7058" s="885" t="s">
        <v>29902</v>
      </c>
      <c r="D7058" s="884" t="s">
        <v>28683</v>
      </c>
      <c r="E7058" s="884" t="s">
        <v>11301</v>
      </c>
      <c r="F7058" s="884" t="s">
        <v>11301</v>
      </c>
    </row>
    <row r="7059" customFormat="false" ht="15" hidden="false" customHeight="false" outlineLevel="0" collapsed="false">
      <c r="A7059" s="884" t="s">
        <v>28603</v>
      </c>
      <c r="B7059" s="884" t="n">
        <v>11905</v>
      </c>
      <c r="C7059" s="885" t="s">
        <v>29903</v>
      </c>
      <c r="D7059" s="884" t="s">
        <v>28683</v>
      </c>
      <c r="E7059" s="884" t="s">
        <v>27267</v>
      </c>
      <c r="F7059" s="884" t="s">
        <v>27267</v>
      </c>
    </row>
    <row r="7060" customFormat="false" ht="15" hidden="false" customHeight="false" outlineLevel="0" collapsed="false">
      <c r="A7060" s="884" t="s">
        <v>28603</v>
      </c>
      <c r="B7060" s="884" t="n">
        <v>11906</v>
      </c>
      <c r="C7060" s="885" t="s">
        <v>29904</v>
      </c>
      <c r="D7060" s="884" t="s">
        <v>28683</v>
      </c>
      <c r="E7060" s="884" t="s">
        <v>23125</v>
      </c>
      <c r="F7060" s="884" t="s">
        <v>23125</v>
      </c>
    </row>
    <row r="7061" customFormat="false" ht="15" hidden="false" customHeight="false" outlineLevel="0" collapsed="false">
      <c r="A7061" s="884" t="s">
        <v>28603</v>
      </c>
      <c r="B7061" s="884" t="n">
        <v>11919</v>
      </c>
      <c r="C7061" s="885" t="s">
        <v>29905</v>
      </c>
      <c r="D7061" s="884" t="s">
        <v>28683</v>
      </c>
      <c r="E7061" s="884" t="s">
        <v>10074</v>
      </c>
      <c r="F7061" s="884" t="s">
        <v>10074</v>
      </c>
    </row>
    <row r="7062" customFormat="false" ht="15" hidden="false" customHeight="false" outlineLevel="0" collapsed="false">
      <c r="A7062" s="884" t="s">
        <v>28603</v>
      </c>
      <c r="B7062" s="884" t="n">
        <v>11920</v>
      </c>
      <c r="C7062" s="885" t="s">
        <v>29906</v>
      </c>
      <c r="D7062" s="884" t="s">
        <v>28683</v>
      </c>
      <c r="E7062" s="884" t="s">
        <v>29907</v>
      </c>
      <c r="F7062" s="884" t="s">
        <v>29907</v>
      </c>
    </row>
    <row r="7063" customFormat="false" ht="15" hidden="false" customHeight="false" outlineLevel="0" collapsed="false">
      <c r="A7063" s="884" t="s">
        <v>28603</v>
      </c>
      <c r="B7063" s="884" t="n">
        <v>11924</v>
      </c>
      <c r="C7063" s="885" t="s">
        <v>29908</v>
      </c>
      <c r="D7063" s="884" t="s">
        <v>28683</v>
      </c>
      <c r="E7063" s="884" t="s">
        <v>29909</v>
      </c>
      <c r="F7063" s="884" t="s">
        <v>29909</v>
      </c>
    </row>
    <row r="7064" customFormat="false" ht="15" hidden="false" customHeight="false" outlineLevel="0" collapsed="false">
      <c r="A7064" s="884" t="s">
        <v>28603</v>
      </c>
      <c r="B7064" s="884" t="n">
        <v>11921</v>
      </c>
      <c r="C7064" s="885" t="s">
        <v>29910</v>
      </c>
      <c r="D7064" s="884" t="s">
        <v>28683</v>
      </c>
      <c r="E7064" s="884" t="s">
        <v>16952</v>
      </c>
      <c r="F7064" s="884" t="s">
        <v>16952</v>
      </c>
    </row>
    <row r="7065" customFormat="false" ht="15" hidden="false" customHeight="false" outlineLevel="0" collapsed="false">
      <c r="A7065" s="884" t="s">
        <v>28603</v>
      </c>
      <c r="B7065" s="884" t="n">
        <v>11922</v>
      </c>
      <c r="C7065" s="885" t="s">
        <v>29911</v>
      </c>
      <c r="D7065" s="884" t="s">
        <v>28683</v>
      </c>
      <c r="E7065" s="884" t="s">
        <v>28810</v>
      </c>
      <c r="F7065" s="884" t="s">
        <v>28810</v>
      </c>
    </row>
    <row r="7066" customFormat="false" ht="15" hidden="false" customHeight="false" outlineLevel="0" collapsed="false">
      <c r="A7066" s="884" t="s">
        <v>28603</v>
      </c>
      <c r="B7066" s="884" t="n">
        <v>11923</v>
      </c>
      <c r="C7066" s="885" t="s">
        <v>29912</v>
      </c>
      <c r="D7066" s="884" t="s">
        <v>28683</v>
      </c>
      <c r="E7066" s="884" t="s">
        <v>28113</v>
      </c>
      <c r="F7066" s="884" t="s">
        <v>28113</v>
      </c>
    </row>
    <row r="7067" customFormat="false" ht="15" hidden="false" customHeight="false" outlineLevel="0" collapsed="false">
      <c r="A7067" s="884" t="s">
        <v>28603</v>
      </c>
      <c r="B7067" s="884" t="n">
        <v>11916</v>
      </c>
      <c r="C7067" s="885" t="s">
        <v>29913</v>
      </c>
      <c r="D7067" s="884" t="s">
        <v>28683</v>
      </c>
      <c r="E7067" s="884" t="s">
        <v>8537</v>
      </c>
      <c r="F7067" s="884" t="s">
        <v>8537</v>
      </c>
    </row>
    <row r="7068" customFormat="false" ht="15" hidden="false" customHeight="false" outlineLevel="0" collapsed="false">
      <c r="A7068" s="884" t="s">
        <v>28603</v>
      </c>
      <c r="B7068" s="884" t="n">
        <v>11914</v>
      </c>
      <c r="C7068" s="885" t="s">
        <v>29914</v>
      </c>
      <c r="D7068" s="884" t="s">
        <v>28683</v>
      </c>
      <c r="E7068" s="884" t="s">
        <v>29915</v>
      </c>
      <c r="F7068" s="884" t="s">
        <v>29915</v>
      </c>
    </row>
    <row r="7069" customFormat="false" ht="15" hidden="false" customHeight="false" outlineLevel="0" collapsed="false">
      <c r="A7069" s="884" t="s">
        <v>28603</v>
      </c>
      <c r="B7069" s="884" t="n">
        <v>11917</v>
      </c>
      <c r="C7069" s="885" t="s">
        <v>29916</v>
      </c>
      <c r="D7069" s="884" t="s">
        <v>28683</v>
      </c>
      <c r="E7069" s="884" t="s">
        <v>29917</v>
      </c>
      <c r="F7069" s="884" t="s">
        <v>29917</v>
      </c>
    </row>
    <row r="7070" customFormat="false" ht="15" hidden="false" customHeight="false" outlineLevel="0" collapsed="false">
      <c r="A7070" s="884" t="s">
        <v>28603</v>
      </c>
      <c r="B7070" s="884" t="n">
        <v>11918</v>
      </c>
      <c r="C7070" s="885" t="s">
        <v>29918</v>
      </c>
      <c r="D7070" s="884" t="s">
        <v>28683</v>
      </c>
      <c r="E7070" s="884" t="s">
        <v>15014</v>
      </c>
      <c r="F7070" s="884" t="s">
        <v>15014</v>
      </c>
    </row>
    <row r="7071" customFormat="false" ht="15" hidden="false" customHeight="false" outlineLevel="0" collapsed="false">
      <c r="A7071" s="884" t="s">
        <v>28603</v>
      </c>
      <c r="B7071" s="884" t="n">
        <v>37734</v>
      </c>
      <c r="C7071" s="885" t="s">
        <v>29919</v>
      </c>
      <c r="D7071" s="884" t="s">
        <v>28605</v>
      </c>
      <c r="E7071" s="884" t="s">
        <v>29920</v>
      </c>
      <c r="F7071" s="884" t="s">
        <v>29920</v>
      </c>
    </row>
    <row r="7072" customFormat="false" ht="15" hidden="false" customHeight="false" outlineLevel="0" collapsed="false">
      <c r="A7072" s="884" t="s">
        <v>28603</v>
      </c>
      <c r="B7072" s="884" t="n">
        <v>42251</v>
      </c>
      <c r="C7072" s="885" t="s">
        <v>29921</v>
      </c>
      <c r="D7072" s="884" t="s">
        <v>28605</v>
      </c>
      <c r="E7072" s="884" t="s">
        <v>29922</v>
      </c>
      <c r="F7072" s="884" t="s">
        <v>29922</v>
      </c>
    </row>
    <row r="7073" customFormat="false" ht="15" hidden="false" customHeight="false" outlineLevel="0" collapsed="false">
      <c r="A7073" s="884" t="s">
        <v>28603</v>
      </c>
      <c r="B7073" s="884" t="n">
        <v>37733</v>
      </c>
      <c r="C7073" s="885" t="s">
        <v>29923</v>
      </c>
      <c r="D7073" s="884" t="s">
        <v>28605</v>
      </c>
      <c r="E7073" s="884" t="s">
        <v>29924</v>
      </c>
      <c r="F7073" s="884" t="s">
        <v>29924</v>
      </c>
    </row>
    <row r="7074" customFormat="false" ht="15" hidden="false" customHeight="false" outlineLevel="0" collapsed="false">
      <c r="A7074" s="884" t="s">
        <v>28603</v>
      </c>
      <c r="B7074" s="884" t="n">
        <v>37735</v>
      </c>
      <c r="C7074" s="885" t="s">
        <v>29925</v>
      </c>
      <c r="D7074" s="884" t="s">
        <v>28605</v>
      </c>
      <c r="E7074" s="884" t="s">
        <v>29926</v>
      </c>
      <c r="F7074" s="884" t="s">
        <v>29926</v>
      </c>
    </row>
    <row r="7075" customFormat="false" ht="15" hidden="false" customHeight="false" outlineLevel="0" collapsed="false">
      <c r="A7075" s="884" t="s">
        <v>28603</v>
      </c>
      <c r="B7075" s="884" t="n">
        <v>2354</v>
      </c>
      <c r="C7075" s="885" t="s">
        <v>29927</v>
      </c>
      <c r="D7075" s="884" t="s">
        <v>28608</v>
      </c>
      <c r="E7075" s="884" t="s">
        <v>28041</v>
      </c>
      <c r="F7075" s="884" t="s">
        <v>9011</v>
      </c>
    </row>
    <row r="7076" customFormat="false" ht="15" hidden="false" customHeight="false" outlineLevel="0" collapsed="false">
      <c r="A7076" s="884" t="s">
        <v>28603</v>
      </c>
      <c r="B7076" s="884" t="n">
        <v>41758</v>
      </c>
      <c r="C7076" s="885" t="s">
        <v>29928</v>
      </c>
      <c r="D7076" s="884" t="s">
        <v>28605</v>
      </c>
      <c r="E7076" s="884" t="s">
        <v>12801</v>
      </c>
      <c r="F7076" s="884" t="s">
        <v>12801</v>
      </c>
    </row>
    <row r="7077" customFormat="false" ht="23.25" hidden="false" customHeight="false" outlineLevel="0" collapsed="false">
      <c r="A7077" s="884" t="s">
        <v>28603</v>
      </c>
      <c r="B7077" s="884" t="n">
        <v>5090</v>
      </c>
      <c r="C7077" s="885" t="s">
        <v>29929</v>
      </c>
      <c r="D7077" s="884" t="s">
        <v>28605</v>
      </c>
      <c r="E7077" s="884" t="s">
        <v>20014</v>
      </c>
      <c r="F7077" s="884" t="s">
        <v>20014</v>
      </c>
    </row>
    <row r="7078" customFormat="false" ht="23.25" hidden="false" customHeight="false" outlineLevel="0" collapsed="false">
      <c r="A7078" s="884" t="s">
        <v>28603</v>
      </c>
      <c r="B7078" s="884" t="n">
        <v>5085</v>
      </c>
      <c r="C7078" s="885" t="s">
        <v>29930</v>
      </c>
      <c r="D7078" s="884" t="s">
        <v>28605</v>
      </c>
      <c r="E7078" s="884" t="s">
        <v>10747</v>
      </c>
      <c r="F7078" s="884" t="s">
        <v>10747</v>
      </c>
    </row>
    <row r="7079" customFormat="false" ht="15" hidden="false" customHeight="false" outlineLevel="0" collapsed="false">
      <c r="A7079" s="884" t="s">
        <v>28603</v>
      </c>
      <c r="B7079" s="884" t="n">
        <v>38374</v>
      </c>
      <c r="C7079" s="885" t="s">
        <v>29931</v>
      </c>
      <c r="D7079" s="884" t="s">
        <v>28605</v>
      </c>
      <c r="E7079" s="884" t="s">
        <v>29932</v>
      </c>
      <c r="F7079" s="884" t="s">
        <v>29932</v>
      </c>
    </row>
    <row r="7080" customFormat="false" ht="15" hidden="false" customHeight="false" outlineLevel="0" collapsed="false">
      <c r="A7080" s="884" t="s">
        <v>28603</v>
      </c>
      <c r="B7080" s="884" t="n">
        <v>20212</v>
      </c>
      <c r="C7080" s="885" t="s">
        <v>29933</v>
      </c>
      <c r="D7080" s="884" t="s">
        <v>28683</v>
      </c>
      <c r="E7080" s="884" t="s">
        <v>19570</v>
      </c>
      <c r="F7080" s="884" t="s">
        <v>19570</v>
      </c>
    </row>
    <row r="7081" customFormat="false" ht="15" hidden="false" customHeight="false" outlineLevel="0" collapsed="false">
      <c r="A7081" s="884" t="s">
        <v>28603</v>
      </c>
      <c r="B7081" s="884" t="n">
        <v>4430</v>
      </c>
      <c r="C7081" s="885" t="s">
        <v>29934</v>
      </c>
      <c r="D7081" s="884" t="s">
        <v>28683</v>
      </c>
      <c r="E7081" s="884" t="s">
        <v>15909</v>
      </c>
      <c r="F7081" s="884" t="s">
        <v>15909</v>
      </c>
    </row>
    <row r="7082" customFormat="false" ht="15" hidden="false" customHeight="false" outlineLevel="0" collapsed="false">
      <c r="A7082" s="884" t="s">
        <v>28603</v>
      </c>
      <c r="B7082" s="884" t="n">
        <v>4400</v>
      </c>
      <c r="C7082" s="885" t="s">
        <v>29935</v>
      </c>
      <c r="D7082" s="884" t="s">
        <v>28683</v>
      </c>
      <c r="E7082" s="884" t="s">
        <v>17048</v>
      </c>
      <c r="F7082" s="884" t="s">
        <v>17048</v>
      </c>
    </row>
    <row r="7083" customFormat="false" ht="15" hidden="false" customHeight="false" outlineLevel="0" collapsed="false">
      <c r="A7083" s="884" t="s">
        <v>28603</v>
      </c>
      <c r="B7083" s="884" t="n">
        <v>4496</v>
      </c>
      <c r="C7083" s="885" t="s">
        <v>29936</v>
      </c>
      <c r="D7083" s="884" t="s">
        <v>28683</v>
      </c>
      <c r="E7083" s="884" t="s">
        <v>23126</v>
      </c>
      <c r="F7083" s="884" t="s">
        <v>23126</v>
      </c>
    </row>
    <row r="7084" customFormat="false" ht="15" hidden="false" customHeight="false" outlineLevel="0" collapsed="false">
      <c r="A7084" s="884" t="s">
        <v>28603</v>
      </c>
      <c r="B7084" s="884" t="n">
        <v>11871</v>
      </c>
      <c r="C7084" s="885" t="s">
        <v>29937</v>
      </c>
      <c r="D7084" s="884" t="s">
        <v>28605</v>
      </c>
      <c r="E7084" s="884" t="s">
        <v>29938</v>
      </c>
      <c r="F7084" s="884" t="s">
        <v>29938</v>
      </c>
    </row>
    <row r="7085" customFormat="false" ht="15" hidden="false" customHeight="false" outlineLevel="0" collapsed="false">
      <c r="A7085" s="884" t="s">
        <v>28603</v>
      </c>
      <c r="B7085" s="884" t="n">
        <v>34636</v>
      </c>
      <c r="C7085" s="885" t="s">
        <v>29939</v>
      </c>
      <c r="D7085" s="884" t="s">
        <v>28605</v>
      </c>
      <c r="E7085" s="884" t="s">
        <v>29940</v>
      </c>
      <c r="F7085" s="884" t="s">
        <v>29940</v>
      </c>
    </row>
    <row r="7086" customFormat="false" ht="15" hidden="false" customHeight="false" outlineLevel="0" collapsed="false">
      <c r="A7086" s="884" t="s">
        <v>28603</v>
      </c>
      <c r="B7086" s="884" t="n">
        <v>34639</v>
      </c>
      <c r="C7086" s="885" t="s">
        <v>29941</v>
      </c>
      <c r="D7086" s="884" t="s">
        <v>28605</v>
      </c>
      <c r="E7086" s="884" t="s">
        <v>29942</v>
      </c>
      <c r="F7086" s="884" t="s">
        <v>29942</v>
      </c>
    </row>
    <row r="7087" customFormat="false" ht="15" hidden="false" customHeight="false" outlineLevel="0" collapsed="false">
      <c r="A7087" s="884" t="s">
        <v>28603</v>
      </c>
      <c r="B7087" s="884" t="n">
        <v>34640</v>
      </c>
      <c r="C7087" s="885" t="s">
        <v>29943</v>
      </c>
      <c r="D7087" s="884" t="s">
        <v>28605</v>
      </c>
      <c r="E7087" s="884" t="s">
        <v>29944</v>
      </c>
      <c r="F7087" s="884" t="s">
        <v>29944</v>
      </c>
    </row>
    <row r="7088" customFormat="false" ht="15" hidden="false" customHeight="false" outlineLevel="0" collapsed="false">
      <c r="A7088" s="884" t="s">
        <v>28603</v>
      </c>
      <c r="B7088" s="884" t="n">
        <v>34637</v>
      </c>
      <c r="C7088" s="885" t="s">
        <v>29945</v>
      </c>
      <c r="D7088" s="884" t="s">
        <v>28605</v>
      </c>
      <c r="E7088" s="884" t="s">
        <v>29946</v>
      </c>
      <c r="F7088" s="884" t="s">
        <v>29946</v>
      </c>
    </row>
    <row r="7089" customFormat="false" ht="15" hidden="false" customHeight="false" outlineLevel="0" collapsed="false">
      <c r="A7089" s="884" t="s">
        <v>28603</v>
      </c>
      <c r="B7089" s="884" t="n">
        <v>34638</v>
      </c>
      <c r="C7089" s="885" t="s">
        <v>29947</v>
      </c>
      <c r="D7089" s="884" t="s">
        <v>28605</v>
      </c>
      <c r="E7089" s="884" t="s">
        <v>29948</v>
      </c>
      <c r="F7089" s="884" t="s">
        <v>29948</v>
      </c>
    </row>
    <row r="7090" customFormat="false" ht="15" hidden="false" customHeight="false" outlineLevel="0" collapsed="false">
      <c r="A7090" s="884" t="s">
        <v>28603</v>
      </c>
      <c r="B7090" s="884" t="n">
        <v>11868</v>
      </c>
      <c r="C7090" s="885" t="s">
        <v>29949</v>
      </c>
      <c r="D7090" s="884" t="s">
        <v>28605</v>
      </c>
      <c r="E7090" s="884" t="s">
        <v>22889</v>
      </c>
      <c r="F7090" s="884" t="s">
        <v>22889</v>
      </c>
    </row>
    <row r="7091" customFormat="false" ht="15" hidden="false" customHeight="false" outlineLevel="0" collapsed="false">
      <c r="A7091" s="884" t="s">
        <v>28603</v>
      </c>
      <c r="B7091" s="884" t="n">
        <v>37106</v>
      </c>
      <c r="C7091" s="885" t="s">
        <v>29950</v>
      </c>
      <c r="D7091" s="884" t="s">
        <v>28605</v>
      </c>
      <c r="E7091" s="884" t="s">
        <v>29951</v>
      </c>
      <c r="F7091" s="884" t="s">
        <v>29951</v>
      </c>
    </row>
    <row r="7092" customFormat="false" ht="15" hidden="false" customHeight="false" outlineLevel="0" collapsed="false">
      <c r="A7092" s="884" t="s">
        <v>28603</v>
      </c>
      <c r="B7092" s="884" t="n">
        <v>11869</v>
      </c>
      <c r="C7092" s="885" t="s">
        <v>29952</v>
      </c>
      <c r="D7092" s="884" t="s">
        <v>28605</v>
      </c>
      <c r="E7092" s="884" t="s">
        <v>29953</v>
      </c>
      <c r="F7092" s="884" t="s">
        <v>29953</v>
      </c>
    </row>
    <row r="7093" customFormat="false" ht="15" hidden="false" customHeight="false" outlineLevel="0" collapsed="false">
      <c r="A7093" s="884" t="s">
        <v>28603</v>
      </c>
      <c r="B7093" s="884" t="n">
        <v>37104</v>
      </c>
      <c r="C7093" s="885" t="s">
        <v>29954</v>
      </c>
      <c r="D7093" s="884" t="s">
        <v>28605</v>
      </c>
      <c r="E7093" s="884" t="s">
        <v>29955</v>
      </c>
      <c r="F7093" s="884" t="s">
        <v>29955</v>
      </c>
    </row>
    <row r="7094" customFormat="false" ht="15" hidden="false" customHeight="false" outlineLevel="0" collapsed="false">
      <c r="A7094" s="884" t="s">
        <v>28603</v>
      </c>
      <c r="B7094" s="884" t="n">
        <v>37105</v>
      </c>
      <c r="C7094" s="885" t="s">
        <v>29956</v>
      </c>
      <c r="D7094" s="884" t="s">
        <v>28605</v>
      </c>
      <c r="E7094" s="884" t="s">
        <v>29957</v>
      </c>
      <c r="F7094" s="884" t="s">
        <v>29957</v>
      </c>
    </row>
    <row r="7095" customFormat="false" ht="15" hidden="false" customHeight="false" outlineLevel="0" collapsed="false">
      <c r="A7095" s="884" t="s">
        <v>28603</v>
      </c>
      <c r="B7095" s="884" t="n">
        <v>11638</v>
      </c>
      <c r="C7095" s="885" t="s">
        <v>29958</v>
      </c>
      <c r="D7095" s="884" t="s">
        <v>28605</v>
      </c>
      <c r="E7095" s="884" t="s">
        <v>29959</v>
      </c>
      <c r="F7095" s="884" t="s">
        <v>29959</v>
      </c>
    </row>
    <row r="7096" customFormat="false" ht="15" hidden="false" customHeight="false" outlineLevel="0" collapsed="false">
      <c r="A7096" s="884" t="s">
        <v>28603</v>
      </c>
      <c r="B7096" s="884" t="n">
        <v>1030</v>
      </c>
      <c r="C7096" s="885" t="s">
        <v>29960</v>
      </c>
      <c r="D7096" s="884" t="s">
        <v>28605</v>
      </c>
      <c r="E7096" s="884" t="s">
        <v>19833</v>
      </c>
      <c r="F7096" s="884" t="s">
        <v>19833</v>
      </c>
    </row>
    <row r="7097" customFormat="false" ht="23.25" hidden="false" customHeight="false" outlineLevel="0" collapsed="false">
      <c r="A7097" s="884" t="s">
        <v>28603</v>
      </c>
      <c r="B7097" s="884" t="n">
        <v>11694</v>
      </c>
      <c r="C7097" s="885" t="s">
        <v>29961</v>
      </c>
      <c r="D7097" s="884" t="s">
        <v>28605</v>
      </c>
      <c r="E7097" s="884" t="s">
        <v>29962</v>
      </c>
      <c r="F7097" s="884" t="s">
        <v>29962</v>
      </c>
    </row>
    <row r="7098" customFormat="false" ht="23.25" hidden="false" customHeight="false" outlineLevel="0" collapsed="false">
      <c r="A7098" s="884" t="s">
        <v>28603</v>
      </c>
      <c r="B7098" s="884" t="n">
        <v>35277</v>
      </c>
      <c r="C7098" s="885" t="s">
        <v>29963</v>
      </c>
      <c r="D7098" s="884" t="s">
        <v>28605</v>
      </c>
      <c r="E7098" s="884" t="s">
        <v>29964</v>
      </c>
      <c r="F7098" s="884" t="s">
        <v>29964</v>
      </c>
    </row>
    <row r="7099" customFormat="false" ht="34.5" hidden="false" customHeight="false" outlineLevel="0" collapsed="false">
      <c r="A7099" s="884" t="s">
        <v>28603</v>
      </c>
      <c r="B7099" s="884" t="n">
        <v>10521</v>
      </c>
      <c r="C7099" s="885" t="s">
        <v>29965</v>
      </c>
      <c r="D7099" s="884" t="s">
        <v>28605</v>
      </c>
      <c r="E7099" s="884" t="s">
        <v>29966</v>
      </c>
      <c r="F7099" s="884" t="s">
        <v>29966</v>
      </c>
    </row>
    <row r="7100" customFormat="false" ht="34.5" hidden="false" customHeight="false" outlineLevel="0" collapsed="false">
      <c r="A7100" s="884" t="s">
        <v>28603</v>
      </c>
      <c r="B7100" s="884" t="n">
        <v>10885</v>
      </c>
      <c r="C7100" s="885" t="s">
        <v>29967</v>
      </c>
      <c r="D7100" s="884" t="s">
        <v>28605</v>
      </c>
      <c r="E7100" s="884" t="s">
        <v>29968</v>
      </c>
      <c r="F7100" s="884" t="s">
        <v>29968</v>
      </c>
    </row>
    <row r="7101" customFormat="false" ht="34.5" hidden="false" customHeight="false" outlineLevel="0" collapsed="false">
      <c r="A7101" s="884" t="s">
        <v>28603</v>
      </c>
      <c r="B7101" s="884" t="n">
        <v>20962</v>
      </c>
      <c r="C7101" s="885" t="s">
        <v>29969</v>
      </c>
      <c r="D7101" s="884" t="s">
        <v>28605</v>
      </c>
      <c r="E7101" s="884" t="s">
        <v>29970</v>
      </c>
      <c r="F7101" s="884" t="s">
        <v>29970</v>
      </c>
    </row>
    <row r="7102" customFormat="false" ht="34.5" hidden="false" customHeight="false" outlineLevel="0" collapsed="false">
      <c r="A7102" s="884" t="s">
        <v>28603</v>
      </c>
      <c r="B7102" s="884" t="n">
        <v>20963</v>
      </c>
      <c r="C7102" s="885" t="s">
        <v>29971</v>
      </c>
      <c r="D7102" s="884" t="s">
        <v>28605</v>
      </c>
      <c r="E7102" s="884" t="s">
        <v>29972</v>
      </c>
      <c r="F7102" s="884" t="s">
        <v>29972</v>
      </c>
    </row>
    <row r="7103" customFormat="false" ht="15" hidden="false" customHeight="false" outlineLevel="0" collapsed="false">
      <c r="A7103" s="884" t="s">
        <v>28603</v>
      </c>
      <c r="B7103" s="884" t="n">
        <v>2555</v>
      </c>
      <c r="C7103" s="885" t="s">
        <v>29973</v>
      </c>
      <c r="D7103" s="884" t="s">
        <v>28605</v>
      </c>
      <c r="E7103" s="884" t="s">
        <v>10237</v>
      </c>
      <c r="F7103" s="884" t="s">
        <v>10237</v>
      </c>
    </row>
    <row r="7104" customFormat="false" ht="15" hidden="false" customHeight="false" outlineLevel="0" collapsed="false">
      <c r="A7104" s="884" t="s">
        <v>28603</v>
      </c>
      <c r="B7104" s="884" t="n">
        <v>2556</v>
      </c>
      <c r="C7104" s="885" t="s">
        <v>29974</v>
      </c>
      <c r="D7104" s="884" t="s">
        <v>28605</v>
      </c>
      <c r="E7104" s="884" t="s">
        <v>11301</v>
      </c>
      <c r="F7104" s="884" t="s">
        <v>11301</v>
      </c>
    </row>
    <row r="7105" customFormat="false" ht="15" hidden="false" customHeight="false" outlineLevel="0" collapsed="false">
      <c r="A7105" s="884" t="s">
        <v>28603</v>
      </c>
      <c r="B7105" s="884" t="n">
        <v>2557</v>
      </c>
      <c r="C7105" s="885" t="s">
        <v>29975</v>
      </c>
      <c r="D7105" s="884" t="s">
        <v>28605</v>
      </c>
      <c r="E7105" s="884" t="s">
        <v>27337</v>
      </c>
      <c r="F7105" s="884" t="s">
        <v>27337</v>
      </c>
    </row>
    <row r="7106" customFormat="false" ht="15" hidden="false" customHeight="false" outlineLevel="0" collapsed="false">
      <c r="A7106" s="884" t="s">
        <v>28603</v>
      </c>
      <c r="B7106" s="884" t="n">
        <v>39810</v>
      </c>
      <c r="C7106" s="885" t="s">
        <v>29976</v>
      </c>
      <c r="D7106" s="884" t="s">
        <v>28605</v>
      </c>
      <c r="E7106" s="884" t="s">
        <v>11227</v>
      </c>
      <c r="F7106" s="884" t="s">
        <v>11227</v>
      </c>
    </row>
    <row r="7107" customFormat="false" ht="15" hidden="false" customHeight="false" outlineLevel="0" collapsed="false">
      <c r="A7107" s="884" t="s">
        <v>28603</v>
      </c>
      <c r="B7107" s="884" t="n">
        <v>39811</v>
      </c>
      <c r="C7107" s="885" t="s">
        <v>29977</v>
      </c>
      <c r="D7107" s="884" t="s">
        <v>28605</v>
      </c>
      <c r="E7107" s="884" t="s">
        <v>29978</v>
      </c>
      <c r="F7107" s="884" t="s">
        <v>29978</v>
      </c>
    </row>
    <row r="7108" customFormat="false" ht="15" hidden="false" customHeight="false" outlineLevel="0" collapsed="false">
      <c r="A7108" s="884" t="s">
        <v>28603</v>
      </c>
      <c r="B7108" s="884" t="n">
        <v>39812</v>
      </c>
      <c r="C7108" s="885" t="s">
        <v>29979</v>
      </c>
      <c r="D7108" s="884" t="s">
        <v>28605</v>
      </c>
      <c r="E7108" s="884" t="s">
        <v>29980</v>
      </c>
      <c r="F7108" s="884" t="s">
        <v>29980</v>
      </c>
    </row>
    <row r="7109" customFormat="false" ht="15" hidden="false" customHeight="false" outlineLevel="0" collapsed="false">
      <c r="A7109" s="884" t="s">
        <v>28603</v>
      </c>
      <c r="B7109" s="884" t="n">
        <v>20254</v>
      </c>
      <c r="C7109" s="885" t="s">
        <v>29981</v>
      </c>
      <c r="D7109" s="884" t="s">
        <v>28605</v>
      </c>
      <c r="E7109" s="884" t="s">
        <v>28758</v>
      </c>
      <c r="F7109" s="884" t="s">
        <v>28758</v>
      </c>
    </row>
    <row r="7110" customFormat="false" ht="15" hidden="false" customHeight="false" outlineLevel="0" collapsed="false">
      <c r="A7110" s="884" t="s">
        <v>28603</v>
      </c>
      <c r="B7110" s="884" t="n">
        <v>39771</v>
      </c>
      <c r="C7110" s="885" t="s">
        <v>29982</v>
      </c>
      <c r="D7110" s="884" t="s">
        <v>28605</v>
      </c>
      <c r="E7110" s="884" t="s">
        <v>18745</v>
      </c>
      <c r="F7110" s="884" t="s">
        <v>18745</v>
      </c>
    </row>
    <row r="7111" customFormat="false" ht="15" hidden="false" customHeight="false" outlineLevel="0" collapsed="false">
      <c r="A7111" s="884" t="s">
        <v>28603</v>
      </c>
      <c r="B7111" s="884" t="n">
        <v>20255</v>
      </c>
      <c r="C7111" s="885" t="s">
        <v>29983</v>
      </c>
      <c r="D7111" s="884" t="s">
        <v>28605</v>
      </c>
      <c r="E7111" s="884" t="s">
        <v>13716</v>
      </c>
      <c r="F7111" s="884" t="s">
        <v>13716</v>
      </c>
    </row>
    <row r="7112" customFormat="false" ht="15" hidden="false" customHeight="false" outlineLevel="0" collapsed="false">
      <c r="A7112" s="884" t="s">
        <v>28603</v>
      </c>
      <c r="B7112" s="884" t="n">
        <v>39772</v>
      </c>
      <c r="C7112" s="885" t="s">
        <v>29984</v>
      </c>
      <c r="D7112" s="884" t="s">
        <v>28605</v>
      </c>
      <c r="E7112" s="884" t="s">
        <v>29985</v>
      </c>
      <c r="F7112" s="884" t="s">
        <v>29985</v>
      </c>
    </row>
    <row r="7113" customFormat="false" ht="15" hidden="false" customHeight="false" outlineLevel="0" collapsed="false">
      <c r="A7113" s="884" t="s">
        <v>28603</v>
      </c>
      <c r="B7113" s="884" t="n">
        <v>20253</v>
      </c>
      <c r="C7113" s="885" t="s">
        <v>29986</v>
      </c>
      <c r="D7113" s="884" t="s">
        <v>28605</v>
      </c>
      <c r="E7113" s="884" t="s">
        <v>29987</v>
      </c>
      <c r="F7113" s="884" t="s">
        <v>29987</v>
      </c>
    </row>
    <row r="7114" customFormat="false" ht="15" hidden="false" customHeight="false" outlineLevel="0" collapsed="false">
      <c r="A7114" s="884" t="s">
        <v>28603</v>
      </c>
      <c r="B7114" s="884" t="n">
        <v>39773</v>
      </c>
      <c r="C7114" s="885" t="s">
        <v>29988</v>
      </c>
      <c r="D7114" s="884" t="s">
        <v>28605</v>
      </c>
      <c r="E7114" s="884" t="s">
        <v>29989</v>
      </c>
      <c r="F7114" s="884" t="s">
        <v>29989</v>
      </c>
    </row>
    <row r="7115" customFormat="false" ht="15" hidden="false" customHeight="false" outlineLevel="0" collapsed="false">
      <c r="A7115" s="884" t="s">
        <v>28603</v>
      </c>
      <c r="B7115" s="884" t="n">
        <v>39774</v>
      </c>
      <c r="C7115" s="885" t="s">
        <v>29990</v>
      </c>
      <c r="D7115" s="884" t="s">
        <v>28605</v>
      </c>
      <c r="E7115" s="884" t="s">
        <v>29991</v>
      </c>
      <c r="F7115" s="884" t="s">
        <v>29991</v>
      </c>
    </row>
    <row r="7116" customFormat="false" ht="15" hidden="false" customHeight="false" outlineLevel="0" collapsed="false">
      <c r="A7116" s="884" t="s">
        <v>28603</v>
      </c>
      <c r="B7116" s="884" t="n">
        <v>39775</v>
      </c>
      <c r="C7116" s="885" t="s">
        <v>29992</v>
      </c>
      <c r="D7116" s="884" t="s">
        <v>28605</v>
      </c>
      <c r="E7116" s="884" t="s">
        <v>29993</v>
      </c>
      <c r="F7116" s="884" t="s">
        <v>29993</v>
      </c>
    </row>
    <row r="7117" customFormat="false" ht="15" hidden="false" customHeight="false" outlineLevel="0" collapsed="false">
      <c r="A7117" s="884" t="s">
        <v>28603</v>
      </c>
      <c r="B7117" s="884" t="n">
        <v>39776</v>
      </c>
      <c r="C7117" s="885" t="s">
        <v>29994</v>
      </c>
      <c r="D7117" s="884" t="s">
        <v>28605</v>
      </c>
      <c r="E7117" s="884" t="s">
        <v>29995</v>
      </c>
      <c r="F7117" s="884" t="s">
        <v>29995</v>
      </c>
    </row>
    <row r="7118" customFormat="false" ht="15" hidden="false" customHeight="false" outlineLevel="0" collapsed="false">
      <c r="A7118" s="884" t="s">
        <v>28603</v>
      </c>
      <c r="B7118" s="884" t="n">
        <v>39777</v>
      </c>
      <c r="C7118" s="885" t="s">
        <v>29996</v>
      </c>
      <c r="D7118" s="884" t="s">
        <v>28605</v>
      </c>
      <c r="E7118" s="884" t="s">
        <v>29997</v>
      </c>
      <c r="F7118" s="884" t="s">
        <v>29997</v>
      </c>
    </row>
    <row r="7119" customFormat="false" ht="23.25" hidden="false" customHeight="false" outlineLevel="0" collapsed="false">
      <c r="A7119" s="884" t="s">
        <v>28603</v>
      </c>
      <c r="B7119" s="884" t="n">
        <v>11250</v>
      </c>
      <c r="C7119" s="885" t="s">
        <v>29998</v>
      </c>
      <c r="D7119" s="884" t="s">
        <v>28605</v>
      </c>
      <c r="E7119" s="884" t="s">
        <v>15184</v>
      </c>
      <c r="F7119" s="884" t="s">
        <v>15184</v>
      </c>
    </row>
    <row r="7120" customFormat="false" ht="23.25" hidden="false" customHeight="false" outlineLevel="0" collapsed="false">
      <c r="A7120" s="884" t="s">
        <v>28603</v>
      </c>
      <c r="B7120" s="884" t="n">
        <v>39766</v>
      </c>
      <c r="C7120" s="885" t="s">
        <v>29999</v>
      </c>
      <c r="D7120" s="884" t="s">
        <v>28605</v>
      </c>
      <c r="E7120" s="884" t="s">
        <v>30000</v>
      </c>
      <c r="F7120" s="884" t="s">
        <v>30000</v>
      </c>
    </row>
    <row r="7121" customFormat="false" ht="23.25" hidden="false" customHeight="false" outlineLevel="0" collapsed="false">
      <c r="A7121" s="884" t="s">
        <v>28603</v>
      </c>
      <c r="B7121" s="884" t="n">
        <v>11251</v>
      </c>
      <c r="C7121" s="885" t="s">
        <v>30001</v>
      </c>
      <c r="D7121" s="884" t="s">
        <v>28605</v>
      </c>
      <c r="E7121" s="884" t="s">
        <v>15623</v>
      </c>
      <c r="F7121" s="884" t="s">
        <v>15623</v>
      </c>
    </row>
    <row r="7122" customFormat="false" ht="23.25" hidden="false" customHeight="false" outlineLevel="0" collapsed="false">
      <c r="A7122" s="884" t="s">
        <v>28603</v>
      </c>
      <c r="B7122" s="884" t="n">
        <v>39767</v>
      </c>
      <c r="C7122" s="885" t="s">
        <v>30002</v>
      </c>
      <c r="D7122" s="884" t="s">
        <v>28605</v>
      </c>
      <c r="E7122" s="884" t="s">
        <v>30003</v>
      </c>
      <c r="F7122" s="884" t="s">
        <v>30003</v>
      </c>
    </row>
    <row r="7123" customFormat="false" ht="23.25" hidden="false" customHeight="false" outlineLevel="0" collapsed="false">
      <c r="A7123" s="884" t="s">
        <v>28603</v>
      </c>
      <c r="B7123" s="884" t="n">
        <v>11253</v>
      </c>
      <c r="C7123" s="885" t="s">
        <v>30004</v>
      </c>
      <c r="D7123" s="884" t="s">
        <v>28605</v>
      </c>
      <c r="E7123" s="884" t="s">
        <v>30005</v>
      </c>
      <c r="F7123" s="884" t="s">
        <v>30005</v>
      </c>
    </row>
    <row r="7124" customFormat="false" ht="23.25" hidden="false" customHeight="false" outlineLevel="0" collapsed="false">
      <c r="A7124" s="884" t="s">
        <v>28603</v>
      </c>
      <c r="B7124" s="884" t="n">
        <v>11254</v>
      </c>
      <c r="C7124" s="885" t="s">
        <v>30006</v>
      </c>
      <c r="D7124" s="884" t="s">
        <v>28605</v>
      </c>
      <c r="E7124" s="884" t="s">
        <v>30007</v>
      </c>
      <c r="F7124" s="884" t="s">
        <v>30007</v>
      </c>
    </row>
    <row r="7125" customFormat="false" ht="23.25" hidden="false" customHeight="false" outlineLevel="0" collapsed="false">
      <c r="A7125" s="884" t="s">
        <v>28603</v>
      </c>
      <c r="B7125" s="884" t="n">
        <v>11255</v>
      </c>
      <c r="C7125" s="885" t="s">
        <v>30008</v>
      </c>
      <c r="D7125" s="884" t="s">
        <v>28605</v>
      </c>
      <c r="E7125" s="884" t="s">
        <v>29997</v>
      </c>
      <c r="F7125" s="884" t="s">
        <v>29997</v>
      </c>
    </row>
    <row r="7126" customFormat="false" ht="23.25" hidden="false" customHeight="false" outlineLevel="0" collapsed="false">
      <c r="A7126" s="884" t="s">
        <v>28603</v>
      </c>
      <c r="B7126" s="884" t="n">
        <v>11256</v>
      </c>
      <c r="C7126" s="885" t="s">
        <v>30009</v>
      </c>
      <c r="D7126" s="884" t="s">
        <v>28605</v>
      </c>
      <c r="E7126" s="884" t="s">
        <v>30010</v>
      </c>
      <c r="F7126" s="884" t="s">
        <v>30010</v>
      </c>
    </row>
    <row r="7127" customFormat="false" ht="23.25" hidden="false" customHeight="false" outlineLevel="0" collapsed="false">
      <c r="A7127" s="884" t="s">
        <v>28603</v>
      </c>
      <c r="B7127" s="884" t="n">
        <v>14055</v>
      </c>
      <c r="C7127" s="885" t="s">
        <v>30011</v>
      </c>
      <c r="D7127" s="884" t="s">
        <v>28605</v>
      </c>
      <c r="E7127" s="884" t="s">
        <v>30012</v>
      </c>
      <c r="F7127" s="884" t="s">
        <v>30012</v>
      </c>
    </row>
    <row r="7128" customFormat="false" ht="23.25" hidden="false" customHeight="false" outlineLevel="0" collapsed="false">
      <c r="A7128" s="884" t="s">
        <v>28603</v>
      </c>
      <c r="B7128" s="884" t="n">
        <v>39768</v>
      </c>
      <c r="C7128" s="885" t="s">
        <v>30013</v>
      </c>
      <c r="D7128" s="884" t="s">
        <v>28605</v>
      </c>
      <c r="E7128" s="884" t="s">
        <v>30014</v>
      </c>
      <c r="F7128" s="884" t="s">
        <v>30014</v>
      </c>
    </row>
    <row r="7129" customFormat="false" ht="23.25" hidden="false" customHeight="false" outlineLevel="0" collapsed="false">
      <c r="A7129" s="884" t="s">
        <v>28603</v>
      </c>
      <c r="B7129" s="884" t="n">
        <v>11247</v>
      </c>
      <c r="C7129" s="885" t="s">
        <v>30015</v>
      </c>
      <c r="D7129" s="884" t="s">
        <v>28605</v>
      </c>
      <c r="E7129" s="884" t="s">
        <v>30016</v>
      </c>
      <c r="F7129" s="884" t="s">
        <v>30016</v>
      </c>
    </row>
    <row r="7130" customFormat="false" ht="23.25" hidden="false" customHeight="false" outlineLevel="0" collapsed="false">
      <c r="A7130" s="884" t="s">
        <v>28603</v>
      </c>
      <c r="B7130" s="884" t="n">
        <v>39769</v>
      </c>
      <c r="C7130" s="885" t="s">
        <v>30017</v>
      </c>
      <c r="D7130" s="884" t="s">
        <v>28605</v>
      </c>
      <c r="E7130" s="884" t="s">
        <v>30018</v>
      </c>
      <c r="F7130" s="884" t="s">
        <v>30018</v>
      </c>
    </row>
    <row r="7131" customFormat="false" ht="23.25" hidden="false" customHeight="false" outlineLevel="0" collapsed="false">
      <c r="A7131" s="884" t="s">
        <v>28603</v>
      </c>
      <c r="B7131" s="884" t="n">
        <v>11249</v>
      </c>
      <c r="C7131" s="885" t="s">
        <v>30019</v>
      </c>
      <c r="D7131" s="884" t="s">
        <v>28605</v>
      </c>
      <c r="E7131" s="884" t="s">
        <v>30020</v>
      </c>
      <c r="F7131" s="884" t="s">
        <v>30020</v>
      </c>
    </row>
    <row r="7132" customFormat="false" ht="23.25" hidden="false" customHeight="false" outlineLevel="0" collapsed="false">
      <c r="A7132" s="884" t="s">
        <v>28603</v>
      </c>
      <c r="B7132" s="884" t="n">
        <v>39770</v>
      </c>
      <c r="C7132" s="885" t="s">
        <v>30021</v>
      </c>
      <c r="D7132" s="884" t="s">
        <v>28605</v>
      </c>
      <c r="E7132" s="884" t="s">
        <v>30022</v>
      </c>
      <c r="F7132" s="884" t="s">
        <v>30022</v>
      </c>
    </row>
    <row r="7133" customFormat="false" ht="15" hidden="false" customHeight="false" outlineLevel="0" collapsed="false">
      <c r="A7133" s="884" t="s">
        <v>28603</v>
      </c>
      <c r="B7133" s="884" t="n">
        <v>10569</v>
      </c>
      <c r="C7133" s="885" t="s">
        <v>30023</v>
      </c>
      <c r="D7133" s="884" t="s">
        <v>28605</v>
      </c>
      <c r="E7133" s="884" t="s">
        <v>30024</v>
      </c>
      <c r="F7133" s="884" t="s">
        <v>30024</v>
      </c>
    </row>
    <row r="7134" customFormat="false" ht="15" hidden="false" customHeight="false" outlineLevel="0" collapsed="false">
      <c r="A7134" s="884" t="s">
        <v>28603</v>
      </c>
      <c r="B7134" s="884" t="n">
        <v>1872</v>
      </c>
      <c r="C7134" s="885" t="s">
        <v>30025</v>
      </c>
      <c r="D7134" s="884" t="s">
        <v>28605</v>
      </c>
      <c r="E7134" s="884" t="s">
        <v>23125</v>
      </c>
      <c r="F7134" s="884" t="s">
        <v>23125</v>
      </c>
    </row>
    <row r="7135" customFormat="false" ht="15" hidden="false" customHeight="false" outlineLevel="0" collapsed="false">
      <c r="A7135" s="884" t="s">
        <v>28603</v>
      </c>
      <c r="B7135" s="884" t="n">
        <v>1873</v>
      </c>
      <c r="C7135" s="885" t="s">
        <v>30026</v>
      </c>
      <c r="D7135" s="884" t="s">
        <v>28605</v>
      </c>
      <c r="E7135" s="884" t="s">
        <v>23612</v>
      </c>
      <c r="F7135" s="884" t="s">
        <v>23612</v>
      </c>
    </row>
    <row r="7136" customFormat="false" ht="23.25" hidden="false" customHeight="false" outlineLevel="0" collapsed="false">
      <c r="A7136" s="884" t="s">
        <v>28603</v>
      </c>
      <c r="B7136" s="884" t="n">
        <v>39693</v>
      </c>
      <c r="C7136" s="885" t="s">
        <v>30027</v>
      </c>
      <c r="D7136" s="884" t="s">
        <v>28605</v>
      </c>
      <c r="E7136" s="884" t="s">
        <v>30028</v>
      </c>
      <c r="F7136" s="884" t="s">
        <v>30028</v>
      </c>
    </row>
    <row r="7137" customFormat="false" ht="23.25" hidden="false" customHeight="false" outlineLevel="0" collapsed="false">
      <c r="A7137" s="884" t="s">
        <v>28603</v>
      </c>
      <c r="B7137" s="884" t="n">
        <v>39692</v>
      </c>
      <c r="C7137" s="885" t="s">
        <v>30029</v>
      </c>
      <c r="D7137" s="884" t="s">
        <v>28605</v>
      </c>
      <c r="E7137" s="884" t="s">
        <v>30030</v>
      </c>
      <c r="F7137" s="884" t="s">
        <v>30030</v>
      </c>
    </row>
    <row r="7138" customFormat="false" ht="15" hidden="false" customHeight="false" outlineLevel="0" collapsed="false">
      <c r="A7138" s="884" t="s">
        <v>28603</v>
      </c>
      <c r="B7138" s="884" t="n">
        <v>39681</v>
      </c>
      <c r="C7138" s="885" t="s">
        <v>30031</v>
      </c>
      <c r="D7138" s="884" t="s">
        <v>28605</v>
      </c>
      <c r="E7138" s="884" t="s">
        <v>30032</v>
      </c>
      <c r="F7138" s="884" t="s">
        <v>30032</v>
      </c>
    </row>
    <row r="7139" customFormat="false" ht="23.25" hidden="false" customHeight="false" outlineLevel="0" collapsed="false">
      <c r="A7139" s="884" t="s">
        <v>28603</v>
      </c>
      <c r="B7139" s="884" t="n">
        <v>39680</v>
      </c>
      <c r="C7139" s="885" t="s">
        <v>30033</v>
      </c>
      <c r="D7139" s="884" t="s">
        <v>28605</v>
      </c>
      <c r="E7139" s="884" t="s">
        <v>30034</v>
      </c>
      <c r="F7139" s="884" t="s">
        <v>30034</v>
      </c>
    </row>
    <row r="7140" customFormat="false" ht="15" hidden="false" customHeight="false" outlineLevel="0" collapsed="false">
      <c r="A7140" s="884" t="s">
        <v>28603</v>
      </c>
      <c r="B7140" s="884" t="n">
        <v>39682</v>
      </c>
      <c r="C7140" s="885" t="s">
        <v>30035</v>
      </c>
      <c r="D7140" s="884" t="s">
        <v>28605</v>
      </c>
      <c r="E7140" s="884" t="s">
        <v>30036</v>
      </c>
      <c r="F7140" s="884" t="s">
        <v>30036</v>
      </c>
    </row>
    <row r="7141" customFormat="false" ht="23.25" hidden="false" customHeight="false" outlineLevel="0" collapsed="false">
      <c r="A7141" s="884" t="s">
        <v>28603</v>
      </c>
      <c r="B7141" s="884" t="n">
        <v>39685</v>
      </c>
      <c r="C7141" s="885" t="s">
        <v>30037</v>
      </c>
      <c r="D7141" s="884" t="s">
        <v>28605</v>
      </c>
      <c r="E7141" s="884" t="s">
        <v>30038</v>
      </c>
      <c r="F7141" s="884" t="s">
        <v>30038</v>
      </c>
    </row>
    <row r="7142" customFormat="false" ht="23.25" hidden="false" customHeight="false" outlineLevel="0" collapsed="false">
      <c r="A7142" s="884" t="s">
        <v>28603</v>
      </c>
      <c r="B7142" s="884" t="n">
        <v>39687</v>
      </c>
      <c r="C7142" s="885" t="s">
        <v>30039</v>
      </c>
      <c r="D7142" s="884" t="s">
        <v>28605</v>
      </c>
      <c r="E7142" s="884" t="s">
        <v>30040</v>
      </c>
      <c r="F7142" s="884" t="s">
        <v>30040</v>
      </c>
    </row>
    <row r="7143" customFormat="false" ht="15" hidden="false" customHeight="false" outlineLevel="0" collapsed="false">
      <c r="A7143" s="884" t="s">
        <v>28603</v>
      </c>
      <c r="B7143" s="884" t="n">
        <v>3280</v>
      </c>
      <c r="C7143" s="885" t="s">
        <v>30041</v>
      </c>
      <c r="D7143" s="884" t="s">
        <v>28605</v>
      </c>
      <c r="E7143" s="884" t="s">
        <v>30042</v>
      </c>
      <c r="F7143" s="884" t="s">
        <v>30042</v>
      </c>
    </row>
    <row r="7144" customFormat="false" ht="15" hidden="false" customHeight="false" outlineLevel="0" collapsed="false">
      <c r="A7144" s="884" t="s">
        <v>28603</v>
      </c>
      <c r="B7144" s="884" t="n">
        <v>11881</v>
      </c>
      <c r="C7144" s="885" t="s">
        <v>30043</v>
      </c>
      <c r="D7144" s="884" t="s">
        <v>28605</v>
      </c>
      <c r="E7144" s="884" t="s">
        <v>19124</v>
      </c>
      <c r="F7144" s="884" t="s">
        <v>19124</v>
      </c>
    </row>
    <row r="7145" customFormat="false" ht="15" hidden="false" customHeight="false" outlineLevel="0" collapsed="false">
      <c r="A7145" s="884" t="s">
        <v>28603</v>
      </c>
      <c r="B7145" s="884" t="n">
        <v>34641</v>
      </c>
      <c r="C7145" s="885" t="s">
        <v>30044</v>
      </c>
      <c r="D7145" s="884" t="s">
        <v>28605</v>
      </c>
      <c r="E7145" s="884" t="s">
        <v>30045</v>
      </c>
      <c r="F7145" s="884" t="s">
        <v>30045</v>
      </c>
    </row>
    <row r="7146" customFormat="false" ht="15" hidden="false" customHeight="false" outlineLevel="0" collapsed="false">
      <c r="A7146" s="884" t="s">
        <v>28603</v>
      </c>
      <c r="B7146" s="884" t="n">
        <v>34643</v>
      </c>
      <c r="C7146" s="885" t="s">
        <v>30046</v>
      </c>
      <c r="D7146" s="884" t="s">
        <v>28605</v>
      </c>
      <c r="E7146" s="884" t="s">
        <v>18821</v>
      </c>
      <c r="F7146" s="884" t="s">
        <v>18821</v>
      </c>
    </row>
    <row r="7147" customFormat="false" ht="15" hidden="false" customHeight="false" outlineLevel="0" collapsed="false">
      <c r="A7147" s="884" t="s">
        <v>28603</v>
      </c>
      <c r="B7147" s="884" t="n">
        <v>3278</v>
      </c>
      <c r="C7147" s="885" t="s">
        <v>30047</v>
      </c>
      <c r="D7147" s="884" t="s">
        <v>28605</v>
      </c>
      <c r="E7147" s="884" t="s">
        <v>17527</v>
      </c>
      <c r="F7147" s="884" t="s">
        <v>17527</v>
      </c>
    </row>
    <row r="7148" customFormat="false" ht="15" hidden="false" customHeight="false" outlineLevel="0" collapsed="false">
      <c r="A7148" s="884" t="s">
        <v>28603</v>
      </c>
      <c r="B7148" s="884" t="n">
        <v>3279</v>
      </c>
      <c r="C7148" s="885" t="s">
        <v>30048</v>
      </c>
      <c r="D7148" s="884" t="s">
        <v>28605</v>
      </c>
      <c r="E7148" s="884" t="s">
        <v>30049</v>
      </c>
      <c r="F7148" s="884" t="s">
        <v>30049</v>
      </c>
    </row>
    <row r="7149" customFormat="false" ht="23.25" hidden="false" customHeight="false" outlineLevel="0" collapsed="false">
      <c r="A7149" s="884" t="s">
        <v>28603</v>
      </c>
      <c r="B7149" s="884" t="n">
        <v>1062</v>
      </c>
      <c r="C7149" s="885" t="s">
        <v>30050</v>
      </c>
      <c r="D7149" s="884" t="s">
        <v>28605</v>
      </c>
      <c r="E7149" s="884" t="s">
        <v>30051</v>
      </c>
      <c r="F7149" s="884" t="s">
        <v>30051</v>
      </c>
    </row>
    <row r="7150" customFormat="false" ht="23.25" hidden="false" customHeight="false" outlineLevel="0" collapsed="false">
      <c r="A7150" s="884" t="s">
        <v>28603</v>
      </c>
      <c r="B7150" s="884" t="n">
        <v>39686</v>
      </c>
      <c r="C7150" s="885" t="s">
        <v>30052</v>
      </c>
      <c r="D7150" s="884" t="s">
        <v>28605</v>
      </c>
      <c r="E7150" s="884" t="s">
        <v>30053</v>
      </c>
      <c r="F7150" s="884" t="s">
        <v>30053</v>
      </c>
    </row>
    <row r="7151" customFormat="false" ht="23.25" hidden="false" customHeight="false" outlineLevel="0" collapsed="false">
      <c r="A7151" s="884" t="s">
        <v>28603</v>
      </c>
      <c r="B7151" s="884" t="n">
        <v>39683</v>
      </c>
      <c r="C7151" s="885" t="s">
        <v>30054</v>
      </c>
      <c r="D7151" s="884" t="s">
        <v>28605</v>
      </c>
      <c r="E7151" s="884" t="s">
        <v>30055</v>
      </c>
      <c r="F7151" s="884" t="s">
        <v>30055</v>
      </c>
    </row>
    <row r="7152" customFormat="false" ht="15" hidden="false" customHeight="false" outlineLevel="0" collapsed="false">
      <c r="A7152" s="884" t="s">
        <v>28603</v>
      </c>
      <c r="B7152" s="884" t="n">
        <v>1871</v>
      </c>
      <c r="C7152" s="885" t="s">
        <v>30056</v>
      </c>
      <c r="D7152" s="884" t="s">
        <v>28605</v>
      </c>
      <c r="E7152" s="884" t="s">
        <v>10915</v>
      </c>
      <c r="F7152" s="884" t="s">
        <v>10915</v>
      </c>
    </row>
    <row r="7153" customFormat="false" ht="15" hidden="false" customHeight="false" outlineLevel="0" collapsed="false">
      <c r="A7153" s="884" t="s">
        <v>28603</v>
      </c>
      <c r="B7153" s="884" t="n">
        <v>12001</v>
      </c>
      <c r="C7153" s="885" t="s">
        <v>30057</v>
      </c>
      <c r="D7153" s="884" t="s">
        <v>28605</v>
      </c>
      <c r="E7153" s="884" t="s">
        <v>15787</v>
      </c>
      <c r="F7153" s="884" t="s">
        <v>15787</v>
      </c>
    </row>
    <row r="7154" customFormat="false" ht="15" hidden="false" customHeight="false" outlineLevel="0" collapsed="false">
      <c r="A7154" s="884" t="s">
        <v>28603</v>
      </c>
      <c r="B7154" s="884" t="n">
        <v>11882</v>
      </c>
      <c r="C7154" s="885" t="s">
        <v>30058</v>
      </c>
      <c r="D7154" s="884" t="s">
        <v>28605</v>
      </c>
      <c r="E7154" s="884" t="s">
        <v>17527</v>
      </c>
      <c r="F7154" s="884" t="s">
        <v>17527</v>
      </c>
    </row>
    <row r="7155" customFormat="false" ht="23.25" hidden="false" customHeight="false" outlineLevel="0" collapsed="false">
      <c r="A7155" s="884" t="s">
        <v>28603</v>
      </c>
      <c r="B7155" s="884" t="n">
        <v>39689</v>
      </c>
      <c r="C7155" s="885" t="s">
        <v>30059</v>
      </c>
      <c r="D7155" s="884" t="s">
        <v>28605</v>
      </c>
      <c r="E7155" s="884" t="s">
        <v>30060</v>
      </c>
      <c r="F7155" s="884" t="s">
        <v>30060</v>
      </c>
    </row>
    <row r="7156" customFormat="false" ht="23.25" hidden="false" customHeight="false" outlineLevel="0" collapsed="false">
      <c r="A7156" s="884" t="s">
        <v>28603</v>
      </c>
      <c r="B7156" s="884" t="n">
        <v>39688</v>
      </c>
      <c r="C7156" s="885" t="s">
        <v>30061</v>
      </c>
      <c r="D7156" s="884" t="s">
        <v>28605</v>
      </c>
      <c r="E7156" s="884" t="s">
        <v>30062</v>
      </c>
      <c r="F7156" s="884" t="s">
        <v>30062</v>
      </c>
    </row>
    <row r="7157" customFormat="false" ht="23.25" hidden="false" customHeight="false" outlineLevel="0" collapsed="false">
      <c r="A7157" s="884" t="s">
        <v>28603</v>
      </c>
      <c r="B7157" s="884" t="n">
        <v>1068</v>
      </c>
      <c r="C7157" s="885" t="s">
        <v>30063</v>
      </c>
      <c r="D7157" s="884" t="s">
        <v>28605</v>
      </c>
      <c r="E7157" s="884" t="s">
        <v>30064</v>
      </c>
      <c r="F7157" s="884" t="s">
        <v>30064</v>
      </c>
    </row>
    <row r="7158" customFormat="false" ht="23.25" hidden="false" customHeight="false" outlineLevel="0" collapsed="false">
      <c r="A7158" s="884" t="s">
        <v>28603</v>
      </c>
      <c r="B7158" s="884" t="n">
        <v>39690</v>
      </c>
      <c r="C7158" s="885" t="s">
        <v>30065</v>
      </c>
      <c r="D7158" s="884" t="s">
        <v>28605</v>
      </c>
      <c r="E7158" s="884" t="s">
        <v>30066</v>
      </c>
      <c r="F7158" s="884" t="s">
        <v>30066</v>
      </c>
    </row>
    <row r="7159" customFormat="false" ht="23.25" hidden="false" customHeight="false" outlineLevel="0" collapsed="false">
      <c r="A7159" s="884" t="s">
        <v>28603</v>
      </c>
      <c r="B7159" s="884" t="n">
        <v>39691</v>
      </c>
      <c r="C7159" s="885" t="s">
        <v>30067</v>
      </c>
      <c r="D7159" s="884" t="s">
        <v>28605</v>
      </c>
      <c r="E7159" s="884" t="s">
        <v>30068</v>
      </c>
      <c r="F7159" s="884" t="s">
        <v>30068</v>
      </c>
    </row>
    <row r="7160" customFormat="false" ht="15" hidden="false" customHeight="false" outlineLevel="0" collapsed="false">
      <c r="A7160" s="884" t="s">
        <v>28603</v>
      </c>
      <c r="B7160" s="884" t="n">
        <v>39808</v>
      </c>
      <c r="C7160" s="885" t="s">
        <v>30069</v>
      </c>
      <c r="D7160" s="884" t="s">
        <v>28605</v>
      </c>
      <c r="E7160" s="884" t="s">
        <v>30070</v>
      </c>
      <c r="F7160" s="884" t="s">
        <v>30070</v>
      </c>
    </row>
    <row r="7161" customFormat="false" ht="15" hidden="false" customHeight="false" outlineLevel="0" collapsed="false">
      <c r="A7161" s="884" t="s">
        <v>28603</v>
      </c>
      <c r="B7161" s="884" t="n">
        <v>39809</v>
      </c>
      <c r="C7161" s="885" t="s">
        <v>30071</v>
      </c>
      <c r="D7161" s="884" t="s">
        <v>28605</v>
      </c>
      <c r="E7161" s="884" t="s">
        <v>30072</v>
      </c>
      <c r="F7161" s="884" t="s">
        <v>30072</v>
      </c>
    </row>
    <row r="7162" customFormat="false" ht="15" hidden="false" customHeight="false" outlineLevel="0" collapsed="false">
      <c r="A7162" s="884" t="s">
        <v>28603</v>
      </c>
      <c r="B7162" s="884" t="n">
        <v>11713</v>
      </c>
      <c r="C7162" s="885" t="s">
        <v>30073</v>
      </c>
      <c r="D7162" s="884" t="s">
        <v>28605</v>
      </c>
      <c r="E7162" s="884" t="s">
        <v>13685</v>
      </c>
      <c r="F7162" s="884" t="s">
        <v>13685</v>
      </c>
    </row>
    <row r="7163" customFormat="false" ht="15" hidden="false" customHeight="false" outlineLevel="0" collapsed="false">
      <c r="A7163" s="884" t="s">
        <v>28603</v>
      </c>
      <c r="B7163" s="884" t="n">
        <v>11716</v>
      </c>
      <c r="C7163" s="885" t="s">
        <v>30074</v>
      </c>
      <c r="D7163" s="884" t="s">
        <v>28605</v>
      </c>
      <c r="E7163" s="884" t="s">
        <v>20401</v>
      </c>
      <c r="F7163" s="884" t="s">
        <v>20401</v>
      </c>
    </row>
    <row r="7164" customFormat="false" ht="15" hidden="false" customHeight="false" outlineLevel="0" collapsed="false">
      <c r="A7164" s="884" t="s">
        <v>28603</v>
      </c>
      <c r="B7164" s="884" t="n">
        <v>5103</v>
      </c>
      <c r="C7164" s="885" t="s">
        <v>30075</v>
      </c>
      <c r="D7164" s="884" t="s">
        <v>28605</v>
      </c>
      <c r="E7164" s="884" t="s">
        <v>20428</v>
      </c>
      <c r="F7164" s="884" t="s">
        <v>20428</v>
      </c>
    </row>
    <row r="7165" customFormat="false" ht="15" hidden="false" customHeight="false" outlineLevel="0" collapsed="false">
      <c r="A7165" s="884" t="s">
        <v>28603</v>
      </c>
      <c r="B7165" s="884" t="n">
        <v>11712</v>
      </c>
      <c r="C7165" s="885" t="s">
        <v>30076</v>
      </c>
      <c r="D7165" s="884" t="s">
        <v>28605</v>
      </c>
      <c r="E7165" s="884" t="s">
        <v>25110</v>
      </c>
      <c r="F7165" s="884" t="s">
        <v>25110</v>
      </c>
    </row>
    <row r="7166" customFormat="false" ht="15" hidden="false" customHeight="false" outlineLevel="0" collapsed="false">
      <c r="A7166" s="884" t="s">
        <v>28603</v>
      </c>
      <c r="B7166" s="884" t="n">
        <v>11717</v>
      </c>
      <c r="C7166" s="885" t="s">
        <v>30077</v>
      </c>
      <c r="D7166" s="884" t="s">
        <v>28605</v>
      </c>
      <c r="E7166" s="884" t="s">
        <v>18530</v>
      </c>
      <c r="F7166" s="884" t="s">
        <v>18530</v>
      </c>
    </row>
    <row r="7167" customFormat="false" ht="15" hidden="false" customHeight="false" outlineLevel="0" collapsed="false">
      <c r="A7167" s="884" t="s">
        <v>28603</v>
      </c>
      <c r="B7167" s="884" t="n">
        <v>11714</v>
      </c>
      <c r="C7167" s="885" t="s">
        <v>30078</v>
      </c>
      <c r="D7167" s="884" t="s">
        <v>28605</v>
      </c>
      <c r="E7167" s="884" t="s">
        <v>30079</v>
      </c>
      <c r="F7167" s="884" t="s">
        <v>30079</v>
      </c>
    </row>
    <row r="7168" customFormat="false" ht="15" hidden="false" customHeight="false" outlineLevel="0" collapsed="false">
      <c r="A7168" s="884" t="s">
        <v>28603</v>
      </c>
      <c r="B7168" s="884" t="n">
        <v>11715</v>
      </c>
      <c r="C7168" s="885" t="s">
        <v>30080</v>
      </c>
      <c r="D7168" s="884" t="s">
        <v>28605</v>
      </c>
      <c r="E7168" s="884" t="s">
        <v>20749</v>
      </c>
      <c r="F7168" s="884" t="s">
        <v>20749</v>
      </c>
    </row>
    <row r="7169" customFormat="false" ht="15" hidden="false" customHeight="false" outlineLevel="0" collapsed="false">
      <c r="A7169" s="884" t="s">
        <v>28603</v>
      </c>
      <c r="B7169" s="884" t="n">
        <v>11880</v>
      </c>
      <c r="C7169" s="885" t="s">
        <v>30081</v>
      </c>
      <c r="D7169" s="884" t="s">
        <v>28605</v>
      </c>
      <c r="E7169" s="884" t="s">
        <v>15413</v>
      </c>
      <c r="F7169" s="884" t="s">
        <v>15413</v>
      </c>
    </row>
    <row r="7170" customFormat="false" ht="15" hidden="false" customHeight="false" outlineLevel="0" collapsed="false">
      <c r="A7170" s="884" t="s">
        <v>28603</v>
      </c>
      <c r="B7170" s="884" t="n">
        <v>1106</v>
      </c>
      <c r="C7170" s="885" t="s">
        <v>30082</v>
      </c>
      <c r="D7170" s="884" t="s">
        <v>28689</v>
      </c>
      <c r="E7170" s="884" t="s">
        <v>11360</v>
      </c>
      <c r="F7170" s="884" t="s">
        <v>11360</v>
      </c>
    </row>
    <row r="7171" customFormat="false" ht="15" hidden="false" customHeight="false" outlineLevel="0" collapsed="false">
      <c r="A7171" s="884" t="s">
        <v>28603</v>
      </c>
      <c r="B7171" s="884" t="n">
        <v>11161</v>
      </c>
      <c r="C7171" s="885" t="s">
        <v>30083</v>
      </c>
      <c r="D7171" s="884" t="s">
        <v>28689</v>
      </c>
      <c r="E7171" s="884" t="s">
        <v>10969</v>
      </c>
      <c r="F7171" s="884" t="s">
        <v>10969</v>
      </c>
    </row>
    <row r="7172" customFormat="false" ht="15" hidden="false" customHeight="false" outlineLevel="0" collapsed="false">
      <c r="A7172" s="884" t="s">
        <v>28603</v>
      </c>
      <c r="B7172" s="884" t="n">
        <v>1107</v>
      </c>
      <c r="C7172" s="885" t="s">
        <v>30084</v>
      </c>
      <c r="D7172" s="884" t="s">
        <v>28689</v>
      </c>
      <c r="E7172" s="884" t="s">
        <v>11518</v>
      </c>
      <c r="F7172" s="884" t="s">
        <v>11518</v>
      </c>
    </row>
    <row r="7173" customFormat="false" ht="15" hidden="false" customHeight="false" outlineLevel="0" collapsed="false">
      <c r="A7173" s="884" t="s">
        <v>28603</v>
      </c>
      <c r="B7173" s="884" t="n">
        <v>4758</v>
      </c>
      <c r="C7173" s="885" t="s">
        <v>30085</v>
      </c>
      <c r="D7173" s="884" t="s">
        <v>28608</v>
      </c>
      <c r="E7173" s="884" t="s">
        <v>18569</v>
      </c>
      <c r="F7173" s="884" t="s">
        <v>19409</v>
      </c>
    </row>
    <row r="7174" customFormat="false" ht="15" hidden="false" customHeight="false" outlineLevel="0" collapsed="false">
      <c r="A7174" s="884" t="s">
        <v>28603</v>
      </c>
      <c r="B7174" s="884" t="n">
        <v>41080</v>
      </c>
      <c r="C7174" s="885" t="s">
        <v>30086</v>
      </c>
      <c r="D7174" s="884" t="s">
        <v>28853</v>
      </c>
      <c r="E7174" s="884" t="s">
        <v>30087</v>
      </c>
      <c r="F7174" s="884" t="s">
        <v>30088</v>
      </c>
    </row>
    <row r="7175" customFormat="false" ht="15" hidden="false" customHeight="false" outlineLevel="0" collapsed="false">
      <c r="A7175" s="884" t="s">
        <v>28603</v>
      </c>
      <c r="B7175" s="884" t="n">
        <v>25963</v>
      </c>
      <c r="C7175" s="885" t="s">
        <v>30089</v>
      </c>
      <c r="D7175" s="884" t="s">
        <v>28689</v>
      </c>
      <c r="E7175" s="884" t="s">
        <v>10056</v>
      </c>
      <c r="F7175" s="884" t="s">
        <v>10056</v>
      </c>
    </row>
    <row r="7176" customFormat="false" ht="15" hidden="false" customHeight="false" outlineLevel="0" collapsed="false">
      <c r="A7176" s="884" t="s">
        <v>28603</v>
      </c>
      <c r="B7176" s="884" t="n">
        <v>4759</v>
      </c>
      <c r="C7176" s="885" t="s">
        <v>30090</v>
      </c>
      <c r="D7176" s="884" t="s">
        <v>28608</v>
      </c>
      <c r="E7176" s="884" t="s">
        <v>16979</v>
      </c>
      <c r="F7176" s="884" t="s">
        <v>29739</v>
      </c>
    </row>
    <row r="7177" customFormat="false" ht="15" hidden="false" customHeight="false" outlineLevel="0" collapsed="false">
      <c r="A7177" s="884" t="s">
        <v>28603</v>
      </c>
      <c r="B7177" s="884" t="n">
        <v>41068</v>
      </c>
      <c r="C7177" s="885" t="s">
        <v>30091</v>
      </c>
      <c r="D7177" s="884" t="s">
        <v>28853</v>
      </c>
      <c r="E7177" s="884" t="s">
        <v>30092</v>
      </c>
      <c r="F7177" s="884" t="s">
        <v>30093</v>
      </c>
    </row>
    <row r="7178" customFormat="false" ht="15" hidden="false" customHeight="false" outlineLevel="0" collapsed="false">
      <c r="A7178" s="884" t="s">
        <v>28603</v>
      </c>
      <c r="B7178" s="884" t="n">
        <v>1108</v>
      </c>
      <c r="C7178" s="885" t="s">
        <v>30094</v>
      </c>
      <c r="D7178" s="884" t="s">
        <v>28683</v>
      </c>
      <c r="E7178" s="884" t="s">
        <v>28041</v>
      </c>
      <c r="F7178" s="884" t="s">
        <v>28041</v>
      </c>
    </row>
    <row r="7179" customFormat="false" ht="15" hidden="false" customHeight="false" outlineLevel="0" collapsed="false">
      <c r="A7179" s="884" t="s">
        <v>28603</v>
      </c>
      <c r="B7179" s="884" t="n">
        <v>1117</v>
      </c>
      <c r="C7179" s="885" t="s">
        <v>30095</v>
      </c>
      <c r="D7179" s="884" t="s">
        <v>28683</v>
      </c>
      <c r="E7179" s="884" t="s">
        <v>21644</v>
      </c>
      <c r="F7179" s="884" t="s">
        <v>21644</v>
      </c>
    </row>
    <row r="7180" customFormat="false" ht="15" hidden="false" customHeight="false" outlineLevel="0" collapsed="false">
      <c r="A7180" s="884" t="s">
        <v>28603</v>
      </c>
      <c r="B7180" s="884" t="n">
        <v>1118</v>
      </c>
      <c r="C7180" s="885" t="s">
        <v>30096</v>
      </c>
      <c r="D7180" s="884" t="s">
        <v>28683</v>
      </c>
      <c r="E7180" s="884" t="s">
        <v>21766</v>
      </c>
      <c r="F7180" s="884" t="s">
        <v>21766</v>
      </c>
    </row>
    <row r="7181" customFormat="false" ht="15" hidden="false" customHeight="false" outlineLevel="0" collapsed="false">
      <c r="A7181" s="884" t="s">
        <v>28603</v>
      </c>
      <c r="B7181" s="884" t="n">
        <v>1110</v>
      </c>
      <c r="C7181" s="885" t="s">
        <v>30097</v>
      </c>
      <c r="D7181" s="884" t="s">
        <v>28683</v>
      </c>
      <c r="E7181" s="884" t="s">
        <v>21766</v>
      </c>
      <c r="F7181" s="884" t="s">
        <v>21766</v>
      </c>
    </row>
    <row r="7182" customFormat="false" ht="15" hidden="false" customHeight="false" outlineLevel="0" collapsed="false">
      <c r="A7182" s="884" t="s">
        <v>28603</v>
      </c>
      <c r="B7182" s="884" t="n">
        <v>12618</v>
      </c>
      <c r="C7182" s="885" t="s">
        <v>30098</v>
      </c>
      <c r="D7182" s="884" t="s">
        <v>28605</v>
      </c>
      <c r="E7182" s="884" t="s">
        <v>18788</v>
      </c>
      <c r="F7182" s="884" t="s">
        <v>18788</v>
      </c>
    </row>
    <row r="7183" customFormat="false" ht="15" hidden="false" customHeight="false" outlineLevel="0" collapsed="false">
      <c r="A7183" s="884" t="s">
        <v>28603</v>
      </c>
      <c r="B7183" s="884" t="n">
        <v>40871</v>
      </c>
      <c r="C7183" s="885" t="s">
        <v>30099</v>
      </c>
      <c r="D7183" s="884" t="s">
        <v>28683</v>
      </c>
      <c r="E7183" s="884" t="s">
        <v>13587</v>
      </c>
      <c r="F7183" s="884" t="s">
        <v>13587</v>
      </c>
    </row>
    <row r="7184" customFormat="false" ht="15" hidden="false" customHeight="false" outlineLevel="0" collapsed="false">
      <c r="A7184" s="884" t="s">
        <v>28603</v>
      </c>
      <c r="B7184" s="884" t="n">
        <v>40869</v>
      </c>
      <c r="C7184" s="885" t="s">
        <v>30100</v>
      </c>
      <c r="D7184" s="884" t="s">
        <v>28683</v>
      </c>
      <c r="E7184" s="884" t="s">
        <v>8963</v>
      </c>
      <c r="F7184" s="884" t="s">
        <v>8963</v>
      </c>
    </row>
    <row r="7185" customFormat="false" ht="15" hidden="false" customHeight="false" outlineLevel="0" collapsed="false">
      <c r="A7185" s="884" t="s">
        <v>28603</v>
      </c>
      <c r="B7185" s="884" t="n">
        <v>40870</v>
      </c>
      <c r="C7185" s="885" t="s">
        <v>30101</v>
      </c>
      <c r="D7185" s="884" t="s">
        <v>28683</v>
      </c>
      <c r="E7185" s="884" t="s">
        <v>12374</v>
      </c>
      <c r="F7185" s="884" t="s">
        <v>12374</v>
      </c>
    </row>
    <row r="7186" customFormat="false" ht="15" hidden="false" customHeight="false" outlineLevel="0" collapsed="false">
      <c r="A7186" s="884" t="s">
        <v>28603</v>
      </c>
      <c r="B7186" s="884" t="n">
        <v>1109</v>
      </c>
      <c r="C7186" s="885" t="s">
        <v>30102</v>
      </c>
      <c r="D7186" s="884" t="s">
        <v>28683</v>
      </c>
      <c r="E7186" s="884" t="s">
        <v>21516</v>
      </c>
      <c r="F7186" s="884" t="s">
        <v>21516</v>
      </c>
    </row>
    <row r="7187" customFormat="false" ht="15" hidden="false" customHeight="false" outlineLevel="0" collapsed="false">
      <c r="A7187" s="884" t="s">
        <v>28603</v>
      </c>
      <c r="B7187" s="884" t="n">
        <v>1119</v>
      </c>
      <c r="C7187" s="885" t="s">
        <v>30103</v>
      </c>
      <c r="D7187" s="884" t="s">
        <v>28683</v>
      </c>
      <c r="E7187" s="884" t="s">
        <v>30104</v>
      </c>
      <c r="F7187" s="884" t="s">
        <v>30104</v>
      </c>
    </row>
    <row r="7188" customFormat="false" ht="15" hidden="false" customHeight="false" outlineLevel="0" collapsed="false">
      <c r="A7188" s="884" t="s">
        <v>28603</v>
      </c>
      <c r="B7188" s="884" t="n">
        <v>13115</v>
      </c>
      <c r="C7188" s="885" t="s">
        <v>30105</v>
      </c>
      <c r="D7188" s="884" t="s">
        <v>28683</v>
      </c>
      <c r="E7188" s="884" t="s">
        <v>11623</v>
      </c>
      <c r="F7188" s="884" t="s">
        <v>11623</v>
      </c>
    </row>
    <row r="7189" customFormat="false" ht="15" hidden="false" customHeight="false" outlineLevel="0" collapsed="false">
      <c r="A7189" s="884" t="s">
        <v>28603</v>
      </c>
      <c r="B7189" s="884" t="n">
        <v>10541</v>
      </c>
      <c r="C7189" s="885" t="s">
        <v>30106</v>
      </c>
      <c r="D7189" s="884" t="s">
        <v>28683</v>
      </c>
      <c r="E7189" s="884" t="s">
        <v>30107</v>
      </c>
      <c r="F7189" s="884" t="s">
        <v>30107</v>
      </c>
    </row>
    <row r="7190" customFormat="false" ht="15" hidden="false" customHeight="false" outlineLevel="0" collapsed="false">
      <c r="A7190" s="884" t="s">
        <v>28603</v>
      </c>
      <c r="B7190" s="884" t="n">
        <v>10543</v>
      </c>
      <c r="C7190" s="885" t="s">
        <v>30108</v>
      </c>
      <c r="D7190" s="884" t="s">
        <v>28683</v>
      </c>
      <c r="E7190" s="884" t="s">
        <v>29466</v>
      </c>
      <c r="F7190" s="884" t="s">
        <v>29466</v>
      </c>
    </row>
    <row r="7191" customFormat="false" ht="15" hidden="false" customHeight="false" outlineLevel="0" collapsed="false">
      <c r="A7191" s="884" t="s">
        <v>28603</v>
      </c>
      <c r="B7191" s="884" t="n">
        <v>10544</v>
      </c>
      <c r="C7191" s="885" t="s">
        <v>30109</v>
      </c>
      <c r="D7191" s="884" t="s">
        <v>28683</v>
      </c>
      <c r="E7191" s="884" t="s">
        <v>30110</v>
      </c>
      <c r="F7191" s="884" t="s">
        <v>30110</v>
      </c>
    </row>
    <row r="7192" customFormat="false" ht="15" hidden="false" customHeight="false" outlineLevel="0" collapsed="false">
      <c r="A7192" s="884" t="s">
        <v>28603</v>
      </c>
      <c r="B7192" s="884" t="n">
        <v>10545</v>
      </c>
      <c r="C7192" s="885" t="s">
        <v>30111</v>
      </c>
      <c r="D7192" s="884" t="s">
        <v>28683</v>
      </c>
      <c r="E7192" s="884" t="s">
        <v>30112</v>
      </c>
      <c r="F7192" s="884" t="s">
        <v>30112</v>
      </c>
    </row>
    <row r="7193" customFormat="false" ht="15" hidden="false" customHeight="false" outlineLevel="0" collapsed="false">
      <c r="A7193" s="884" t="s">
        <v>28603</v>
      </c>
      <c r="B7193" s="884" t="n">
        <v>10542</v>
      </c>
      <c r="C7193" s="885" t="s">
        <v>30113</v>
      </c>
      <c r="D7193" s="884" t="s">
        <v>28683</v>
      </c>
      <c r="E7193" s="884" t="s">
        <v>30114</v>
      </c>
      <c r="F7193" s="884" t="s">
        <v>30114</v>
      </c>
    </row>
    <row r="7194" customFormat="false" ht="15" hidden="false" customHeight="false" outlineLevel="0" collapsed="false">
      <c r="A7194" s="884" t="s">
        <v>28603</v>
      </c>
      <c r="B7194" s="884" t="n">
        <v>38365</v>
      </c>
      <c r="C7194" s="885" t="s">
        <v>30115</v>
      </c>
      <c r="D7194" s="884" t="s">
        <v>28617</v>
      </c>
      <c r="E7194" s="884" t="s">
        <v>10960</v>
      </c>
      <c r="F7194" s="884" t="s">
        <v>10960</v>
      </c>
    </row>
    <row r="7195" customFormat="false" ht="23.25" hidden="false" customHeight="false" outlineLevel="0" collapsed="false">
      <c r="A7195" s="884" t="s">
        <v>28603</v>
      </c>
      <c r="B7195" s="884" t="n">
        <v>37745</v>
      </c>
      <c r="C7195" s="885" t="s">
        <v>30116</v>
      </c>
      <c r="D7195" s="884" t="s">
        <v>28605</v>
      </c>
      <c r="E7195" s="884" t="s">
        <v>30117</v>
      </c>
      <c r="F7195" s="884" t="s">
        <v>30117</v>
      </c>
    </row>
    <row r="7196" customFormat="false" ht="23.25" hidden="false" customHeight="false" outlineLevel="0" collapsed="false">
      <c r="A7196" s="884" t="s">
        <v>28603</v>
      </c>
      <c r="B7196" s="884" t="n">
        <v>37754</v>
      </c>
      <c r="C7196" s="885" t="s">
        <v>30118</v>
      </c>
      <c r="D7196" s="884" t="s">
        <v>28605</v>
      </c>
      <c r="E7196" s="884" t="s">
        <v>30119</v>
      </c>
      <c r="F7196" s="884" t="s">
        <v>30119</v>
      </c>
    </row>
    <row r="7197" customFormat="false" ht="23.25" hidden="false" customHeight="false" outlineLevel="0" collapsed="false">
      <c r="A7197" s="884" t="s">
        <v>28603</v>
      </c>
      <c r="B7197" s="884" t="n">
        <v>37748</v>
      </c>
      <c r="C7197" s="885" t="s">
        <v>30120</v>
      </c>
      <c r="D7197" s="884" t="s">
        <v>28605</v>
      </c>
      <c r="E7197" s="884" t="s">
        <v>30121</v>
      </c>
      <c r="F7197" s="884" t="s">
        <v>30121</v>
      </c>
    </row>
    <row r="7198" customFormat="false" ht="23.25" hidden="false" customHeight="false" outlineLevel="0" collapsed="false">
      <c r="A7198" s="884" t="s">
        <v>28603</v>
      </c>
      <c r="B7198" s="884" t="n">
        <v>37761</v>
      </c>
      <c r="C7198" s="885" t="s">
        <v>30122</v>
      </c>
      <c r="D7198" s="884" t="s">
        <v>28605</v>
      </c>
      <c r="E7198" s="884" t="s">
        <v>30123</v>
      </c>
      <c r="F7198" s="884" t="s">
        <v>30123</v>
      </c>
    </row>
    <row r="7199" customFormat="false" ht="23.25" hidden="false" customHeight="false" outlineLevel="0" collapsed="false">
      <c r="A7199" s="884" t="s">
        <v>28603</v>
      </c>
      <c r="B7199" s="884" t="n">
        <v>37757</v>
      </c>
      <c r="C7199" s="885" t="s">
        <v>30124</v>
      </c>
      <c r="D7199" s="884" t="s">
        <v>28605</v>
      </c>
      <c r="E7199" s="884" t="s">
        <v>30125</v>
      </c>
      <c r="F7199" s="884" t="s">
        <v>30125</v>
      </c>
    </row>
    <row r="7200" customFormat="false" ht="23.25" hidden="false" customHeight="false" outlineLevel="0" collapsed="false">
      <c r="A7200" s="884" t="s">
        <v>28603</v>
      </c>
      <c r="B7200" s="884" t="n">
        <v>37759</v>
      </c>
      <c r="C7200" s="885" t="s">
        <v>30126</v>
      </c>
      <c r="D7200" s="884" t="s">
        <v>28605</v>
      </c>
      <c r="E7200" s="884" t="s">
        <v>30127</v>
      </c>
      <c r="F7200" s="884" t="s">
        <v>30127</v>
      </c>
    </row>
    <row r="7201" customFormat="false" ht="23.25" hidden="false" customHeight="false" outlineLevel="0" collapsed="false">
      <c r="A7201" s="884" t="s">
        <v>28603</v>
      </c>
      <c r="B7201" s="884" t="n">
        <v>37766</v>
      </c>
      <c r="C7201" s="885" t="s">
        <v>30128</v>
      </c>
      <c r="D7201" s="884" t="s">
        <v>28605</v>
      </c>
      <c r="E7201" s="884" t="s">
        <v>30129</v>
      </c>
      <c r="F7201" s="884" t="s">
        <v>30129</v>
      </c>
    </row>
    <row r="7202" customFormat="false" ht="23.25" hidden="false" customHeight="false" outlineLevel="0" collapsed="false">
      <c r="A7202" s="884" t="s">
        <v>28603</v>
      </c>
      <c r="B7202" s="884" t="n">
        <v>37752</v>
      </c>
      <c r="C7202" s="885" t="s">
        <v>30130</v>
      </c>
      <c r="D7202" s="884" t="s">
        <v>28605</v>
      </c>
      <c r="E7202" s="884" t="s">
        <v>30131</v>
      </c>
      <c r="F7202" s="884" t="s">
        <v>30131</v>
      </c>
    </row>
    <row r="7203" customFormat="false" ht="23.25" hidden="false" customHeight="false" outlineLevel="0" collapsed="false">
      <c r="A7203" s="884" t="s">
        <v>28603</v>
      </c>
      <c r="B7203" s="884" t="n">
        <v>37760</v>
      </c>
      <c r="C7203" s="885" t="s">
        <v>30132</v>
      </c>
      <c r="D7203" s="884" t="s">
        <v>28605</v>
      </c>
      <c r="E7203" s="884" t="s">
        <v>30133</v>
      </c>
      <c r="F7203" s="884" t="s">
        <v>30133</v>
      </c>
    </row>
    <row r="7204" customFormat="false" ht="23.25" hidden="false" customHeight="false" outlineLevel="0" collapsed="false">
      <c r="A7204" s="884" t="s">
        <v>28603</v>
      </c>
      <c r="B7204" s="884" t="n">
        <v>37765</v>
      </c>
      <c r="C7204" s="885" t="s">
        <v>30134</v>
      </c>
      <c r="D7204" s="884" t="s">
        <v>28605</v>
      </c>
      <c r="E7204" s="884" t="s">
        <v>30135</v>
      </c>
      <c r="F7204" s="884" t="s">
        <v>30135</v>
      </c>
    </row>
    <row r="7205" customFormat="false" ht="23.25" hidden="false" customHeight="false" outlineLevel="0" collapsed="false">
      <c r="A7205" s="884" t="s">
        <v>28603</v>
      </c>
      <c r="B7205" s="884" t="n">
        <v>37746</v>
      </c>
      <c r="C7205" s="885" t="s">
        <v>30136</v>
      </c>
      <c r="D7205" s="884" t="s">
        <v>28605</v>
      </c>
      <c r="E7205" s="884" t="s">
        <v>30137</v>
      </c>
      <c r="F7205" s="884" t="s">
        <v>30137</v>
      </c>
    </row>
    <row r="7206" customFormat="false" ht="23.25" hidden="false" customHeight="false" outlineLevel="0" collapsed="false">
      <c r="A7206" s="884" t="s">
        <v>28603</v>
      </c>
      <c r="B7206" s="884" t="n">
        <v>37750</v>
      </c>
      <c r="C7206" s="885" t="s">
        <v>30138</v>
      </c>
      <c r="D7206" s="884" t="s">
        <v>28605</v>
      </c>
      <c r="E7206" s="884" t="s">
        <v>30139</v>
      </c>
      <c r="F7206" s="884" t="s">
        <v>30139</v>
      </c>
    </row>
    <row r="7207" customFormat="false" ht="23.25" hidden="false" customHeight="false" outlineLevel="0" collapsed="false">
      <c r="A7207" s="884" t="s">
        <v>28603</v>
      </c>
      <c r="B7207" s="884" t="n">
        <v>37753</v>
      </c>
      <c r="C7207" s="885" t="s">
        <v>30140</v>
      </c>
      <c r="D7207" s="884" t="s">
        <v>28605</v>
      </c>
      <c r="E7207" s="884" t="s">
        <v>30141</v>
      </c>
      <c r="F7207" s="884" t="s">
        <v>30141</v>
      </c>
    </row>
    <row r="7208" customFormat="false" ht="23.25" hidden="false" customHeight="false" outlineLevel="0" collapsed="false">
      <c r="A7208" s="884" t="s">
        <v>28603</v>
      </c>
      <c r="B7208" s="884" t="n">
        <v>37756</v>
      </c>
      <c r="C7208" s="885" t="s">
        <v>30142</v>
      </c>
      <c r="D7208" s="884" t="s">
        <v>28605</v>
      </c>
      <c r="E7208" s="884" t="s">
        <v>30123</v>
      </c>
      <c r="F7208" s="884" t="s">
        <v>30123</v>
      </c>
    </row>
    <row r="7209" customFormat="false" ht="23.25" hidden="false" customHeight="false" outlineLevel="0" collapsed="false">
      <c r="A7209" s="884" t="s">
        <v>28603</v>
      </c>
      <c r="B7209" s="884" t="n">
        <v>37755</v>
      </c>
      <c r="C7209" s="885" t="s">
        <v>30143</v>
      </c>
      <c r="D7209" s="884" t="s">
        <v>28605</v>
      </c>
      <c r="E7209" s="884" t="s">
        <v>30144</v>
      </c>
      <c r="F7209" s="884" t="s">
        <v>30144</v>
      </c>
    </row>
    <row r="7210" customFormat="false" ht="23.25" hidden="false" customHeight="false" outlineLevel="0" collapsed="false">
      <c r="A7210" s="884" t="s">
        <v>28603</v>
      </c>
      <c r="B7210" s="884" t="n">
        <v>37758</v>
      </c>
      <c r="C7210" s="885" t="s">
        <v>30145</v>
      </c>
      <c r="D7210" s="884" t="s">
        <v>28605</v>
      </c>
      <c r="E7210" s="884" t="s">
        <v>30146</v>
      </c>
      <c r="F7210" s="884" t="s">
        <v>30146</v>
      </c>
    </row>
    <row r="7211" customFormat="false" ht="23.25" hidden="false" customHeight="false" outlineLevel="0" collapsed="false">
      <c r="A7211" s="884" t="s">
        <v>28603</v>
      </c>
      <c r="B7211" s="884" t="n">
        <v>37747</v>
      </c>
      <c r="C7211" s="885" t="s">
        <v>30147</v>
      </c>
      <c r="D7211" s="884" t="s">
        <v>28605</v>
      </c>
      <c r="E7211" s="884" t="s">
        <v>30148</v>
      </c>
      <c r="F7211" s="884" t="s">
        <v>30148</v>
      </c>
    </row>
    <row r="7212" customFormat="false" ht="23.25" hidden="false" customHeight="false" outlineLevel="0" collapsed="false">
      <c r="A7212" s="884" t="s">
        <v>28603</v>
      </c>
      <c r="B7212" s="884" t="n">
        <v>37767</v>
      </c>
      <c r="C7212" s="885" t="s">
        <v>30149</v>
      </c>
      <c r="D7212" s="884" t="s">
        <v>28605</v>
      </c>
      <c r="E7212" s="884" t="s">
        <v>30150</v>
      </c>
      <c r="F7212" s="884" t="s">
        <v>30150</v>
      </c>
    </row>
    <row r="7213" customFormat="false" ht="23.25" hidden="false" customHeight="false" outlineLevel="0" collapsed="false">
      <c r="A7213" s="884" t="s">
        <v>28603</v>
      </c>
      <c r="B7213" s="884" t="n">
        <v>37751</v>
      </c>
      <c r="C7213" s="885" t="s">
        <v>30151</v>
      </c>
      <c r="D7213" s="884" t="s">
        <v>28605</v>
      </c>
      <c r="E7213" s="884" t="s">
        <v>30150</v>
      </c>
      <c r="F7213" s="884" t="s">
        <v>30150</v>
      </c>
    </row>
    <row r="7214" customFormat="false" ht="23.25" hidden="false" customHeight="false" outlineLevel="0" collapsed="false">
      <c r="A7214" s="884" t="s">
        <v>28603</v>
      </c>
      <c r="B7214" s="884" t="n">
        <v>37749</v>
      </c>
      <c r="C7214" s="885" t="s">
        <v>30152</v>
      </c>
      <c r="D7214" s="884" t="s">
        <v>28605</v>
      </c>
      <c r="E7214" s="884" t="s">
        <v>30153</v>
      </c>
      <c r="F7214" s="884" t="s">
        <v>30153</v>
      </c>
    </row>
    <row r="7215" customFormat="false" ht="15" hidden="false" customHeight="false" outlineLevel="0" collapsed="false">
      <c r="A7215" s="884" t="s">
        <v>28603</v>
      </c>
      <c r="B7215" s="884" t="n">
        <v>12114</v>
      </c>
      <c r="C7215" s="885" t="s">
        <v>30154</v>
      </c>
      <c r="D7215" s="884" t="s">
        <v>28605</v>
      </c>
      <c r="E7215" s="884" t="s">
        <v>30155</v>
      </c>
      <c r="F7215" s="884" t="s">
        <v>30155</v>
      </c>
    </row>
    <row r="7216" customFormat="false" ht="15" hidden="false" customHeight="false" outlineLevel="0" collapsed="false">
      <c r="A7216" s="884" t="s">
        <v>28603</v>
      </c>
      <c r="B7216" s="884" t="n">
        <v>38106</v>
      </c>
      <c r="C7216" s="885" t="s">
        <v>30156</v>
      </c>
      <c r="D7216" s="884" t="s">
        <v>28605</v>
      </c>
      <c r="E7216" s="884" t="s">
        <v>30107</v>
      </c>
      <c r="F7216" s="884" t="s">
        <v>30107</v>
      </c>
    </row>
    <row r="7217" customFormat="false" ht="15" hidden="false" customHeight="false" outlineLevel="0" collapsed="false">
      <c r="A7217" s="884" t="s">
        <v>28603</v>
      </c>
      <c r="B7217" s="884" t="n">
        <v>38085</v>
      </c>
      <c r="C7217" s="885" t="s">
        <v>30157</v>
      </c>
      <c r="D7217" s="884" t="s">
        <v>28605</v>
      </c>
      <c r="E7217" s="884" t="s">
        <v>27582</v>
      </c>
      <c r="F7217" s="884" t="s">
        <v>27582</v>
      </c>
    </row>
    <row r="7218" customFormat="false" ht="15" hidden="false" customHeight="false" outlineLevel="0" collapsed="false">
      <c r="A7218" s="884" t="s">
        <v>28603</v>
      </c>
      <c r="B7218" s="884" t="n">
        <v>38599</v>
      </c>
      <c r="C7218" s="885" t="s">
        <v>30158</v>
      </c>
      <c r="D7218" s="884" t="s">
        <v>28605</v>
      </c>
      <c r="E7218" s="884" t="s">
        <v>23394</v>
      </c>
      <c r="F7218" s="884" t="s">
        <v>23394</v>
      </c>
    </row>
    <row r="7219" customFormat="false" ht="15" hidden="false" customHeight="false" outlineLevel="0" collapsed="false">
      <c r="A7219" s="884" t="s">
        <v>28603</v>
      </c>
      <c r="B7219" s="884" t="n">
        <v>38596</v>
      </c>
      <c r="C7219" s="885" t="s">
        <v>30159</v>
      </c>
      <c r="D7219" s="884" t="s">
        <v>28605</v>
      </c>
      <c r="E7219" s="884" t="s">
        <v>12363</v>
      </c>
      <c r="F7219" s="884" t="s">
        <v>12363</v>
      </c>
    </row>
    <row r="7220" customFormat="false" ht="15" hidden="false" customHeight="false" outlineLevel="0" collapsed="false">
      <c r="A7220" s="884" t="s">
        <v>28603</v>
      </c>
      <c r="B7220" s="884" t="n">
        <v>38600</v>
      </c>
      <c r="C7220" s="885" t="s">
        <v>30160</v>
      </c>
      <c r="D7220" s="884" t="s">
        <v>28605</v>
      </c>
      <c r="E7220" s="884" t="s">
        <v>18708</v>
      </c>
      <c r="F7220" s="884" t="s">
        <v>18708</v>
      </c>
    </row>
    <row r="7221" customFormat="false" ht="15" hidden="false" customHeight="false" outlineLevel="0" collapsed="false">
      <c r="A7221" s="884" t="s">
        <v>28603</v>
      </c>
      <c r="B7221" s="884" t="n">
        <v>38597</v>
      </c>
      <c r="C7221" s="885" t="s">
        <v>30161</v>
      </c>
      <c r="D7221" s="884" t="s">
        <v>28605</v>
      </c>
      <c r="E7221" s="884" t="s">
        <v>27196</v>
      </c>
      <c r="F7221" s="884" t="s">
        <v>27196</v>
      </c>
    </row>
    <row r="7222" customFormat="false" ht="15" hidden="false" customHeight="false" outlineLevel="0" collapsed="false">
      <c r="A7222" s="884" t="s">
        <v>28603</v>
      </c>
      <c r="B7222" s="884" t="n">
        <v>659</v>
      </c>
      <c r="C7222" s="885" t="s">
        <v>30162</v>
      </c>
      <c r="D7222" s="884" t="s">
        <v>28605</v>
      </c>
      <c r="E7222" s="884" t="s">
        <v>10382</v>
      </c>
      <c r="F7222" s="884" t="s">
        <v>10382</v>
      </c>
    </row>
    <row r="7223" customFormat="false" ht="15" hidden="false" customHeight="false" outlineLevel="0" collapsed="false">
      <c r="A7223" s="884" t="s">
        <v>28603</v>
      </c>
      <c r="B7223" s="884" t="n">
        <v>660</v>
      </c>
      <c r="C7223" s="885" t="s">
        <v>30163</v>
      </c>
      <c r="D7223" s="884" t="s">
        <v>28605</v>
      </c>
      <c r="E7223" s="884" t="s">
        <v>27340</v>
      </c>
      <c r="F7223" s="884" t="s">
        <v>27340</v>
      </c>
    </row>
    <row r="7224" customFormat="false" ht="15" hidden="false" customHeight="false" outlineLevel="0" collapsed="false">
      <c r="A7224" s="884" t="s">
        <v>28603</v>
      </c>
      <c r="B7224" s="884" t="n">
        <v>658</v>
      </c>
      <c r="C7224" s="885" t="s">
        <v>30164</v>
      </c>
      <c r="D7224" s="884" t="s">
        <v>28605</v>
      </c>
      <c r="E7224" s="884" t="s">
        <v>8948</v>
      </c>
      <c r="F7224" s="884" t="s">
        <v>8948</v>
      </c>
    </row>
    <row r="7225" customFormat="false" ht="15" hidden="false" customHeight="false" outlineLevel="0" collapsed="false">
      <c r="A7225" s="884" t="s">
        <v>28603</v>
      </c>
      <c r="B7225" s="884" t="n">
        <v>38548</v>
      </c>
      <c r="C7225" s="885" t="s">
        <v>30165</v>
      </c>
      <c r="D7225" s="884" t="s">
        <v>28605</v>
      </c>
      <c r="E7225" s="884" t="s">
        <v>28542</v>
      </c>
      <c r="F7225" s="884" t="s">
        <v>28542</v>
      </c>
    </row>
    <row r="7226" customFormat="false" ht="15" hidden="false" customHeight="false" outlineLevel="0" collapsed="false">
      <c r="A7226" s="884" t="s">
        <v>28603</v>
      </c>
      <c r="B7226" s="884" t="n">
        <v>34647</v>
      </c>
      <c r="C7226" s="885" t="s">
        <v>30166</v>
      </c>
      <c r="D7226" s="884" t="s">
        <v>28605</v>
      </c>
      <c r="E7226" s="884" t="s">
        <v>23928</v>
      </c>
      <c r="F7226" s="884" t="s">
        <v>23928</v>
      </c>
    </row>
    <row r="7227" customFormat="false" ht="15" hidden="false" customHeight="false" outlineLevel="0" collapsed="false">
      <c r="A7227" s="884" t="s">
        <v>28603</v>
      </c>
      <c r="B7227" s="884" t="n">
        <v>34649</v>
      </c>
      <c r="C7227" s="885" t="s">
        <v>30167</v>
      </c>
      <c r="D7227" s="884" t="s">
        <v>28605</v>
      </c>
      <c r="E7227" s="884" t="s">
        <v>29704</v>
      </c>
      <c r="F7227" s="884" t="s">
        <v>29704</v>
      </c>
    </row>
    <row r="7228" customFormat="false" ht="15" hidden="false" customHeight="false" outlineLevel="0" collapsed="false">
      <c r="A7228" s="884" t="s">
        <v>28603</v>
      </c>
      <c r="B7228" s="884" t="n">
        <v>34652</v>
      </c>
      <c r="C7228" s="885" t="s">
        <v>30168</v>
      </c>
      <c r="D7228" s="884" t="s">
        <v>28605</v>
      </c>
      <c r="E7228" s="884" t="s">
        <v>11370</v>
      </c>
      <c r="F7228" s="884" t="s">
        <v>11370</v>
      </c>
    </row>
    <row r="7229" customFormat="false" ht="15" hidden="false" customHeight="false" outlineLevel="0" collapsed="false">
      <c r="A7229" s="884" t="s">
        <v>28603</v>
      </c>
      <c r="B7229" s="884" t="n">
        <v>34655</v>
      </c>
      <c r="C7229" s="885" t="s">
        <v>30169</v>
      </c>
      <c r="D7229" s="884" t="s">
        <v>28605</v>
      </c>
      <c r="E7229" s="884" t="s">
        <v>25000</v>
      </c>
      <c r="F7229" s="884" t="s">
        <v>25000</v>
      </c>
    </row>
    <row r="7230" customFormat="false" ht="15" hidden="false" customHeight="false" outlineLevel="0" collapsed="false">
      <c r="A7230" s="884" t="s">
        <v>28603</v>
      </c>
      <c r="B7230" s="884" t="n">
        <v>40607</v>
      </c>
      <c r="C7230" s="885" t="s">
        <v>30170</v>
      </c>
      <c r="D7230" s="884" t="s">
        <v>28605</v>
      </c>
      <c r="E7230" s="884" t="s">
        <v>10389</v>
      </c>
      <c r="F7230" s="884" t="s">
        <v>10389</v>
      </c>
    </row>
    <row r="7231" customFormat="false" ht="15" hidden="false" customHeight="false" outlineLevel="0" collapsed="false">
      <c r="A7231" s="884" t="s">
        <v>28603</v>
      </c>
      <c r="B7231" s="884" t="n">
        <v>585</v>
      </c>
      <c r="C7231" s="885" t="s">
        <v>30171</v>
      </c>
      <c r="D7231" s="884" t="s">
        <v>28689</v>
      </c>
      <c r="E7231" s="884" t="s">
        <v>30172</v>
      </c>
      <c r="F7231" s="884" t="s">
        <v>30172</v>
      </c>
    </row>
    <row r="7232" customFormat="false" ht="15" hidden="false" customHeight="false" outlineLevel="0" collapsed="false">
      <c r="A7232" s="884" t="s">
        <v>28603</v>
      </c>
      <c r="B7232" s="884" t="n">
        <v>4777</v>
      </c>
      <c r="C7232" s="885" t="s">
        <v>30173</v>
      </c>
      <c r="D7232" s="884" t="s">
        <v>28689</v>
      </c>
      <c r="E7232" s="884" t="s">
        <v>24868</v>
      </c>
      <c r="F7232" s="884" t="s">
        <v>24868</v>
      </c>
    </row>
    <row r="7233" customFormat="false" ht="15" hidden="false" customHeight="false" outlineLevel="0" collapsed="false">
      <c r="A7233" s="884" t="s">
        <v>28603</v>
      </c>
      <c r="B7233" s="884" t="n">
        <v>587</v>
      </c>
      <c r="C7233" s="885" t="s">
        <v>30174</v>
      </c>
      <c r="D7233" s="884" t="s">
        <v>28689</v>
      </c>
      <c r="E7233" s="884" t="s">
        <v>17057</v>
      </c>
      <c r="F7233" s="884" t="s">
        <v>17057</v>
      </c>
    </row>
    <row r="7234" customFormat="false" ht="15" hidden="false" customHeight="false" outlineLevel="0" collapsed="false">
      <c r="A7234" s="884" t="s">
        <v>28603</v>
      </c>
      <c r="B7234" s="884" t="n">
        <v>590</v>
      </c>
      <c r="C7234" s="885" t="s">
        <v>30175</v>
      </c>
      <c r="D7234" s="884" t="s">
        <v>28689</v>
      </c>
      <c r="E7234" s="884" t="s">
        <v>18780</v>
      </c>
      <c r="F7234" s="884" t="s">
        <v>18780</v>
      </c>
    </row>
    <row r="7235" customFormat="false" ht="15" hidden="false" customHeight="false" outlineLevel="0" collapsed="false">
      <c r="A7235" s="884" t="s">
        <v>28603</v>
      </c>
      <c r="B7235" s="884" t="n">
        <v>592</v>
      </c>
      <c r="C7235" s="885" t="s">
        <v>30176</v>
      </c>
      <c r="D7235" s="884" t="s">
        <v>28689</v>
      </c>
      <c r="E7235" s="884" t="s">
        <v>17057</v>
      </c>
      <c r="F7235" s="884" t="s">
        <v>17057</v>
      </c>
    </row>
    <row r="7236" customFormat="false" ht="15" hidden="false" customHeight="false" outlineLevel="0" collapsed="false">
      <c r="A7236" s="884" t="s">
        <v>28603</v>
      </c>
      <c r="B7236" s="884" t="n">
        <v>586</v>
      </c>
      <c r="C7236" s="885" t="s">
        <v>30177</v>
      </c>
      <c r="D7236" s="884" t="s">
        <v>28683</v>
      </c>
      <c r="E7236" s="884" t="s">
        <v>30178</v>
      </c>
      <c r="F7236" s="884" t="s">
        <v>30178</v>
      </c>
    </row>
    <row r="7237" customFormat="false" ht="15" hidden="false" customHeight="false" outlineLevel="0" collapsed="false">
      <c r="A7237" s="884" t="s">
        <v>28603</v>
      </c>
      <c r="B7237" s="884" t="n">
        <v>591</v>
      </c>
      <c r="C7237" s="885" t="s">
        <v>30179</v>
      </c>
      <c r="D7237" s="884" t="s">
        <v>28689</v>
      </c>
      <c r="E7237" s="884" t="s">
        <v>30172</v>
      </c>
      <c r="F7237" s="884" t="s">
        <v>30172</v>
      </c>
    </row>
    <row r="7238" customFormat="false" ht="15" hidden="false" customHeight="false" outlineLevel="0" collapsed="false">
      <c r="A7238" s="884" t="s">
        <v>28603</v>
      </c>
      <c r="B7238" s="884" t="n">
        <v>588</v>
      </c>
      <c r="C7238" s="885" t="s">
        <v>30180</v>
      </c>
      <c r="D7238" s="884" t="s">
        <v>28683</v>
      </c>
      <c r="E7238" s="884" t="s">
        <v>30181</v>
      </c>
      <c r="F7238" s="884" t="s">
        <v>30181</v>
      </c>
    </row>
    <row r="7239" customFormat="false" ht="15" hidden="false" customHeight="false" outlineLevel="0" collapsed="false">
      <c r="A7239" s="884" t="s">
        <v>28603</v>
      </c>
      <c r="B7239" s="884" t="n">
        <v>589</v>
      </c>
      <c r="C7239" s="885" t="s">
        <v>30182</v>
      </c>
      <c r="D7239" s="884" t="s">
        <v>28683</v>
      </c>
      <c r="E7239" s="884" t="s">
        <v>13823</v>
      </c>
      <c r="F7239" s="884" t="s">
        <v>13823</v>
      </c>
    </row>
    <row r="7240" customFormat="false" ht="15" hidden="false" customHeight="false" outlineLevel="0" collapsed="false">
      <c r="A7240" s="884" t="s">
        <v>28603</v>
      </c>
      <c r="B7240" s="884" t="n">
        <v>584</v>
      </c>
      <c r="C7240" s="885" t="s">
        <v>30183</v>
      </c>
      <c r="D7240" s="884" t="s">
        <v>28683</v>
      </c>
      <c r="E7240" s="884" t="s">
        <v>13639</v>
      </c>
      <c r="F7240" s="884" t="s">
        <v>13639</v>
      </c>
    </row>
    <row r="7241" customFormat="false" ht="15" hidden="false" customHeight="false" outlineLevel="0" collapsed="false">
      <c r="A7241" s="884" t="s">
        <v>28603</v>
      </c>
      <c r="B7241" s="884" t="n">
        <v>4912</v>
      </c>
      <c r="C7241" s="885" t="s">
        <v>30184</v>
      </c>
      <c r="D7241" s="884" t="s">
        <v>28689</v>
      </c>
      <c r="E7241" s="884" t="s">
        <v>23876</v>
      </c>
      <c r="F7241" s="884" t="s">
        <v>23876</v>
      </c>
    </row>
    <row r="7242" customFormat="false" ht="15" hidden="false" customHeight="false" outlineLevel="0" collapsed="false">
      <c r="A7242" s="884" t="s">
        <v>28603</v>
      </c>
      <c r="B7242" s="884" t="n">
        <v>574</v>
      </c>
      <c r="C7242" s="885" t="s">
        <v>30185</v>
      </c>
      <c r="D7242" s="884" t="s">
        <v>28683</v>
      </c>
      <c r="E7242" s="884" t="s">
        <v>28228</v>
      </c>
      <c r="F7242" s="884" t="s">
        <v>28228</v>
      </c>
    </row>
    <row r="7243" customFormat="false" ht="15" hidden="false" customHeight="false" outlineLevel="0" collapsed="false">
      <c r="A7243" s="884" t="s">
        <v>28603</v>
      </c>
      <c r="B7243" s="884" t="n">
        <v>567</v>
      </c>
      <c r="C7243" s="885" t="s">
        <v>30186</v>
      </c>
      <c r="D7243" s="884" t="s">
        <v>28683</v>
      </c>
      <c r="E7243" s="884" t="s">
        <v>12833</v>
      </c>
      <c r="F7243" s="884" t="s">
        <v>12833</v>
      </c>
    </row>
    <row r="7244" customFormat="false" ht="15" hidden="false" customHeight="false" outlineLevel="0" collapsed="false">
      <c r="A7244" s="884" t="s">
        <v>28603</v>
      </c>
      <c r="B7244" s="884" t="n">
        <v>568</v>
      </c>
      <c r="C7244" s="885" t="s">
        <v>30187</v>
      </c>
      <c r="D7244" s="884" t="s">
        <v>28683</v>
      </c>
      <c r="E7244" s="884" t="s">
        <v>9525</v>
      </c>
      <c r="F7244" s="884" t="s">
        <v>9525</v>
      </c>
    </row>
    <row r="7245" customFormat="false" ht="15" hidden="false" customHeight="false" outlineLevel="0" collapsed="false">
      <c r="A7245" s="884" t="s">
        <v>28603</v>
      </c>
      <c r="B7245" s="884" t="n">
        <v>569</v>
      </c>
      <c r="C7245" s="885" t="s">
        <v>30188</v>
      </c>
      <c r="D7245" s="884" t="s">
        <v>28689</v>
      </c>
      <c r="E7245" s="884" t="s">
        <v>15792</v>
      </c>
      <c r="F7245" s="884" t="s">
        <v>15792</v>
      </c>
    </row>
    <row r="7246" customFormat="false" ht="15" hidden="false" customHeight="false" outlineLevel="0" collapsed="false">
      <c r="A7246" s="884" t="s">
        <v>28603</v>
      </c>
      <c r="B7246" s="884" t="n">
        <v>1165</v>
      </c>
      <c r="C7246" s="885" t="s">
        <v>30189</v>
      </c>
      <c r="D7246" s="884" t="s">
        <v>28605</v>
      </c>
      <c r="E7246" s="884" t="s">
        <v>30190</v>
      </c>
      <c r="F7246" s="884" t="s">
        <v>30190</v>
      </c>
    </row>
    <row r="7247" customFormat="false" ht="15" hidden="false" customHeight="false" outlineLevel="0" collapsed="false">
      <c r="A7247" s="884" t="s">
        <v>28603</v>
      </c>
      <c r="B7247" s="884" t="n">
        <v>1164</v>
      </c>
      <c r="C7247" s="885" t="s">
        <v>30191</v>
      </c>
      <c r="D7247" s="884" t="s">
        <v>28605</v>
      </c>
      <c r="E7247" s="884" t="s">
        <v>19534</v>
      </c>
      <c r="F7247" s="884" t="s">
        <v>19534</v>
      </c>
    </row>
    <row r="7248" customFormat="false" ht="15" hidden="false" customHeight="false" outlineLevel="0" collapsed="false">
      <c r="A7248" s="884" t="s">
        <v>28603</v>
      </c>
      <c r="B7248" s="884" t="n">
        <v>1162</v>
      </c>
      <c r="C7248" s="885" t="s">
        <v>30192</v>
      </c>
      <c r="D7248" s="884" t="s">
        <v>28605</v>
      </c>
      <c r="E7248" s="884" t="s">
        <v>30193</v>
      </c>
      <c r="F7248" s="884" t="s">
        <v>30193</v>
      </c>
    </row>
    <row r="7249" customFormat="false" ht="15" hidden="false" customHeight="false" outlineLevel="0" collapsed="false">
      <c r="A7249" s="884" t="s">
        <v>28603</v>
      </c>
      <c r="B7249" s="884" t="n">
        <v>12395</v>
      </c>
      <c r="C7249" s="885" t="s">
        <v>30194</v>
      </c>
      <c r="D7249" s="884" t="s">
        <v>28605</v>
      </c>
      <c r="E7249" s="884" t="s">
        <v>23950</v>
      </c>
      <c r="F7249" s="884" t="s">
        <v>23950</v>
      </c>
    </row>
    <row r="7250" customFormat="false" ht="15" hidden="false" customHeight="false" outlineLevel="0" collapsed="false">
      <c r="A7250" s="884" t="s">
        <v>28603</v>
      </c>
      <c r="B7250" s="884" t="n">
        <v>1170</v>
      </c>
      <c r="C7250" s="885" t="s">
        <v>30195</v>
      </c>
      <c r="D7250" s="884" t="s">
        <v>28605</v>
      </c>
      <c r="E7250" s="884" t="s">
        <v>19243</v>
      </c>
      <c r="F7250" s="884" t="s">
        <v>19243</v>
      </c>
    </row>
    <row r="7251" customFormat="false" ht="15" hidden="false" customHeight="false" outlineLevel="0" collapsed="false">
      <c r="A7251" s="884" t="s">
        <v>28603</v>
      </c>
      <c r="B7251" s="884" t="n">
        <v>1169</v>
      </c>
      <c r="C7251" s="885" t="s">
        <v>30196</v>
      </c>
      <c r="D7251" s="884" t="s">
        <v>28605</v>
      </c>
      <c r="E7251" s="884" t="s">
        <v>30197</v>
      </c>
      <c r="F7251" s="884" t="s">
        <v>30197</v>
      </c>
    </row>
    <row r="7252" customFormat="false" ht="15" hidden="false" customHeight="false" outlineLevel="0" collapsed="false">
      <c r="A7252" s="884" t="s">
        <v>28603</v>
      </c>
      <c r="B7252" s="884" t="n">
        <v>1166</v>
      </c>
      <c r="C7252" s="885" t="s">
        <v>30198</v>
      </c>
      <c r="D7252" s="884" t="s">
        <v>28605</v>
      </c>
      <c r="E7252" s="884" t="s">
        <v>19799</v>
      </c>
      <c r="F7252" s="884" t="s">
        <v>19799</v>
      </c>
    </row>
    <row r="7253" customFormat="false" ht="15" hidden="false" customHeight="false" outlineLevel="0" collapsed="false">
      <c r="A7253" s="884" t="s">
        <v>28603</v>
      </c>
      <c r="B7253" s="884" t="n">
        <v>1163</v>
      </c>
      <c r="C7253" s="885" t="s">
        <v>30199</v>
      </c>
      <c r="D7253" s="884" t="s">
        <v>28605</v>
      </c>
      <c r="E7253" s="884" t="s">
        <v>23876</v>
      </c>
      <c r="F7253" s="884" t="s">
        <v>23876</v>
      </c>
    </row>
    <row r="7254" customFormat="false" ht="15" hidden="false" customHeight="false" outlineLevel="0" collapsed="false">
      <c r="A7254" s="884" t="s">
        <v>28603</v>
      </c>
      <c r="B7254" s="884" t="n">
        <v>12396</v>
      </c>
      <c r="C7254" s="885" t="s">
        <v>30200</v>
      </c>
      <c r="D7254" s="884" t="s">
        <v>28605</v>
      </c>
      <c r="E7254" s="884" t="s">
        <v>23950</v>
      </c>
      <c r="F7254" s="884" t="s">
        <v>23950</v>
      </c>
    </row>
    <row r="7255" customFormat="false" ht="15" hidden="false" customHeight="false" outlineLevel="0" collapsed="false">
      <c r="A7255" s="884" t="s">
        <v>28603</v>
      </c>
      <c r="B7255" s="884" t="n">
        <v>1168</v>
      </c>
      <c r="C7255" s="885" t="s">
        <v>30201</v>
      </c>
      <c r="D7255" s="884" t="s">
        <v>28605</v>
      </c>
      <c r="E7255" s="884" t="s">
        <v>26016</v>
      </c>
      <c r="F7255" s="884" t="s">
        <v>26016</v>
      </c>
    </row>
    <row r="7256" customFormat="false" ht="15" hidden="false" customHeight="false" outlineLevel="0" collapsed="false">
      <c r="A7256" s="884" t="s">
        <v>28603</v>
      </c>
      <c r="B7256" s="884" t="n">
        <v>1167</v>
      </c>
      <c r="C7256" s="885" t="s">
        <v>30202</v>
      </c>
      <c r="D7256" s="884" t="s">
        <v>28605</v>
      </c>
      <c r="E7256" s="884" t="s">
        <v>30203</v>
      </c>
      <c r="F7256" s="884" t="s">
        <v>30203</v>
      </c>
    </row>
    <row r="7257" customFormat="false" ht="15" hidden="false" customHeight="false" outlineLevel="0" collapsed="false">
      <c r="A7257" s="884" t="s">
        <v>28603</v>
      </c>
      <c r="B7257" s="884" t="n">
        <v>36331</v>
      </c>
      <c r="C7257" s="885" t="s">
        <v>30204</v>
      </c>
      <c r="D7257" s="884" t="s">
        <v>28605</v>
      </c>
      <c r="E7257" s="884" t="s">
        <v>9052</v>
      </c>
      <c r="F7257" s="884" t="s">
        <v>9052</v>
      </c>
    </row>
    <row r="7258" customFormat="false" ht="15" hidden="false" customHeight="false" outlineLevel="0" collapsed="false">
      <c r="A7258" s="884" t="s">
        <v>28603</v>
      </c>
      <c r="B7258" s="884" t="n">
        <v>36346</v>
      </c>
      <c r="C7258" s="885" t="s">
        <v>30205</v>
      </c>
      <c r="D7258" s="884" t="s">
        <v>28605</v>
      </c>
      <c r="E7258" s="884" t="s">
        <v>11255</v>
      </c>
      <c r="F7258" s="884" t="s">
        <v>11255</v>
      </c>
    </row>
    <row r="7259" customFormat="false" ht="15" hidden="false" customHeight="false" outlineLevel="0" collapsed="false">
      <c r="A7259" s="884" t="s">
        <v>28603</v>
      </c>
      <c r="B7259" s="884" t="n">
        <v>1210</v>
      </c>
      <c r="C7259" s="885" t="s">
        <v>30206</v>
      </c>
      <c r="D7259" s="884" t="s">
        <v>28605</v>
      </c>
      <c r="E7259" s="884" t="s">
        <v>10604</v>
      </c>
      <c r="F7259" s="884" t="s">
        <v>10604</v>
      </c>
    </row>
    <row r="7260" customFormat="false" ht="15" hidden="false" customHeight="false" outlineLevel="0" collapsed="false">
      <c r="A7260" s="884" t="s">
        <v>28603</v>
      </c>
      <c r="B7260" s="884" t="n">
        <v>1203</v>
      </c>
      <c r="C7260" s="885" t="s">
        <v>30207</v>
      </c>
      <c r="D7260" s="884" t="s">
        <v>28605</v>
      </c>
      <c r="E7260" s="884" t="s">
        <v>20185</v>
      </c>
      <c r="F7260" s="884" t="s">
        <v>20185</v>
      </c>
    </row>
    <row r="7261" customFormat="false" ht="15" hidden="false" customHeight="false" outlineLevel="0" collapsed="false">
      <c r="A7261" s="884" t="s">
        <v>28603</v>
      </c>
      <c r="B7261" s="884" t="n">
        <v>1197</v>
      </c>
      <c r="C7261" s="885" t="s">
        <v>30208</v>
      </c>
      <c r="D7261" s="884" t="s">
        <v>28605</v>
      </c>
      <c r="E7261" s="884" t="s">
        <v>9390</v>
      </c>
      <c r="F7261" s="884" t="s">
        <v>9390</v>
      </c>
    </row>
    <row r="7262" customFormat="false" ht="15" hidden="false" customHeight="false" outlineLevel="0" collapsed="false">
      <c r="A7262" s="884" t="s">
        <v>28603</v>
      </c>
      <c r="B7262" s="884" t="n">
        <v>1202</v>
      </c>
      <c r="C7262" s="885" t="s">
        <v>30209</v>
      </c>
      <c r="D7262" s="884" t="s">
        <v>28605</v>
      </c>
      <c r="E7262" s="884" t="s">
        <v>24754</v>
      </c>
      <c r="F7262" s="884" t="s">
        <v>24754</v>
      </c>
    </row>
    <row r="7263" customFormat="false" ht="15" hidden="false" customHeight="false" outlineLevel="0" collapsed="false">
      <c r="A7263" s="884" t="s">
        <v>28603</v>
      </c>
      <c r="B7263" s="884" t="n">
        <v>1188</v>
      </c>
      <c r="C7263" s="885" t="s">
        <v>30210</v>
      </c>
      <c r="D7263" s="884" t="s">
        <v>28605</v>
      </c>
      <c r="E7263" s="884" t="s">
        <v>17031</v>
      </c>
      <c r="F7263" s="884" t="s">
        <v>17031</v>
      </c>
    </row>
    <row r="7264" customFormat="false" ht="15" hidden="false" customHeight="false" outlineLevel="0" collapsed="false">
      <c r="A7264" s="884" t="s">
        <v>28603</v>
      </c>
      <c r="B7264" s="884" t="n">
        <v>1211</v>
      </c>
      <c r="C7264" s="885" t="s">
        <v>30211</v>
      </c>
      <c r="D7264" s="884" t="s">
        <v>28605</v>
      </c>
      <c r="E7264" s="884" t="s">
        <v>19328</v>
      </c>
      <c r="F7264" s="884" t="s">
        <v>19328</v>
      </c>
    </row>
    <row r="7265" customFormat="false" ht="15" hidden="false" customHeight="false" outlineLevel="0" collapsed="false">
      <c r="A7265" s="884" t="s">
        <v>28603</v>
      </c>
      <c r="B7265" s="884" t="n">
        <v>1198</v>
      </c>
      <c r="C7265" s="885" t="s">
        <v>30212</v>
      </c>
      <c r="D7265" s="884" t="s">
        <v>28605</v>
      </c>
      <c r="E7265" s="884" t="s">
        <v>23402</v>
      </c>
      <c r="F7265" s="884" t="s">
        <v>23402</v>
      </c>
    </row>
    <row r="7266" customFormat="false" ht="15" hidden="false" customHeight="false" outlineLevel="0" collapsed="false">
      <c r="A7266" s="884" t="s">
        <v>28603</v>
      </c>
      <c r="B7266" s="884" t="n">
        <v>1199</v>
      </c>
      <c r="C7266" s="885" t="s">
        <v>30213</v>
      </c>
      <c r="D7266" s="884" t="s">
        <v>28605</v>
      </c>
      <c r="E7266" s="884" t="s">
        <v>22233</v>
      </c>
      <c r="F7266" s="884" t="s">
        <v>22233</v>
      </c>
    </row>
    <row r="7267" customFormat="false" ht="15" hidden="false" customHeight="false" outlineLevel="0" collapsed="false">
      <c r="A7267" s="884" t="s">
        <v>28603</v>
      </c>
      <c r="B7267" s="884" t="n">
        <v>20088</v>
      </c>
      <c r="C7267" s="885" t="s">
        <v>30214</v>
      </c>
      <c r="D7267" s="884" t="s">
        <v>28605</v>
      </c>
      <c r="E7267" s="884" t="s">
        <v>30215</v>
      </c>
      <c r="F7267" s="884" t="s">
        <v>30215</v>
      </c>
    </row>
    <row r="7268" customFormat="false" ht="15" hidden="false" customHeight="false" outlineLevel="0" collapsed="false">
      <c r="A7268" s="884" t="s">
        <v>28603</v>
      </c>
      <c r="B7268" s="884" t="n">
        <v>20089</v>
      </c>
      <c r="C7268" s="885" t="s">
        <v>30216</v>
      </c>
      <c r="D7268" s="884" t="s">
        <v>28605</v>
      </c>
      <c r="E7268" s="884" t="s">
        <v>18762</v>
      </c>
      <c r="F7268" s="884" t="s">
        <v>18762</v>
      </c>
    </row>
    <row r="7269" customFormat="false" ht="15" hidden="false" customHeight="false" outlineLevel="0" collapsed="false">
      <c r="A7269" s="884" t="s">
        <v>28603</v>
      </c>
      <c r="B7269" s="884" t="n">
        <v>20087</v>
      </c>
      <c r="C7269" s="885" t="s">
        <v>30217</v>
      </c>
      <c r="D7269" s="884" t="s">
        <v>28605</v>
      </c>
      <c r="E7269" s="884" t="s">
        <v>15728</v>
      </c>
      <c r="F7269" s="884" t="s">
        <v>15728</v>
      </c>
    </row>
    <row r="7270" customFormat="false" ht="15" hidden="false" customHeight="false" outlineLevel="0" collapsed="false">
      <c r="A7270" s="884" t="s">
        <v>28603</v>
      </c>
      <c r="B7270" s="884" t="n">
        <v>1200</v>
      </c>
      <c r="C7270" s="885" t="s">
        <v>30218</v>
      </c>
      <c r="D7270" s="884" t="s">
        <v>28605</v>
      </c>
      <c r="E7270" s="884" t="s">
        <v>19618</v>
      </c>
      <c r="F7270" s="884" t="s">
        <v>19618</v>
      </c>
    </row>
    <row r="7271" customFormat="false" ht="15" hidden="false" customHeight="false" outlineLevel="0" collapsed="false">
      <c r="A7271" s="884" t="s">
        <v>28603</v>
      </c>
      <c r="B7271" s="884" t="n">
        <v>12909</v>
      </c>
      <c r="C7271" s="885" t="s">
        <v>30219</v>
      </c>
      <c r="D7271" s="884" t="s">
        <v>28605</v>
      </c>
      <c r="E7271" s="884" t="s">
        <v>10330</v>
      </c>
      <c r="F7271" s="884" t="s">
        <v>10330</v>
      </c>
    </row>
    <row r="7272" customFormat="false" ht="15" hidden="false" customHeight="false" outlineLevel="0" collapsed="false">
      <c r="A7272" s="884" t="s">
        <v>28603</v>
      </c>
      <c r="B7272" s="884" t="n">
        <v>12910</v>
      </c>
      <c r="C7272" s="885" t="s">
        <v>30220</v>
      </c>
      <c r="D7272" s="884" t="s">
        <v>28605</v>
      </c>
      <c r="E7272" s="884" t="s">
        <v>8935</v>
      </c>
      <c r="F7272" s="884" t="s">
        <v>8935</v>
      </c>
    </row>
    <row r="7273" customFormat="false" ht="15" hidden="false" customHeight="false" outlineLevel="0" collapsed="false">
      <c r="A7273" s="884" t="s">
        <v>28603</v>
      </c>
      <c r="B7273" s="884" t="n">
        <v>1184</v>
      </c>
      <c r="C7273" s="885" t="s">
        <v>30221</v>
      </c>
      <c r="D7273" s="884" t="s">
        <v>28605</v>
      </c>
      <c r="E7273" s="884" t="s">
        <v>28976</v>
      </c>
      <c r="F7273" s="884" t="s">
        <v>28976</v>
      </c>
    </row>
    <row r="7274" customFormat="false" ht="15" hidden="false" customHeight="false" outlineLevel="0" collapsed="false">
      <c r="A7274" s="884" t="s">
        <v>28603</v>
      </c>
      <c r="B7274" s="884" t="n">
        <v>1191</v>
      </c>
      <c r="C7274" s="885" t="s">
        <v>30222</v>
      </c>
      <c r="D7274" s="884" t="s">
        <v>28605</v>
      </c>
      <c r="E7274" s="884" t="s">
        <v>10983</v>
      </c>
      <c r="F7274" s="884" t="s">
        <v>10983</v>
      </c>
    </row>
    <row r="7275" customFormat="false" ht="15" hidden="false" customHeight="false" outlineLevel="0" collapsed="false">
      <c r="A7275" s="884" t="s">
        <v>28603</v>
      </c>
      <c r="B7275" s="884" t="n">
        <v>1185</v>
      </c>
      <c r="C7275" s="885" t="s">
        <v>30223</v>
      </c>
      <c r="D7275" s="884" t="s">
        <v>28605</v>
      </c>
      <c r="E7275" s="884" t="s">
        <v>27121</v>
      </c>
      <c r="F7275" s="884" t="s">
        <v>27121</v>
      </c>
    </row>
    <row r="7276" customFormat="false" ht="15" hidden="false" customHeight="false" outlineLevel="0" collapsed="false">
      <c r="A7276" s="884" t="s">
        <v>28603</v>
      </c>
      <c r="B7276" s="884" t="n">
        <v>1189</v>
      </c>
      <c r="C7276" s="885" t="s">
        <v>30224</v>
      </c>
      <c r="D7276" s="884" t="s">
        <v>28605</v>
      </c>
      <c r="E7276" s="884" t="s">
        <v>9056</v>
      </c>
      <c r="F7276" s="884" t="s">
        <v>9056</v>
      </c>
    </row>
    <row r="7277" customFormat="false" ht="15" hidden="false" customHeight="false" outlineLevel="0" collapsed="false">
      <c r="A7277" s="884" t="s">
        <v>28603</v>
      </c>
      <c r="B7277" s="884" t="n">
        <v>1193</v>
      </c>
      <c r="C7277" s="885" t="s">
        <v>30225</v>
      </c>
      <c r="D7277" s="884" t="s">
        <v>28605</v>
      </c>
      <c r="E7277" s="884" t="s">
        <v>10330</v>
      </c>
      <c r="F7277" s="884" t="s">
        <v>10330</v>
      </c>
    </row>
    <row r="7278" customFormat="false" ht="15" hidden="false" customHeight="false" outlineLevel="0" collapsed="false">
      <c r="A7278" s="884" t="s">
        <v>28603</v>
      </c>
      <c r="B7278" s="884" t="n">
        <v>1194</v>
      </c>
      <c r="C7278" s="885" t="s">
        <v>30226</v>
      </c>
      <c r="D7278" s="884" t="s">
        <v>28605</v>
      </c>
      <c r="E7278" s="884" t="s">
        <v>19160</v>
      </c>
      <c r="F7278" s="884" t="s">
        <v>19160</v>
      </c>
    </row>
    <row r="7279" customFormat="false" ht="15" hidden="false" customHeight="false" outlineLevel="0" collapsed="false">
      <c r="A7279" s="884" t="s">
        <v>28603</v>
      </c>
      <c r="B7279" s="884" t="n">
        <v>1195</v>
      </c>
      <c r="C7279" s="885" t="s">
        <v>30227</v>
      </c>
      <c r="D7279" s="884" t="s">
        <v>28605</v>
      </c>
      <c r="E7279" s="884" t="s">
        <v>11782</v>
      </c>
      <c r="F7279" s="884" t="s">
        <v>11782</v>
      </c>
    </row>
    <row r="7280" customFormat="false" ht="15" hidden="false" customHeight="false" outlineLevel="0" collapsed="false">
      <c r="A7280" s="884" t="s">
        <v>28603</v>
      </c>
      <c r="B7280" s="884" t="n">
        <v>1204</v>
      </c>
      <c r="C7280" s="885" t="s">
        <v>30228</v>
      </c>
      <c r="D7280" s="884" t="s">
        <v>28605</v>
      </c>
      <c r="E7280" s="884" t="s">
        <v>24696</v>
      </c>
      <c r="F7280" s="884" t="s">
        <v>24696</v>
      </c>
    </row>
    <row r="7281" customFormat="false" ht="15" hidden="false" customHeight="false" outlineLevel="0" collapsed="false">
      <c r="A7281" s="884" t="s">
        <v>28603</v>
      </c>
      <c r="B7281" s="884" t="n">
        <v>1205</v>
      </c>
      <c r="C7281" s="885" t="s">
        <v>30229</v>
      </c>
      <c r="D7281" s="884" t="s">
        <v>28605</v>
      </c>
      <c r="E7281" s="884" t="s">
        <v>30230</v>
      </c>
      <c r="F7281" s="884" t="s">
        <v>30230</v>
      </c>
    </row>
    <row r="7282" customFormat="false" ht="15" hidden="false" customHeight="false" outlineLevel="0" collapsed="false">
      <c r="A7282" s="884" t="s">
        <v>28603</v>
      </c>
      <c r="B7282" s="884" t="n">
        <v>1207</v>
      </c>
      <c r="C7282" s="885" t="s">
        <v>30231</v>
      </c>
      <c r="D7282" s="884" t="s">
        <v>28605</v>
      </c>
      <c r="E7282" s="884" t="s">
        <v>30232</v>
      </c>
      <c r="F7282" s="884" t="s">
        <v>30232</v>
      </c>
    </row>
    <row r="7283" customFormat="false" ht="15" hidden="false" customHeight="false" outlineLevel="0" collapsed="false">
      <c r="A7283" s="884" t="s">
        <v>28603</v>
      </c>
      <c r="B7283" s="884" t="n">
        <v>1206</v>
      </c>
      <c r="C7283" s="885" t="s">
        <v>30233</v>
      </c>
      <c r="D7283" s="884" t="s">
        <v>28605</v>
      </c>
      <c r="E7283" s="884" t="s">
        <v>16017</v>
      </c>
      <c r="F7283" s="884" t="s">
        <v>16017</v>
      </c>
    </row>
    <row r="7284" customFormat="false" ht="15" hidden="false" customHeight="false" outlineLevel="0" collapsed="false">
      <c r="A7284" s="884" t="s">
        <v>28603</v>
      </c>
      <c r="B7284" s="884" t="n">
        <v>1183</v>
      </c>
      <c r="C7284" s="885" t="s">
        <v>30234</v>
      </c>
      <c r="D7284" s="884" t="s">
        <v>28605</v>
      </c>
      <c r="E7284" s="884" t="s">
        <v>25059</v>
      </c>
      <c r="F7284" s="884" t="s">
        <v>25059</v>
      </c>
    </row>
    <row r="7285" customFormat="false" ht="15" hidden="false" customHeight="false" outlineLevel="0" collapsed="false">
      <c r="A7285" s="884" t="s">
        <v>28603</v>
      </c>
      <c r="B7285" s="884" t="n">
        <v>26047</v>
      </c>
      <c r="C7285" s="885" t="s">
        <v>30235</v>
      </c>
      <c r="D7285" s="884" t="s">
        <v>28605</v>
      </c>
      <c r="E7285" s="884" t="s">
        <v>12783</v>
      </c>
      <c r="F7285" s="884" t="s">
        <v>12783</v>
      </c>
    </row>
    <row r="7286" customFormat="false" ht="15" hidden="false" customHeight="false" outlineLevel="0" collapsed="false">
      <c r="A7286" s="884" t="s">
        <v>28603</v>
      </c>
      <c r="B7286" s="884" t="n">
        <v>26048</v>
      </c>
      <c r="C7286" s="885" t="s">
        <v>30236</v>
      </c>
      <c r="D7286" s="884" t="s">
        <v>28605</v>
      </c>
      <c r="E7286" s="884" t="s">
        <v>30237</v>
      </c>
      <c r="F7286" s="884" t="s">
        <v>30237</v>
      </c>
    </row>
    <row r="7287" customFormat="false" ht="15" hidden="false" customHeight="false" outlineLevel="0" collapsed="false">
      <c r="A7287" s="884" t="s">
        <v>28603</v>
      </c>
      <c r="B7287" s="884" t="n">
        <v>12894</v>
      </c>
      <c r="C7287" s="885" t="s">
        <v>30238</v>
      </c>
      <c r="D7287" s="884" t="s">
        <v>28605</v>
      </c>
      <c r="E7287" s="884" t="s">
        <v>13731</v>
      </c>
      <c r="F7287" s="884" t="s">
        <v>13731</v>
      </c>
    </row>
    <row r="7288" customFormat="false" ht="15" hidden="false" customHeight="false" outlineLevel="0" collapsed="false">
      <c r="A7288" s="884" t="s">
        <v>28603</v>
      </c>
      <c r="B7288" s="884" t="n">
        <v>12895</v>
      </c>
      <c r="C7288" s="885" t="s">
        <v>30239</v>
      </c>
      <c r="D7288" s="884" t="s">
        <v>28605</v>
      </c>
      <c r="E7288" s="884" t="s">
        <v>14978</v>
      </c>
      <c r="F7288" s="884" t="s">
        <v>14978</v>
      </c>
    </row>
    <row r="7289" customFormat="false" ht="23.25" hidden="false" customHeight="false" outlineLevel="0" collapsed="false">
      <c r="A7289" s="884" t="s">
        <v>28603</v>
      </c>
      <c r="B7289" s="884" t="n">
        <v>1631</v>
      </c>
      <c r="C7289" s="885" t="s">
        <v>30240</v>
      </c>
      <c r="D7289" s="884" t="s">
        <v>28605</v>
      </c>
      <c r="E7289" s="884" t="s">
        <v>30241</v>
      </c>
      <c r="F7289" s="884" t="s">
        <v>30241</v>
      </c>
    </row>
    <row r="7290" customFormat="false" ht="23.25" hidden="false" customHeight="false" outlineLevel="0" collapsed="false">
      <c r="A7290" s="884" t="s">
        <v>28603</v>
      </c>
      <c r="B7290" s="884" t="n">
        <v>1633</v>
      </c>
      <c r="C7290" s="885" t="s">
        <v>30242</v>
      </c>
      <c r="D7290" s="884" t="s">
        <v>28605</v>
      </c>
      <c r="E7290" s="884" t="s">
        <v>30243</v>
      </c>
      <c r="F7290" s="884" t="s">
        <v>30243</v>
      </c>
    </row>
    <row r="7291" customFormat="false" ht="15" hidden="false" customHeight="false" outlineLevel="0" collapsed="false">
      <c r="A7291" s="884" t="s">
        <v>28603</v>
      </c>
      <c r="B7291" s="884" t="n">
        <v>10818</v>
      </c>
      <c r="C7291" s="885" t="s">
        <v>30244</v>
      </c>
      <c r="D7291" s="884" t="s">
        <v>28689</v>
      </c>
      <c r="E7291" s="884" t="s">
        <v>17505</v>
      </c>
      <c r="F7291" s="884" t="s">
        <v>17505</v>
      </c>
    </row>
    <row r="7292" customFormat="false" ht="34.5" hidden="false" customHeight="false" outlineLevel="0" collapsed="false">
      <c r="A7292" s="884" t="s">
        <v>28603</v>
      </c>
      <c r="B7292" s="884" t="n">
        <v>39359</v>
      </c>
      <c r="C7292" s="885" t="s">
        <v>30245</v>
      </c>
      <c r="D7292" s="884" t="s">
        <v>28605</v>
      </c>
      <c r="E7292" s="884" t="s">
        <v>30246</v>
      </c>
      <c r="F7292" s="884" t="s">
        <v>30246</v>
      </c>
    </row>
    <row r="7293" customFormat="false" ht="34.5" hidden="false" customHeight="false" outlineLevel="0" collapsed="false">
      <c r="A7293" s="884" t="s">
        <v>28603</v>
      </c>
      <c r="B7293" s="884" t="n">
        <v>39360</v>
      </c>
      <c r="C7293" s="885" t="s">
        <v>30247</v>
      </c>
      <c r="D7293" s="884" t="s">
        <v>28605</v>
      </c>
      <c r="E7293" s="884" t="s">
        <v>28099</v>
      </c>
      <c r="F7293" s="884" t="s">
        <v>28099</v>
      </c>
    </row>
    <row r="7294" customFormat="false" ht="15" hidden="false" customHeight="false" outlineLevel="0" collapsed="false">
      <c r="A7294" s="884" t="s">
        <v>28603</v>
      </c>
      <c r="B7294" s="884" t="n">
        <v>10710</v>
      </c>
      <c r="C7294" s="885" t="s">
        <v>30248</v>
      </c>
      <c r="D7294" s="884" t="s">
        <v>28617</v>
      </c>
      <c r="E7294" s="884" t="s">
        <v>15416</v>
      </c>
      <c r="F7294" s="884" t="s">
        <v>15416</v>
      </c>
    </row>
    <row r="7295" customFormat="false" ht="15" hidden="false" customHeight="false" outlineLevel="0" collapsed="false">
      <c r="A7295" s="884" t="s">
        <v>28603</v>
      </c>
      <c r="B7295" s="884" t="n">
        <v>10709</v>
      </c>
      <c r="C7295" s="885" t="s">
        <v>30249</v>
      </c>
      <c r="D7295" s="884" t="s">
        <v>28617</v>
      </c>
      <c r="E7295" s="884" t="s">
        <v>30250</v>
      </c>
      <c r="F7295" s="884" t="s">
        <v>30250</v>
      </c>
    </row>
    <row r="7296" customFormat="false" ht="15" hidden="false" customHeight="false" outlineLevel="0" collapsed="false">
      <c r="A7296" s="884" t="s">
        <v>28603</v>
      </c>
      <c r="B7296" s="884" t="n">
        <v>39636</v>
      </c>
      <c r="C7296" s="885" t="s">
        <v>30251</v>
      </c>
      <c r="D7296" s="884" t="s">
        <v>28617</v>
      </c>
      <c r="E7296" s="884" t="s">
        <v>30252</v>
      </c>
      <c r="F7296" s="884" t="s">
        <v>30252</v>
      </c>
    </row>
    <row r="7297" customFormat="false" ht="15" hidden="false" customHeight="false" outlineLevel="0" collapsed="false">
      <c r="A7297" s="884" t="s">
        <v>28603</v>
      </c>
      <c r="B7297" s="884" t="n">
        <v>10708</v>
      </c>
      <c r="C7297" s="885" t="s">
        <v>30253</v>
      </c>
      <c r="D7297" s="884" t="s">
        <v>28617</v>
      </c>
      <c r="E7297" s="884" t="s">
        <v>30254</v>
      </c>
      <c r="F7297" s="884" t="s">
        <v>30254</v>
      </c>
    </row>
    <row r="7298" customFormat="false" ht="15" hidden="false" customHeight="false" outlineLevel="0" collapsed="false">
      <c r="A7298" s="884" t="s">
        <v>28603</v>
      </c>
      <c r="B7298" s="884" t="n">
        <v>39635</v>
      </c>
      <c r="C7298" s="885" t="s">
        <v>30255</v>
      </c>
      <c r="D7298" s="884" t="s">
        <v>28617</v>
      </c>
      <c r="E7298" s="884" t="s">
        <v>30256</v>
      </c>
      <c r="F7298" s="884" t="s">
        <v>30256</v>
      </c>
    </row>
    <row r="7299" customFormat="false" ht="15" hidden="false" customHeight="false" outlineLevel="0" collapsed="false">
      <c r="A7299" s="884" t="s">
        <v>28603</v>
      </c>
      <c r="B7299" s="884" t="n">
        <v>40913</v>
      </c>
      <c r="C7299" s="885" t="s">
        <v>30257</v>
      </c>
      <c r="D7299" s="884" t="s">
        <v>28853</v>
      </c>
      <c r="E7299" s="884" t="s">
        <v>30258</v>
      </c>
      <c r="F7299" s="884" t="s">
        <v>30259</v>
      </c>
    </row>
    <row r="7300" customFormat="false" ht="15" hidden="false" customHeight="false" outlineLevel="0" collapsed="false">
      <c r="A7300" s="884" t="s">
        <v>28603</v>
      </c>
      <c r="B7300" s="884" t="n">
        <v>1214</v>
      </c>
      <c r="C7300" s="885" t="s">
        <v>30260</v>
      </c>
      <c r="D7300" s="884" t="s">
        <v>28608</v>
      </c>
      <c r="E7300" s="884" t="s">
        <v>18569</v>
      </c>
      <c r="F7300" s="884" t="s">
        <v>19409</v>
      </c>
    </row>
    <row r="7301" customFormat="false" ht="15" hidden="false" customHeight="false" outlineLevel="0" collapsed="false">
      <c r="A7301" s="884" t="s">
        <v>28603</v>
      </c>
      <c r="B7301" s="884" t="n">
        <v>40915</v>
      </c>
      <c r="C7301" s="885" t="s">
        <v>30261</v>
      </c>
      <c r="D7301" s="884" t="s">
        <v>28853</v>
      </c>
      <c r="E7301" s="884" t="s">
        <v>30262</v>
      </c>
      <c r="F7301" s="884" t="s">
        <v>30263</v>
      </c>
    </row>
    <row r="7302" customFormat="false" ht="15" hidden="false" customHeight="false" outlineLevel="0" collapsed="false">
      <c r="A7302" s="884" t="s">
        <v>28603</v>
      </c>
      <c r="B7302" s="884" t="n">
        <v>1213</v>
      </c>
      <c r="C7302" s="885" t="s">
        <v>30264</v>
      </c>
      <c r="D7302" s="884" t="s">
        <v>28608</v>
      </c>
      <c r="E7302" s="884" t="s">
        <v>13661</v>
      </c>
      <c r="F7302" s="884" t="s">
        <v>10668</v>
      </c>
    </row>
    <row r="7303" customFormat="false" ht="15" hidden="false" customHeight="false" outlineLevel="0" collapsed="false">
      <c r="A7303" s="884" t="s">
        <v>28603</v>
      </c>
      <c r="B7303" s="884" t="n">
        <v>40914</v>
      </c>
      <c r="C7303" s="885" t="s">
        <v>30265</v>
      </c>
      <c r="D7303" s="884" t="s">
        <v>28853</v>
      </c>
      <c r="E7303" s="884" t="s">
        <v>29151</v>
      </c>
      <c r="F7303" s="884" t="s">
        <v>29152</v>
      </c>
    </row>
    <row r="7304" customFormat="false" ht="15" hidden="false" customHeight="false" outlineLevel="0" collapsed="false">
      <c r="A7304" s="884" t="s">
        <v>28603</v>
      </c>
      <c r="B7304" s="884" t="n">
        <v>5091</v>
      </c>
      <c r="C7304" s="885" t="s">
        <v>30266</v>
      </c>
      <c r="D7304" s="884" t="s">
        <v>28605</v>
      </c>
      <c r="E7304" s="884" t="s">
        <v>9090</v>
      </c>
      <c r="F7304" s="884" t="s">
        <v>9090</v>
      </c>
    </row>
    <row r="7305" customFormat="false" ht="23.25" hidden="false" customHeight="false" outlineLevel="0" collapsed="false">
      <c r="A7305" s="884" t="s">
        <v>28603</v>
      </c>
      <c r="B7305" s="884" t="n">
        <v>14615</v>
      </c>
      <c r="C7305" s="885" t="s">
        <v>30267</v>
      </c>
      <c r="D7305" s="884" t="s">
        <v>28605</v>
      </c>
      <c r="E7305" s="884" t="s">
        <v>30268</v>
      </c>
      <c r="F7305" s="884" t="s">
        <v>30268</v>
      </c>
    </row>
    <row r="7306" customFormat="false" ht="15" hidden="false" customHeight="false" outlineLevel="0" collapsed="false">
      <c r="A7306" s="884" t="s">
        <v>28603</v>
      </c>
      <c r="B7306" s="884" t="n">
        <v>2711</v>
      </c>
      <c r="C7306" s="885" t="s">
        <v>30269</v>
      </c>
      <c r="D7306" s="884" t="s">
        <v>28605</v>
      </c>
      <c r="E7306" s="884" t="s">
        <v>30270</v>
      </c>
      <c r="F7306" s="884" t="s">
        <v>30270</v>
      </c>
    </row>
    <row r="7307" customFormat="false" ht="23.25" hidden="false" customHeight="false" outlineLevel="0" collapsed="false">
      <c r="A7307" s="884" t="s">
        <v>28603</v>
      </c>
      <c r="B7307" s="884" t="n">
        <v>37727</v>
      </c>
      <c r="C7307" s="885" t="s">
        <v>30271</v>
      </c>
      <c r="D7307" s="884" t="s">
        <v>28605</v>
      </c>
      <c r="E7307" s="884" t="s">
        <v>30272</v>
      </c>
      <c r="F7307" s="884" t="s">
        <v>30272</v>
      </c>
    </row>
    <row r="7308" customFormat="false" ht="23.25" hidden="false" customHeight="false" outlineLevel="0" collapsed="false">
      <c r="A7308" s="884" t="s">
        <v>28603</v>
      </c>
      <c r="B7308" s="884" t="n">
        <v>37728</v>
      </c>
      <c r="C7308" s="885" t="s">
        <v>30273</v>
      </c>
      <c r="D7308" s="884" t="s">
        <v>28605</v>
      </c>
      <c r="E7308" s="884" t="s">
        <v>30274</v>
      </c>
      <c r="F7308" s="884" t="s">
        <v>30274</v>
      </c>
    </row>
    <row r="7309" customFormat="false" ht="23.25" hidden="false" customHeight="false" outlineLevel="0" collapsed="false">
      <c r="A7309" s="884" t="s">
        <v>28603</v>
      </c>
      <c r="B7309" s="884" t="n">
        <v>37729</v>
      </c>
      <c r="C7309" s="885" t="s">
        <v>30275</v>
      </c>
      <c r="D7309" s="884" t="s">
        <v>28605</v>
      </c>
      <c r="E7309" s="884" t="s">
        <v>30276</v>
      </c>
      <c r="F7309" s="884" t="s">
        <v>30276</v>
      </c>
    </row>
    <row r="7310" customFormat="false" ht="23.25" hidden="false" customHeight="false" outlineLevel="0" collapsed="false">
      <c r="A7310" s="884" t="s">
        <v>28603</v>
      </c>
      <c r="B7310" s="884" t="n">
        <v>37730</v>
      </c>
      <c r="C7310" s="885" t="s">
        <v>30277</v>
      </c>
      <c r="D7310" s="884" t="s">
        <v>28605</v>
      </c>
      <c r="E7310" s="884" t="s">
        <v>30278</v>
      </c>
      <c r="F7310" s="884" t="s">
        <v>30278</v>
      </c>
    </row>
    <row r="7311" customFormat="false" ht="23.25" hidden="false" customHeight="false" outlineLevel="0" collapsed="false">
      <c r="A7311" s="884" t="s">
        <v>28603</v>
      </c>
      <c r="B7311" s="884" t="n">
        <v>37731</v>
      </c>
      <c r="C7311" s="885" t="s">
        <v>30279</v>
      </c>
      <c r="D7311" s="884" t="s">
        <v>28605</v>
      </c>
      <c r="E7311" s="884" t="s">
        <v>30280</v>
      </c>
      <c r="F7311" s="884" t="s">
        <v>30280</v>
      </c>
    </row>
    <row r="7312" customFormat="false" ht="23.25" hidden="false" customHeight="false" outlineLevel="0" collapsed="false">
      <c r="A7312" s="884" t="s">
        <v>28603</v>
      </c>
      <c r="B7312" s="884" t="n">
        <v>37732</v>
      </c>
      <c r="C7312" s="885" t="s">
        <v>30281</v>
      </c>
      <c r="D7312" s="884" t="s">
        <v>28605</v>
      </c>
      <c r="E7312" s="884" t="s">
        <v>30282</v>
      </c>
      <c r="F7312" s="884" t="s">
        <v>30282</v>
      </c>
    </row>
    <row r="7313" customFormat="false" ht="23.25" hidden="false" customHeight="false" outlineLevel="0" collapsed="false">
      <c r="A7313" s="884" t="s">
        <v>28603</v>
      </c>
      <c r="B7313" s="884" t="n">
        <v>42250</v>
      </c>
      <c r="C7313" s="885" t="s">
        <v>30283</v>
      </c>
      <c r="D7313" s="884" t="s">
        <v>30284</v>
      </c>
      <c r="E7313" s="884" t="s">
        <v>30285</v>
      </c>
      <c r="F7313" s="884" t="s">
        <v>30285</v>
      </c>
    </row>
    <row r="7314" customFormat="false" ht="23.25" hidden="false" customHeight="false" outlineLevel="0" collapsed="false">
      <c r="A7314" s="884" t="s">
        <v>28603</v>
      </c>
      <c r="B7314" s="884" t="n">
        <v>42256</v>
      </c>
      <c r="C7314" s="885" t="s">
        <v>30286</v>
      </c>
      <c r="D7314" s="884" t="s">
        <v>28689</v>
      </c>
      <c r="E7314" s="884" t="s">
        <v>25047</v>
      </c>
      <c r="F7314" s="884" t="s">
        <v>25047</v>
      </c>
    </row>
    <row r="7315" customFormat="false" ht="15" hidden="false" customHeight="false" outlineLevel="0" collapsed="false">
      <c r="A7315" s="884" t="s">
        <v>28603</v>
      </c>
      <c r="B7315" s="884" t="n">
        <v>4743</v>
      </c>
      <c r="C7315" s="885" t="s">
        <v>30287</v>
      </c>
      <c r="D7315" s="884" t="s">
        <v>28626</v>
      </c>
      <c r="E7315" s="884" t="s">
        <v>30288</v>
      </c>
      <c r="F7315" s="884" t="s">
        <v>30288</v>
      </c>
    </row>
    <row r="7316" customFormat="false" ht="15" hidden="false" customHeight="false" outlineLevel="0" collapsed="false">
      <c r="A7316" s="884" t="s">
        <v>28603</v>
      </c>
      <c r="B7316" s="884" t="n">
        <v>4744</v>
      </c>
      <c r="C7316" s="885" t="s">
        <v>30289</v>
      </c>
      <c r="D7316" s="884" t="s">
        <v>28626</v>
      </c>
      <c r="E7316" s="884" t="s">
        <v>20507</v>
      </c>
      <c r="F7316" s="884" t="s">
        <v>20507</v>
      </c>
    </row>
    <row r="7317" customFormat="false" ht="15" hidden="false" customHeight="false" outlineLevel="0" collapsed="false">
      <c r="A7317" s="884" t="s">
        <v>28603</v>
      </c>
      <c r="B7317" s="884" t="n">
        <v>4745</v>
      </c>
      <c r="C7317" s="885" t="s">
        <v>30290</v>
      </c>
      <c r="D7317" s="884" t="s">
        <v>28626</v>
      </c>
      <c r="E7317" s="884" t="s">
        <v>30291</v>
      </c>
      <c r="F7317" s="884" t="s">
        <v>30291</v>
      </c>
    </row>
    <row r="7318" customFormat="false" ht="34.5" hidden="false" customHeight="false" outlineLevel="0" collapsed="false">
      <c r="A7318" s="884" t="s">
        <v>28603</v>
      </c>
      <c r="B7318" s="884" t="n">
        <v>36496</v>
      </c>
      <c r="C7318" s="885" t="s">
        <v>30292</v>
      </c>
      <c r="D7318" s="884" t="s">
        <v>28605</v>
      </c>
      <c r="E7318" s="884" t="s">
        <v>30293</v>
      </c>
      <c r="F7318" s="884" t="s">
        <v>30293</v>
      </c>
    </row>
    <row r="7319" customFormat="false" ht="23.25" hidden="false" customHeight="false" outlineLevel="0" collapsed="false">
      <c r="A7319" s="884" t="s">
        <v>28603</v>
      </c>
      <c r="B7319" s="884" t="n">
        <v>10630</v>
      </c>
      <c r="C7319" s="885" t="s">
        <v>30294</v>
      </c>
      <c r="D7319" s="884" t="s">
        <v>28605</v>
      </c>
      <c r="E7319" s="884" t="s">
        <v>30295</v>
      </c>
      <c r="F7319" s="884" t="s">
        <v>30295</v>
      </c>
    </row>
    <row r="7320" customFormat="false" ht="23.25" hidden="false" customHeight="false" outlineLevel="0" collapsed="false">
      <c r="A7320" s="884" t="s">
        <v>28603</v>
      </c>
      <c r="B7320" s="884" t="n">
        <v>37762</v>
      </c>
      <c r="C7320" s="885" t="s">
        <v>30296</v>
      </c>
      <c r="D7320" s="884" t="s">
        <v>28605</v>
      </c>
      <c r="E7320" s="884" t="s">
        <v>30297</v>
      </c>
      <c r="F7320" s="884" t="s">
        <v>30297</v>
      </c>
    </row>
    <row r="7321" customFormat="false" ht="23.25" hidden="false" customHeight="false" outlineLevel="0" collapsed="false">
      <c r="A7321" s="884" t="s">
        <v>28603</v>
      </c>
      <c r="B7321" s="884" t="n">
        <v>37763</v>
      </c>
      <c r="C7321" s="885" t="s">
        <v>30298</v>
      </c>
      <c r="D7321" s="884" t="s">
        <v>28605</v>
      </c>
      <c r="E7321" s="884" t="s">
        <v>30299</v>
      </c>
      <c r="F7321" s="884" t="s">
        <v>30299</v>
      </c>
    </row>
    <row r="7322" customFormat="false" ht="23.25" hidden="false" customHeight="false" outlineLevel="0" collapsed="false">
      <c r="A7322" s="884" t="s">
        <v>28603</v>
      </c>
      <c r="B7322" s="884" t="n">
        <v>41992</v>
      </c>
      <c r="C7322" s="885" t="s">
        <v>30300</v>
      </c>
      <c r="D7322" s="884" t="s">
        <v>28605</v>
      </c>
      <c r="E7322" s="884" t="s">
        <v>30301</v>
      </c>
      <c r="F7322" s="884" t="s">
        <v>30301</v>
      </c>
    </row>
    <row r="7323" customFormat="false" ht="23.25" hidden="false" customHeight="false" outlineLevel="0" collapsed="false">
      <c r="A7323" s="884" t="s">
        <v>28603</v>
      </c>
      <c r="B7323" s="884" t="n">
        <v>13215</v>
      </c>
      <c r="C7323" s="885" t="s">
        <v>30302</v>
      </c>
      <c r="D7323" s="884" t="s">
        <v>28605</v>
      </c>
      <c r="E7323" s="884" t="s">
        <v>30303</v>
      </c>
      <c r="F7323" s="884" t="s">
        <v>30303</v>
      </c>
    </row>
    <row r="7324" customFormat="false" ht="15" hidden="false" customHeight="false" outlineLevel="0" collapsed="false">
      <c r="A7324" s="884" t="s">
        <v>28603</v>
      </c>
      <c r="B7324" s="884" t="n">
        <v>4235</v>
      </c>
      <c r="C7324" s="885" t="s">
        <v>30304</v>
      </c>
      <c r="D7324" s="884" t="s">
        <v>28608</v>
      </c>
      <c r="E7324" s="884" t="s">
        <v>20404</v>
      </c>
      <c r="F7324" s="884" t="s">
        <v>30305</v>
      </c>
    </row>
    <row r="7325" customFormat="false" ht="15" hidden="false" customHeight="false" outlineLevel="0" collapsed="false">
      <c r="A7325" s="884" t="s">
        <v>28603</v>
      </c>
      <c r="B7325" s="884" t="n">
        <v>40976</v>
      </c>
      <c r="C7325" s="885" t="s">
        <v>30306</v>
      </c>
      <c r="D7325" s="884" t="s">
        <v>28853</v>
      </c>
      <c r="E7325" s="884" t="s">
        <v>30307</v>
      </c>
      <c r="F7325" s="884" t="s">
        <v>30308</v>
      </c>
    </row>
    <row r="7326" customFormat="false" ht="15" hidden="false" customHeight="false" outlineLevel="0" collapsed="false">
      <c r="A7326" s="884" t="s">
        <v>28603</v>
      </c>
      <c r="B7326" s="884" t="n">
        <v>39013</v>
      </c>
      <c r="C7326" s="885" t="s">
        <v>30309</v>
      </c>
      <c r="D7326" s="884" t="s">
        <v>28605</v>
      </c>
      <c r="E7326" s="884" t="s">
        <v>10775</v>
      </c>
      <c r="F7326" s="884" t="s">
        <v>10775</v>
      </c>
    </row>
    <row r="7327" customFormat="false" ht="15" hidden="false" customHeight="false" outlineLevel="0" collapsed="false">
      <c r="A7327" s="884" t="s">
        <v>28603</v>
      </c>
      <c r="B7327" s="884" t="n">
        <v>41967</v>
      </c>
      <c r="C7327" s="885" t="s">
        <v>30310</v>
      </c>
      <c r="D7327" s="884" t="s">
        <v>28692</v>
      </c>
      <c r="E7327" s="884" t="s">
        <v>11000</v>
      </c>
      <c r="F7327" s="884" t="s">
        <v>11000</v>
      </c>
    </row>
    <row r="7328" customFormat="false" ht="15" hidden="false" customHeight="false" outlineLevel="0" collapsed="false">
      <c r="A7328" s="884" t="s">
        <v>28603</v>
      </c>
      <c r="B7328" s="884" t="n">
        <v>12760</v>
      </c>
      <c r="C7328" s="885" t="s">
        <v>30311</v>
      </c>
      <c r="D7328" s="884" t="s">
        <v>28617</v>
      </c>
      <c r="E7328" s="884" t="s">
        <v>30312</v>
      </c>
      <c r="F7328" s="884" t="s">
        <v>30312</v>
      </c>
    </row>
    <row r="7329" customFormat="false" ht="15" hidden="false" customHeight="false" outlineLevel="0" collapsed="false">
      <c r="A7329" s="884" t="s">
        <v>28603</v>
      </c>
      <c r="B7329" s="884" t="n">
        <v>12759</v>
      </c>
      <c r="C7329" s="885" t="s">
        <v>30313</v>
      </c>
      <c r="D7329" s="884" t="s">
        <v>28617</v>
      </c>
      <c r="E7329" s="884" t="s">
        <v>30314</v>
      </c>
      <c r="F7329" s="884" t="s">
        <v>30314</v>
      </c>
    </row>
    <row r="7330" customFormat="false" ht="15" hidden="false" customHeight="false" outlineLevel="0" collapsed="false">
      <c r="A7330" s="884" t="s">
        <v>28603</v>
      </c>
      <c r="B7330" s="884" t="n">
        <v>40424</v>
      </c>
      <c r="C7330" s="885" t="s">
        <v>30315</v>
      </c>
      <c r="D7330" s="884" t="s">
        <v>28689</v>
      </c>
      <c r="E7330" s="884" t="s">
        <v>30316</v>
      </c>
      <c r="F7330" s="884" t="s">
        <v>30316</v>
      </c>
    </row>
    <row r="7331" customFormat="false" ht="15" hidden="false" customHeight="false" outlineLevel="0" collapsed="false">
      <c r="A7331" s="884" t="s">
        <v>28603</v>
      </c>
      <c r="B7331" s="884" t="n">
        <v>1325</v>
      </c>
      <c r="C7331" s="885" t="s">
        <v>30317</v>
      </c>
      <c r="D7331" s="884" t="s">
        <v>28689</v>
      </c>
      <c r="E7331" s="884" t="s">
        <v>17098</v>
      </c>
      <c r="F7331" s="884" t="s">
        <v>17098</v>
      </c>
    </row>
    <row r="7332" customFormat="false" ht="15" hidden="false" customHeight="false" outlineLevel="0" collapsed="false">
      <c r="A7332" s="884" t="s">
        <v>28603</v>
      </c>
      <c r="B7332" s="884" t="n">
        <v>1327</v>
      </c>
      <c r="C7332" s="885" t="s">
        <v>30318</v>
      </c>
      <c r="D7332" s="884" t="s">
        <v>28689</v>
      </c>
      <c r="E7332" s="884" t="s">
        <v>15792</v>
      </c>
      <c r="F7332" s="884" t="s">
        <v>15792</v>
      </c>
    </row>
    <row r="7333" customFormat="false" ht="15" hidden="false" customHeight="false" outlineLevel="0" collapsed="false">
      <c r="A7333" s="884" t="s">
        <v>28603</v>
      </c>
      <c r="B7333" s="884" t="n">
        <v>1328</v>
      </c>
      <c r="C7333" s="885" t="s">
        <v>30319</v>
      </c>
      <c r="D7333" s="884" t="s">
        <v>28689</v>
      </c>
      <c r="E7333" s="884" t="s">
        <v>12189</v>
      </c>
      <c r="F7333" s="884" t="s">
        <v>12189</v>
      </c>
    </row>
    <row r="7334" customFormat="false" ht="15" hidden="false" customHeight="false" outlineLevel="0" collapsed="false">
      <c r="A7334" s="884" t="s">
        <v>28603</v>
      </c>
      <c r="B7334" s="884" t="n">
        <v>1321</v>
      </c>
      <c r="C7334" s="885" t="s">
        <v>30320</v>
      </c>
      <c r="D7334" s="884" t="s">
        <v>28689</v>
      </c>
      <c r="E7334" s="884" t="s">
        <v>16873</v>
      </c>
      <c r="F7334" s="884" t="s">
        <v>16873</v>
      </c>
    </row>
    <row r="7335" customFormat="false" ht="15" hidden="false" customHeight="false" outlineLevel="0" collapsed="false">
      <c r="A7335" s="884" t="s">
        <v>28603</v>
      </c>
      <c r="B7335" s="884" t="n">
        <v>1318</v>
      </c>
      <c r="C7335" s="885" t="s">
        <v>30321</v>
      </c>
      <c r="D7335" s="884" t="s">
        <v>28689</v>
      </c>
      <c r="E7335" s="884" t="s">
        <v>12182</v>
      </c>
      <c r="F7335" s="884" t="s">
        <v>12182</v>
      </c>
    </row>
    <row r="7336" customFormat="false" ht="15" hidden="false" customHeight="false" outlineLevel="0" collapsed="false">
      <c r="A7336" s="884" t="s">
        <v>28603</v>
      </c>
      <c r="B7336" s="884" t="n">
        <v>1322</v>
      </c>
      <c r="C7336" s="885" t="s">
        <v>30322</v>
      </c>
      <c r="D7336" s="884" t="s">
        <v>28689</v>
      </c>
      <c r="E7336" s="884" t="s">
        <v>12833</v>
      </c>
      <c r="F7336" s="884" t="s">
        <v>12833</v>
      </c>
    </row>
    <row r="7337" customFormat="false" ht="15" hidden="false" customHeight="false" outlineLevel="0" collapsed="false">
      <c r="A7337" s="884" t="s">
        <v>28603</v>
      </c>
      <c r="B7337" s="884" t="n">
        <v>1323</v>
      </c>
      <c r="C7337" s="885" t="s">
        <v>30323</v>
      </c>
      <c r="D7337" s="884" t="s">
        <v>28689</v>
      </c>
      <c r="E7337" s="884" t="s">
        <v>11743</v>
      </c>
      <c r="F7337" s="884" t="s">
        <v>11743</v>
      </c>
    </row>
    <row r="7338" customFormat="false" ht="15" hidden="false" customHeight="false" outlineLevel="0" collapsed="false">
      <c r="A7338" s="884" t="s">
        <v>28603</v>
      </c>
      <c r="B7338" s="884" t="n">
        <v>1319</v>
      </c>
      <c r="C7338" s="885" t="s">
        <v>30324</v>
      </c>
      <c r="D7338" s="884" t="s">
        <v>28689</v>
      </c>
      <c r="E7338" s="884" t="s">
        <v>16086</v>
      </c>
      <c r="F7338" s="884" t="s">
        <v>16086</v>
      </c>
    </row>
    <row r="7339" customFormat="false" ht="15" hidden="false" customHeight="false" outlineLevel="0" collapsed="false">
      <c r="A7339" s="884" t="s">
        <v>28603</v>
      </c>
      <c r="B7339" s="884" t="n">
        <v>11026</v>
      </c>
      <c r="C7339" s="885" t="s">
        <v>30325</v>
      </c>
      <c r="D7339" s="884" t="s">
        <v>28689</v>
      </c>
      <c r="E7339" s="884" t="s">
        <v>8900</v>
      </c>
      <c r="F7339" s="884" t="s">
        <v>8900</v>
      </c>
    </row>
    <row r="7340" customFormat="false" ht="15" hidden="false" customHeight="false" outlineLevel="0" collapsed="false">
      <c r="A7340" s="884" t="s">
        <v>28603</v>
      </c>
      <c r="B7340" s="884" t="n">
        <v>11027</v>
      </c>
      <c r="C7340" s="885" t="s">
        <v>30326</v>
      </c>
      <c r="D7340" s="884" t="s">
        <v>28689</v>
      </c>
      <c r="E7340" s="884" t="s">
        <v>25846</v>
      </c>
      <c r="F7340" s="884" t="s">
        <v>25846</v>
      </c>
    </row>
    <row r="7341" customFormat="false" ht="15" hidden="false" customHeight="false" outlineLevel="0" collapsed="false">
      <c r="A7341" s="884" t="s">
        <v>28603</v>
      </c>
      <c r="B7341" s="884" t="n">
        <v>11046</v>
      </c>
      <c r="C7341" s="885" t="s">
        <v>30327</v>
      </c>
      <c r="D7341" s="884" t="s">
        <v>28689</v>
      </c>
      <c r="E7341" s="884" t="s">
        <v>9965</v>
      </c>
      <c r="F7341" s="884" t="s">
        <v>9965</v>
      </c>
    </row>
    <row r="7342" customFormat="false" ht="15" hidden="false" customHeight="false" outlineLevel="0" collapsed="false">
      <c r="A7342" s="884" t="s">
        <v>28603</v>
      </c>
      <c r="B7342" s="884" t="n">
        <v>11047</v>
      </c>
      <c r="C7342" s="885" t="s">
        <v>30328</v>
      </c>
      <c r="D7342" s="884" t="s">
        <v>28689</v>
      </c>
      <c r="E7342" s="884" t="s">
        <v>16017</v>
      </c>
      <c r="F7342" s="884" t="s">
        <v>16017</v>
      </c>
    </row>
    <row r="7343" customFormat="false" ht="15" hidden="false" customHeight="false" outlineLevel="0" collapsed="false">
      <c r="A7343" s="884" t="s">
        <v>28603</v>
      </c>
      <c r="B7343" s="884" t="n">
        <v>39630</v>
      </c>
      <c r="C7343" s="885" t="s">
        <v>30329</v>
      </c>
      <c r="D7343" s="884" t="s">
        <v>28617</v>
      </c>
      <c r="E7343" s="884" t="s">
        <v>30330</v>
      </c>
      <c r="F7343" s="884" t="s">
        <v>30330</v>
      </c>
    </row>
    <row r="7344" customFormat="false" ht="15" hidden="false" customHeight="false" outlineLevel="0" collapsed="false">
      <c r="A7344" s="884" t="s">
        <v>28603</v>
      </c>
      <c r="B7344" s="884" t="n">
        <v>11049</v>
      </c>
      <c r="C7344" s="885" t="s">
        <v>30331</v>
      </c>
      <c r="D7344" s="884" t="s">
        <v>28689</v>
      </c>
      <c r="E7344" s="884" t="s">
        <v>14793</v>
      </c>
      <c r="F7344" s="884" t="s">
        <v>14793</v>
      </c>
    </row>
    <row r="7345" customFormat="false" ht="15" hidden="false" customHeight="false" outlineLevel="0" collapsed="false">
      <c r="A7345" s="884" t="s">
        <v>28603</v>
      </c>
      <c r="B7345" s="884" t="n">
        <v>39632</v>
      </c>
      <c r="C7345" s="885" t="s">
        <v>30332</v>
      </c>
      <c r="D7345" s="884" t="s">
        <v>28617</v>
      </c>
      <c r="E7345" s="884" t="s">
        <v>30333</v>
      </c>
      <c r="F7345" s="884" t="s">
        <v>30333</v>
      </c>
    </row>
    <row r="7346" customFormat="false" ht="15" hidden="false" customHeight="false" outlineLevel="0" collapsed="false">
      <c r="A7346" s="884" t="s">
        <v>28603</v>
      </c>
      <c r="B7346" s="884" t="n">
        <v>11051</v>
      </c>
      <c r="C7346" s="885" t="s">
        <v>30334</v>
      </c>
      <c r="D7346" s="884" t="s">
        <v>28689</v>
      </c>
      <c r="E7346" s="884" t="s">
        <v>15762</v>
      </c>
      <c r="F7346" s="884" t="s">
        <v>15762</v>
      </c>
    </row>
    <row r="7347" customFormat="false" ht="15" hidden="false" customHeight="false" outlineLevel="0" collapsed="false">
      <c r="A7347" s="884" t="s">
        <v>28603</v>
      </c>
      <c r="B7347" s="884" t="n">
        <v>11061</v>
      </c>
      <c r="C7347" s="885" t="s">
        <v>30335</v>
      </c>
      <c r="D7347" s="884" t="s">
        <v>28689</v>
      </c>
      <c r="E7347" s="884" t="s">
        <v>15723</v>
      </c>
      <c r="F7347" s="884" t="s">
        <v>15723</v>
      </c>
    </row>
    <row r="7348" customFormat="false" ht="15" hidden="false" customHeight="false" outlineLevel="0" collapsed="false">
      <c r="A7348" s="884" t="s">
        <v>28603</v>
      </c>
      <c r="B7348" s="884" t="n">
        <v>1336</v>
      </c>
      <c r="C7348" s="885" t="s">
        <v>30336</v>
      </c>
      <c r="D7348" s="884" t="s">
        <v>28617</v>
      </c>
      <c r="E7348" s="884" t="s">
        <v>30337</v>
      </c>
      <c r="F7348" s="884" t="s">
        <v>30337</v>
      </c>
    </row>
    <row r="7349" customFormat="false" ht="15" hidden="false" customHeight="false" outlineLevel="0" collapsed="false">
      <c r="A7349" s="884" t="s">
        <v>28603</v>
      </c>
      <c r="B7349" s="884" t="n">
        <v>1333</v>
      </c>
      <c r="C7349" s="885" t="s">
        <v>30338</v>
      </c>
      <c r="D7349" s="884" t="s">
        <v>28689</v>
      </c>
      <c r="E7349" s="884" t="s">
        <v>30339</v>
      </c>
      <c r="F7349" s="884" t="s">
        <v>30339</v>
      </c>
    </row>
    <row r="7350" customFormat="false" ht="15" hidden="false" customHeight="false" outlineLevel="0" collapsed="false">
      <c r="A7350" s="884" t="s">
        <v>28603</v>
      </c>
      <c r="B7350" s="884" t="n">
        <v>1330</v>
      </c>
      <c r="C7350" s="885" t="s">
        <v>30340</v>
      </c>
      <c r="D7350" s="884" t="s">
        <v>28689</v>
      </c>
      <c r="E7350" s="884" t="s">
        <v>16065</v>
      </c>
      <c r="F7350" s="884" t="s">
        <v>16065</v>
      </c>
    </row>
    <row r="7351" customFormat="false" ht="15" hidden="false" customHeight="false" outlineLevel="0" collapsed="false">
      <c r="A7351" s="884" t="s">
        <v>28603</v>
      </c>
      <c r="B7351" s="884" t="n">
        <v>10957</v>
      </c>
      <c r="C7351" s="885" t="s">
        <v>30341</v>
      </c>
      <c r="D7351" s="884" t="s">
        <v>28689</v>
      </c>
      <c r="E7351" s="884" t="s">
        <v>14793</v>
      </c>
      <c r="F7351" s="884" t="s">
        <v>14793</v>
      </c>
    </row>
    <row r="7352" customFormat="false" ht="15" hidden="false" customHeight="false" outlineLevel="0" collapsed="false">
      <c r="A7352" s="884" t="s">
        <v>28603</v>
      </c>
      <c r="B7352" s="884" t="n">
        <v>1332</v>
      </c>
      <c r="C7352" s="885" t="s">
        <v>30342</v>
      </c>
      <c r="D7352" s="884" t="s">
        <v>28689</v>
      </c>
      <c r="E7352" s="884" t="s">
        <v>10787</v>
      </c>
      <c r="F7352" s="884" t="s">
        <v>10787</v>
      </c>
    </row>
    <row r="7353" customFormat="false" ht="15" hidden="false" customHeight="false" outlineLevel="0" collapsed="false">
      <c r="A7353" s="884" t="s">
        <v>28603</v>
      </c>
      <c r="B7353" s="884" t="n">
        <v>1334</v>
      </c>
      <c r="C7353" s="885" t="s">
        <v>30343</v>
      </c>
      <c r="D7353" s="884" t="s">
        <v>28689</v>
      </c>
      <c r="E7353" s="884" t="s">
        <v>15738</v>
      </c>
      <c r="F7353" s="884" t="s">
        <v>15738</v>
      </c>
    </row>
    <row r="7354" customFormat="false" ht="15" hidden="false" customHeight="false" outlineLevel="0" collapsed="false">
      <c r="A7354" s="884" t="s">
        <v>28603</v>
      </c>
      <c r="B7354" s="884" t="n">
        <v>1335</v>
      </c>
      <c r="C7354" s="885" t="s">
        <v>30344</v>
      </c>
      <c r="D7354" s="884" t="s">
        <v>28689</v>
      </c>
      <c r="E7354" s="884" t="s">
        <v>16503</v>
      </c>
      <c r="F7354" s="884" t="s">
        <v>16503</v>
      </c>
    </row>
    <row r="7355" customFormat="false" ht="15" hidden="false" customHeight="false" outlineLevel="0" collapsed="false">
      <c r="A7355" s="884" t="s">
        <v>28603</v>
      </c>
      <c r="B7355" s="884" t="n">
        <v>40425</v>
      </c>
      <c r="C7355" s="885" t="s">
        <v>30345</v>
      </c>
      <c r="D7355" s="884" t="s">
        <v>28689</v>
      </c>
      <c r="E7355" s="884" t="s">
        <v>8884</v>
      </c>
      <c r="F7355" s="884" t="s">
        <v>8884</v>
      </c>
    </row>
    <row r="7356" customFormat="false" ht="15" hidden="false" customHeight="false" outlineLevel="0" collapsed="false">
      <c r="A7356" s="884" t="s">
        <v>28603</v>
      </c>
      <c r="B7356" s="884" t="n">
        <v>1337</v>
      </c>
      <c r="C7356" s="885" t="s">
        <v>30346</v>
      </c>
      <c r="D7356" s="884" t="s">
        <v>28689</v>
      </c>
      <c r="E7356" s="884" t="s">
        <v>19559</v>
      </c>
      <c r="F7356" s="884" t="s">
        <v>19559</v>
      </c>
    </row>
    <row r="7357" customFormat="false" ht="15" hidden="false" customHeight="false" outlineLevel="0" collapsed="false">
      <c r="A7357" s="884" t="s">
        <v>28603</v>
      </c>
      <c r="B7357" s="884" t="n">
        <v>11122</v>
      </c>
      <c r="C7357" s="885" t="s">
        <v>30347</v>
      </c>
      <c r="D7357" s="884" t="s">
        <v>28689</v>
      </c>
      <c r="E7357" s="884" t="s">
        <v>9919</v>
      </c>
      <c r="F7357" s="884" t="s">
        <v>9919</v>
      </c>
    </row>
    <row r="7358" customFormat="false" ht="15" hidden="false" customHeight="false" outlineLevel="0" collapsed="false">
      <c r="A7358" s="884" t="s">
        <v>28603</v>
      </c>
      <c r="B7358" s="884" t="n">
        <v>11123</v>
      </c>
      <c r="C7358" s="885" t="s">
        <v>30348</v>
      </c>
      <c r="D7358" s="884" t="s">
        <v>28689</v>
      </c>
      <c r="E7358" s="884" t="s">
        <v>9919</v>
      </c>
      <c r="F7358" s="884" t="s">
        <v>9919</v>
      </c>
    </row>
    <row r="7359" customFormat="false" ht="15" hidden="false" customHeight="false" outlineLevel="0" collapsed="false">
      <c r="A7359" s="884" t="s">
        <v>28603</v>
      </c>
      <c r="B7359" s="884" t="n">
        <v>11125</v>
      </c>
      <c r="C7359" s="885" t="s">
        <v>30349</v>
      </c>
      <c r="D7359" s="884" t="s">
        <v>28689</v>
      </c>
      <c r="E7359" s="884" t="s">
        <v>9919</v>
      </c>
      <c r="F7359" s="884" t="s">
        <v>9919</v>
      </c>
    </row>
    <row r="7360" customFormat="false" ht="15" hidden="false" customHeight="false" outlineLevel="0" collapsed="false">
      <c r="A7360" s="884" t="s">
        <v>28603</v>
      </c>
      <c r="B7360" s="884" t="n">
        <v>39416</v>
      </c>
      <c r="C7360" s="885" t="s">
        <v>30350</v>
      </c>
      <c r="D7360" s="884" t="s">
        <v>28617</v>
      </c>
      <c r="E7360" s="884" t="s">
        <v>30351</v>
      </c>
      <c r="F7360" s="884" t="s">
        <v>30351</v>
      </c>
    </row>
    <row r="7361" customFormat="false" ht="15" hidden="false" customHeight="false" outlineLevel="0" collapsed="false">
      <c r="A7361" s="884" t="s">
        <v>28603</v>
      </c>
      <c r="B7361" s="884" t="n">
        <v>39417</v>
      </c>
      <c r="C7361" s="885" t="s">
        <v>30352</v>
      </c>
      <c r="D7361" s="884" t="s">
        <v>28617</v>
      </c>
      <c r="E7361" s="884" t="s">
        <v>26304</v>
      </c>
      <c r="F7361" s="884" t="s">
        <v>26304</v>
      </c>
    </row>
    <row r="7362" customFormat="false" ht="15" hidden="false" customHeight="false" outlineLevel="0" collapsed="false">
      <c r="A7362" s="884" t="s">
        <v>28603</v>
      </c>
      <c r="B7362" s="884" t="n">
        <v>39414</v>
      </c>
      <c r="C7362" s="885" t="s">
        <v>30353</v>
      </c>
      <c r="D7362" s="884" t="s">
        <v>28617</v>
      </c>
      <c r="E7362" s="884" t="s">
        <v>30354</v>
      </c>
      <c r="F7362" s="884" t="s">
        <v>30354</v>
      </c>
    </row>
    <row r="7363" customFormat="false" ht="15" hidden="false" customHeight="false" outlineLevel="0" collapsed="false">
      <c r="A7363" s="884" t="s">
        <v>28603</v>
      </c>
      <c r="B7363" s="884" t="n">
        <v>39415</v>
      </c>
      <c r="C7363" s="885" t="s">
        <v>30355</v>
      </c>
      <c r="D7363" s="884" t="s">
        <v>28617</v>
      </c>
      <c r="E7363" s="884" t="s">
        <v>16677</v>
      </c>
      <c r="F7363" s="884" t="s">
        <v>16677</v>
      </c>
    </row>
    <row r="7364" customFormat="false" ht="15" hidden="false" customHeight="false" outlineLevel="0" collapsed="false">
      <c r="A7364" s="884" t="s">
        <v>28603</v>
      </c>
      <c r="B7364" s="884" t="n">
        <v>39412</v>
      </c>
      <c r="C7364" s="885" t="s">
        <v>30356</v>
      </c>
      <c r="D7364" s="884" t="s">
        <v>28617</v>
      </c>
      <c r="E7364" s="884" t="s">
        <v>28218</v>
      </c>
      <c r="F7364" s="884" t="s">
        <v>28218</v>
      </c>
    </row>
    <row r="7365" customFormat="false" ht="15" hidden="false" customHeight="false" outlineLevel="0" collapsed="false">
      <c r="A7365" s="884" t="s">
        <v>28603</v>
      </c>
      <c r="B7365" s="884" t="n">
        <v>39413</v>
      </c>
      <c r="C7365" s="885" t="s">
        <v>30357</v>
      </c>
      <c r="D7365" s="884" t="s">
        <v>28617</v>
      </c>
      <c r="E7365" s="884" t="s">
        <v>25167</v>
      </c>
      <c r="F7365" s="884" t="s">
        <v>25167</v>
      </c>
    </row>
    <row r="7366" customFormat="false" ht="15" hidden="false" customHeight="false" outlineLevel="0" collapsed="false">
      <c r="A7366" s="884" t="s">
        <v>28603</v>
      </c>
      <c r="B7366" s="884" t="n">
        <v>1338</v>
      </c>
      <c r="C7366" s="885" t="s">
        <v>30358</v>
      </c>
      <c r="D7366" s="884" t="s">
        <v>28617</v>
      </c>
      <c r="E7366" s="884" t="s">
        <v>28069</v>
      </c>
      <c r="F7366" s="884" t="s">
        <v>28069</v>
      </c>
    </row>
    <row r="7367" customFormat="false" ht="15" hidden="false" customHeight="false" outlineLevel="0" collapsed="false">
      <c r="A7367" s="884" t="s">
        <v>28603</v>
      </c>
      <c r="B7367" s="884" t="n">
        <v>1340</v>
      </c>
      <c r="C7367" s="885" t="s">
        <v>30359</v>
      </c>
      <c r="D7367" s="884" t="s">
        <v>28617</v>
      </c>
      <c r="E7367" s="884" t="s">
        <v>30360</v>
      </c>
      <c r="F7367" s="884" t="s">
        <v>30360</v>
      </c>
    </row>
    <row r="7368" customFormat="false" ht="15" hidden="false" customHeight="false" outlineLevel="0" collapsed="false">
      <c r="A7368" s="884" t="s">
        <v>28603</v>
      </c>
      <c r="B7368" s="884" t="n">
        <v>1341</v>
      </c>
      <c r="C7368" s="885" t="s">
        <v>30361</v>
      </c>
      <c r="D7368" s="884" t="s">
        <v>28617</v>
      </c>
      <c r="E7368" s="884" t="s">
        <v>16418</v>
      </c>
      <c r="F7368" s="884" t="s">
        <v>16418</v>
      </c>
    </row>
    <row r="7369" customFormat="false" ht="15" hidden="false" customHeight="false" outlineLevel="0" collapsed="false">
      <c r="A7369" s="884" t="s">
        <v>28603</v>
      </c>
      <c r="B7369" s="884" t="n">
        <v>1364</v>
      </c>
      <c r="C7369" s="885" t="s">
        <v>30362</v>
      </c>
      <c r="D7369" s="884" t="s">
        <v>28617</v>
      </c>
      <c r="E7369" s="884" t="s">
        <v>26003</v>
      </c>
      <c r="F7369" s="884" t="s">
        <v>26003</v>
      </c>
    </row>
    <row r="7370" customFormat="false" ht="15" hidden="false" customHeight="false" outlineLevel="0" collapsed="false">
      <c r="A7370" s="884" t="s">
        <v>28603</v>
      </c>
      <c r="B7370" s="884" t="n">
        <v>1361</v>
      </c>
      <c r="C7370" s="885" t="s">
        <v>30363</v>
      </c>
      <c r="D7370" s="884" t="s">
        <v>28605</v>
      </c>
      <c r="E7370" s="884" t="s">
        <v>30364</v>
      </c>
      <c r="F7370" s="884" t="s">
        <v>30364</v>
      </c>
    </row>
    <row r="7371" customFormat="false" ht="15" hidden="false" customHeight="false" outlineLevel="0" collapsed="false">
      <c r="A7371" s="884" t="s">
        <v>28603</v>
      </c>
      <c r="B7371" s="884" t="n">
        <v>1362</v>
      </c>
      <c r="C7371" s="885" t="s">
        <v>30365</v>
      </c>
      <c r="D7371" s="884" t="s">
        <v>28617</v>
      </c>
      <c r="E7371" s="884" t="s">
        <v>16658</v>
      </c>
      <c r="F7371" s="884" t="s">
        <v>16658</v>
      </c>
    </row>
    <row r="7372" customFormat="false" ht="15" hidden="false" customHeight="false" outlineLevel="0" collapsed="false">
      <c r="A7372" s="884" t="s">
        <v>28603</v>
      </c>
      <c r="B7372" s="884" t="n">
        <v>11131</v>
      </c>
      <c r="C7372" s="885" t="s">
        <v>30366</v>
      </c>
      <c r="D7372" s="884" t="s">
        <v>28617</v>
      </c>
      <c r="E7372" s="884" t="s">
        <v>21373</v>
      </c>
      <c r="F7372" s="884" t="s">
        <v>21373</v>
      </c>
    </row>
    <row r="7373" customFormat="false" ht="15" hidden="false" customHeight="false" outlineLevel="0" collapsed="false">
      <c r="A7373" s="884" t="s">
        <v>28603</v>
      </c>
      <c r="B7373" s="884" t="n">
        <v>11132</v>
      </c>
      <c r="C7373" s="885" t="s">
        <v>30367</v>
      </c>
      <c r="D7373" s="884" t="s">
        <v>28617</v>
      </c>
      <c r="E7373" s="884" t="s">
        <v>30368</v>
      </c>
      <c r="F7373" s="884" t="s">
        <v>30368</v>
      </c>
    </row>
    <row r="7374" customFormat="false" ht="15" hidden="false" customHeight="false" outlineLevel="0" collapsed="false">
      <c r="A7374" s="884" t="s">
        <v>28603</v>
      </c>
      <c r="B7374" s="884" t="n">
        <v>1363</v>
      </c>
      <c r="C7374" s="885" t="s">
        <v>30369</v>
      </c>
      <c r="D7374" s="884" t="s">
        <v>28617</v>
      </c>
      <c r="E7374" s="884" t="s">
        <v>20309</v>
      </c>
      <c r="F7374" s="884" t="s">
        <v>20309</v>
      </c>
    </row>
    <row r="7375" customFormat="false" ht="15" hidden="false" customHeight="false" outlineLevel="0" collapsed="false">
      <c r="A7375" s="884" t="s">
        <v>28603</v>
      </c>
      <c r="B7375" s="884" t="n">
        <v>11130</v>
      </c>
      <c r="C7375" s="885" t="s">
        <v>30370</v>
      </c>
      <c r="D7375" s="884" t="s">
        <v>28617</v>
      </c>
      <c r="E7375" s="884" t="s">
        <v>16413</v>
      </c>
      <c r="F7375" s="884" t="s">
        <v>16413</v>
      </c>
    </row>
    <row r="7376" customFormat="false" ht="15" hidden="false" customHeight="false" outlineLevel="0" collapsed="false">
      <c r="A7376" s="884" t="s">
        <v>28603</v>
      </c>
      <c r="B7376" s="884" t="n">
        <v>11134</v>
      </c>
      <c r="C7376" s="885" t="s">
        <v>30371</v>
      </c>
      <c r="D7376" s="884" t="s">
        <v>28617</v>
      </c>
      <c r="E7376" s="884" t="s">
        <v>30372</v>
      </c>
      <c r="F7376" s="884" t="s">
        <v>30372</v>
      </c>
    </row>
    <row r="7377" customFormat="false" ht="15" hidden="false" customHeight="false" outlineLevel="0" collapsed="false">
      <c r="A7377" s="884" t="s">
        <v>28603</v>
      </c>
      <c r="B7377" s="884" t="n">
        <v>11135</v>
      </c>
      <c r="C7377" s="885" t="s">
        <v>30373</v>
      </c>
      <c r="D7377" s="884" t="s">
        <v>28617</v>
      </c>
      <c r="E7377" s="884" t="s">
        <v>15180</v>
      </c>
      <c r="F7377" s="884" t="s">
        <v>15180</v>
      </c>
    </row>
    <row r="7378" customFormat="false" ht="15" hidden="false" customHeight="false" outlineLevel="0" collapsed="false">
      <c r="A7378" s="884" t="s">
        <v>28603</v>
      </c>
      <c r="B7378" s="884" t="n">
        <v>11136</v>
      </c>
      <c r="C7378" s="885" t="s">
        <v>30374</v>
      </c>
      <c r="D7378" s="884" t="s">
        <v>28617</v>
      </c>
      <c r="E7378" s="884" t="s">
        <v>12400</v>
      </c>
      <c r="F7378" s="884" t="s">
        <v>12400</v>
      </c>
    </row>
    <row r="7379" customFormat="false" ht="15" hidden="false" customHeight="false" outlineLevel="0" collapsed="false">
      <c r="A7379" s="884" t="s">
        <v>28603</v>
      </c>
      <c r="B7379" s="884" t="n">
        <v>34743</v>
      </c>
      <c r="C7379" s="885" t="s">
        <v>30375</v>
      </c>
      <c r="D7379" s="884" t="s">
        <v>28617</v>
      </c>
      <c r="E7379" s="884" t="s">
        <v>17618</v>
      </c>
      <c r="F7379" s="884" t="s">
        <v>17618</v>
      </c>
    </row>
    <row r="7380" customFormat="false" ht="15" hidden="false" customHeight="false" outlineLevel="0" collapsed="false">
      <c r="A7380" s="884" t="s">
        <v>28603</v>
      </c>
      <c r="B7380" s="884" t="n">
        <v>11137</v>
      </c>
      <c r="C7380" s="885" t="s">
        <v>30376</v>
      </c>
      <c r="D7380" s="884" t="s">
        <v>28617</v>
      </c>
      <c r="E7380" s="884" t="s">
        <v>30377</v>
      </c>
      <c r="F7380" s="884" t="s">
        <v>30377</v>
      </c>
    </row>
    <row r="7381" customFormat="false" ht="15" hidden="false" customHeight="false" outlineLevel="0" collapsed="false">
      <c r="A7381" s="884" t="s">
        <v>28603</v>
      </c>
      <c r="B7381" s="884" t="n">
        <v>34745</v>
      </c>
      <c r="C7381" s="885" t="s">
        <v>30378</v>
      </c>
      <c r="D7381" s="884" t="s">
        <v>28617</v>
      </c>
      <c r="E7381" s="884" t="s">
        <v>30379</v>
      </c>
      <c r="F7381" s="884" t="s">
        <v>30379</v>
      </c>
    </row>
    <row r="7382" customFormat="false" ht="15" hidden="false" customHeight="false" outlineLevel="0" collapsed="false">
      <c r="A7382" s="884" t="s">
        <v>28603</v>
      </c>
      <c r="B7382" s="884" t="n">
        <v>34746</v>
      </c>
      <c r="C7382" s="885" t="s">
        <v>30380</v>
      </c>
      <c r="D7382" s="884" t="s">
        <v>28617</v>
      </c>
      <c r="E7382" s="884" t="s">
        <v>30381</v>
      </c>
      <c r="F7382" s="884" t="s">
        <v>30381</v>
      </c>
    </row>
    <row r="7383" customFormat="false" ht="15" hidden="false" customHeight="false" outlineLevel="0" collapsed="false">
      <c r="A7383" s="884" t="s">
        <v>28603</v>
      </c>
      <c r="B7383" s="884" t="n">
        <v>1360</v>
      </c>
      <c r="C7383" s="885" t="s">
        <v>30382</v>
      </c>
      <c r="D7383" s="884" t="s">
        <v>28617</v>
      </c>
      <c r="E7383" s="884" t="s">
        <v>18753</v>
      </c>
      <c r="F7383" s="884" t="s">
        <v>18753</v>
      </c>
    </row>
    <row r="7384" customFormat="false" ht="15" hidden="false" customHeight="false" outlineLevel="0" collapsed="false">
      <c r="A7384" s="884" t="s">
        <v>28603</v>
      </c>
      <c r="B7384" s="884" t="n">
        <v>1346</v>
      </c>
      <c r="C7384" s="885" t="s">
        <v>30383</v>
      </c>
      <c r="D7384" s="884" t="s">
        <v>28617</v>
      </c>
      <c r="E7384" s="884" t="s">
        <v>28019</v>
      </c>
      <c r="F7384" s="884" t="s">
        <v>28019</v>
      </c>
    </row>
    <row r="7385" customFormat="false" ht="15" hidden="false" customHeight="false" outlineLevel="0" collapsed="false">
      <c r="A7385" s="884" t="s">
        <v>28603</v>
      </c>
      <c r="B7385" s="884" t="n">
        <v>1345</v>
      </c>
      <c r="C7385" s="885" t="s">
        <v>30384</v>
      </c>
      <c r="D7385" s="884" t="s">
        <v>28617</v>
      </c>
      <c r="E7385" s="884" t="s">
        <v>17954</v>
      </c>
      <c r="F7385" s="884" t="s">
        <v>17954</v>
      </c>
    </row>
    <row r="7386" customFormat="false" ht="15" hidden="false" customHeight="false" outlineLevel="0" collapsed="false">
      <c r="A7386" s="884" t="s">
        <v>28603</v>
      </c>
      <c r="B7386" s="884" t="n">
        <v>1344</v>
      </c>
      <c r="C7386" s="885" t="s">
        <v>30385</v>
      </c>
      <c r="D7386" s="884" t="s">
        <v>28605</v>
      </c>
      <c r="E7386" s="884" t="s">
        <v>25942</v>
      </c>
      <c r="F7386" s="884" t="s">
        <v>25942</v>
      </c>
    </row>
    <row r="7387" customFormat="false" ht="15" hidden="false" customHeight="false" outlineLevel="0" collapsed="false">
      <c r="A7387" s="884" t="s">
        <v>28603</v>
      </c>
      <c r="B7387" s="884" t="n">
        <v>1342</v>
      </c>
      <c r="C7387" s="885" t="s">
        <v>30386</v>
      </c>
      <c r="D7387" s="884" t="s">
        <v>28605</v>
      </c>
      <c r="E7387" s="884" t="s">
        <v>30387</v>
      </c>
      <c r="F7387" s="884" t="s">
        <v>30387</v>
      </c>
    </row>
    <row r="7388" customFormat="false" ht="15" hidden="false" customHeight="false" outlineLevel="0" collapsed="false">
      <c r="A7388" s="884" t="s">
        <v>28603</v>
      </c>
      <c r="B7388" s="884" t="n">
        <v>1347</v>
      </c>
      <c r="C7388" s="885" t="s">
        <v>30388</v>
      </c>
      <c r="D7388" s="884" t="s">
        <v>28617</v>
      </c>
      <c r="E7388" s="884" t="s">
        <v>30389</v>
      </c>
      <c r="F7388" s="884" t="s">
        <v>30389</v>
      </c>
    </row>
    <row r="7389" customFormat="false" ht="15" hidden="false" customHeight="false" outlineLevel="0" collapsed="false">
      <c r="A7389" s="884" t="s">
        <v>28603</v>
      </c>
      <c r="B7389" s="884" t="n">
        <v>1349</v>
      </c>
      <c r="C7389" s="885" t="s">
        <v>30390</v>
      </c>
      <c r="D7389" s="884" t="s">
        <v>28605</v>
      </c>
      <c r="E7389" s="884" t="s">
        <v>30391</v>
      </c>
      <c r="F7389" s="884" t="s">
        <v>30391</v>
      </c>
    </row>
    <row r="7390" customFormat="false" ht="15" hidden="false" customHeight="false" outlineLevel="0" collapsed="false">
      <c r="A7390" s="884" t="s">
        <v>28603</v>
      </c>
      <c r="B7390" s="884" t="n">
        <v>1350</v>
      </c>
      <c r="C7390" s="885" t="s">
        <v>30392</v>
      </c>
      <c r="D7390" s="884" t="s">
        <v>28605</v>
      </c>
      <c r="E7390" s="884" t="s">
        <v>14440</v>
      </c>
      <c r="F7390" s="884" t="s">
        <v>14440</v>
      </c>
    </row>
    <row r="7391" customFormat="false" ht="15" hidden="false" customHeight="false" outlineLevel="0" collapsed="false">
      <c r="A7391" s="884" t="s">
        <v>28603</v>
      </c>
      <c r="B7391" s="884" t="n">
        <v>1357</v>
      </c>
      <c r="C7391" s="885" t="s">
        <v>30393</v>
      </c>
      <c r="D7391" s="884" t="s">
        <v>28605</v>
      </c>
      <c r="E7391" s="884" t="s">
        <v>14722</v>
      </c>
      <c r="F7391" s="884" t="s">
        <v>14722</v>
      </c>
    </row>
    <row r="7392" customFormat="false" ht="15" hidden="false" customHeight="false" outlineLevel="0" collapsed="false">
      <c r="A7392" s="884" t="s">
        <v>28603</v>
      </c>
      <c r="B7392" s="884" t="n">
        <v>1355</v>
      </c>
      <c r="C7392" s="885" t="s">
        <v>30394</v>
      </c>
      <c r="D7392" s="884" t="s">
        <v>28617</v>
      </c>
      <c r="E7392" s="884" t="s">
        <v>15006</v>
      </c>
      <c r="F7392" s="884" t="s">
        <v>15006</v>
      </c>
    </row>
    <row r="7393" customFormat="false" ht="15" hidden="false" customHeight="false" outlineLevel="0" collapsed="false">
      <c r="A7393" s="884" t="s">
        <v>28603</v>
      </c>
      <c r="B7393" s="884" t="n">
        <v>1358</v>
      </c>
      <c r="C7393" s="885" t="s">
        <v>30395</v>
      </c>
      <c r="D7393" s="884" t="s">
        <v>28617</v>
      </c>
      <c r="E7393" s="884" t="s">
        <v>30396</v>
      </c>
      <c r="F7393" s="884" t="s">
        <v>30396</v>
      </c>
    </row>
    <row r="7394" customFormat="false" ht="15" hidden="false" customHeight="false" outlineLevel="0" collapsed="false">
      <c r="A7394" s="884" t="s">
        <v>28603</v>
      </c>
      <c r="B7394" s="884" t="n">
        <v>1359</v>
      </c>
      <c r="C7394" s="885" t="s">
        <v>30397</v>
      </c>
      <c r="D7394" s="884" t="s">
        <v>28605</v>
      </c>
      <c r="E7394" s="884" t="s">
        <v>30398</v>
      </c>
      <c r="F7394" s="884" t="s">
        <v>30398</v>
      </c>
    </row>
    <row r="7395" customFormat="false" ht="15" hidden="false" customHeight="false" outlineLevel="0" collapsed="false">
      <c r="A7395" s="884" t="s">
        <v>28603</v>
      </c>
      <c r="B7395" s="884" t="n">
        <v>1351</v>
      </c>
      <c r="C7395" s="885" t="s">
        <v>30399</v>
      </c>
      <c r="D7395" s="884" t="s">
        <v>28605</v>
      </c>
      <c r="E7395" s="884" t="s">
        <v>11185</v>
      </c>
      <c r="F7395" s="884" t="s">
        <v>11185</v>
      </c>
    </row>
    <row r="7396" customFormat="false" ht="15" hidden="false" customHeight="false" outlineLevel="0" collapsed="false">
      <c r="A7396" s="884" t="s">
        <v>28603</v>
      </c>
      <c r="B7396" s="884" t="n">
        <v>34659</v>
      </c>
      <c r="C7396" s="885" t="s">
        <v>30400</v>
      </c>
      <c r="D7396" s="884" t="s">
        <v>28617</v>
      </c>
      <c r="E7396" s="884" t="s">
        <v>30401</v>
      </c>
      <c r="F7396" s="884" t="s">
        <v>30401</v>
      </c>
    </row>
    <row r="7397" customFormat="false" ht="15" hidden="false" customHeight="false" outlineLevel="0" collapsed="false">
      <c r="A7397" s="884" t="s">
        <v>28603</v>
      </c>
      <c r="B7397" s="884" t="n">
        <v>34514</v>
      </c>
      <c r="C7397" s="885" t="s">
        <v>30402</v>
      </c>
      <c r="D7397" s="884" t="s">
        <v>28617</v>
      </c>
      <c r="E7397" s="884" t="s">
        <v>10784</v>
      </c>
      <c r="F7397" s="884" t="s">
        <v>10784</v>
      </c>
    </row>
    <row r="7398" customFormat="false" ht="15" hidden="false" customHeight="false" outlineLevel="0" collapsed="false">
      <c r="A7398" s="884" t="s">
        <v>28603</v>
      </c>
      <c r="B7398" s="884" t="n">
        <v>34660</v>
      </c>
      <c r="C7398" s="885" t="s">
        <v>30403</v>
      </c>
      <c r="D7398" s="884" t="s">
        <v>28617</v>
      </c>
      <c r="E7398" s="884" t="s">
        <v>14449</v>
      </c>
      <c r="F7398" s="884" t="s">
        <v>14449</v>
      </c>
    </row>
    <row r="7399" customFormat="false" ht="15" hidden="false" customHeight="false" outlineLevel="0" collapsed="false">
      <c r="A7399" s="884" t="s">
        <v>28603</v>
      </c>
      <c r="B7399" s="884" t="n">
        <v>34661</v>
      </c>
      <c r="C7399" s="885" t="s">
        <v>30404</v>
      </c>
      <c r="D7399" s="884" t="s">
        <v>28617</v>
      </c>
      <c r="E7399" s="884" t="s">
        <v>26109</v>
      </c>
      <c r="F7399" s="884" t="s">
        <v>26109</v>
      </c>
    </row>
    <row r="7400" customFormat="false" ht="15" hidden="false" customHeight="false" outlineLevel="0" collapsed="false">
      <c r="A7400" s="884" t="s">
        <v>28603</v>
      </c>
      <c r="B7400" s="884" t="n">
        <v>34667</v>
      </c>
      <c r="C7400" s="885" t="s">
        <v>30405</v>
      </c>
      <c r="D7400" s="884" t="s">
        <v>28617</v>
      </c>
      <c r="E7400" s="884" t="s">
        <v>18729</v>
      </c>
      <c r="F7400" s="884" t="s">
        <v>18729</v>
      </c>
    </row>
    <row r="7401" customFormat="false" ht="15" hidden="false" customHeight="false" outlineLevel="0" collapsed="false">
      <c r="A7401" s="884" t="s">
        <v>28603</v>
      </c>
      <c r="B7401" s="884" t="n">
        <v>34668</v>
      </c>
      <c r="C7401" s="885" t="s">
        <v>30406</v>
      </c>
      <c r="D7401" s="884" t="s">
        <v>28617</v>
      </c>
      <c r="E7401" s="884" t="s">
        <v>30407</v>
      </c>
      <c r="F7401" s="884" t="s">
        <v>30407</v>
      </c>
    </row>
    <row r="7402" customFormat="false" ht="15" hidden="false" customHeight="false" outlineLevel="0" collapsed="false">
      <c r="A7402" s="884" t="s">
        <v>28603</v>
      </c>
      <c r="B7402" s="884" t="n">
        <v>34741</v>
      </c>
      <c r="C7402" s="885" t="s">
        <v>30408</v>
      </c>
      <c r="D7402" s="884" t="s">
        <v>28617</v>
      </c>
      <c r="E7402" s="884" t="s">
        <v>30305</v>
      </c>
      <c r="F7402" s="884" t="s">
        <v>30305</v>
      </c>
    </row>
    <row r="7403" customFormat="false" ht="15" hidden="false" customHeight="false" outlineLevel="0" collapsed="false">
      <c r="A7403" s="884" t="s">
        <v>28603</v>
      </c>
      <c r="B7403" s="884" t="n">
        <v>34664</v>
      </c>
      <c r="C7403" s="885" t="s">
        <v>30409</v>
      </c>
      <c r="D7403" s="884" t="s">
        <v>28617</v>
      </c>
      <c r="E7403" s="884" t="s">
        <v>25106</v>
      </c>
      <c r="F7403" s="884" t="s">
        <v>25106</v>
      </c>
    </row>
    <row r="7404" customFormat="false" ht="15" hidden="false" customHeight="false" outlineLevel="0" collapsed="false">
      <c r="A7404" s="884" t="s">
        <v>28603</v>
      </c>
      <c r="B7404" s="884" t="n">
        <v>34665</v>
      </c>
      <c r="C7404" s="885" t="s">
        <v>30410</v>
      </c>
      <c r="D7404" s="884" t="s">
        <v>28617</v>
      </c>
      <c r="E7404" s="884" t="s">
        <v>13677</v>
      </c>
      <c r="F7404" s="884" t="s">
        <v>13677</v>
      </c>
    </row>
    <row r="7405" customFormat="false" ht="15" hidden="false" customHeight="false" outlineLevel="0" collapsed="false">
      <c r="A7405" s="884" t="s">
        <v>28603</v>
      </c>
      <c r="B7405" s="884" t="n">
        <v>34666</v>
      </c>
      <c r="C7405" s="885" t="s">
        <v>30411</v>
      </c>
      <c r="D7405" s="884" t="s">
        <v>28617</v>
      </c>
      <c r="E7405" s="884" t="s">
        <v>10457</v>
      </c>
      <c r="F7405" s="884" t="s">
        <v>10457</v>
      </c>
    </row>
    <row r="7406" customFormat="false" ht="15" hidden="false" customHeight="false" outlineLevel="0" collapsed="false">
      <c r="A7406" s="884" t="s">
        <v>28603</v>
      </c>
      <c r="B7406" s="884" t="n">
        <v>34669</v>
      </c>
      <c r="C7406" s="885" t="s">
        <v>30412</v>
      </c>
      <c r="D7406" s="884" t="s">
        <v>28617</v>
      </c>
      <c r="E7406" s="884" t="s">
        <v>29978</v>
      </c>
      <c r="F7406" s="884" t="s">
        <v>29978</v>
      </c>
    </row>
    <row r="7407" customFormat="false" ht="15" hidden="false" customHeight="false" outlineLevel="0" collapsed="false">
      <c r="A7407" s="884" t="s">
        <v>28603</v>
      </c>
      <c r="B7407" s="884" t="n">
        <v>34670</v>
      </c>
      <c r="C7407" s="885" t="s">
        <v>30413</v>
      </c>
      <c r="D7407" s="884" t="s">
        <v>28617</v>
      </c>
      <c r="E7407" s="884" t="s">
        <v>26037</v>
      </c>
      <c r="F7407" s="884" t="s">
        <v>26037</v>
      </c>
    </row>
    <row r="7408" customFormat="false" ht="15" hidden="false" customHeight="false" outlineLevel="0" collapsed="false">
      <c r="A7408" s="884" t="s">
        <v>28603</v>
      </c>
      <c r="B7408" s="884" t="n">
        <v>34671</v>
      </c>
      <c r="C7408" s="885" t="s">
        <v>30414</v>
      </c>
      <c r="D7408" s="884" t="s">
        <v>28617</v>
      </c>
      <c r="E7408" s="884" t="s">
        <v>9900</v>
      </c>
      <c r="F7408" s="884" t="s">
        <v>9900</v>
      </c>
    </row>
    <row r="7409" customFormat="false" ht="15" hidden="false" customHeight="false" outlineLevel="0" collapsed="false">
      <c r="A7409" s="884" t="s">
        <v>28603</v>
      </c>
      <c r="B7409" s="884" t="n">
        <v>34672</v>
      </c>
      <c r="C7409" s="885" t="s">
        <v>30415</v>
      </c>
      <c r="D7409" s="884" t="s">
        <v>28617</v>
      </c>
      <c r="E7409" s="884" t="s">
        <v>28681</v>
      </c>
      <c r="F7409" s="884" t="s">
        <v>28681</v>
      </c>
    </row>
    <row r="7410" customFormat="false" ht="15" hidden="false" customHeight="false" outlineLevel="0" collapsed="false">
      <c r="A7410" s="884" t="s">
        <v>28603</v>
      </c>
      <c r="B7410" s="884" t="n">
        <v>34673</v>
      </c>
      <c r="C7410" s="885" t="s">
        <v>30416</v>
      </c>
      <c r="D7410" s="884" t="s">
        <v>28617</v>
      </c>
      <c r="E7410" s="884" t="s">
        <v>30417</v>
      </c>
      <c r="F7410" s="884" t="s">
        <v>30417</v>
      </c>
    </row>
    <row r="7411" customFormat="false" ht="15" hidden="false" customHeight="false" outlineLevel="0" collapsed="false">
      <c r="A7411" s="884" t="s">
        <v>28603</v>
      </c>
      <c r="B7411" s="884" t="n">
        <v>34674</v>
      </c>
      <c r="C7411" s="885" t="s">
        <v>30418</v>
      </c>
      <c r="D7411" s="884" t="s">
        <v>28617</v>
      </c>
      <c r="E7411" s="884" t="s">
        <v>30419</v>
      </c>
      <c r="F7411" s="884" t="s">
        <v>30419</v>
      </c>
    </row>
    <row r="7412" customFormat="false" ht="15" hidden="false" customHeight="false" outlineLevel="0" collapsed="false">
      <c r="A7412" s="884" t="s">
        <v>28603</v>
      </c>
      <c r="B7412" s="884" t="n">
        <v>34675</v>
      </c>
      <c r="C7412" s="885" t="s">
        <v>30420</v>
      </c>
      <c r="D7412" s="884" t="s">
        <v>28617</v>
      </c>
      <c r="E7412" s="884" t="s">
        <v>30421</v>
      </c>
      <c r="F7412" s="884" t="s">
        <v>30421</v>
      </c>
    </row>
    <row r="7413" customFormat="false" ht="15" hidden="false" customHeight="false" outlineLevel="0" collapsed="false">
      <c r="A7413" s="884" t="s">
        <v>28603</v>
      </c>
      <c r="B7413" s="884" t="n">
        <v>34676</v>
      </c>
      <c r="C7413" s="885" t="s">
        <v>30422</v>
      </c>
      <c r="D7413" s="884" t="s">
        <v>28617</v>
      </c>
      <c r="E7413" s="884" t="s">
        <v>16071</v>
      </c>
      <c r="F7413" s="884" t="s">
        <v>16071</v>
      </c>
    </row>
    <row r="7414" customFormat="false" ht="15" hidden="false" customHeight="false" outlineLevel="0" collapsed="false">
      <c r="A7414" s="884" t="s">
        <v>28603</v>
      </c>
      <c r="B7414" s="884" t="n">
        <v>34677</v>
      </c>
      <c r="C7414" s="885" t="s">
        <v>30423</v>
      </c>
      <c r="D7414" s="884" t="s">
        <v>28617</v>
      </c>
      <c r="E7414" s="884" t="s">
        <v>11040</v>
      </c>
      <c r="F7414" s="884" t="s">
        <v>11040</v>
      </c>
    </row>
    <row r="7415" customFormat="false" ht="23.25" hidden="false" customHeight="false" outlineLevel="0" collapsed="false">
      <c r="A7415" s="884" t="s">
        <v>28603</v>
      </c>
      <c r="B7415" s="884" t="n">
        <v>40623</v>
      </c>
      <c r="C7415" s="885" t="s">
        <v>30424</v>
      </c>
      <c r="D7415" s="884" t="s">
        <v>29293</v>
      </c>
      <c r="E7415" s="884" t="s">
        <v>30425</v>
      </c>
      <c r="F7415" s="884" t="s">
        <v>30425</v>
      </c>
    </row>
    <row r="7416" customFormat="false" ht="15" hidden="false" customHeight="false" outlineLevel="0" collapsed="false">
      <c r="A7416" s="884" t="s">
        <v>28603</v>
      </c>
      <c r="B7416" s="884" t="n">
        <v>11584</v>
      </c>
      <c r="C7416" s="885" t="s">
        <v>30426</v>
      </c>
      <c r="D7416" s="884" t="s">
        <v>28605</v>
      </c>
      <c r="E7416" s="884" t="s">
        <v>30427</v>
      </c>
      <c r="F7416" s="884" t="s">
        <v>30427</v>
      </c>
    </row>
    <row r="7417" customFormat="false" ht="15" hidden="false" customHeight="false" outlineLevel="0" collapsed="false">
      <c r="A7417" s="884" t="s">
        <v>28603</v>
      </c>
      <c r="B7417" s="884" t="n">
        <v>11112</v>
      </c>
      <c r="C7417" s="885" t="s">
        <v>30428</v>
      </c>
      <c r="D7417" s="884" t="s">
        <v>28689</v>
      </c>
      <c r="E7417" s="884" t="s">
        <v>9919</v>
      </c>
      <c r="F7417" s="884" t="s">
        <v>9919</v>
      </c>
    </row>
    <row r="7418" customFormat="false" ht="15" hidden="false" customHeight="false" outlineLevel="0" collapsed="false">
      <c r="A7418" s="884" t="s">
        <v>28603</v>
      </c>
      <c r="B7418" s="884" t="n">
        <v>11115</v>
      </c>
      <c r="C7418" s="885" t="s">
        <v>30429</v>
      </c>
      <c r="D7418" s="884" t="s">
        <v>28683</v>
      </c>
      <c r="E7418" s="884" t="s">
        <v>10702</v>
      </c>
      <c r="F7418" s="884" t="s">
        <v>10702</v>
      </c>
    </row>
    <row r="7419" customFormat="false" ht="15" hidden="false" customHeight="false" outlineLevel="0" collapsed="false">
      <c r="A7419" s="884" t="s">
        <v>28603</v>
      </c>
      <c r="B7419" s="884" t="n">
        <v>11113</v>
      </c>
      <c r="C7419" s="885" t="s">
        <v>30430</v>
      </c>
      <c r="D7419" s="884" t="s">
        <v>28689</v>
      </c>
      <c r="E7419" s="884" t="s">
        <v>9919</v>
      </c>
      <c r="F7419" s="884" t="s">
        <v>9919</v>
      </c>
    </row>
    <row r="7420" customFormat="false" ht="15" hidden="false" customHeight="false" outlineLevel="0" collapsed="false">
      <c r="A7420" s="884" t="s">
        <v>28603</v>
      </c>
      <c r="B7420" s="884" t="n">
        <v>11114</v>
      </c>
      <c r="C7420" s="885" t="s">
        <v>30431</v>
      </c>
      <c r="D7420" s="884" t="s">
        <v>28683</v>
      </c>
      <c r="E7420" s="884" t="s">
        <v>21877</v>
      </c>
      <c r="F7420" s="884" t="s">
        <v>21877</v>
      </c>
    </row>
    <row r="7421" customFormat="false" ht="23.25" hidden="false" customHeight="false" outlineLevel="0" collapsed="false">
      <c r="A7421" s="884" t="s">
        <v>28603</v>
      </c>
      <c r="B7421" s="884" t="n">
        <v>12083</v>
      </c>
      <c r="C7421" s="885" t="s">
        <v>30432</v>
      </c>
      <c r="D7421" s="884" t="s">
        <v>28605</v>
      </c>
      <c r="E7421" s="884" t="s">
        <v>30433</v>
      </c>
      <c r="F7421" s="884" t="s">
        <v>30433</v>
      </c>
    </row>
    <row r="7422" customFormat="false" ht="23.25" hidden="false" customHeight="false" outlineLevel="0" collapsed="false">
      <c r="A7422" s="884" t="s">
        <v>28603</v>
      </c>
      <c r="B7422" s="884" t="n">
        <v>12081</v>
      </c>
      <c r="C7422" s="885" t="s">
        <v>30434</v>
      </c>
      <c r="D7422" s="884" t="s">
        <v>28605</v>
      </c>
      <c r="E7422" s="884" t="s">
        <v>30435</v>
      </c>
      <c r="F7422" s="884" t="s">
        <v>30435</v>
      </c>
    </row>
    <row r="7423" customFormat="false" ht="23.25" hidden="false" customHeight="false" outlineLevel="0" collapsed="false">
      <c r="A7423" s="884" t="s">
        <v>28603</v>
      </c>
      <c r="B7423" s="884" t="n">
        <v>12082</v>
      </c>
      <c r="C7423" s="885" t="s">
        <v>30436</v>
      </c>
      <c r="D7423" s="884" t="s">
        <v>28605</v>
      </c>
      <c r="E7423" s="884" t="s">
        <v>30437</v>
      </c>
      <c r="F7423" s="884" t="s">
        <v>30437</v>
      </c>
    </row>
    <row r="7424" customFormat="false" ht="23.25" hidden="false" customHeight="false" outlineLevel="0" collapsed="false">
      <c r="A7424" s="884" t="s">
        <v>28603</v>
      </c>
      <c r="B7424" s="884" t="n">
        <v>13354</v>
      </c>
      <c r="C7424" s="885" t="s">
        <v>30438</v>
      </c>
      <c r="D7424" s="884" t="s">
        <v>28605</v>
      </c>
      <c r="E7424" s="884" t="s">
        <v>30439</v>
      </c>
      <c r="F7424" s="884" t="s">
        <v>30439</v>
      </c>
    </row>
    <row r="7425" customFormat="false" ht="23.25" hidden="false" customHeight="false" outlineLevel="0" collapsed="false">
      <c r="A7425" s="884" t="s">
        <v>28603</v>
      </c>
      <c r="B7425" s="884" t="n">
        <v>14057</v>
      </c>
      <c r="C7425" s="885" t="s">
        <v>30440</v>
      </c>
      <c r="D7425" s="884" t="s">
        <v>28605</v>
      </c>
      <c r="E7425" s="884" t="s">
        <v>30441</v>
      </c>
      <c r="F7425" s="884" t="s">
        <v>30441</v>
      </c>
    </row>
    <row r="7426" customFormat="false" ht="23.25" hidden="false" customHeight="false" outlineLevel="0" collapsed="false">
      <c r="A7426" s="884" t="s">
        <v>28603</v>
      </c>
      <c r="B7426" s="884" t="n">
        <v>14058</v>
      </c>
      <c r="C7426" s="885" t="s">
        <v>30442</v>
      </c>
      <c r="D7426" s="884" t="s">
        <v>28605</v>
      </c>
      <c r="E7426" s="884" t="s">
        <v>30443</v>
      </c>
      <c r="F7426" s="884" t="s">
        <v>30443</v>
      </c>
    </row>
    <row r="7427" customFormat="false" ht="23.25" hidden="false" customHeight="false" outlineLevel="0" collapsed="false">
      <c r="A7427" s="884" t="s">
        <v>28603</v>
      </c>
      <c r="B7427" s="884" t="n">
        <v>20971</v>
      </c>
      <c r="C7427" s="885" t="s">
        <v>30444</v>
      </c>
      <c r="D7427" s="884" t="s">
        <v>28605</v>
      </c>
      <c r="E7427" s="884" t="s">
        <v>19996</v>
      </c>
      <c r="F7427" s="884" t="s">
        <v>19996</v>
      </c>
    </row>
    <row r="7428" customFormat="false" ht="23.25" hidden="false" customHeight="false" outlineLevel="0" collapsed="false">
      <c r="A7428" s="884" t="s">
        <v>28603</v>
      </c>
      <c r="B7428" s="884" t="n">
        <v>5047</v>
      </c>
      <c r="C7428" s="885" t="s">
        <v>30445</v>
      </c>
      <c r="D7428" s="884" t="s">
        <v>28605</v>
      </c>
      <c r="E7428" s="884" t="s">
        <v>30446</v>
      </c>
      <c r="F7428" s="884" t="s">
        <v>30446</v>
      </c>
    </row>
    <row r="7429" customFormat="false" ht="23.25" hidden="false" customHeight="false" outlineLevel="0" collapsed="false">
      <c r="A7429" s="884" t="s">
        <v>28603</v>
      </c>
      <c r="B7429" s="884" t="n">
        <v>13369</v>
      </c>
      <c r="C7429" s="885" t="s">
        <v>30447</v>
      </c>
      <c r="D7429" s="884" t="s">
        <v>28605</v>
      </c>
      <c r="E7429" s="884" t="s">
        <v>30448</v>
      </c>
      <c r="F7429" s="884" t="s">
        <v>30448</v>
      </c>
    </row>
    <row r="7430" customFormat="false" ht="23.25" hidden="false" customHeight="false" outlineLevel="0" collapsed="false">
      <c r="A7430" s="884" t="s">
        <v>28603</v>
      </c>
      <c r="B7430" s="884" t="n">
        <v>13370</v>
      </c>
      <c r="C7430" s="885" t="s">
        <v>30449</v>
      </c>
      <c r="D7430" s="884" t="s">
        <v>28605</v>
      </c>
      <c r="E7430" s="884" t="s">
        <v>30450</v>
      </c>
      <c r="F7430" s="884" t="s">
        <v>30450</v>
      </c>
    </row>
    <row r="7431" customFormat="false" ht="15" hidden="false" customHeight="false" outlineLevel="0" collapsed="false">
      <c r="A7431" s="884" t="s">
        <v>28603</v>
      </c>
      <c r="B7431" s="884" t="n">
        <v>13279</v>
      </c>
      <c r="C7431" s="885" t="s">
        <v>30451</v>
      </c>
      <c r="D7431" s="884" t="s">
        <v>28689</v>
      </c>
      <c r="E7431" s="884" t="s">
        <v>19709</v>
      </c>
      <c r="F7431" s="884" t="s">
        <v>19709</v>
      </c>
    </row>
    <row r="7432" customFormat="false" ht="15" hidden="false" customHeight="false" outlineLevel="0" collapsed="false">
      <c r="A7432" s="884" t="s">
        <v>28603</v>
      </c>
      <c r="B7432" s="884" t="n">
        <v>11977</v>
      </c>
      <c r="C7432" s="885" t="s">
        <v>30452</v>
      </c>
      <c r="D7432" s="884" t="s">
        <v>28605</v>
      </c>
      <c r="E7432" s="884" t="s">
        <v>19221</v>
      </c>
      <c r="F7432" s="884" t="s">
        <v>19221</v>
      </c>
    </row>
    <row r="7433" customFormat="false" ht="15" hidden="false" customHeight="false" outlineLevel="0" collapsed="false">
      <c r="A7433" s="884" t="s">
        <v>28603</v>
      </c>
      <c r="B7433" s="884" t="n">
        <v>11975</v>
      </c>
      <c r="C7433" s="885" t="s">
        <v>30453</v>
      </c>
      <c r="D7433" s="884" t="s">
        <v>28605</v>
      </c>
      <c r="E7433" s="884" t="s">
        <v>23464</v>
      </c>
      <c r="F7433" s="884" t="s">
        <v>23464</v>
      </c>
    </row>
    <row r="7434" customFormat="false" ht="15" hidden="false" customHeight="false" outlineLevel="0" collapsed="false">
      <c r="A7434" s="884" t="s">
        <v>28603</v>
      </c>
      <c r="B7434" s="884" t="n">
        <v>39746</v>
      </c>
      <c r="C7434" s="885" t="s">
        <v>30454</v>
      </c>
      <c r="D7434" s="884" t="s">
        <v>28605</v>
      </c>
      <c r="E7434" s="884" t="s">
        <v>30455</v>
      </c>
      <c r="F7434" s="884" t="s">
        <v>30455</v>
      </c>
    </row>
    <row r="7435" customFormat="false" ht="15" hidden="false" customHeight="false" outlineLevel="0" collapsed="false">
      <c r="A7435" s="884" t="s">
        <v>28603</v>
      </c>
      <c r="B7435" s="884" t="n">
        <v>11976</v>
      </c>
      <c r="C7435" s="885" t="s">
        <v>30456</v>
      </c>
      <c r="D7435" s="884" t="s">
        <v>28605</v>
      </c>
      <c r="E7435" s="884" t="s">
        <v>11656</v>
      </c>
      <c r="F7435" s="884" t="s">
        <v>11656</v>
      </c>
    </row>
    <row r="7436" customFormat="false" ht="15" hidden="false" customHeight="false" outlineLevel="0" collapsed="false">
      <c r="A7436" s="884" t="s">
        <v>28603</v>
      </c>
      <c r="B7436" s="884" t="n">
        <v>1368</v>
      </c>
      <c r="C7436" s="885" t="s">
        <v>30457</v>
      </c>
      <c r="D7436" s="884" t="s">
        <v>28605</v>
      </c>
      <c r="E7436" s="884" t="s">
        <v>29144</v>
      </c>
      <c r="F7436" s="884" t="s">
        <v>29144</v>
      </c>
    </row>
    <row r="7437" customFormat="false" ht="15" hidden="false" customHeight="false" outlineLevel="0" collapsed="false">
      <c r="A7437" s="884" t="s">
        <v>28603</v>
      </c>
      <c r="B7437" s="884" t="n">
        <v>1367</v>
      </c>
      <c r="C7437" s="885" t="s">
        <v>30458</v>
      </c>
      <c r="D7437" s="884" t="s">
        <v>28605</v>
      </c>
      <c r="E7437" s="884" t="s">
        <v>30459</v>
      </c>
      <c r="F7437" s="884" t="s">
        <v>30459</v>
      </c>
    </row>
    <row r="7438" customFormat="false" ht="15" hidden="false" customHeight="false" outlineLevel="0" collapsed="false">
      <c r="A7438" s="884" t="s">
        <v>28603</v>
      </c>
      <c r="B7438" s="884" t="n">
        <v>7608</v>
      </c>
      <c r="C7438" s="885" t="s">
        <v>30460</v>
      </c>
      <c r="D7438" s="884" t="s">
        <v>28605</v>
      </c>
      <c r="E7438" s="884" t="s">
        <v>15928</v>
      </c>
      <c r="F7438" s="884" t="s">
        <v>15928</v>
      </c>
    </row>
    <row r="7439" customFormat="false" ht="15" hidden="false" customHeight="false" outlineLevel="0" collapsed="false">
      <c r="A7439" s="884" t="s">
        <v>28603</v>
      </c>
      <c r="B7439" s="884" t="n">
        <v>41900</v>
      </c>
      <c r="C7439" s="885" t="s">
        <v>30461</v>
      </c>
      <c r="D7439" s="884" t="s">
        <v>28689</v>
      </c>
      <c r="E7439" s="884" t="s">
        <v>12363</v>
      </c>
      <c r="F7439" s="884" t="s">
        <v>12363</v>
      </c>
    </row>
    <row r="7440" customFormat="false" ht="15" hidden="false" customHeight="false" outlineLevel="0" collapsed="false">
      <c r="A7440" s="884" t="s">
        <v>28603</v>
      </c>
      <c r="B7440" s="884" t="n">
        <v>41899</v>
      </c>
      <c r="C7440" s="885" t="s">
        <v>30462</v>
      </c>
      <c r="D7440" s="884" t="s">
        <v>30284</v>
      </c>
      <c r="E7440" s="884" t="s">
        <v>30463</v>
      </c>
      <c r="F7440" s="884" t="s">
        <v>30463</v>
      </c>
    </row>
    <row r="7441" customFormat="false" ht="15" hidden="false" customHeight="false" outlineLevel="0" collapsed="false">
      <c r="A7441" s="884" t="s">
        <v>28603</v>
      </c>
      <c r="B7441" s="884" t="n">
        <v>1380</v>
      </c>
      <c r="C7441" s="885" t="s">
        <v>30464</v>
      </c>
      <c r="D7441" s="884" t="s">
        <v>28689</v>
      </c>
      <c r="E7441" s="884" t="s">
        <v>9040</v>
      </c>
      <c r="F7441" s="884" t="s">
        <v>9040</v>
      </c>
    </row>
    <row r="7442" customFormat="false" ht="15" hidden="false" customHeight="false" outlineLevel="0" collapsed="false">
      <c r="A7442" s="884" t="s">
        <v>28603</v>
      </c>
      <c r="B7442" s="884" t="n">
        <v>1375</v>
      </c>
      <c r="C7442" s="885" t="s">
        <v>30465</v>
      </c>
      <c r="D7442" s="884" t="s">
        <v>28689</v>
      </c>
      <c r="E7442" s="884" t="s">
        <v>20355</v>
      </c>
      <c r="F7442" s="884" t="s">
        <v>20355</v>
      </c>
    </row>
    <row r="7443" customFormat="false" ht="15" hidden="false" customHeight="false" outlineLevel="0" collapsed="false">
      <c r="A7443" s="884" t="s">
        <v>28603</v>
      </c>
      <c r="B7443" s="884" t="n">
        <v>1379</v>
      </c>
      <c r="C7443" s="885" t="s">
        <v>30466</v>
      </c>
      <c r="D7443" s="884" t="s">
        <v>28689</v>
      </c>
      <c r="E7443" s="884" t="s">
        <v>28369</v>
      </c>
      <c r="F7443" s="884" t="s">
        <v>28369</v>
      </c>
    </row>
    <row r="7444" customFormat="false" ht="15" hidden="false" customHeight="false" outlineLevel="0" collapsed="false">
      <c r="A7444" s="884" t="s">
        <v>28603</v>
      </c>
      <c r="B7444" s="884" t="n">
        <v>10511</v>
      </c>
      <c r="C7444" s="885" t="s">
        <v>30467</v>
      </c>
      <c r="D7444" s="884" t="s">
        <v>30468</v>
      </c>
      <c r="E7444" s="884" t="s">
        <v>19909</v>
      </c>
      <c r="F7444" s="884" t="s">
        <v>19909</v>
      </c>
    </row>
    <row r="7445" customFormat="false" ht="15" hidden="false" customHeight="false" outlineLevel="0" collapsed="false">
      <c r="A7445" s="884" t="s">
        <v>28603</v>
      </c>
      <c r="B7445" s="884" t="n">
        <v>13284</v>
      </c>
      <c r="C7445" s="885" t="s">
        <v>30469</v>
      </c>
      <c r="D7445" s="884" t="s">
        <v>28689</v>
      </c>
      <c r="E7445" s="884" t="s">
        <v>10298</v>
      </c>
      <c r="F7445" s="884" t="s">
        <v>10298</v>
      </c>
    </row>
    <row r="7446" customFormat="false" ht="15" hidden="false" customHeight="false" outlineLevel="0" collapsed="false">
      <c r="A7446" s="884" t="s">
        <v>28603</v>
      </c>
      <c r="B7446" s="884" t="n">
        <v>25974</v>
      </c>
      <c r="C7446" s="885" t="s">
        <v>30470</v>
      </c>
      <c r="D7446" s="884" t="s">
        <v>28689</v>
      </c>
      <c r="E7446" s="884" t="s">
        <v>27320</v>
      </c>
      <c r="F7446" s="884" t="s">
        <v>27320</v>
      </c>
    </row>
    <row r="7447" customFormat="false" ht="15" hidden="false" customHeight="false" outlineLevel="0" collapsed="false">
      <c r="A7447" s="884" t="s">
        <v>28603</v>
      </c>
      <c r="B7447" s="884" t="n">
        <v>1382</v>
      </c>
      <c r="C7447" s="885" t="s">
        <v>30471</v>
      </c>
      <c r="D7447" s="884" t="s">
        <v>30468</v>
      </c>
      <c r="E7447" s="884" t="s">
        <v>19092</v>
      </c>
      <c r="F7447" s="884" t="s">
        <v>19092</v>
      </c>
    </row>
    <row r="7448" customFormat="false" ht="15" hidden="false" customHeight="false" outlineLevel="0" collapsed="false">
      <c r="A7448" s="884" t="s">
        <v>28603</v>
      </c>
      <c r="B7448" s="884" t="n">
        <v>34753</v>
      </c>
      <c r="C7448" s="885" t="s">
        <v>30472</v>
      </c>
      <c r="D7448" s="884" t="s">
        <v>28689</v>
      </c>
      <c r="E7448" s="884" t="s">
        <v>11803</v>
      </c>
      <c r="F7448" s="884" t="s">
        <v>11803</v>
      </c>
    </row>
    <row r="7449" customFormat="false" ht="23.25" hidden="false" customHeight="false" outlineLevel="0" collapsed="false">
      <c r="A7449" s="884" t="s">
        <v>28603</v>
      </c>
      <c r="B7449" s="884" t="n">
        <v>420</v>
      </c>
      <c r="C7449" s="885" t="s">
        <v>30473</v>
      </c>
      <c r="D7449" s="884" t="s">
        <v>28605</v>
      </c>
      <c r="E7449" s="884" t="s">
        <v>21874</v>
      </c>
      <c r="F7449" s="884" t="s">
        <v>21874</v>
      </c>
    </row>
    <row r="7450" customFormat="false" ht="23.25" hidden="false" customHeight="false" outlineLevel="0" collapsed="false">
      <c r="A7450" s="884" t="s">
        <v>28603</v>
      </c>
      <c r="B7450" s="884" t="n">
        <v>12327</v>
      </c>
      <c r="C7450" s="885" t="s">
        <v>30474</v>
      </c>
      <c r="D7450" s="884" t="s">
        <v>28605</v>
      </c>
      <c r="E7450" s="884" t="s">
        <v>11791</v>
      </c>
      <c r="F7450" s="884" t="s">
        <v>11791</v>
      </c>
    </row>
    <row r="7451" customFormat="false" ht="15" hidden="false" customHeight="false" outlineLevel="0" collapsed="false">
      <c r="A7451" s="884" t="s">
        <v>28603</v>
      </c>
      <c r="B7451" s="884" t="n">
        <v>36148</v>
      </c>
      <c r="C7451" s="885" t="s">
        <v>30475</v>
      </c>
      <c r="D7451" s="884" t="s">
        <v>28605</v>
      </c>
      <c r="E7451" s="884" t="s">
        <v>24082</v>
      </c>
      <c r="F7451" s="884" t="s">
        <v>24082</v>
      </c>
    </row>
    <row r="7452" customFormat="false" ht="15" hidden="false" customHeight="false" outlineLevel="0" collapsed="false">
      <c r="A7452" s="884" t="s">
        <v>28603</v>
      </c>
      <c r="B7452" s="884" t="n">
        <v>12329</v>
      </c>
      <c r="C7452" s="885" t="s">
        <v>30476</v>
      </c>
      <c r="D7452" s="884" t="s">
        <v>28689</v>
      </c>
      <c r="E7452" s="884" t="s">
        <v>22752</v>
      </c>
      <c r="F7452" s="884" t="s">
        <v>22752</v>
      </c>
    </row>
    <row r="7453" customFormat="false" ht="15" hidden="false" customHeight="false" outlineLevel="0" collapsed="false">
      <c r="A7453" s="884" t="s">
        <v>28603</v>
      </c>
      <c r="B7453" s="884" t="n">
        <v>1339</v>
      </c>
      <c r="C7453" s="885" t="s">
        <v>30477</v>
      </c>
      <c r="D7453" s="884" t="s">
        <v>28689</v>
      </c>
      <c r="E7453" s="884" t="s">
        <v>30478</v>
      </c>
      <c r="F7453" s="884" t="s">
        <v>30478</v>
      </c>
    </row>
    <row r="7454" customFormat="false" ht="15" hidden="false" customHeight="false" outlineLevel="0" collapsed="false">
      <c r="A7454" s="884" t="s">
        <v>28603</v>
      </c>
      <c r="B7454" s="884" t="n">
        <v>11849</v>
      </c>
      <c r="C7454" s="885" t="s">
        <v>30479</v>
      </c>
      <c r="D7454" s="884" t="s">
        <v>28692</v>
      </c>
      <c r="E7454" s="884" t="s">
        <v>30480</v>
      </c>
      <c r="F7454" s="884" t="s">
        <v>30480</v>
      </c>
    </row>
    <row r="7455" customFormat="false" ht="15" hidden="false" customHeight="false" outlineLevel="0" collapsed="false">
      <c r="A7455" s="884" t="s">
        <v>28603</v>
      </c>
      <c r="B7455" s="884" t="n">
        <v>37418</v>
      </c>
      <c r="C7455" s="885" t="s">
        <v>30481</v>
      </c>
      <c r="D7455" s="884" t="s">
        <v>28605</v>
      </c>
      <c r="E7455" s="884" t="s">
        <v>25902</v>
      </c>
      <c r="F7455" s="884" t="s">
        <v>25902</v>
      </c>
    </row>
    <row r="7456" customFormat="false" ht="15" hidden="false" customHeight="false" outlineLevel="0" collapsed="false">
      <c r="A7456" s="884" t="s">
        <v>28603</v>
      </c>
      <c r="B7456" s="884" t="n">
        <v>37419</v>
      </c>
      <c r="C7456" s="885" t="s">
        <v>30482</v>
      </c>
      <c r="D7456" s="884" t="s">
        <v>28605</v>
      </c>
      <c r="E7456" s="884" t="s">
        <v>15001</v>
      </c>
      <c r="F7456" s="884" t="s">
        <v>15001</v>
      </c>
    </row>
    <row r="7457" customFormat="false" ht="23.25" hidden="false" customHeight="false" outlineLevel="0" collapsed="false">
      <c r="A7457" s="884" t="s">
        <v>28603</v>
      </c>
      <c r="B7457" s="884" t="n">
        <v>1427</v>
      </c>
      <c r="C7457" s="885" t="s">
        <v>30483</v>
      </c>
      <c r="D7457" s="884" t="s">
        <v>28605</v>
      </c>
      <c r="E7457" s="884" t="s">
        <v>16948</v>
      </c>
      <c r="F7457" s="884" t="s">
        <v>16948</v>
      </c>
    </row>
    <row r="7458" customFormat="false" ht="23.25" hidden="false" customHeight="false" outlineLevel="0" collapsed="false">
      <c r="A7458" s="884" t="s">
        <v>28603</v>
      </c>
      <c r="B7458" s="884" t="n">
        <v>1402</v>
      </c>
      <c r="C7458" s="885" t="s">
        <v>30484</v>
      </c>
      <c r="D7458" s="884" t="s">
        <v>28605</v>
      </c>
      <c r="E7458" s="884" t="s">
        <v>30485</v>
      </c>
      <c r="F7458" s="884" t="s">
        <v>30485</v>
      </c>
    </row>
    <row r="7459" customFormat="false" ht="23.25" hidden="false" customHeight="false" outlineLevel="0" collapsed="false">
      <c r="A7459" s="884" t="s">
        <v>28603</v>
      </c>
      <c r="B7459" s="884" t="n">
        <v>1420</v>
      </c>
      <c r="C7459" s="885" t="s">
        <v>30486</v>
      </c>
      <c r="D7459" s="884" t="s">
        <v>28605</v>
      </c>
      <c r="E7459" s="884" t="s">
        <v>19898</v>
      </c>
      <c r="F7459" s="884" t="s">
        <v>19898</v>
      </c>
    </row>
    <row r="7460" customFormat="false" ht="23.25" hidden="false" customHeight="false" outlineLevel="0" collapsed="false">
      <c r="A7460" s="884" t="s">
        <v>28603</v>
      </c>
      <c r="B7460" s="884" t="n">
        <v>1419</v>
      </c>
      <c r="C7460" s="885" t="s">
        <v>30487</v>
      </c>
      <c r="D7460" s="884" t="s">
        <v>28605</v>
      </c>
      <c r="E7460" s="884" t="s">
        <v>16868</v>
      </c>
      <c r="F7460" s="884" t="s">
        <v>16868</v>
      </c>
    </row>
    <row r="7461" customFormat="false" ht="23.25" hidden="false" customHeight="false" outlineLevel="0" collapsed="false">
      <c r="A7461" s="884" t="s">
        <v>28603</v>
      </c>
      <c r="B7461" s="884" t="n">
        <v>1414</v>
      </c>
      <c r="C7461" s="885" t="s">
        <v>30488</v>
      </c>
      <c r="D7461" s="884" t="s">
        <v>28605</v>
      </c>
      <c r="E7461" s="884" t="s">
        <v>18705</v>
      </c>
      <c r="F7461" s="884" t="s">
        <v>18705</v>
      </c>
    </row>
    <row r="7462" customFormat="false" ht="23.25" hidden="false" customHeight="false" outlineLevel="0" collapsed="false">
      <c r="A7462" s="884" t="s">
        <v>28603</v>
      </c>
      <c r="B7462" s="884" t="n">
        <v>1413</v>
      </c>
      <c r="C7462" s="885" t="s">
        <v>30489</v>
      </c>
      <c r="D7462" s="884" t="s">
        <v>28605</v>
      </c>
      <c r="E7462" s="884" t="s">
        <v>29209</v>
      </c>
      <c r="F7462" s="884" t="s">
        <v>29209</v>
      </c>
    </row>
    <row r="7463" customFormat="false" ht="23.25" hidden="false" customHeight="false" outlineLevel="0" collapsed="false">
      <c r="A7463" s="884" t="s">
        <v>28603</v>
      </c>
      <c r="B7463" s="884" t="n">
        <v>1412</v>
      </c>
      <c r="C7463" s="885" t="s">
        <v>30490</v>
      </c>
      <c r="D7463" s="884" t="s">
        <v>28605</v>
      </c>
      <c r="E7463" s="884" t="s">
        <v>25187</v>
      </c>
      <c r="F7463" s="884" t="s">
        <v>25187</v>
      </c>
    </row>
    <row r="7464" customFormat="false" ht="23.25" hidden="false" customHeight="false" outlineLevel="0" collapsed="false">
      <c r="A7464" s="884" t="s">
        <v>28603</v>
      </c>
      <c r="B7464" s="884" t="n">
        <v>1411</v>
      </c>
      <c r="C7464" s="885" t="s">
        <v>30491</v>
      </c>
      <c r="D7464" s="884" t="s">
        <v>28605</v>
      </c>
      <c r="E7464" s="884" t="s">
        <v>30492</v>
      </c>
      <c r="F7464" s="884" t="s">
        <v>30492</v>
      </c>
    </row>
    <row r="7465" customFormat="false" ht="23.25" hidden="false" customHeight="false" outlineLevel="0" collapsed="false">
      <c r="A7465" s="884" t="s">
        <v>28603</v>
      </c>
      <c r="B7465" s="884" t="n">
        <v>1406</v>
      </c>
      <c r="C7465" s="885" t="s">
        <v>30493</v>
      </c>
      <c r="D7465" s="884" t="s">
        <v>28605</v>
      </c>
      <c r="E7465" s="884" t="s">
        <v>13696</v>
      </c>
      <c r="F7465" s="884" t="s">
        <v>13696</v>
      </c>
    </row>
    <row r="7466" customFormat="false" ht="23.25" hidden="false" customHeight="false" outlineLevel="0" collapsed="false">
      <c r="A7466" s="884" t="s">
        <v>28603</v>
      </c>
      <c r="B7466" s="884" t="n">
        <v>1407</v>
      </c>
      <c r="C7466" s="885" t="s">
        <v>30494</v>
      </c>
      <c r="D7466" s="884" t="s">
        <v>28605</v>
      </c>
      <c r="E7466" s="884" t="s">
        <v>30495</v>
      </c>
      <c r="F7466" s="884" t="s">
        <v>30495</v>
      </c>
    </row>
    <row r="7467" customFormat="false" ht="23.25" hidden="false" customHeight="false" outlineLevel="0" collapsed="false">
      <c r="A7467" s="884" t="s">
        <v>28603</v>
      </c>
      <c r="B7467" s="884" t="n">
        <v>1404</v>
      </c>
      <c r="C7467" s="885" t="s">
        <v>30496</v>
      </c>
      <c r="D7467" s="884" t="s">
        <v>28605</v>
      </c>
      <c r="E7467" s="884" t="s">
        <v>8577</v>
      </c>
      <c r="F7467" s="884" t="s">
        <v>8577</v>
      </c>
    </row>
    <row r="7468" customFormat="false" ht="34.5" hidden="false" customHeight="false" outlineLevel="0" collapsed="false">
      <c r="A7468" s="884" t="s">
        <v>28603</v>
      </c>
      <c r="B7468" s="884" t="n">
        <v>11281</v>
      </c>
      <c r="C7468" s="885" t="s">
        <v>30497</v>
      </c>
      <c r="D7468" s="884" t="s">
        <v>28605</v>
      </c>
      <c r="E7468" s="884" t="s">
        <v>30498</v>
      </c>
      <c r="F7468" s="884" t="s">
        <v>30498</v>
      </c>
    </row>
    <row r="7469" customFormat="false" ht="45.75" hidden="false" customHeight="false" outlineLevel="0" collapsed="false">
      <c r="A7469" s="884" t="s">
        <v>28603</v>
      </c>
      <c r="B7469" s="884" t="n">
        <v>40699</v>
      </c>
      <c r="C7469" s="885" t="s">
        <v>30499</v>
      </c>
      <c r="D7469" s="884" t="s">
        <v>28605</v>
      </c>
      <c r="E7469" s="884" t="s">
        <v>30500</v>
      </c>
      <c r="F7469" s="884" t="s">
        <v>30500</v>
      </c>
    </row>
    <row r="7470" customFormat="false" ht="45.75" hidden="false" customHeight="false" outlineLevel="0" collapsed="false">
      <c r="A7470" s="884" t="s">
        <v>28603</v>
      </c>
      <c r="B7470" s="884" t="n">
        <v>40701</v>
      </c>
      <c r="C7470" s="885" t="s">
        <v>30501</v>
      </c>
      <c r="D7470" s="884" t="s">
        <v>28605</v>
      </c>
      <c r="E7470" s="884" t="s">
        <v>30502</v>
      </c>
      <c r="F7470" s="884" t="s">
        <v>30502</v>
      </c>
    </row>
    <row r="7471" customFormat="false" ht="45.75" hidden="false" customHeight="false" outlineLevel="0" collapsed="false">
      <c r="A7471" s="884" t="s">
        <v>28603</v>
      </c>
      <c r="B7471" s="884" t="n">
        <v>1442</v>
      </c>
      <c r="C7471" s="885" t="s">
        <v>30503</v>
      </c>
      <c r="D7471" s="884" t="s">
        <v>28605</v>
      </c>
      <c r="E7471" s="884" t="s">
        <v>30504</v>
      </c>
      <c r="F7471" s="884" t="s">
        <v>30504</v>
      </c>
    </row>
    <row r="7472" customFormat="false" ht="45.75" hidden="false" customHeight="false" outlineLevel="0" collapsed="false">
      <c r="A7472" s="884" t="s">
        <v>28603</v>
      </c>
      <c r="B7472" s="884" t="n">
        <v>13457</v>
      </c>
      <c r="C7472" s="885" t="s">
        <v>30505</v>
      </c>
      <c r="D7472" s="884" t="s">
        <v>28605</v>
      </c>
      <c r="E7472" s="884" t="s">
        <v>30506</v>
      </c>
      <c r="F7472" s="884" t="s">
        <v>30506</v>
      </c>
    </row>
    <row r="7473" customFormat="false" ht="45.75" hidden="false" customHeight="false" outlineLevel="0" collapsed="false">
      <c r="A7473" s="884" t="s">
        <v>28603</v>
      </c>
      <c r="B7473" s="884" t="n">
        <v>40700</v>
      </c>
      <c r="C7473" s="885" t="s">
        <v>30507</v>
      </c>
      <c r="D7473" s="884" t="s">
        <v>28605</v>
      </c>
      <c r="E7473" s="884" t="s">
        <v>30508</v>
      </c>
      <c r="F7473" s="884" t="s">
        <v>30508</v>
      </c>
    </row>
    <row r="7474" customFormat="false" ht="15" hidden="false" customHeight="false" outlineLevel="0" collapsed="false">
      <c r="A7474" s="884" t="s">
        <v>28603</v>
      </c>
      <c r="B7474" s="884" t="n">
        <v>13458</v>
      </c>
      <c r="C7474" s="885" t="s">
        <v>30509</v>
      </c>
      <c r="D7474" s="884" t="s">
        <v>28605</v>
      </c>
      <c r="E7474" s="884" t="s">
        <v>30510</v>
      </c>
      <c r="F7474" s="884" t="s">
        <v>30510</v>
      </c>
    </row>
    <row r="7475" customFormat="false" ht="23.25" hidden="false" customHeight="false" outlineLevel="0" collapsed="false">
      <c r="A7475" s="884" t="s">
        <v>28603</v>
      </c>
      <c r="B7475" s="884" t="n">
        <v>36524</v>
      </c>
      <c r="C7475" s="885" t="s">
        <v>30511</v>
      </c>
      <c r="D7475" s="884" t="s">
        <v>28605</v>
      </c>
      <c r="E7475" s="884" t="s">
        <v>30512</v>
      </c>
      <c r="F7475" s="884" t="s">
        <v>30512</v>
      </c>
    </row>
    <row r="7476" customFormat="false" ht="23.25" hidden="false" customHeight="false" outlineLevel="0" collapsed="false">
      <c r="A7476" s="884" t="s">
        <v>28603</v>
      </c>
      <c r="B7476" s="884" t="n">
        <v>36526</v>
      </c>
      <c r="C7476" s="885" t="s">
        <v>30513</v>
      </c>
      <c r="D7476" s="884" t="s">
        <v>28605</v>
      </c>
      <c r="E7476" s="884" t="s">
        <v>30514</v>
      </c>
      <c r="F7476" s="884" t="s">
        <v>30514</v>
      </c>
    </row>
    <row r="7477" customFormat="false" ht="23.25" hidden="false" customHeight="false" outlineLevel="0" collapsed="false">
      <c r="A7477" s="884" t="s">
        <v>28603</v>
      </c>
      <c r="B7477" s="884" t="n">
        <v>36523</v>
      </c>
      <c r="C7477" s="885" t="s">
        <v>30515</v>
      </c>
      <c r="D7477" s="884" t="s">
        <v>28605</v>
      </c>
      <c r="E7477" s="884" t="s">
        <v>30516</v>
      </c>
      <c r="F7477" s="884" t="s">
        <v>30516</v>
      </c>
    </row>
    <row r="7478" customFormat="false" ht="23.25" hidden="false" customHeight="false" outlineLevel="0" collapsed="false">
      <c r="A7478" s="884" t="s">
        <v>28603</v>
      </c>
      <c r="B7478" s="884" t="n">
        <v>36527</v>
      </c>
      <c r="C7478" s="885" t="s">
        <v>30517</v>
      </c>
      <c r="D7478" s="884" t="s">
        <v>28605</v>
      </c>
      <c r="E7478" s="884" t="s">
        <v>30518</v>
      </c>
      <c r="F7478" s="884" t="s">
        <v>30518</v>
      </c>
    </row>
    <row r="7479" customFormat="false" ht="23.25" hidden="false" customHeight="false" outlineLevel="0" collapsed="false">
      <c r="A7479" s="884" t="s">
        <v>28603</v>
      </c>
      <c r="B7479" s="884" t="n">
        <v>13803</v>
      </c>
      <c r="C7479" s="885" t="s">
        <v>30519</v>
      </c>
      <c r="D7479" s="884" t="s">
        <v>28605</v>
      </c>
      <c r="E7479" s="884" t="s">
        <v>30520</v>
      </c>
      <c r="F7479" s="884" t="s">
        <v>30520</v>
      </c>
    </row>
    <row r="7480" customFormat="false" ht="23.25" hidden="false" customHeight="false" outlineLevel="0" collapsed="false">
      <c r="A7480" s="884" t="s">
        <v>28603</v>
      </c>
      <c r="B7480" s="884" t="n">
        <v>38642</v>
      </c>
      <c r="C7480" s="885" t="s">
        <v>30521</v>
      </c>
      <c r="D7480" s="884" t="s">
        <v>28605</v>
      </c>
      <c r="E7480" s="884" t="s">
        <v>30522</v>
      </c>
      <c r="F7480" s="884" t="s">
        <v>30522</v>
      </c>
    </row>
    <row r="7481" customFormat="false" ht="23.25" hidden="false" customHeight="false" outlineLevel="0" collapsed="false">
      <c r="A7481" s="884" t="s">
        <v>28603</v>
      </c>
      <c r="B7481" s="884" t="n">
        <v>36522</v>
      </c>
      <c r="C7481" s="885" t="s">
        <v>30523</v>
      </c>
      <c r="D7481" s="884" t="s">
        <v>28605</v>
      </c>
      <c r="E7481" s="884" t="s">
        <v>30524</v>
      </c>
      <c r="F7481" s="884" t="s">
        <v>30524</v>
      </c>
    </row>
    <row r="7482" customFormat="false" ht="23.25" hidden="false" customHeight="false" outlineLevel="0" collapsed="false">
      <c r="A7482" s="884" t="s">
        <v>28603</v>
      </c>
      <c r="B7482" s="884" t="n">
        <v>36525</v>
      </c>
      <c r="C7482" s="885" t="s">
        <v>30525</v>
      </c>
      <c r="D7482" s="884" t="s">
        <v>28605</v>
      </c>
      <c r="E7482" s="884" t="s">
        <v>30526</v>
      </c>
      <c r="F7482" s="884" t="s">
        <v>30526</v>
      </c>
    </row>
    <row r="7483" customFormat="false" ht="23.25" hidden="false" customHeight="false" outlineLevel="0" collapsed="false">
      <c r="A7483" s="884" t="s">
        <v>28603</v>
      </c>
      <c r="B7483" s="884" t="n">
        <v>41991</v>
      </c>
      <c r="C7483" s="885" t="s">
        <v>30527</v>
      </c>
      <c r="D7483" s="884" t="s">
        <v>28605</v>
      </c>
      <c r="E7483" s="884" t="s">
        <v>30528</v>
      </c>
      <c r="F7483" s="884" t="s">
        <v>30528</v>
      </c>
    </row>
    <row r="7484" customFormat="false" ht="15" hidden="false" customHeight="false" outlineLevel="0" collapsed="false">
      <c r="A7484" s="884" t="s">
        <v>28603</v>
      </c>
      <c r="B7484" s="884" t="n">
        <v>34348</v>
      </c>
      <c r="C7484" s="885" t="s">
        <v>30529</v>
      </c>
      <c r="D7484" s="884" t="s">
        <v>28683</v>
      </c>
      <c r="E7484" s="884" t="s">
        <v>16455</v>
      </c>
      <c r="F7484" s="884" t="s">
        <v>16455</v>
      </c>
    </row>
    <row r="7485" customFormat="false" ht="15" hidden="false" customHeight="false" outlineLevel="0" collapsed="false">
      <c r="A7485" s="884" t="s">
        <v>28603</v>
      </c>
      <c r="B7485" s="884" t="n">
        <v>34347</v>
      </c>
      <c r="C7485" s="885" t="s">
        <v>30530</v>
      </c>
      <c r="D7485" s="884" t="s">
        <v>28683</v>
      </c>
      <c r="E7485" s="884" t="s">
        <v>20639</v>
      </c>
      <c r="F7485" s="884" t="s">
        <v>20639</v>
      </c>
    </row>
    <row r="7486" customFormat="false" ht="23.25" hidden="false" customHeight="false" outlineLevel="0" collapsed="false">
      <c r="A7486" s="884" t="s">
        <v>28603</v>
      </c>
      <c r="B7486" s="884" t="n">
        <v>11146</v>
      </c>
      <c r="C7486" s="885" t="s">
        <v>30531</v>
      </c>
      <c r="D7486" s="884" t="s">
        <v>28626</v>
      </c>
      <c r="E7486" s="884" t="s">
        <v>30532</v>
      </c>
      <c r="F7486" s="884" t="s">
        <v>30532</v>
      </c>
    </row>
    <row r="7487" customFormat="false" ht="23.25" hidden="false" customHeight="false" outlineLevel="0" collapsed="false">
      <c r="A7487" s="884" t="s">
        <v>28603</v>
      </c>
      <c r="B7487" s="884" t="n">
        <v>11147</v>
      </c>
      <c r="C7487" s="885" t="s">
        <v>30533</v>
      </c>
      <c r="D7487" s="884" t="s">
        <v>28626</v>
      </c>
      <c r="E7487" s="884" t="s">
        <v>30534</v>
      </c>
      <c r="F7487" s="884" t="s">
        <v>30534</v>
      </c>
    </row>
    <row r="7488" customFormat="false" ht="23.25" hidden="false" customHeight="false" outlineLevel="0" collapsed="false">
      <c r="A7488" s="884" t="s">
        <v>28603</v>
      </c>
      <c r="B7488" s="884" t="n">
        <v>34872</v>
      </c>
      <c r="C7488" s="885" t="s">
        <v>30535</v>
      </c>
      <c r="D7488" s="884" t="s">
        <v>28626</v>
      </c>
      <c r="E7488" s="884" t="s">
        <v>30536</v>
      </c>
      <c r="F7488" s="884" t="s">
        <v>30536</v>
      </c>
    </row>
    <row r="7489" customFormat="false" ht="23.25" hidden="false" customHeight="false" outlineLevel="0" collapsed="false">
      <c r="A7489" s="884" t="s">
        <v>28603</v>
      </c>
      <c r="B7489" s="884" t="n">
        <v>34491</v>
      </c>
      <c r="C7489" s="885" t="s">
        <v>30537</v>
      </c>
      <c r="D7489" s="884" t="s">
        <v>28626</v>
      </c>
      <c r="E7489" s="884" t="s">
        <v>30538</v>
      </c>
      <c r="F7489" s="884" t="s">
        <v>30538</v>
      </c>
    </row>
    <row r="7490" customFormat="false" ht="23.25" hidden="false" customHeight="false" outlineLevel="0" collapsed="false">
      <c r="A7490" s="884" t="s">
        <v>28603</v>
      </c>
      <c r="B7490" s="884" t="n">
        <v>34770</v>
      </c>
      <c r="C7490" s="885" t="s">
        <v>30539</v>
      </c>
      <c r="D7490" s="884" t="s">
        <v>30284</v>
      </c>
      <c r="E7490" s="884" t="s">
        <v>30540</v>
      </c>
      <c r="F7490" s="884" t="s">
        <v>30540</v>
      </c>
    </row>
    <row r="7491" customFormat="false" ht="23.25" hidden="false" customHeight="false" outlineLevel="0" collapsed="false">
      <c r="A7491" s="884" t="s">
        <v>28603</v>
      </c>
      <c r="B7491" s="884" t="n">
        <v>1518</v>
      </c>
      <c r="C7491" s="885" t="s">
        <v>30541</v>
      </c>
      <c r="D7491" s="884" t="s">
        <v>30284</v>
      </c>
      <c r="E7491" s="884" t="s">
        <v>30542</v>
      </c>
      <c r="F7491" s="884" t="s">
        <v>30542</v>
      </c>
    </row>
    <row r="7492" customFormat="false" ht="23.25" hidden="false" customHeight="false" outlineLevel="0" collapsed="false">
      <c r="A7492" s="884" t="s">
        <v>28603</v>
      </c>
      <c r="B7492" s="884" t="n">
        <v>41965</v>
      </c>
      <c r="C7492" s="885" t="s">
        <v>30543</v>
      </c>
      <c r="D7492" s="884" t="s">
        <v>30284</v>
      </c>
      <c r="E7492" s="884" t="s">
        <v>30544</v>
      </c>
      <c r="F7492" s="884" t="s">
        <v>30544</v>
      </c>
    </row>
    <row r="7493" customFormat="false" ht="23.25" hidden="false" customHeight="false" outlineLevel="0" collapsed="false">
      <c r="A7493" s="884" t="s">
        <v>28603</v>
      </c>
      <c r="B7493" s="884" t="n">
        <v>34492</v>
      </c>
      <c r="C7493" s="885" t="s">
        <v>30545</v>
      </c>
      <c r="D7493" s="884" t="s">
        <v>28626</v>
      </c>
      <c r="E7493" s="884" t="s">
        <v>30546</v>
      </c>
      <c r="F7493" s="884" t="s">
        <v>30546</v>
      </c>
    </row>
    <row r="7494" customFormat="false" ht="23.25" hidden="false" customHeight="false" outlineLevel="0" collapsed="false">
      <c r="A7494" s="884" t="s">
        <v>28603</v>
      </c>
      <c r="B7494" s="884" t="n">
        <v>1524</v>
      </c>
      <c r="C7494" s="885" t="s">
        <v>30547</v>
      </c>
      <c r="D7494" s="884" t="s">
        <v>28626</v>
      </c>
      <c r="E7494" s="884" t="s">
        <v>30548</v>
      </c>
      <c r="F7494" s="884" t="s">
        <v>30548</v>
      </c>
    </row>
    <row r="7495" customFormat="false" ht="23.25" hidden="false" customHeight="false" outlineLevel="0" collapsed="false">
      <c r="A7495" s="884" t="s">
        <v>28603</v>
      </c>
      <c r="B7495" s="884" t="n">
        <v>38404</v>
      </c>
      <c r="C7495" s="885" t="s">
        <v>30549</v>
      </c>
      <c r="D7495" s="884" t="s">
        <v>28626</v>
      </c>
      <c r="E7495" s="884" t="s">
        <v>30550</v>
      </c>
      <c r="F7495" s="884" t="s">
        <v>30550</v>
      </c>
    </row>
    <row r="7496" customFormat="false" ht="23.25" hidden="false" customHeight="false" outlineLevel="0" collapsed="false">
      <c r="A7496" s="884" t="s">
        <v>28603</v>
      </c>
      <c r="B7496" s="884" t="n">
        <v>39849</v>
      </c>
      <c r="C7496" s="885" t="s">
        <v>30551</v>
      </c>
      <c r="D7496" s="884" t="s">
        <v>28626</v>
      </c>
      <c r="E7496" s="884" t="s">
        <v>30552</v>
      </c>
      <c r="F7496" s="884" t="s">
        <v>30552</v>
      </c>
    </row>
    <row r="7497" customFormat="false" ht="23.25" hidden="false" customHeight="false" outlineLevel="0" collapsed="false">
      <c r="A7497" s="884" t="s">
        <v>28603</v>
      </c>
      <c r="B7497" s="884" t="n">
        <v>38464</v>
      </c>
      <c r="C7497" s="885" t="s">
        <v>30553</v>
      </c>
      <c r="D7497" s="884" t="s">
        <v>28626</v>
      </c>
      <c r="E7497" s="884" t="s">
        <v>30554</v>
      </c>
      <c r="F7497" s="884" t="s">
        <v>30554</v>
      </c>
    </row>
    <row r="7498" customFormat="false" ht="23.25" hidden="false" customHeight="false" outlineLevel="0" collapsed="false">
      <c r="A7498" s="884" t="s">
        <v>28603</v>
      </c>
      <c r="B7498" s="884" t="n">
        <v>34493</v>
      </c>
      <c r="C7498" s="885" t="s">
        <v>30555</v>
      </c>
      <c r="D7498" s="884" t="s">
        <v>28626</v>
      </c>
      <c r="E7498" s="884" t="s">
        <v>30556</v>
      </c>
      <c r="F7498" s="884" t="s">
        <v>30556</v>
      </c>
    </row>
    <row r="7499" customFormat="false" ht="23.25" hidden="false" customHeight="false" outlineLevel="0" collapsed="false">
      <c r="A7499" s="884" t="s">
        <v>28603</v>
      </c>
      <c r="B7499" s="884" t="n">
        <v>1527</v>
      </c>
      <c r="C7499" s="885" t="s">
        <v>30557</v>
      </c>
      <c r="D7499" s="884" t="s">
        <v>28626</v>
      </c>
      <c r="E7499" s="884" t="s">
        <v>30558</v>
      </c>
      <c r="F7499" s="884" t="s">
        <v>30558</v>
      </c>
    </row>
    <row r="7500" customFormat="false" ht="23.25" hidden="false" customHeight="false" outlineLevel="0" collapsed="false">
      <c r="A7500" s="884" t="s">
        <v>28603</v>
      </c>
      <c r="B7500" s="884" t="n">
        <v>38405</v>
      </c>
      <c r="C7500" s="885" t="s">
        <v>30559</v>
      </c>
      <c r="D7500" s="884" t="s">
        <v>28626</v>
      </c>
      <c r="E7500" s="884" t="s">
        <v>30560</v>
      </c>
      <c r="F7500" s="884" t="s">
        <v>30560</v>
      </c>
    </row>
    <row r="7501" customFormat="false" ht="23.25" hidden="false" customHeight="false" outlineLevel="0" collapsed="false">
      <c r="A7501" s="884" t="s">
        <v>28603</v>
      </c>
      <c r="B7501" s="884" t="n">
        <v>38408</v>
      </c>
      <c r="C7501" s="885" t="s">
        <v>30561</v>
      </c>
      <c r="D7501" s="884" t="s">
        <v>28626</v>
      </c>
      <c r="E7501" s="884" t="s">
        <v>30562</v>
      </c>
      <c r="F7501" s="884" t="s">
        <v>30562</v>
      </c>
    </row>
    <row r="7502" customFormat="false" ht="23.25" hidden="false" customHeight="false" outlineLevel="0" collapsed="false">
      <c r="A7502" s="884" t="s">
        <v>28603</v>
      </c>
      <c r="B7502" s="884" t="n">
        <v>34494</v>
      </c>
      <c r="C7502" s="885" t="s">
        <v>30563</v>
      </c>
      <c r="D7502" s="884" t="s">
        <v>28626</v>
      </c>
      <c r="E7502" s="884" t="s">
        <v>30564</v>
      </c>
      <c r="F7502" s="884" t="s">
        <v>30564</v>
      </c>
    </row>
    <row r="7503" customFormat="false" ht="23.25" hidden="false" customHeight="false" outlineLevel="0" collapsed="false">
      <c r="A7503" s="884" t="s">
        <v>28603</v>
      </c>
      <c r="B7503" s="884" t="n">
        <v>1525</v>
      </c>
      <c r="C7503" s="885" t="s">
        <v>30565</v>
      </c>
      <c r="D7503" s="884" t="s">
        <v>28626</v>
      </c>
      <c r="E7503" s="884" t="s">
        <v>30566</v>
      </c>
      <c r="F7503" s="884" t="s">
        <v>30566</v>
      </c>
    </row>
    <row r="7504" customFormat="false" ht="23.25" hidden="false" customHeight="false" outlineLevel="0" collapsed="false">
      <c r="A7504" s="884" t="s">
        <v>28603</v>
      </c>
      <c r="B7504" s="884" t="n">
        <v>38406</v>
      </c>
      <c r="C7504" s="885" t="s">
        <v>30567</v>
      </c>
      <c r="D7504" s="884" t="s">
        <v>28626</v>
      </c>
      <c r="E7504" s="884" t="s">
        <v>17395</v>
      </c>
      <c r="F7504" s="884" t="s">
        <v>17395</v>
      </c>
    </row>
    <row r="7505" customFormat="false" ht="23.25" hidden="false" customHeight="false" outlineLevel="0" collapsed="false">
      <c r="A7505" s="884" t="s">
        <v>28603</v>
      </c>
      <c r="B7505" s="884" t="n">
        <v>38409</v>
      </c>
      <c r="C7505" s="885" t="s">
        <v>30568</v>
      </c>
      <c r="D7505" s="884" t="s">
        <v>28626</v>
      </c>
      <c r="E7505" s="884" t="s">
        <v>30569</v>
      </c>
      <c r="F7505" s="884" t="s">
        <v>30569</v>
      </c>
    </row>
    <row r="7506" customFormat="false" ht="23.25" hidden="false" customHeight="false" outlineLevel="0" collapsed="false">
      <c r="A7506" s="884" t="s">
        <v>28603</v>
      </c>
      <c r="B7506" s="884" t="n">
        <v>34495</v>
      </c>
      <c r="C7506" s="885" t="s">
        <v>30570</v>
      </c>
      <c r="D7506" s="884" t="s">
        <v>28626</v>
      </c>
      <c r="E7506" s="884" t="s">
        <v>30571</v>
      </c>
      <c r="F7506" s="884" t="s">
        <v>30571</v>
      </c>
    </row>
    <row r="7507" customFormat="false" ht="23.25" hidden="false" customHeight="false" outlineLevel="0" collapsed="false">
      <c r="A7507" s="884" t="s">
        <v>28603</v>
      </c>
      <c r="B7507" s="884" t="n">
        <v>11145</v>
      </c>
      <c r="C7507" s="885" t="s">
        <v>30572</v>
      </c>
      <c r="D7507" s="884" t="s">
        <v>28626</v>
      </c>
      <c r="E7507" s="884" t="s">
        <v>30573</v>
      </c>
      <c r="F7507" s="884" t="s">
        <v>30573</v>
      </c>
    </row>
    <row r="7508" customFormat="false" ht="23.25" hidden="false" customHeight="false" outlineLevel="0" collapsed="false">
      <c r="A7508" s="884" t="s">
        <v>28603</v>
      </c>
      <c r="B7508" s="884" t="n">
        <v>34496</v>
      </c>
      <c r="C7508" s="885" t="s">
        <v>30574</v>
      </c>
      <c r="D7508" s="884" t="s">
        <v>28626</v>
      </c>
      <c r="E7508" s="884" t="s">
        <v>30575</v>
      </c>
      <c r="F7508" s="884" t="s">
        <v>30575</v>
      </c>
    </row>
    <row r="7509" customFormat="false" ht="23.25" hidden="false" customHeight="false" outlineLevel="0" collapsed="false">
      <c r="A7509" s="884" t="s">
        <v>28603</v>
      </c>
      <c r="B7509" s="884" t="n">
        <v>34479</v>
      </c>
      <c r="C7509" s="885" t="s">
        <v>30576</v>
      </c>
      <c r="D7509" s="884" t="s">
        <v>28626</v>
      </c>
      <c r="E7509" s="884" t="s">
        <v>30577</v>
      </c>
      <c r="F7509" s="884" t="s">
        <v>30577</v>
      </c>
    </row>
    <row r="7510" customFormat="false" ht="23.25" hidden="false" customHeight="false" outlineLevel="0" collapsed="false">
      <c r="A7510" s="884" t="s">
        <v>28603</v>
      </c>
      <c r="B7510" s="884" t="n">
        <v>34481</v>
      </c>
      <c r="C7510" s="885" t="s">
        <v>30578</v>
      </c>
      <c r="D7510" s="884" t="s">
        <v>28626</v>
      </c>
      <c r="E7510" s="884" t="s">
        <v>30579</v>
      </c>
      <c r="F7510" s="884" t="s">
        <v>30579</v>
      </c>
    </row>
    <row r="7511" customFormat="false" ht="23.25" hidden="false" customHeight="false" outlineLevel="0" collapsed="false">
      <c r="A7511" s="884" t="s">
        <v>28603</v>
      </c>
      <c r="B7511" s="884" t="n">
        <v>34483</v>
      </c>
      <c r="C7511" s="885" t="s">
        <v>30580</v>
      </c>
      <c r="D7511" s="884" t="s">
        <v>28626</v>
      </c>
      <c r="E7511" s="884" t="s">
        <v>30581</v>
      </c>
      <c r="F7511" s="884" t="s">
        <v>30581</v>
      </c>
    </row>
    <row r="7512" customFormat="false" ht="23.25" hidden="false" customHeight="false" outlineLevel="0" collapsed="false">
      <c r="A7512" s="884" t="s">
        <v>28603</v>
      </c>
      <c r="B7512" s="884" t="n">
        <v>34485</v>
      </c>
      <c r="C7512" s="885" t="s">
        <v>30582</v>
      </c>
      <c r="D7512" s="884" t="s">
        <v>28626</v>
      </c>
      <c r="E7512" s="884" t="s">
        <v>30583</v>
      </c>
      <c r="F7512" s="884" t="s">
        <v>30583</v>
      </c>
    </row>
    <row r="7513" customFormat="false" ht="23.25" hidden="false" customHeight="false" outlineLevel="0" collapsed="false">
      <c r="A7513" s="884" t="s">
        <v>28603</v>
      </c>
      <c r="B7513" s="884" t="n">
        <v>34497</v>
      </c>
      <c r="C7513" s="885" t="s">
        <v>30584</v>
      </c>
      <c r="D7513" s="884" t="s">
        <v>28626</v>
      </c>
      <c r="E7513" s="884" t="s">
        <v>30585</v>
      </c>
      <c r="F7513" s="884" t="s">
        <v>30585</v>
      </c>
    </row>
    <row r="7514" customFormat="false" ht="23.25" hidden="false" customHeight="false" outlineLevel="0" collapsed="false">
      <c r="A7514" s="884" t="s">
        <v>28603</v>
      </c>
      <c r="B7514" s="884" t="n">
        <v>14041</v>
      </c>
      <c r="C7514" s="885" t="s">
        <v>30586</v>
      </c>
      <c r="D7514" s="884" t="s">
        <v>28626</v>
      </c>
      <c r="E7514" s="884" t="s">
        <v>30587</v>
      </c>
      <c r="F7514" s="884" t="s">
        <v>30587</v>
      </c>
    </row>
    <row r="7515" customFormat="false" ht="23.25" hidden="false" customHeight="false" outlineLevel="0" collapsed="false">
      <c r="A7515" s="884" t="s">
        <v>28603</v>
      </c>
      <c r="B7515" s="884" t="n">
        <v>1523</v>
      </c>
      <c r="C7515" s="885" t="s">
        <v>30588</v>
      </c>
      <c r="D7515" s="884" t="s">
        <v>28626</v>
      </c>
      <c r="E7515" s="884" t="s">
        <v>30589</v>
      </c>
      <c r="F7515" s="884" t="s">
        <v>30589</v>
      </c>
    </row>
    <row r="7516" customFormat="false" ht="15" hidden="false" customHeight="false" outlineLevel="0" collapsed="false">
      <c r="A7516" s="884" t="s">
        <v>28603</v>
      </c>
      <c r="B7516" s="884" t="n">
        <v>14052</v>
      </c>
      <c r="C7516" s="885" t="s">
        <v>30590</v>
      </c>
      <c r="D7516" s="884" t="s">
        <v>28605</v>
      </c>
      <c r="E7516" s="884" t="s">
        <v>30591</v>
      </c>
      <c r="F7516" s="884" t="s">
        <v>30591</v>
      </c>
    </row>
    <row r="7517" customFormat="false" ht="15" hidden="false" customHeight="false" outlineLevel="0" collapsed="false">
      <c r="A7517" s="884" t="s">
        <v>28603</v>
      </c>
      <c r="B7517" s="884" t="n">
        <v>14054</v>
      </c>
      <c r="C7517" s="885" t="s">
        <v>30592</v>
      </c>
      <c r="D7517" s="884" t="s">
        <v>28605</v>
      </c>
      <c r="E7517" s="884" t="s">
        <v>16048</v>
      </c>
      <c r="F7517" s="884" t="s">
        <v>16048</v>
      </c>
    </row>
    <row r="7518" customFormat="false" ht="15" hidden="false" customHeight="false" outlineLevel="0" collapsed="false">
      <c r="A7518" s="884" t="s">
        <v>28603</v>
      </c>
      <c r="B7518" s="884" t="n">
        <v>14053</v>
      </c>
      <c r="C7518" s="885" t="s">
        <v>30593</v>
      </c>
      <c r="D7518" s="884" t="s">
        <v>28605</v>
      </c>
      <c r="E7518" s="884" t="s">
        <v>15778</v>
      </c>
      <c r="F7518" s="884" t="s">
        <v>15778</v>
      </c>
    </row>
    <row r="7519" customFormat="false" ht="15" hidden="false" customHeight="false" outlineLevel="0" collapsed="false">
      <c r="A7519" s="884" t="s">
        <v>28603</v>
      </c>
      <c r="B7519" s="884" t="n">
        <v>2558</v>
      </c>
      <c r="C7519" s="885" t="s">
        <v>30594</v>
      </c>
      <c r="D7519" s="884" t="s">
        <v>28605</v>
      </c>
      <c r="E7519" s="884" t="s">
        <v>12036</v>
      </c>
      <c r="F7519" s="884" t="s">
        <v>12036</v>
      </c>
    </row>
    <row r="7520" customFormat="false" ht="15" hidden="false" customHeight="false" outlineLevel="0" collapsed="false">
      <c r="A7520" s="884" t="s">
        <v>28603</v>
      </c>
      <c r="B7520" s="884" t="n">
        <v>2560</v>
      </c>
      <c r="C7520" s="885" t="s">
        <v>30595</v>
      </c>
      <c r="D7520" s="884" t="s">
        <v>28605</v>
      </c>
      <c r="E7520" s="884" t="s">
        <v>30596</v>
      </c>
      <c r="F7520" s="884" t="s">
        <v>30596</v>
      </c>
    </row>
    <row r="7521" customFormat="false" ht="15" hidden="false" customHeight="false" outlineLevel="0" collapsed="false">
      <c r="A7521" s="884" t="s">
        <v>28603</v>
      </c>
      <c r="B7521" s="884" t="n">
        <v>2559</v>
      </c>
      <c r="C7521" s="885" t="s">
        <v>30597</v>
      </c>
      <c r="D7521" s="884" t="s">
        <v>28605</v>
      </c>
      <c r="E7521" s="884" t="s">
        <v>23140</v>
      </c>
      <c r="F7521" s="884" t="s">
        <v>23140</v>
      </c>
    </row>
    <row r="7522" customFormat="false" ht="15" hidden="false" customHeight="false" outlineLevel="0" collapsed="false">
      <c r="A7522" s="884" t="s">
        <v>28603</v>
      </c>
      <c r="B7522" s="884" t="n">
        <v>2592</v>
      </c>
      <c r="C7522" s="885" t="s">
        <v>30598</v>
      </c>
      <c r="D7522" s="884" t="s">
        <v>28605</v>
      </c>
      <c r="E7522" s="884" t="s">
        <v>30599</v>
      </c>
      <c r="F7522" s="884" t="s">
        <v>30599</v>
      </c>
    </row>
    <row r="7523" customFormat="false" ht="15" hidden="false" customHeight="false" outlineLevel="0" collapsed="false">
      <c r="A7523" s="884" t="s">
        <v>28603</v>
      </c>
      <c r="B7523" s="884" t="n">
        <v>2566</v>
      </c>
      <c r="C7523" s="885" t="s">
        <v>30600</v>
      </c>
      <c r="D7523" s="884" t="s">
        <v>28605</v>
      </c>
      <c r="E7523" s="884" t="s">
        <v>21800</v>
      </c>
      <c r="F7523" s="884" t="s">
        <v>21800</v>
      </c>
    </row>
    <row r="7524" customFormat="false" ht="15" hidden="false" customHeight="false" outlineLevel="0" collapsed="false">
      <c r="A7524" s="884" t="s">
        <v>28603</v>
      </c>
      <c r="B7524" s="884" t="n">
        <v>2589</v>
      </c>
      <c r="C7524" s="885" t="s">
        <v>30601</v>
      </c>
      <c r="D7524" s="884" t="s">
        <v>28605</v>
      </c>
      <c r="E7524" s="884" t="s">
        <v>20436</v>
      </c>
      <c r="F7524" s="884" t="s">
        <v>20436</v>
      </c>
    </row>
    <row r="7525" customFormat="false" ht="15" hidden="false" customHeight="false" outlineLevel="0" collapsed="false">
      <c r="A7525" s="884" t="s">
        <v>28603</v>
      </c>
      <c r="B7525" s="884" t="n">
        <v>2591</v>
      </c>
      <c r="C7525" s="885" t="s">
        <v>30602</v>
      </c>
      <c r="D7525" s="884" t="s">
        <v>28605</v>
      </c>
      <c r="E7525" s="884" t="s">
        <v>16723</v>
      </c>
      <c r="F7525" s="884" t="s">
        <v>16723</v>
      </c>
    </row>
    <row r="7526" customFormat="false" ht="15" hidden="false" customHeight="false" outlineLevel="0" collapsed="false">
      <c r="A7526" s="884" t="s">
        <v>28603</v>
      </c>
      <c r="B7526" s="884" t="n">
        <v>2590</v>
      </c>
      <c r="C7526" s="885" t="s">
        <v>30603</v>
      </c>
      <c r="D7526" s="884" t="s">
        <v>28605</v>
      </c>
      <c r="E7526" s="884" t="s">
        <v>15827</v>
      </c>
      <c r="F7526" s="884" t="s">
        <v>15827</v>
      </c>
    </row>
    <row r="7527" customFormat="false" ht="15" hidden="false" customHeight="false" outlineLevel="0" collapsed="false">
      <c r="A7527" s="884" t="s">
        <v>28603</v>
      </c>
      <c r="B7527" s="884" t="n">
        <v>2567</v>
      </c>
      <c r="C7527" s="885" t="s">
        <v>30604</v>
      </c>
      <c r="D7527" s="884" t="s">
        <v>28605</v>
      </c>
      <c r="E7527" s="884" t="s">
        <v>25990</v>
      </c>
      <c r="F7527" s="884" t="s">
        <v>25990</v>
      </c>
    </row>
    <row r="7528" customFormat="false" ht="15" hidden="false" customHeight="false" outlineLevel="0" collapsed="false">
      <c r="A7528" s="884" t="s">
        <v>28603</v>
      </c>
      <c r="B7528" s="884" t="n">
        <v>2565</v>
      </c>
      <c r="C7528" s="885" t="s">
        <v>30605</v>
      </c>
      <c r="D7528" s="884" t="s">
        <v>28605</v>
      </c>
      <c r="E7528" s="884" t="s">
        <v>23474</v>
      </c>
      <c r="F7528" s="884" t="s">
        <v>23474</v>
      </c>
    </row>
    <row r="7529" customFormat="false" ht="15" hidden="false" customHeight="false" outlineLevel="0" collapsed="false">
      <c r="A7529" s="884" t="s">
        <v>28603</v>
      </c>
      <c r="B7529" s="884" t="n">
        <v>2568</v>
      </c>
      <c r="C7529" s="885" t="s">
        <v>30606</v>
      </c>
      <c r="D7529" s="884" t="s">
        <v>28605</v>
      </c>
      <c r="E7529" s="884" t="s">
        <v>30607</v>
      </c>
      <c r="F7529" s="884" t="s">
        <v>30607</v>
      </c>
    </row>
    <row r="7530" customFormat="false" ht="15" hidden="false" customHeight="false" outlineLevel="0" collapsed="false">
      <c r="A7530" s="884" t="s">
        <v>28603</v>
      </c>
      <c r="B7530" s="884" t="n">
        <v>2594</v>
      </c>
      <c r="C7530" s="885" t="s">
        <v>30608</v>
      </c>
      <c r="D7530" s="884" t="s">
        <v>28605</v>
      </c>
      <c r="E7530" s="884" t="s">
        <v>30609</v>
      </c>
      <c r="F7530" s="884" t="s">
        <v>30609</v>
      </c>
    </row>
    <row r="7531" customFormat="false" ht="15" hidden="false" customHeight="false" outlineLevel="0" collapsed="false">
      <c r="A7531" s="884" t="s">
        <v>28603</v>
      </c>
      <c r="B7531" s="884" t="n">
        <v>2587</v>
      </c>
      <c r="C7531" s="885" t="s">
        <v>30610</v>
      </c>
      <c r="D7531" s="884" t="s">
        <v>28605</v>
      </c>
      <c r="E7531" s="884" t="s">
        <v>10565</v>
      </c>
      <c r="F7531" s="884" t="s">
        <v>10565</v>
      </c>
    </row>
    <row r="7532" customFormat="false" ht="15" hidden="false" customHeight="false" outlineLevel="0" collapsed="false">
      <c r="A7532" s="884" t="s">
        <v>28603</v>
      </c>
      <c r="B7532" s="884" t="n">
        <v>2588</v>
      </c>
      <c r="C7532" s="885" t="s">
        <v>30611</v>
      </c>
      <c r="D7532" s="884" t="s">
        <v>28605</v>
      </c>
      <c r="E7532" s="884" t="s">
        <v>22005</v>
      </c>
      <c r="F7532" s="884" t="s">
        <v>22005</v>
      </c>
    </row>
    <row r="7533" customFormat="false" ht="15" hidden="false" customHeight="false" outlineLevel="0" collapsed="false">
      <c r="A7533" s="884" t="s">
        <v>28603</v>
      </c>
      <c r="B7533" s="884" t="n">
        <v>2569</v>
      </c>
      <c r="C7533" s="885" t="s">
        <v>30612</v>
      </c>
      <c r="D7533" s="884" t="s">
        <v>28605</v>
      </c>
      <c r="E7533" s="884" t="s">
        <v>19378</v>
      </c>
      <c r="F7533" s="884" t="s">
        <v>19378</v>
      </c>
    </row>
    <row r="7534" customFormat="false" ht="15" hidden="false" customHeight="false" outlineLevel="0" collapsed="false">
      <c r="A7534" s="884" t="s">
        <v>28603</v>
      </c>
      <c r="B7534" s="884" t="n">
        <v>2570</v>
      </c>
      <c r="C7534" s="885" t="s">
        <v>30613</v>
      </c>
      <c r="D7534" s="884" t="s">
        <v>28605</v>
      </c>
      <c r="E7534" s="884" t="s">
        <v>19348</v>
      </c>
      <c r="F7534" s="884" t="s">
        <v>19348</v>
      </c>
    </row>
    <row r="7535" customFormat="false" ht="15" hidden="false" customHeight="false" outlineLevel="0" collapsed="false">
      <c r="A7535" s="884" t="s">
        <v>28603</v>
      </c>
      <c r="B7535" s="884" t="n">
        <v>2571</v>
      </c>
      <c r="C7535" s="885" t="s">
        <v>30614</v>
      </c>
      <c r="D7535" s="884" t="s">
        <v>28605</v>
      </c>
      <c r="E7535" s="884" t="s">
        <v>21834</v>
      </c>
      <c r="F7535" s="884" t="s">
        <v>21834</v>
      </c>
    </row>
    <row r="7536" customFormat="false" ht="15" hidden="false" customHeight="false" outlineLevel="0" collapsed="false">
      <c r="A7536" s="884" t="s">
        <v>28603</v>
      </c>
      <c r="B7536" s="884" t="n">
        <v>2593</v>
      </c>
      <c r="C7536" s="885" t="s">
        <v>30615</v>
      </c>
      <c r="D7536" s="884" t="s">
        <v>28605</v>
      </c>
      <c r="E7536" s="884" t="s">
        <v>30616</v>
      </c>
      <c r="F7536" s="884" t="s">
        <v>30616</v>
      </c>
    </row>
    <row r="7537" customFormat="false" ht="15" hidden="false" customHeight="false" outlineLevel="0" collapsed="false">
      <c r="A7537" s="884" t="s">
        <v>28603</v>
      </c>
      <c r="B7537" s="884" t="n">
        <v>2572</v>
      </c>
      <c r="C7537" s="885" t="s">
        <v>30617</v>
      </c>
      <c r="D7537" s="884" t="s">
        <v>28605</v>
      </c>
      <c r="E7537" s="884" t="s">
        <v>30618</v>
      </c>
      <c r="F7537" s="884" t="s">
        <v>30618</v>
      </c>
    </row>
    <row r="7538" customFormat="false" ht="15" hidden="false" customHeight="false" outlineLevel="0" collapsed="false">
      <c r="A7538" s="884" t="s">
        <v>28603</v>
      </c>
      <c r="B7538" s="884" t="n">
        <v>2595</v>
      </c>
      <c r="C7538" s="885" t="s">
        <v>30619</v>
      </c>
      <c r="D7538" s="884" t="s">
        <v>28605</v>
      </c>
      <c r="E7538" s="884" t="s">
        <v>30620</v>
      </c>
      <c r="F7538" s="884" t="s">
        <v>30620</v>
      </c>
    </row>
    <row r="7539" customFormat="false" ht="15" hidden="false" customHeight="false" outlineLevel="0" collapsed="false">
      <c r="A7539" s="884" t="s">
        <v>28603</v>
      </c>
      <c r="B7539" s="884" t="n">
        <v>2576</v>
      </c>
      <c r="C7539" s="885" t="s">
        <v>30621</v>
      </c>
      <c r="D7539" s="884" t="s">
        <v>28605</v>
      </c>
      <c r="E7539" s="884" t="s">
        <v>16995</v>
      </c>
      <c r="F7539" s="884" t="s">
        <v>16995</v>
      </c>
    </row>
    <row r="7540" customFormat="false" ht="15" hidden="false" customHeight="false" outlineLevel="0" collapsed="false">
      <c r="A7540" s="884" t="s">
        <v>28603</v>
      </c>
      <c r="B7540" s="884" t="n">
        <v>2575</v>
      </c>
      <c r="C7540" s="885" t="s">
        <v>30622</v>
      </c>
      <c r="D7540" s="884" t="s">
        <v>28605</v>
      </c>
      <c r="E7540" s="884" t="s">
        <v>20263</v>
      </c>
      <c r="F7540" s="884" t="s">
        <v>20263</v>
      </c>
    </row>
    <row r="7541" customFormat="false" ht="15" hidden="false" customHeight="false" outlineLevel="0" collapsed="false">
      <c r="A7541" s="884" t="s">
        <v>28603</v>
      </c>
      <c r="B7541" s="884" t="n">
        <v>2573</v>
      </c>
      <c r="C7541" s="885" t="s">
        <v>30623</v>
      </c>
      <c r="D7541" s="884" t="s">
        <v>28605</v>
      </c>
      <c r="E7541" s="884" t="s">
        <v>17048</v>
      </c>
      <c r="F7541" s="884" t="s">
        <v>17048</v>
      </c>
    </row>
    <row r="7542" customFormat="false" ht="15" hidden="false" customHeight="false" outlineLevel="0" collapsed="false">
      <c r="A7542" s="884" t="s">
        <v>28603</v>
      </c>
      <c r="B7542" s="884" t="n">
        <v>2586</v>
      </c>
      <c r="C7542" s="885" t="s">
        <v>30624</v>
      </c>
      <c r="D7542" s="884" t="s">
        <v>28605</v>
      </c>
      <c r="E7542" s="884" t="s">
        <v>30625</v>
      </c>
      <c r="F7542" s="884" t="s">
        <v>30625</v>
      </c>
    </row>
    <row r="7543" customFormat="false" ht="15" hidden="false" customHeight="false" outlineLevel="0" collapsed="false">
      <c r="A7543" s="884" t="s">
        <v>28603</v>
      </c>
      <c r="B7543" s="884" t="n">
        <v>2577</v>
      </c>
      <c r="C7543" s="885" t="s">
        <v>30626</v>
      </c>
      <c r="D7543" s="884" t="s">
        <v>28605</v>
      </c>
      <c r="E7543" s="884" t="s">
        <v>30627</v>
      </c>
      <c r="F7543" s="884" t="s">
        <v>30627</v>
      </c>
    </row>
    <row r="7544" customFormat="false" ht="15" hidden="false" customHeight="false" outlineLevel="0" collapsed="false">
      <c r="A7544" s="884" t="s">
        <v>28603</v>
      </c>
      <c r="B7544" s="884" t="n">
        <v>2574</v>
      </c>
      <c r="C7544" s="885" t="s">
        <v>30628</v>
      </c>
      <c r="D7544" s="884" t="s">
        <v>28605</v>
      </c>
      <c r="E7544" s="884" t="s">
        <v>17019</v>
      </c>
      <c r="F7544" s="884" t="s">
        <v>17019</v>
      </c>
    </row>
    <row r="7545" customFormat="false" ht="15" hidden="false" customHeight="false" outlineLevel="0" collapsed="false">
      <c r="A7545" s="884" t="s">
        <v>28603</v>
      </c>
      <c r="B7545" s="884" t="n">
        <v>2578</v>
      </c>
      <c r="C7545" s="885" t="s">
        <v>30629</v>
      </c>
      <c r="D7545" s="884" t="s">
        <v>28605</v>
      </c>
      <c r="E7545" s="884" t="s">
        <v>30630</v>
      </c>
      <c r="F7545" s="884" t="s">
        <v>30630</v>
      </c>
    </row>
    <row r="7546" customFormat="false" ht="15" hidden="false" customHeight="false" outlineLevel="0" collapsed="false">
      <c r="A7546" s="884" t="s">
        <v>28603</v>
      </c>
      <c r="B7546" s="884" t="n">
        <v>2585</v>
      </c>
      <c r="C7546" s="885" t="s">
        <v>30631</v>
      </c>
      <c r="D7546" s="884" t="s">
        <v>28605</v>
      </c>
      <c r="E7546" s="884" t="s">
        <v>30632</v>
      </c>
      <c r="F7546" s="884" t="s">
        <v>30632</v>
      </c>
    </row>
    <row r="7547" customFormat="false" ht="15" hidden="false" customHeight="false" outlineLevel="0" collapsed="false">
      <c r="A7547" s="884" t="s">
        <v>28603</v>
      </c>
      <c r="B7547" s="884" t="n">
        <v>12008</v>
      </c>
      <c r="C7547" s="885" t="s">
        <v>30633</v>
      </c>
      <c r="D7547" s="884" t="s">
        <v>28605</v>
      </c>
      <c r="E7547" s="884" t="s">
        <v>26235</v>
      </c>
      <c r="F7547" s="884" t="s">
        <v>26235</v>
      </c>
    </row>
    <row r="7548" customFormat="false" ht="15" hidden="false" customHeight="false" outlineLevel="0" collapsed="false">
      <c r="A7548" s="884" t="s">
        <v>28603</v>
      </c>
      <c r="B7548" s="884" t="n">
        <v>2582</v>
      </c>
      <c r="C7548" s="885" t="s">
        <v>30634</v>
      </c>
      <c r="D7548" s="884" t="s">
        <v>28605</v>
      </c>
      <c r="E7548" s="884" t="s">
        <v>29980</v>
      </c>
      <c r="F7548" s="884" t="s">
        <v>29980</v>
      </c>
    </row>
    <row r="7549" customFormat="false" ht="15" hidden="false" customHeight="false" outlineLevel="0" collapsed="false">
      <c r="A7549" s="884" t="s">
        <v>28603</v>
      </c>
      <c r="B7549" s="884" t="n">
        <v>2597</v>
      </c>
      <c r="C7549" s="885" t="s">
        <v>30635</v>
      </c>
      <c r="D7549" s="884" t="s">
        <v>28605</v>
      </c>
      <c r="E7549" s="884" t="s">
        <v>25184</v>
      </c>
      <c r="F7549" s="884" t="s">
        <v>25184</v>
      </c>
    </row>
    <row r="7550" customFormat="false" ht="15" hidden="false" customHeight="false" outlineLevel="0" collapsed="false">
      <c r="A7550" s="884" t="s">
        <v>28603</v>
      </c>
      <c r="B7550" s="884" t="n">
        <v>2579</v>
      </c>
      <c r="C7550" s="885" t="s">
        <v>30636</v>
      </c>
      <c r="D7550" s="884" t="s">
        <v>28605</v>
      </c>
      <c r="E7550" s="884" t="s">
        <v>29734</v>
      </c>
      <c r="F7550" s="884" t="s">
        <v>29734</v>
      </c>
    </row>
    <row r="7551" customFormat="false" ht="15" hidden="false" customHeight="false" outlineLevel="0" collapsed="false">
      <c r="A7551" s="884" t="s">
        <v>28603</v>
      </c>
      <c r="B7551" s="884" t="n">
        <v>2581</v>
      </c>
      <c r="C7551" s="885" t="s">
        <v>30637</v>
      </c>
      <c r="D7551" s="884" t="s">
        <v>28605</v>
      </c>
      <c r="E7551" s="884" t="s">
        <v>12596</v>
      </c>
      <c r="F7551" s="884" t="s">
        <v>12596</v>
      </c>
    </row>
    <row r="7552" customFormat="false" ht="15" hidden="false" customHeight="false" outlineLevel="0" collapsed="false">
      <c r="A7552" s="884" t="s">
        <v>28603</v>
      </c>
      <c r="B7552" s="884" t="n">
        <v>2596</v>
      </c>
      <c r="C7552" s="885" t="s">
        <v>30638</v>
      </c>
      <c r="D7552" s="884" t="s">
        <v>28605</v>
      </c>
      <c r="E7552" s="884" t="s">
        <v>25482</v>
      </c>
      <c r="F7552" s="884" t="s">
        <v>25482</v>
      </c>
    </row>
    <row r="7553" customFormat="false" ht="15" hidden="false" customHeight="false" outlineLevel="0" collapsed="false">
      <c r="A7553" s="884" t="s">
        <v>28603</v>
      </c>
      <c r="B7553" s="884" t="n">
        <v>2580</v>
      </c>
      <c r="C7553" s="885" t="s">
        <v>30639</v>
      </c>
      <c r="D7553" s="884" t="s">
        <v>28605</v>
      </c>
      <c r="E7553" s="884" t="s">
        <v>9694</v>
      </c>
      <c r="F7553" s="884" t="s">
        <v>9694</v>
      </c>
    </row>
    <row r="7554" customFormat="false" ht="15" hidden="false" customHeight="false" outlineLevel="0" collapsed="false">
      <c r="A7554" s="884" t="s">
        <v>28603</v>
      </c>
      <c r="B7554" s="884" t="n">
        <v>2583</v>
      </c>
      <c r="C7554" s="885" t="s">
        <v>30640</v>
      </c>
      <c r="D7554" s="884" t="s">
        <v>28605</v>
      </c>
      <c r="E7554" s="884" t="s">
        <v>30641</v>
      </c>
      <c r="F7554" s="884" t="s">
        <v>30641</v>
      </c>
    </row>
    <row r="7555" customFormat="false" ht="15" hidden="false" customHeight="false" outlineLevel="0" collapsed="false">
      <c r="A7555" s="884" t="s">
        <v>28603</v>
      </c>
      <c r="B7555" s="884" t="n">
        <v>2584</v>
      </c>
      <c r="C7555" s="885" t="s">
        <v>30642</v>
      </c>
      <c r="D7555" s="884" t="s">
        <v>28605</v>
      </c>
      <c r="E7555" s="884" t="s">
        <v>30643</v>
      </c>
      <c r="F7555" s="884" t="s">
        <v>30643</v>
      </c>
    </row>
    <row r="7556" customFormat="false" ht="15" hidden="false" customHeight="false" outlineLevel="0" collapsed="false">
      <c r="A7556" s="884" t="s">
        <v>28603</v>
      </c>
      <c r="B7556" s="884" t="n">
        <v>12010</v>
      </c>
      <c r="C7556" s="885" t="s">
        <v>30644</v>
      </c>
      <c r="D7556" s="884" t="s">
        <v>28605</v>
      </c>
      <c r="E7556" s="884" t="s">
        <v>21998</v>
      </c>
      <c r="F7556" s="884" t="s">
        <v>21998</v>
      </c>
    </row>
    <row r="7557" customFormat="false" ht="15" hidden="false" customHeight="false" outlineLevel="0" collapsed="false">
      <c r="A7557" s="884" t="s">
        <v>28603</v>
      </c>
      <c r="B7557" s="884" t="n">
        <v>39329</v>
      </c>
      <c r="C7557" s="885" t="s">
        <v>30645</v>
      </c>
      <c r="D7557" s="884" t="s">
        <v>28605</v>
      </c>
      <c r="E7557" s="884" t="s">
        <v>8869</v>
      </c>
      <c r="F7557" s="884" t="s">
        <v>8869</v>
      </c>
    </row>
    <row r="7558" customFormat="false" ht="15" hidden="false" customHeight="false" outlineLevel="0" collapsed="false">
      <c r="A7558" s="884" t="s">
        <v>28603</v>
      </c>
      <c r="B7558" s="884" t="n">
        <v>39330</v>
      </c>
      <c r="C7558" s="885" t="s">
        <v>30646</v>
      </c>
      <c r="D7558" s="884" t="s">
        <v>28605</v>
      </c>
      <c r="E7558" s="884" t="s">
        <v>30647</v>
      </c>
      <c r="F7558" s="884" t="s">
        <v>30647</v>
      </c>
    </row>
    <row r="7559" customFormat="false" ht="15" hidden="false" customHeight="false" outlineLevel="0" collapsed="false">
      <c r="A7559" s="884" t="s">
        <v>28603</v>
      </c>
      <c r="B7559" s="884" t="n">
        <v>39332</v>
      </c>
      <c r="C7559" s="885" t="s">
        <v>30648</v>
      </c>
      <c r="D7559" s="884" t="s">
        <v>28605</v>
      </c>
      <c r="E7559" s="884" t="s">
        <v>22048</v>
      </c>
      <c r="F7559" s="884" t="s">
        <v>22048</v>
      </c>
    </row>
    <row r="7560" customFormat="false" ht="15" hidden="false" customHeight="false" outlineLevel="0" collapsed="false">
      <c r="A7560" s="884" t="s">
        <v>28603</v>
      </c>
      <c r="B7560" s="884" t="n">
        <v>39331</v>
      </c>
      <c r="C7560" s="885" t="s">
        <v>30649</v>
      </c>
      <c r="D7560" s="884" t="s">
        <v>28605</v>
      </c>
      <c r="E7560" s="884" t="s">
        <v>9897</v>
      </c>
      <c r="F7560" s="884" t="s">
        <v>9897</v>
      </c>
    </row>
    <row r="7561" customFormat="false" ht="15" hidden="false" customHeight="false" outlineLevel="0" collapsed="false">
      <c r="A7561" s="884" t="s">
        <v>28603</v>
      </c>
      <c r="B7561" s="884" t="n">
        <v>39333</v>
      </c>
      <c r="C7561" s="885" t="s">
        <v>30650</v>
      </c>
      <c r="D7561" s="884" t="s">
        <v>28605</v>
      </c>
      <c r="E7561" s="884" t="s">
        <v>15861</v>
      </c>
      <c r="F7561" s="884" t="s">
        <v>15861</v>
      </c>
    </row>
    <row r="7562" customFormat="false" ht="15" hidden="false" customHeight="false" outlineLevel="0" collapsed="false">
      <c r="A7562" s="884" t="s">
        <v>28603</v>
      </c>
      <c r="B7562" s="884" t="n">
        <v>39335</v>
      </c>
      <c r="C7562" s="885" t="s">
        <v>30651</v>
      </c>
      <c r="D7562" s="884" t="s">
        <v>28605</v>
      </c>
      <c r="E7562" s="884" t="s">
        <v>16930</v>
      </c>
      <c r="F7562" s="884" t="s">
        <v>16930</v>
      </c>
    </row>
    <row r="7563" customFormat="false" ht="15" hidden="false" customHeight="false" outlineLevel="0" collapsed="false">
      <c r="A7563" s="884" t="s">
        <v>28603</v>
      </c>
      <c r="B7563" s="884" t="n">
        <v>39334</v>
      </c>
      <c r="C7563" s="885" t="s">
        <v>30652</v>
      </c>
      <c r="D7563" s="884" t="s">
        <v>28605</v>
      </c>
      <c r="E7563" s="884" t="s">
        <v>15778</v>
      </c>
      <c r="F7563" s="884" t="s">
        <v>15778</v>
      </c>
    </row>
    <row r="7564" customFormat="false" ht="15" hidden="false" customHeight="false" outlineLevel="0" collapsed="false">
      <c r="A7564" s="884" t="s">
        <v>28603</v>
      </c>
      <c r="B7564" s="884" t="n">
        <v>12016</v>
      </c>
      <c r="C7564" s="885" t="s">
        <v>30653</v>
      </c>
      <c r="D7564" s="884" t="s">
        <v>28605</v>
      </c>
      <c r="E7564" s="884" t="s">
        <v>8923</v>
      </c>
      <c r="F7564" s="884" t="s">
        <v>8923</v>
      </c>
    </row>
    <row r="7565" customFormat="false" ht="15" hidden="false" customHeight="false" outlineLevel="0" collapsed="false">
      <c r="A7565" s="884" t="s">
        <v>28603</v>
      </c>
      <c r="B7565" s="884" t="n">
        <v>12015</v>
      </c>
      <c r="C7565" s="885" t="s">
        <v>30654</v>
      </c>
      <c r="D7565" s="884" t="s">
        <v>28605</v>
      </c>
      <c r="E7565" s="884" t="s">
        <v>17038</v>
      </c>
      <c r="F7565" s="884" t="s">
        <v>17038</v>
      </c>
    </row>
    <row r="7566" customFormat="false" ht="15" hidden="false" customHeight="false" outlineLevel="0" collapsed="false">
      <c r="A7566" s="884" t="s">
        <v>28603</v>
      </c>
      <c r="B7566" s="884" t="n">
        <v>12020</v>
      </c>
      <c r="C7566" s="885" t="s">
        <v>30655</v>
      </c>
      <c r="D7566" s="884" t="s">
        <v>28605</v>
      </c>
      <c r="E7566" s="884" t="s">
        <v>8923</v>
      </c>
      <c r="F7566" s="884" t="s">
        <v>8923</v>
      </c>
    </row>
    <row r="7567" customFormat="false" ht="15" hidden="false" customHeight="false" outlineLevel="0" collapsed="false">
      <c r="A7567" s="884" t="s">
        <v>28603</v>
      </c>
      <c r="B7567" s="884" t="n">
        <v>12019</v>
      </c>
      <c r="C7567" s="885" t="s">
        <v>30656</v>
      </c>
      <c r="D7567" s="884" t="s">
        <v>28605</v>
      </c>
      <c r="E7567" s="884" t="s">
        <v>17038</v>
      </c>
      <c r="F7567" s="884" t="s">
        <v>17038</v>
      </c>
    </row>
    <row r="7568" customFormat="false" ht="15" hidden="false" customHeight="false" outlineLevel="0" collapsed="false">
      <c r="A7568" s="884" t="s">
        <v>28603</v>
      </c>
      <c r="B7568" s="884" t="n">
        <v>39336</v>
      </c>
      <c r="C7568" s="885" t="s">
        <v>30657</v>
      </c>
      <c r="D7568" s="884" t="s">
        <v>28605</v>
      </c>
      <c r="E7568" s="884" t="s">
        <v>30647</v>
      </c>
      <c r="F7568" s="884" t="s">
        <v>30647</v>
      </c>
    </row>
    <row r="7569" customFormat="false" ht="15" hidden="false" customHeight="false" outlineLevel="0" collapsed="false">
      <c r="A7569" s="884" t="s">
        <v>28603</v>
      </c>
      <c r="B7569" s="884" t="n">
        <v>39338</v>
      </c>
      <c r="C7569" s="885" t="s">
        <v>30658</v>
      </c>
      <c r="D7569" s="884" t="s">
        <v>28605</v>
      </c>
      <c r="E7569" s="884" t="s">
        <v>22048</v>
      </c>
      <c r="F7569" s="884" t="s">
        <v>22048</v>
      </c>
    </row>
    <row r="7570" customFormat="false" ht="15" hidden="false" customHeight="false" outlineLevel="0" collapsed="false">
      <c r="A7570" s="884" t="s">
        <v>28603</v>
      </c>
      <c r="B7570" s="884" t="n">
        <v>39337</v>
      </c>
      <c r="C7570" s="885" t="s">
        <v>30659</v>
      </c>
      <c r="D7570" s="884" t="s">
        <v>28605</v>
      </c>
      <c r="E7570" s="884" t="s">
        <v>9897</v>
      </c>
      <c r="F7570" s="884" t="s">
        <v>9897</v>
      </c>
    </row>
    <row r="7571" customFormat="false" ht="15" hidden="false" customHeight="false" outlineLevel="0" collapsed="false">
      <c r="A7571" s="884" t="s">
        <v>28603</v>
      </c>
      <c r="B7571" s="884" t="n">
        <v>39341</v>
      </c>
      <c r="C7571" s="885" t="s">
        <v>30660</v>
      </c>
      <c r="D7571" s="884" t="s">
        <v>28605</v>
      </c>
      <c r="E7571" s="884" t="s">
        <v>19419</v>
      </c>
      <c r="F7571" s="884" t="s">
        <v>19419</v>
      </c>
    </row>
    <row r="7572" customFormat="false" ht="15" hidden="false" customHeight="false" outlineLevel="0" collapsed="false">
      <c r="A7572" s="884" t="s">
        <v>28603</v>
      </c>
      <c r="B7572" s="884" t="n">
        <v>39340</v>
      </c>
      <c r="C7572" s="885" t="s">
        <v>30661</v>
      </c>
      <c r="D7572" s="884" t="s">
        <v>28605</v>
      </c>
      <c r="E7572" s="884" t="s">
        <v>25082</v>
      </c>
      <c r="F7572" s="884" t="s">
        <v>25082</v>
      </c>
    </row>
    <row r="7573" customFormat="false" ht="15" hidden="false" customHeight="false" outlineLevel="0" collapsed="false">
      <c r="A7573" s="884" t="s">
        <v>28603</v>
      </c>
      <c r="B7573" s="884" t="n">
        <v>12025</v>
      </c>
      <c r="C7573" s="885" t="s">
        <v>30662</v>
      </c>
      <c r="D7573" s="884" t="s">
        <v>28605</v>
      </c>
      <c r="E7573" s="884" t="s">
        <v>21167</v>
      </c>
      <c r="F7573" s="884" t="s">
        <v>21167</v>
      </c>
    </row>
    <row r="7574" customFormat="false" ht="15" hidden="false" customHeight="false" outlineLevel="0" collapsed="false">
      <c r="A7574" s="884" t="s">
        <v>28603</v>
      </c>
      <c r="B7574" s="884" t="n">
        <v>39342</v>
      </c>
      <c r="C7574" s="885" t="s">
        <v>30663</v>
      </c>
      <c r="D7574" s="884" t="s">
        <v>28605</v>
      </c>
      <c r="E7574" s="884" t="s">
        <v>19419</v>
      </c>
      <c r="F7574" s="884" t="s">
        <v>19419</v>
      </c>
    </row>
    <row r="7575" customFormat="false" ht="15" hidden="false" customHeight="false" outlineLevel="0" collapsed="false">
      <c r="A7575" s="884" t="s">
        <v>28603</v>
      </c>
      <c r="B7575" s="884" t="n">
        <v>39343</v>
      </c>
      <c r="C7575" s="885" t="s">
        <v>30664</v>
      </c>
      <c r="D7575" s="884" t="s">
        <v>28605</v>
      </c>
      <c r="E7575" s="884" t="s">
        <v>15828</v>
      </c>
      <c r="F7575" s="884" t="s">
        <v>15828</v>
      </c>
    </row>
    <row r="7576" customFormat="false" ht="15" hidden="false" customHeight="false" outlineLevel="0" collapsed="false">
      <c r="A7576" s="884" t="s">
        <v>28603</v>
      </c>
      <c r="B7576" s="884" t="n">
        <v>39345</v>
      </c>
      <c r="C7576" s="885" t="s">
        <v>30665</v>
      </c>
      <c r="D7576" s="884" t="s">
        <v>28605</v>
      </c>
      <c r="E7576" s="884" t="s">
        <v>16810</v>
      </c>
      <c r="F7576" s="884" t="s">
        <v>16810</v>
      </c>
    </row>
    <row r="7577" customFormat="false" ht="15" hidden="false" customHeight="false" outlineLevel="0" collapsed="false">
      <c r="A7577" s="884" t="s">
        <v>28603</v>
      </c>
      <c r="B7577" s="884" t="n">
        <v>39344</v>
      </c>
      <c r="C7577" s="885" t="s">
        <v>30666</v>
      </c>
      <c r="D7577" s="884" t="s">
        <v>28605</v>
      </c>
      <c r="E7577" s="884" t="s">
        <v>25058</v>
      </c>
      <c r="F7577" s="884" t="s">
        <v>25058</v>
      </c>
    </row>
    <row r="7578" customFormat="false" ht="15" hidden="false" customHeight="false" outlineLevel="0" collapsed="false">
      <c r="A7578" s="884" t="s">
        <v>28603</v>
      </c>
      <c r="B7578" s="884" t="n">
        <v>12623</v>
      </c>
      <c r="C7578" s="885" t="s">
        <v>30667</v>
      </c>
      <c r="D7578" s="884" t="s">
        <v>28683</v>
      </c>
      <c r="E7578" s="884" t="s">
        <v>19232</v>
      </c>
      <c r="F7578" s="884" t="s">
        <v>19232</v>
      </c>
    </row>
    <row r="7579" customFormat="false" ht="15" hidden="false" customHeight="false" outlineLevel="0" collapsed="false">
      <c r="A7579" s="884" t="s">
        <v>28603</v>
      </c>
      <c r="B7579" s="884" t="n">
        <v>34498</v>
      </c>
      <c r="C7579" s="885" t="s">
        <v>30668</v>
      </c>
      <c r="D7579" s="884" t="s">
        <v>28605</v>
      </c>
      <c r="E7579" s="884" t="s">
        <v>30669</v>
      </c>
      <c r="F7579" s="884" t="s">
        <v>30669</v>
      </c>
    </row>
    <row r="7580" customFormat="false" ht="15" hidden="false" customHeight="false" outlineLevel="0" collapsed="false">
      <c r="A7580" s="884" t="s">
        <v>28603</v>
      </c>
      <c r="B7580" s="884" t="n">
        <v>13244</v>
      </c>
      <c r="C7580" s="885" t="s">
        <v>30670</v>
      </c>
      <c r="D7580" s="884" t="s">
        <v>28605</v>
      </c>
      <c r="E7580" s="884" t="s">
        <v>18406</v>
      </c>
      <c r="F7580" s="884" t="s">
        <v>18406</v>
      </c>
    </row>
    <row r="7581" customFormat="false" ht="23.25" hidden="false" customHeight="false" outlineLevel="0" collapsed="false">
      <c r="A7581" s="884" t="s">
        <v>28603</v>
      </c>
      <c r="B7581" s="884" t="n">
        <v>38998</v>
      </c>
      <c r="C7581" s="885" t="s">
        <v>30671</v>
      </c>
      <c r="D7581" s="884" t="s">
        <v>28605</v>
      </c>
      <c r="E7581" s="884" t="s">
        <v>18435</v>
      </c>
      <c r="F7581" s="884" t="s">
        <v>18435</v>
      </c>
    </row>
    <row r="7582" customFormat="false" ht="23.25" hidden="false" customHeight="false" outlineLevel="0" collapsed="false">
      <c r="A7582" s="884" t="s">
        <v>28603</v>
      </c>
      <c r="B7582" s="884" t="n">
        <v>38999</v>
      </c>
      <c r="C7582" s="885" t="s">
        <v>30672</v>
      </c>
      <c r="D7582" s="884" t="s">
        <v>28605</v>
      </c>
      <c r="E7582" s="884" t="s">
        <v>20234</v>
      </c>
      <c r="F7582" s="884" t="s">
        <v>20234</v>
      </c>
    </row>
    <row r="7583" customFormat="false" ht="23.25" hidden="false" customHeight="false" outlineLevel="0" collapsed="false">
      <c r="A7583" s="884" t="s">
        <v>28603</v>
      </c>
      <c r="B7583" s="884" t="n">
        <v>38996</v>
      </c>
      <c r="C7583" s="885" t="s">
        <v>30673</v>
      </c>
      <c r="D7583" s="884" t="s">
        <v>28605</v>
      </c>
      <c r="E7583" s="884" t="s">
        <v>8923</v>
      </c>
      <c r="F7583" s="884" t="s">
        <v>8923</v>
      </c>
    </row>
    <row r="7584" customFormat="false" ht="23.25" hidden="false" customHeight="false" outlineLevel="0" collapsed="false">
      <c r="A7584" s="884" t="s">
        <v>28603</v>
      </c>
      <c r="B7584" s="884" t="n">
        <v>38997</v>
      </c>
      <c r="C7584" s="885" t="s">
        <v>30674</v>
      </c>
      <c r="D7584" s="884" t="s">
        <v>28605</v>
      </c>
      <c r="E7584" s="884" t="s">
        <v>30675</v>
      </c>
      <c r="F7584" s="884" t="s">
        <v>30675</v>
      </c>
    </row>
    <row r="7585" customFormat="false" ht="15" hidden="false" customHeight="false" outlineLevel="0" collapsed="false">
      <c r="A7585" s="884" t="s">
        <v>28603</v>
      </c>
      <c r="B7585" s="884" t="n">
        <v>39862</v>
      </c>
      <c r="C7585" s="885" t="s">
        <v>30676</v>
      </c>
      <c r="D7585" s="884" t="s">
        <v>28605</v>
      </c>
      <c r="E7585" s="884" t="s">
        <v>15912</v>
      </c>
      <c r="F7585" s="884" t="s">
        <v>15912</v>
      </c>
    </row>
    <row r="7586" customFormat="false" ht="15" hidden="false" customHeight="false" outlineLevel="0" collapsed="false">
      <c r="A7586" s="884" t="s">
        <v>28603</v>
      </c>
      <c r="B7586" s="884" t="n">
        <v>39863</v>
      </c>
      <c r="C7586" s="885" t="s">
        <v>30677</v>
      </c>
      <c r="D7586" s="884" t="s">
        <v>28605</v>
      </c>
      <c r="E7586" s="884" t="s">
        <v>15788</v>
      </c>
      <c r="F7586" s="884" t="s">
        <v>15788</v>
      </c>
    </row>
    <row r="7587" customFormat="false" ht="15" hidden="false" customHeight="false" outlineLevel="0" collapsed="false">
      <c r="A7587" s="884" t="s">
        <v>28603</v>
      </c>
      <c r="B7587" s="884" t="n">
        <v>39864</v>
      </c>
      <c r="C7587" s="885" t="s">
        <v>30678</v>
      </c>
      <c r="D7587" s="884" t="s">
        <v>28605</v>
      </c>
      <c r="E7587" s="884" t="s">
        <v>23834</v>
      </c>
      <c r="F7587" s="884" t="s">
        <v>23834</v>
      </c>
    </row>
    <row r="7588" customFormat="false" ht="15" hidden="false" customHeight="false" outlineLevel="0" collapsed="false">
      <c r="A7588" s="884" t="s">
        <v>28603</v>
      </c>
      <c r="B7588" s="884" t="n">
        <v>39865</v>
      </c>
      <c r="C7588" s="885" t="s">
        <v>30679</v>
      </c>
      <c r="D7588" s="884" t="s">
        <v>28605</v>
      </c>
      <c r="E7588" s="884" t="s">
        <v>19942</v>
      </c>
      <c r="F7588" s="884" t="s">
        <v>19942</v>
      </c>
    </row>
    <row r="7589" customFormat="false" ht="23.25" hidden="false" customHeight="false" outlineLevel="0" collapsed="false">
      <c r="A7589" s="884" t="s">
        <v>28603</v>
      </c>
      <c r="B7589" s="884" t="n">
        <v>2517</v>
      </c>
      <c r="C7589" s="885" t="s">
        <v>30680</v>
      </c>
      <c r="D7589" s="884" t="s">
        <v>28605</v>
      </c>
      <c r="E7589" s="884" t="s">
        <v>30681</v>
      </c>
      <c r="F7589" s="884" t="s">
        <v>30681</v>
      </c>
    </row>
    <row r="7590" customFormat="false" ht="23.25" hidden="false" customHeight="false" outlineLevel="0" collapsed="false">
      <c r="A7590" s="884" t="s">
        <v>28603</v>
      </c>
      <c r="B7590" s="884" t="n">
        <v>2522</v>
      </c>
      <c r="C7590" s="885" t="s">
        <v>30682</v>
      </c>
      <c r="D7590" s="884" t="s">
        <v>28605</v>
      </c>
      <c r="E7590" s="884" t="s">
        <v>19753</v>
      </c>
      <c r="F7590" s="884" t="s">
        <v>19753</v>
      </c>
    </row>
    <row r="7591" customFormat="false" ht="23.25" hidden="false" customHeight="false" outlineLevel="0" collapsed="false">
      <c r="A7591" s="884" t="s">
        <v>28603</v>
      </c>
      <c r="B7591" s="884" t="n">
        <v>2548</v>
      </c>
      <c r="C7591" s="885" t="s">
        <v>30683</v>
      </c>
      <c r="D7591" s="884" t="s">
        <v>28605</v>
      </c>
      <c r="E7591" s="884" t="s">
        <v>12712</v>
      </c>
      <c r="F7591" s="884" t="s">
        <v>12712</v>
      </c>
    </row>
    <row r="7592" customFormat="false" ht="23.25" hidden="false" customHeight="false" outlineLevel="0" collapsed="false">
      <c r="A7592" s="884" t="s">
        <v>28603</v>
      </c>
      <c r="B7592" s="884" t="n">
        <v>2516</v>
      </c>
      <c r="C7592" s="885" t="s">
        <v>30684</v>
      </c>
      <c r="D7592" s="884" t="s">
        <v>28605</v>
      </c>
      <c r="E7592" s="884" t="s">
        <v>12776</v>
      </c>
      <c r="F7592" s="884" t="s">
        <v>12776</v>
      </c>
    </row>
    <row r="7593" customFormat="false" ht="23.25" hidden="false" customHeight="false" outlineLevel="0" collapsed="false">
      <c r="A7593" s="884" t="s">
        <v>28603</v>
      </c>
      <c r="B7593" s="884" t="n">
        <v>2518</v>
      </c>
      <c r="C7593" s="885" t="s">
        <v>30685</v>
      </c>
      <c r="D7593" s="884" t="s">
        <v>28605</v>
      </c>
      <c r="E7593" s="884" t="s">
        <v>30686</v>
      </c>
      <c r="F7593" s="884" t="s">
        <v>30686</v>
      </c>
    </row>
    <row r="7594" customFormat="false" ht="23.25" hidden="false" customHeight="false" outlineLevel="0" collapsed="false">
      <c r="A7594" s="884" t="s">
        <v>28603</v>
      </c>
      <c r="B7594" s="884" t="n">
        <v>2521</v>
      </c>
      <c r="C7594" s="885" t="s">
        <v>30687</v>
      </c>
      <c r="D7594" s="884" t="s">
        <v>28605</v>
      </c>
      <c r="E7594" s="884" t="s">
        <v>21747</v>
      </c>
      <c r="F7594" s="884" t="s">
        <v>21747</v>
      </c>
    </row>
    <row r="7595" customFormat="false" ht="23.25" hidden="false" customHeight="false" outlineLevel="0" collapsed="false">
      <c r="A7595" s="884" t="s">
        <v>28603</v>
      </c>
      <c r="B7595" s="884" t="n">
        <v>2515</v>
      </c>
      <c r="C7595" s="885" t="s">
        <v>30688</v>
      </c>
      <c r="D7595" s="884" t="s">
        <v>28605</v>
      </c>
      <c r="E7595" s="884" t="s">
        <v>27282</v>
      </c>
      <c r="F7595" s="884" t="s">
        <v>27282</v>
      </c>
    </row>
    <row r="7596" customFormat="false" ht="23.25" hidden="false" customHeight="false" outlineLevel="0" collapsed="false">
      <c r="A7596" s="884" t="s">
        <v>28603</v>
      </c>
      <c r="B7596" s="884" t="n">
        <v>2519</v>
      </c>
      <c r="C7596" s="885" t="s">
        <v>30689</v>
      </c>
      <c r="D7596" s="884" t="s">
        <v>28605</v>
      </c>
      <c r="E7596" s="884" t="s">
        <v>30690</v>
      </c>
      <c r="F7596" s="884" t="s">
        <v>30690</v>
      </c>
    </row>
    <row r="7597" customFormat="false" ht="23.25" hidden="false" customHeight="false" outlineLevel="0" collapsed="false">
      <c r="A7597" s="884" t="s">
        <v>28603</v>
      </c>
      <c r="B7597" s="884" t="n">
        <v>2520</v>
      </c>
      <c r="C7597" s="885" t="s">
        <v>30691</v>
      </c>
      <c r="D7597" s="884" t="s">
        <v>28605</v>
      </c>
      <c r="E7597" s="884" t="s">
        <v>30692</v>
      </c>
      <c r="F7597" s="884" t="s">
        <v>30692</v>
      </c>
    </row>
    <row r="7598" customFormat="false" ht="15" hidden="false" customHeight="false" outlineLevel="0" collapsed="false">
      <c r="A7598" s="884" t="s">
        <v>28603</v>
      </c>
      <c r="B7598" s="884" t="n">
        <v>1602</v>
      </c>
      <c r="C7598" s="885" t="s">
        <v>30693</v>
      </c>
      <c r="D7598" s="884" t="s">
        <v>28605</v>
      </c>
      <c r="E7598" s="884" t="s">
        <v>21797</v>
      </c>
      <c r="F7598" s="884" t="s">
        <v>21797</v>
      </c>
    </row>
    <row r="7599" customFormat="false" ht="15" hidden="false" customHeight="false" outlineLevel="0" collapsed="false">
      <c r="A7599" s="884" t="s">
        <v>28603</v>
      </c>
      <c r="B7599" s="884" t="n">
        <v>1601</v>
      </c>
      <c r="C7599" s="885" t="s">
        <v>30694</v>
      </c>
      <c r="D7599" s="884" t="s">
        <v>28605</v>
      </c>
      <c r="E7599" s="884" t="s">
        <v>19768</v>
      </c>
      <c r="F7599" s="884" t="s">
        <v>19768</v>
      </c>
    </row>
    <row r="7600" customFormat="false" ht="15" hidden="false" customHeight="false" outlineLevel="0" collapsed="false">
      <c r="A7600" s="884" t="s">
        <v>28603</v>
      </c>
      <c r="B7600" s="884" t="n">
        <v>1598</v>
      </c>
      <c r="C7600" s="885" t="s">
        <v>30695</v>
      </c>
      <c r="D7600" s="884" t="s">
        <v>28605</v>
      </c>
      <c r="E7600" s="884" t="s">
        <v>19502</v>
      </c>
      <c r="F7600" s="884" t="s">
        <v>19502</v>
      </c>
    </row>
    <row r="7601" customFormat="false" ht="15" hidden="false" customHeight="false" outlineLevel="0" collapsed="false">
      <c r="A7601" s="884" t="s">
        <v>28603</v>
      </c>
      <c r="B7601" s="884" t="n">
        <v>1600</v>
      </c>
      <c r="C7601" s="885" t="s">
        <v>30696</v>
      </c>
      <c r="D7601" s="884" t="s">
        <v>28605</v>
      </c>
      <c r="E7601" s="884" t="s">
        <v>23100</v>
      </c>
      <c r="F7601" s="884" t="s">
        <v>23100</v>
      </c>
    </row>
    <row r="7602" customFormat="false" ht="15" hidden="false" customHeight="false" outlineLevel="0" collapsed="false">
      <c r="A7602" s="884" t="s">
        <v>28603</v>
      </c>
      <c r="B7602" s="884" t="n">
        <v>1603</v>
      </c>
      <c r="C7602" s="885" t="s">
        <v>30697</v>
      </c>
      <c r="D7602" s="884" t="s">
        <v>28605</v>
      </c>
      <c r="E7602" s="884" t="s">
        <v>30698</v>
      </c>
      <c r="F7602" s="884" t="s">
        <v>30698</v>
      </c>
    </row>
    <row r="7603" customFormat="false" ht="15" hidden="false" customHeight="false" outlineLevel="0" collapsed="false">
      <c r="A7603" s="884" t="s">
        <v>28603</v>
      </c>
      <c r="B7603" s="884" t="n">
        <v>1599</v>
      </c>
      <c r="C7603" s="885" t="s">
        <v>30699</v>
      </c>
      <c r="D7603" s="884" t="s">
        <v>28605</v>
      </c>
      <c r="E7603" s="884" t="s">
        <v>25193</v>
      </c>
      <c r="F7603" s="884" t="s">
        <v>25193</v>
      </c>
    </row>
    <row r="7604" customFormat="false" ht="15" hidden="false" customHeight="false" outlineLevel="0" collapsed="false">
      <c r="A7604" s="884" t="s">
        <v>28603</v>
      </c>
      <c r="B7604" s="884" t="n">
        <v>1597</v>
      </c>
      <c r="C7604" s="885" t="s">
        <v>30700</v>
      </c>
      <c r="D7604" s="884" t="s">
        <v>28605</v>
      </c>
      <c r="E7604" s="884" t="s">
        <v>18435</v>
      </c>
      <c r="F7604" s="884" t="s">
        <v>18435</v>
      </c>
    </row>
    <row r="7605" customFormat="false" ht="15" hidden="false" customHeight="false" outlineLevel="0" collapsed="false">
      <c r="A7605" s="884" t="s">
        <v>28603</v>
      </c>
      <c r="B7605" s="884" t="n">
        <v>39600</v>
      </c>
      <c r="C7605" s="885" t="s">
        <v>30701</v>
      </c>
      <c r="D7605" s="884" t="s">
        <v>28605</v>
      </c>
      <c r="E7605" s="884" t="s">
        <v>17124</v>
      </c>
      <c r="F7605" s="884" t="s">
        <v>17124</v>
      </c>
    </row>
    <row r="7606" customFormat="false" ht="15" hidden="false" customHeight="false" outlineLevel="0" collapsed="false">
      <c r="A7606" s="884" t="s">
        <v>28603</v>
      </c>
      <c r="B7606" s="884" t="n">
        <v>39601</v>
      </c>
      <c r="C7606" s="885" t="s">
        <v>30702</v>
      </c>
      <c r="D7606" s="884" t="s">
        <v>28605</v>
      </c>
      <c r="E7606" s="884" t="s">
        <v>30703</v>
      </c>
      <c r="F7606" s="884" t="s">
        <v>30703</v>
      </c>
    </row>
    <row r="7607" customFormat="false" ht="15" hidden="false" customHeight="false" outlineLevel="0" collapsed="false">
      <c r="A7607" s="884" t="s">
        <v>28603</v>
      </c>
      <c r="B7607" s="884" t="n">
        <v>39602</v>
      </c>
      <c r="C7607" s="885" t="s">
        <v>30704</v>
      </c>
      <c r="D7607" s="884" t="s">
        <v>28605</v>
      </c>
      <c r="E7607" s="884" t="s">
        <v>28542</v>
      </c>
      <c r="F7607" s="884" t="s">
        <v>28542</v>
      </c>
    </row>
    <row r="7608" customFormat="false" ht="15" hidden="false" customHeight="false" outlineLevel="0" collapsed="false">
      <c r="A7608" s="884" t="s">
        <v>28603</v>
      </c>
      <c r="B7608" s="884" t="n">
        <v>39603</v>
      </c>
      <c r="C7608" s="885" t="s">
        <v>30705</v>
      </c>
      <c r="D7608" s="884" t="s">
        <v>28605</v>
      </c>
      <c r="E7608" s="884" t="s">
        <v>18556</v>
      </c>
      <c r="F7608" s="884" t="s">
        <v>18556</v>
      </c>
    </row>
    <row r="7609" customFormat="false" ht="23.25" hidden="false" customHeight="false" outlineLevel="0" collapsed="false">
      <c r="A7609" s="884" t="s">
        <v>28603</v>
      </c>
      <c r="B7609" s="884" t="n">
        <v>11821</v>
      </c>
      <c r="C7609" s="885" t="s">
        <v>30706</v>
      </c>
      <c r="D7609" s="884" t="s">
        <v>28605</v>
      </c>
      <c r="E7609" s="884" t="s">
        <v>16089</v>
      </c>
      <c r="F7609" s="884" t="s">
        <v>16089</v>
      </c>
    </row>
    <row r="7610" customFormat="false" ht="23.25" hidden="false" customHeight="false" outlineLevel="0" collapsed="false">
      <c r="A7610" s="884" t="s">
        <v>28603</v>
      </c>
      <c r="B7610" s="884" t="n">
        <v>1562</v>
      </c>
      <c r="C7610" s="885" t="s">
        <v>30707</v>
      </c>
      <c r="D7610" s="884" t="s">
        <v>28605</v>
      </c>
      <c r="E7610" s="884" t="s">
        <v>15976</v>
      </c>
      <c r="F7610" s="884" t="s">
        <v>15976</v>
      </c>
    </row>
    <row r="7611" customFormat="false" ht="23.25" hidden="false" customHeight="false" outlineLevel="0" collapsed="false">
      <c r="A7611" s="884" t="s">
        <v>28603</v>
      </c>
      <c r="B7611" s="884" t="n">
        <v>1563</v>
      </c>
      <c r="C7611" s="885" t="s">
        <v>30708</v>
      </c>
      <c r="D7611" s="884" t="s">
        <v>28605</v>
      </c>
      <c r="E7611" s="884" t="s">
        <v>11662</v>
      </c>
      <c r="F7611" s="884" t="s">
        <v>11662</v>
      </c>
    </row>
    <row r="7612" customFormat="false" ht="15" hidden="false" customHeight="false" outlineLevel="0" collapsed="false">
      <c r="A7612" s="884" t="s">
        <v>28603</v>
      </c>
      <c r="B7612" s="884" t="n">
        <v>11856</v>
      </c>
      <c r="C7612" s="885" t="s">
        <v>30709</v>
      </c>
      <c r="D7612" s="884" t="s">
        <v>28605</v>
      </c>
      <c r="E7612" s="884" t="s">
        <v>11152</v>
      </c>
      <c r="F7612" s="884" t="s">
        <v>11152</v>
      </c>
    </row>
    <row r="7613" customFormat="false" ht="15" hidden="false" customHeight="false" outlineLevel="0" collapsed="false">
      <c r="A7613" s="884" t="s">
        <v>28603</v>
      </c>
      <c r="B7613" s="884" t="n">
        <v>11857</v>
      </c>
      <c r="C7613" s="885" t="s">
        <v>30710</v>
      </c>
      <c r="D7613" s="884" t="s">
        <v>28605</v>
      </c>
      <c r="E7613" s="884" t="s">
        <v>12817</v>
      </c>
      <c r="F7613" s="884" t="s">
        <v>12817</v>
      </c>
    </row>
    <row r="7614" customFormat="false" ht="15" hidden="false" customHeight="false" outlineLevel="0" collapsed="false">
      <c r="A7614" s="884" t="s">
        <v>28603</v>
      </c>
      <c r="B7614" s="884" t="n">
        <v>11858</v>
      </c>
      <c r="C7614" s="885" t="s">
        <v>30711</v>
      </c>
      <c r="D7614" s="884" t="s">
        <v>28605</v>
      </c>
      <c r="E7614" s="884" t="s">
        <v>10012</v>
      </c>
      <c r="F7614" s="884" t="s">
        <v>10012</v>
      </c>
    </row>
    <row r="7615" customFormat="false" ht="15" hidden="false" customHeight="false" outlineLevel="0" collapsed="false">
      <c r="A7615" s="884" t="s">
        <v>28603</v>
      </c>
      <c r="B7615" s="884" t="n">
        <v>1539</v>
      </c>
      <c r="C7615" s="885" t="s">
        <v>30712</v>
      </c>
      <c r="D7615" s="884" t="s">
        <v>28605</v>
      </c>
      <c r="E7615" s="884" t="s">
        <v>11794</v>
      </c>
      <c r="F7615" s="884" t="s">
        <v>11794</v>
      </c>
    </row>
    <row r="7616" customFormat="false" ht="15" hidden="false" customHeight="false" outlineLevel="0" collapsed="false">
      <c r="A7616" s="884" t="s">
        <v>28603</v>
      </c>
      <c r="B7616" s="884" t="n">
        <v>11859</v>
      </c>
      <c r="C7616" s="885" t="s">
        <v>30713</v>
      </c>
      <c r="D7616" s="884" t="s">
        <v>28605</v>
      </c>
      <c r="E7616" s="884" t="s">
        <v>30714</v>
      </c>
      <c r="F7616" s="884" t="s">
        <v>30714</v>
      </c>
    </row>
    <row r="7617" customFormat="false" ht="15" hidden="false" customHeight="false" outlineLevel="0" collapsed="false">
      <c r="A7617" s="884" t="s">
        <v>28603</v>
      </c>
      <c r="B7617" s="884" t="n">
        <v>1550</v>
      </c>
      <c r="C7617" s="885" t="s">
        <v>30715</v>
      </c>
      <c r="D7617" s="884" t="s">
        <v>28605</v>
      </c>
      <c r="E7617" s="884" t="s">
        <v>11563</v>
      </c>
      <c r="F7617" s="884" t="s">
        <v>11563</v>
      </c>
    </row>
    <row r="7618" customFormat="false" ht="15" hidden="false" customHeight="false" outlineLevel="0" collapsed="false">
      <c r="A7618" s="884" t="s">
        <v>28603</v>
      </c>
      <c r="B7618" s="884" t="n">
        <v>11854</v>
      </c>
      <c r="C7618" s="885" t="s">
        <v>30716</v>
      </c>
      <c r="D7618" s="884" t="s">
        <v>28605</v>
      </c>
      <c r="E7618" s="884" t="s">
        <v>15873</v>
      </c>
      <c r="F7618" s="884" t="s">
        <v>15873</v>
      </c>
    </row>
    <row r="7619" customFormat="false" ht="15" hidden="false" customHeight="false" outlineLevel="0" collapsed="false">
      <c r="A7619" s="884" t="s">
        <v>28603</v>
      </c>
      <c r="B7619" s="884" t="n">
        <v>11862</v>
      </c>
      <c r="C7619" s="885" t="s">
        <v>30717</v>
      </c>
      <c r="D7619" s="884" t="s">
        <v>28605</v>
      </c>
      <c r="E7619" s="884" t="s">
        <v>10027</v>
      </c>
      <c r="F7619" s="884" t="s">
        <v>10027</v>
      </c>
    </row>
    <row r="7620" customFormat="false" ht="15" hidden="false" customHeight="false" outlineLevel="0" collapsed="false">
      <c r="A7620" s="884" t="s">
        <v>28603</v>
      </c>
      <c r="B7620" s="884" t="n">
        <v>11863</v>
      </c>
      <c r="C7620" s="885" t="s">
        <v>30718</v>
      </c>
      <c r="D7620" s="884" t="s">
        <v>28605</v>
      </c>
      <c r="E7620" s="884" t="s">
        <v>11454</v>
      </c>
      <c r="F7620" s="884" t="s">
        <v>11454</v>
      </c>
    </row>
    <row r="7621" customFormat="false" ht="15" hidden="false" customHeight="false" outlineLevel="0" collapsed="false">
      <c r="A7621" s="884" t="s">
        <v>28603</v>
      </c>
      <c r="B7621" s="884" t="n">
        <v>11855</v>
      </c>
      <c r="C7621" s="885" t="s">
        <v>30719</v>
      </c>
      <c r="D7621" s="884" t="s">
        <v>28605</v>
      </c>
      <c r="E7621" s="884" t="s">
        <v>30720</v>
      </c>
      <c r="F7621" s="884" t="s">
        <v>30720</v>
      </c>
    </row>
    <row r="7622" customFormat="false" ht="15" hidden="false" customHeight="false" outlineLevel="0" collapsed="false">
      <c r="A7622" s="884" t="s">
        <v>28603</v>
      </c>
      <c r="B7622" s="884" t="n">
        <v>11864</v>
      </c>
      <c r="C7622" s="885" t="s">
        <v>30721</v>
      </c>
      <c r="D7622" s="884" t="s">
        <v>28605</v>
      </c>
      <c r="E7622" s="884" t="s">
        <v>30107</v>
      </c>
      <c r="F7622" s="884" t="s">
        <v>30107</v>
      </c>
    </row>
    <row r="7623" customFormat="false" ht="23.25" hidden="false" customHeight="false" outlineLevel="0" collapsed="false">
      <c r="A7623" s="884" t="s">
        <v>28603</v>
      </c>
      <c r="B7623" s="884" t="n">
        <v>2527</v>
      </c>
      <c r="C7623" s="885" t="s">
        <v>30722</v>
      </c>
      <c r="D7623" s="884" t="s">
        <v>28605</v>
      </c>
      <c r="E7623" s="884" t="s">
        <v>16506</v>
      </c>
      <c r="F7623" s="884" t="s">
        <v>16506</v>
      </c>
    </row>
    <row r="7624" customFormat="false" ht="23.25" hidden="false" customHeight="false" outlineLevel="0" collapsed="false">
      <c r="A7624" s="884" t="s">
        <v>28603</v>
      </c>
      <c r="B7624" s="884" t="n">
        <v>2526</v>
      </c>
      <c r="C7624" s="885" t="s">
        <v>30723</v>
      </c>
      <c r="D7624" s="884" t="s">
        <v>28605</v>
      </c>
      <c r="E7624" s="884" t="s">
        <v>11089</v>
      </c>
      <c r="F7624" s="884" t="s">
        <v>11089</v>
      </c>
    </row>
    <row r="7625" customFormat="false" ht="23.25" hidden="false" customHeight="false" outlineLevel="0" collapsed="false">
      <c r="A7625" s="884" t="s">
        <v>28603</v>
      </c>
      <c r="B7625" s="884" t="n">
        <v>2487</v>
      </c>
      <c r="C7625" s="885" t="s">
        <v>30724</v>
      </c>
      <c r="D7625" s="884" t="s">
        <v>28605</v>
      </c>
      <c r="E7625" s="884" t="s">
        <v>10368</v>
      </c>
      <c r="F7625" s="884" t="s">
        <v>10368</v>
      </c>
    </row>
    <row r="7626" customFormat="false" ht="23.25" hidden="false" customHeight="false" outlineLevel="0" collapsed="false">
      <c r="A7626" s="884" t="s">
        <v>28603</v>
      </c>
      <c r="B7626" s="884" t="n">
        <v>2483</v>
      </c>
      <c r="C7626" s="885" t="s">
        <v>30725</v>
      </c>
      <c r="D7626" s="884" t="s">
        <v>28605</v>
      </c>
      <c r="E7626" s="884" t="s">
        <v>10766</v>
      </c>
      <c r="F7626" s="884" t="s">
        <v>10766</v>
      </c>
    </row>
    <row r="7627" customFormat="false" ht="23.25" hidden="false" customHeight="false" outlineLevel="0" collapsed="false">
      <c r="A7627" s="884" t="s">
        <v>28603</v>
      </c>
      <c r="B7627" s="884" t="n">
        <v>2528</v>
      </c>
      <c r="C7627" s="885" t="s">
        <v>30726</v>
      </c>
      <c r="D7627" s="884" t="s">
        <v>28605</v>
      </c>
      <c r="E7627" s="884" t="s">
        <v>21557</v>
      </c>
      <c r="F7627" s="884" t="s">
        <v>21557</v>
      </c>
    </row>
    <row r="7628" customFormat="false" ht="23.25" hidden="false" customHeight="false" outlineLevel="0" collapsed="false">
      <c r="A7628" s="884" t="s">
        <v>28603</v>
      </c>
      <c r="B7628" s="884" t="n">
        <v>2489</v>
      </c>
      <c r="C7628" s="885" t="s">
        <v>30727</v>
      </c>
      <c r="D7628" s="884" t="s">
        <v>28605</v>
      </c>
      <c r="E7628" s="884" t="s">
        <v>15728</v>
      </c>
      <c r="F7628" s="884" t="s">
        <v>15728</v>
      </c>
    </row>
    <row r="7629" customFormat="false" ht="23.25" hidden="false" customHeight="false" outlineLevel="0" collapsed="false">
      <c r="A7629" s="884" t="s">
        <v>28603</v>
      </c>
      <c r="B7629" s="884" t="n">
        <v>2488</v>
      </c>
      <c r="C7629" s="885" t="s">
        <v>30728</v>
      </c>
      <c r="D7629" s="884" t="s">
        <v>28605</v>
      </c>
      <c r="E7629" s="884" t="s">
        <v>30729</v>
      </c>
      <c r="F7629" s="884" t="s">
        <v>30729</v>
      </c>
    </row>
    <row r="7630" customFormat="false" ht="23.25" hidden="false" customHeight="false" outlineLevel="0" collapsed="false">
      <c r="A7630" s="884" t="s">
        <v>28603</v>
      </c>
      <c r="B7630" s="884" t="n">
        <v>2484</v>
      </c>
      <c r="C7630" s="885" t="s">
        <v>30730</v>
      </c>
      <c r="D7630" s="884" t="s">
        <v>28605</v>
      </c>
      <c r="E7630" s="884" t="s">
        <v>22114</v>
      </c>
      <c r="F7630" s="884" t="s">
        <v>22114</v>
      </c>
    </row>
    <row r="7631" customFormat="false" ht="23.25" hidden="false" customHeight="false" outlineLevel="0" collapsed="false">
      <c r="A7631" s="884" t="s">
        <v>28603</v>
      </c>
      <c r="B7631" s="884" t="n">
        <v>2485</v>
      </c>
      <c r="C7631" s="885" t="s">
        <v>30731</v>
      </c>
      <c r="D7631" s="884" t="s">
        <v>28605</v>
      </c>
      <c r="E7631" s="884" t="s">
        <v>21971</v>
      </c>
      <c r="F7631" s="884" t="s">
        <v>21971</v>
      </c>
    </row>
    <row r="7632" customFormat="false" ht="15" hidden="false" customHeight="false" outlineLevel="0" collapsed="false">
      <c r="A7632" s="884" t="s">
        <v>28603</v>
      </c>
      <c r="B7632" s="884" t="n">
        <v>38005</v>
      </c>
      <c r="C7632" s="885" t="s">
        <v>30732</v>
      </c>
      <c r="D7632" s="884" t="s">
        <v>28605</v>
      </c>
      <c r="E7632" s="884" t="s">
        <v>15009</v>
      </c>
      <c r="F7632" s="884" t="s">
        <v>15009</v>
      </c>
    </row>
    <row r="7633" customFormat="false" ht="15" hidden="false" customHeight="false" outlineLevel="0" collapsed="false">
      <c r="A7633" s="884" t="s">
        <v>28603</v>
      </c>
      <c r="B7633" s="884" t="n">
        <v>38006</v>
      </c>
      <c r="C7633" s="885" t="s">
        <v>30733</v>
      </c>
      <c r="D7633" s="884" t="s">
        <v>28605</v>
      </c>
      <c r="E7633" s="884" t="s">
        <v>17130</v>
      </c>
      <c r="F7633" s="884" t="s">
        <v>17130</v>
      </c>
    </row>
    <row r="7634" customFormat="false" ht="15" hidden="false" customHeight="false" outlineLevel="0" collapsed="false">
      <c r="A7634" s="884" t="s">
        <v>28603</v>
      </c>
      <c r="B7634" s="884" t="n">
        <v>38428</v>
      </c>
      <c r="C7634" s="885" t="s">
        <v>30734</v>
      </c>
      <c r="D7634" s="884" t="s">
        <v>28605</v>
      </c>
      <c r="E7634" s="884" t="s">
        <v>19951</v>
      </c>
      <c r="F7634" s="884" t="s">
        <v>19951</v>
      </c>
    </row>
    <row r="7635" customFormat="false" ht="15" hidden="false" customHeight="false" outlineLevel="0" collapsed="false">
      <c r="A7635" s="884" t="s">
        <v>28603</v>
      </c>
      <c r="B7635" s="884" t="n">
        <v>38007</v>
      </c>
      <c r="C7635" s="885" t="s">
        <v>30735</v>
      </c>
      <c r="D7635" s="884" t="s">
        <v>28605</v>
      </c>
      <c r="E7635" s="884" t="s">
        <v>17740</v>
      </c>
      <c r="F7635" s="884" t="s">
        <v>17740</v>
      </c>
    </row>
    <row r="7636" customFormat="false" ht="15" hidden="false" customHeight="false" outlineLevel="0" collapsed="false">
      <c r="A7636" s="884" t="s">
        <v>28603</v>
      </c>
      <c r="B7636" s="884" t="n">
        <v>38008</v>
      </c>
      <c r="C7636" s="885" t="s">
        <v>30736</v>
      </c>
      <c r="D7636" s="884" t="s">
        <v>28605</v>
      </c>
      <c r="E7636" s="884" t="s">
        <v>26091</v>
      </c>
      <c r="F7636" s="884" t="s">
        <v>26091</v>
      </c>
    </row>
    <row r="7637" customFormat="false" ht="15" hidden="false" customHeight="false" outlineLevel="0" collapsed="false">
      <c r="A7637" s="884" t="s">
        <v>28603</v>
      </c>
      <c r="B7637" s="884" t="n">
        <v>38009</v>
      </c>
      <c r="C7637" s="885" t="s">
        <v>30737</v>
      </c>
      <c r="D7637" s="884" t="s">
        <v>28605</v>
      </c>
      <c r="E7637" s="884" t="s">
        <v>30738</v>
      </c>
      <c r="F7637" s="884" t="s">
        <v>30738</v>
      </c>
    </row>
    <row r="7638" customFormat="false" ht="15" hidden="false" customHeight="false" outlineLevel="0" collapsed="false">
      <c r="A7638" s="884" t="s">
        <v>28603</v>
      </c>
      <c r="B7638" s="884" t="n">
        <v>39279</v>
      </c>
      <c r="C7638" s="885" t="s">
        <v>30739</v>
      </c>
      <c r="D7638" s="884" t="s">
        <v>28605</v>
      </c>
      <c r="E7638" s="884" t="s">
        <v>20651</v>
      </c>
      <c r="F7638" s="884" t="s">
        <v>20651</v>
      </c>
    </row>
    <row r="7639" customFormat="false" ht="15" hidden="false" customHeight="false" outlineLevel="0" collapsed="false">
      <c r="A7639" s="884" t="s">
        <v>28603</v>
      </c>
      <c r="B7639" s="884" t="n">
        <v>38845</v>
      </c>
      <c r="C7639" s="885" t="s">
        <v>30740</v>
      </c>
      <c r="D7639" s="884" t="s">
        <v>28605</v>
      </c>
      <c r="E7639" s="884" t="s">
        <v>20086</v>
      </c>
      <c r="F7639" s="884" t="s">
        <v>20086</v>
      </c>
    </row>
    <row r="7640" customFormat="false" ht="15" hidden="false" customHeight="false" outlineLevel="0" collapsed="false">
      <c r="A7640" s="884" t="s">
        <v>28603</v>
      </c>
      <c r="B7640" s="884" t="n">
        <v>39280</v>
      </c>
      <c r="C7640" s="885" t="s">
        <v>30741</v>
      </c>
      <c r="D7640" s="884" t="s">
        <v>28605</v>
      </c>
      <c r="E7640" s="884" t="s">
        <v>20189</v>
      </c>
      <c r="F7640" s="884" t="s">
        <v>20189</v>
      </c>
    </row>
    <row r="7641" customFormat="false" ht="15" hidden="false" customHeight="false" outlineLevel="0" collapsed="false">
      <c r="A7641" s="884" t="s">
        <v>28603</v>
      </c>
      <c r="B7641" s="884" t="n">
        <v>39281</v>
      </c>
      <c r="C7641" s="885" t="s">
        <v>30742</v>
      </c>
      <c r="D7641" s="884" t="s">
        <v>28605</v>
      </c>
      <c r="E7641" s="884" t="s">
        <v>14990</v>
      </c>
      <c r="F7641" s="884" t="s">
        <v>14990</v>
      </c>
    </row>
    <row r="7642" customFormat="false" ht="15" hidden="false" customHeight="false" outlineLevel="0" collapsed="false">
      <c r="A7642" s="884" t="s">
        <v>28603</v>
      </c>
      <c r="B7642" s="884" t="n">
        <v>38849</v>
      </c>
      <c r="C7642" s="885" t="s">
        <v>30743</v>
      </c>
      <c r="D7642" s="884" t="s">
        <v>28605</v>
      </c>
      <c r="E7642" s="884" t="s">
        <v>25041</v>
      </c>
      <c r="F7642" s="884" t="s">
        <v>25041</v>
      </c>
    </row>
    <row r="7643" customFormat="false" ht="15" hidden="false" customHeight="false" outlineLevel="0" collapsed="false">
      <c r="A7643" s="884" t="s">
        <v>28603</v>
      </c>
      <c r="B7643" s="884" t="n">
        <v>39282</v>
      </c>
      <c r="C7643" s="885" t="s">
        <v>30744</v>
      </c>
      <c r="D7643" s="884" t="s">
        <v>28605</v>
      </c>
      <c r="E7643" s="884" t="s">
        <v>19800</v>
      </c>
      <c r="F7643" s="884" t="s">
        <v>19800</v>
      </c>
    </row>
    <row r="7644" customFormat="false" ht="15" hidden="false" customHeight="false" outlineLevel="0" collapsed="false">
      <c r="A7644" s="884" t="s">
        <v>28603</v>
      </c>
      <c r="B7644" s="884" t="n">
        <v>38852</v>
      </c>
      <c r="C7644" s="885" t="s">
        <v>30745</v>
      </c>
      <c r="D7644" s="884" t="s">
        <v>28605</v>
      </c>
      <c r="E7644" s="884" t="s">
        <v>27582</v>
      </c>
      <c r="F7644" s="884" t="s">
        <v>27582</v>
      </c>
    </row>
    <row r="7645" customFormat="false" ht="15" hidden="false" customHeight="false" outlineLevel="0" collapsed="false">
      <c r="A7645" s="884" t="s">
        <v>28603</v>
      </c>
      <c r="B7645" s="884" t="n">
        <v>38844</v>
      </c>
      <c r="C7645" s="885" t="s">
        <v>30746</v>
      </c>
      <c r="D7645" s="884" t="s">
        <v>28605</v>
      </c>
      <c r="E7645" s="884" t="s">
        <v>15755</v>
      </c>
      <c r="F7645" s="884" t="s">
        <v>15755</v>
      </c>
    </row>
    <row r="7646" customFormat="false" ht="15" hidden="false" customHeight="false" outlineLevel="0" collapsed="false">
      <c r="A7646" s="884" t="s">
        <v>28603</v>
      </c>
      <c r="B7646" s="884" t="n">
        <v>38846</v>
      </c>
      <c r="C7646" s="885" t="s">
        <v>30747</v>
      </c>
      <c r="D7646" s="884" t="s">
        <v>28605</v>
      </c>
      <c r="E7646" s="884" t="s">
        <v>8860</v>
      </c>
      <c r="F7646" s="884" t="s">
        <v>8860</v>
      </c>
    </row>
    <row r="7647" customFormat="false" ht="15" hidden="false" customHeight="false" outlineLevel="0" collapsed="false">
      <c r="A7647" s="884" t="s">
        <v>28603</v>
      </c>
      <c r="B7647" s="884" t="n">
        <v>38847</v>
      </c>
      <c r="C7647" s="885" t="s">
        <v>30748</v>
      </c>
      <c r="D7647" s="884" t="s">
        <v>28605</v>
      </c>
      <c r="E7647" s="884" t="s">
        <v>30749</v>
      </c>
      <c r="F7647" s="884" t="s">
        <v>30749</v>
      </c>
    </row>
    <row r="7648" customFormat="false" ht="15" hidden="false" customHeight="false" outlineLevel="0" collapsed="false">
      <c r="A7648" s="884" t="s">
        <v>28603</v>
      </c>
      <c r="B7648" s="884" t="n">
        <v>38850</v>
      </c>
      <c r="C7648" s="885" t="s">
        <v>30750</v>
      </c>
      <c r="D7648" s="884" t="s">
        <v>28605</v>
      </c>
      <c r="E7648" s="884" t="s">
        <v>12562</v>
      </c>
      <c r="F7648" s="884" t="s">
        <v>12562</v>
      </c>
    </row>
    <row r="7649" customFormat="false" ht="15" hidden="false" customHeight="false" outlineLevel="0" collapsed="false">
      <c r="A7649" s="884" t="s">
        <v>28603</v>
      </c>
      <c r="B7649" s="884" t="n">
        <v>38848</v>
      </c>
      <c r="C7649" s="885" t="s">
        <v>30751</v>
      </c>
      <c r="D7649" s="884" t="s">
        <v>28605</v>
      </c>
      <c r="E7649" s="884" t="s">
        <v>30752</v>
      </c>
      <c r="F7649" s="884" t="s">
        <v>30752</v>
      </c>
    </row>
    <row r="7650" customFormat="false" ht="15" hidden="false" customHeight="false" outlineLevel="0" collapsed="false">
      <c r="A7650" s="884" t="s">
        <v>28603</v>
      </c>
      <c r="B7650" s="884" t="n">
        <v>38851</v>
      </c>
      <c r="C7650" s="885" t="s">
        <v>30753</v>
      </c>
      <c r="D7650" s="884" t="s">
        <v>28605</v>
      </c>
      <c r="E7650" s="884" t="s">
        <v>15505</v>
      </c>
      <c r="F7650" s="884" t="s">
        <v>15505</v>
      </c>
    </row>
    <row r="7651" customFormat="false" ht="15" hidden="false" customHeight="false" outlineLevel="0" collapsed="false">
      <c r="A7651" s="884" t="s">
        <v>28603</v>
      </c>
      <c r="B7651" s="884" t="n">
        <v>38860</v>
      </c>
      <c r="C7651" s="885" t="s">
        <v>30754</v>
      </c>
      <c r="D7651" s="884" t="s">
        <v>28605</v>
      </c>
      <c r="E7651" s="884" t="s">
        <v>12107</v>
      </c>
      <c r="F7651" s="884" t="s">
        <v>12107</v>
      </c>
    </row>
    <row r="7652" customFormat="false" ht="15" hidden="false" customHeight="false" outlineLevel="0" collapsed="false">
      <c r="A7652" s="884" t="s">
        <v>28603</v>
      </c>
      <c r="B7652" s="884" t="n">
        <v>38861</v>
      </c>
      <c r="C7652" s="885" t="s">
        <v>30755</v>
      </c>
      <c r="D7652" s="884" t="s">
        <v>28605</v>
      </c>
      <c r="E7652" s="884" t="s">
        <v>26312</v>
      </c>
      <c r="F7652" s="884" t="s">
        <v>26312</v>
      </c>
    </row>
    <row r="7653" customFormat="false" ht="15" hidden="false" customHeight="false" outlineLevel="0" collapsed="false">
      <c r="A7653" s="884" t="s">
        <v>28603</v>
      </c>
      <c r="B7653" s="884" t="n">
        <v>38862</v>
      </c>
      <c r="C7653" s="885" t="s">
        <v>30756</v>
      </c>
      <c r="D7653" s="884" t="s">
        <v>28605</v>
      </c>
      <c r="E7653" s="884" t="s">
        <v>8852</v>
      </c>
      <c r="F7653" s="884" t="s">
        <v>8852</v>
      </c>
    </row>
    <row r="7654" customFormat="false" ht="15" hidden="false" customHeight="false" outlineLevel="0" collapsed="false">
      <c r="A7654" s="884" t="s">
        <v>28603</v>
      </c>
      <c r="B7654" s="884" t="n">
        <v>38863</v>
      </c>
      <c r="C7654" s="885" t="s">
        <v>30757</v>
      </c>
      <c r="D7654" s="884" t="s">
        <v>28605</v>
      </c>
      <c r="E7654" s="884" t="s">
        <v>8541</v>
      </c>
      <c r="F7654" s="884" t="s">
        <v>8541</v>
      </c>
    </row>
    <row r="7655" customFormat="false" ht="15" hidden="false" customHeight="false" outlineLevel="0" collapsed="false">
      <c r="A7655" s="884" t="s">
        <v>28603</v>
      </c>
      <c r="B7655" s="884" t="n">
        <v>38865</v>
      </c>
      <c r="C7655" s="885" t="s">
        <v>30758</v>
      </c>
      <c r="D7655" s="884" t="s">
        <v>28605</v>
      </c>
      <c r="E7655" s="884" t="s">
        <v>9440</v>
      </c>
      <c r="F7655" s="884" t="s">
        <v>9440</v>
      </c>
    </row>
    <row r="7656" customFormat="false" ht="15" hidden="false" customHeight="false" outlineLevel="0" collapsed="false">
      <c r="A7656" s="884" t="s">
        <v>28603</v>
      </c>
      <c r="B7656" s="884" t="n">
        <v>38864</v>
      </c>
      <c r="C7656" s="885" t="s">
        <v>30759</v>
      </c>
      <c r="D7656" s="884" t="s">
        <v>28605</v>
      </c>
      <c r="E7656" s="884" t="s">
        <v>19750</v>
      </c>
      <c r="F7656" s="884" t="s">
        <v>19750</v>
      </c>
    </row>
    <row r="7657" customFormat="false" ht="15" hidden="false" customHeight="false" outlineLevel="0" collapsed="false">
      <c r="A7657" s="884" t="s">
        <v>28603</v>
      </c>
      <c r="B7657" s="884" t="n">
        <v>38866</v>
      </c>
      <c r="C7657" s="885" t="s">
        <v>30760</v>
      </c>
      <c r="D7657" s="884" t="s">
        <v>28605</v>
      </c>
      <c r="E7657" s="884" t="s">
        <v>13635</v>
      </c>
      <c r="F7657" s="884" t="s">
        <v>13635</v>
      </c>
    </row>
    <row r="7658" customFormat="false" ht="15" hidden="false" customHeight="false" outlineLevel="0" collapsed="false">
      <c r="A7658" s="884" t="s">
        <v>28603</v>
      </c>
      <c r="B7658" s="884" t="n">
        <v>38868</v>
      </c>
      <c r="C7658" s="885" t="s">
        <v>30761</v>
      </c>
      <c r="D7658" s="884" t="s">
        <v>28605</v>
      </c>
      <c r="E7658" s="884" t="s">
        <v>16421</v>
      </c>
      <c r="F7658" s="884" t="s">
        <v>16421</v>
      </c>
    </row>
    <row r="7659" customFormat="false" ht="15" hidden="false" customHeight="false" outlineLevel="0" collapsed="false">
      <c r="A7659" s="884" t="s">
        <v>28603</v>
      </c>
      <c r="B7659" s="884" t="n">
        <v>38853</v>
      </c>
      <c r="C7659" s="885" t="s">
        <v>30762</v>
      </c>
      <c r="D7659" s="884" t="s">
        <v>28605</v>
      </c>
      <c r="E7659" s="884" t="s">
        <v>30339</v>
      </c>
      <c r="F7659" s="884" t="s">
        <v>30339</v>
      </c>
    </row>
    <row r="7660" customFormat="false" ht="15" hidden="false" customHeight="false" outlineLevel="0" collapsed="false">
      <c r="A7660" s="884" t="s">
        <v>28603</v>
      </c>
      <c r="B7660" s="884" t="n">
        <v>38854</v>
      </c>
      <c r="C7660" s="885" t="s">
        <v>30763</v>
      </c>
      <c r="D7660" s="884" t="s">
        <v>28605</v>
      </c>
      <c r="E7660" s="884" t="s">
        <v>30764</v>
      </c>
      <c r="F7660" s="884" t="s">
        <v>30764</v>
      </c>
    </row>
    <row r="7661" customFormat="false" ht="15" hidden="false" customHeight="false" outlineLevel="0" collapsed="false">
      <c r="A7661" s="884" t="s">
        <v>28603</v>
      </c>
      <c r="B7661" s="884" t="n">
        <v>38855</v>
      </c>
      <c r="C7661" s="885" t="s">
        <v>30765</v>
      </c>
      <c r="D7661" s="884" t="s">
        <v>28605</v>
      </c>
      <c r="E7661" s="884" t="s">
        <v>9428</v>
      </c>
      <c r="F7661" s="884" t="s">
        <v>9428</v>
      </c>
    </row>
    <row r="7662" customFormat="false" ht="15" hidden="false" customHeight="false" outlineLevel="0" collapsed="false">
      <c r="A7662" s="884" t="s">
        <v>28603</v>
      </c>
      <c r="B7662" s="884" t="n">
        <v>38856</v>
      </c>
      <c r="C7662" s="885" t="s">
        <v>30766</v>
      </c>
      <c r="D7662" s="884" t="s">
        <v>28605</v>
      </c>
      <c r="E7662" s="884" t="s">
        <v>30767</v>
      </c>
      <c r="F7662" s="884" t="s">
        <v>30767</v>
      </c>
    </row>
    <row r="7663" customFormat="false" ht="15" hidden="false" customHeight="false" outlineLevel="0" collapsed="false">
      <c r="A7663" s="884" t="s">
        <v>28603</v>
      </c>
      <c r="B7663" s="884" t="n">
        <v>38857</v>
      </c>
      <c r="C7663" s="885" t="s">
        <v>30768</v>
      </c>
      <c r="D7663" s="884" t="s">
        <v>28605</v>
      </c>
      <c r="E7663" s="884" t="s">
        <v>20189</v>
      </c>
      <c r="F7663" s="884" t="s">
        <v>20189</v>
      </c>
    </row>
    <row r="7664" customFormat="false" ht="15" hidden="false" customHeight="false" outlineLevel="0" collapsed="false">
      <c r="A7664" s="884" t="s">
        <v>28603</v>
      </c>
      <c r="B7664" s="884" t="n">
        <v>38858</v>
      </c>
      <c r="C7664" s="885" t="s">
        <v>30769</v>
      </c>
      <c r="D7664" s="884" t="s">
        <v>28605</v>
      </c>
      <c r="E7664" s="884" t="s">
        <v>17493</v>
      </c>
      <c r="F7664" s="884" t="s">
        <v>17493</v>
      </c>
    </row>
    <row r="7665" customFormat="false" ht="15" hidden="false" customHeight="false" outlineLevel="0" collapsed="false">
      <c r="A7665" s="884" t="s">
        <v>28603</v>
      </c>
      <c r="B7665" s="884" t="n">
        <v>38859</v>
      </c>
      <c r="C7665" s="885" t="s">
        <v>30770</v>
      </c>
      <c r="D7665" s="884" t="s">
        <v>28605</v>
      </c>
      <c r="E7665" s="884" t="s">
        <v>30771</v>
      </c>
      <c r="F7665" s="884" t="s">
        <v>30771</v>
      </c>
    </row>
    <row r="7666" customFormat="false" ht="23.25" hidden="false" customHeight="false" outlineLevel="0" collapsed="false">
      <c r="A7666" s="884" t="s">
        <v>28603</v>
      </c>
      <c r="B7666" s="884" t="n">
        <v>1607</v>
      </c>
      <c r="C7666" s="885" t="s">
        <v>30772</v>
      </c>
      <c r="D7666" s="884" t="s">
        <v>30773</v>
      </c>
      <c r="E7666" s="884" t="s">
        <v>10642</v>
      </c>
      <c r="F7666" s="884" t="s">
        <v>10642</v>
      </c>
    </row>
    <row r="7667" customFormat="false" ht="23.25" hidden="false" customHeight="false" outlineLevel="0" collapsed="false">
      <c r="A7667" s="884" t="s">
        <v>28603</v>
      </c>
      <c r="B7667" s="884" t="n">
        <v>11467</v>
      </c>
      <c r="C7667" s="885" t="s">
        <v>30774</v>
      </c>
      <c r="D7667" s="884" t="s">
        <v>28605</v>
      </c>
      <c r="E7667" s="884" t="s">
        <v>21154</v>
      </c>
      <c r="F7667" s="884" t="s">
        <v>21154</v>
      </c>
    </row>
    <row r="7668" customFormat="false" ht="23.25" hidden="false" customHeight="false" outlineLevel="0" collapsed="false">
      <c r="A7668" s="884" t="s">
        <v>28603</v>
      </c>
      <c r="B7668" s="884" t="n">
        <v>38169</v>
      </c>
      <c r="C7668" s="885" t="s">
        <v>30775</v>
      </c>
      <c r="D7668" s="884" t="s">
        <v>30773</v>
      </c>
      <c r="E7668" s="884" t="s">
        <v>30776</v>
      </c>
      <c r="F7668" s="884" t="s">
        <v>30776</v>
      </c>
    </row>
    <row r="7669" customFormat="false" ht="15" hidden="false" customHeight="false" outlineLevel="0" collapsed="false">
      <c r="A7669" s="884" t="s">
        <v>28603</v>
      </c>
      <c r="B7669" s="884" t="n">
        <v>6142</v>
      </c>
      <c r="C7669" s="885" t="s">
        <v>30777</v>
      </c>
      <c r="D7669" s="884" t="s">
        <v>28605</v>
      </c>
      <c r="E7669" s="884" t="s">
        <v>30778</v>
      </c>
      <c r="F7669" s="884" t="s">
        <v>30778</v>
      </c>
    </row>
    <row r="7670" customFormat="false" ht="23.25" hidden="false" customHeight="false" outlineLevel="0" collapsed="false">
      <c r="A7670" s="884" t="s">
        <v>28603</v>
      </c>
      <c r="B7670" s="884" t="n">
        <v>11686</v>
      </c>
      <c r="C7670" s="885" t="s">
        <v>30779</v>
      </c>
      <c r="D7670" s="884" t="s">
        <v>28605</v>
      </c>
      <c r="E7670" s="884" t="s">
        <v>25846</v>
      </c>
      <c r="F7670" s="884" t="s">
        <v>25846</v>
      </c>
    </row>
    <row r="7671" customFormat="false" ht="15" hidden="false" customHeight="false" outlineLevel="0" collapsed="false">
      <c r="A7671" s="884" t="s">
        <v>28603</v>
      </c>
      <c r="B7671" s="884" t="n">
        <v>37598</v>
      </c>
      <c r="C7671" s="885" t="s">
        <v>30780</v>
      </c>
      <c r="D7671" s="884" t="s">
        <v>28605</v>
      </c>
      <c r="E7671" s="884" t="s">
        <v>30781</v>
      </c>
      <c r="F7671" s="884" t="s">
        <v>30781</v>
      </c>
    </row>
    <row r="7672" customFormat="false" ht="23.25" hidden="false" customHeight="false" outlineLevel="0" collapsed="false">
      <c r="A7672" s="884" t="s">
        <v>28603</v>
      </c>
      <c r="B7672" s="884" t="n">
        <v>25398</v>
      </c>
      <c r="C7672" s="885" t="s">
        <v>30782</v>
      </c>
      <c r="D7672" s="884" t="s">
        <v>28605</v>
      </c>
      <c r="E7672" s="884" t="s">
        <v>30783</v>
      </c>
      <c r="F7672" s="884" t="s">
        <v>30783</v>
      </c>
    </row>
    <row r="7673" customFormat="false" ht="23.25" hidden="false" customHeight="false" outlineLevel="0" collapsed="false">
      <c r="A7673" s="884" t="s">
        <v>28603</v>
      </c>
      <c r="B7673" s="884" t="n">
        <v>25399</v>
      </c>
      <c r="C7673" s="885" t="s">
        <v>30784</v>
      </c>
      <c r="D7673" s="884" t="s">
        <v>28605</v>
      </c>
      <c r="E7673" s="884" t="s">
        <v>30785</v>
      </c>
      <c r="F7673" s="884" t="s">
        <v>30785</v>
      </c>
    </row>
    <row r="7674" customFormat="false" ht="23.25" hidden="false" customHeight="false" outlineLevel="0" collapsed="false">
      <c r="A7674" s="884" t="s">
        <v>28603</v>
      </c>
      <c r="B7674" s="884" t="n">
        <v>10667</v>
      </c>
      <c r="C7674" s="885" t="s">
        <v>30786</v>
      </c>
      <c r="D7674" s="884" t="s">
        <v>28605</v>
      </c>
      <c r="E7674" s="884" t="s">
        <v>30787</v>
      </c>
      <c r="F7674" s="884" t="s">
        <v>30787</v>
      </c>
    </row>
    <row r="7675" customFormat="false" ht="15" hidden="false" customHeight="false" outlineLevel="0" collapsed="false">
      <c r="A7675" s="884" t="s">
        <v>28603</v>
      </c>
      <c r="B7675" s="884" t="n">
        <v>1613</v>
      </c>
      <c r="C7675" s="885" t="s">
        <v>30788</v>
      </c>
      <c r="D7675" s="884" t="s">
        <v>28605</v>
      </c>
      <c r="E7675" s="884" t="s">
        <v>30789</v>
      </c>
      <c r="F7675" s="884" t="s">
        <v>30789</v>
      </c>
    </row>
    <row r="7676" customFormat="false" ht="15" hidden="false" customHeight="false" outlineLevel="0" collapsed="false">
      <c r="A7676" s="884" t="s">
        <v>28603</v>
      </c>
      <c r="B7676" s="884" t="n">
        <v>1626</v>
      </c>
      <c r="C7676" s="885" t="s">
        <v>30790</v>
      </c>
      <c r="D7676" s="884" t="s">
        <v>28605</v>
      </c>
      <c r="E7676" s="884" t="s">
        <v>30791</v>
      </c>
      <c r="F7676" s="884" t="s">
        <v>30791</v>
      </c>
    </row>
    <row r="7677" customFormat="false" ht="15" hidden="false" customHeight="false" outlineLevel="0" collapsed="false">
      <c r="A7677" s="884" t="s">
        <v>28603</v>
      </c>
      <c r="B7677" s="884" t="n">
        <v>1625</v>
      </c>
      <c r="C7677" s="885" t="s">
        <v>30792</v>
      </c>
      <c r="D7677" s="884" t="s">
        <v>28605</v>
      </c>
      <c r="E7677" s="884" t="s">
        <v>30793</v>
      </c>
      <c r="F7677" s="884" t="s">
        <v>30793</v>
      </c>
    </row>
    <row r="7678" customFormat="false" ht="15" hidden="false" customHeight="false" outlineLevel="0" collapsed="false">
      <c r="A7678" s="884" t="s">
        <v>28603</v>
      </c>
      <c r="B7678" s="884" t="n">
        <v>1622</v>
      </c>
      <c r="C7678" s="885" t="s">
        <v>30794</v>
      </c>
      <c r="D7678" s="884" t="s">
        <v>28605</v>
      </c>
      <c r="E7678" s="884" t="s">
        <v>30795</v>
      </c>
      <c r="F7678" s="884" t="s">
        <v>30795</v>
      </c>
    </row>
    <row r="7679" customFormat="false" ht="15" hidden="false" customHeight="false" outlineLevel="0" collapsed="false">
      <c r="A7679" s="884" t="s">
        <v>28603</v>
      </c>
      <c r="B7679" s="884" t="n">
        <v>1620</v>
      </c>
      <c r="C7679" s="885" t="s">
        <v>30796</v>
      </c>
      <c r="D7679" s="884" t="s">
        <v>28605</v>
      </c>
      <c r="E7679" s="884" t="s">
        <v>30797</v>
      </c>
      <c r="F7679" s="884" t="s">
        <v>30797</v>
      </c>
    </row>
    <row r="7680" customFormat="false" ht="15" hidden="false" customHeight="false" outlineLevel="0" collapsed="false">
      <c r="A7680" s="884" t="s">
        <v>28603</v>
      </c>
      <c r="B7680" s="884" t="n">
        <v>1629</v>
      </c>
      <c r="C7680" s="885" t="s">
        <v>30798</v>
      </c>
      <c r="D7680" s="884" t="s">
        <v>28605</v>
      </c>
      <c r="E7680" s="884" t="s">
        <v>30799</v>
      </c>
      <c r="F7680" s="884" t="s">
        <v>30799</v>
      </c>
    </row>
    <row r="7681" customFormat="false" ht="15" hidden="false" customHeight="false" outlineLevel="0" collapsed="false">
      <c r="A7681" s="884" t="s">
        <v>28603</v>
      </c>
      <c r="B7681" s="884" t="n">
        <v>1627</v>
      </c>
      <c r="C7681" s="885" t="s">
        <v>30800</v>
      </c>
      <c r="D7681" s="884" t="s">
        <v>28605</v>
      </c>
      <c r="E7681" s="884" t="s">
        <v>30801</v>
      </c>
      <c r="F7681" s="884" t="s">
        <v>30801</v>
      </c>
    </row>
    <row r="7682" customFormat="false" ht="15" hidden="false" customHeight="false" outlineLevel="0" collapsed="false">
      <c r="A7682" s="884" t="s">
        <v>28603</v>
      </c>
      <c r="B7682" s="884" t="n">
        <v>1623</v>
      </c>
      <c r="C7682" s="885" t="s">
        <v>30802</v>
      </c>
      <c r="D7682" s="884" t="s">
        <v>28605</v>
      </c>
      <c r="E7682" s="884" t="s">
        <v>10410</v>
      </c>
      <c r="F7682" s="884" t="s">
        <v>10410</v>
      </c>
    </row>
    <row r="7683" customFormat="false" ht="15" hidden="false" customHeight="false" outlineLevel="0" collapsed="false">
      <c r="A7683" s="884" t="s">
        <v>28603</v>
      </c>
      <c r="B7683" s="884" t="n">
        <v>1619</v>
      </c>
      <c r="C7683" s="885" t="s">
        <v>30803</v>
      </c>
      <c r="D7683" s="884" t="s">
        <v>28605</v>
      </c>
      <c r="E7683" s="884" t="s">
        <v>30804</v>
      </c>
      <c r="F7683" s="884" t="s">
        <v>30804</v>
      </c>
    </row>
    <row r="7684" customFormat="false" ht="15" hidden="false" customHeight="false" outlineLevel="0" collapsed="false">
      <c r="A7684" s="884" t="s">
        <v>28603</v>
      </c>
      <c r="B7684" s="884" t="n">
        <v>1630</v>
      </c>
      <c r="C7684" s="885" t="s">
        <v>30805</v>
      </c>
      <c r="D7684" s="884" t="s">
        <v>28605</v>
      </c>
      <c r="E7684" s="884" t="s">
        <v>30806</v>
      </c>
      <c r="F7684" s="884" t="s">
        <v>30806</v>
      </c>
    </row>
    <row r="7685" customFormat="false" ht="15" hidden="false" customHeight="false" outlineLevel="0" collapsed="false">
      <c r="A7685" s="884" t="s">
        <v>28603</v>
      </c>
      <c r="B7685" s="884" t="n">
        <v>1616</v>
      </c>
      <c r="C7685" s="885" t="s">
        <v>30807</v>
      </c>
      <c r="D7685" s="884" t="s">
        <v>28605</v>
      </c>
      <c r="E7685" s="884" t="s">
        <v>30808</v>
      </c>
      <c r="F7685" s="884" t="s">
        <v>30808</v>
      </c>
    </row>
    <row r="7686" customFormat="false" ht="15" hidden="false" customHeight="false" outlineLevel="0" collapsed="false">
      <c r="A7686" s="884" t="s">
        <v>28603</v>
      </c>
      <c r="B7686" s="884" t="n">
        <v>1614</v>
      </c>
      <c r="C7686" s="885" t="s">
        <v>30809</v>
      </c>
      <c r="D7686" s="884" t="s">
        <v>28605</v>
      </c>
      <c r="E7686" s="884" t="s">
        <v>30810</v>
      </c>
      <c r="F7686" s="884" t="s">
        <v>30810</v>
      </c>
    </row>
    <row r="7687" customFormat="false" ht="15" hidden="false" customHeight="false" outlineLevel="0" collapsed="false">
      <c r="A7687" s="884" t="s">
        <v>28603</v>
      </c>
      <c r="B7687" s="884" t="n">
        <v>1617</v>
      </c>
      <c r="C7687" s="885" t="s">
        <v>30811</v>
      </c>
      <c r="D7687" s="884" t="s">
        <v>28605</v>
      </c>
      <c r="E7687" s="884" t="s">
        <v>30812</v>
      </c>
      <c r="F7687" s="884" t="s">
        <v>30812</v>
      </c>
    </row>
    <row r="7688" customFormat="false" ht="15" hidden="false" customHeight="false" outlineLevel="0" collapsed="false">
      <c r="A7688" s="884" t="s">
        <v>28603</v>
      </c>
      <c r="B7688" s="884" t="n">
        <v>1621</v>
      </c>
      <c r="C7688" s="885" t="s">
        <v>30813</v>
      </c>
      <c r="D7688" s="884" t="s">
        <v>28605</v>
      </c>
      <c r="E7688" s="884" t="s">
        <v>30814</v>
      </c>
      <c r="F7688" s="884" t="s">
        <v>30814</v>
      </c>
    </row>
    <row r="7689" customFormat="false" ht="15" hidden="false" customHeight="false" outlineLevel="0" collapsed="false">
      <c r="A7689" s="884" t="s">
        <v>28603</v>
      </c>
      <c r="B7689" s="884" t="n">
        <v>1624</v>
      </c>
      <c r="C7689" s="885" t="s">
        <v>30815</v>
      </c>
      <c r="D7689" s="884" t="s">
        <v>28605</v>
      </c>
      <c r="E7689" s="884" t="s">
        <v>30816</v>
      </c>
      <c r="F7689" s="884" t="s">
        <v>30816</v>
      </c>
    </row>
    <row r="7690" customFormat="false" ht="15" hidden="false" customHeight="false" outlineLevel="0" collapsed="false">
      <c r="A7690" s="884" t="s">
        <v>28603</v>
      </c>
      <c r="B7690" s="884" t="n">
        <v>1615</v>
      </c>
      <c r="C7690" s="885" t="s">
        <v>30817</v>
      </c>
      <c r="D7690" s="884" t="s">
        <v>28605</v>
      </c>
      <c r="E7690" s="884" t="s">
        <v>13899</v>
      </c>
      <c r="F7690" s="884" t="s">
        <v>13899</v>
      </c>
    </row>
    <row r="7691" customFormat="false" ht="15" hidden="false" customHeight="false" outlineLevel="0" collapsed="false">
      <c r="A7691" s="884" t="s">
        <v>28603</v>
      </c>
      <c r="B7691" s="884" t="n">
        <v>1612</v>
      </c>
      <c r="C7691" s="885" t="s">
        <v>30818</v>
      </c>
      <c r="D7691" s="884" t="s">
        <v>28605</v>
      </c>
      <c r="E7691" s="884" t="s">
        <v>30819</v>
      </c>
      <c r="F7691" s="884" t="s">
        <v>30819</v>
      </c>
    </row>
    <row r="7692" customFormat="false" ht="15" hidden="false" customHeight="false" outlineLevel="0" collapsed="false">
      <c r="A7692" s="884" t="s">
        <v>28603</v>
      </c>
      <c r="B7692" s="884" t="n">
        <v>1618</v>
      </c>
      <c r="C7692" s="885" t="s">
        <v>30820</v>
      </c>
      <c r="D7692" s="884" t="s">
        <v>28605</v>
      </c>
      <c r="E7692" s="884" t="s">
        <v>30821</v>
      </c>
      <c r="F7692" s="884" t="s">
        <v>30821</v>
      </c>
    </row>
    <row r="7693" customFormat="false" ht="15" hidden="false" customHeight="false" outlineLevel="0" collapsed="false">
      <c r="A7693" s="884" t="s">
        <v>28603</v>
      </c>
      <c r="B7693" s="884" t="n">
        <v>14211</v>
      </c>
      <c r="C7693" s="885" t="s">
        <v>30822</v>
      </c>
      <c r="D7693" s="884" t="s">
        <v>28605</v>
      </c>
      <c r="E7693" s="884" t="s">
        <v>25973</v>
      </c>
      <c r="F7693" s="884" t="s">
        <v>25973</v>
      </c>
    </row>
    <row r="7694" customFormat="false" ht="15" hidden="false" customHeight="false" outlineLevel="0" collapsed="false">
      <c r="A7694" s="884" t="s">
        <v>28603</v>
      </c>
      <c r="B7694" s="884" t="n">
        <v>40934</v>
      </c>
      <c r="C7694" s="885" t="s">
        <v>30823</v>
      </c>
      <c r="D7694" s="884" t="s">
        <v>28853</v>
      </c>
      <c r="E7694" s="884" t="s">
        <v>30824</v>
      </c>
      <c r="F7694" s="884" t="s">
        <v>30825</v>
      </c>
    </row>
    <row r="7695" customFormat="false" ht="15" hidden="false" customHeight="false" outlineLevel="0" collapsed="false">
      <c r="A7695" s="884" t="s">
        <v>28603</v>
      </c>
      <c r="B7695" s="884" t="n">
        <v>34500</v>
      </c>
      <c r="C7695" s="885" t="s">
        <v>30826</v>
      </c>
      <c r="D7695" s="884" t="s">
        <v>28608</v>
      </c>
      <c r="E7695" s="884" t="s">
        <v>30827</v>
      </c>
      <c r="F7695" s="884" t="s">
        <v>30828</v>
      </c>
    </row>
    <row r="7696" customFormat="false" ht="15" hidden="false" customHeight="false" outlineLevel="0" collapsed="false">
      <c r="A7696" s="884" t="s">
        <v>28603</v>
      </c>
      <c r="B7696" s="884" t="n">
        <v>5328</v>
      </c>
      <c r="C7696" s="885" t="s">
        <v>30829</v>
      </c>
      <c r="D7696" s="884" t="s">
        <v>28605</v>
      </c>
      <c r="E7696" s="884" t="s">
        <v>23953</v>
      </c>
      <c r="F7696" s="884" t="s">
        <v>23953</v>
      </c>
    </row>
    <row r="7697" customFormat="false" ht="15" hidden="false" customHeight="false" outlineLevel="0" collapsed="false">
      <c r="A7697" s="884" t="s">
        <v>28603</v>
      </c>
      <c r="B7697" s="884" t="n">
        <v>38200</v>
      </c>
      <c r="C7697" s="885" t="s">
        <v>30830</v>
      </c>
      <c r="D7697" s="884" t="s">
        <v>30831</v>
      </c>
      <c r="E7697" s="884" t="s">
        <v>30832</v>
      </c>
      <c r="F7697" s="884" t="s">
        <v>30832</v>
      </c>
    </row>
    <row r="7698" customFormat="false" ht="15" hidden="false" customHeight="false" outlineLevel="0" collapsed="false">
      <c r="A7698" s="884" t="s">
        <v>28603</v>
      </c>
      <c r="B7698" s="884" t="n">
        <v>39269</v>
      </c>
      <c r="C7698" s="885" t="s">
        <v>30833</v>
      </c>
      <c r="D7698" s="884" t="s">
        <v>28683</v>
      </c>
      <c r="E7698" s="884" t="s">
        <v>11523</v>
      </c>
      <c r="F7698" s="884" t="s">
        <v>11523</v>
      </c>
    </row>
    <row r="7699" customFormat="false" ht="15" hidden="false" customHeight="false" outlineLevel="0" collapsed="false">
      <c r="A7699" s="884" t="s">
        <v>28603</v>
      </c>
      <c r="B7699" s="884" t="n">
        <v>11889</v>
      </c>
      <c r="C7699" s="885" t="s">
        <v>30834</v>
      </c>
      <c r="D7699" s="884" t="s">
        <v>28683</v>
      </c>
      <c r="E7699" s="884" t="s">
        <v>23789</v>
      </c>
      <c r="F7699" s="884" t="s">
        <v>23789</v>
      </c>
    </row>
    <row r="7700" customFormat="false" ht="15" hidden="false" customHeight="false" outlineLevel="0" collapsed="false">
      <c r="A7700" s="884" t="s">
        <v>28603</v>
      </c>
      <c r="B7700" s="884" t="n">
        <v>39270</v>
      </c>
      <c r="C7700" s="885" t="s">
        <v>30835</v>
      </c>
      <c r="D7700" s="884" t="s">
        <v>28683</v>
      </c>
      <c r="E7700" s="884" t="s">
        <v>11773</v>
      </c>
      <c r="F7700" s="884" t="s">
        <v>11773</v>
      </c>
    </row>
    <row r="7701" customFormat="false" ht="15" hidden="false" customHeight="false" outlineLevel="0" collapsed="false">
      <c r="A7701" s="884" t="s">
        <v>28603</v>
      </c>
      <c r="B7701" s="884" t="n">
        <v>11890</v>
      </c>
      <c r="C7701" s="885" t="s">
        <v>30836</v>
      </c>
      <c r="D7701" s="884" t="s">
        <v>28683</v>
      </c>
      <c r="E7701" s="884" t="s">
        <v>9823</v>
      </c>
      <c r="F7701" s="884" t="s">
        <v>9823</v>
      </c>
    </row>
    <row r="7702" customFormat="false" ht="15" hidden="false" customHeight="false" outlineLevel="0" collapsed="false">
      <c r="A7702" s="884" t="s">
        <v>28603</v>
      </c>
      <c r="B7702" s="884" t="n">
        <v>11891</v>
      </c>
      <c r="C7702" s="885" t="s">
        <v>30837</v>
      </c>
      <c r="D7702" s="884" t="s">
        <v>28683</v>
      </c>
      <c r="E7702" s="884" t="s">
        <v>9729</v>
      </c>
      <c r="F7702" s="884" t="s">
        <v>9729</v>
      </c>
    </row>
    <row r="7703" customFormat="false" ht="15" hidden="false" customHeight="false" outlineLevel="0" collapsed="false">
      <c r="A7703" s="884" t="s">
        <v>28603</v>
      </c>
      <c r="B7703" s="884" t="n">
        <v>11892</v>
      </c>
      <c r="C7703" s="885" t="s">
        <v>30838</v>
      </c>
      <c r="D7703" s="884" t="s">
        <v>28683</v>
      </c>
      <c r="E7703" s="884" t="s">
        <v>23896</v>
      </c>
      <c r="F7703" s="884" t="s">
        <v>23896</v>
      </c>
    </row>
    <row r="7704" customFormat="false" ht="15" hidden="false" customHeight="false" outlineLevel="0" collapsed="false">
      <c r="A7704" s="884" t="s">
        <v>28603</v>
      </c>
      <c r="B7704" s="884" t="n">
        <v>37601</v>
      </c>
      <c r="C7704" s="885" t="s">
        <v>30839</v>
      </c>
      <c r="D7704" s="884" t="s">
        <v>28683</v>
      </c>
      <c r="E7704" s="884" t="s">
        <v>23615</v>
      </c>
      <c r="F7704" s="884" t="s">
        <v>23615</v>
      </c>
    </row>
    <row r="7705" customFormat="false" ht="15" hidden="false" customHeight="false" outlineLevel="0" collapsed="false">
      <c r="A7705" s="884" t="s">
        <v>28603</v>
      </c>
      <c r="B7705" s="884" t="n">
        <v>1634</v>
      </c>
      <c r="C7705" s="885" t="s">
        <v>30840</v>
      </c>
      <c r="D7705" s="884" t="s">
        <v>28683</v>
      </c>
      <c r="E7705" s="884" t="s">
        <v>19692</v>
      </c>
      <c r="F7705" s="884" t="s">
        <v>19692</v>
      </c>
    </row>
    <row r="7706" customFormat="false" ht="15" hidden="false" customHeight="false" outlineLevel="0" collapsed="false">
      <c r="A7706" s="884" t="s">
        <v>28603</v>
      </c>
      <c r="B7706" s="884" t="n">
        <v>5086</v>
      </c>
      <c r="C7706" s="885" t="s">
        <v>30841</v>
      </c>
      <c r="D7706" s="884" t="s">
        <v>28689</v>
      </c>
      <c r="E7706" s="884" t="s">
        <v>30842</v>
      </c>
      <c r="F7706" s="884" t="s">
        <v>30842</v>
      </c>
    </row>
    <row r="7707" customFormat="false" ht="23.25" hidden="false" customHeight="false" outlineLevel="0" collapsed="false">
      <c r="A7707" s="884" t="s">
        <v>28603</v>
      </c>
      <c r="B7707" s="884" t="n">
        <v>11280</v>
      </c>
      <c r="C7707" s="885" t="s">
        <v>30843</v>
      </c>
      <c r="D7707" s="884" t="s">
        <v>28605</v>
      </c>
      <c r="E7707" s="884" t="s">
        <v>30844</v>
      </c>
      <c r="F7707" s="884" t="s">
        <v>30844</v>
      </c>
    </row>
    <row r="7708" customFormat="false" ht="23.25" hidden="false" customHeight="false" outlineLevel="0" collapsed="false">
      <c r="A7708" s="884" t="s">
        <v>28603</v>
      </c>
      <c r="B7708" s="884" t="n">
        <v>40519</v>
      </c>
      <c r="C7708" s="885" t="s">
        <v>30845</v>
      </c>
      <c r="D7708" s="884" t="s">
        <v>28605</v>
      </c>
      <c r="E7708" s="884" t="s">
        <v>30846</v>
      </c>
      <c r="F7708" s="884" t="s">
        <v>30846</v>
      </c>
    </row>
    <row r="7709" customFormat="false" ht="15" hidden="false" customHeight="false" outlineLevel="0" collapsed="false">
      <c r="A7709" s="884" t="s">
        <v>28603</v>
      </c>
      <c r="B7709" s="884" t="n">
        <v>39869</v>
      </c>
      <c r="C7709" s="885" t="s">
        <v>30847</v>
      </c>
      <c r="D7709" s="884" t="s">
        <v>28605</v>
      </c>
      <c r="E7709" s="884" t="s">
        <v>15787</v>
      </c>
      <c r="F7709" s="884" t="s">
        <v>15787</v>
      </c>
    </row>
    <row r="7710" customFormat="false" ht="15" hidden="false" customHeight="false" outlineLevel="0" collapsed="false">
      <c r="A7710" s="884" t="s">
        <v>28603</v>
      </c>
      <c r="B7710" s="884" t="n">
        <v>39870</v>
      </c>
      <c r="C7710" s="885" t="s">
        <v>30848</v>
      </c>
      <c r="D7710" s="884" t="s">
        <v>28605</v>
      </c>
      <c r="E7710" s="884" t="s">
        <v>20133</v>
      </c>
      <c r="F7710" s="884" t="s">
        <v>20133</v>
      </c>
    </row>
    <row r="7711" customFormat="false" ht="15" hidden="false" customHeight="false" outlineLevel="0" collapsed="false">
      <c r="A7711" s="884" t="s">
        <v>28603</v>
      </c>
      <c r="B7711" s="884" t="n">
        <v>39871</v>
      </c>
      <c r="C7711" s="885" t="s">
        <v>30849</v>
      </c>
      <c r="D7711" s="884" t="s">
        <v>28605</v>
      </c>
      <c r="E7711" s="884" t="s">
        <v>19111</v>
      </c>
      <c r="F7711" s="884" t="s">
        <v>19111</v>
      </c>
    </row>
    <row r="7712" customFormat="false" ht="15" hidden="false" customHeight="false" outlineLevel="0" collapsed="false">
      <c r="A7712" s="884" t="s">
        <v>28603</v>
      </c>
      <c r="B7712" s="884" t="n">
        <v>12722</v>
      </c>
      <c r="C7712" s="885" t="s">
        <v>30850</v>
      </c>
      <c r="D7712" s="884" t="s">
        <v>28605</v>
      </c>
      <c r="E7712" s="884" t="s">
        <v>16148</v>
      </c>
      <c r="F7712" s="884" t="s">
        <v>16148</v>
      </c>
    </row>
    <row r="7713" customFormat="false" ht="15" hidden="false" customHeight="false" outlineLevel="0" collapsed="false">
      <c r="A7713" s="884" t="s">
        <v>28603</v>
      </c>
      <c r="B7713" s="884" t="n">
        <v>12714</v>
      </c>
      <c r="C7713" s="885" t="s">
        <v>30851</v>
      </c>
      <c r="D7713" s="884" t="s">
        <v>28605</v>
      </c>
      <c r="E7713" s="884" t="s">
        <v>27268</v>
      </c>
      <c r="F7713" s="884" t="s">
        <v>27268</v>
      </c>
    </row>
    <row r="7714" customFormat="false" ht="15" hidden="false" customHeight="false" outlineLevel="0" collapsed="false">
      <c r="A7714" s="884" t="s">
        <v>28603</v>
      </c>
      <c r="B7714" s="884" t="n">
        <v>12715</v>
      </c>
      <c r="C7714" s="885" t="s">
        <v>30852</v>
      </c>
      <c r="D7714" s="884" t="s">
        <v>28605</v>
      </c>
      <c r="E7714" s="884" t="s">
        <v>15752</v>
      </c>
      <c r="F7714" s="884" t="s">
        <v>15752</v>
      </c>
    </row>
    <row r="7715" customFormat="false" ht="15" hidden="false" customHeight="false" outlineLevel="0" collapsed="false">
      <c r="A7715" s="884" t="s">
        <v>28603</v>
      </c>
      <c r="B7715" s="884" t="n">
        <v>12716</v>
      </c>
      <c r="C7715" s="885" t="s">
        <v>30853</v>
      </c>
      <c r="D7715" s="884" t="s">
        <v>28605</v>
      </c>
      <c r="E7715" s="884" t="s">
        <v>18701</v>
      </c>
      <c r="F7715" s="884" t="s">
        <v>18701</v>
      </c>
    </row>
    <row r="7716" customFormat="false" ht="15" hidden="false" customHeight="false" outlineLevel="0" collapsed="false">
      <c r="A7716" s="884" t="s">
        <v>28603</v>
      </c>
      <c r="B7716" s="884" t="n">
        <v>12717</v>
      </c>
      <c r="C7716" s="885" t="s">
        <v>30854</v>
      </c>
      <c r="D7716" s="884" t="s">
        <v>28605</v>
      </c>
      <c r="E7716" s="884" t="s">
        <v>25953</v>
      </c>
      <c r="F7716" s="884" t="s">
        <v>25953</v>
      </c>
    </row>
    <row r="7717" customFormat="false" ht="15" hidden="false" customHeight="false" outlineLevel="0" collapsed="false">
      <c r="A7717" s="884" t="s">
        <v>28603</v>
      </c>
      <c r="B7717" s="884" t="n">
        <v>12718</v>
      </c>
      <c r="C7717" s="885" t="s">
        <v>30855</v>
      </c>
      <c r="D7717" s="884" t="s">
        <v>28605</v>
      </c>
      <c r="E7717" s="884" t="s">
        <v>28192</v>
      </c>
      <c r="F7717" s="884" t="s">
        <v>28192</v>
      </c>
    </row>
    <row r="7718" customFormat="false" ht="15" hidden="false" customHeight="false" outlineLevel="0" collapsed="false">
      <c r="A7718" s="884" t="s">
        <v>28603</v>
      </c>
      <c r="B7718" s="884" t="n">
        <v>12719</v>
      </c>
      <c r="C7718" s="885" t="s">
        <v>30856</v>
      </c>
      <c r="D7718" s="884" t="s">
        <v>28605</v>
      </c>
      <c r="E7718" s="884" t="s">
        <v>30857</v>
      </c>
      <c r="F7718" s="884" t="s">
        <v>30857</v>
      </c>
    </row>
    <row r="7719" customFormat="false" ht="15" hidden="false" customHeight="false" outlineLevel="0" collapsed="false">
      <c r="A7719" s="884" t="s">
        <v>28603</v>
      </c>
      <c r="B7719" s="884" t="n">
        <v>12720</v>
      </c>
      <c r="C7719" s="885" t="s">
        <v>30858</v>
      </c>
      <c r="D7719" s="884" t="s">
        <v>28605</v>
      </c>
      <c r="E7719" s="884" t="s">
        <v>30859</v>
      </c>
      <c r="F7719" s="884" t="s">
        <v>30859</v>
      </c>
    </row>
    <row r="7720" customFormat="false" ht="15" hidden="false" customHeight="false" outlineLevel="0" collapsed="false">
      <c r="A7720" s="884" t="s">
        <v>28603</v>
      </c>
      <c r="B7720" s="884" t="n">
        <v>12721</v>
      </c>
      <c r="C7720" s="885" t="s">
        <v>30860</v>
      </c>
      <c r="D7720" s="884" t="s">
        <v>28605</v>
      </c>
      <c r="E7720" s="884" t="s">
        <v>30861</v>
      </c>
      <c r="F7720" s="884" t="s">
        <v>30861</v>
      </c>
    </row>
    <row r="7721" customFormat="false" ht="15" hidden="false" customHeight="false" outlineLevel="0" collapsed="false">
      <c r="A7721" s="884" t="s">
        <v>28603</v>
      </c>
      <c r="B7721" s="884" t="n">
        <v>3468</v>
      </c>
      <c r="C7721" s="885" t="s">
        <v>30862</v>
      </c>
      <c r="D7721" s="884" t="s">
        <v>28605</v>
      </c>
      <c r="E7721" s="884" t="s">
        <v>17741</v>
      </c>
      <c r="F7721" s="884" t="s">
        <v>17741</v>
      </c>
    </row>
    <row r="7722" customFormat="false" ht="15" hidden="false" customHeight="false" outlineLevel="0" collapsed="false">
      <c r="A7722" s="884" t="s">
        <v>28603</v>
      </c>
      <c r="B7722" s="884" t="n">
        <v>3465</v>
      </c>
      <c r="C7722" s="885" t="s">
        <v>30863</v>
      </c>
      <c r="D7722" s="884" t="s">
        <v>28605</v>
      </c>
      <c r="E7722" s="884" t="s">
        <v>22371</v>
      </c>
      <c r="F7722" s="884" t="s">
        <v>22371</v>
      </c>
    </row>
    <row r="7723" customFormat="false" ht="15" hidden="false" customHeight="false" outlineLevel="0" collapsed="false">
      <c r="A7723" s="884" t="s">
        <v>28603</v>
      </c>
      <c r="B7723" s="884" t="n">
        <v>12403</v>
      </c>
      <c r="C7723" s="885" t="s">
        <v>30864</v>
      </c>
      <c r="D7723" s="884" t="s">
        <v>28605</v>
      </c>
      <c r="E7723" s="884" t="s">
        <v>17585</v>
      </c>
      <c r="F7723" s="884" t="s">
        <v>17585</v>
      </c>
    </row>
    <row r="7724" customFormat="false" ht="15" hidden="false" customHeight="false" outlineLevel="0" collapsed="false">
      <c r="A7724" s="884" t="s">
        <v>28603</v>
      </c>
      <c r="B7724" s="884" t="n">
        <v>3463</v>
      </c>
      <c r="C7724" s="885" t="s">
        <v>30865</v>
      </c>
      <c r="D7724" s="884" t="s">
        <v>28605</v>
      </c>
      <c r="E7724" s="884" t="s">
        <v>16712</v>
      </c>
      <c r="F7724" s="884" t="s">
        <v>16712</v>
      </c>
    </row>
    <row r="7725" customFormat="false" ht="15" hidden="false" customHeight="false" outlineLevel="0" collapsed="false">
      <c r="A7725" s="884" t="s">
        <v>28603</v>
      </c>
      <c r="B7725" s="884" t="n">
        <v>3464</v>
      </c>
      <c r="C7725" s="885" t="s">
        <v>30866</v>
      </c>
      <c r="D7725" s="884" t="s">
        <v>28605</v>
      </c>
      <c r="E7725" s="884" t="s">
        <v>16712</v>
      </c>
      <c r="F7725" s="884" t="s">
        <v>16712</v>
      </c>
    </row>
    <row r="7726" customFormat="false" ht="15" hidden="false" customHeight="false" outlineLevel="0" collapsed="false">
      <c r="A7726" s="884" t="s">
        <v>28603</v>
      </c>
      <c r="B7726" s="884" t="n">
        <v>3466</v>
      </c>
      <c r="C7726" s="885" t="s">
        <v>30867</v>
      </c>
      <c r="D7726" s="884" t="s">
        <v>28605</v>
      </c>
      <c r="E7726" s="884" t="s">
        <v>30868</v>
      </c>
      <c r="F7726" s="884" t="s">
        <v>30868</v>
      </c>
    </row>
    <row r="7727" customFormat="false" ht="15" hidden="false" customHeight="false" outlineLevel="0" collapsed="false">
      <c r="A7727" s="884" t="s">
        <v>28603</v>
      </c>
      <c r="B7727" s="884" t="n">
        <v>3467</v>
      </c>
      <c r="C7727" s="885" t="s">
        <v>30869</v>
      </c>
      <c r="D7727" s="884" t="s">
        <v>28605</v>
      </c>
      <c r="E7727" s="884" t="s">
        <v>25590</v>
      </c>
      <c r="F7727" s="884" t="s">
        <v>25590</v>
      </c>
    </row>
    <row r="7728" customFormat="false" ht="15" hidden="false" customHeight="false" outlineLevel="0" collapsed="false">
      <c r="A7728" s="884" t="s">
        <v>28603</v>
      </c>
      <c r="B7728" s="884" t="n">
        <v>3462</v>
      </c>
      <c r="C7728" s="885" t="s">
        <v>30870</v>
      </c>
      <c r="D7728" s="884" t="s">
        <v>28605</v>
      </c>
      <c r="E7728" s="884" t="s">
        <v>19221</v>
      </c>
      <c r="F7728" s="884" t="s">
        <v>19221</v>
      </c>
    </row>
    <row r="7729" customFormat="false" ht="15" hidden="false" customHeight="false" outlineLevel="0" collapsed="false">
      <c r="A7729" s="884" t="s">
        <v>28603</v>
      </c>
      <c r="B7729" s="884" t="n">
        <v>3446</v>
      </c>
      <c r="C7729" s="885" t="s">
        <v>30871</v>
      </c>
      <c r="D7729" s="884" t="s">
        <v>28605</v>
      </c>
      <c r="E7729" s="884" t="s">
        <v>28041</v>
      </c>
      <c r="F7729" s="884" t="s">
        <v>28041</v>
      </c>
    </row>
    <row r="7730" customFormat="false" ht="15" hidden="false" customHeight="false" outlineLevel="0" collapsed="false">
      <c r="A7730" s="884" t="s">
        <v>28603</v>
      </c>
      <c r="B7730" s="884" t="n">
        <v>3445</v>
      </c>
      <c r="C7730" s="885" t="s">
        <v>30872</v>
      </c>
      <c r="D7730" s="884" t="s">
        <v>28605</v>
      </c>
      <c r="E7730" s="884" t="s">
        <v>9098</v>
      </c>
      <c r="F7730" s="884" t="s">
        <v>9098</v>
      </c>
    </row>
    <row r="7731" customFormat="false" ht="15" hidden="false" customHeight="false" outlineLevel="0" collapsed="false">
      <c r="A7731" s="884" t="s">
        <v>28603</v>
      </c>
      <c r="B7731" s="884" t="n">
        <v>3441</v>
      </c>
      <c r="C7731" s="885" t="s">
        <v>30873</v>
      </c>
      <c r="D7731" s="884" t="s">
        <v>28605</v>
      </c>
      <c r="E7731" s="884" t="s">
        <v>29804</v>
      </c>
      <c r="F7731" s="884" t="s">
        <v>29804</v>
      </c>
    </row>
    <row r="7732" customFormat="false" ht="15" hidden="false" customHeight="false" outlineLevel="0" collapsed="false">
      <c r="A7732" s="884" t="s">
        <v>28603</v>
      </c>
      <c r="B7732" s="884" t="n">
        <v>3444</v>
      </c>
      <c r="C7732" s="885" t="s">
        <v>30874</v>
      </c>
      <c r="D7732" s="884" t="s">
        <v>28605</v>
      </c>
      <c r="E7732" s="884" t="s">
        <v>9076</v>
      </c>
      <c r="F7732" s="884" t="s">
        <v>9076</v>
      </c>
    </row>
    <row r="7733" customFormat="false" ht="15" hidden="false" customHeight="false" outlineLevel="0" collapsed="false">
      <c r="A7733" s="884" t="s">
        <v>28603</v>
      </c>
      <c r="B7733" s="884" t="n">
        <v>12402</v>
      </c>
      <c r="C7733" s="885" t="s">
        <v>30875</v>
      </c>
      <c r="D7733" s="884" t="s">
        <v>28605</v>
      </c>
      <c r="E7733" s="884" t="s">
        <v>8525</v>
      </c>
      <c r="F7733" s="884" t="s">
        <v>8525</v>
      </c>
    </row>
    <row r="7734" customFormat="false" ht="15" hidden="false" customHeight="false" outlineLevel="0" collapsed="false">
      <c r="A7734" s="884" t="s">
        <v>28603</v>
      </c>
      <c r="B7734" s="884" t="n">
        <v>3447</v>
      </c>
      <c r="C7734" s="885" t="s">
        <v>30876</v>
      </c>
      <c r="D7734" s="884" t="s">
        <v>28605</v>
      </c>
      <c r="E7734" s="884" t="s">
        <v>13827</v>
      </c>
      <c r="F7734" s="884" t="s">
        <v>13827</v>
      </c>
    </row>
    <row r="7735" customFormat="false" ht="15" hidden="false" customHeight="false" outlineLevel="0" collapsed="false">
      <c r="A7735" s="884" t="s">
        <v>28603</v>
      </c>
      <c r="B7735" s="884" t="n">
        <v>3442</v>
      </c>
      <c r="C7735" s="885" t="s">
        <v>30877</v>
      </c>
      <c r="D7735" s="884" t="s">
        <v>28605</v>
      </c>
      <c r="E7735" s="884" t="s">
        <v>8541</v>
      </c>
      <c r="F7735" s="884" t="s">
        <v>8541</v>
      </c>
    </row>
    <row r="7736" customFormat="false" ht="15" hidden="false" customHeight="false" outlineLevel="0" collapsed="false">
      <c r="A7736" s="884" t="s">
        <v>28603</v>
      </c>
      <c r="B7736" s="884" t="n">
        <v>3448</v>
      </c>
      <c r="C7736" s="885" t="s">
        <v>30878</v>
      </c>
      <c r="D7736" s="884" t="s">
        <v>28605</v>
      </c>
      <c r="E7736" s="884" t="s">
        <v>30879</v>
      </c>
      <c r="F7736" s="884" t="s">
        <v>30879</v>
      </c>
    </row>
    <row r="7737" customFormat="false" ht="15" hidden="false" customHeight="false" outlineLevel="0" collapsed="false">
      <c r="A7737" s="884" t="s">
        <v>28603</v>
      </c>
      <c r="B7737" s="884" t="n">
        <v>3449</v>
      </c>
      <c r="C7737" s="885" t="s">
        <v>30880</v>
      </c>
      <c r="D7737" s="884" t="s">
        <v>28605</v>
      </c>
      <c r="E7737" s="884" t="s">
        <v>30881</v>
      </c>
      <c r="F7737" s="884" t="s">
        <v>30881</v>
      </c>
    </row>
    <row r="7738" customFormat="false" ht="15" hidden="false" customHeight="false" outlineLevel="0" collapsed="false">
      <c r="A7738" s="884" t="s">
        <v>28603</v>
      </c>
      <c r="B7738" s="884" t="n">
        <v>37438</v>
      </c>
      <c r="C7738" s="885" t="s">
        <v>30882</v>
      </c>
      <c r="D7738" s="884" t="s">
        <v>28605</v>
      </c>
      <c r="E7738" s="884" t="s">
        <v>30883</v>
      </c>
      <c r="F7738" s="884" t="s">
        <v>30883</v>
      </c>
    </row>
    <row r="7739" customFormat="false" ht="15" hidden="false" customHeight="false" outlineLevel="0" collapsed="false">
      <c r="A7739" s="884" t="s">
        <v>28603</v>
      </c>
      <c r="B7739" s="884" t="n">
        <v>37439</v>
      </c>
      <c r="C7739" s="885" t="s">
        <v>30884</v>
      </c>
      <c r="D7739" s="884" t="s">
        <v>28605</v>
      </c>
      <c r="E7739" s="884" t="s">
        <v>30885</v>
      </c>
      <c r="F7739" s="884" t="s">
        <v>30885</v>
      </c>
    </row>
    <row r="7740" customFormat="false" ht="15" hidden="false" customHeight="false" outlineLevel="0" collapsed="false">
      <c r="A7740" s="884" t="s">
        <v>28603</v>
      </c>
      <c r="B7740" s="884" t="n">
        <v>37435</v>
      </c>
      <c r="C7740" s="885" t="s">
        <v>30886</v>
      </c>
      <c r="D7740" s="884" t="s">
        <v>28605</v>
      </c>
      <c r="E7740" s="884" t="s">
        <v>23654</v>
      </c>
      <c r="F7740" s="884" t="s">
        <v>23654</v>
      </c>
    </row>
    <row r="7741" customFormat="false" ht="15" hidden="false" customHeight="false" outlineLevel="0" collapsed="false">
      <c r="A7741" s="884" t="s">
        <v>28603</v>
      </c>
      <c r="B7741" s="884" t="n">
        <v>37436</v>
      </c>
      <c r="C7741" s="885" t="s">
        <v>30887</v>
      </c>
      <c r="D7741" s="884" t="s">
        <v>28605</v>
      </c>
      <c r="E7741" s="884" t="s">
        <v>17138</v>
      </c>
      <c r="F7741" s="884" t="s">
        <v>17138</v>
      </c>
    </row>
    <row r="7742" customFormat="false" ht="15" hidden="false" customHeight="false" outlineLevel="0" collapsed="false">
      <c r="A7742" s="884" t="s">
        <v>28603</v>
      </c>
      <c r="B7742" s="884" t="n">
        <v>37437</v>
      </c>
      <c r="C7742" s="885" t="s">
        <v>30888</v>
      </c>
      <c r="D7742" s="884" t="s">
        <v>28605</v>
      </c>
      <c r="E7742" s="884" t="s">
        <v>30889</v>
      </c>
      <c r="F7742" s="884" t="s">
        <v>30889</v>
      </c>
    </row>
    <row r="7743" customFormat="false" ht="15" hidden="false" customHeight="false" outlineLevel="0" collapsed="false">
      <c r="A7743" s="884" t="s">
        <v>28603</v>
      </c>
      <c r="B7743" s="884" t="n">
        <v>3473</v>
      </c>
      <c r="C7743" s="885" t="s">
        <v>30890</v>
      </c>
      <c r="D7743" s="884" t="s">
        <v>28605</v>
      </c>
      <c r="E7743" s="884" t="s">
        <v>12310</v>
      </c>
      <c r="F7743" s="884" t="s">
        <v>12310</v>
      </c>
    </row>
    <row r="7744" customFormat="false" ht="15" hidden="false" customHeight="false" outlineLevel="0" collapsed="false">
      <c r="A7744" s="884" t="s">
        <v>28603</v>
      </c>
      <c r="B7744" s="884" t="n">
        <v>3474</v>
      </c>
      <c r="C7744" s="885" t="s">
        <v>30891</v>
      </c>
      <c r="D7744" s="884" t="s">
        <v>28605</v>
      </c>
      <c r="E7744" s="884" t="s">
        <v>30892</v>
      </c>
      <c r="F7744" s="884" t="s">
        <v>30892</v>
      </c>
    </row>
    <row r="7745" customFormat="false" ht="15" hidden="false" customHeight="false" outlineLevel="0" collapsed="false">
      <c r="A7745" s="884" t="s">
        <v>28603</v>
      </c>
      <c r="B7745" s="884" t="n">
        <v>3450</v>
      </c>
      <c r="C7745" s="885" t="s">
        <v>30893</v>
      </c>
      <c r="D7745" s="884" t="s">
        <v>28605</v>
      </c>
      <c r="E7745" s="884" t="s">
        <v>8885</v>
      </c>
      <c r="F7745" s="884" t="s">
        <v>8885</v>
      </c>
    </row>
    <row r="7746" customFormat="false" ht="15" hidden="false" customHeight="false" outlineLevel="0" collapsed="false">
      <c r="A7746" s="884" t="s">
        <v>28603</v>
      </c>
      <c r="B7746" s="884" t="n">
        <v>3443</v>
      </c>
      <c r="C7746" s="885" t="s">
        <v>30894</v>
      </c>
      <c r="D7746" s="884" t="s">
        <v>28605</v>
      </c>
      <c r="E7746" s="884" t="s">
        <v>8556</v>
      </c>
      <c r="F7746" s="884" t="s">
        <v>8556</v>
      </c>
    </row>
    <row r="7747" customFormat="false" ht="15" hidden="false" customHeight="false" outlineLevel="0" collapsed="false">
      <c r="A7747" s="884" t="s">
        <v>28603</v>
      </c>
      <c r="B7747" s="884" t="n">
        <v>3453</v>
      </c>
      <c r="C7747" s="885" t="s">
        <v>30895</v>
      </c>
      <c r="D7747" s="884" t="s">
        <v>28605</v>
      </c>
      <c r="E7747" s="884" t="s">
        <v>12738</v>
      </c>
      <c r="F7747" s="884" t="s">
        <v>12738</v>
      </c>
    </row>
    <row r="7748" customFormat="false" ht="15" hidden="false" customHeight="false" outlineLevel="0" collapsed="false">
      <c r="A7748" s="884" t="s">
        <v>28603</v>
      </c>
      <c r="B7748" s="884" t="n">
        <v>3452</v>
      </c>
      <c r="C7748" s="885" t="s">
        <v>30896</v>
      </c>
      <c r="D7748" s="884" t="s">
        <v>28605</v>
      </c>
      <c r="E7748" s="884" t="s">
        <v>22800</v>
      </c>
      <c r="F7748" s="884" t="s">
        <v>22800</v>
      </c>
    </row>
    <row r="7749" customFormat="false" ht="15" hidden="false" customHeight="false" outlineLevel="0" collapsed="false">
      <c r="A7749" s="884" t="s">
        <v>28603</v>
      </c>
      <c r="B7749" s="884" t="n">
        <v>3451</v>
      </c>
      <c r="C7749" s="885" t="s">
        <v>30897</v>
      </c>
      <c r="D7749" s="884" t="s">
        <v>28605</v>
      </c>
      <c r="E7749" s="884" t="s">
        <v>9860</v>
      </c>
      <c r="F7749" s="884" t="s">
        <v>9860</v>
      </c>
    </row>
    <row r="7750" customFormat="false" ht="15" hidden="false" customHeight="false" outlineLevel="0" collapsed="false">
      <c r="A7750" s="884" t="s">
        <v>28603</v>
      </c>
      <c r="B7750" s="884" t="n">
        <v>3454</v>
      </c>
      <c r="C7750" s="885" t="s">
        <v>30898</v>
      </c>
      <c r="D7750" s="884" t="s">
        <v>28605</v>
      </c>
      <c r="E7750" s="884" t="s">
        <v>28997</v>
      </c>
      <c r="F7750" s="884" t="s">
        <v>28997</v>
      </c>
    </row>
    <row r="7751" customFormat="false" ht="15" hidden="false" customHeight="false" outlineLevel="0" collapsed="false">
      <c r="A7751" s="884" t="s">
        <v>28603</v>
      </c>
      <c r="B7751" s="884" t="n">
        <v>3458</v>
      </c>
      <c r="C7751" s="885" t="s">
        <v>30899</v>
      </c>
      <c r="D7751" s="884" t="s">
        <v>28605</v>
      </c>
      <c r="E7751" s="884" t="s">
        <v>17045</v>
      </c>
      <c r="F7751" s="884" t="s">
        <v>17045</v>
      </c>
    </row>
    <row r="7752" customFormat="false" ht="15" hidden="false" customHeight="false" outlineLevel="0" collapsed="false">
      <c r="A7752" s="884" t="s">
        <v>28603</v>
      </c>
      <c r="B7752" s="884" t="n">
        <v>3457</v>
      </c>
      <c r="C7752" s="885" t="s">
        <v>30900</v>
      </c>
      <c r="D7752" s="884" t="s">
        <v>28605</v>
      </c>
      <c r="E7752" s="884" t="s">
        <v>30901</v>
      </c>
      <c r="F7752" s="884" t="s">
        <v>30901</v>
      </c>
    </row>
    <row r="7753" customFormat="false" ht="15" hidden="false" customHeight="false" outlineLevel="0" collapsed="false">
      <c r="A7753" s="884" t="s">
        <v>28603</v>
      </c>
      <c r="B7753" s="884" t="n">
        <v>3455</v>
      </c>
      <c r="C7753" s="885" t="s">
        <v>30902</v>
      </c>
      <c r="D7753" s="884" t="s">
        <v>28605</v>
      </c>
      <c r="E7753" s="884" t="s">
        <v>10310</v>
      </c>
      <c r="F7753" s="884" t="s">
        <v>10310</v>
      </c>
    </row>
    <row r="7754" customFormat="false" ht="15" hidden="false" customHeight="false" outlineLevel="0" collapsed="false">
      <c r="A7754" s="884" t="s">
        <v>28603</v>
      </c>
      <c r="B7754" s="884" t="n">
        <v>3472</v>
      </c>
      <c r="C7754" s="885" t="s">
        <v>30903</v>
      </c>
      <c r="D7754" s="884" t="s">
        <v>28605</v>
      </c>
      <c r="E7754" s="884" t="s">
        <v>19996</v>
      </c>
      <c r="F7754" s="884" t="s">
        <v>19996</v>
      </c>
    </row>
    <row r="7755" customFormat="false" ht="15" hidden="false" customHeight="false" outlineLevel="0" collapsed="false">
      <c r="A7755" s="884" t="s">
        <v>28603</v>
      </c>
      <c r="B7755" s="884" t="n">
        <v>3470</v>
      </c>
      <c r="C7755" s="885" t="s">
        <v>30904</v>
      </c>
      <c r="D7755" s="884" t="s">
        <v>28605</v>
      </c>
      <c r="E7755" s="884" t="s">
        <v>17203</v>
      </c>
      <c r="F7755" s="884" t="s">
        <v>17203</v>
      </c>
    </row>
    <row r="7756" customFormat="false" ht="15" hidden="false" customHeight="false" outlineLevel="0" collapsed="false">
      <c r="A7756" s="884" t="s">
        <v>28603</v>
      </c>
      <c r="B7756" s="884" t="n">
        <v>3471</v>
      </c>
      <c r="C7756" s="885" t="s">
        <v>30905</v>
      </c>
      <c r="D7756" s="884" t="s">
        <v>28605</v>
      </c>
      <c r="E7756" s="884" t="s">
        <v>18372</v>
      </c>
      <c r="F7756" s="884" t="s">
        <v>18372</v>
      </c>
    </row>
    <row r="7757" customFormat="false" ht="15" hidden="false" customHeight="false" outlineLevel="0" collapsed="false">
      <c r="A7757" s="884" t="s">
        <v>28603</v>
      </c>
      <c r="B7757" s="884" t="n">
        <v>3456</v>
      </c>
      <c r="C7757" s="885" t="s">
        <v>30906</v>
      </c>
      <c r="D7757" s="884" t="s">
        <v>28605</v>
      </c>
      <c r="E7757" s="884" t="s">
        <v>16041</v>
      </c>
      <c r="F7757" s="884" t="s">
        <v>16041</v>
      </c>
    </row>
    <row r="7758" customFormat="false" ht="15" hidden="false" customHeight="false" outlineLevel="0" collapsed="false">
      <c r="A7758" s="884" t="s">
        <v>28603</v>
      </c>
      <c r="B7758" s="884" t="n">
        <v>3459</v>
      </c>
      <c r="C7758" s="885" t="s">
        <v>30907</v>
      </c>
      <c r="D7758" s="884" t="s">
        <v>28605</v>
      </c>
      <c r="E7758" s="884" t="s">
        <v>30908</v>
      </c>
      <c r="F7758" s="884" t="s">
        <v>30908</v>
      </c>
    </row>
    <row r="7759" customFormat="false" ht="15" hidden="false" customHeight="false" outlineLevel="0" collapsed="false">
      <c r="A7759" s="884" t="s">
        <v>28603</v>
      </c>
      <c r="B7759" s="884" t="n">
        <v>3469</v>
      </c>
      <c r="C7759" s="885" t="s">
        <v>30909</v>
      </c>
      <c r="D7759" s="884" t="s">
        <v>28605</v>
      </c>
      <c r="E7759" s="884" t="s">
        <v>30910</v>
      </c>
      <c r="F7759" s="884" t="s">
        <v>30910</v>
      </c>
    </row>
    <row r="7760" customFormat="false" ht="15" hidden="false" customHeight="false" outlineLevel="0" collapsed="false">
      <c r="A7760" s="884" t="s">
        <v>28603</v>
      </c>
      <c r="B7760" s="884" t="n">
        <v>3460</v>
      </c>
      <c r="C7760" s="885" t="s">
        <v>30911</v>
      </c>
      <c r="D7760" s="884" t="s">
        <v>28605</v>
      </c>
      <c r="E7760" s="884" t="s">
        <v>30912</v>
      </c>
      <c r="F7760" s="884" t="s">
        <v>30912</v>
      </c>
    </row>
    <row r="7761" customFormat="false" ht="15" hidden="false" customHeight="false" outlineLevel="0" collapsed="false">
      <c r="A7761" s="884" t="s">
        <v>28603</v>
      </c>
      <c r="B7761" s="884" t="n">
        <v>3461</v>
      </c>
      <c r="C7761" s="885" t="s">
        <v>30913</v>
      </c>
      <c r="D7761" s="884" t="s">
        <v>28605</v>
      </c>
      <c r="E7761" s="884" t="s">
        <v>30914</v>
      </c>
      <c r="F7761" s="884" t="s">
        <v>30914</v>
      </c>
    </row>
    <row r="7762" customFormat="false" ht="15" hidden="false" customHeight="false" outlineLevel="0" collapsed="false">
      <c r="A7762" s="884" t="s">
        <v>28603</v>
      </c>
      <c r="B7762" s="884" t="n">
        <v>37433</v>
      </c>
      <c r="C7762" s="885" t="s">
        <v>30915</v>
      </c>
      <c r="D7762" s="884" t="s">
        <v>28605</v>
      </c>
      <c r="E7762" s="884" t="s">
        <v>30883</v>
      </c>
      <c r="F7762" s="884" t="s">
        <v>30883</v>
      </c>
    </row>
    <row r="7763" customFormat="false" ht="15" hidden="false" customHeight="false" outlineLevel="0" collapsed="false">
      <c r="A7763" s="884" t="s">
        <v>28603</v>
      </c>
      <c r="B7763" s="884" t="n">
        <v>37430</v>
      </c>
      <c r="C7763" s="885" t="s">
        <v>30916</v>
      </c>
      <c r="D7763" s="884" t="s">
        <v>28605</v>
      </c>
      <c r="E7763" s="884" t="s">
        <v>13653</v>
      </c>
      <c r="F7763" s="884" t="s">
        <v>13653</v>
      </c>
    </row>
    <row r="7764" customFormat="false" ht="15" hidden="false" customHeight="false" outlineLevel="0" collapsed="false">
      <c r="A7764" s="884" t="s">
        <v>28603</v>
      </c>
      <c r="B7764" s="884" t="n">
        <v>37434</v>
      </c>
      <c r="C7764" s="885" t="s">
        <v>30917</v>
      </c>
      <c r="D7764" s="884" t="s">
        <v>28605</v>
      </c>
      <c r="E7764" s="884" t="s">
        <v>30918</v>
      </c>
      <c r="F7764" s="884" t="s">
        <v>30918</v>
      </c>
    </row>
    <row r="7765" customFormat="false" ht="15" hidden="false" customHeight="false" outlineLevel="0" collapsed="false">
      <c r="A7765" s="884" t="s">
        <v>28603</v>
      </c>
      <c r="B7765" s="884" t="n">
        <v>37431</v>
      </c>
      <c r="C7765" s="885" t="s">
        <v>30919</v>
      </c>
      <c r="D7765" s="884" t="s">
        <v>28605</v>
      </c>
      <c r="E7765" s="884" t="s">
        <v>18694</v>
      </c>
      <c r="F7765" s="884" t="s">
        <v>18694</v>
      </c>
    </row>
    <row r="7766" customFormat="false" ht="15" hidden="false" customHeight="false" outlineLevel="0" collapsed="false">
      <c r="A7766" s="884" t="s">
        <v>28603</v>
      </c>
      <c r="B7766" s="884" t="n">
        <v>37432</v>
      </c>
      <c r="C7766" s="885" t="s">
        <v>30920</v>
      </c>
      <c r="D7766" s="884" t="s">
        <v>28605</v>
      </c>
      <c r="E7766" s="884" t="s">
        <v>30921</v>
      </c>
      <c r="F7766" s="884" t="s">
        <v>30921</v>
      </c>
    </row>
    <row r="7767" customFormat="false" ht="23.25" hidden="false" customHeight="false" outlineLevel="0" collapsed="false">
      <c r="A7767" s="884" t="s">
        <v>28603</v>
      </c>
      <c r="B7767" s="884" t="n">
        <v>37413</v>
      </c>
      <c r="C7767" s="885" t="s">
        <v>30922</v>
      </c>
      <c r="D7767" s="884" t="s">
        <v>28605</v>
      </c>
      <c r="E7767" s="884" t="s">
        <v>12142</v>
      </c>
      <c r="F7767" s="884" t="s">
        <v>12142</v>
      </c>
    </row>
    <row r="7768" customFormat="false" ht="23.25" hidden="false" customHeight="false" outlineLevel="0" collapsed="false">
      <c r="A7768" s="884" t="s">
        <v>28603</v>
      </c>
      <c r="B7768" s="884" t="n">
        <v>37414</v>
      </c>
      <c r="C7768" s="885" t="s">
        <v>30923</v>
      </c>
      <c r="D7768" s="884" t="s">
        <v>28605</v>
      </c>
      <c r="E7768" s="884" t="s">
        <v>10422</v>
      </c>
      <c r="F7768" s="884" t="s">
        <v>10422</v>
      </c>
    </row>
    <row r="7769" customFormat="false" ht="23.25" hidden="false" customHeight="false" outlineLevel="0" collapsed="false">
      <c r="A7769" s="884" t="s">
        <v>28603</v>
      </c>
      <c r="B7769" s="884" t="n">
        <v>37415</v>
      </c>
      <c r="C7769" s="885" t="s">
        <v>30924</v>
      </c>
      <c r="D7769" s="884" t="s">
        <v>28605</v>
      </c>
      <c r="E7769" s="884" t="s">
        <v>15957</v>
      </c>
      <c r="F7769" s="884" t="s">
        <v>15957</v>
      </c>
    </row>
    <row r="7770" customFormat="false" ht="23.25" hidden="false" customHeight="false" outlineLevel="0" collapsed="false">
      <c r="A7770" s="884" t="s">
        <v>28603</v>
      </c>
      <c r="B7770" s="884" t="n">
        <v>37416</v>
      </c>
      <c r="C7770" s="885" t="s">
        <v>30925</v>
      </c>
      <c r="D7770" s="884" t="s">
        <v>28605</v>
      </c>
      <c r="E7770" s="884" t="s">
        <v>8824</v>
      </c>
      <c r="F7770" s="884" t="s">
        <v>8824</v>
      </c>
    </row>
    <row r="7771" customFormat="false" ht="23.25" hidden="false" customHeight="false" outlineLevel="0" collapsed="false">
      <c r="A7771" s="884" t="s">
        <v>28603</v>
      </c>
      <c r="B7771" s="884" t="n">
        <v>37417</v>
      </c>
      <c r="C7771" s="885" t="s">
        <v>30926</v>
      </c>
      <c r="D7771" s="884" t="s">
        <v>28605</v>
      </c>
      <c r="E7771" s="884" t="s">
        <v>11485</v>
      </c>
      <c r="F7771" s="884" t="s">
        <v>11485</v>
      </c>
    </row>
    <row r="7772" customFormat="false" ht="23.25" hidden="false" customHeight="false" outlineLevel="0" collapsed="false">
      <c r="A7772" s="884" t="s">
        <v>28603</v>
      </c>
      <c r="B7772" s="884" t="n">
        <v>3112</v>
      </c>
      <c r="C7772" s="885" t="s">
        <v>30927</v>
      </c>
      <c r="D7772" s="884" t="s">
        <v>30773</v>
      </c>
      <c r="E7772" s="884" t="s">
        <v>30928</v>
      </c>
      <c r="F7772" s="884" t="s">
        <v>30928</v>
      </c>
    </row>
    <row r="7773" customFormat="false" ht="23.25" hidden="false" customHeight="false" outlineLevel="0" collapsed="false">
      <c r="A7773" s="884" t="s">
        <v>28603</v>
      </c>
      <c r="B7773" s="884" t="n">
        <v>3113</v>
      </c>
      <c r="C7773" s="885" t="s">
        <v>30929</v>
      </c>
      <c r="D7773" s="884" t="s">
        <v>30773</v>
      </c>
      <c r="E7773" s="884" t="s">
        <v>30930</v>
      </c>
      <c r="F7773" s="884" t="s">
        <v>30930</v>
      </c>
    </row>
    <row r="7774" customFormat="false" ht="23.25" hidden="false" customHeight="false" outlineLevel="0" collapsed="false">
      <c r="A7774" s="884" t="s">
        <v>28603</v>
      </c>
      <c r="B7774" s="884" t="n">
        <v>3114</v>
      </c>
      <c r="C7774" s="885" t="s">
        <v>30931</v>
      </c>
      <c r="D7774" s="884" t="s">
        <v>28605</v>
      </c>
      <c r="E7774" s="884" t="s">
        <v>16493</v>
      </c>
      <c r="F7774" s="884" t="s">
        <v>16493</v>
      </c>
    </row>
    <row r="7775" customFormat="false" ht="15" hidden="false" customHeight="false" outlineLevel="0" collapsed="false">
      <c r="A7775" s="884" t="s">
        <v>28603</v>
      </c>
      <c r="B7775" s="884" t="n">
        <v>34519</v>
      </c>
      <c r="C7775" s="885" t="s">
        <v>30932</v>
      </c>
      <c r="D7775" s="884" t="s">
        <v>28605</v>
      </c>
      <c r="E7775" s="884" t="s">
        <v>23292</v>
      </c>
      <c r="F7775" s="884" t="s">
        <v>23292</v>
      </c>
    </row>
    <row r="7776" customFormat="false" ht="15" hidden="false" customHeight="false" outlineLevel="0" collapsed="false">
      <c r="A7776" s="884" t="s">
        <v>28603</v>
      </c>
      <c r="B7776" s="884" t="n">
        <v>10510</v>
      </c>
      <c r="C7776" s="885" t="s">
        <v>30933</v>
      </c>
      <c r="D7776" s="884" t="s">
        <v>28605</v>
      </c>
      <c r="E7776" s="884" t="s">
        <v>30934</v>
      </c>
      <c r="F7776" s="884" t="s">
        <v>30934</v>
      </c>
    </row>
    <row r="7777" customFormat="false" ht="15" hidden="false" customHeight="false" outlineLevel="0" collapsed="false">
      <c r="A7777" s="884" t="s">
        <v>28603</v>
      </c>
      <c r="B7777" s="884" t="n">
        <v>1649</v>
      </c>
      <c r="C7777" s="885" t="s">
        <v>30935</v>
      </c>
      <c r="D7777" s="884" t="s">
        <v>28605</v>
      </c>
      <c r="E7777" s="884" t="s">
        <v>15431</v>
      </c>
      <c r="F7777" s="884" t="s">
        <v>15431</v>
      </c>
    </row>
    <row r="7778" customFormat="false" ht="15" hidden="false" customHeight="false" outlineLevel="0" collapsed="false">
      <c r="A7778" s="884" t="s">
        <v>28603</v>
      </c>
      <c r="B7778" s="884" t="n">
        <v>1653</v>
      </c>
      <c r="C7778" s="885" t="s">
        <v>30936</v>
      </c>
      <c r="D7778" s="884" t="s">
        <v>28605</v>
      </c>
      <c r="E7778" s="884" t="s">
        <v>20535</v>
      </c>
      <c r="F7778" s="884" t="s">
        <v>20535</v>
      </c>
    </row>
    <row r="7779" customFormat="false" ht="15" hidden="false" customHeight="false" outlineLevel="0" collapsed="false">
      <c r="A7779" s="884" t="s">
        <v>28603</v>
      </c>
      <c r="B7779" s="884" t="n">
        <v>1647</v>
      </c>
      <c r="C7779" s="885" t="s">
        <v>30937</v>
      </c>
      <c r="D7779" s="884" t="s">
        <v>28605</v>
      </c>
      <c r="E7779" s="884" t="s">
        <v>30938</v>
      </c>
      <c r="F7779" s="884" t="s">
        <v>30938</v>
      </c>
    </row>
    <row r="7780" customFormat="false" ht="15" hidden="false" customHeight="false" outlineLevel="0" collapsed="false">
      <c r="A7780" s="884" t="s">
        <v>28603</v>
      </c>
      <c r="B7780" s="884" t="n">
        <v>1648</v>
      </c>
      <c r="C7780" s="885" t="s">
        <v>30939</v>
      </c>
      <c r="D7780" s="884" t="s">
        <v>28605</v>
      </c>
      <c r="E7780" s="884" t="s">
        <v>20657</v>
      </c>
      <c r="F7780" s="884" t="s">
        <v>20657</v>
      </c>
    </row>
    <row r="7781" customFormat="false" ht="15" hidden="false" customHeight="false" outlineLevel="0" collapsed="false">
      <c r="A7781" s="884" t="s">
        <v>28603</v>
      </c>
      <c r="B7781" s="884" t="n">
        <v>1651</v>
      </c>
      <c r="C7781" s="885" t="s">
        <v>30940</v>
      </c>
      <c r="D7781" s="884" t="s">
        <v>28605</v>
      </c>
      <c r="E7781" s="884" t="s">
        <v>30941</v>
      </c>
      <c r="F7781" s="884" t="s">
        <v>30941</v>
      </c>
    </row>
    <row r="7782" customFormat="false" ht="15" hidden="false" customHeight="false" outlineLevel="0" collapsed="false">
      <c r="A7782" s="884" t="s">
        <v>28603</v>
      </c>
      <c r="B7782" s="884" t="n">
        <v>1650</v>
      </c>
      <c r="C7782" s="885" t="s">
        <v>30942</v>
      </c>
      <c r="D7782" s="884" t="s">
        <v>28605</v>
      </c>
      <c r="E7782" s="884" t="s">
        <v>24476</v>
      </c>
      <c r="F7782" s="884" t="s">
        <v>24476</v>
      </c>
    </row>
    <row r="7783" customFormat="false" ht="15" hidden="false" customHeight="false" outlineLevel="0" collapsed="false">
      <c r="A7783" s="884" t="s">
        <v>28603</v>
      </c>
      <c r="B7783" s="884" t="n">
        <v>1654</v>
      </c>
      <c r="C7783" s="885" t="s">
        <v>30943</v>
      </c>
      <c r="D7783" s="884" t="s">
        <v>28605</v>
      </c>
      <c r="E7783" s="884" t="s">
        <v>18779</v>
      </c>
      <c r="F7783" s="884" t="s">
        <v>18779</v>
      </c>
    </row>
    <row r="7784" customFormat="false" ht="15" hidden="false" customHeight="false" outlineLevel="0" collapsed="false">
      <c r="A7784" s="884" t="s">
        <v>28603</v>
      </c>
      <c r="B7784" s="884" t="n">
        <v>1652</v>
      </c>
      <c r="C7784" s="885" t="s">
        <v>30944</v>
      </c>
      <c r="D7784" s="884" t="s">
        <v>28605</v>
      </c>
      <c r="E7784" s="884" t="s">
        <v>30945</v>
      </c>
      <c r="F7784" s="884" t="s">
        <v>30945</v>
      </c>
    </row>
    <row r="7785" customFormat="false" ht="15" hidden="false" customHeight="false" outlineLevel="0" collapsed="false">
      <c r="A7785" s="884" t="s">
        <v>28603</v>
      </c>
      <c r="B7785" s="884" t="n">
        <v>1727</v>
      </c>
      <c r="C7785" s="885" t="s">
        <v>30946</v>
      </c>
      <c r="D7785" s="884" t="s">
        <v>28605</v>
      </c>
      <c r="E7785" s="884" t="s">
        <v>24297</v>
      </c>
      <c r="F7785" s="884" t="s">
        <v>24297</v>
      </c>
    </row>
    <row r="7786" customFormat="false" ht="15" hidden="false" customHeight="false" outlineLevel="0" collapsed="false">
      <c r="A7786" s="884" t="s">
        <v>28603</v>
      </c>
      <c r="B7786" s="884" t="n">
        <v>12920</v>
      </c>
      <c r="C7786" s="885" t="s">
        <v>30947</v>
      </c>
      <c r="D7786" s="884" t="s">
        <v>28605</v>
      </c>
      <c r="E7786" s="884" t="s">
        <v>24185</v>
      </c>
      <c r="F7786" s="884" t="s">
        <v>24185</v>
      </c>
    </row>
    <row r="7787" customFormat="false" ht="15" hidden="false" customHeight="false" outlineLevel="0" collapsed="false">
      <c r="A7787" s="884" t="s">
        <v>28603</v>
      </c>
      <c r="B7787" s="884" t="n">
        <v>1725</v>
      </c>
      <c r="C7787" s="885" t="s">
        <v>30948</v>
      </c>
      <c r="D7787" s="884" t="s">
        <v>28605</v>
      </c>
      <c r="E7787" s="884" t="s">
        <v>23672</v>
      </c>
      <c r="F7787" s="884" t="s">
        <v>23672</v>
      </c>
    </row>
    <row r="7788" customFormat="false" ht="15" hidden="false" customHeight="false" outlineLevel="0" collapsed="false">
      <c r="A7788" s="884" t="s">
        <v>28603</v>
      </c>
      <c r="B7788" s="884" t="n">
        <v>12943</v>
      </c>
      <c r="C7788" s="885" t="s">
        <v>30949</v>
      </c>
      <c r="D7788" s="884" t="s">
        <v>28605</v>
      </c>
      <c r="E7788" s="884" t="s">
        <v>30950</v>
      </c>
      <c r="F7788" s="884" t="s">
        <v>30950</v>
      </c>
    </row>
    <row r="7789" customFormat="false" ht="15" hidden="false" customHeight="false" outlineLevel="0" collapsed="false">
      <c r="A7789" s="884" t="s">
        <v>28603</v>
      </c>
      <c r="B7789" s="884" t="n">
        <v>1747</v>
      </c>
      <c r="C7789" s="885" t="s">
        <v>30951</v>
      </c>
      <c r="D7789" s="884" t="s">
        <v>28605</v>
      </c>
      <c r="E7789" s="884" t="s">
        <v>24205</v>
      </c>
      <c r="F7789" s="884" t="s">
        <v>24205</v>
      </c>
    </row>
    <row r="7790" customFormat="false" ht="15" hidden="false" customHeight="false" outlineLevel="0" collapsed="false">
      <c r="A7790" s="884" t="s">
        <v>28603</v>
      </c>
      <c r="B7790" s="884" t="n">
        <v>1744</v>
      </c>
      <c r="C7790" s="885" t="s">
        <v>30952</v>
      </c>
      <c r="D7790" s="884" t="s">
        <v>28605</v>
      </c>
      <c r="E7790" s="884" t="s">
        <v>30953</v>
      </c>
      <c r="F7790" s="884" t="s">
        <v>30953</v>
      </c>
    </row>
    <row r="7791" customFormat="false" ht="15" hidden="false" customHeight="false" outlineLevel="0" collapsed="false">
      <c r="A7791" s="884" t="s">
        <v>28603</v>
      </c>
      <c r="B7791" s="884" t="n">
        <v>1743</v>
      </c>
      <c r="C7791" s="885" t="s">
        <v>30954</v>
      </c>
      <c r="D7791" s="884" t="s">
        <v>28605</v>
      </c>
      <c r="E7791" s="884" t="s">
        <v>30955</v>
      </c>
      <c r="F7791" s="884" t="s">
        <v>30955</v>
      </c>
    </row>
    <row r="7792" customFormat="false" ht="15" hidden="false" customHeight="false" outlineLevel="0" collapsed="false">
      <c r="A7792" s="884" t="s">
        <v>28603</v>
      </c>
      <c r="B7792" s="884" t="n">
        <v>7241</v>
      </c>
      <c r="C7792" s="885" t="s">
        <v>30956</v>
      </c>
      <c r="D7792" s="884" t="s">
        <v>28617</v>
      </c>
      <c r="E7792" s="884" t="s">
        <v>30957</v>
      </c>
      <c r="F7792" s="884" t="s">
        <v>30957</v>
      </c>
    </row>
    <row r="7793" customFormat="false" ht="23.25" hidden="false" customHeight="false" outlineLevel="0" collapsed="false">
      <c r="A7793" s="884" t="s">
        <v>28603</v>
      </c>
      <c r="B7793" s="884" t="n">
        <v>39640</v>
      </c>
      <c r="C7793" s="885" t="s">
        <v>30958</v>
      </c>
      <c r="D7793" s="884" t="s">
        <v>28605</v>
      </c>
      <c r="E7793" s="884" t="s">
        <v>11743</v>
      </c>
      <c r="F7793" s="884" t="s">
        <v>11743</v>
      </c>
    </row>
    <row r="7794" customFormat="false" ht="23.25" hidden="false" customHeight="false" outlineLevel="0" collapsed="false">
      <c r="A7794" s="884" t="s">
        <v>28603</v>
      </c>
      <c r="B7794" s="884" t="n">
        <v>11013</v>
      </c>
      <c r="C7794" s="885" t="s">
        <v>30959</v>
      </c>
      <c r="D7794" s="884" t="s">
        <v>28605</v>
      </c>
      <c r="E7794" s="884" t="s">
        <v>11161</v>
      </c>
      <c r="F7794" s="884" t="s">
        <v>11161</v>
      </c>
    </row>
    <row r="7795" customFormat="false" ht="23.25" hidden="false" customHeight="false" outlineLevel="0" collapsed="false">
      <c r="A7795" s="884" t="s">
        <v>28603</v>
      </c>
      <c r="B7795" s="884" t="n">
        <v>11017</v>
      </c>
      <c r="C7795" s="885" t="s">
        <v>30960</v>
      </c>
      <c r="D7795" s="884" t="s">
        <v>28605</v>
      </c>
      <c r="E7795" s="884" t="s">
        <v>10202</v>
      </c>
      <c r="F7795" s="884" t="s">
        <v>10202</v>
      </c>
    </row>
    <row r="7796" customFormat="false" ht="23.25" hidden="false" customHeight="false" outlineLevel="0" collapsed="false">
      <c r="A7796" s="884" t="s">
        <v>28603</v>
      </c>
      <c r="B7796" s="884" t="n">
        <v>20236</v>
      </c>
      <c r="C7796" s="885" t="s">
        <v>30961</v>
      </c>
      <c r="D7796" s="884" t="s">
        <v>28605</v>
      </c>
      <c r="E7796" s="884" t="s">
        <v>20446</v>
      </c>
      <c r="F7796" s="884" t="s">
        <v>20446</v>
      </c>
    </row>
    <row r="7797" customFormat="false" ht="23.25" hidden="false" customHeight="false" outlineLevel="0" collapsed="false">
      <c r="A7797" s="884" t="s">
        <v>28603</v>
      </c>
      <c r="B7797" s="884" t="n">
        <v>7215</v>
      </c>
      <c r="C7797" s="885" t="s">
        <v>30962</v>
      </c>
      <c r="D7797" s="884" t="s">
        <v>28605</v>
      </c>
      <c r="E7797" s="884" t="s">
        <v>21871</v>
      </c>
      <c r="F7797" s="884" t="s">
        <v>21871</v>
      </c>
    </row>
    <row r="7798" customFormat="false" ht="23.25" hidden="false" customHeight="false" outlineLevel="0" collapsed="false">
      <c r="A7798" s="884" t="s">
        <v>28603</v>
      </c>
      <c r="B7798" s="884" t="n">
        <v>7216</v>
      </c>
      <c r="C7798" s="885" t="s">
        <v>30963</v>
      </c>
      <c r="D7798" s="884" t="s">
        <v>28605</v>
      </c>
      <c r="E7798" s="884" t="s">
        <v>30964</v>
      </c>
      <c r="F7798" s="884" t="s">
        <v>30964</v>
      </c>
    </row>
    <row r="7799" customFormat="false" ht="23.25" hidden="false" customHeight="false" outlineLevel="0" collapsed="false">
      <c r="A7799" s="884" t="s">
        <v>28603</v>
      </c>
      <c r="B7799" s="884" t="n">
        <v>20235</v>
      </c>
      <c r="C7799" s="885" t="s">
        <v>30965</v>
      </c>
      <c r="D7799" s="884" t="s">
        <v>28605</v>
      </c>
      <c r="E7799" s="884" t="s">
        <v>10457</v>
      </c>
      <c r="F7799" s="884" t="s">
        <v>10457</v>
      </c>
    </row>
    <row r="7800" customFormat="false" ht="15" hidden="false" customHeight="false" outlineLevel="0" collapsed="false">
      <c r="A7800" s="884" t="s">
        <v>28603</v>
      </c>
      <c r="B7800" s="884" t="n">
        <v>7181</v>
      </c>
      <c r="C7800" s="885" t="s">
        <v>30966</v>
      </c>
      <c r="D7800" s="884" t="s">
        <v>28605</v>
      </c>
      <c r="E7800" s="884" t="s">
        <v>11659</v>
      </c>
      <c r="F7800" s="884" t="s">
        <v>11659</v>
      </c>
    </row>
    <row r="7801" customFormat="false" ht="23.25" hidden="false" customHeight="false" outlineLevel="0" collapsed="false">
      <c r="A7801" s="884" t="s">
        <v>28603</v>
      </c>
      <c r="B7801" s="884" t="n">
        <v>40866</v>
      </c>
      <c r="C7801" s="885" t="s">
        <v>30967</v>
      </c>
      <c r="D7801" s="884" t="s">
        <v>28605</v>
      </c>
      <c r="E7801" s="884" t="s">
        <v>20137</v>
      </c>
      <c r="F7801" s="884" t="s">
        <v>20137</v>
      </c>
    </row>
    <row r="7802" customFormat="false" ht="23.25" hidden="false" customHeight="false" outlineLevel="0" collapsed="false">
      <c r="A7802" s="884" t="s">
        <v>28603</v>
      </c>
      <c r="B7802" s="884" t="n">
        <v>7214</v>
      </c>
      <c r="C7802" s="885" t="s">
        <v>30968</v>
      </c>
      <c r="D7802" s="884" t="s">
        <v>28605</v>
      </c>
      <c r="E7802" s="884" t="s">
        <v>20275</v>
      </c>
      <c r="F7802" s="884" t="s">
        <v>20275</v>
      </c>
    </row>
    <row r="7803" customFormat="false" ht="23.25" hidden="false" customHeight="false" outlineLevel="0" collapsed="false">
      <c r="A7803" s="884" t="s">
        <v>28603</v>
      </c>
      <c r="B7803" s="884" t="n">
        <v>7219</v>
      </c>
      <c r="C7803" s="885" t="s">
        <v>30969</v>
      </c>
      <c r="D7803" s="884" t="s">
        <v>28605</v>
      </c>
      <c r="E7803" s="884" t="s">
        <v>30970</v>
      </c>
      <c r="F7803" s="884" t="s">
        <v>30970</v>
      </c>
    </row>
    <row r="7804" customFormat="false" ht="15" hidden="false" customHeight="false" outlineLevel="0" collapsed="false">
      <c r="A7804" s="884" t="s">
        <v>28603</v>
      </c>
      <c r="B7804" s="884" t="n">
        <v>37972</v>
      </c>
      <c r="C7804" s="885" t="s">
        <v>30971</v>
      </c>
      <c r="D7804" s="884" t="s">
        <v>28605</v>
      </c>
      <c r="E7804" s="884" t="s">
        <v>26498</v>
      </c>
      <c r="F7804" s="884" t="s">
        <v>26498</v>
      </c>
    </row>
    <row r="7805" customFormat="false" ht="15" hidden="false" customHeight="false" outlineLevel="0" collapsed="false">
      <c r="A7805" s="884" t="s">
        <v>28603</v>
      </c>
      <c r="B7805" s="884" t="n">
        <v>37973</v>
      </c>
      <c r="C7805" s="885" t="s">
        <v>30972</v>
      </c>
      <c r="D7805" s="884" t="s">
        <v>28605</v>
      </c>
      <c r="E7805" s="884" t="s">
        <v>23474</v>
      </c>
      <c r="F7805" s="884" t="s">
        <v>23474</v>
      </c>
    </row>
    <row r="7806" customFormat="false" ht="15" hidden="false" customHeight="false" outlineLevel="0" collapsed="false">
      <c r="A7806" s="884" t="s">
        <v>28603</v>
      </c>
      <c r="B7806" s="884" t="n">
        <v>37971</v>
      </c>
      <c r="C7806" s="885" t="s">
        <v>30973</v>
      </c>
      <c r="D7806" s="884" t="s">
        <v>28605</v>
      </c>
      <c r="E7806" s="884" t="s">
        <v>24754</v>
      </c>
      <c r="F7806" s="884" t="s">
        <v>24754</v>
      </c>
    </row>
    <row r="7807" customFormat="false" ht="15" hidden="false" customHeight="false" outlineLevel="0" collapsed="false">
      <c r="A7807" s="884" t="s">
        <v>28603</v>
      </c>
      <c r="B7807" s="884" t="n">
        <v>20094</v>
      </c>
      <c r="C7807" s="885" t="s">
        <v>30974</v>
      </c>
      <c r="D7807" s="884" t="s">
        <v>28605</v>
      </c>
      <c r="E7807" s="884" t="s">
        <v>20097</v>
      </c>
      <c r="F7807" s="884" t="s">
        <v>20097</v>
      </c>
    </row>
    <row r="7808" customFormat="false" ht="15" hidden="false" customHeight="false" outlineLevel="0" collapsed="false">
      <c r="A7808" s="884" t="s">
        <v>28603</v>
      </c>
      <c r="B7808" s="884" t="n">
        <v>20095</v>
      </c>
      <c r="C7808" s="885" t="s">
        <v>30975</v>
      </c>
      <c r="D7808" s="884" t="s">
        <v>28605</v>
      </c>
      <c r="E7808" s="884" t="s">
        <v>21243</v>
      </c>
      <c r="F7808" s="884" t="s">
        <v>21243</v>
      </c>
    </row>
    <row r="7809" customFormat="false" ht="15" hidden="false" customHeight="false" outlineLevel="0" collapsed="false">
      <c r="A7809" s="884" t="s">
        <v>28603</v>
      </c>
      <c r="B7809" s="884" t="n">
        <v>1954</v>
      </c>
      <c r="C7809" s="885" t="s">
        <v>30976</v>
      </c>
      <c r="D7809" s="884" t="s">
        <v>28605</v>
      </c>
      <c r="E7809" s="884" t="s">
        <v>24508</v>
      </c>
      <c r="F7809" s="884" t="s">
        <v>24508</v>
      </c>
    </row>
    <row r="7810" customFormat="false" ht="15" hidden="false" customHeight="false" outlineLevel="0" collapsed="false">
      <c r="A7810" s="884" t="s">
        <v>28603</v>
      </c>
      <c r="B7810" s="884" t="n">
        <v>1926</v>
      </c>
      <c r="C7810" s="885" t="s">
        <v>30977</v>
      </c>
      <c r="D7810" s="884" t="s">
        <v>28605</v>
      </c>
      <c r="E7810" s="884" t="s">
        <v>10936</v>
      </c>
      <c r="F7810" s="884" t="s">
        <v>10936</v>
      </c>
    </row>
    <row r="7811" customFormat="false" ht="15" hidden="false" customHeight="false" outlineLevel="0" collapsed="false">
      <c r="A7811" s="884" t="s">
        <v>28603</v>
      </c>
      <c r="B7811" s="884" t="n">
        <v>1927</v>
      </c>
      <c r="C7811" s="885" t="s">
        <v>30978</v>
      </c>
      <c r="D7811" s="884" t="s">
        <v>28605</v>
      </c>
      <c r="E7811" s="884" t="s">
        <v>30979</v>
      </c>
      <c r="F7811" s="884" t="s">
        <v>30979</v>
      </c>
    </row>
    <row r="7812" customFormat="false" ht="15" hidden="false" customHeight="false" outlineLevel="0" collapsed="false">
      <c r="A7812" s="884" t="s">
        <v>28603</v>
      </c>
      <c r="B7812" s="884" t="n">
        <v>1923</v>
      </c>
      <c r="C7812" s="885" t="s">
        <v>30980</v>
      </c>
      <c r="D7812" s="884" t="s">
        <v>28605</v>
      </c>
      <c r="E7812" s="884" t="s">
        <v>28734</v>
      </c>
      <c r="F7812" s="884" t="s">
        <v>28734</v>
      </c>
    </row>
    <row r="7813" customFormat="false" ht="15" hidden="false" customHeight="false" outlineLevel="0" collapsed="false">
      <c r="A7813" s="884" t="s">
        <v>28603</v>
      </c>
      <c r="B7813" s="884" t="n">
        <v>1929</v>
      </c>
      <c r="C7813" s="885" t="s">
        <v>30981</v>
      </c>
      <c r="D7813" s="884" t="s">
        <v>28605</v>
      </c>
      <c r="E7813" s="884" t="s">
        <v>20220</v>
      </c>
      <c r="F7813" s="884" t="s">
        <v>20220</v>
      </c>
    </row>
    <row r="7814" customFormat="false" ht="15" hidden="false" customHeight="false" outlineLevel="0" collapsed="false">
      <c r="A7814" s="884" t="s">
        <v>28603</v>
      </c>
      <c r="B7814" s="884" t="n">
        <v>1930</v>
      </c>
      <c r="C7814" s="885" t="s">
        <v>30982</v>
      </c>
      <c r="D7814" s="884" t="s">
        <v>28605</v>
      </c>
      <c r="E7814" s="884" t="s">
        <v>16001</v>
      </c>
      <c r="F7814" s="884" t="s">
        <v>16001</v>
      </c>
    </row>
    <row r="7815" customFormat="false" ht="15" hidden="false" customHeight="false" outlineLevel="0" collapsed="false">
      <c r="A7815" s="884" t="s">
        <v>28603</v>
      </c>
      <c r="B7815" s="884" t="n">
        <v>1924</v>
      </c>
      <c r="C7815" s="885" t="s">
        <v>30983</v>
      </c>
      <c r="D7815" s="884" t="s">
        <v>28605</v>
      </c>
      <c r="E7815" s="884" t="s">
        <v>12148</v>
      </c>
      <c r="F7815" s="884" t="s">
        <v>12148</v>
      </c>
    </row>
    <row r="7816" customFormat="false" ht="15" hidden="false" customHeight="false" outlineLevel="0" collapsed="false">
      <c r="A7816" s="884" t="s">
        <v>28603</v>
      </c>
      <c r="B7816" s="884" t="n">
        <v>1922</v>
      </c>
      <c r="C7816" s="885" t="s">
        <v>30984</v>
      </c>
      <c r="D7816" s="884" t="s">
        <v>28605</v>
      </c>
      <c r="E7816" s="884" t="s">
        <v>13686</v>
      </c>
      <c r="F7816" s="884" t="s">
        <v>13686</v>
      </c>
    </row>
    <row r="7817" customFormat="false" ht="15" hidden="false" customHeight="false" outlineLevel="0" collapsed="false">
      <c r="A7817" s="884" t="s">
        <v>28603</v>
      </c>
      <c r="B7817" s="884" t="n">
        <v>1953</v>
      </c>
      <c r="C7817" s="885" t="s">
        <v>30985</v>
      </c>
      <c r="D7817" s="884" t="s">
        <v>28605</v>
      </c>
      <c r="E7817" s="884" t="s">
        <v>12593</v>
      </c>
      <c r="F7817" s="884" t="s">
        <v>12593</v>
      </c>
    </row>
    <row r="7818" customFormat="false" ht="15" hidden="false" customHeight="false" outlineLevel="0" collapsed="false">
      <c r="A7818" s="884" t="s">
        <v>28603</v>
      </c>
      <c r="B7818" s="884" t="n">
        <v>1962</v>
      </c>
      <c r="C7818" s="885" t="s">
        <v>30986</v>
      </c>
      <c r="D7818" s="884" t="s">
        <v>28605</v>
      </c>
      <c r="E7818" s="884" t="s">
        <v>30987</v>
      </c>
      <c r="F7818" s="884" t="s">
        <v>30987</v>
      </c>
    </row>
    <row r="7819" customFormat="false" ht="15" hidden="false" customHeight="false" outlineLevel="0" collapsed="false">
      <c r="A7819" s="884" t="s">
        <v>28603</v>
      </c>
      <c r="B7819" s="884" t="n">
        <v>1955</v>
      </c>
      <c r="C7819" s="885" t="s">
        <v>30988</v>
      </c>
      <c r="D7819" s="884" t="s">
        <v>28605</v>
      </c>
      <c r="E7819" s="884" t="s">
        <v>28746</v>
      </c>
      <c r="F7819" s="884" t="s">
        <v>28746</v>
      </c>
    </row>
    <row r="7820" customFormat="false" ht="15" hidden="false" customHeight="false" outlineLevel="0" collapsed="false">
      <c r="A7820" s="884" t="s">
        <v>28603</v>
      </c>
      <c r="B7820" s="884" t="n">
        <v>1956</v>
      </c>
      <c r="C7820" s="885" t="s">
        <v>30989</v>
      </c>
      <c r="D7820" s="884" t="s">
        <v>28605</v>
      </c>
      <c r="E7820" s="884" t="s">
        <v>25000</v>
      </c>
      <c r="F7820" s="884" t="s">
        <v>25000</v>
      </c>
    </row>
    <row r="7821" customFormat="false" ht="15" hidden="false" customHeight="false" outlineLevel="0" collapsed="false">
      <c r="A7821" s="884" t="s">
        <v>28603</v>
      </c>
      <c r="B7821" s="884" t="n">
        <v>1957</v>
      </c>
      <c r="C7821" s="885" t="s">
        <v>30990</v>
      </c>
      <c r="D7821" s="884" t="s">
        <v>28605</v>
      </c>
      <c r="E7821" s="884" t="s">
        <v>23606</v>
      </c>
      <c r="F7821" s="884" t="s">
        <v>23606</v>
      </c>
    </row>
    <row r="7822" customFormat="false" ht="15" hidden="false" customHeight="false" outlineLevel="0" collapsed="false">
      <c r="A7822" s="884" t="s">
        <v>28603</v>
      </c>
      <c r="B7822" s="884" t="n">
        <v>1958</v>
      </c>
      <c r="C7822" s="885" t="s">
        <v>30991</v>
      </c>
      <c r="D7822" s="884" t="s">
        <v>28605</v>
      </c>
      <c r="E7822" s="884" t="s">
        <v>9894</v>
      </c>
      <c r="F7822" s="884" t="s">
        <v>9894</v>
      </c>
    </row>
    <row r="7823" customFormat="false" ht="15" hidden="false" customHeight="false" outlineLevel="0" collapsed="false">
      <c r="A7823" s="884" t="s">
        <v>28603</v>
      </c>
      <c r="B7823" s="884" t="n">
        <v>1959</v>
      </c>
      <c r="C7823" s="885" t="s">
        <v>30992</v>
      </c>
      <c r="D7823" s="884" t="s">
        <v>28605</v>
      </c>
      <c r="E7823" s="884" t="s">
        <v>29097</v>
      </c>
      <c r="F7823" s="884" t="s">
        <v>29097</v>
      </c>
    </row>
    <row r="7824" customFormat="false" ht="15" hidden="false" customHeight="false" outlineLevel="0" collapsed="false">
      <c r="A7824" s="884" t="s">
        <v>28603</v>
      </c>
      <c r="B7824" s="884" t="n">
        <v>1925</v>
      </c>
      <c r="C7824" s="885" t="s">
        <v>30993</v>
      </c>
      <c r="D7824" s="884" t="s">
        <v>28605</v>
      </c>
      <c r="E7824" s="884" t="s">
        <v>12309</v>
      </c>
      <c r="F7824" s="884" t="s">
        <v>12309</v>
      </c>
    </row>
    <row r="7825" customFormat="false" ht="15" hidden="false" customHeight="false" outlineLevel="0" collapsed="false">
      <c r="A7825" s="884" t="s">
        <v>28603</v>
      </c>
      <c r="B7825" s="884" t="n">
        <v>1960</v>
      </c>
      <c r="C7825" s="885" t="s">
        <v>30994</v>
      </c>
      <c r="D7825" s="884" t="s">
        <v>28605</v>
      </c>
      <c r="E7825" s="884" t="s">
        <v>30995</v>
      </c>
      <c r="F7825" s="884" t="s">
        <v>30995</v>
      </c>
    </row>
    <row r="7826" customFormat="false" ht="15" hidden="false" customHeight="false" outlineLevel="0" collapsed="false">
      <c r="A7826" s="884" t="s">
        <v>28603</v>
      </c>
      <c r="B7826" s="884" t="n">
        <v>1961</v>
      </c>
      <c r="C7826" s="885" t="s">
        <v>30996</v>
      </c>
      <c r="D7826" s="884" t="s">
        <v>28605</v>
      </c>
      <c r="E7826" s="884" t="s">
        <v>30997</v>
      </c>
      <c r="F7826" s="884" t="s">
        <v>30997</v>
      </c>
    </row>
    <row r="7827" customFormat="false" ht="15" hidden="false" customHeight="false" outlineLevel="0" collapsed="false">
      <c r="A7827" s="884" t="s">
        <v>28603</v>
      </c>
      <c r="B7827" s="884" t="n">
        <v>38426</v>
      </c>
      <c r="C7827" s="885" t="s">
        <v>30998</v>
      </c>
      <c r="D7827" s="884" t="s">
        <v>28605</v>
      </c>
      <c r="E7827" s="884" t="s">
        <v>11185</v>
      </c>
      <c r="F7827" s="884" t="s">
        <v>11185</v>
      </c>
    </row>
    <row r="7828" customFormat="false" ht="15" hidden="false" customHeight="false" outlineLevel="0" collapsed="false">
      <c r="A7828" s="884" t="s">
        <v>28603</v>
      </c>
      <c r="B7828" s="884" t="n">
        <v>38427</v>
      </c>
      <c r="C7828" s="885" t="s">
        <v>30999</v>
      </c>
      <c r="D7828" s="884" t="s">
        <v>28605</v>
      </c>
      <c r="E7828" s="884" t="s">
        <v>31000</v>
      </c>
      <c r="F7828" s="884" t="s">
        <v>31000</v>
      </c>
    </row>
    <row r="7829" customFormat="false" ht="15" hidden="false" customHeight="false" outlineLevel="0" collapsed="false">
      <c r="A7829" s="884" t="s">
        <v>28603</v>
      </c>
      <c r="B7829" s="884" t="n">
        <v>38425</v>
      </c>
      <c r="C7829" s="885" t="s">
        <v>31001</v>
      </c>
      <c r="D7829" s="884" t="s">
        <v>28605</v>
      </c>
      <c r="E7829" s="884" t="s">
        <v>20360</v>
      </c>
      <c r="F7829" s="884" t="s">
        <v>20360</v>
      </c>
    </row>
    <row r="7830" customFormat="false" ht="15" hidden="false" customHeight="false" outlineLevel="0" collapsed="false">
      <c r="A7830" s="884" t="s">
        <v>28603</v>
      </c>
      <c r="B7830" s="884" t="n">
        <v>38423</v>
      </c>
      <c r="C7830" s="885" t="s">
        <v>31002</v>
      </c>
      <c r="D7830" s="884" t="s">
        <v>28605</v>
      </c>
      <c r="E7830" s="884" t="s">
        <v>31003</v>
      </c>
      <c r="F7830" s="884" t="s">
        <v>31003</v>
      </c>
    </row>
    <row r="7831" customFormat="false" ht="15" hidden="false" customHeight="false" outlineLevel="0" collapsed="false">
      <c r="A7831" s="884" t="s">
        <v>28603</v>
      </c>
      <c r="B7831" s="884" t="n">
        <v>38424</v>
      </c>
      <c r="C7831" s="885" t="s">
        <v>31004</v>
      </c>
      <c r="D7831" s="884" t="s">
        <v>28605</v>
      </c>
      <c r="E7831" s="884" t="s">
        <v>24275</v>
      </c>
      <c r="F7831" s="884" t="s">
        <v>24275</v>
      </c>
    </row>
    <row r="7832" customFormat="false" ht="15" hidden="false" customHeight="false" outlineLevel="0" collapsed="false">
      <c r="A7832" s="884" t="s">
        <v>28603</v>
      </c>
      <c r="B7832" s="884" t="n">
        <v>38421</v>
      </c>
      <c r="C7832" s="885" t="s">
        <v>31005</v>
      </c>
      <c r="D7832" s="884" t="s">
        <v>28605</v>
      </c>
      <c r="E7832" s="884" t="s">
        <v>29342</v>
      </c>
      <c r="F7832" s="884" t="s">
        <v>29342</v>
      </c>
    </row>
    <row r="7833" customFormat="false" ht="15" hidden="false" customHeight="false" outlineLevel="0" collapsed="false">
      <c r="A7833" s="884" t="s">
        <v>28603</v>
      </c>
      <c r="B7833" s="884" t="n">
        <v>38422</v>
      </c>
      <c r="C7833" s="885" t="s">
        <v>31006</v>
      </c>
      <c r="D7833" s="884" t="s">
        <v>28605</v>
      </c>
      <c r="E7833" s="884" t="s">
        <v>25247</v>
      </c>
      <c r="F7833" s="884" t="s">
        <v>25247</v>
      </c>
    </row>
    <row r="7834" customFormat="false" ht="15" hidden="false" customHeight="false" outlineLevel="0" collapsed="false">
      <c r="A7834" s="884" t="s">
        <v>28603</v>
      </c>
      <c r="B7834" s="884" t="n">
        <v>39866</v>
      </c>
      <c r="C7834" s="885" t="s">
        <v>31007</v>
      </c>
      <c r="D7834" s="884" t="s">
        <v>28605</v>
      </c>
      <c r="E7834" s="884" t="s">
        <v>11032</v>
      </c>
      <c r="F7834" s="884" t="s">
        <v>11032</v>
      </c>
    </row>
    <row r="7835" customFormat="false" ht="15" hidden="false" customHeight="false" outlineLevel="0" collapsed="false">
      <c r="A7835" s="884" t="s">
        <v>28603</v>
      </c>
      <c r="B7835" s="884" t="n">
        <v>39867</v>
      </c>
      <c r="C7835" s="885" t="s">
        <v>31008</v>
      </c>
      <c r="D7835" s="884" t="s">
        <v>28605</v>
      </c>
      <c r="E7835" s="884" t="s">
        <v>23660</v>
      </c>
      <c r="F7835" s="884" t="s">
        <v>23660</v>
      </c>
    </row>
    <row r="7836" customFormat="false" ht="15" hidden="false" customHeight="false" outlineLevel="0" collapsed="false">
      <c r="A7836" s="884" t="s">
        <v>28603</v>
      </c>
      <c r="B7836" s="884" t="n">
        <v>39868</v>
      </c>
      <c r="C7836" s="885" t="s">
        <v>31009</v>
      </c>
      <c r="D7836" s="884" t="s">
        <v>28605</v>
      </c>
      <c r="E7836" s="884" t="s">
        <v>9949</v>
      </c>
      <c r="F7836" s="884" t="s">
        <v>9949</v>
      </c>
    </row>
    <row r="7837" customFormat="false" ht="15" hidden="false" customHeight="false" outlineLevel="0" collapsed="false">
      <c r="A7837" s="884" t="s">
        <v>28603</v>
      </c>
      <c r="B7837" s="884" t="n">
        <v>37999</v>
      </c>
      <c r="C7837" s="885" t="s">
        <v>31010</v>
      </c>
      <c r="D7837" s="884" t="s">
        <v>28605</v>
      </c>
      <c r="E7837" s="884" t="s">
        <v>11548</v>
      </c>
      <c r="F7837" s="884" t="s">
        <v>11548</v>
      </c>
    </row>
    <row r="7838" customFormat="false" ht="15" hidden="false" customHeight="false" outlineLevel="0" collapsed="false">
      <c r="A7838" s="884" t="s">
        <v>28603</v>
      </c>
      <c r="B7838" s="884" t="n">
        <v>38000</v>
      </c>
      <c r="C7838" s="885" t="s">
        <v>31011</v>
      </c>
      <c r="D7838" s="884" t="s">
        <v>28605</v>
      </c>
      <c r="E7838" s="884" t="s">
        <v>15724</v>
      </c>
      <c r="F7838" s="884" t="s">
        <v>15724</v>
      </c>
    </row>
    <row r="7839" customFormat="false" ht="15" hidden="false" customHeight="false" outlineLevel="0" collapsed="false">
      <c r="A7839" s="884" t="s">
        <v>28603</v>
      </c>
      <c r="B7839" s="884" t="n">
        <v>38129</v>
      </c>
      <c r="C7839" s="885" t="s">
        <v>31012</v>
      </c>
      <c r="D7839" s="884" t="s">
        <v>28605</v>
      </c>
      <c r="E7839" s="884" t="s">
        <v>10330</v>
      </c>
      <c r="F7839" s="884" t="s">
        <v>10330</v>
      </c>
    </row>
    <row r="7840" customFormat="false" ht="15" hidden="false" customHeight="false" outlineLevel="0" collapsed="false">
      <c r="A7840" s="884" t="s">
        <v>28603</v>
      </c>
      <c r="B7840" s="884" t="n">
        <v>38025</v>
      </c>
      <c r="C7840" s="885" t="s">
        <v>31013</v>
      </c>
      <c r="D7840" s="884" t="s">
        <v>28605</v>
      </c>
      <c r="E7840" s="884" t="s">
        <v>19670</v>
      </c>
      <c r="F7840" s="884" t="s">
        <v>19670</v>
      </c>
    </row>
    <row r="7841" customFormat="false" ht="15" hidden="false" customHeight="false" outlineLevel="0" collapsed="false">
      <c r="A7841" s="884" t="s">
        <v>28603</v>
      </c>
      <c r="B7841" s="884" t="n">
        <v>38026</v>
      </c>
      <c r="C7841" s="885" t="s">
        <v>31014</v>
      </c>
      <c r="D7841" s="884" t="s">
        <v>28605</v>
      </c>
      <c r="E7841" s="884" t="s">
        <v>22048</v>
      </c>
      <c r="F7841" s="884" t="s">
        <v>22048</v>
      </c>
    </row>
    <row r="7842" customFormat="false" ht="15" hidden="false" customHeight="false" outlineLevel="0" collapsed="false">
      <c r="A7842" s="884" t="s">
        <v>28603</v>
      </c>
      <c r="B7842" s="884" t="n">
        <v>1858</v>
      </c>
      <c r="C7842" s="885" t="s">
        <v>31015</v>
      </c>
      <c r="D7842" s="884" t="s">
        <v>28605</v>
      </c>
      <c r="E7842" s="884" t="s">
        <v>30417</v>
      </c>
      <c r="F7842" s="884" t="s">
        <v>30417</v>
      </c>
    </row>
    <row r="7843" customFormat="false" ht="15" hidden="false" customHeight="false" outlineLevel="0" collapsed="false">
      <c r="A7843" s="884" t="s">
        <v>28603</v>
      </c>
      <c r="B7843" s="884" t="n">
        <v>1844</v>
      </c>
      <c r="C7843" s="885" t="s">
        <v>31016</v>
      </c>
      <c r="D7843" s="884" t="s">
        <v>28605</v>
      </c>
      <c r="E7843" s="884" t="s">
        <v>20110</v>
      </c>
      <c r="F7843" s="884" t="s">
        <v>20110</v>
      </c>
    </row>
    <row r="7844" customFormat="false" ht="15" hidden="false" customHeight="false" outlineLevel="0" collapsed="false">
      <c r="A7844" s="884" t="s">
        <v>28603</v>
      </c>
      <c r="B7844" s="884" t="n">
        <v>1837</v>
      </c>
      <c r="C7844" s="885" t="s">
        <v>31017</v>
      </c>
      <c r="D7844" s="884" t="s">
        <v>28605</v>
      </c>
      <c r="E7844" s="884" t="s">
        <v>31018</v>
      </c>
      <c r="F7844" s="884" t="s">
        <v>31018</v>
      </c>
    </row>
    <row r="7845" customFormat="false" ht="15" hidden="false" customHeight="false" outlineLevel="0" collapsed="false">
      <c r="A7845" s="884" t="s">
        <v>28603</v>
      </c>
      <c r="B7845" s="884" t="n">
        <v>1860</v>
      </c>
      <c r="C7845" s="885" t="s">
        <v>31019</v>
      </c>
      <c r="D7845" s="884" t="s">
        <v>28605</v>
      </c>
      <c r="E7845" s="884" t="s">
        <v>31020</v>
      </c>
      <c r="F7845" s="884" t="s">
        <v>31020</v>
      </c>
    </row>
    <row r="7846" customFormat="false" ht="15" hidden="false" customHeight="false" outlineLevel="0" collapsed="false">
      <c r="A7846" s="884" t="s">
        <v>28603</v>
      </c>
      <c r="B7846" s="884" t="n">
        <v>1862</v>
      </c>
      <c r="C7846" s="885" t="s">
        <v>31021</v>
      </c>
      <c r="D7846" s="884" t="s">
        <v>28605</v>
      </c>
      <c r="E7846" s="884" t="s">
        <v>31022</v>
      </c>
      <c r="F7846" s="884" t="s">
        <v>31022</v>
      </c>
    </row>
    <row r="7847" customFormat="false" ht="15" hidden="false" customHeight="false" outlineLevel="0" collapsed="false">
      <c r="A7847" s="884" t="s">
        <v>28603</v>
      </c>
      <c r="B7847" s="884" t="n">
        <v>1863</v>
      </c>
      <c r="C7847" s="885" t="s">
        <v>31023</v>
      </c>
      <c r="D7847" s="884" t="s">
        <v>28605</v>
      </c>
      <c r="E7847" s="884" t="s">
        <v>19117</v>
      </c>
      <c r="F7847" s="884" t="s">
        <v>19117</v>
      </c>
    </row>
    <row r="7848" customFormat="false" ht="15" hidden="false" customHeight="false" outlineLevel="0" collapsed="false">
      <c r="A7848" s="884" t="s">
        <v>28603</v>
      </c>
      <c r="B7848" s="884" t="n">
        <v>1865</v>
      </c>
      <c r="C7848" s="885" t="s">
        <v>31024</v>
      </c>
      <c r="D7848" s="884" t="s">
        <v>28605</v>
      </c>
      <c r="E7848" s="884" t="s">
        <v>31025</v>
      </c>
      <c r="F7848" s="884" t="s">
        <v>31025</v>
      </c>
    </row>
    <row r="7849" customFormat="false" ht="15" hidden="false" customHeight="false" outlineLevel="0" collapsed="false">
      <c r="A7849" s="884" t="s">
        <v>28603</v>
      </c>
      <c r="B7849" s="884" t="n">
        <v>1866</v>
      </c>
      <c r="C7849" s="885" t="s">
        <v>31026</v>
      </c>
      <c r="D7849" s="884" t="s">
        <v>28605</v>
      </c>
      <c r="E7849" s="884" t="s">
        <v>31027</v>
      </c>
      <c r="F7849" s="884" t="s">
        <v>31027</v>
      </c>
    </row>
    <row r="7850" customFormat="false" ht="15" hidden="false" customHeight="false" outlineLevel="0" collapsed="false">
      <c r="A7850" s="884" t="s">
        <v>28603</v>
      </c>
      <c r="B7850" s="884" t="n">
        <v>1853</v>
      </c>
      <c r="C7850" s="885" t="s">
        <v>31028</v>
      </c>
      <c r="D7850" s="884" t="s">
        <v>28605</v>
      </c>
      <c r="E7850" s="884" t="s">
        <v>31029</v>
      </c>
      <c r="F7850" s="884" t="s">
        <v>31029</v>
      </c>
    </row>
    <row r="7851" customFormat="false" ht="15" hidden="false" customHeight="false" outlineLevel="0" collapsed="false">
      <c r="A7851" s="884" t="s">
        <v>28603</v>
      </c>
      <c r="B7851" s="884" t="n">
        <v>1867</v>
      </c>
      <c r="C7851" s="885" t="s">
        <v>31030</v>
      </c>
      <c r="D7851" s="884" t="s">
        <v>28605</v>
      </c>
      <c r="E7851" s="884" t="s">
        <v>31031</v>
      </c>
      <c r="F7851" s="884" t="s">
        <v>31031</v>
      </c>
    </row>
    <row r="7852" customFormat="false" ht="15" hidden="false" customHeight="false" outlineLevel="0" collapsed="false">
      <c r="A7852" s="884" t="s">
        <v>28603</v>
      </c>
      <c r="B7852" s="884" t="n">
        <v>1868</v>
      </c>
      <c r="C7852" s="885" t="s">
        <v>31032</v>
      </c>
      <c r="D7852" s="884" t="s">
        <v>28605</v>
      </c>
      <c r="E7852" s="884" t="s">
        <v>31033</v>
      </c>
      <c r="F7852" s="884" t="s">
        <v>31033</v>
      </c>
    </row>
    <row r="7853" customFormat="false" ht="15" hidden="false" customHeight="false" outlineLevel="0" collapsed="false">
      <c r="A7853" s="884" t="s">
        <v>28603</v>
      </c>
      <c r="B7853" s="884" t="n">
        <v>1859</v>
      </c>
      <c r="C7853" s="885" t="s">
        <v>31034</v>
      </c>
      <c r="D7853" s="884" t="s">
        <v>28605</v>
      </c>
      <c r="E7853" s="884" t="s">
        <v>31035</v>
      </c>
      <c r="F7853" s="884" t="s">
        <v>31035</v>
      </c>
    </row>
    <row r="7854" customFormat="false" ht="15" hidden="false" customHeight="false" outlineLevel="0" collapsed="false">
      <c r="A7854" s="884" t="s">
        <v>28603</v>
      </c>
      <c r="B7854" s="884" t="n">
        <v>1836</v>
      </c>
      <c r="C7854" s="885" t="s">
        <v>31036</v>
      </c>
      <c r="D7854" s="884" t="s">
        <v>28605</v>
      </c>
      <c r="E7854" s="884" t="s">
        <v>31037</v>
      </c>
      <c r="F7854" s="884" t="s">
        <v>31037</v>
      </c>
    </row>
    <row r="7855" customFormat="false" ht="15" hidden="false" customHeight="false" outlineLevel="0" collapsed="false">
      <c r="A7855" s="884" t="s">
        <v>28603</v>
      </c>
      <c r="B7855" s="884" t="n">
        <v>36355</v>
      </c>
      <c r="C7855" s="885" t="s">
        <v>31038</v>
      </c>
      <c r="D7855" s="884" t="s">
        <v>28605</v>
      </c>
      <c r="E7855" s="884" t="s">
        <v>19485</v>
      </c>
      <c r="F7855" s="884" t="s">
        <v>19485</v>
      </c>
    </row>
    <row r="7856" customFormat="false" ht="15" hidden="false" customHeight="false" outlineLevel="0" collapsed="false">
      <c r="A7856" s="884" t="s">
        <v>28603</v>
      </c>
      <c r="B7856" s="884" t="n">
        <v>36356</v>
      </c>
      <c r="C7856" s="885" t="s">
        <v>31039</v>
      </c>
      <c r="D7856" s="884" t="s">
        <v>28605</v>
      </c>
      <c r="E7856" s="884" t="s">
        <v>8845</v>
      </c>
      <c r="F7856" s="884" t="s">
        <v>8845</v>
      </c>
    </row>
    <row r="7857" customFormat="false" ht="15" hidden="false" customHeight="false" outlineLevel="0" collapsed="false">
      <c r="A7857" s="884" t="s">
        <v>28603</v>
      </c>
      <c r="B7857" s="884" t="n">
        <v>1932</v>
      </c>
      <c r="C7857" s="885" t="s">
        <v>31040</v>
      </c>
      <c r="D7857" s="884" t="s">
        <v>28605</v>
      </c>
      <c r="E7857" s="884" t="s">
        <v>11032</v>
      </c>
      <c r="F7857" s="884" t="s">
        <v>11032</v>
      </c>
    </row>
    <row r="7858" customFormat="false" ht="15" hidden="false" customHeight="false" outlineLevel="0" collapsed="false">
      <c r="A7858" s="884" t="s">
        <v>28603</v>
      </c>
      <c r="B7858" s="884" t="n">
        <v>1933</v>
      </c>
      <c r="C7858" s="885" t="s">
        <v>31041</v>
      </c>
      <c r="D7858" s="884" t="s">
        <v>28605</v>
      </c>
      <c r="E7858" s="884" t="s">
        <v>23915</v>
      </c>
      <c r="F7858" s="884" t="s">
        <v>23915</v>
      </c>
    </row>
    <row r="7859" customFormat="false" ht="15" hidden="false" customHeight="false" outlineLevel="0" collapsed="false">
      <c r="A7859" s="884" t="s">
        <v>28603</v>
      </c>
      <c r="B7859" s="884" t="n">
        <v>1951</v>
      </c>
      <c r="C7859" s="885" t="s">
        <v>31042</v>
      </c>
      <c r="D7859" s="884" t="s">
        <v>28605</v>
      </c>
      <c r="E7859" s="884" t="s">
        <v>8484</v>
      </c>
      <c r="F7859" s="884" t="s">
        <v>8484</v>
      </c>
    </row>
    <row r="7860" customFormat="false" ht="15" hidden="false" customHeight="false" outlineLevel="0" collapsed="false">
      <c r="A7860" s="884" t="s">
        <v>28603</v>
      </c>
      <c r="B7860" s="884" t="n">
        <v>1966</v>
      </c>
      <c r="C7860" s="885" t="s">
        <v>31043</v>
      </c>
      <c r="D7860" s="884" t="s">
        <v>28605</v>
      </c>
      <c r="E7860" s="884" t="s">
        <v>19586</v>
      </c>
      <c r="F7860" s="884" t="s">
        <v>19586</v>
      </c>
    </row>
    <row r="7861" customFormat="false" ht="15" hidden="false" customHeight="false" outlineLevel="0" collapsed="false">
      <c r="A7861" s="884" t="s">
        <v>28603</v>
      </c>
      <c r="B7861" s="884" t="n">
        <v>1952</v>
      </c>
      <c r="C7861" s="885" t="s">
        <v>31044</v>
      </c>
      <c r="D7861" s="884" t="s">
        <v>28605</v>
      </c>
      <c r="E7861" s="884" t="s">
        <v>31045</v>
      </c>
      <c r="F7861" s="884" t="s">
        <v>31045</v>
      </c>
    </row>
    <row r="7862" customFormat="false" ht="15" hidden="false" customHeight="false" outlineLevel="0" collapsed="false">
      <c r="A7862" s="884" t="s">
        <v>28603</v>
      </c>
      <c r="B7862" s="884" t="n">
        <v>20104</v>
      </c>
      <c r="C7862" s="885" t="s">
        <v>31046</v>
      </c>
      <c r="D7862" s="884" t="s">
        <v>28605</v>
      </c>
      <c r="E7862" s="884" t="s">
        <v>31047</v>
      </c>
      <c r="F7862" s="884" t="s">
        <v>31047</v>
      </c>
    </row>
    <row r="7863" customFormat="false" ht="15" hidden="false" customHeight="false" outlineLevel="0" collapsed="false">
      <c r="A7863" s="884" t="s">
        <v>28603</v>
      </c>
      <c r="B7863" s="884" t="n">
        <v>20105</v>
      </c>
      <c r="C7863" s="885" t="s">
        <v>31048</v>
      </c>
      <c r="D7863" s="884" t="s">
        <v>28605</v>
      </c>
      <c r="E7863" s="884" t="s">
        <v>31049</v>
      </c>
      <c r="F7863" s="884" t="s">
        <v>31049</v>
      </c>
    </row>
    <row r="7864" customFormat="false" ht="15" hidden="false" customHeight="false" outlineLevel="0" collapsed="false">
      <c r="A7864" s="884" t="s">
        <v>28603</v>
      </c>
      <c r="B7864" s="884" t="n">
        <v>1965</v>
      </c>
      <c r="C7864" s="885" t="s">
        <v>31050</v>
      </c>
      <c r="D7864" s="884" t="s">
        <v>28605</v>
      </c>
      <c r="E7864" s="884" t="s">
        <v>31051</v>
      </c>
      <c r="F7864" s="884" t="s">
        <v>31051</v>
      </c>
    </row>
    <row r="7865" customFormat="false" ht="15" hidden="false" customHeight="false" outlineLevel="0" collapsed="false">
      <c r="A7865" s="884" t="s">
        <v>28603</v>
      </c>
      <c r="B7865" s="884" t="n">
        <v>10765</v>
      </c>
      <c r="C7865" s="885" t="s">
        <v>31052</v>
      </c>
      <c r="D7865" s="884" t="s">
        <v>28605</v>
      </c>
      <c r="E7865" s="884" t="s">
        <v>19502</v>
      </c>
      <c r="F7865" s="884" t="s">
        <v>19502</v>
      </c>
    </row>
    <row r="7866" customFormat="false" ht="15" hidden="false" customHeight="false" outlineLevel="0" collapsed="false">
      <c r="A7866" s="884" t="s">
        <v>28603</v>
      </c>
      <c r="B7866" s="884" t="n">
        <v>10767</v>
      </c>
      <c r="C7866" s="885" t="s">
        <v>31053</v>
      </c>
      <c r="D7866" s="884" t="s">
        <v>28605</v>
      </c>
      <c r="E7866" s="884" t="s">
        <v>31054</v>
      </c>
      <c r="F7866" s="884" t="s">
        <v>31054</v>
      </c>
    </row>
    <row r="7867" customFormat="false" ht="15" hidden="false" customHeight="false" outlineLevel="0" collapsed="false">
      <c r="A7867" s="884" t="s">
        <v>28603</v>
      </c>
      <c r="B7867" s="884" t="n">
        <v>1970</v>
      </c>
      <c r="C7867" s="885" t="s">
        <v>31055</v>
      </c>
      <c r="D7867" s="884" t="s">
        <v>28605</v>
      </c>
      <c r="E7867" s="884" t="s">
        <v>15389</v>
      </c>
      <c r="F7867" s="884" t="s">
        <v>15389</v>
      </c>
    </row>
    <row r="7868" customFormat="false" ht="15" hidden="false" customHeight="false" outlineLevel="0" collapsed="false">
      <c r="A7868" s="884" t="s">
        <v>28603</v>
      </c>
      <c r="B7868" s="884" t="n">
        <v>1967</v>
      </c>
      <c r="C7868" s="885" t="s">
        <v>31056</v>
      </c>
      <c r="D7868" s="884" t="s">
        <v>28605</v>
      </c>
      <c r="E7868" s="884" t="s">
        <v>31057</v>
      </c>
      <c r="F7868" s="884" t="s">
        <v>31057</v>
      </c>
    </row>
    <row r="7869" customFormat="false" ht="15" hidden="false" customHeight="false" outlineLevel="0" collapsed="false">
      <c r="A7869" s="884" t="s">
        <v>28603</v>
      </c>
      <c r="B7869" s="884" t="n">
        <v>1968</v>
      </c>
      <c r="C7869" s="885" t="s">
        <v>31058</v>
      </c>
      <c r="D7869" s="884" t="s">
        <v>28605</v>
      </c>
      <c r="E7869" s="884" t="s">
        <v>19320</v>
      </c>
      <c r="F7869" s="884" t="s">
        <v>19320</v>
      </c>
    </row>
    <row r="7870" customFormat="false" ht="15" hidden="false" customHeight="false" outlineLevel="0" collapsed="false">
      <c r="A7870" s="884" t="s">
        <v>28603</v>
      </c>
      <c r="B7870" s="884" t="n">
        <v>1969</v>
      </c>
      <c r="C7870" s="885" t="s">
        <v>31059</v>
      </c>
      <c r="D7870" s="884" t="s">
        <v>28605</v>
      </c>
      <c r="E7870" s="884" t="s">
        <v>31060</v>
      </c>
      <c r="F7870" s="884" t="s">
        <v>31060</v>
      </c>
    </row>
    <row r="7871" customFormat="false" ht="15" hidden="false" customHeight="false" outlineLevel="0" collapsed="false">
      <c r="A7871" s="884" t="s">
        <v>28603</v>
      </c>
      <c r="B7871" s="884" t="n">
        <v>1839</v>
      </c>
      <c r="C7871" s="885" t="s">
        <v>31061</v>
      </c>
      <c r="D7871" s="884" t="s">
        <v>28605</v>
      </c>
      <c r="E7871" s="884" t="s">
        <v>31062</v>
      </c>
      <c r="F7871" s="884" t="s">
        <v>31062</v>
      </c>
    </row>
    <row r="7872" customFormat="false" ht="15" hidden="false" customHeight="false" outlineLevel="0" collapsed="false">
      <c r="A7872" s="884" t="s">
        <v>28603</v>
      </c>
      <c r="B7872" s="884" t="n">
        <v>1835</v>
      </c>
      <c r="C7872" s="885" t="s">
        <v>31063</v>
      </c>
      <c r="D7872" s="884" t="s">
        <v>28605</v>
      </c>
      <c r="E7872" s="884" t="s">
        <v>16845</v>
      </c>
      <c r="F7872" s="884" t="s">
        <v>16845</v>
      </c>
    </row>
    <row r="7873" customFormat="false" ht="15" hidden="false" customHeight="false" outlineLevel="0" collapsed="false">
      <c r="A7873" s="884" t="s">
        <v>28603</v>
      </c>
      <c r="B7873" s="884" t="n">
        <v>1823</v>
      </c>
      <c r="C7873" s="885" t="s">
        <v>31064</v>
      </c>
      <c r="D7873" s="884" t="s">
        <v>28605</v>
      </c>
      <c r="E7873" s="884" t="s">
        <v>20507</v>
      </c>
      <c r="F7873" s="884" t="s">
        <v>20507</v>
      </c>
    </row>
    <row r="7874" customFormat="false" ht="15" hidden="false" customHeight="false" outlineLevel="0" collapsed="false">
      <c r="A7874" s="884" t="s">
        <v>28603</v>
      </c>
      <c r="B7874" s="884" t="n">
        <v>1827</v>
      </c>
      <c r="C7874" s="885" t="s">
        <v>31065</v>
      </c>
      <c r="D7874" s="884" t="s">
        <v>28605</v>
      </c>
      <c r="E7874" s="884" t="s">
        <v>31066</v>
      </c>
      <c r="F7874" s="884" t="s">
        <v>31066</v>
      </c>
    </row>
    <row r="7875" customFormat="false" ht="15" hidden="false" customHeight="false" outlineLevel="0" collapsed="false">
      <c r="A7875" s="884" t="s">
        <v>28603</v>
      </c>
      <c r="B7875" s="884" t="n">
        <v>1831</v>
      </c>
      <c r="C7875" s="885" t="s">
        <v>31067</v>
      </c>
      <c r="D7875" s="884" t="s">
        <v>28605</v>
      </c>
      <c r="E7875" s="884" t="s">
        <v>31068</v>
      </c>
      <c r="F7875" s="884" t="s">
        <v>31068</v>
      </c>
    </row>
    <row r="7876" customFormat="false" ht="15" hidden="false" customHeight="false" outlineLevel="0" collapsed="false">
      <c r="A7876" s="884" t="s">
        <v>28603</v>
      </c>
      <c r="B7876" s="884" t="n">
        <v>1825</v>
      </c>
      <c r="C7876" s="885" t="s">
        <v>31069</v>
      </c>
      <c r="D7876" s="884" t="s">
        <v>28605</v>
      </c>
      <c r="E7876" s="884" t="s">
        <v>10527</v>
      </c>
      <c r="F7876" s="884" t="s">
        <v>10527</v>
      </c>
    </row>
    <row r="7877" customFormat="false" ht="15" hidden="false" customHeight="false" outlineLevel="0" collapsed="false">
      <c r="A7877" s="884" t="s">
        <v>28603</v>
      </c>
      <c r="B7877" s="884" t="n">
        <v>1828</v>
      </c>
      <c r="C7877" s="885" t="s">
        <v>31070</v>
      </c>
      <c r="D7877" s="884" t="s">
        <v>28605</v>
      </c>
      <c r="E7877" s="884" t="s">
        <v>31071</v>
      </c>
      <c r="F7877" s="884" t="s">
        <v>31071</v>
      </c>
    </row>
    <row r="7878" customFormat="false" ht="15" hidden="false" customHeight="false" outlineLevel="0" collapsed="false">
      <c r="A7878" s="884" t="s">
        <v>28603</v>
      </c>
      <c r="B7878" s="884" t="n">
        <v>1845</v>
      </c>
      <c r="C7878" s="885" t="s">
        <v>31072</v>
      </c>
      <c r="D7878" s="884" t="s">
        <v>28605</v>
      </c>
      <c r="E7878" s="884" t="s">
        <v>31073</v>
      </c>
      <c r="F7878" s="884" t="s">
        <v>31073</v>
      </c>
    </row>
    <row r="7879" customFormat="false" ht="15" hidden="false" customHeight="false" outlineLevel="0" collapsed="false">
      <c r="A7879" s="884" t="s">
        <v>28603</v>
      </c>
      <c r="B7879" s="884" t="n">
        <v>1824</v>
      </c>
      <c r="C7879" s="885" t="s">
        <v>31074</v>
      </c>
      <c r="D7879" s="884" t="s">
        <v>28605</v>
      </c>
      <c r="E7879" s="884" t="s">
        <v>15447</v>
      </c>
      <c r="F7879" s="884" t="s">
        <v>15447</v>
      </c>
    </row>
    <row r="7880" customFormat="false" ht="15" hidden="false" customHeight="false" outlineLevel="0" collapsed="false">
      <c r="A7880" s="884" t="s">
        <v>28603</v>
      </c>
      <c r="B7880" s="884" t="n">
        <v>1941</v>
      </c>
      <c r="C7880" s="885" t="s">
        <v>31075</v>
      </c>
      <c r="D7880" s="884" t="s">
        <v>28605</v>
      </c>
      <c r="E7880" s="884" t="s">
        <v>22103</v>
      </c>
      <c r="F7880" s="884" t="s">
        <v>22103</v>
      </c>
    </row>
    <row r="7881" customFormat="false" ht="15" hidden="false" customHeight="false" outlineLevel="0" collapsed="false">
      <c r="A7881" s="884" t="s">
        <v>28603</v>
      </c>
      <c r="B7881" s="884" t="n">
        <v>1940</v>
      </c>
      <c r="C7881" s="885" t="s">
        <v>31076</v>
      </c>
      <c r="D7881" s="884" t="s">
        <v>28605</v>
      </c>
      <c r="E7881" s="884" t="s">
        <v>14915</v>
      </c>
      <c r="F7881" s="884" t="s">
        <v>14915</v>
      </c>
    </row>
    <row r="7882" customFormat="false" ht="15" hidden="false" customHeight="false" outlineLevel="0" collapsed="false">
      <c r="A7882" s="884" t="s">
        <v>28603</v>
      </c>
      <c r="B7882" s="884" t="n">
        <v>1937</v>
      </c>
      <c r="C7882" s="885" t="s">
        <v>31077</v>
      </c>
      <c r="D7882" s="884" t="s">
        <v>28605</v>
      </c>
      <c r="E7882" s="884" t="s">
        <v>9040</v>
      </c>
      <c r="F7882" s="884" t="s">
        <v>9040</v>
      </c>
    </row>
    <row r="7883" customFormat="false" ht="15" hidden="false" customHeight="false" outlineLevel="0" collapsed="false">
      <c r="A7883" s="884" t="s">
        <v>28603</v>
      </c>
      <c r="B7883" s="884" t="n">
        <v>1939</v>
      </c>
      <c r="C7883" s="885" t="s">
        <v>31078</v>
      </c>
      <c r="D7883" s="884" t="s">
        <v>28605</v>
      </c>
      <c r="E7883" s="884" t="s">
        <v>11141</v>
      </c>
      <c r="F7883" s="884" t="s">
        <v>11141</v>
      </c>
    </row>
    <row r="7884" customFormat="false" ht="15" hidden="false" customHeight="false" outlineLevel="0" collapsed="false">
      <c r="A7884" s="884" t="s">
        <v>28603</v>
      </c>
      <c r="B7884" s="884" t="n">
        <v>1942</v>
      </c>
      <c r="C7884" s="885" t="s">
        <v>31079</v>
      </c>
      <c r="D7884" s="884" t="s">
        <v>28605</v>
      </c>
      <c r="E7884" s="884" t="s">
        <v>25566</v>
      </c>
      <c r="F7884" s="884" t="s">
        <v>25566</v>
      </c>
    </row>
    <row r="7885" customFormat="false" ht="15" hidden="false" customHeight="false" outlineLevel="0" collapsed="false">
      <c r="A7885" s="884" t="s">
        <v>28603</v>
      </c>
      <c r="B7885" s="884" t="n">
        <v>1938</v>
      </c>
      <c r="C7885" s="885" t="s">
        <v>31080</v>
      </c>
      <c r="D7885" s="884" t="s">
        <v>28605</v>
      </c>
      <c r="E7885" s="884" t="s">
        <v>24865</v>
      </c>
      <c r="F7885" s="884" t="s">
        <v>24865</v>
      </c>
    </row>
    <row r="7886" customFormat="false" ht="15" hidden="false" customHeight="false" outlineLevel="0" collapsed="false">
      <c r="A7886" s="884" t="s">
        <v>28603</v>
      </c>
      <c r="B7886" s="884" t="n">
        <v>20097</v>
      </c>
      <c r="C7886" s="885" t="s">
        <v>31081</v>
      </c>
      <c r="D7886" s="884" t="s">
        <v>28605</v>
      </c>
      <c r="E7886" s="884" t="s">
        <v>21766</v>
      </c>
      <c r="F7886" s="884" t="s">
        <v>21766</v>
      </c>
    </row>
    <row r="7887" customFormat="false" ht="15" hidden="false" customHeight="false" outlineLevel="0" collapsed="false">
      <c r="A7887" s="884" t="s">
        <v>28603</v>
      </c>
      <c r="B7887" s="884" t="n">
        <v>20098</v>
      </c>
      <c r="C7887" s="885" t="s">
        <v>31082</v>
      </c>
      <c r="D7887" s="884" t="s">
        <v>28605</v>
      </c>
      <c r="E7887" s="884" t="s">
        <v>31083</v>
      </c>
      <c r="F7887" s="884" t="s">
        <v>31083</v>
      </c>
    </row>
    <row r="7888" customFormat="false" ht="15" hidden="false" customHeight="false" outlineLevel="0" collapsed="false">
      <c r="A7888" s="884" t="s">
        <v>28603</v>
      </c>
      <c r="B7888" s="884" t="n">
        <v>20096</v>
      </c>
      <c r="C7888" s="885" t="s">
        <v>31084</v>
      </c>
      <c r="D7888" s="884" t="s">
        <v>28605</v>
      </c>
      <c r="E7888" s="884" t="s">
        <v>25221</v>
      </c>
      <c r="F7888" s="884" t="s">
        <v>25221</v>
      </c>
    </row>
    <row r="7889" customFormat="false" ht="15" hidden="false" customHeight="false" outlineLevel="0" collapsed="false">
      <c r="A7889" s="884" t="s">
        <v>28603</v>
      </c>
      <c r="B7889" s="884" t="n">
        <v>1964</v>
      </c>
      <c r="C7889" s="885" t="s">
        <v>31085</v>
      </c>
      <c r="D7889" s="884" t="s">
        <v>28605</v>
      </c>
      <c r="E7889" s="884" t="s">
        <v>31086</v>
      </c>
      <c r="F7889" s="884" t="s">
        <v>31086</v>
      </c>
    </row>
    <row r="7890" customFormat="false" ht="15" hidden="false" customHeight="false" outlineLevel="0" collapsed="false">
      <c r="A7890" s="884" t="s">
        <v>28603</v>
      </c>
      <c r="B7890" s="884" t="n">
        <v>1880</v>
      </c>
      <c r="C7890" s="885" t="s">
        <v>31087</v>
      </c>
      <c r="D7890" s="884" t="s">
        <v>28605</v>
      </c>
      <c r="E7890" s="884" t="s">
        <v>23116</v>
      </c>
      <c r="F7890" s="884" t="s">
        <v>23116</v>
      </c>
    </row>
    <row r="7891" customFormat="false" ht="15" hidden="false" customHeight="false" outlineLevel="0" collapsed="false">
      <c r="A7891" s="884" t="s">
        <v>28603</v>
      </c>
      <c r="B7891" s="884" t="n">
        <v>39274</v>
      </c>
      <c r="C7891" s="885" t="s">
        <v>31088</v>
      </c>
      <c r="D7891" s="884" t="s">
        <v>28605</v>
      </c>
      <c r="E7891" s="884" t="s">
        <v>27275</v>
      </c>
      <c r="F7891" s="884" t="s">
        <v>27275</v>
      </c>
    </row>
    <row r="7892" customFormat="false" ht="15" hidden="false" customHeight="false" outlineLevel="0" collapsed="false">
      <c r="A7892" s="884" t="s">
        <v>28603</v>
      </c>
      <c r="B7892" s="884" t="n">
        <v>2628</v>
      </c>
      <c r="C7892" s="885" t="s">
        <v>31089</v>
      </c>
      <c r="D7892" s="884" t="s">
        <v>28605</v>
      </c>
      <c r="E7892" s="884" t="s">
        <v>31090</v>
      </c>
      <c r="F7892" s="884" t="s">
        <v>31090</v>
      </c>
    </row>
    <row r="7893" customFormat="false" ht="15" hidden="false" customHeight="false" outlineLevel="0" collapsed="false">
      <c r="A7893" s="884" t="s">
        <v>28603</v>
      </c>
      <c r="B7893" s="884" t="n">
        <v>2622</v>
      </c>
      <c r="C7893" s="885" t="s">
        <v>31091</v>
      </c>
      <c r="D7893" s="884" t="s">
        <v>28605</v>
      </c>
      <c r="E7893" s="884" t="s">
        <v>16035</v>
      </c>
      <c r="F7893" s="884" t="s">
        <v>16035</v>
      </c>
    </row>
    <row r="7894" customFormat="false" ht="15" hidden="false" customHeight="false" outlineLevel="0" collapsed="false">
      <c r="A7894" s="884" t="s">
        <v>28603</v>
      </c>
      <c r="B7894" s="884" t="n">
        <v>2623</v>
      </c>
      <c r="C7894" s="885" t="s">
        <v>31092</v>
      </c>
      <c r="D7894" s="884" t="s">
        <v>28605</v>
      </c>
      <c r="E7894" s="884" t="s">
        <v>12048</v>
      </c>
      <c r="F7894" s="884" t="s">
        <v>12048</v>
      </c>
    </row>
    <row r="7895" customFormat="false" ht="15" hidden="false" customHeight="false" outlineLevel="0" collapsed="false">
      <c r="A7895" s="884" t="s">
        <v>28603</v>
      </c>
      <c r="B7895" s="884" t="n">
        <v>2624</v>
      </c>
      <c r="C7895" s="885" t="s">
        <v>31093</v>
      </c>
      <c r="D7895" s="884" t="s">
        <v>28605</v>
      </c>
      <c r="E7895" s="884" t="s">
        <v>25018</v>
      </c>
      <c r="F7895" s="884" t="s">
        <v>25018</v>
      </c>
    </row>
    <row r="7896" customFormat="false" ht="15" hidden="false" customHeight="false" outlineLevel="0" collapsed="false">
      <c r="A7896" s="884" t="s">
        <v>28603</v>
      </c>
      <c r="B7896" s="884" t="n">
        <v>2625</v>
      </c>
      <c r="C7896" s="885" t="s">
        <v>31094</v>
      </c>
      <c r="D7896" s="884" t="s">
        <v>28605</v>
      </c>
      <c r="E7896" s="884" t="s">
        <v>31095</v>
      </c>
      <c r="F7896" s="884" t="s">
        <v>31095</v>
      </c>
    </row>
    <row r="7897" customFormat="false" ht="15" hidden="false" customHeight="false" outlineLevel="0" collapsed="false">
      <c r="A7897" s="884" t="s">
        <v>28603</v>
      </c>
      <c r="B7897" s="884" t="n">
        <v>2626</v>
      </c>
      <c r="C7897" s="885" t="s">
        <v>31096</v>
      </c>
      <c r="D7897" s="884" t="s">
        <v>28605</v>
      </c>
      <c r="E7897" s="884" t="s">
        <v>20487</v>
      </c>
      <c r="F7897" s="884" t="s">
        <v>20487</v>
      </c>
    </row>
    <row r="7898" customFormat="false" ht="15" hidden="false" customHeight="false" outlineLevel="0" collapsed="false">
      <c r="A7898" s="884" t="s">
        <v>28603</v>
      </c>
      <c r="B7898" s="884" t="n">
        <v>2630</v>
      </c>
      <c r="C7898" s="885" t="s">
        <v>31097</v>
      </c>
      <c r="D7898" s="884" t="s">
        <v>28605</v>
      </c>
      <c r="E7898" s="884" t="s">
        <v>31098</v>
      </c>
      <c r="F7898" s="884" t="s">
        <v>31098</v>
      </c>
    </row>
    <row r="7899" customFormat="false" ht="15" hidden="false" customHeight="false" outlineLevel="0" collapsed="false">
      <c r="A7899" s="884" t="s">
        <v>28603</v>
      </c>
      <c r="B7899" s="884" t="n">
        <v>2627</v>
      </c>
      <c r="C7899" s="885" t="s">
        <v>31099</v>
      </c>
      <c r="D7899" s="884" t="s">
        <v>28605</v>
      </c>
      <c r="E7899" s="884" t="s">
        <v>31100</v>
      </c>
      <c r="F7899" s="884" t="s">
        <v>31100</v>
      </c>
    </row>
    <row r="7900" customFormat="false" ht="15" hidden="false" customHeight="false" outlineLevel="0" collapsed="false">
      <c r="A7900" s="884" t="s">
        <v>28603</v>
      </c>
      <c r="B7900" s="884" t="n">
        <v>2629</v>
      </c>
      <c r="C7900" s="885" t="s">
        <v>31101</v>
      </c>
      <c r="D7900" s="884" t="s">
        <v>28605</v>
      </c>
      <c r="E7900" s="884" t="s">
        <v>11212</v>
      </c>
      <c r="F7900" s="884" t="s">
        <v>11212</v>
      </c>
    </row>
    <row r="7901" customFormat="false" ht="15" hidden="false" customHeight="false" outlineLevel="0" collapsed="false">
      <c r="A7901" s="884" t="s">
        <v>28603</v>
      </c>
      <c r="B7901" s="884" t="n">
        <v>12033</v>
      </c>
      <c r="C7901" s="885" t="s">
        <v>31102</v>
      </c>
      <c r="D7901" s="884" t="s">
        <v>28605</v>
      </c>
      <c r="E7901" s="884" t="s">
        <v>17489</v>
      </c>
      <c r="F7901" s="884" t="s">
        <v>17489</v>
      </c>
    </row>
    <row r="7902" customFormat="false" ht="15" hidden="false" customHeight="false" outlineLevel="0" collapsed="false">
      <c r="A7902" s="884" t="s">
        <v>28603</v>
      </c>
      <c r="B7902" s="884" t="n">
        <v>40408</v>
      </c>
      <c r="C7902" s="885" t="s">
        <v>31103</v>
      </c>
      <c r="D7902" s="884" t="s">
        <v>28605</v>
      </c>
      <c r="E7902" s="884" t="s">
        <v>17011</v>
      </c>
      <c r="F7902" s="884" t="s">
        <v>17011</v>
      </c>
    </row>
    <row r="7903" customFormat="false" ht="15" hidden="false" customHeight="false" outlineLevel="0" collapsed="false">
      <c r="A7903" s="884" t="s">
        <v>28603</v>
      </c>
      <c r="B7903" s="884" t="n">
        <v>40409</v>
      </c>
      <c r="C7903" s="885" t="s">
        <v>31104</v>
      </c>
      <c r="D7903" s="884" t="s">
        <v>28605</v>
      </c>
      <c r="E7903" s="884" t="s">
        <v>10852</v>
      </c>
      <c r="F7903" s="884" t="s">
        <v>10852</v>
      </c>
    </row>
    <row r="7904" customFormat="false" ht="15" hidden="false" customHeight="false" outlineLevel="0" collapsed="false">
      <c r="A7904" s="884" t="s">
        <v>28603</v>
      </c>
      <c r="B7904" s="884" t="n">
        <v>39276</v>
      </c>
      <c r="C7904" s="885" t="s">
        <v>31105</v>
      </c>
      <c r="D7904" s="884" t="s">
        <v>28605</v>
      </c>
      <c r="E7904" s="884" t="s">
        <v>15887</v>
      </c>
      <c r="F7904" s="884" t="s">
        <v>15887</v>
      </c>
    </row>
    <row r="7905" customFormat="false" ht="15" hidden="false" customHeight="false" outlineLevel="0" collapsed="false">
      <c r="A7905" s="884" t="s">
        <v>28603</v>
      </c>
      <c r="B7905" s="884" t="n">
        <v>39277</v>
      </c>
      <c r="C7905" s="885" t="s">
        <v>31106</v>
      </c>
      <c r="D7905" s="884" t="s">
        <v>28605</v>
      </c>
      <c r="E7905" s="884" t="s">
        <v>16942</v>
      </c>
      <c r="F7905" s="884" t="s">
        <v>16942</v>
      </c>
    </row>
    <row r="7906" customFormat="false" ht="15" hidden="false" customHeight="false" outlineLevel="0" collapsed="false">
      <c r="A7906" s="884" t="s">
        <v>28603</v>
      </c>
      <c r="B7906" s="884" t="n">
        <v>12034</v>
      </c>
      <c r="C7906" s="885" t="s">
        <v>31107</v>
      </c>
      <c r="D7906" s="884" t="s">
        <v>28605</v>
      </c>
      <c r="E7906" s="884" t="s">
        <v>23612</v>
      </c>
      <c r="F7906" s="884" t="s">
        <v>23612</v>
      </c>
    </row>
    <row r="7907" customFormat="false" ht="15" hidden="false" customHeight="false" outlineLevel="0" collapsed="false">
      <c r="A7907" s="884" t="s">
        <v>28603</v>
      </c>
      <c r="B7907" s="884" t="n">
        <v>39879</v>
      </c>
      <c r="C7907" s="885" t="s">
        <v>31108</v>
      </c>
      <c r="D7907" s="884" t="s">
        <v>28605</v>
      </c>
      <c r="E7907" s="884" t="s">
        <v>9803</v>
      </c>
      <c r="F7907" s="884" t="s">
        <v>9803</v>
      </c>
    </row>
    <row r="7908" customFormat="false" ht="15" hidden="false" customHeight="false" outlineLevel="0" collapsed="false">
      <c r="A7908" s="884" t="s">
        <v>28603</v>
      </c>
      <c r="B7908" s="884" t="n">
        <v>39880</v>
      </c>
      <c r="C7908" s="885" t="s">
        <v>31109</v>
      </c>
      <c r="D7908" s="884" t="s">
        <v>28605</v>
      </c>
      <c r="E7908" s="884" t="s">
        <v>11835</v>
      </c>
      <c r="F7908" s="884" t="s">
        <v>11835</v>
      </c>
    </row>
    <row r="7909" customFormat="false" ht="15" hidden="false" customHeight="false" outlineLevel="0" collapsed="false">
      <c r="A7909" s="884" t="s">
        <v>28603</v>
      </c>
      <c r="B7909" s="884" t="n">
        <v>39881</v>
      </c>
      <c r="C7909" s="885" t="s">
        <v>31110</v>
      </c>
      <c r="D7909" s="884" t="s">
        <v>28605</v>
      </c>
      <c r="E7909" s="884" t="s">
        <v>11032</v>
      </c>
      <c r="F7909" s="884" t="s">
        <v>11032</v>
      </c>
    </row>
    <row r="7910" customFormat="false" ht="15" hidden="false" customHeight="false" outlineLevel="0" collapsed="false">
      <c r="A7910" s="884" t="s">
        <v>28603</v>
      </c>
      <c r="B7910" s="884" t="n">
        <v>39882</v>
      </c>
      <c r="C7910" s="885" t="s">
        <v>31111</v>
      </c>
      <c r="D7910" s="884" t="s">
        <v>28605</v>
      </c>
      <c r="E7910" s="884" t="s">
        <v>27469</v>
      </c>
      <c r="F7910" s="884" t="s">
        <v>27469</v>
      </c>
    </row>
    <row r="7911" customFormat="false" ht="15" hidden="false" customHeight="false" outlineLevel="0" collapsed="false">
      <c r="A7911" s="884" t="s">
        <v>28603</v>
      </c>
      <c r="B7911" s="884" t="n">
        <v>39883</v>
      </c>
      <c r="C7911" s="885" t="s">
        <v>31112</v>
      </c>
      <c r="D7911" s="884" t="s">
        <v>28605</v>
      </c>
      <c r="E7911" s="884" t="s">
        <v>18392</v>
      </c>
      <c r="F7911" s="884" t="s">
        <v>18392</v>
      </c>
    </row>
    <row r="7912" customFormat="false" ht="15" hidden="false" customHeight="false" outlineLevel="0" collapsed="false">
      <c r="A7912" s="884" t="s">
        <v>28603</v>
      </c>
      <c r="B7912" s="884" t="n">
        <v>39884</v>
      </c>
      <c r="C7912" s="885" t="s">
        <v>31113</v>
      </c>
      <c r="D7912" s="884" t="s">
        <v>28605</v>
      </c>
      <c r="E7912" s="884" t="s">
        <v>20756</v>
      </c>
      <c r="F7912" s="884" t="s">
        <v>20756</v>
      </c>
    </row>
    <row r="7913" customFormat="false" ht="15" hidden="false" customHeight="false" outlineLevel="0" collapsed="false">
      <c r="A7913" s="884" t="s">
        <v>28603</v>
      </c>
      <c r="B7913" s="884" t="n">
        <v>39885</v>
      </c>
      <c r="C7913" s="885" t="s">
        <v>31114</v>
      </c>
      <c r="D7913" s="884" t="s">
        <v>28605</v>
      </c>
      <c r="E7913" s="884" t="s">
        <v>31115</v>
      </c>
      <c r="F7913" s="884" t="s">
        <v>31115</v>
      </c>
    </row>
    <row r="7914" customFormat="false" ht="15" hidden="false" customHeight="false" outlineLevel="0" collapsed="false">
      <c r="A7914" s="884" t="s">
        <v>28603</v>
      </c>
      <c r="B7914" s="884" t="n">
        <v>1777</v>
      </c>
      <c r="C7914" s="885" t="s">
        <v>31116</v>
      </c>
      <c r="D7914" s="884" t="s">
        <v>28605</v>
      </c>
      <c r="E7914" s="884" t="s">
        <v>31117</v>
      </c>
      <c r="F7914" s="884" t="s">
        <v>31117</v>
      </c>
    </row>
    <row r="7915" customFormat="false" ht="15" hidden="false" customHeight="false" outlineLevel="0" collapsed="false">
      <c r="A7915" s="884" t="s">
        <v>28603</v>
      </c>
      <c r="B7915" s="884" t="n">
        <v>1819</v>
      </c>
      <c r="C7915" s="885" t="s">
        <v>31118</v>
      </c>
      <c r="D7915" s="884" t="s">
        <v>28605</v>
      </c>
      <c r="E7915" s="884" t="s">
        <v>31119</v>
      </c>
      <c r="F7915" s="884" t="s">
        <v>31119</v>
      </c>
    </row>
    <row r="7916" customFormat="false" ht="15" hidden="false" customHeight="false" outlineLevel="0" collapsed="false">
      <c r="A7916" s="884" t="s">
        <v>28603</v>
      </c>
      <c r="B7916" s="884" t="n">
        <v>1775</v>
      </c>
      <c r="C7916" s="885" t="s">
        <v>31120</v>
      </c>
      <c r="D7916" s="884" t="s">
        <v>28605</v>
      </c>
      <c r="E7916" s="884" t="s">
        <v>18713</v>
      </c>
      <c r="F7916" s="884" t="s">
        <v>18713</v>
      </c>
    </row>
    <row r="7917" customFormat="false" ht="15" hidden="false" customHeight="false" outlineLevel="0" collapsed="false">
      <c r="A7917" s="884" t="s">
        <v>28603</v>
      </c>
      <c r="B7917" s="884" t="n">
        <v>1776</v>
      </c>
      <c r="C7917" s="885" t="s">
        <v>31121</v>
      </c>
      <c r="D7917" s="884" t="s">
        <v>28605</v>
      </c>
      <c r="E7917" s="884" t="s">
        <v>18998</v>
      </c>
      <c r="F7917" s="884" t="s">
        <v>18998</v>
      </c>
    </row>
    <row r="7918" customFormat="false" ht="15" hidden="false" customHeight="false" outlineLevel="0" collapsed="false">
      <c r="A7918" s="884" t="s">
        <v>28603</v>
      </c>
      <c r="B7918" s="884" t="n">
        <v>1778</v>
      </c>
      <c r="C7918" s="885" t="s">
        <v>31122</v>
      </c>
      <c r="D7918" s="884" t="s">
        <v>28605</v>
      </c>
      <c r="E7918" s="884" t="s">
        <v>31123</v>
      </c>
      <c r="F7918" s="884" t="s">
        <v>31123</v>
      </c>
    </row>
    <row r="7919" customFormat="false" ht="15" hidden="false" customHeight="false" outlineLevel="0" collapsed="false">
      <c r="A7919" s="884" t="s">
        <v>28603</v>
      </c>
      <c r="B7919" s="884" t="n">
        <v>1818</v>
      </c>
      <c r="C7919" s="885" t="s">
        <v>31124</v>
      </c>
      <c r="D7919" s="884" t="s">
        <v>28605</v>
      </c>
      <c r="E7919" s="884" t="s">
        <v>31125</v>
      </c>
      <c r="F7919" s="884" t="s">
        <v>31125</v>
      </c>
    </row>
    <row r="7920" customFormat="false" ht="15" hidden="false" customHeight="false" outlineLevel="0" collapsed="false">
      <c r="A7920" s="884" t="s">
        <v>28603</v>
      </c>
      <c r="B7920" s="884" t="n">
        <v>1820</v>
      </c>
      <c r="C7920" s="885" t="s">
        <v>31126</v>
      </c>
      <c r="D7920" s="884" t="s">
        <v>28605</v>
      </c>
      <c r="E7920" s="884" t="s">
        <v>9993</v>
      </c>
      <c r="F7920" s="884" t="s">
        <v>9993</v>
      </c>
    </row>
    <row r="7921" customFormat="false" ht="15" hidden="false" customHeight="false" outlineLevel="0" collapsed="false">
      <c r="A7921" s="884" t="s">
        <v>28603</v>
      </c>
      <c r="B7921" s="884" t="n">
        <v>1779</v>
      </c>
      <c r="C7921" s="885" t="s">
        <v>31127</v>
      </c>
      <c r="D7921" s="884" t="s">
        <v>28605</v>
      </c>
      <c r="E7921" s="884" t="s">
        <v>31128</v>
      </c>
      <c r="F7921" s="884" t="s">
        <v>31128</v>
      </c>
    </row>
    <row r="7922" customFormat="false" ht="15" hidden="false" customHeight="false" outlineLevel="0" collapsed="false">
      <c r="A7922" s="884" t="s">
        <v>28603</v>
      </c>
      <c r="B7922" s="884" t="n">
        <v>1780</v>
      </c>
      <c r="C7922" s="885" t="s">
        <v>31129</v>
      </c>
      <c r="D7922" s="884" t="s">
        <v>28605</v>
      </c>
      <c r="E7922" s="884" t="s">
        <v>31130</v>
      </c>
      <c r="F7922" s="884" t="s">
        <v>31130</v>
      </c>
    </row>
    <row r="7923" customFormat="false" ht="15" hidden="false" customHeight="false" outlineLevel="0" collapsed="false">
      <c r="A7923" s="884" t="s">
        <v>28603</v>
      </c>
      <c r="B7923" s="884" t="n">
        <v>1783</v>
      </c>
      <c r="C7923" s="885" t="s">
        <v>31131</v>
      </c>
      <c r="D7923" s="884" t="s">
        <v>28605</v>
      </c>
      <c r="E7923" s="884" t="s">
        <v>19046</v>
      </c>
      <c r="F7923" s="884" t="s">
        <v>19046</v>
      </c>
    </row>
    <row r="7924" customFormat="false" ht="15" hidden="false" customHeight="false" outlineLevel="0" collapsed="false">
      <c r="A7924" s="884" t="s">
        <v>28603</v>
      </c>
      <c r="B7924" s="884" t="n">
        <v>1782</v>
      </c>
      <c r="C7924" s="885" t="s">
        <v>31132</v>
      </c>
      <c r="D7924" s="884" t="s">
        <v>28605</v>
      </c>
      <c r="E7924" s="884" t="s">
        <v>31133</v>
      </c>
      <c r="F7924" s="884" t="s">
        <v>31133</v>
      </c>
    </row>
    <row r="7925" customFormat="false" ht="15" hidden="false" customHeight="false" outlineLevel="0" collapsed="false">
      <c r="A7925" s="884" t="s">
        <v>28603</v>
      </c>
      <c r="B7925" s="884" t="n">
        <v>1817</v>
      </c>
      <c r="C7925" s="885" t="s">
        <v>31134</v>
      </c>
      <c r="D7925" s="884" t="s">
        <v>28605</v>
      </c>
      <c r="E7925" s="884" t="s">
        <v>20001</v>
      </c>
      <c r="F7925" s="884" t="s">
        <v>20001</v>
      </c>
    </row>
    <row r="7926" customFormat="false" ht="15" hidden="false" customHeight="false" outlineLevel="0" collapsed="false">
      <c r="A7926" s="884" t="s">
        <v>28603</v>
      </c>
      <c r="B7926" s="884" t="n">
        <v>1781</v>
      </c>
      <c r="C7926" s="885" t="s">
        <v>31135</v>
      </c>
      <c r="D7926" s="884" t="s">
        <v>28605</v>
      </c>
      <c r="E7926" s="884" t="s">
        <v>31136</v>
      </c>
      <c r="F7926" s="884" t="s">
        <v>31136</v>
      </c>
    </row>
    <row r="7927" customFormat="false" ht="15" hidden="false" customHeight="false" outlineLevel="0" collapsed="false">
      <c r="A7927" s="884" t="s">
        <v>28603</v>
      </c>
      <c r="B7927" s="884" t="n">
        <v>1784</v>
      </c>
      <c r="C7927" s="885" t="s">
        <v>31137</v>
      </c>
      <c r="D7927" s="884" t="s">
        <v>28605</v>
      </c>
      <c r="E7927" s="884" t="s">
        <v>18238</v>
      </c>
      <c r="F7927" s="884" t="s">
        <v>18238</v>
      </c>
    </row>
    <row r="7928" customFormat="false" ht="15" hidden="false" customHeight="false" outlineLevel="0" collapsed="false">
      <c r="A7928" s="884" t="s">
        <v>28603</v>
      </c>
      <c r="B7928" s="884" t="n">
        <v>1810</v>
      </c>
      <c r="C7928" s="885" t="s">
        <v>31138</v>
      </c>
      <c r="D7928" s="884" t="s">
        <v>28605</v>
      </c>
      <c r="E7928" s="884" t="s">
        <v>24163</v>
      </c>
      <c r="F7928" s="884" t="s">
        <v>24163</v>
      </c>
    </row>
    <row r="7929" customFormat="false" ht="15" hidden="false" customHeight="false" outlineLevel="0" collapsed="false">
      <c r="A7929" s="884" t="s">
        <v>28603</v>
      </c>
      <c r="B7929" s="884" t="n">
        <v>1811</v>
      </c>
      <c r="C7929" s="885" t="s">
        <v>31139</v>
      </c>
      <c r="D7929" s="884" t="s">
        <v>28605</v>
      </c>
      <c r="E7929" s="884" t="s">
        <v>31140</v>
      </c>
      <c r="F7929" s="884" t="s">
        <v>31140</v>
      </c>
    </row>
    <row r="7930" customFormat="false" ht="15" hidden="false" customHeight="false" outlineLevel="0" collapsed="false">
      <c r="A7930" s="884" t="s">
        <v>28603</v>
      </c>
      <c r="B7930" s="884" t="n">
        <v>1812</v>
      </c>
      <c r="C7930" s="885" t="s">
        <v>31141</v>
      </c>
      <c r="D7930" s="884" t="s">
        <v>28605</v>
      </c>
      <c r="E7930" s="884" t="s">
        <v>31142</v>
      </c>
      <c r="F7930" s="884" t="s">
        <v>31142</v>
      </c>
    </row>
    <row r="7931" customFormat="false" ht="15" hidden="false" customHeight="false" outlineLevel="0" collapsed="false">
      <c r="A7931" s="884" t="s">
        <v>28603</v>
      </c>
      <c r="B7931" s="884" t="n">
        <v>40379</v>
      </c>
      <c r="C7931" s="885" t="s">
        <v>31143</v>
      </c>
      <c r="D7931" s="884" t="s">
        <v>28605</v>
      </c>
      <c r="E7931" s="884" t="s">
        <v>12117</v>
      </c>
      <c r="F7931" s="884" t="s">
        <v>12117</v>
      </c>
    </row>
    <row r="7932" customFormat="false" ht="15" hidden="false" customHeight="false" outlineLevel="0" collapsed="false">
      <c r="A7932" s="884" t="s">
        <v>28603</v>
      </c>
      <c r="B7932" s="884" t="n">
        <v>40381</v>
      </c>
      <c r="C7932" s="885" t="s">
        <v>31144</v>
      </c>
      <c r="D7932" s="884" t="s">
        <v>28605</v>
      </c>
      <c r="E7932" s="884" t="s">
        <v>20639</v>
      </c>
      <c r="F7932" s="884" t="s">
        <v>20639</v>
      </c>
    </row>
    <row r="7933" customFormat="false" ht="15" hidden="false" customHeight="false" outlineLevel="0" collapsed="false">
      <c r="A7933" s="884" t="s">
        <v>28603</v>
      </c>
      <c r="B7933" s="884" t="n">
        <v>40423</v>
      </c>
      <c r="C7933" s="885" t="s">
        <v>31145</v>
      </c>
      <c r="D7933" s="884" t="s">
        <v>28605</v>
      </c>
      <c r="E7933" s="884" t="s">
        <v>19803</v>
      </c>
      <c r="F7933" s="884" t="s">
        <v>19803</v>
      </c>
    </row>
    <row r="7934" customFormat="false" ht="15" hidden="false" customHeight="false" outlineLevel="0" collapsed="false">
      <c r="A7934" s="884" t="s">
        <v>28603</v>
      </c>
      <c r="B7934" s="884" t="n">
        <v>40384</v>
      </c>
      <c r="C7934" s="885" t="s">
        <v>31146</v>
      </c>
      <c r="D7934" s="884" t="s">
        <v>28605</v>
      </c>
      <c r="E7934" s="884" t="s">
        <v>20851</v>
      </c>
      <c r="F7934" s="884" t="s">
        <v>20851</v>
      </c>
    </row>
    <row r="7935" customFormat="false" ht="15" hidden="false" customHeight="false" outlineLevel="0" collapsed="false">
      <c r="A7935" s="884" t="s">
        <v>28603</v>
      </c>
      <c r="B7935" s="884" t="n">
        <v>40386</v>
      </c>
      <c r="C7935" s="885" t="s">
        <v>31147</v>
      </c>
      <c r="D7935" s="884" t="s">
        <v>28605</v>
      </c>
      <c r="E7935" s="884" t="s">
        <v>25793</v>
      </c>
      <c r="F7935" s="884" t="s">
        <v>25793</v>
      </c>
    </row>
    <row r="7936" customFormat="false" ht="15" hidden="false" customHeight="false" outlineLevel="0" collapsed="false">
      <c r="A7936" s="884" t="s">
        <v>28603</v>
      </c>
      <c r="B7936" s="884" t="n">
        <v>40388</v>
      </c>
      <c r="C7936" s="885" t="s">
        <v>31148</v>
      </c>
      <c r="D7936" s="884" t="s">
        <v>28605</v>
      </c>
      <c r="E7936" s="884" t="s">
        <v>15133</v>
      </c>
      <c r="F7936" s="884" t="s">
        <v>15133</v>
      </c>
    </row>
    <row r="7937" customFormat="false" ht="15" hidden="false" customHeight="false" outlineLevel="0" collapsed="false">
      <c r="A7937" s="884" t="s">
        <v>28603</v>
      </c>
      <c r="B7937" s="884" t="n">
        <v>40389</v>
      </c>
      <c r="C7937" s="885" t="s">
        <v>31149</v>
      </c>
      <c r="D7937" s="884" t="s">
        <v>28605</v>
      </c>
      <c r="E7937" s="884" t="s">
        <v>9701</v>
      </c>
      <c r="F7937" s="884" t="s">
        <v>9701</v>
      </c>
    </row>
    <row r="7938" customFormat="false" ht="15" hidden="false" customHeight="false" outlineLevel="0" collapsed="false">
      <c r="A7938" s="884" t="s">
        <v>28603</v>
      </c>
      <c r="B7938" s="884" t="n">
        <v>40391</v>
      </c>
      <c r="C7938" s="885" t="s">
        <v>31150</v>
      </c>
      <c r="D7938" s="884" t="s">
        <v>28605</v>
      </c>
      <c r="E7938" s="884" t="s">
        <v>31151</v>
      </c>
      <c r="F7938" s="884" t="s">
        <v>31151</v>
      </c>
    </row>
    <row r="7939" customFormat="false" ht="15" hidden="false" customHeight="false" outlineLevel="0" collapsed="false">
      <c r="A7939" s="884" t="s">
        <v>28603</v>
      </c>
      <c r="B7939" s="884" t="n">
        <v>40414</v>
      </c>
      <c r="C7939" s="885" t="s">
        <v>31152</v>
      </c>
      <c r="D7939" s="884" t="s">
        <v>28605</v>
      </c>
      <c r="E7939" s="884" t="s">
        <v>8564</v>
      </c>
      <c r="F7939" s="884" t="s">
        <v>8564</v>
      </c>
    </row>
    <row r="7940" customFormat="false" ht="15" hidden="false" customHeight="false" outlineLevel="0" collapsed="false">
      <c r="A7940" s="884" t="s">
        <v>28603</v>
      </c>
      <c r="B7940" s="884" t="n">
        <v>40416</v>
      </c>
      <c r="C7940" s="885" t="s">
        <v>31153</v>
      </c>
      <c r="D7940" s="884" t="s">
        <v>28605</v>
      </c>
      <c r="E7940" s="884" t="s">
        <v>17138</v>
      </c>
      <c r="F7940" s="884" t="s">
        <v>17138</v>
      </c>
    </row>
    <row r="7941" customFormat="false" ht="15" hidden="false" customHeight="false" outlineLevel="0" collapsed="false">
      <c r="A7941" s="884" t="s">
        <v>28603</v>
      </c>
      <c r="B7941" s="884" t="n">
        <v>40418</v>
      </c>
      <c r="C7941" s="885" t="s">
        <v>31154</v>
      </c>
      <c r="D7941" s="884" t="s">
        <v>28605</v>
      </c>
      <c r="E7941" s="884" t="s">
        <v>27462</v>
      </c>
      <c r="F7941" s="884" t="s">
        <v>27462</v>
      </c>
    </row>
    <row r="7942" customFormat="false" ht="15" hidden="false" customHeight="false" outlineLevel="0" collapsed="false">
      <c r="A7942" s="884" t="s">
        <v>28603</v>
      </c>
      <c r="B7942" s="884" t="n">
        <v>2615</v>
      </c>
      <c r="C7942" s="885" t="s">
        <v>31155</v>
      </c>
      <c r="D7942" s="884" t="s">
        <v>28605</v>
      </c>
      <c r="E7942" s="884" t="s">
        <v>31156</v>
      </c>
      <c r="F7942" s="884" t="s">
        <v>31156</v>
      </c>
    </row>
    <row r="7943" customFormat="false" ht="15" hidden="false" customHeight="false" outlineLevel="0" collapsed="false">
      <c r="A7943" s="884" t="s">
        <v>28603</v>
      </c>
      <c r="B7943" s="884" t="n">
        <v>2635</v>
      </c>
      <c r="C7943" s="885" t="s">
        <v>31157</v>
      </c>
      <c r="D7943" s="884" t="s">
        <v>28605</v>
      </c>
      <c r="E7943" s="884" t="s">
        <v>19160</v>
      </c>
      <c r="F7943" s="884" t="s">
        <v>19160</v>
      </c>
    </row>
    <row r="7944" customFormat="false" ht="15" hidden="false" customHeight="false" outlineLevel="0" collapsed="false">
      <c r="A7944" s="884" t="s">
        <v>28603</v>
      </c>
      <c r="B7944" s="884" t="n">
        <v>2609</v>
      </c>
      <c r="C7944" s="885" t="s">
        <v>31158</v>
      </c>
      <c r="D7944" s="884" t="s">
        <v>28605</v>
      </c>
      <c r="E7944" s="884" t="s">
        <v>15886</v>
      </c>
      <c r="F7944" s="884" t="s">
        <v>15886</v>
      </c>
    </row>
    <row r="7945" customFormat="false" ht="15" hidden="false" customHeight="false" outlineLevel="0" collapsed="false">
      <c r="A7945" s="884" t="s">
        <v>28603</v>
      </c>
      <c r="B7945" s="884" t="n">
        <v>2634</v>
      </c>
      <c r="C7945" s="885" t="s">
        <v>31159</v>
      </c>
      <c r="D7945" s="884" t="s">
        <v>28605</v>
      </c>
      <c r="E7945" s="884" t="s">
        <v>15812</v>
      </c>
      <c r="F7945" s="884" t="s">
        <v>15812</v>
      </c>
    </row>
    <row r="7946" customFormat="false" ht="15" hidden="false" customHeight="false" outlineLevel="0" collapsed="false">
      <c r="A7946" s="884" t="s">
        <v>28603</v>
      </c>
      <c r="B7946" s="884" t="n">
        <v>2611</v>
      </c>
      <c r="C7946" s="885" t="s">
        <v>31160</v>
      </c>
      <c r="D7946" s="884" t="s">
        <v>28605</v>
      </c>
      <c r="E7946" s="884" t="s">
        <v>21871</v>
      </c>
      <c r="F7946" s="884" t="s">
        <v>21871</v>
      </c>
    </row>
    <row r="7947" customFormat="false" ht="15" hidden="false" customHeight="false" outlineLevel="0" collapsed="false">
      <c r="A7947" s="884" t="s">
        <v>28603</v>
      </c>
      <c r="B7947" s="884" t="n">
        <v>2612</v>
      </c>
      <c r="C7947" s="885" t="s">
        <v>31161</v>
      </c>
      <c r="D7947" s="884" t="s">
        <v>28605</v>
      </c>
      <c r="E7947" s="884" t="s">
        <v>31162</v>
      </c>
      <c r="F7947" s="884" t="s">
        <v>31162</v>
      </c>
    </row>
    <row r="7948" customFormat="false" ht="15" hidden="false" customHeight="false" outlineLevel="0" collapsed="false">
      <c r="A7948" s="884" t="s">
        <v>28603</v>
      </c>
      <c r="B7948" s="884" t="n">
        <v>2613</v>
      </c>
      <c r="C7948" s="885" t="s">
        <v>31163</v>
      </c>
      <c r="D7948" s="884" t="s">
        <v>28605</v>
      </c>
      <c r="E7948" s="884" t="s">
        <v>25587</v>
      </c>
      <c r="F7948" s="884" t="s">
        <v>25587</v>
      </c>
    </row>
    <row r="7949" customFormat="false" ht="15" hidden="false" customHeight="false" outlineLevel="0" collapsed="false">
      <c r="A7949" s="884" t="s">
        <v>28603</v>
      </c>
      <c r="B7949" s="884" t="n">
        <v>2614</v>
      </c>
      <c r="C7949" s="885" t="s">
        <v>31164</v>
      </c>
      <c r="D7949" s="884" t="s">
        <v>28605</v>
      </c>
      <c r="E7949" s="884" t="s">
        <v>31165</v>
      </c>
      <c r="F7949" s="884" t="s">
        <v>31165</v>
      </c>
    </row>
    <row r="7950" customFormat="false" ht="15" hidden="false" customHeight="false" outlineLevel="0" collapsed="false">
      <c r="A7950" s="884" t="s">
        <v>28603</v>
      </c>
      <c r="B7950" s="884" t="n">
        <v>34359</v>
      </c>
      <c r="C7950" s="885" t="s">
        <v>31166</v>
      </c>
      <c r="D7950" s="884" t="s">
        <v>28605</v>
      </c>
      <c r="E7950" s="884" t="s">
        <v>15723</v>
      </c>
      <c r="F7950" s="884" t="s">
        <v>15723</v>
      </c>
    </row>
    <row r="7951" customFormat="false" ht="15" hidden="false" customHeight="false" outlineLevel="0" collapsed="false">
      <c r="A7951" s="884" t="s">
        <v>28603</v>
      </c>
      <c r="B7951" s="884" t="n">
        <v>1789</v>
      </c>
      <c r="C7951" s="885" t="s">
        <v>31167</v>
      </c>
      <c r="D7951" s="884" t="s">
        <v>28605</v>
      </c>
      <c r="E7951" s="884" t="s">
        <v>12157</v>
      </c>
      <c r="F7951" s="884" t="s">
        <v>12157</v>
      </c>
    </row>
    <row r="7952" customFormat="false" ht="15" hidden="false" customHeight="false" outlineLevel="0" collapsed="false">
      <c r="A7952" s="884" t="s">
        <v>28603</v>
      </c>
      <c r="B7952" s="884" t="n">
        <v>1788</v>
      </c>
      <c r="C7952" s="885" t="s">
        <v>31168</v>
      </c>
      <c r="D7952" s="884" t="s">
        <v>28605</v>
      </c>
      <c r="E7952" s="884" t="s">
        <v>31169</v>
      </c>
      <c r="F7952" s="884" t="s">
        <v>31169</v>
      </c>
    </row>
    <row r="7953" customFormat="false" ht="15" hidden="false" customHeight="false" outlineLevel="0" collapsed="false">
      <c r="A7953" s="884" t="s">
        <v>28603</v>
      </c>
      <c r="B7953" s="884" t="n">
        <v>1786</v>
      </c>
      <c r="C7953" s="885" t="s">
        <v>31170</v>
      </c>
      <c r="D7953" s="884" t="s">
        <v>28605</v>
      </c>
      <c r="E7953" s="884" t="s">
        <v>16902</v>
      </c>
      <c r="F7953" s="884" t="s">
        <v>16902</v>
      </c>
    </row>
    <row r="7954" customFormat="false" ht="15" hidden="false" customHeight="false" outlineLevel="0" collapsed="false">
      <c r="A7954" s="884" t="s">
        <v>28603</v>
      </c>
      <c r="B7954" s="884" t="n">
        <v>1787</v>
      </c>
      <c r="C7954" s="885" t="s">
        <v>31171</v>
      </c>
      <c r="D7954" s="884" t="s">
        <v>28605</v>
      </c>
      <c r="E7954" s="884" t="s">
        <v>31172</v>
      </c>
      <c r="F7954" s="884" t="s">
        <v>31172</v>
      </c>
    </row>
    <row r="7955" customFormat="false" ht="15" hidden="false" customHeight="false" outlineLevel="0" collapsed="false">
      <c r="A7955" s="884" t="s">
        <v>28603</v>
      </c>
      <c r="B7955" s="884" t="n">
        <v>1791</v>
      </c>
      <c r="C7955" s="885" t="s">
        <v>31173</v>
      </c>
      <c r="D7955" s="884" t="s">
        <v>28605</v>
      </c>
      <c r="E7955" s="884" t="s">
        <v>31174</v>
      </c>
      <c r="F7955" s="884" t="s">
        <v>31174</v>
      </c>
    </row>
    <row r="7956" customFormat="false" ht="15" hidden="false" customHeight="false" outlineLevel="0" collapsed="false">
      <c r="A7956" s="884" t="s">
        <v>28603</v>
      </c>
      <c r="B7956" s="884" t="n">
        <v>1790</v>
      </c>
      <c r="C7956" s="885" t="s">
        <v>31175</v>
      </c>
      <c r="D7956" s="884" t="s">
        <v>28605</v>
      </c>
      <c r="E7956" s="884" t="s">
        <v>31176</v>
      </c>
      <c r="F7956" s="884" t="s">
        <v>31176</v>
      </c>
    </row>
    <row r="7957" customFormat="false" ht="15" hidden="false" customHeight="false" outlineLevel="0" collapsed="false">
      <c r="A7957" s="884" t="s">
        <v>28603</v>
      </c>
      <c r="B7957" s="884" t="n">
        <v>1813</v>
      </c>
      <c r="C7957" s="885" t="s">
        <v>31177</v>
      </c>
      <c r="D7957" s="884" t="s">
        <v>28605</v>
      </c>
      <c r="E7957" s="884" t="s">
        <v>15002</v>
      </c>
      <c r="F7957" s="884" t="s">
        <v>15002</v>
      </c>
    </row>
    <row r="7958" customFormat="false" ht="15" hidden="false" customHeight="false" outlineLevel="0" collapsed="false">
      <c r="A7958" s="884" t="s">
        <v>28603</v>
      </c>
      <c r="B7958" s="884" t="n">
        <v>1792</v>
      </c>
      <c r="C7958" s="885" t="s">
        <v>31178</v>
      </c>
      <c r="D7958" s="884" t="s">
        <v>28605</v>
      </c>
      <c r="E7958" s="884" t="s">
        <v>31179</v>
      </c>
      <c r="F7958" s="884" t="s">
        <v>31179</v>
      </c>
    </row>
    <row r="7959" customFormat="false" ht="15" hidden="false" customHeight="false" outlineLevel="0" collapsed="false">
      <c r="A7959" s="884" t="s">
        <v>28603</v>
      </c>
      <c r="B7959" s="884" t="n">
        <v>1793</v>
      </c>
      <c r="C7959" s="885" t="s">
        <v>31180</v>
      </c>
      <c r="D7959" s="884" t="s">
        <v>28605</v>
      </c>
      <c r="E7959" s="884" t="s">
        <v>31181</v>
      </c>
      <c r="F7959" s="884" t="s">
        <v>31181</v>
      </c>
    </row>
    <row r="7960" customFormat="false" ht="15" hidden="false" customHeight="false" outlineLevel="0" collapsed="false">
      <c r="A7960" s="884" t="s">
        <v>28603</v>
      </c>
      <c r="B7960" s="884" t="n">
        <v>1809</v>
      </c>
      <c r="C7960" s="885" t="s">
        <v>31182</v>
      </c>
      <c r="D7960" s="884" t="s">
        <v>28605</v>
      </c>
      <c r="E7960" s="884" t="s">
        <v>16988</v>
      </c>
      <c r="F7960" s="884" t="s">
        <v>16988</v>
      </c>
    </row>
    <row r="7961" customFormat="false" ht="15" hidden="false" customHeight="false" outlineLevel="0" collapsed="false">
      <c r="A7961" s="884" t="s">
        <v>28603</v>
      </c>
      <c r="B7961" s="884" t="n">
        <v>1814</v>
      </c>
      <c r="C7961" s="885" t="s">
        <v>31183</v>
      </c>
      <c r="D7961" s="884" t="s">
        <v>28605</v>
      </c>
      <c r="E7961" s="884" t="s">
        <v>30079</v>
      </c>
      <c r="F7961" s="884" t="s">
        <v>30079</v>
      </c>
    </row>
    <row r="7962" customFormat="false" ht="15" hidden="false" customHeight="false" outlineLevel="0" collapsed="false">
      <c r="A7962" s="884" t="s">
        <v>28603</v>
      </c>
      <c r="B7962" s="884" t="n">
        <v>1803</v>
      </c>
      <c r="C7962" s="885" t="s">
        <v>31184</v>
      </c>
      <c r="D7962" s="884" t="s">
        <v>28605</v>
      </c>
      <c r="E7962" s="884" t="s">
        <v>17101</v>
      </c>
      <c r="F7962" s="884" t="s">
        <v>17101</v>
      </c>
    </row>
    <row r="7963" customFormat="false" ht="15" hidden="false" customHeight="false" outlineLevel="0" collapsed="false">
      <c r="A7963" s="884" t="s">
        <v>28603</v>
      </c>
      <c r="B7963" s="884" t="n">
        <v>1805</v>
      </c>
      <c r="C7963" s="885" t="s">
        <v>31185</v>
      </c>
      <c r="D7963" s="884" t="s">
        <v>28605</v>
      </c>
      <c r="E7963" s="884" t="s">
        <v>31186</v>
      </c>
      <c r="F7963" s="884" t="s">
        <v>31186</v>
      </c>
    </row>
    <row r="7964" customFormat="false" ht="15" hidden="false" customHeight="false" outlineLevel="0" collapsed="false">
      <c r="A7964" s="884" t="s">
        <v>28603</v>
      </c>
      <c r="B7964" s="884" t="n">
        <v>1821</v>
      </c>
      <c r="C7964" s="885" t="s">
        <v>31187</v>
      </c>
      <c r="D7964" s="884" t="s">
        <v>28605</v>
      </c>
      <c r="E7964" s="884" t="s">
        <v>31188</v>
      </c>
      <c r="F7964" s="884" t="s">
        <v>31188</v>
      </c>
    </row>
    <row r="7965" customFormat="false" ht="15" hidden="false" customHeight="false" outlineLevel="0" collapsed="false">
      <c r="A7965" s="884" t="s">
        <v>28603</v>
      </c>
      <c r="B7965" s="884" t="n">
        <v>1806</v>
      </c>
      <c r="C7965" s="885" t="s">
        <v>31189</v>
      </c>
      <c r="D7965" s="884" t="s">
        <v>28605</v>
      </c>
      <c r="E7965" s="884" t="s">
        <v>31190</v>
      </c>
      <c r="F7965" s="884" t="s">
        <v>31190</v>
      </c>
    </row>
    <row r="7966" customFormat="false" ht="15" hidden="false" customHeight="false" outlineLevel="0" collapsed="false">
      <c r="A7966" s="884" t="s">
        <v>28603</v>
      </c>
      <c r="B7966" s="884" t="n">
        <v>1804</v>
      </c>
      <c r="C7966" s="885" t="s">
        <v>31191</v>
      </c>
      <c r="D7966" s="884" t="s">
        <v>28605</v>
      </c>
      <c r="E7966" s="884" t="s">
        <v>17053</v>
      </c>
      <c r="F7966" s="884" t="s">
        <v>17053</v>
      </c>
    </row>
    <row r="7967" customFormat="false" ht="15" hidden="false" customHeight="false" outlineLevel="0" collapsed="false">
      <c r="A7967" s="884" t="s">
        <v>28603</v>
      </c>
      <c r="B7967" s="884" t="n">
        <v>1807</v>
      </c>
      <c r="C7967" s="885" t="s">
        <v>31192</v>
      </c>
      <c r="D7967" s="884" t="s">
        <v>28605</v>
      </c>
      <c r="E7967" s="884" t="s">
        <v>31193</v>
      </c>
      <c r="F7967" s="884" t="s">
        <v>31193</v>
      </c>
    </row>
    <row r="7968" customFormat="false" ht="15" hidden="false" customHeight="false" outlineLevel="0" collapsed="false">
      <c r="A7968" s="884" t="s">
        <v>28603</v>
      </c>
      <c r="B7968" s="884" t="n">
        <v>1808</v>
      </c>
      <c r="C7968" s="885" t="s">
        <v>31194</v>
      </c>
      <c r="D7968" s="884" t="s">
        <v>28605</v>
      </c>
      <c r="E7968" s="884" t="s">
        <v>31195</v>
      </c>
      <c r="F7968" s="884" t="s">
        <v>31195</v>
      </c>
    </row>
    <row r="7969" customFormat="false" ht="15" hidden="false" customHeight="false" outlineLevel="0" collapsed="false">
      <c r="A7969" s="884" t="s">
        <v>28603</v>
      </c>
      <c r="B7969" s="884" t="n">
        <v>1797</v>
      </c>
      <c r="C7969" s="885" t="s">
        <v>31196</v>
      </c>
      <c r="D7969" s="884" t="s">
        <v>28605</v>
      </c>
      <c r="E7969" s="884" t="s">
        <v>31197</v>
      </c>
      <c r="F7969" s="884" t="s">
        <v>31197</v>
      </c>
    </row>
    <row r="7970" customFormat="false" ht="15" hidden="false" customHeight="false" outlineLevel="0" collapsed="false">
      <c r="A7970" s="884" t="s">
        <v>28603</v>
      </c>
      <c r="B7970" s="884" t="n">
        <v>1796</v>
      </c>
      <c r="C7970" s="885" t="s">
        <v>31198</v>
      </c>
      <c r="D7970" s="884" t="s">
        <v>28605</v>
      </c>
      <c r="E7970" s="884" t="s">
        <v>30857</v>
      </c>
      <c r="F7970" s="884" t="s">
        <v>30857</v>
      </c>
    </row>
    <row r="7971" customFormat="false" ht="15" hidden="false" customHeight="false" outlineLevel="0" collapsed="false">
      <c r="A7971" s="884" t="s">
        <v>28603</v>
      </c>
      <c r="B7971" s="884" t="n">
        <v>1794</v>
      </c>
      <c r="C7971" s="885" t="s">
        <v>31199</v>
      </c>
      <c r="D7971" s="884" t="s">
        <v>28605</v>
      </c>
      <c r="E7971" s="884" t="s">
        <v>9397</v>
      </c>
      <c r="F7971" s="884" t="s">
        <v>9397</v>
      </c>
    </row>
    <row r="7972" customFormat="false" ht="15" hidden="false" customHeight="false" outlineLevel="0" collapsed="false">
      <c r="A7972" s="884" t="s">
        <v>28603</v>
      </c>
      <c r="B7972" s="884" t="n">
        <v>1816</v>
      </c>
      <c r="C7972" s="885" t="s">
        <v>31200</v>
      </c>
      <c r="D7972" s="884" t="s">
        <v>28605</v>
      </c>
      <c r="E7972" s="884" t="s">
        <v>31201</v>
      </c>
      <c r="F7972" s="884" t="s">
        <v>31201</v>
      </c>
    </row>
    <row r="7973" customFormat="false" ht="15" hidden="false" customHeight="false" outlineLevel="0" collapsed="false">
      <c r="A7973" s="884" t="s">
        <v>28603</v>
      </c>
      <c r="B7973" s="884" t="n">
        <v>1815</v>
      </c>
      <c r="C7973" s="885" t="s">
        <v>31202</v>
      </c>
      <c r="D7973" s="884" t="s">
        <v>28605</v>
      </c>
      <c r="E7973" s="884" t="s">
        <v>31203</v>
      </c>
      <c r="F7973" s="884" t="s">
        <v>31203</v>
      </c>
    </row>
    <row r="7974" customFormat="false" ht="15" hidden="false" customHeight="false" outlineLevel="0" collapsed="false">
      <c r="A7974" s="884" t="s">
        <v>28603</v>
      </c>
      <c r="B7974" s="884" t="n">
        <v>1798</v>
      </c>
      <c r="C7974" s="885" t="s">
        <v>31204</v>
      </c>
      <c r="D7974" s="884" t="s">
        <v>28605</v>
      </c>
      <c r="E7974" s="884" t="s">
        <v>26206</v>
      </c>
      <c r="F7974" s="884" t="s">
        <v>26206</v>
      </c>
    </row>
    <row r="7975" customFormat="false" ht="15" hidden="false" customHeight="false" outlineLevel="0" collapsed="false">
      <c r="A7975" s="884" t="s">
        <v>28603</v>
      </c>
      <c r="B7975" s="884" t="n">
        <v>1795</v>
      </c>
      <c r="C7975" s="885" t="s">
        <v>31205</v>
      </c>
      <c r="D7975" s="884" t="s">
        <v>28605</v>
      </c>
      <c r="E7975" s="884" t="s">
        <v>8557</v>
      </c>
      <c r="F7975" s="884" t="s">
        <v>8557</v>
      </c>
    </row>
    <row r="7976" customFormat="false" ht="15" hidden="false" customHeight="false" outlineLevel="0" collapsed="false">
      <c r="A7976" s="884" t="s">
        <v>28603</v>
      </c>
      <c r="B7976" s="884" t="n">
        <v>1799</v>
      </c>
      <c r="C7976" s="885" t="s">
        <v>31206</v>
      </c>
      <c r="D7976" s="884" t="s">
        <v>28605</v>
      </c>
      <c r="E7976" s="884" t="s">
        <v>31207</v>
      </c>
      <c r="F7976" s="884" t="s">
        <v>31207</v>
      </c>
    </row>
    <row r="7977" customFormat="false" ht="15" hidden="false" customHeight="false" outlineLevel="0" collapsed="false">
      <c r="A7977" s="884" t="s">
        <v>28603</v>
      </c>
      <c r="B7977" s="884" t="n">
        <v>1800</v>
      </c>
      <c r="C7977" s="885" t="s">
        <v>31208</v>
      </c>
      <c r="D7977" s="884" t="s">
        <v>28605</v>
      </c>
      <c r="E7977" s="884" t="s">
        <v>31209</v>
      </c>
      <c r="F7977" s="884" t="s">
        <v>31209</v>
      </c>
    </row>
    <row r="7978" customFormat="false" ht="15" hidden="false" customHeight="false" outlineLevel="0" collapsed="false">
      <c r="A7978" s="884" t="s">
        <v>28603</v>
      </c>
      <c r="B7978" s="884" t="n">
        <v>1802</v>
      </c>
      <c r="C7978" s="885" t="s">
        <v>31210</v>
      </c>
      <c r="D7978" s="884" t="s">
        <v>28605</v>
      </c>
      <c r="E7978" s="884" t="s">
        <v>31211</v>
      </c>
      <c r="F7978" s="884" t="s">
        <v>31211</v>
      </c>
    </row>
    <row r="7979" customFormat="false" ht="15" hidden="false" customHeight="false" outlineLevel="0" collapsed="false">
      <c r="A7979" s="884" t="s">
        <v>28603</v>
      </c>
      <c r="B7979" s="884" t="n">
        <v>40378</v>
      </c>
      <c r="C7979" s="885" t="s">
        <v>31212</v>
      </c>
      <c r="D7979" s="884" t="s">
        <v>28605</v>
      </c>
      <c r="E7979" s="884" t="s">
        <v>12117</v>
      </c>
      <c r="F7979" s="884" t="s">
        <v>12117</v>
      </c>
    </row>
    <row r="7980" customFormat="false" ht="15" hidden="false" customHeight="false" outlineLevel="0" collapsed="false">
      <c r="A7980" s="884" t="s">
        <v>28603</v>
      </c>
      <c r="B7980" s="884" t="n">
        <v>40380</v>
      </c>
      <c r="C7980" s="885" t="s">
        <v>31213</v>
      </c>
      <c r="D7980" s="884" t="s">
        <v>28605</v>
      </c>
      <c r="E7980" s="884" t="s">
        <v>20639</v>
      </c>
      <c r="F7980" s="884" t="s">
        <v>20639</v>
      </c>
    </row>
    <row r="7981" customFormat="false" ht="15" hidden="false" customHeight="false" outlineLevel="0" collapsed="false">
      <c r="A7981" s="884" t="s">
        <v>28603</v>
      </c>
      <c r="B7981" s="884" t="n">
        <v>40382</v>
      </c>
      <c r="C7981" s="885" t="s">
        <v>31214</v>
      </c>
      <c r="D7981" s="884" t="s">
        <v>28605</v>
      </c>
      <c r="E7981" s="884" t="s">
        <v>19803</v>
      </c>
      <c r="F7981" s="884" t="s">
        <v>19803</v>
      </c>
    </row>
    <row r="7982" customFormat="false" ht="15" hidden="false" customHeight="false" outlineLevel="0" collapsed="false">
      <c r="A7982" s="884" t="s">
        <v>28603</v>
      </c>
      <c r="B7982" s="884" t="n">
        <v>40383</v>
      </c>
      <c r="C7982" s="885" t="s">
        <v>31215</v>
      </c>
      <c r="D7982" s="884" t="s">
        <v>28605</v>
      </c>
      <c r="E7982" s="884" t="s">
        <v>20851</v>
      </c>
      <c r="F7982" s="884" t="s">
        <v>20851</v>
      </c>
    </row>
    <row r="7983" customFormat="false" ht="15" hidden="false" customHeight="false" outlineLevel="0" collapsed="false">
      <c r="A7983" s="884" t="s">
        <v>28603</v>
      </c>
      <c r="B7983" s="884" t="n">
        <v>40385</v>
      </c>
      <c r="C7983" s="885" t="s">
        <v>31216</v>
      </c>
      <c r="D7983" s="884" t="s">
        <v>28605</v>
      </c>
      <c r="E7983" s="884" t="s">
        <v>25793</v>
      </c>
      <c r="F7983" s="884" t="s">
        <v>25793</v>
      </c>
    </row>
    <row r="7984" customFormat="false" ht="15" hidden="false" customHeight="false" outlineLevel="0" collapsed="false">
      <c r="A7984" s="884" t="s">
        <v>28603</v>
      </c>
      <c r="B7984" s="884" t="n">
        <v>40387</v>
      </c>
      <c r="C7984" s="885" t="s">
        <v>31217</v>
      </c>
      <c r="D7984" s="884" t="s">
        <v>28605</v>
      </c>
      <c r="E7984" s="884" t="s">
        <v>31218</v>
      </c>
      <c r="F7984" s="884" t="s">
        <v>31218</v>
      </c>
    </row>
    <row r="7985" customFormat="false" ht="15" hidden="false" customHeight="false" outlineLevel="0" collapsed="false">
      <c r="A7985" s="884" t="s">
        <v>28603</v>
      </c>
      <c r="B7985" s="884" t="n">
        <v>40422</v>
      </c>
      <c r="C7985" s="885" t="s">
        <v>31219</v>
      </c>
      <c r="D7985" s="884" t="s">
        <v>28605</v>
      </c>
      <c r="E7985" s="884" t="s">
        <v>31220</v>
      </c>
      <c r="F7985" s="884" t="s">
        <v>31220</v>
      </c>
    </row>
    <row r="7986" customFormat="false" ht="15" hidden="false" customHeight="false" outlineLevel="0" collapsed="false">
      <c r="A7986" s="884" t="s">
        <v>28603</v>
      </c>
      <c r="B7986" s="884" t="n">
        <v>40390</v>
      </c>
      <c r="C7986" s="885" t="s">
        <v>31221</v>
      </c>
      <c r="D7986" s="884" t="s">
        <v>28605</v>
      </c>
      <c r="E7986" s="884" t="s">
        <v>31222</v>
      </c>
      <c r="F7986" s="884" t="s">
        <v>31222</v>
      </c>
    </row>
    <row r="7987" customFormat="false" ht="15" hidden="false" customHeight="false" outlineLevel="0" collapsed="false">
      <c r="A7987" s="884" t="s">
        <v>28603</v>
      </c>
      <c r="B7987" s="884" t="n">
        <v>40413</v>
      </c>
      <c r="C7987" s="885" t="s">
        <v>31223</v>
      </c>
      <c r="D7987" s="884" t="s">
        <v>28605</v>
      </c>
      <c r="E7987" s="884" t="s">
        <v>20026</v>
      </c>
      <c r="F7987" s="884" t="s">
        <v>20026</v>
      </c>
    </row>
    <row r="7988" customFormat="false" ht="15" hidden="false" customHeight="false" outlineLevel="0" collapsed="false">
      <c r="A7988" s="884" t="s">
        <v>28603</v>
      </c>
      <c r="B7988" s="884" t="n">
        <v>40415</v>
      </c>
      <c r="C7988" s="885" t="s">
        <v>31224</v>
      </c>
      <c r="D7988" s="884" t="s">
        <v>28605</v>
      </c>
      <c r="E7988" s="884" t="s">
        <v>14930</v>
      </c>
      <c r="F7988" s="884" t="s">
        <v>14930</v>
      </c>
    </row>
    <row r="7989" customFormat="false" ht="15" hidden="false" customHeight="false" outlineLevel="0" collapsed="false">
      <c r="A7989" s="884" t="s">
        <v>28603</v>
      </c>
      <c r="B7989" s="884" t="n">
        <v>40417</v>
      </c>
      <c r="C7989" s="885" t="s">
        <v>31225</v>
      </c>
      <c r="D7989" s="884" t="s">
        <v>28605</v>
      </c>
      <c r="E7989" s="884" t="s">
        <v>31226</v>
      </c>
      <c r="F7989" s="884" t="s">
        <v>31226</v>
      </c>
    </row>
    <row r="7990" customFormat="false" ht="15" hidden="false" customHeight="false" outlineLevel="0" collapsed="false">
      <c r="A7990" s="884" t="s">
        <v>28603</v>
      </c>
      <c r="B7990" s="884" t="n">
        <v>39271</v>
      </c>
      <c r="C7990" s="885" t="s">
        <v>31227</v>
      </c>
      <c r="D7990" s="884" t="s">
        <v>28605</v>
      </c>
      <c r="E7990" s="884" t="s">
        <v>29455</v>
      </c>
      <c r="F7990" s="884" t="s">
        <v>29455</v>
      </c>
    </row>
    <row r="7991" customFormat="false" ht="15" hidden="false" customHeight="false" outlineLevel="0" collapsed="false">
      <c r="A7991" s="884" t="s">
        <v>28603</v>
      </c>
      <c r="B7991" s="884" t="n">
        <v>39273</v>
      </c>
      <c r="C7991" s="885" t="s">
        <v>31228</v>
      </c>
      <c r="D7991" s="884" t="s">
        <v>28605</v>
      </c>
      <c r="E7991" s="884" t="s">
        <v>10275</v>
      </c>
      <c r="F7991" s="884" t="s">
        <v>10275</v>
      </c>
    </row>
    <row r="7992" customFormat="false" ht="15" hidden="false" customHeight="false" outlineLevel="0" collapsed="false">
      <c r="A7992" s="884" t="s">
        <v>28603</v>
      </c>
      <c r="B7992" s="884" t="n">
        <v>39272</v>
      </c>
      <c r="C7992" s="885" t="s">
        <v>31229</v>
      </c>
      <c r="D7992" s="884" t="s">
        <v>28605</v>
      </c>
      <c r="E7992" s="884" t="s">
        <v>23126</v>
      </c>
      <c r="F7992" s="884" t="s">
        <v>23126</v>
      </c>
    </row>
    <row r="7993" customFormat="false" ht="15" hidden="false" customHeight="false" outlineLevel="0" collapsed="false">
      <c r="A7993" s="884" t="s">
        <v>28603</v>
      </c>
      <c r="B7993" s="884" t="n">
        <v>1875</v>
      </c>
      <c r="C7993" s="885" t="s">
        <v>31230</v>
      </c>
      <c r="D7993" s="884" t="s">
        <v>28605</v>
      </c>
      <c r="E7993" s="884" t="s">
        <v>17117</v>
      </c>
      <c r="F7993" s="884" t="s">
        <v>17117</v>
      </c>
    </row>
    <row r="7994" customFormat="false" ht="15" hidden="false" customHeight="false" outlineLevel="0" collapsed="false">
      <c r="A7994" s="884" t="s">
        <v>28603</v>
      </c>
      <c r="B7994" s="884" t="n">
        <v>1874</v>
      </c>
      <c r="C7994" s="885" t="s">
        <v>31231</v>
      </c>
      <c r="D7994" s="884" t="s">
        <v>28605</v>
      </c>
      <c r="E7994" s="884" t="s">
        <v>10866</v>
      </c>
      <c r="F7994" s="884" t="s">
        <v>10866</v>
      </c>
    </row>
    <row r="7995" customFormat="false" ht="15" hidden="false" customHeight="false" outlineLevel="0" collapsed="false">
      <c r="A7995" s="884" t="s">
        <v>28603</v>
      </c>
      <c r="B7995" s="884" t="n">
        <v>1870</v>
      </c>
      <c r="C7995" s="885" t="s">
        <v>31232</v>
      </c>
      <c r="D7995" s="884" t="s">
        <v>28605</v>
      </c>
      <c r="E7995" s="884" t="s">
        <v>18559</v>
      </c>
      <c r="F7995" s="884" t="s">
        <v>18559</v>
      </c>
    </row>
    <row r="7996" customFormat="false" ht="15" hidden="false" customHeight="false" outlineLevel="0" collapsed="false">
      <c r="A7996" s="884" t="s">
        <v>28603</v>
      </c>
      <c r="B7996" s="884" t="n">
        <v>1884</v>
      </c>
      <c r="C7996" s="885" t="s">
        <v>31233</v>
      </c>
      <c r="D7996" s="884" t="s">
        <v>28605</v>
      </c>
      <c r="E7996" s="884" t="s">
        <v>10536</v>
      </c>
      <c r="F7996" s="884" t="s">
        <v>10536</v>
      </c>
    </row>
    <row r="7997" customFormat="false" ht="15" hidden="false" customHeight="false" outlineLevel="0" collapsed="false">
      <c r="A7997" s="884" t="s">
        <v>28603</v>
      </c>
      <c r="B7997" s="884" t="n">
        <v>1887</v>
      </c>
      <c r="C7997" s="885" t="s">
        <v>31234</v>
      </c>
      <c r="D7997" s="884" t="s">
        <v>28605</v>
      </c>
      <c r="E7997" s="884" t="s">
        <v>10580</v>
      </c>
      <c r="F7997" s="884" t="s">
        <v>10580</v>
      </c>
    </row>
    <row r="7998" customFormat="false" ht="15" hidden="false" customHeight="false" outlineLevel="0" collapsed="false">
      <c r="A7998" s="884" t="s">
        <v>28603</v>
      </c>
      <c r="B7998" s="884" t="n">
        <v>1876</v>
      </c>
      <c r="C7998" s="885" t="s">
        <v>31235</v>
      </c>
      <c r="D7998" s="884" t="s">
        <v>28605</v>
      </c>
      <c r="E7998" s="884" t="s">
        <v>19562</v>
      </c>
      <c r="F7998" s="884" t="s">
        <v>19562</v>
      </c>
    </row>
    <row r="7999" customFormat="false" ht="15" hidden="false" customHeight="false" outlineLevel="0" collapsed="false">
      <c r="A7999" s="884" t="s">
        <v>28603</v>
      </c>
      <c r="B7999" s="884" t="n">
        <v>1879</v>
      </c>
      <c r="C7999" s="885" t="s">
        <v>31236</v>
      </c>
      <c r="D7999" s="884" t="s">
        <v>28605</v>
      </c>
      <c r="E7999" s="884" t="s">
        <v>31237</v>
      </c>
      <c r="F7999" s="884" t="s">
        <v>31237</v>
      </c>
    </row>
    <row r="8000" customFormat="false" ht="15" hidden="false" customHeight="false" outlineLevel="0" collapsed="false">
      <c r="A8000" s="884" t="s">
        <v>28603</v>
      </c>
      <c r="B8000" s="884" t="n">
        <v>1877</v>
      </c>
      <c r="C8000" s="885" t="s">
        <v>31238</v>
      </c>
      <c r="D8000" s="884" t="s">
        <v>28605</v>
      </c>
      <c r="E8000" s="884" t="s">
        <v>31239</v>
      </c>
      <c r="F8000" s="884" t="s">
        <v>31239</v>
      </c>
    </row>
    <row r="8001" customFormat="false" ht="15" hidden="false" customHeight="false" outlineLevel="0" collapsed="false">
      <c r="A8001" s="884" t="s">
        <v>28603</v>
      </c>
      <c r="B8001" s="884" t="n">
        <v>1878</v>
      </c>
      <c r="C8001" s="885" t="s">
        <v>31240</v>
      </c>
      <c r="D8001" s="884" t="s">
        <v>28605</v>
      </c>
      <c r="E8001" s="884" t="s">
        <v>18378</v>
      </c>
      <c r="F8001" s="884" t="s">
        <v>18378</v>
      </c>
    </row>
    <row r="8002" customFormat="false" ht="15" hidden="false" customHeight="false" outlineLevel="0" collapsed="false">
      <c r="A8002" s="884" t="s">
        <v>28603</v>
      </c>
      <c r="B8002" s="884" t="n">
        <v>2621</v>
      </c>
      <c r="C8002" s="885" t="s">
        <v>31241</v>
      </c>
      <c r="D8002" s="884" t="s">
        <v>28605</v>
      </c>
      <c r="E8002" s="884" t="s">
        <v>31242</v>
      </c>
      <c r="F8002" s="884" t="s">
        <v>31242</v>
      </c>
    </row>
    <row r="8003" customFormat="false" ht="15" hidden="false" customHeight="false" outlineLevel="0" collapsed="false">
      <c r="A8003" s="884" t="s">
        <v>28603</v>
      </c>
      <c r="B8003" s="884" t="n">
        <v>2616</v>
      </c>
      <c r="C8003" s="885" t="s">
        <v>31243</v>
      </c>
      <c r="D8003" s="884" t="s">
        <v>28605</v>
      </c>
      <c r="E8003" s="884" t="s">
        <v>15821</v>
      </c>
      <c r="F8003" s="884" t="s">
        <v>15821</v>
      </c>
    </row>
    <row r="8004" customFormat="false" ht="15" hidden="false" customHeight="false" outlineLevel="0" collapsed="false">
      <c r="A8004" s="884" t="s">
        <v>28603</v>
      </c>
      <c r="B8004" s="884" t="n">
        <v>2633</v>
      </c>
      <c r="C8004" s="885" t="s">
        <v>31244</v>
      </c>
      <c r="D8004" s="884" t="s">
        <v>28605</v>
      </c>
      <c r="E8004" s="884" t="s">
        <v>12015</v>
      </c>
      <c r="F8004" s="884" t="s">
        <v>12015</v>
      </c>
    </row>
    <row r="8005" customFormat="false" ht="15" hidden="false" customHeight="false" outlineLevel="0" collapsed="false">
      <c r="A8005" s="884" t="s">
        <v>28603</v>
      </c>
      <c r="B8005" s="884" t="n">
        <v>2617</v>
      </c>
      <c r="C8005" s="885" t="s">
        <v>31245</v>
      </c>
      <c r="D8005" s="884" t="s">
        <v>28605</v>
      </c>
      <c r="E8005" s="884" t="s">
        <v>21964</v>
      </c>
      <c r="F8005" s="884" t="s">
        <v>21964</v>
      </c>
    </row>
    <row r="8006" customFormat="false" ht="15" hidden="false" customHeight="false" outlineLevel="0" collapsed="false">
      <c r="A8006" s="884" t="s">
        <v>28603</v>
      </c>
      <c r="B8006" s="884" t="n">
        <v>2618</v>
      </c>
      <c r="C8006" s="885" t="s">
        <v>31246</v>
      </c>
      <c r="D8006" s="884" t="s">
        <v>28605</v>
      </c>
      <c r="E8006" s="884" t="s">
        <v>18992</v>
      </c>
      <c r="F8006" s="884" t="s">
        <v>18992</v>
      </c>
    </row>
    <row r="8007" customFormat="false" ht="15" hidden="false" customHeight="false" outlineLevel="0" collapsed="false">
      <c r="A8007" s="884" t="s">
        <v>28603</v>
      </c>
      <c r="B8007" s="884" t="n">
        <v>2632</v>
      </c>
      <c r="C8007" s="885" t="s">
        <v>31247</v>
      </c>
      <c r="D8007" s="884" t="s">
        <v>28605</v>
      </c>
      <c r="E8007" s="884" t="s">
        <v>31248</v>
      </c>
      <c r="F8007" s="884" t="s">
        <v>31248</v>
      </c>
    </row>
    <row r="8008" customFormat="false" ht="15" hidden="false" customHeight="false" outlineLevel="0" collapsed="false">
      <c r="A8008" s="884" t="s">
        <v>28603</v>
      </c>
      <c r="B8008" s="884" t="n">
        <v>2631</v>
      </c>
      <c r="C8008" s="885" t="s">
        <v>31249</v>
      </c>
      <c r="D8008" s="884" t="s">
        <v>28605</v>
      </c>
      <c r="E8008" s="884" t="s">
        <v>14269</v>
      </c>
      <c r="F8008" s="884" t="s">
        <v>14269</v>
      </c>
    </row>
    <row r="8009" customFormat="false" ht="15" hidden="false" customHeight="false" outlineLevel="0" collapsed="false">
      <c r="A8009" s="884" t="s">
        <v>28603</v>
      </c>
      <c r="B8009" s="884" t="n">
        <v>2619</v>
      </c>
      <c r="C8009" s="885" t="s">
        <v>31250</v>
      </c>
      <c r="D8009" s="884" t="s">
        <v>28605</v>
      </c>
      <c r="E8009" s="884" t="s">
        <v>31251</v>
      </c>
      <c r="F8009" s="884" t="s">
        <v>31251</v>
      </c>
    </row>
    <row r="8010" customFormat="false" ht="15" hidden="false" customHeight="false" outlineLevel="0" collapsed="false">
      <c r="A8010" s="884" t="s">
        <v>28603</v>
      </c>
      <c r="B8010" s="884" t="n">
        <v>2620</v>
      </c>
      <c r="C8010" s="885" t="s">
        <v>31252</v>
      </c>
      <c r="D8010" s="884" t="s">
        <v>28605</v>
      </c>
      <c r="E8010" s="884" t="s">
        <v>31253</v>
      </c>
      <c r="F8010" s="884" t="s">
        <v>31253</v>
      </c>
    </row>
    <row r="8011" customFormat="false" ht="15" hidden="false" customHeight="false" outlineLevel="0" collapsed="false">
      <c r="A8011" s="884" t="s">
        <v>28603</v>
      </c>
      <c r="B8011" s="884" t="n">
        <v>25968</v>
      </c>
      <c r="C8011" s="885" t="s">
        <v>31254</v>
      </c>
      <c r="D8011" s="884" t="s">
        <v>28605</v>
      </c>
      <c r="E8011" s="884" t="s">
        <v>31255</v>
      </c>
      <c r="F8011" s="884" t="s">
        <v>31255</v>
      </c>
    </row>
    <row r="8012" customFormat="false" ht="15" hidden="false" customHeight="false" outlineLevel="0" collapsed="false">
      <c r="A8012" s="884" t="s">
        <v>28603</v>
      </c>
      <c r="B8012" s="884" t="n">
        <v>38369</v>
      </c>
      <c r="C8012" s="885" t="s">
        <v>31256</v>
      </c>
      <c r="D8012" s="884" t="s">
        <v>28605</v>
      </c>
      <c r="E8012" s="884" t="s">
        <v>25082</v>
      </c>
      <c r="F8012" s="884" t="s">
        <v>25082</v>
      </c>
    </row>
    <row r="8013" customFormat="false" ht="15" hidden="false" customHeight="false" outlineLevel="0" collapsed="false">
      <c r="A8013" s="884" t="s">
        <v>28603</v>
      </c>
      <c r="B8013" s="884" t="n">
        <v>38370</v>
      </c>
      <c r="C8013" s="885" t="s">
        <v>31257</v>
      </c>
      <c r="D8013" s="884" t="s">
        <v>28605</v>
      </c>
      <c r="E8013" s="884" t="s">
        <v>25082</v>
      </c>
      <c r="F8013" s="884" t="s">
        <v>25082</v>
      </c>
    </row>
    <row r="8014" customFormat="false" ht="15" hidden="false" customHeight="false" outlineLevel="0" collapsed="false">
      <c r="A8014" s="884" t="s">
        <v>28603</v>
      </c>
      <c r="B8014" s="884" t="n">
        <v>38372</v>
      </c>
      <c r="C8014" s="885" t="s">
        <v>31258</v>
      </c>
      <c r="D8014" s="884" t="s">
        <v>28605</v>
      </c>
      <c r="E8014" s="884" t="s">
        <v>17367</v>
      </c>
      <c r="F8014" s="884" t="s">
        <v>17367</v>
      </c>
    </row>
    <row r="8015" customFormat="false" ht="15" hidden="false" customHeight="false" outlineLevel="0" collapsed="false">
      <c r="A8015" s="884" t="s">
        <v>28603</v>
      </c>
      <c r="B8015" s="884" t="n">
        <v>2357</v>
      </c>
      <c r="C8015" s="885" t="s">
        <v>31259</v>
      </c>
      <c r="D8015" s="884" t="s">
        <v>28608</v>
      </c>
      <c r="E8015" s="884" t="s">
        <v>12012</v>
      </c>
      <c r="F8015" s="884" t="s">
        <v>22256</v>
      </c>
    </row>
    <row r="8016" customFormat="false" ht="15" hidden="false" customHeight="false" outlineLevel="0" collapsed="false">
      <c r="A8016" s="884" t="s">
        <v>28603</v>
      </c>
      <c r="B8016" s="884" t="n">
        <v>40806</v>
      </c>
      <c r="C8016" s="885" t="s">
        <v>31260</v>
      </c>
      <c r="D8016" s="884" t="s">
        <v>28853</v>
      </c>
      <c r="E8016" s="884" t="s">
        <v>31261</v>
      </c>
      <c r="F8016" s="884" t="s">
        <v>31262</v>
      </c>
    </row>
    <row r="8017" customFormat="false" ht="15" hidden="false" customHeight="false" outlineLevel="0" collapsed="false">
      <c r="A8017" s="884" t="s">
        <v>28603</v>
      </c>
      <c r="B8017" s="884" t="n">
        <v>2355</v>
      </c>
      <c r="C8017" s="885" t="s">
        <v>31263</v>
      </c>
      <c r="D8017" s="884" t="s">
        <v>28608</v>
      </c>
      <c r="E8017" s="884" t="s">
        <v>31264</v>
      </c>
      <c r="F8017" s="884" t="s">
        <v>21076</v>
      </c>
    </row>
    <row r="8018" customFormat="false" ht="15" hidden="false" customHeight="false" outlineLevel="0" collapsed="false">
      <c r="A8018" s="884" t="s">
        <v>28603</v>
      </c>
      <c r="B8018" s="884" t="n">
        <v>40805</v>
      </c>
      <c r="C8018" s="885" t="s">
        <v>31265</v>
      </c>
      <c r="D8018" s="884" t="s">
        <v>28853</v>
      </c>
      <c r="E8018" s="884" t="s">
        <v>31266</v>
      </c>
      <c r="F8018" s="884" t="s">
        <v>31267</v>
      </c>
    </row>
    <row r="8019" customFormat="false" ht="15" hidden="false" customHeight="false" outlineLevel="0" collapsed="false">
      <c r="A8019" s="884" t="s">
        <v>28603</v>
      </c>
      <c r="B8019" s="884" t="n">
        <v>2358</v>
      </c>
      <c r="C8019" s="885" t="s">
        <v>31268</v>
      </c>
      <c r="D8019" s="884" t="s">
        <v>28608</v>
      </c>
      <c r="E8019" s="884" t="s">
        <v>26015</v>
      </c>
      <c r="F8019" s="884" t="s">
        <v>31269</v>
      </c>
    </row>
    <row r="8020" customFormat="false" ht="15" hidden="false" customHeight="false" outlineLevel="0" collapsed="false">
      <c r="A8020" s="884" t="s">
        <v>28603</v>
      </c>
      <c r="B8020" s="884" t="n">
        <v>40807</v>
      </c>
      <c r="C8020" s="885" t="s">
        <v>31270</v>
      </c>
      <c r="D8020" s="884" t="s">
        <v>28853</v>
      </c>
      <c r="E8020" s="884" t="s">
        <v>31271</v>
      </c>
      <c r="F8020" s="884" t="s">
        <v>31272</v>
      </c>
    </row>
    <row r="8021" customFormat="false" ht="15" hidden="false" customHeight="false" outlineLevel="0" collapsed="false">
      <c r="A8021" s="884" t="s">
        <v>28603</v>
      </c>
      <c r="B8021" s="884" t="n">
        <v>40808</v>
      </c>
      <c r="C8021" s="885" t="s">
        <v>31273</v>
      </c>
      <c r="D8021" s="884" t="s">
        <v>28853</v>
      </c>
      <c r="E8021" s="884" t="s">
        <v>31274</v>
      </c>
      <c r="F8021" s="884" t="s">
        <v>31275</v>
      </c>
    </row>
    <row r="8022" customFormat="false" ht="15" hidden="false" customHeight="false" outlineLevel="0" collapsed="false">
      <c r="A8022" s="884" t="s">
        <v>28603</v>
      </c>
      <c r="B8022" s="884" t="n">
        <v>39397</v>
      </c>
      <c r="C8022" s="885" t="s">
        <v>31276</v>
      </c>
      <c r="D8022" s="884" t="s">
        <v>28692</v>
      </c>
      <c r="E8022" s="884" t="s">
        <v>16716</v>
      </c>
      <c r="F8022" s="884" t="s">
        <v>16716</v>
      </c>
    </row>
    <row r="8023" customFormat="false" ht="15" hidden="false" customHeight="false" outlineLevel="0" collapsed="false">
      <c r="A8023" s="884" t="s">
        <v>28603</v>
      </c>
      <c r="B8023" s="884" t="n">
        <v>2692</v>
      </c>
      <c r="C8023" s="885" t="s">
        <v>31277</v>
      </c>
      <c r="D8023" s="884" t="s">
        <v>28692</v>
      </c>
      <c r="E8023" s="884" t="s">
        <v>25065</v>
      </c>
      <c r="F8023" s="884" t="s">
        <v>25065</v>
      </c>
    </row>
    <row r="8024" customFormat="false" ht="15" hidden="false" customHeight="false" outlineLevel="0" collapsed="false">
      <c r="A8024" s="884" t="s">
        <v>28603</v>
      </c>
      <c r="B8024" s="884" t="n">
        <v>6</v>
      </c>
      <c r="C8024" s="885" t="s">
        <v>31278</v>
      </c>
      <c r="D8024" s="884" t="s">
        <v>28692</v>
      </c>
      <c r="E8024" s="884" t="s">
        <v>9040</v>
      </c>
      <c r="F8024" s="884" t="s">
        <v>9040</v>
      </c>
    </row>
    <row r="8025" customFormat="false" ht="15" hidden="false" customHeight="false" outlineLevel="0" collapsed="false">
      <c r="A8025" s="884" t="s">
        <v>28603</v>
      </c>
      <c r="B8025" s="884" t="n">
        <v>5330</v>
      </c>
      <c r="C8025" s="885" t="s">
        <v>31279</v>
      </c>
      <c r="D8025" s="884" t="s">
        <v>28692</v>
      </c>
      <c r="E8025" s="884" t="s">
        <v>22797</v>
      </c>
      <c r="F8025" s="884" t="s">
        <v>22797</v>
      </c>
    </row>
    <row r="8026" customFormat="false" ht="15" hidden="false" customHeight="false" outlineLevel="0" collapsed="false">
      <c r="A8026" s="884" t="s">
        <v>28603</v>
      </c>
      <c r="B8026" s="884" t="n">
        <v>26017</v>
      </c>
      <c r="C8026" s="885" t="s">
        <v>31280</v>
      </c>
      <c r="D8026" s="884" t="s">
        <v>28605</v>
      </c>
      <c r="E8026" s="884" t="s">
        <v>31281</v>
      </c>
      <c r="F8026" s="884" t="s">
        <v>31281</v>
      </c>
    </row>
    <row r="8027" customFormat="false" ht="15" hidden="false" customHeight="false" outlineLevel="0" collapsed="false">
      <c r="A8027" s="884" t="s">
        <v>28603</v>
      </c>
      <c r="B8027" s="884" t="n">
        <v>25931</v>
      </c>
      <c r="C8027" s="885" t="s">
        <v>31282</v>
      </c>
      <c r="D8027" s="884" t="s">
        <v>28605</v>
      </c>
      <c r="E8027" s="884" t="s">
        <v>22042</v>
      </c>
      <c r="F8027" s="884" t="s">
        <v>22042</v>
      </c>
    </row>
    <row r="8028" customFormat="false" ht="15" hidden="false" customHeight="false" outlineLevel="0" collapsed="false">
      <c r="A8028" s="884" t="s">
        <v>28603</v>
      </c>
      <c r="B8028" s="884" t="n">
        <v>38140</v>
      </c>
      <c r="C8028" s="885" t="s">
        <v>31283</v>
      </c>
      <c r="D8028" s="884" t="s">
        <v>28605</v>
      </c>
      <c r="E8028" s="884" t="s">
        <v>31284</v>
      </c>
      <c r="F8028" s="884" t="s">
        <v>31284</v>
      </c>
    </row>
    <row r="8029" customFormat="false" ht="15" hidden="false" customHeight="false" outlineLevel="0" collapsed="false">
      <c r="A8029" s="884" t="s">
        <v>28603</v>
      </c>
      <c r="B8029" s="884" t="n">
        <v>13887</v>
      </c>
      <c r="C8029" s="885" t="s">
        <v>31285</v>
      </c>
      <c r="D8029" s="884" t="s">
        <v>28605</v>
      </c>
      <c r="E8029" s="884" t="s">
        <v>31286</v>
      </c>
      <c r="F8029" s="884" t="s">
        <v>31286</v>
      </c>
    </row>
    <row r="8030" customFormat="false" ht="15" hidden="false" customHeight="false" outlineLevel="0" collapsed="false">
      <c r="A8030" s="884" t="s">
        <v>28603</v>
      </c>
      <c r="B8030" s="884" t="n">
        <v>26018</v>
      </c>
      <c r="C8030" s="885" t="s">
        <v>31287</v>
      </c>
      <c r="D8030" s="884" t="s">
        <v>28605</v>
      </c>
      <c r="E8030" s="884" t="s">
        <v>31288</v>
      </c>
      <c r="F8030" s="884" t="s">
        <v>31288</v>
      </c>
    </row>
    <row r="8031" customFormat="false" ht="15" hidden="false" customHeight="false" outlineLevel="0" collapsed="false">
      <c r="A8031" s="884" t="s">
        <v>28603</v>
      </c>
      <c r="B8031" s="884" t="n">
        <v>26019</v>
      </c>
      <c r="C8031" s="885" t="s">
        <v>31289</v>
      </c>
      <c r="D8031" s="884" t="s">
        <v>28605</v>
      </c>
      <c r="E8031" s="884" t="s">
        <v>30372</v>
      </c>
      <c r="F8031" s="884" t="s">
        <v>30372</v>
      </c>
    </row>
    <row r="8032" customFormat="false" ht="15" hidden="false" customHeight="false" outlineLevel="0" collapsed="false">
      <c r="A8032" s="884" t="s">
        <v>28603</v>
      </c>
      <c r="B8032" s="884" t="n">
        <v>26020</v>
      </c>
      <c r="C8032" s="885" t="s">
        <v>31290</v>
      </c>
      <c r="D8032" s="884" t="s">
        <v>28605</v>
      </c>
      <c r="E8032" s="884" t="s">
        <v>15734</v>
      </c>
      <c r="F8032" s="884" t="s">
        <v>15734</v>
      </c>
    </row>
    <row r="8033" customFormat="false" ht="15" hidden="false" customHeight="false" outlineLevel="0" collapsed="false">
      <c r="A8033" s="884" t="s">
        <v>28603</v>
      </c>
      <c r="B8033" s="884" t="n">
        <v>34544</v>
      </c>
      <c r="C8033" s="885" t="s">
        <v>31291</v>
      </c>
      <c r="D8033" s="884" t="s">
        <v>28605</v>
      </c>
      <c r="E8033" s="884" t="s">
        <v>31292</v>
      </c>
      <c r="F8033" s="884" t="s">
        <v>31292</v>
      </c>
    </row>
    <row r="8034" customFormat="false" ht="15" hidden="false" customHeight="false" outlineLevel="0" collapsed="false">
      <c r="A8034" s="884" t="s">
        <v>28603</v>
      </c>
      <c r="B8034" s="884" t="n">
        <v>34729</v>
      </c>
      <c r="C8034" s="885" t="s">
        <v>31293</v>
      </c>
      <c r="D8034" s="884" t="s">
        <v>28605</v>
      </c>
      <c r="E8034" s="884" t="s">
        <v>31294</v>
      </c>
      <c r="F8034" s="884" t="s">
        <v>31294</v>
      </c>
    </row>
    <row r="8035" customFormat="false" ht="15" hidden="false" customHeight="false" outlineLevel="0" collapsed="false">
      <c r="A8035" s="884" t="s">
        <v>28603</v>
      </c>
      <c r="B8035" s="884" t="n">
        <v>34734</v>
      </c>
      <c r="C8035" s="885" t="s">
        <v>31295</v>
      </c>
      <c r="D8035" s="884" t="s">
        <v>28605</v>
      </c>
      <c r="E8035" s="884" t="s">
        <v>31296</v>
      </c>
      <c r="F8035" s="884" t="s">
        <v>31296</v>
      </c>
    </row>
    <row r="8036" customFormat="false" ht="15" hidden="false" customHeight="false" outlineLevel="0" collapsed="false">
      <c r="A8036" s="884" t="s">
        <v>28603</v>
      </c>
      <c r="B8036" s="884" t="n">
        <v>34738</v>
      </c>
      <c r="C8036" s="885" t="s">
        <v>31297</v>
      </c>
      <c r="D8036" s="884" t="s">
        <v>28605</v>
      </c>
      <c r="E8036" s="884" t="s">
        <v>31298</v>
      </c>
      <c r="F8036" s="884" t="s">
        <v>31298</v>
      </c>
    </row>
    <row r="8037" customFormat="false" ht="15" hidden="false" customHeight="false" outlineLevel="0" collapsed="false">
      <c r="A8037" s="884" t="s">
        <v>28603</v>
      </c>
      <c r="B8037" s="884" t="n">
        <v>2391</v>
      </c>
      <c r="C8037" s="885" t="s">
        <v>31299</v>
      </c>
      <c r="D8037" s="884" t="s">
        <v>28605</v>
      </c>
      <c r="E8037" s="884" t="s">
        <v>31300</v>
      </c>
      <c r="F8037" s="884" t="s">
        <v>31300</v>
      </c>
    </row>
    <row r="8038" customFormat="false" ht="15" hidden="false" customHeight="false" outlineLevel="0" collapsed="false">
      <c r="A8038" s="884" t="s">
        <v>28603</v>
      </c>
      <c r="B8038" s="884" t="n">
        <v>2374</v>
      </c>
      <c r="C8038" s="885" t="s">
        <v>31301</v>
      </c>
      <c r="D8038" s="884" t="s">
        <v>28605</v>
      </c>
      <c r="E8038" s="884" t="s">
        <v>31302</v>
      </c>
      <c r="F8038" s="884" t="s">
        <v>31302</v>
      </c>
    </row>
    <row r="8039" customFormat="false" ht="15" hidden="false" customHeight="false" outlineLevel="0" collapsed="false">
      <c r="A8039" s="884" t="s">
        <v>28603</v>
      </c>
      <c r="B8039" s="884" t="n">
        <v>2377</v>
      </c>
      <c r="C8039" s="885" t="s">
        <v>31303</v>
      </c>
      <c r="D8039" s="884" t="s">
        <v>28605</v>
      </c>
      <c r="E8039" s="884" t="s">
        <v>31304</v>
      </c>
      <c r="F8039" s="884" t="s">
        <v>31304</v>
      </c>
    </row>
    <row r="8040" customFormat="false" ht="15" hidden="false" customHeight="false" outlineLevel="0" collapsed="false">
      <c r="A8040" s="884" t="s">
        <v>28603</v>
      </c>
      <c r="B8040" s="884" t="n">
        <v>2393</v>
      </c>
      <c r="C8040" s="885" t="s">
        <v>31305</v>
      </c>
      <c r="D8040" s="884" t="s">
        <v>28605</v>
      </c>
      <c r="E8040" s="884" t="s">
        <v>31306</v>
      </c>
      <c r="F8040" s="884" t="s">
        <v>31306</v>
      </c>
    </row>
    <row r="8041" customFormat="false" ht="15" hidden="false" customHeight="false" outlineLevel="0" collapsed="false">
      <c r="A8041" s="884" t="s">
        <v>28603</v>
      </c>
      <c r="B8041" s="884" t="n">
        <v>34705</v>
      </c>
      <c r="C8041" s="885" t="s">
        <v>31307</v>
      </c>
      <c r="D8041" s="884" t="s">
        <v>28605</v>
      </c>
      <c r="E8041" s="884" t="s">
        <v>31308</v>
      </c>
      <c r="F8041" s="884" t="s">
        <v>31308</v>
      </c>
    </row>
    <row r="8042" customFormat="false" ht="15" hidden="false" customHeight="false" outlineLevel="0" collapsed="false">
      <c r="A8042" s="884" t="s">
        <v>28603</v>
      </c>
      <c r="B8042" s="884" t="n">
        <v>34707</v>
      </c>
      <c r="C8042" s="885" t="s">
        <v>31309</v>
      </c>
      <c r="D8042" s="884" t="s">
        <v>28605</v>
      </c>
      <c r="E8042" s="884" t="s">
        <v>31310</v>
      </c>
      <c r="F8042" s="884" t="s">
        <v>31310</v>
      </c>
    </row>
    <row r="8043" customFormat="false" ht="15" hidden="false" customHeight="false" outlineLevel="0" collapsed="false">
      <c r="A8043" s="884" t="s">
        <v>28603</v>
      </c>
      <c r="B8043" s="884" t="n">
        <v>2378</v>
      </c>
      <c r="C8043" s="885" t="s">
        <v>31311</v>
      </c>
      <c r="D8043" s="884" t="s">
        <v>28605</v>
      </c>
      <c r="E8043" s="884" t="s">
        <v>31312</v>
      </c>
      <c r="F8043" s="884" t="s">
        <v>31312</v>
      </c>
    </row>
    <row r="8044" customFormat="false" ht="15" hidden="false" customHeight="false" outlineLevel="0" collapsed="false">
      <c r="A8044" s="884" t="s">
        <v>28603</v>
      </c>
      <c r="B8044" s="884" t="n">
        <v>2379</v>
      </c>
      <c r="C8044" s="885" t="s">
        <v>31313</v>
      </c>
      <c r="D8044" s="884" t="s">
        <v>28605</v>
      </c>
      <c r="E8044" s="884" t="s">
        <v>31312</v>
      </c>
      <c r="F8044" s="884" t="s">
        <v>31312</v>
      </c>
    </row>
    <row r="8045" customFormat="false" ht="15" hidden="false" customHeight="false" outlineLevel="0" collapsed="false">
      <c r="A8045" s="884" t="s">
        <v>28603</v>
      </c>
      <c r="B8045" s="884" t="n">
        <v>2376</v>
      </c>
      <c r="C8045" s="885" t="s">
        <v>31314</v>
      </c>
      <c r="D8045" s="884" t="s">
        <v>28605</v>
      </c>
      <c r="E8045" s="884" t="s">
        <v>31315</v>
      </c>
      <c r="F8045" s="884" t="s">
        <v>31315</v>
      </c>
    </row>
    <row r="8046" customFormat="false" ht="15" hidden="false" customHeight="false" outlineLevel="0" collapsed="false">
      <c r="A8046" s="884" t="s">
        <v>28603</v>
      </c>
      <c r="B8046" s="884" t="n">
        <v>2394</v>
      </c>
      <c r="C8046" s="885" t="s">
        <v>31316</v>
      </c>
      <c r="D8046" s="884" t="s">
        <v>28605</v>
      </c>
      <c r="E8046" s="884" t="s">
        <v>31317</v>
      </c>
      <c r="F8046" s="884" t="s">
        <v>31317</v>
      </c>
    </row>
    <row r="8047" customFormat="false" ht="15" hidden="false" customHeight="false" outlineLevel="0" collapsed="false">
      <c r="A8047" s="884" t="s">
        <v>28603</v>
      </c>
      <c r="B8047" s="884" t="n">
        <v>34686</v>
      </c>
      <c r="C8047" s="885" t="s">
        <v>31318</v>
      </c>
      <c r="D8047" s="884" t="s">
        <v>28605</v>
      </c>
      <c r="E8047" s="884" t="s">
        <v>17034</v>
      </c>
      <c r="F8047" s="884" t="s">
        <v>17034</v>
      </c>
    </row>
    <row r="8048" customFormat="false" ht="15" hidden="false" customHeight="false" outlineLevel="0" collapsed="false">
      <c r="A8048" s="884" t="s">
        <v>28603</v>
      </c>
      <c r="B8048" s="884" t="n">
        <v>34616</v>
      </c>
      <c r="C8048" s="885" t="s">
        <v>31319</v>
      </c>
      <c r="D8048" s="884" t="s">
        <v>28605</v>
      </c>
      <c r="E8048" s="884" t="s">
        <v>10431</v>
      </c>
      <c r="F8048" s="884" t="s">
        <v>10431</v>
      </c>
    </row>
    <row r="8049" customFormat="false" ht="15" hidden="false" customHeight="false" outlineLevel="0" collapsed="false">
      <c r="A8049" s="884" t="s">
        <v>28603</v>
      </c>
      <c r="B8049" s="884" t="n">
        <v>34623</v>
      </c>
      <c r="C8049" s="885" t="s">
        <v>31320</v>
      </c>
      <c r="D8049" s="884" t="s">
        <v>28605</v>
      </c>
      <c r="E8049" s="884" t="s">
        <v>9162</v>
      </c>
      <c r="F8049" s="884" t="s">
        <v>9162</v>
      </c>
    </row>
    <row r="8050" customFormat="false" ht="15" hidden="false" customHeight="false" outlineLevel="0" collapsed="false">
      <c r="A8050" s="884" t="s">
        <v>28603</v>
      </c>
      <c r="B8050" s="884" t="n">
        <v>34628</v>
      </c>
      <c r="C8050" s="885" t="s">
        <v>31321</v>
      </c>
      <c r="D8050" s="884" t="s">
        <v>28605</v>
      </c>
      <c r="E8050" s="884" t="s">
        <v>15459</v>
      </c>
      <c r="F8050" s="884" t="s">
        <v>15459</v>
      </c>
    </row>
    <row r="8051" customFormat="false" ht="15" hidden="false" customHeight="false" outlineLevel="0" collapsed="false">
      <c r="A8051" s="884" t="s">
        <v>28603</v>
      </c>
      <c r="B8051" s="884" t="n">
        <v>34653</v>
      </c>
      <c r="C8051" s="885" t="s">
        <v>31322</v>
      </c>
      <c r="D8051" s="884" t="s">
        <v>28605</v>
      </c>
      <c r="E8051" s="884" t="s">
        <v>14793</v>
      </c>
      <c r="F8051" s="884" t="s">
        <v>14793</v>
      </c>
    </row>
    <row r="8052" customFormat="false" ht="15" hidden="false" customHeight="false" outlineLevel="0" collapsed="false">
      <c r="A8052" s="884" t="s">
        <v>28603</v>
      </c>
      <c r="B8052" s="884" t="n">
        <v>34688</v>
      </c>
      <c r="C8052" s="885" t="s">
        <v>31323</v>
      </c>
      <c r="D8052" s="884" t="s">
        <v>28605</v>
      </c>
      <c r="E8052" s="884" t="s">
        <v>25059</v>
      </c>
      <c r="F8052" s="884" t="s">
        <v>25059</v>
      </c>
    </row>
    <row r="8053" customFormat="false" ht="15" hidden="false" customHeight="false" outlineLevel="0" collapsed="false">
      <c r="A8053" s="884" t="s">
        <v>28603</v>
      </c>
      <c r="B8053" s="884" t="n">
        <v>34709</v>
      </c>
      <c r="C8053" s="885" t="s">
        <v>31324</v>
      </c>
      <c r="D8053" s="884" t="s">
        <v>28605</v>
      </c>
      <c r="E8053" s="884" t="s">
        <v>31325</v>
      </c>
      <c r="F8053" s="884" t="s">
        <v>31325</v>
      </c>
    </row>
    <row r="8054" customFormat="false" ht="15" hidden="false" customHeight="false" outlineLevel="0" collapsed="false">
      <c r="A8054" s="884" t="s">
        <v>28603</v>
      </c>
      <c r="B8054" s="884" t="n">
        <v>34714</v>
      </c>
      <c r="C8054" s="885" t="s">
        <v>31326</v>
      </c>
      <c r="D8054" s="884" t="s">
        <v>28605</v>
      </c>
      <c r="E8054" s="884" t="s">
        <v>31327</v>
      </c>
      <c r="F8054" s="884" t="s">
        <v>31327</v>
      </c>
    </row>
    <row r="8055" customFormat="false" ht="15" hidden="false" customHeight="false" outlineLevel="0" collapsed="false">
      <c r="A8055" s="884" t="s">
        <v>28603</v>
      </c>
      <c r="B8055" s="884" t="n">
        <v>2388</v>
      </c>
      <c r="C8055" s="885" t="s">
        <v>31328</v>
      </c>
      <c r="D8055" s="884" t="s">
        <v>28605</v>
      </c>
      <c r="E8055" s="884" t="s">
        <v>31329</v>
      </c>
      <c r="F8055" s="884" t="s">
        <v>31329</v>
      </c>
    </row>
    <row r="8056" customFormat="false" ht="15" hidden="false" customHeight="false" outlineLevel="0" collapsed="false">
      <c r="A8056" s="884" t="s">
        <v>28603</v>
      </c>
      <c r="B8056" s="884" t="n">
        <v>34606</v>
      </c>
      <c r="C8056" s="885" t="s">
        <v>31330</v>
      </c>
      <c r="D8056" s="884" t="s">
        <v>28605</v>
      </c>
      <c r="E8056" s="884" t="s">
        <v>15278</v>
      </c>
      <c r="F8056" s="884" t="s">
        <v>15278</v>
      </c>
    </row>
    <row r="8057" customFormat="false" ht="15" hidden="false" customHeight="false" outlineLevel="0" collapsed="false">
      <c r="A8057" s="884" t="s">
        <v>28603</v>
      </c>
      <c r="B8057" s="884" t="n">
        <v>34689</v>
      </c>
      <c r="C8057" s="885" t="s">
        <v>31331</v>
      </c>
      <c r="D8057" s="884" t="s">
        <v>28605</v>
      </c>
      <c r="E8057" s="884" t="s">
        <v>31332</v>
      </c>
      <c r="F8057" s="884" t="s">
        <v>31332</v>
      </c>
    </row>
    <row r="8058" customFormat="false" ht="15" hidden="false" customHeight="false" outlineLevel="0" collapsed="false">
      <c r="A8058" s="884" t="s">
        <v>28603</v>
      </c>
      <c r="B8058" s="884" t="n">
        <v>2370</v>
      </c>
      <c r="C8058" s="885" t="s">
        <v>31333</v>
      </c>
      <c r="D8058" s="884" t="s">
        <v>28605</v>
      </c>
      <c r="E8058" s="884" t="s">
        <v>13658</v>
      </c>
      <c r="F8058" s="884" t="s">
        <v>13658</v>
      </c>
    </row>
    <row r="8059" customFormat="false" ht="15" hidden="false" customHeight="false" outlineLevel="0" collapsed="false">
      <c r="A8059" s="884" t="s">
        <v>28603</v>
      </c>
      <c r="B8059" s="884" t="n">
        <v>2386</v>
      </c>
      <c r="C8059" s="885" t="s">
        <v>31334</v>
      </c>
      <c r="D8059" s="884" t="s">
        <v>28605</v>
      </c>
      <c r="E8059" s="884" t="s">
        <v>11209</v>
      </c>
      <c r="F8059" s="884" t="s">
        <v>11209</v>
      </c>
    </row>
    <row r="8060" customFormat="false" ht="15" hidden="false" customHeight="false" outlineLevel="0" collapsed="false">
      <c r="A8060" s="884" t="s">
        <v>28603</v>
      </c>
      <c r="B8060" s="884" t="n">
        <v>2392</v>
      </c>
      <c r="C8060" s="885" t="s">
        <v>31335</v>
      </c>
      <c r="D8060" s="884" t="s">
        <v>28605</v>
      </c>
      <c r="E8060" s="884" t="s">
        <v>31336</v>
      </c>
      <c r="F8060" s="884" t="s">
        <v>31336</v>
      </c>
    </row>
    <row r="8061" customFormat="false" ht="15" hidden="false" customHeight="false" outlineLevel="0" collapsed="false">
      <c r="A8061" s="884" t="s">
        <v>28603</v>
      </c>
      <c r="B8061" s="884" t="n">
        <v>2373</v>
      </c>
      <c r="C8061" s="885" t="s">
        <v>31337</v>
      </c>
      <c r="D8061" s="884" t="s">
        <v>28605</v>
      </c>
      <c r="E8061" s="884" t="s">
        <v>12949</v>
      </c>
      <c r="F8061" s="884" t="s">
        <v>12949</v>
      </c>
    </row>
    <row r="8062" customFormat="false" ht="15" hidden="false" customHeight="false" outlineLevel="0" collapsed="false">
      <c r="A8062" s="884" t="s">
        <v>28603</v>
      </c>
      <c r="B8062" s="884" t="n">
        <v>39465</v>
      </c>
      <c r="C8062" s="885" t="s">
        <v>31338</v>
      </c>
      <c r="D8062" s="884" t="s">
        <v>28605</v>
      </c>
      <c r="E8062" s="884" t="s">
        <v>31339</v>
      </c>
      <c r="F8062" s="884" t="s">
        <v>31339</v>
      </c>
    </row>
    <row r="8063" customFormat="false" ht="15" hidden="false" customHeight="false" outlineLevel="0" collapsed="false">
      <c r="A8063" s="884" t="s">
        <v>28603</v>
      </c>
      <c r="B8063" s="884" t="n">
        <v>39466</v>
      </c>
      <c r="C8063" s="885" t="s">
        <v>31340</v>
      </c>
      <c r="D8063" s="884" t="s">
        <v>28605</v>
      </c>
      <c r="E8063" s="884" t="s">
        <v>31341</v>
      </c>
      <c r="F8063" s="884" t="s">
        <v>31341</v>
      </c>
    </row>
    <row r="8064" customFormat="false" ht="15" hidden="false" customHeight="false" outlineLevel="0" collapsed="false">
      <c r="A8064" s="884" t="s">
        <v>28603</v>
      </c>
      <c r="B8064" s="884" t="n">
        <v>39467</v>
      </c>
      <c r="C8064" s="885" t="s">
        <v>31342</v>
      </c>
      <c r="D8064" s="884" t="s">
        <v>28605</v>
      </c>
      <c r="E8064" s="884" t="s">
        <v>31343</v>
      </c>
      <c r="F8064" s="884" t="s">
        <v>31343</v>
      </c>
    </row>
    <row r="8065" customFormat="false" ht="15" hidden="false" customHeight="false" outlineLevel="0" collapsed="false">
      <c r="A8065" s="884" t="s">
        <v>28603</v>
      </c>
      <c r="B8065" s="884" t="n">
        <v>39468</v>
      </c>
      <c r="C8065" s="885" t="s">
        <v>31344</v>
      </c>
      <c r="D8065" s="884" t="s">
        <v>28605</v>
      </c>
      <c r="E8065" s="884" t="s">
        <v>20810</v>
      </c>
      <c r="F8065" s="884" t="s">
        <v>20810</v>
      </c>
    </row>
    <row r="8066" customFormat="false" ht="15" hidden="false" customHeight="false" outlineLevel="0" collapsed="false">
      <c r="A8066" s="884" t="s">
        <v>28603</v>
      </c>
      <c r="B8066" s="884" t="n">
        <v>39469</v>
      </c>
      <c r="C8066" s="885" t="s">
        <v>31345</v>
      </c>
      <c r="D8066" s="884" t="s">
        <v>28605</v>
      </c>
      <c r="E8066" s="884" t="s">
        <v>31346</v>
      </c>
      <c r="F8066" s="884" t="s">
        <v>31346</v>
      </c>
    </row>
    <row r="8067" customFormat="false" ht="15" hidden="false" customHeight="false" outlineLevel="0" collapsed="false">
      <c r="A8067" s="884" t="s">
        <v>28603</v>
      </c>
      <c r="B8067" s="884" t="n">
        <v>39470</v>
      </c>
      <c r="C8067" s="885" t="s">
        <v>31347</v>
      </c>
      <c r="D8067" s="884" t="s">
        <v>28605</v>
      </c>
      <c r="E8067" s="884" t="s">
        <v>31348</v>
      </c>
      <c r="F8067" s="884" t="s">
        <v>31348</v>
      </c>
    </row>
    <row r="8068" customFormat="false" ht="15" hidden="false" customHeight="false" outlineLevel="0" collapsed="false">
      <c r="A8068" s="884" t="s">
        <v>28603</v>
      </c>
      <c r="B8068" s="884" t="n">
        <v>39471</v>
      </c>
      <c r="C8068" s="885" t="s">
        <v>31349</v>
      </c>
      <c r="D8068" s="884" t="s">
        <v>28605</v>
      </c>
      <c r="E8068" s="884" t="s">
        <v>31350</v>
      </c>
      <c r="F8068" s="884" t="s">
        <v>31350</v>
      </c>
    </row>
    <row r="8069" customFormat="false" ht="15" hidden="false" customHeight="false" outlineLevel="0" collapsed="false">
      <c r="A8069" s="884" t="s">
        <v>28603</v>
      </c>
      <c r="B8069" s="884" t="n">
        <v>39472</v>
      </c>
      <c r="C8069" s="885" t="s">
        <v>31351</v>
      </c>
      <c r="D8069" s="884" t="s">
        <v>28605</v>
      </c>
      <c r="E8069" s="884" t="s">
        <v>31352</v>
      </c>
      <c r="F8069" s="884" t="s">
        <v>31352</v>
      </c>
    </row>
    <row r="8070" customFormat="false" ht="15" hidden="false" customHeight="false" outlineLevel="0" collapsed="false">
      <c r="A8070" s="884" t="s">
        <v>28603</v>
      </c>
      <c r="B8070" s="884" t="n">
        <v>39473</v>
      </c>
      <c r="C8070" s="885" t="s">
        <v>31353</v>
      </c>
      <c r="D8070" s="884" t="s">
        <v>28605</v>
      </c>
      <c r="E8070" s="884" t="s">
        <v>31354</v>
      </c>
      <c r="F8070" s="884" t="s">
        <v>31354</v>
      </c>
    </row>
    <row r="8071" customFormat="false" ht="15" hidden="false" customHeight="false" outlineLevel="0" collapsed="false">
      <c r="A8071" s="884" t="s">
        <v>28603</v>
      </c>
      <c r="B8071" s="884" t="n">
        <v>39474</v>
      </c>
      <c r="C8071" s="885" t="s">
        <v>31355</v>
      </c>
      <c r="D8071" s="884" t="s">
        <v>28605</v>
      </c>
      <c r="E8071" s="884" t="s">
        <v>12797</v>
      </c>
      <c r="F8071" s="884" t="s">
        <v>12797</v>
      </c>
    </row>
    <row r="8072" customFormat="false" ht="15" hidden="false" customHeight="false" outlineLevel="0" collapsed="false">
      <c r="A8072" s="884" t="s">
        <v>28603</v>
      </c>
      <c r="B8072" s="884" t="n">
        <v>39475</v>
      </c>
      <c r="C8072" s="885" t="s">
        <v>31356</v>
      </c>
      <c r="D8072" s="884" t="s">
        <v>28605</v>
      </c>
      <c r="E8072" s="884" t="s">
        <v>9925</v>
      </c>
      <c r="F8072" s="884" t="s">
        <v>9925</v>
      </c>
    </row>
    <row r="8073" customFormat="false" ht="15" hidden="false" customHeight="false" outlineLevel="0" collapsed="false">
      <c r="A8073" s="884" t="s">
        <v>28603</v>
      </c>
      <c r="B8073" s="884" t="n">
        <v>39476</v>
      </c>
      <c r="C8073" s="885" t="s">
        <v>31357</v>
      </c>
      <c r="D8073" s="884" t="s">
        <v>28605</v>
      </c>
      <c r="E8073" s="884" t="s">
        <v>31358</v>
      </c>
      <c r="F8073" s="884" t="s">
        <v>31358</v>
      </c>
    </row>
    <row r="8074" customFormat="false" ht="15" hidden="false" customHeight="false" outlineLevel="0" collapsed="false">
      <c r="A8074" s="884" t="s">
        <v>28603</v>
      </c>
      <c r="B8074" s="884" t="n">
        <v>39477</v>
      </c>
      <c r="C8074" s="885" t="s">
        <v>31359</v>
      </c>
      <c r="D8074" s="884" t="s">
        <v>28605</v>
      </c>
      <c r="E8074" s="884" t="s">
        <v>31360</v>
      </c>
      <c r="F8074" s="884" t="s">
        <v>31360</v>
      </c>
    </row>
    <row r="8075" customFormat="false" ht="15" hidden="false" customHeight="false" outlineLevel="0" collapsed="false">
      <c r="A8075" s="884" t="s">
        <v>28603</v>
      </c>
      <c r="B8075" s="884" t="n">
        <v>39478</v>
      </c>
      <c r="C8075" s="885" t="s">
        <v>31361</v>
      </c>
      <c r="D8075" s="884" t="s">
        <v>28605</v>
      </c>
      <c r="E8075" s="884" t="s">
        <v>31362</v>
      </c>
      <c r="F8075" s="884" t="s">
        <v>31362</v>
      </c>
    </row>
    <row r="8076" customFormat="false" ht="15" hidden="false" customHeight="false" outlineLevel="0" collapsed="false">
      <c r="A8076" s="884" t="s">
        <v>28603</v>
      </c>
      <c r="B8076" s="884" t="n">
        <v>39479</v>
      </c>
      <c r="C8076" s="885" t="s">
        <v>31363</v>
      </c>
      <c r="D8076" s="884" t="s">
        <v>28605</v>
      </c>
      <c r="E8076" s="884" t="s">
        <v>31364</v>
      </c>
      <c r="F8076" s="884" t="s">
        <v>31364</v>
      </c>
    </row>
    <row r="8077" customFormat="false" ht="15" hidden="false" customHeight="false" outlineLevel="0" collapsed="false">
      <c r="A8077" s="884" t="s">
        <v>28603</v>
      </c>
      <c r="B8077" s="884" t="n">
        <v>39480</v>
      </c>
      <c r="C8077" s="885" t="s">
        <v>31365</v>
      </c>
      <c r="D8077" s="884" t="s">
        <v>28605</v>
      </c>
      <c r="E8077" s="884" t="s">
        <v>31366</v>
      </c>
      <c r="F8077" s="884" t="s">
        <v>31366</v>
      </c>
    </row>
    <row r="8078" customFormat="false" ht="15" hidden="false" customHeight="false" outlineLevel="0" collapsed="false">
      <c r="A8078" s="884" t="s">
        <v>28603</v>
      </c>
      <c r="B8078" s="884" t="n">
        <v>39459</v>
      </c>
      <c r="C8078" s="885" t="s">
        <v>31367</v>
      </c>
      <c r="D8078" s="884" t="s">
        <v>28605</v>
      </c>
      <c r="E8078" s="884" t="s">
        <v>31368</v>
      </c>
      <c r="F8078" s="884" t="s">
        <v>31368</v>
      </c>
    </row>
    <row r="8079" customFormat="false" ht="15" hidden="false" customHeight="false" outlineLevel="0" collapsed="false">
      <c r="A8079" s="884" t="s">
        <v>28603</v>
      </c>
      <c r="B8079" s="884" t="n">
        <v>39445</v>
      </c>
      <c r="C8079" s="885" t="s">
        <v>31369</v>
      </c>
      <c r="D8079" s="884" t="s">
        <v>28605</v>
      </c>
      <c r="E8079" s="884" t="s">
        <v>31370</v>
      </c>
      <c r="F8079" s="884" t="s">
        <v>31370</v>
      </c>
    </row>
    <row r="8080" customFormat="false" ht="15" hidden="false" customHeight="false" outlineLevel="0" collapsed="false">
      <c r="A8080" s="884" t="s">
        <v>28603</v>
      </c>
      <c r="B8080" s="884" t="n">
        <v>39446</v>
      </c>
      <c r="C8080" s="885" t="s">
        <v>31371</v>
      </c>
      <c r="D8080" s="884" t="s">
        <v>28605</v>
      </c>
      <c r="E8080" s="884" t="s">
        <v>31372</v>
      </c>
      <c r="F8080" s="884" t="s">
        <v>31372</v>
      </c>
    </row>
    <row r="8081" customFormat="false" ht="15" hidden="false" customHeight="false" outlineLevel="0" collapsed="false">
      <c r="A8081" s="884" t="s">
        <v>28603</v>
      </c>
      <c r="B8081" s="884" t="n">
        <v>39447</v>
      </c>
      <c r="C8081" s="885" t="s">
        <v>31373</v>
      </c>
      <c r="D8081" s="884" t="s">
        <v>28605</v>
      </c>
      <c r="E8081" s="884" t="s">
        <v>31374</v>
      </c>
      <c r="F8081" s="884" t="s">
        <v>31374</v>
      </c>
    </row>
    <row r="8082" customFormat="false" ht="15" hidden="false" customHeight="false" outlineLevel="0" collapsed="false">
      <c r="A8082" s="884" t="s">
        <v>28603</v>
      </c>
      <c r="B8082" s="884" t="n">
        <v>39448</v>
      </c>
      <c r="C8082" s="885" t="s">
        <v>31375</v>
      </c>
      <c r="D8082" s="884" t="s">
        <v>28605</v>
      </c>
      <c r="E8082" s="884" t="s">
        <v>15225</v>
      </c>
      <c r="F8082" s="884" t="s">
        <v>15225</v>
      </c>
    </row>
    <row r="8083" customFormat="false" ht="15" hidden="false" customHeight="false" outlineLevel="0" collapsed="false">
      <c r="A8083" s="884" t="s">
        <v>28603</v>
      </c>
      <c r="B8083" s="884" t="n">
        <v>39450</v>
      </c>
      <c r="C8083" s="885" t="s">
        <v>31376</v>
      </c>
      <c r="D8083" s="884" t="s">
        <v>28605</v>
      </c>
      <c r="E8083" s="884" t="s">
        <v>31377</v>
      </c>
      <c r="F8083" s="884" t="s">
        <v>31377</v>
      </c>
    </row>
    <row r="8084" customFormat="false" ht="15" hidden="false" customHeight="false" outlineLevel="0" collapsed="false">
      <c r="A8084" s="884" t="s">
        <v>28603</v>
      </c>
      <c r="B8084" s="884" t="n">
        <v>39451</v>
      </c>
      <c r="C8084" s="885" t="s">
        <v>31378</v>
      </c>
      <c r="D8084" s="884" t="s">
        <v>28605</v>
      </c>
      <c r="E8084" s="884" t="s">
        <v>31379</v>
      </c>
      <c r="F8084" s="884" t="s">
        <v>31379</v>
      </c>
    </row>
    <row r="8085" customFormat="false" ht="15" hidden="false" customHeight="false" outlineLevel="0" collapsed="false">
      <c r="A8085" s="884" t="s">
        <v>28603</v>
      </c>
      <c r="B8085" s="884" t="n">
        <v>39452</v>
      </c>
      <c r="C8085" s="885" t="s">
        <v>31380</v>
      </c>
      <c r="D8085" s="884" t="s">
        <v>28605</v>
      </c>
      <c r="E8085" s="884" t="s">
        <v>31381</v>
      </c>
      <c r="F8085" s="884" t="s">
        <v>31381</v>
      </c>
    </row>
    <row r="8086" customFormat="false" ht="15" hidden="false" customHeight="false" outlineLevel="0" collapsed="false">
      <c r="A8086" s="884" t="s">
        <v>28603</v>
      </c>
      <c r="B8086" s="884" t="n">
        <v>39523</v>
      </c>
      <c r="C8086" s="885" t="s">
        <v>31382</v>
      </c>
      <c r="D8086" s="884" t="s">
        <v>28605</v>
      </c>
      <c r="E8086" s="884" t="s">
        <v>31383</v>
      </c>
      <c r="F8086" s="884" t="s">
        <v>31383</v>
      </c>
    </row>
    <row r="8087" customFormat="false" ht="15" hidden="false" customHeight="false" outlineLevel="0" collapsed="false">
      <c r="A8087" s="884" t="s">
        <v>28603</v>
      </c>
      <c r="B8087" s="884" t="n">
        <v>39449</v>
      </c>
      <c r="C8087" s="885" t="s">
        <v>31384</v>
      </c>
      <c r="D8087" s="884" t="s">
        <v>28605</v>
      </c>
      <c r="E8087" s="884" t="s">
        <v>31385</v>
      </c>
      <c r="F8087" s="884" t="s">
        <v>31385</v>
      </c>
    </row>
    <row r="8088" customFormat="false" ht="15" hidden="false" customHeight="false" outlineLevel="0" collapsed="false">
      <c r="A8088" s="884" t="s">
        <v>28603</v>
      </c>
      <c r="B8088" s="884" t="n">
        <v>39455</v>
      </c>
      <c r="C8088" s="885" t="s">
        <v>31386</v>
      </c>
      <c r="D8088" s="884" t="s">
        <v>28605</v>
      </c>
      <c r="E8088" s="884" t="s">
        <v>31387</v>
      </c>
      <c r="F8088" s="884" t="s">
        <v>31387</v>
      </c>
    </row>
    <row r="8089" customFormat="false" ht="15" hidden="false" customHeight="false" outlineLevel="0" collapsed="false">
      <c r="A8089" s="884" t="s">
        <v>28603</v>
      </c>
      <c r="B8089" s="884" t="n">
        <v>39456</v>
      </c>
      <c r="C8089" s="885" t="s">
        <v>31388</v>
      </c>
      <c r="D8089" s="884" t="s">
        <v>28605</v>
      </c>
      <c r="E8089" s="884" t="s">
        <v>31389</v>
      </c>
      <c r="F8089" s="884" t="s">
        <v>31389</v>
      </c>
    </row>
    <row r="8090" customFormat="false" ht="15" hidden="false" customHeight="false" outlineLevel="0" collapsed="false">
      <c r="A8090" s="884" t="s">
        <v>28603</v>
      </c>
      <c r="B8090" s="884" t="n">
        <v>39457</v>
      </c>
      <c r="C8090" s="885" t="s">
        <v>31390</v>
      </c>
      <c r="D8090" s="884" t="s">
        <v>28605</v>
      </c>
      <c r="E8090" s="884" t="s">
        <v>20810</v>
      </c>
      <c r="F8090" s="884" t="s">
        <v>20810</v>
      </c>
    </row>
    <row r="8091" customFormat="false" ht="15" hidden="false" customHeight="false" outlineLevel="0" collapsed="false">
      <c r="A8091" s="884" t="s">
        <v>28603</v>
      </c>
      <c r="B8091" s="884" t="n">
        <v>39458</v>
      </c>
      <c r="C8091" s="885" t="s">
        <v>31391</v>
      </c>
      <c r="D8091" s="884" t="s">
        <v>28605</v>
      </c>
      <c r="E8091" s="884" t="s">
        <v>31392</v>
      </c>
      <c r="F8091" s="884" t="s">
        <v>31392</v>
      </c>
    </row>
    <row r="8092" customFormat="false" ht="15" hidden="false" customHeight="false" outlineLevel="0" collapsed="false">
      <c r="A8092" s="884" t="s">
        <v>28603</v>
      </c>
      <c r="B8092" s="884" t="n">
        <v>39464</v>
      </c>
      <c r="C8092" s="885" t="s">
        <v>31393</v>
      </c>
      <c r="D8092" s="884" t="s">
        <v>28605</v>
      </c>
      <c r="E8092" s="884" t="s">
        <v>31394</v>
      </c>
      <c r="F8092" s="884" t="s">
        <v>31394</v>
      </c>
    </row>
    <row r="8093" customFormat="false" ht="15" hidden="false" customHeight="false" outlineLevel="0" collapsed="false">
      <c r="A8093" s="884" t="s">
        <v>28603</v>
      </c>
      <c r="B8093" s="884" t="n">
        <v>39460</v>
      </c>
      <c r="C8093" s="885" t="s">
        <v>31395</v>
      </c>
      <c r="D8093" s="884" t="s">
        <v>28605</v>
      </c>
      <c r="E8093" s="884" t="s">
        <v>14867</v>
      </c>
      <c r="F8093" s="884" t="s">
        <v>14867</v>
      </c>
    </row>
    <row r="8094" customFormat="false" ht="15" hidden="false" customHeight="false" outlineLevel="0" collapsed="false">
      <c r="A8094" s="884" t="s">
        <v>28603</v>
      </c>
      <c r="B8094" s="884" t="n">
        <v>39461</v>
      </c>
      <c r="C8094" s="885" t="s">
        <v>31396</v>
      </c>
      <c r="D8094" s="884" t="s">
        <v>28605</v>
      </c>
      <c r="E8094" s="884" t="s">
        <v>15314</v>
      </c>
      <c r="F8094" s="884" t="s">
        <v>15314</v>
      </c>
    </row>
    <row r="8095" customFormat="false" ht="15" hidden="false" customHeight="false" outlineLevel="0" collapsed="false">
      <c r="A8095" s="884" t="s">
        <v>28603</v>
      </c>
      <c r="B8095" s="884" t="n">
        <v>39462</v>
      </c>
      <c r="C8095" s="885" t="s">
        <v>31397</v>
      </c>
      <c r="D8095" s="884" t="s">
        <v>28605</v>
      </c>
      <c r="E8095" s="884" t="s">
        <v>31398</v>
      </c>
      <c r="F8095" s="884" t="s">
        <v>31398</v>
      </c>
    </row>
    <row r="8096" customFormat="false" ht="15" hidden="false" customHeight="false" outlineLevel="0" collapsed="false">
      <c r="A8096" s="884" t="s">
        <v>28603</v>
      </c>
      <c r="B8096" s="884" t="n">
        <v>39463</v>
      </c>
      <c r="C8096" s="885" t="s">
        <v>31399</v>
      </c>
      <c r="D8096" s="884" t="s">
        <v>28605</v>
      </c>
      <c r="E8096" s="884" t="s">
        <v>31400</v>
      </c>
      <c r="F8096" s="884" t="s">
        <v>31400</v>
      </c>
    </row>
    <row r="8097" customFormat="false" ht="15" hidden="false" customHeight="false" outlineLevel="0" collapsed="false">
      <c r="A8097" s="884" t="s">
        <v>28603</v>
      </c>
      <c r="B8097" s="884" t="n">
        <v>26039</v>
      </c>
      <c r="C8097" s="885" t="s">
        <v>31401</v>
      </c>
      <c r="D8097" s="884" t="s">
        <v>28605</v>
      </c>
      <c r="E8097" s="884" t="s">
        <v>31402</v>
      </c>
      <c r="F8097" s="884" t="s">
        <v>31402</v>
      </c>
    </row>
    <row r="8098" customFormat="false" ht="15" hidden="false" customHeight="false" outlineLevel="0" collapsed="false">
      <c r="A8098" s="884" t="s">
        <v>28603</v>
      </c>
      <c r="B8098" s="884" t="n">
        <v>2401</v>
      </c>
      <c r="C8098" s="885" t="s">
        <v>31403</v>
      </c>
      <c r="D8098" s="884" t="s">
        <v>28605</v>
      </c>
      <c r="E8098" s="884" t="s">
        <v>31404</v>
      </c>
      <c r="F8098" s="884" t="s">
        <v>31404</v>
      </c>
    </row>
    <row r="8099" customFormat="false" ht="15" hidden="false" customHeight="false" outlineLevel="0" collapsed="false">
      <c r="A8099" s="884" t="s">
        <v>28603</v>
      </c>
      <c r="B8099" s="884" t="n">
        <v>38870</v>
      </c>
      <c r="C8099" s="885" t="s">
        <v>31405</v>
      </c>
      <c r="D8099" s="884" t="s">
        <v>28605</v>
      </c>
      <c r="E8099" s="884" t="s">
        <v>18217</v>
      </c>
      <c r="F8099" s="884" t="s">
        <v>18217</v>
      </c>
    </row>
    <row r="8100" customFormat="false" ht="23.25" hidden="false" customHeight="false" outlineLevel="0" collapsed="false">
      <c r="A8100" s="884" t="s">
        <v>28603</v>
      </c>
      <c r="B8100" s="884" t="n">
        <v>38869</v>
      </c>
      <c r="C8100" s="885" t="s">
        <v>31406</v>
      </c>
      <c r="D8100" s="884" t="s">
        <v>28605</v>
      </c>
      <c r="E8100" s="884" t="s">
        <v>31407</v>
      </c>
      <c r="F8100" s="884" t="s">
        <v>31407</v>
      </c>
    </row>
    <row r="8101" customFormat="false" ht="15" hidden="false" customHeight="false" outlineLevel="0" collapsed="false">
      <c r="A8101" s="884" t="s">
        <v>28603</v>
      </c>
      <c r="B8101" s="884" t="n">
        <v>38872</v>
      </c>
      <c r="C8101" s="885" t="s">
        <v>31408</v>
      </c>
      <c r="D8101" s="884" t="s">
        <v>28605</v>
      </c>
      <c r="E8101" s="884" t="s">
        <v>17985</v>
      </c>
      <c r="F8101" s="884" t="s">
        <v>17985</v>
      </c>
    </row>
    <row r="8102" customFormat="false" ht="23.25" hidden="false" customHeight="false" outlineLevel="0" collapsed="false">
      <c r="A8102" s="884" t="s">
        <v>28603</v>
      </c>
      <c r="B8102" s="884" t="n">
        <v>38871</v>
      </c>
      <c r="C8102" s="885" t="s">
        <v>31409</v>
      </c>
      <c r="D8102" s="884" t="s">
        <v>28605</v>
      </c>
      <c r="E8102" s="884" t="s">
        <v>19783</v>
      </c>
      <c r="F8102" s="884" t="s">
        <v>19783</v>
      </c>
    </row>
    <row r="8103" customFormat="false" ht="15" hidden="false" customHeight="false" outlineLevel="0" collapsed="false">
      <c r="A8103" s="884" t="s">
        <v>28603</v>
      </c>
      <c r="B8103" s="884" t="n">
        <v>39283</v>
      </c>
      <c r="C8103" s="885" t="s">
        <v>31410</v>
      </c>
      <c r="D8103" s="884" t="s">
        <v>28605</v>
      </c>
      <c r="E8103" s="884" t="s">
        <v>31411</v>
      </c>
      <c r="F8103" s="884" t="s">
        <v>31411</v>
      </c>
    </row>
    <row r="8104" customFormat="false" ht="15" hidden="false" customHeight="false" outlineLevel="0" collapsed="false">
      <c r="A8104" s="884" t="s">
        <v>28603</v>
      </c>
      <c r="B8104" s="884" t="n">
        <v>39284</v>
      </c>
      <c r="C8104" s="885" t="s">
        <v>31412</v>
      </c>
      <c r="D8104" s="884" t="s">
        <v>28605</v>
      </c>
      <c r="E8104" s="884" t="s">
        <v>24638</v>
      </c>
      <c r="F8104" s="884" t="s">
        <v>24638</v>
      </c>
    </row>
    <row r="8105" customFormat="false" ht="15" hidden="false" customHeight="false" outlineLevel="0" collapsed="false">
      <c r="A8105" s="884" t="s">
        <v>28603</v>
      </c>
      <c r="B8105" s="884" t="n">
        <v>39285</v>
      </c>
      <c r="C8105" s="885" t="s">
        <v>31413</v>
      </c>
      <c r="D8105" s="884" t="s">
        <v>28605</v>
      </c>
      <c r="E8105" s="884" t="s">
        <v>31414</v>
      </c>
      <c r="F8105" s="884" t="s">
        <v>31414</v>
      </c>
    </row>
    <row r="8106" customFormat="false" ht="15" hidden="false" customHeight="false" outlineLevel="0" collapsed="false">
      <c r="A8106" s="884" t="s">
        <v>28603</v>
      </c>
      <c r="B8106" s="884" t="n">
        <v>39286</v>
      </c>
      <c r="C8106" s="885" t="s">
        <v>31415</v>
      </c>
      <c r="D8106" s="884" t="s">
        <v>28605</v>
      </c>
      <c r="E8106" s="884" t="s">
        <v>31416</v>
      </c>
      <c r="F8106" s="884" t="s">
        <v>31416</v>
      </c>
    </row>
    <row r="8107" customFormat="false" ht="15" hidden="false" customHeight="false" outlineLevel="0" collapsed="false">
      <c r="A8107" s="884" t="s">
        <v>28603</v>
      </c>
      <c r="B8107" s="884" t="n">
        <v>39287</v>
      </c>
      <c r="C8107" s="885" t="s">
        <v>31417</v>
      </c>
      <c r="D8107" s="884" t="s">
        <v>28605</v>
      </c>
      <c r="E8107" s="884" t="s">
        <v>31418</v>
      </c>
      <c r="F8107" s="884" t="s">
        <v>31418</v>
      </c>
    </row>
    <row r="8108" customFormat="false" ht="15" hidden="false" customHeight="false" outlineLevel="0" collapsed="false">
      <c r="A8108" s="884" t="s">
        <v>28603</v>
      </c>
      <c r="B8108" s="884" t="n">
        <v>39288</v>
      </c>
      <c r="C8108" s="885" t="s">
        <v>31419</v>
      </c>
      <c r="D8108" s="884" t="s">
        <v>28605</v>
      </c>
      <c r="E8108" s="884" t="s">
        <v>31420</v>
      </c>
      <c r="F8108" s="884" t="s">
        <v>31420</v>
      </c>
    </row>
    <row r="8109" customFormat="false" ht="23.25" hidden="false" customHeight="false" outlineLevel="0" collapsed="false">
      <c r="A8109" s="884" t="s">
        <v>28603</v>
      </c>
      <c r="B8109" s="884" t="n">
        <v>2414</v>
      </c>
      <c r="C8109" s="885" t="s">
        <v>31421</v>
      </c>
      <c r="D8109" s="884" t="s">
        <v>28617</v>
      </c>
      <c r="E8109" s="884" t="s">
        <v>31422</v>
      </c>
      <c r="F8109" s="884" t="s">
        <v>31422</v>
      </c>
    </row>
    <row r="8110" customFormat="false" ht="15" hidden="false" customHeight="false" outlineLevel="0" collapsed="false">
      <c r="A8110" s="884" t="s">
        <v>28603</v>
      </c>
      <c r="B8110" s="884" t="n">
        <v>2413</v>
      </c>
      <c r="C8110" s="885" t="s">
        <v>31423</v>
      </c>
      <c r="D8110" s="884" t="s">
        <v>28617</v>
      </c>
      <c r="E8110" s="884" t="s">
        <v>31424</v>
      </c>
      <c r="F8110" s="884" t="s">
        <v>31424</v>
      </c>
    </row>
    <row r="8111" customFormat="false" ht="23.25" hidden="false" customHeight="false" outlineLevel="0" collapsed="false">
      <c r="A8111" s="884" t="s">
        <v>28603</v>
      </c>
      <c r="B8111" s="884" t="n">
        <v>2405</v>
      </c>
      <c r="C8111" s="885" t="s">
        <v>31425</v>
      </c>
      <c r="D8111" s="884" t="s">
        <v>28617</v>
      </c>
      <c r="E8111" s="884" t="s">
        <v>18412</v>
      </c>
      <c r="F8111" s="884" t="s">
        <v>18412</v>
      </c>
    </row>
    <row r="8112" customFormat="false" ht="15" hidden="false" customHeight="false" outlineLevel="0" collapsed="false">
      <c r="A8112" s="884" t="s">
        <v>28603</v>
      </c>
      <c r="B8112" s="884" t="n">
        <v>13361</v>
      </c>
      <c r="C8112" s="885" t="s">
        <v>31426</v>
      </c>
      <c r="D8112" s="884" t="s">
        <v>28617</v>
      </c>
      <c r="E8112" s="884" t="s">
        <v>31427</v>
      </c>
      <c r="F8112" s="884" t="s">
        <v>31427</v>
      </c>
    </row>
    <row r="8113" customFormat="false" ht="23.25" hidden="false" customHeight="false" outlineLevel="0" collapsed="false">
      <c r="A8113" s="884" t="s">
        <v>28603</v>
      </c>
      <c r="B8113" s="884" t="n">
        <v>11987</v>
      </c>
      <c r="C8113" s="885" t="s">
        <v>31428</v>
      </c>
      <c r="D8113" s="884" t="s">
        <v>28617</v>
      </c>
      <c r="E8113" s="884" t="s">
        <v>31429</v>
      </c>
      <c r="F8113" s="884" t="s">
        <v>31429</v>
      </c>
    </row>
    <row r="8114" customFormat="false" ht="23.25" hidden="false" customHeight="false" outlineLevel="0" collapsed="false">
      <c r="A8114" s="884" t="s">
        <v>28603</v>
      </c>
      <c r="B8114" s="884" t="n">
        <v>2416</v>
      </c>
      <c r="C8114" s="885" t="s">
        <v>31430</v>
      </c>
      <c r="D8114" s="884" t="s">
        <v>28617</v>
      </c>
      <c r="E8114" s="884" t="s">
        <v>17425</v>
      </c>
      <c r="F8114" s="884" t="s">
        <v>17425</v>
      </c>
    </row>
    <row r="8115" customFormat="false" ht="23.25" hidden="false" customHeight="false" outlineLevel="0" collapsed="false">
      <c r="A8115" s="884" t="s">
        <v>28603</v>
      </c>
      <c r="B8115" s="884" t="n">
        <v>2412</v>
      </c>
      <c r="C8115" s="885" t="s">
        <v>31431</v>
      </c>
      <c r="D8115" s="884" t="s">
        <v>28617</v>
      </c>
      <c r="E8115" s="884" t="s">
        <v>31432</v>
      </c>
      <c r="F8115" s="884" t="s">
        <v>31432</v>
      </c>
    </row>
    <row r="8116" customFormat="false" ht="15" hidden="false" customHeight="false" outlineLevel="0" collapsed="false">
      <c r="A8116" s="884" t="s">
        <v>28603</v>
      </c>
      <c r="B8116" s="884" t="n">
        <v>2411</v>
      </c>
      <c r="C8116" s="885" t="s">
        <v>31433</v>
      </c>
      <c r="D8116" s="884" t="s">
        <v>28617</v>
      </c>
      <c r="E8116" s="884" t="s">
        <v>31427</v>
      </c>
      <c r="F8116" s="884" t="s">
        <v>31427</v>
      </c>
    </row>
    <row r="8117" customFormat="false" ht="15" hidden="false" customHeight="false" outlineLevel="0" collapsed="false">
      <c r="A8117" s="884" t="s">
        <v>28603</v>
      </c>
      <c r="B8117" s="884" t="n">
        <v>2406</v>
      </c>
      <c r="C8117" s="885" t="s">
        <v>31434</v>
      </c>
      <c r="D8117" s="884" t="s">
        <v>28617</v>
      </c>
      <c r="E8117" s="884" t="s">
        <v>31435</v>
      </c>
      <c r="F8117" s="884" t="s">
        <v>31435</v>
      </c>
    </row>
    <row r="8118" customFormat="false" ht="23.25" hidden="false" customHeight="false" outlineLevel="0" collapsed="false">
      <c r="A8118" s="884" t="s">
        <v>28603</v>
      </c>
      <c r="B8118" s="884" t="n">
        <v>10571</v>
      </c>
      <c r="C8118" s="885" t="s">
        <v>31436</v>
      </c>
      <c r="D8118" s="884" t="s">
        <v>28617</v>
      </c>
      <c r="E8118" s="884" t="s">
        <v>31437</v>
      </c>
      <c r="F8118" s="884" t="s">
        <v>31437</v>
      </c>
    </row>
    <row r="8119" customFormat="false" ht="23.25" hidden="false" customHeight="false" outlineLevel="0" collapsed="false">
      <c r="A8119" s="884" t="s">
        <v>28603</v>
      </c>
      <c r="B8119" s="884" t="n">
        <v>11985</v>
      </c>
      <c r="C8119" s="885" t="s">
        <v>31438</v>
      </c>
      <c r="D8119" s="884" t="s">
        <v>28617</v>
      </c>
      <c r="E8119" s="884" t="s">
        <v>31439</v>
      </c>
      <c r="F8119" s="884" t="s">
        <v>31439</v>
      </c>
    </row>
    <row r="8120" customFormat="false" ht="15" hidden="false" customHeight="false" outlineLevel="0" collapsed="false">
      <c r="A8120" s="884" t="s">
        <v>28603</v>
      </c>
      <c r="B8120" s="884" t="n">
        <v>2410</v>
      </c>
      <c r="C8120" s="885" t="s">
        <v>31440</v>
      </c>
      <c r="D8120" s="884" t="s">
        <v>28617</v>
      </c>
      <c r="E8120" s="884" t="s">
        <v>31441</v>
      </c>
      <c r="F8120" s="884" t="s">
        <v>31441</v>
      </c>
    </row>
    <row r="8121" customFormat="false" ht="15" hidden="false" customHeight="false" outlineLevel="0" collapsed="false">
      <c r="A8121" s="884" t="s">
        <v>28603</v>
      </c>
      <c r="B8121" s="884" t="n">
        <v>2417</v>
      </c>
      <c r="C8121" s="885" t="s">
        <v>31442</v>
      </c>
      <c r="D8121" s="884" t="s">
        <v>28617</v>
      </c>
      <c r="E8121" s="884" t="s">
        <v>31443</v>
      </c>
      <c r="F8121" s="884" t="s">
        <v>31443</v>
      </c>
    </row>
    <row r="8122" customFormat="false" ht="15" hidden="false" customHeight="false" outlineLevel="0" collapsed="false">
      <c r="A8122" s="884" t="s">
        <v>28603</v>
      </c>
      <c r="B8122" s="884" t="n">
        <v>2415</v>
      </c>
      <c r="C8122" s="885" t="s">
        <v>31444</v>
      </c>
      <c r="D8122" s="884" t="s">
        <v>28617</v>
      </c>
      <c r="E8122" s="884" t="s">
        <v>31445</v>
      </c>
      <c r="F8122" s="884" t="s">
        <v>31445</v>
      </c>
    </row>
    <row r="8123" customFormat="false" ht="15" hidden="false" customHeight="false" outlineLevel="0" collapsed="false">
      <c r="A8123" s="884" t="s">
        <v>28603</v>
      </c>
      <c r="B8123" s="884" t="n">
        <v>13360</v>
      </c>
      <c r="C8123" s="885" t="s">
        <v>31446</v>
      </c>
      <c r="D8123" s="884" t="s">
        <v>28617</v>
      </c>
      <c r="E8123" s="884" t="s">
        <v>31445</v>
      </c>
      <c r="F8123" s="884" t="s">
        <v>31445</v>
      </c>
    </row>
    <row r="8124" customFormat="false" ht="23.25" hidden="false" customHeight="false" outlineLevel="0" collapsed="false">
      <c r="A8124" s="884" t="s">
        <v>28603</v>
      </c>
      <c r="B8124" s="884" t="n">
        <v>11983</v>
      </c>
      <c r="C8124" s="885" t="s">
        <v>31447</v>
      </c>
      <c r="D8124" s="884" t="s">
        <v>28617</v>
      </c>
      <c r="E8124" s="884" t="s">
        <v>31448</v>
      </c>
      <c r="F8124" s="884" t="s">
        <v>31448</v>
      </c>
    </row>
    <row r="8125" customFormat="false" ht="15" hidden="false" customHeight="false" outlineLevel="0" collapsed="false">
      <c r="A8125" s="884" t="s">
        <v>28603</v>
      </c>
      <c r="B8125" s="884" t="n">
        <v>11986</v>
      </c>
      <c r="C8125" s="885" t="s">
        <v>31449</v>
      </c>
      <c r="D8125" s="884" t="s">
        <v>28617</v>
      </c>
      <c r="E8125" s="884" t="s">
        <v>31450</v>
      </c>
      <c r="F8125" s="884" t="s">
        <v>31450</v>
      </c>
    </row>
    <row r="8126" customFormat="false" ht="23.25" hidden="false" customHeight="false" outlineLevel="0" collapsed="false">
      <c r="A8126" s="884" t="s">
        <v>28603</v>
      </c>
      <c r="B8126" s="884" t="n">
        <v>25976</v>
      </c>
      <c r="C8126" s="885" t="s">
        <v>31451</v>
      </c>
      <c r="D8126" s="884" t="s">
        <v>28617</v>
      </c>
      <c r="E8126" s="884" t="s">
        <v>31452</v>
      </c>
      <c r="F8126" s="884" t="s">
        <v>31452</v>
      </c>
    </row>
    <row r="8127" customFormat="false" ht="15" hidden="false" customHeight="false" outlineLevel="0" collapsed="false">
      <c r="A8127" s="884" t="s">
        <v>28603</v>
      </c>
      <c r="B8127" s="884" t="n">
        <v>10629</v>
      </c>
      <c r="C8127" s="885" t="s">
        <v>31453</v>
      </c>
      <c r="D8127" s="884" t="s">
        <v>28617</v>
      </c>
      <c r="E8127" s="884" t="s">
        <v>31454</v>
      </c>
      <c r="F8127" s="884" t="s">
        <v>31454</v>
      </c>
    </row>
    <row r="8128" customFormat="false" ht="15" hidden="false" customHeight="false" outlineLevel="0" collapsed="false">
      <c r="A8128" s="884" t="s">
        <v>28603</v>
      </c>
      <c r="B8128" s="884" t="n">
        <v>10698</v>
      </c>
      <c r="C8128" s="885" t="s">
        <v>31455</v>
      </c>
      <c r="D8128" s="884" t="s">
        <v>28617</v>
      </c>
      <c r="E8128" s="884" t="s">
        <v>31456</v>
      </c>
      <c r="F8128" s="884" t="s">
        <v>31456</v>
      </c>
    </row>
    <row r="8129" customFormat="false" ht="23.25" hidden="false" customHeight="false" outlineLevel="0" collapsed="false">
      <c r="A8129" s="884" t="s">
        <v>28603</v>
      </c>
      <c r="B8129" s="884" t="n">
        <v>40521</v>
      </c>
      <c r="C8129" s="885" t="s">
        <v>31457</v>
      </c>
      <c r="D8129" s="884" t="s">
        <v>28605</v>
      </c>
      <c r="E8129" s="884" t="s">
        <v>31458</v>
      </c>
      <c r="F8129" s="884" t="s">
        <v>31458</v>
      </c>
    </row>
    <row r="8130" customFormat="false" ht="23.25" hidden="false" customHeight="false" outlineLevel="0" collapsed="false">
      <c r="A8130" s="884" t="s">
        <v>28603</v>
      </c>
      <c r="B8130" s="884" t="n">
        <v>2432</v>
      </c>
      <c r="C8130" s="885" t="s">
        <v>31459</v>
      </c>
      <c r="D8130" s="884" t="s">
        <v>28605</v>
      </c>
      <c r="E8130" s="884" t="s">
        <v>31460</v>
      </c>
      <c r="F8130" s="884" t="s">
        <v>31460</v>
      </c>
    </row>
    <row r="8131" customFormat="false" ht="23.25" hidden="false" customHeight="false" outlineLevel="0" collapsed="false">
      <c r="A8131" s="884" t="s">
        <v>28603</v>
      </c>
      <c r="B8131" s="884" t="n">
        <v>2418</v>
      </c>
      <c r="C8131" s="885" t="s">
        <v>31461</v>
      </c>
      <c r="D8131" s="884" t="s">
        <v>28605</v>
      </c>
      <c r="E8131" s="884" t="s">
        <v>23467</v>
      </c>
      <c r="F8131" s="884" t="s">
        <v>23467</v>
      </c>
    </row>
    <row r="8132" customFormat="false" ht="23.25" hidden="false" customHeight="false" outlineLevel="0" collapsed="false">
      <c r="A8132" s="884" t="s">
        <v>28603</v>
      </c>
      <c r="B8132" s="884" t="n">
        <v>2433</v>
      </c>
      <c r="C8132" s="885" t="s">
        <v>31462</v>
      </c>
      <c r="D8132" s="884" t="s">
        <v>28605</v>
      </c>
      <c r="E8132" s="884" t="s">
        <v>22141</v>
      </c>
      <c r="F8132" s="884" t="s">
        <v>22141</v>
      </c>
    </row>
    <row r="8133" customFormat="false" ht="23.25" hidden="false" customHeight="false" outlineLevel="0" collapsed="false">
      <c r="A8133" s="884" t="s">
        <v>28603</v>
      </c>
      <c r="B8133" s="884" t="n">
        <v>2420</v>
      </c>
      <c r="C8133" s="885" t="s">
        <v>31463</v>
      </c>
      <c r="D8133" s="884" t="s">
        <v>28605</v>
      </c>
      <c r="E8133" s="884" t="s">
        <v>31464</v>
      </c>
      <c r="F8133" s="884" t="s">
        <v>31464</v>
      </c>
    </row>
    <row r="8134" customFormat="false" ht="23.25" hidden="false" customHeight="false" outlineLevel="0" collapsed="false">
      <c r="A8134" s="884" t="s">
        <v>28603</v>
      </c>
      <c r="B8134" s="884" t="n">
        <v>2421</v>
      </c>
      <c r="C8134" s="885" t="s">
        <v>31465</v>
      </c>
      <c r="D8134" s="884" t="s">
        <v>28605</v>
      </c>
      <c r="E8134" s="884" t="s">
        <v>15045</v>
      </c>
      <c r="F8134" s="884" t="s">
        <v>15045</v>
      </c>
    </row>
    <row r="8135" customFormat="false" ht="15" hidden="false" customHeight="false" outlineLevel="0" collapsed="false">
      <c r="A8135" s="884" t="s">
        <v>28603</v>
      </c>
      <c r="B8135" s="884" t="n">
        <v>11447</v>
      </c>
      <c r="C8135" s="885" t="s">
        <v>31466</v>
      </c>
      <c r="D8135" s="884" t="s">
        <v>28605</v>
      </c>
      <c r="E8135" s="884" t="s">
        <v>15431</v>
      </c>
      <c r="F8135" s="884" t="s">
        <v>15431</v>
      </c>
    </row>
    <row r="8136" customFormat="false" ht="15" hidden="false" customHeight="false" outlineLevel="0" collapsed="false">
      <c r="A8136" s="884" t="s">
        <v>28603</v>
      </c>
      <c r="B8136" s="884" t="n">
        <v>2429</v>
      </c>
      <c r="C8136" s="885" t="s">
        <v>31467</v>
      </c>
      <c r="D8136" s="884" t="s">
        <v>28605</v>
      </c>
      <c r="E8136" s="884" t="s">
        <v>31468</v>
      </c>
      <c r="F8136" s="884" t="s">
        <v>31468</v>
      </c>
    </row>
    <row r="8137" customFormat="false" ht="15" hidden="false" customHeight="false" outlineLevel="0" collapsed="false">
      <c r="A8137" s="884" t="s">
        <v>28603</v>
      </c>
      <c r="B8137" s="884" t="n">
        <v>11449</v>
      </c>
      <c r="C8137" s="885" t="s">
        <v>31469</v>
      </c>
      <c r="D8137" s="884" t="s">
        <v>28605</v>
      </c>
      <c r="E8137" s="884" t="s">
        <v>25401</v>
      </c>
      <c r="F8137" s="884" t="s">
        <v>25401</v>
      </c>
    </row>
    <row r="8138" customFormat="false" ht="15" hidden="false" customHeight="false" outlineLevel="0" collapsed="false">
      <c r="A8138" s="884" t="s">
        <v>28603</v>
      </c>
      <c r="B8138" s="884" t="n">
        <v>11451</v>
      </c>
      <c r="C8138" s="885" t="s">
        <v>31470</v>
      </c>
      <c r="D8138" s="884" t="s">
        <v>28605</v>
      </c>
      <c r="E8138" s="884" t="s">
        <v>31471</v>
      </c>
      <c r="F8138" s="884" t="s">
        <v>31471</v>
      </c>
    </row>
    <row r="8139" customFormat="false" ht="15" hidden="false" customHeight="false" outlineLevel="0" collapsed="false">
      <c r="A8139" s="884" t="s">
        <v>28603</v>
      </c>
      <c r="B8139" s="884" t="n">
        <v>11116</v>
      </c>
      <c r="C8139" s="885" t="s">
        <v>31472</v>
      </c>
      <c r="D8139" s="884" t="s">
        <v>28605</v>
      </c>
      <c r="E8139" s="884" t="s">
        <v>31473</v>
      </c>
      <c r="F8139" s="884" t="s">
        <v>31473</v>
      </c>
    </row>
    <row r="8140" customFormat="false" ht="15" hidden="false" customHeight="false" outlineLevel="0" collapsed="false">
      <c r="A8140" s="884" t="s">
        <v>28603</v>
      </c>
      <c r="B8140" s="884" t="n">
        <v>38411</v>
      </c>
      <c r="C8140" s="885" t="s">
        <v>31474</v>
      </c>
      <c r="D8140" s="884" t="s">
        <v>28605</v>
      </c>
      <c r="E8140" s="884" t="s">
        <v>31475</v>
      </c>
      <c r="F8140" s="884" t="s">
        <v>31475</v>
      </c>
    </row>
    <row r="8141" customFormat="false" ht="15" hidden="false" customHeight="false" outlineLevel="0" collapsed="false">
      <c r="A8141" s="884" t="s">
        <v>28603</v>
      </c>
      <c r="B8141" s="884" t="n">
        <v>1370</v>
      </c>
      <c r="C8141" s="885" t="s">
        <v>31476</v>
      </c>
      <c r="D8141" s="884" t="s">
        <v>28605</v>
      </c>
      <c r="E8141" s="884" t="s">
        <v>31477</v>
      </c>
      <c r="F8141" s="884" t="s">
        <v>31477</v>
      </c>
    </row>
    <row r="8142" customFormat="false" ht="15" hidden="false" customHeight="false" outlineLevel="0" collapsed="false">
      <c r="A8142" s="884" t="s">
        <v>28603</v>
      </c>
      <c r="B8142" s="884" t="n">
        <v>38189</v>
      </c>
      <c r="C8142" s="885" t="s">
        <v>31478</v>
      </c>
      <c r="D8142" s="884" t="s">
        <v>28605</v>
      </c>
      <c r="E8142" s="884" t="s">
        <v>31479</v>
      </c>
      <c r="F8142" s="884" t="s">
        <v>31479</v>
      </c>
    </row>
    <row r="8143" customFormat="false" ht="15" hidden="false" customHeight="false" outlineLevel="0" collapsed="false">
      <c r="A8143" s="884" t="s">
        <v>28603</v>
      </c>
      <c r="B8143" s="884" t="n">
        <v>38190</v>
      </c>
      <c r="C8143" s="885" t="s">
        <v>31480</v>
      </c>
      <c r="D8143" s="884" t="s">
        <v>28605</v>
      </c>
      <c r="E8143" s="884" t="s">
        <v>31481</v>
      </c>
      <c r="F8143" s="884" t="s">
        <v>31481</v>
      </c>
    </row>
    <row r="8144" customFormat="false" ht="15" hidden="false" customHeight="false" outlineLevel="0" collapsed="false">
      <c r="A8144" s="884" t="s">
        <v>28603</v>
      </c>
      <c r="B8144" s="884" t="n">
        <v>36516</v>
      </c>
      <c r="C8144" s="885" t="s">
        <v>31482</v>
      </c>
      <c r="D8144" s="884" t="s">
        <v>28605</v>
      </c>
      <c r="E8144" s="884" t="s">
        <v>31483</v>
      </c>
      <c r="F8144" s="884" t="s">
        <v>31483</v>
      </c>
    </row>
    <row r="8145" customFormat="false" ht="15" hidden="false" customHeight="false" outlineLevel="0" collapsed="false">
      <c r="A8145" s="884" t="s">
        <v>28603</v>
      </c>
      <c r="B8145" s="884" t="n">
        <v>34777</v>
      </c>
      <c r="C8145" s="885" t="s">
        <v>31484</v>
      </c>
      <c r="D8145" s="884" t="s">
        <v>28605</v>
      </c>
      <c r="E8145" s="884" t="s">
        <v>30729</v>
      </c>
      <c r="F8145" s="884" t="s">
        <v>30729</v>
      </c>
    </row>
    <row r="8146" customFormat="false" ht="15" hidden="false" customHeight="false" outlineLevel="0" collapsed="false">
      <c r="A8146" s="884" t="s">
        <v>28603</v>
      </c>
      <c r="B8146" s="884" t="n">
        <v>7273</v>
      </c>
      <c r="C8146" s="885" t="s">
        <v>31485</v>
      </c>
      <c r="D8146" s="884" t="s">
        <v>28605</v>
      </c>
      <c r="E8146" s="884" t="s">
        <v>23062</v>
      </c>
      <c r="F8146" s="884" t="s">
        <v>23062</v>
      </c>
    </row>
    <row r="8147" customFormat="false" ht="15" hidden="false" customHeight="false" outlineLevel="0" collapsed="false">
      <c r="A8147" s="884" t="s">
        <v>28603</v>
      </c>
      <c r="B8147" s="884" t="n">
        <v>7272</v>
      </c>
      <c r="C8147" s="885" t="s">
        <v>31486</v>
      </c>
      <c r="D8147" s="884" t="s">
        <v>28605</v>
      </c>
      <c r="E8147" s="884" t="s">
        <v>11065</v>
      </c>
      <c r="F8147" s="884" t="s">
        <v>11065</v>
      </c>
    </row>
    <row r="8148" customFormat="false" ht="15" hidden="false" customHeight="false" outlineLevel="0" collapsed="false">
      <c r="A8148" s="884" t="s">
        <v>28603</v>
      </c>
      <c r="B8148" s="884" t="n">
        <v>10605</v>
      </c>
      <c r="C8148" s="885" t="s">
        <v>31487</v>
      </c>
      <c r="D8148" s="884" t="s">
        <v>28605</v>
      </c>
      <c r="E8148" s="884" t="s">
        <v>11853</v>
      </c>
      <c r="F8148" s="884" t="s">
        <v>11853</v>
      </c>
    </row>
    <row r="8149" customFormat="false" ht="15" hidden="false" customHeight="false" outlineLevel="0" collapsed="false">
      <c r="A8149" s="884" t="s">
        <v>28603</v>
      </c>
      <c r="B8149" s="884" t="n">
        <v>10604</v>
      </c>
      <c r="C8149" s="885" t="s">
        <v>31488</v>
      </c>
      <c r="D8149" s="884" t="s">
        <v>28605</v>
      </c>
      <c r="E8149" s="884" t="s">
        <v>31489</v>
      </c>
      <c r="F8149" s="884" t="s">
        <v>31489</v>
      </c>
    </row>
    <row r="8150" customFormat="false" ht="15" hidden="false" customHeight="false" outlineLevel="0" collapsed="false">
      <c r="A8150" s="884" t="s">
        <v>28603</v>
      </c>
      <c r="B8150" s="884" t="n">
        <v>672</v>
      </c>
      <c r="C8150" s="885" t="s">
        <v>31490</v>
      </c>
      <c r="D8150" s="884" t="s">
        <v>28605</v>
      </c>
      <c r="E8150" s="884" t="s">
        <v>23896</v>
      </c>
      <c r="F8150" s="884" t="s">
        <v>23896</v>
      </c>
    </row>
    <row r="8151" customFormat="false" ht="15" hidden="false" customHeight="false" outlineLevel="0" collapsed="false">
      <c r="A8151" s="884" t="s">
        <v>28603</v>
      </c>
      <c r="B8151" s="884" t="n">
        <v>668</v>
      </c>
      <c r="C8151" s="885" t="s">
        <v>31491</v>
      </c>
      <c r="D8151" s="884" t="s">
        <v>28605</v>
      </c>
      <c r="E8151" s="884" t="s">
        <v>15961</v>
      </c>
      <c r="F8151" s="884" t="s">
        <v>15961</v>
      </c>
    </row>
    <row r="8152" customFormat="false" ht="15" hidden="false" customHeight="false" outlineLevel="0" collapsed="false">
      <c r="A8152" s="884" t="s">
        <v>28603</v>
      </c>
      <c r="B8152" s="884" t="n">
        <v>10578</v>
      </c>
      <c r="C8152" s="885" t="s">
        <v>31492</v>
      </c>
      <c r="D8152" s="884" t="s">
        <v>28605</v>
      </c>
      <c r="E8152" s="884" t="s">
        <v>8916</v>
      </c>
      <c r="F8152" s="884" t="s">
        <v>8916</v>
      </c>
    </row>
    <row r="8153" customFormat="false" ht="15" hidden="false" customHeight="false" outlineLevel="0" collapsed="false">
      <c r="A8153" s="884" t="s">
        <v>28603</v>
      </c>
      <c r="B8153" s="884" t="n">
        <v>666</v>
      </c>
      <c r="C8153" s="885" t="s">
        <v>31493</v>
      </c>
      <c r="D8153" s="884" t="s">
        <v>28605</v>
      </c>
      <c r="E8153" s="884" t="s">
        <v>31494</v>
      </c>
      <c r="F8153" s="884" t="s">
        <v>31494</v>
      </c>
    </row>
    <row r="8154" customFormat="false" ht="15" hidden="false" customHeight="false" outlineLevel="0" collapsed="false">
      <c r="A8154" s="884" t="s">
        <v>28603</v>
      </c>
      <c r="B8154" s="884" t="n">
        <v>665</v>
      </c>
      <c r="C8154" s="885" t="s">
        <v>31495</v>
      </c>
      <c r="D8154" s="884" t="s">
        <v>28605</v>
      </c>
      <c r="E8154" s="884" t="s">
        <v>21243</v>
      </c>
      <c r="F8154" s="884" t="s">
        <v>21243</v>
      </c>
    </row>
    <row r="8155" customFormat="false" ht="15" hidden="false" customHeight="false" outlineLevel="0" collapsed="false">
      <c r="A8155" s="884" t="s">
        <v>28603</v>
      </c>
      <c r="B8155" s="884" t="n">
        <v>10577</v>
      </c>
      <c r="C8155" s="885" t="s">
        <v>31496</v>
      </c>
      <c r="D8155" s="884" t="s">
        <v>28605</v>
      </c>
      <c r="E8155" s="884" t="s">
        <v>19590</v>
      </c>
      <c r="F8155" s="884" t="s">
        <v>19590</v>
      </c>
    </row>
    <row r="8156" customFormat="false" ht="15" hidden="false" customHeight="false" outlineLevel="0" collapsed="false">
      <c r="A8156" s="884" t="s">
        <v>28603</v>
      </c>
      <c r="B8156" s="884" t="n">
        <v>10583</v>
      </c>
      <c r="C8156" s="885" t="s">
        <v>31497</v>
      </c>
      <c r="D8156" s="884" t="s">
        <v>28605</v>
      </c>
      <c r="E8156" s="884" t="s">
        <v>19324</v>
      </c>
      <c r="F8156" s="884" t="s">
        <v>19324</v>
      </c>
    </row>
    <row r="8157" customFormat="false" ht="15" hidden="false" customHeight="false" outlineLevel="0" collapsed="false">
      <c r="A8157" s="884" t="s">
        <v>28603</v>
      </c>
      <c r="B8157" s="884" t="n">
        <v>10579</v>
      </c>
      <c r="C8157" s="885" t="s">
        <v>31498</v>
      </c>
      <c r="D8157" s="884" t="s">
        <v>28605</v>
      </c>
      <c r="E8157" s="884" t="s">
        <v>20086</v>
      </c>
      <c r="F8157" s="884" t="s">
        <v>20086</v>
      </c>
    </row>
    <row r="8158" customFormat="false" ht="15" hidden="false" customHeight="false" outlineLevel="0" collapsed="false">
      <c r="A8158" s="884" t="s">
        <v>28603</v>
      </c>
      <c r="B8158" s="884" t="n">
        <v>10582</v>
      </c>
      <c r="C8158" s="885" t="s">
        <v>31499</v>
      </c>
      <c r="D8158" s="884" t="s">
        <v>28605</v>
      </c>
      <c r="E8158" s="884" t="s">
        <v>11835</v>
      </c>
      <c r="F8158" s="884" t="s">
        <v>11835</v>
      </c>
    </row>
    <row r="8159" customFormat="false" ht="15" hidden="false" customHeight="false" outlineLevel="0" collapsed="false">
      <c r="A8159" s="884" t="s">
        <v>28603</v>
      </c>
      <c r="B8159" s="884" t="n">
        <v>2436</v>
      </c>
      <c r="C8159" s="885" t="s">
        <v>31500</v>
      </c>
      <c r="D8159" s="884" t="s">
        <v>28608</v>
      </c>
      <c r="E8159" s="884" t="s">
        <v>21553</v>
      </c>
      <c r="F8159" s="884" t="s">
        <v>10804</v>
      </c>
    </row>
    <row r="8160" customFormat="false" ht="15" hidden="false" customHeight="false" outlineLevel="0" collapsed="false">
      <c r="A8160" s="884" t="s">
        <v>28603</v>
      </c>
      <c r="B8160" s="884" t="n">
        <v>40918</v>
      </c>
      <c r="C8160" s="885" t="s">
        <v>31501</v>
      </c>
      <c r="D8160" s="884" t="s">
        <v>28853</v>
      </c>
      <c r="E8160" s="884" t="s">
        <v>31502</v>
      </c>
      <c r="F8160" s="884" t="s">
        <v>31503</v>
      </c>
    </row>
    <row r="8161" customFormat="false" ht="15" hidden="false" customHeight="false" outlineLevel="0" collapsed="false">
      <c r="A8161" s="884" t="s">
        <v>28603</v>
      </c>
      <c r="B8161" s="884" t="n">
        <v>40923</v>
      </c>
      <c r="C8161" s="885" t="s">
        <v>31504</v>
      </c>
      <c r="D8161" s="884" t="s">
        <v>28853</v>
      </c>
      <c r="E8161" s="884" t="s">
        <v>31505</v>
      </c>
      <c r="F8161" s="884" t="s">
        <v>31506</v>
      </c>
    </row>
    <row r="8162" customFormat="false" ht="15" hidden="false" customHeight="false" outlineLevel="0" collapsed="false">
      <c r="A8162" s="884" t="s">
        <v>28603</v>
      </c>
      <c r="B8162" s="884" t="n">
        <v>2439</v>
      </c>
      <c r="C8162" s="885" t="s">
        <v>31507</v>
      </c>
      <c r="D8162" s="884" t="s">
        <v>28608</v>
      </c>
      <c r="E8162" s="884" t="s">
        <v>31508</v>
      </c>
      <c r="F8162" s="884" t="s">
        <v>13818</v>
      </c>
    </row>
    <row r="8163" customFormat="false" ht="15" hidden="false" customHeight="false" outlineLevel="0" collapsed="false">
      <c r="A8163" s="884" t="s">
        <v>28603</v>
      </c>
      <c r="B8163" s="884" t="n">
        <v>10998</v>
      </c>
      <c r="C8163" s="885" t="s">
        <v>31509</v>
      </c>
      <c r="D8163" s="884" t="s">
        <v>28689</v>
      </c>
      <c r="E8163" s="884" t="s">
        <v>23851</v>
      </c>
      <c r="F8163" s="884" t="s">
        <v>23851</v>
      </c>
    </row>
    <row r="8164" customFormat="false" ht="15" hidden="false" customHeight="false" outlineLevel="0" collapsed="false">
      <c r="A8164" s="884" t="s">
        <v>28603</v>
      </c>
      <c r="B8164" s="884" t="n">
        <v>11002</v>
      </c>
      <c r="C8164" s="885" t="s">
        <v>31510</v>
      </c>
      <c r="D8164" s="884" t="s">
        <v>28689</v>
      </c>
      <c r="E8164" s="884" t="s">
        <v>12820</v>
      </c>
      <c r="F8164" s="884" t="s">
        <v>12820</v>
      </c>
    </row>
    <row r="8165" customFormat="false" ht="15" hidden="false" customHeight="false" outlineLevel="0" collapsed="false">
      <c r="A8165" s="884" t="s">
        <v>28603</v>
      </c>
      <c r="B8165" s="884" t="n">
        <v>10999</v>
      </c>
      <c r="C8165" s="885" t="s">
        <v>31511</v>
      </c>
      <c r="D8165" s="884" t="s">
        <v>28689</v>
      </c>
      <c r="E8165" s="884" t="s">
        <v>31512</v>
      </c>
      <c r="F8165" s="884" t="s">
        <v>31512</v>
      </c>
    </row>
    <row r="8166" customFormat="false" ht="15" hidden="false" customHeight="false" outlineLevel="0" collapsed="false">
      <c r="A8166" s="884" t="s">
        <v>28603</v>
      </c>
      <c r="B8166" s="884" t="n">
        <v>10997</v>
      </c>
      <c r="C8166" s="885" t="s">
        <v>31513</v>
      </c>
      <c r="D8166" s="884" t="s">
        <v>28689</v>
      </c>
      <c r="E8166" s="884" t="s">
        <v>8573</v>
      </c>
      <c r="F8166" s="884" t="s">
        <v>8573</v>
      </c>
    </row>
    <row r="8167" customFormat="false" ht="15" hidden="false" customHeight="false" outlineLevel="0" collapsed="false">
      <c r="A8167" s="884" t="s">
        <v>28603</v>
      </c>
      <c r="B8167" s="884" t="n">
        <v>2685</v>
      </c>
      <c r="C8167" s="885" t="s">
        <v>31514</v>
      </c>
      <c r="D8167" s="884" t="s">
        <v>28683</v>
      </c>
      <c r="E8167" s="884" t="s">
        <v>19472</v>
      </c>
      <c r="F8167" s="884" t="s">
        <v>19472</v>
      </c>
    </row>
    <row r="8168" customFormat="false" ht="15" hidden="false" customHeight="false" outlineLevel="0" collapsed="false">
      <c r="A8168" s="884" t="s">
        <v>28603</v>
      </c>
      <c r="B8168" s="884" t="n">
        <v>2680</v>
      </c>
      <c r="C8168" s="885" t="s">
        <v>31515</v>
      </c>
      <c r="D8168" s="884" t="s">
        <v>28683</v>
      </c>
      <c r="E8168" s="884" t="s">
        <v>11665</v>
      </c>
      <c r="F8168" s="884" t="s">
        <v>11665</v>
      </c>
    </row>
    <row r="8169" customFormat="false" ht="15" hidden="false" customHeight="false" outlineLevel="0" collapsed="false">
      <c r="A8169" s="884" t="s">
        <v>28603</v>
      </c>
      <c r="B8169" s="884" t="n">
        <v>2684</v>
      </c>
      <c r="C8169" s="885" t="s">
        <v>31516</v>
      </c>
      <c r="D8169" s="884" t="s">
        <v>28683</v>
      </c>
      <c r="E8169" s="884" t="s">
        <v>8836</v>
      </c>
      <c r="F8169" s="884" t="s">
        <v>8836</v>
      </c>
    </row>
    <row r="8170" customFormat="false" ht="15" hidden="false" customHeight="false" outlineLevel="0" collapsed="false">
      <c r="A8170" s="884" t="s">
        <v>28603</v>
      </c>
      <c r="B8170" s="884" t="n">
        <v>2673</v>
      </c>
      <c r="C8170" s="885" t="s">
        <v>31517</v>
      </c>
      <c r="D8170" s="884" t="s">
        <v>28683</v>
      </c>
      <c r="E8170" s="884" t="s">
        <v>29704</v>
      </c>
      <c r="F8170" s="884" t="s">
        <v>29704</v>
      </c>
    </row>
    <row r="8171" customFormat="false" ht="15" hidden="false" customHeight="false" outlineLevel="0" collapsed="false">
      <c r="A8171" s="884" t="s">
        <v>28603</v>
      </c>
      <c r="B8171" s="884" t="n">
        <v>2681</v>
      </c>
      <c r="C8171" s="885" t="s">
        <v>31518</v>
      </c>
      <c r="D8171" s="884" t="s">
        <v>28683</v>
      </c>
      <c r="E8171" s="884" t="s">
        <v>8861</v>
      </c>
      <c r="F8171" s="884" t="s">
        <v>8861</v>
      </c>
    </row>
    <row r="8172" customFormat="false" ht="15" hidden="false" customHeight="false" outlineLevel="0" collapsed="false">
      <c r="A8172" s="884" t="s">
        <v>28603</v>
      </c>
      <c r="B8172" s="884" t="n">
        <v>2682</v>
      </c>
      <c r="C8172" s="885" t="s">
        <v>31519</v>
      </c>
      <c r="D8172" s="884" t="s">
        <v>28683</v>
      </c>
      <c r="E8172" s="884" t="s">
        <v>31520</v>
      </c>
      <c r="F8172" s="884" t="s">
        <v>31520</v>
      </c>
    </row>
    <row r="8173" customFormat="false" ht="15" hidden="false" customHeight="false" outlineLevel="0" collapsed="false">
      <c r="A8173" s="884" t="s">
        <v>28603</v>
      </c>
      <c r="B8173" s="884" t="n">
        <v>2686</v>
      </c>
      <c r="C8173" s="885" t="s">
        <v>31521</v>
      </c>
      <c r="D8173" s="884" t="s">
        <v>28683</v>
      </c>
      <c r="E8173" s="884" t="s">
        <v>31522</v>
      </c>
      <c r="F8173" s="884" t="s">
        <v>31522</v>
      </c>
    </row>
    <row r="8174" customFormat="false" ht="15" hidden="false" customHeight="false" outlineLevel="0" collapsed="false">
      <c r="A8174" s="884" t="s">
        <v>28603</v>
      </c>
      <c r="B8174" s="884" t="n">
        <v>2674</v>
      </c>
      <c r="C8174" s="885" t="s">
        <v>31523</v>
      </c>
      <c r="D8174" s="884" t="s">
        <v>28683</v>
      </c>
      <c r="E8174" s="884" t="s">
        <v>9421</v>
      </c>
      <c r="F8174" s="884" t="s">
        <v>9421</v>
      </c>
    </row>
    <row r="8175" customFormat="false" ht="15" hidden="false" customHeight="false" outlineLevel="0" collapsed="false">
      <c r="A8175" s="884" t="s">
        <v>28603</v>
      </c>
      <c r="B8175" s="884" t="n">
        <v>2683</v>
      </c>
      <c r="C8175" s="885" t="s">
        <v>31524</v>
      </c>
      <c r="D8175" s="884" t="s">
        <v>28683</v>
      </c>
      <c r="E8175" s="884" t="s">
        <v>30495</v>
      </c>
      <c r="F8175" s="884" t="s">
        <v>30495</v>
      </c>
    </row>
    <row r="8176" customFormat="false" ht="15" hidden="false" customHeight="false" outlineLevel="0" collapsed="false">
      <c r="A8176" s="884" t="s">
        <v>28603</v>
      </c>
      <c r="B8176" s="884" t="n">
        <v>2676</v>
      </c>
      <c r="C8176" s="885" t="s">
        <v>31525</v>
      </c>
      <c r="D8176" s="884" t="s">
        <v>28683</v>
      </c>
      <c r="E8176" s="884" t="s">
        <v>23923</v>
      </c>
      <c r="F8176" s="884" t="s">
        <v>23923</v>
      </c>
    </row>
    <row r="8177" customFormat="false" ht="15" hidden="false" customHeight="false" outlineLevel="0" collapsed="false">
      <c r="A8177" s="884" t="s">
        <v>28603</v>
      </c>
      <c r="B8177" s="884" t="n">
        <v>2678</v>
      </c>
      <c r="C8177" s="885" t="s">
        <v>31526</v>
      </c>
      <c r="D8177" s="884" t="s">
        <v>28683</v>
      </c>
      <c r="E8177" s="884" t="s">
        <v>27299</v>
      </c>
      <c r="F8177" s="884" t="s">
        <v>27299</v>
      </c>
    </row>
    <row r="8178" customFormat="false" ht="15" hidden="false" customHeight="false" outlineLevel="0" collapsed="false">
      <c r="A8178" s="884" t="s">
        <v>28603</v>
      </c>
      <c r="B8178" s="884" t="n">
        <v>2679</v>
      </c>
      <c r="C8178" s="885" t="s">
        <v>31527</v>
      </c>
      <c r="D8178" s="884" t="s">
        <v>28683</v>
      </c>
      <c r="E8178" s="884" t="s">
        <v>29446</v>
      </c>
      <c r="F8178" s="884" t="s">
        <v>29446</v>
      </c>
    </row>
    <row r="8179" customFormat="false" ht="15" hidden="false" customHeight="false" outlineLevel="0" collapsed="false">
      <c r="A8179" s="884" t="s">
        <v>28603</v>
      </c>
      <c r="B8179" s="884" t="n">
        <v>12070</v>
      </c>
      <c r="C8179" s="885" t="s">
        <v>31528</v>
      </c>
      <c r="D8179" s="884" t="s">
        <v>28683</v>
      </c>
      <c r="E8179" s="884" t="s">
        <v>23086</v>
      </c>
      <c r="F8179" s="884" t="s">
        <v>23086</v>
      </c>
    </row>
    <row r="8180" customFormat="false" ht="15" hidden="false" customHeight="false" outlineLevel="0" collapsed="false">
      <c r="A8180" s="884" t="s">
        <v>28603</v>
      </c>
      <c r="B8180" s="884" t="n">
        <v>2675</v>
      </c>
      <c r="C8180" s="885" t="s">
        <v>31529</v>
      </c>
      <c r="D8180" s="884" t="s">
        <v>28683</v>
      </c>
      <c r="E8180" s="884" t="s">
        <v>31489</v>
      </c>
      <c r="F8180" s="884" t="s">
        <v>31489</v>
      </c>
    </row>
    <row r="8181" customFormat="false" ht="15" hidden="false" customHeight="false" outlineLevel="0" collapsed="false">
      <c r="A8181" s="884" t="s">
        <v>28603</v>
      </c>
      <c r="B8181" s="884" t="n">
        <v>12067</v>
      </c>
      <c r="C8181" s="885" t="s">
        <v>31530</v>
      </c>
      <c r="D8181" s="884" t="s">
        <v>28683</v>
      </c>
      <c r="E8181" s="884" t="s">
        <v>11788</v>
      </c>
      <c r="F8181" s="884" t="s">
        <v>11788</v>
      </c>
    </row>
    <row r="8182" customFormat="false" ht="15" hidden="false" customHeight="false" outlineLevel="0" collapsed="false">
      <c r="A8182" s="884" t="s">
        <v>28603</v>
      </c>
      <c r="B8182" s="884" t="n">
        <v>21129</v>
      </c>
      <c r="C8182" s="885" t="s">
        <v>31531</v>
      </c>
      <c r="D8182" s="884" t="s">
        <v>28683</v>
      </c>
      <c r="E8182" s="884" t="s">
        <v>21999</v>
      </c>
      <c r="F8182" s="884" t="s">
        <v>21999</v>
      </c>
    </row>
    <row r="8183" customFormat="false" ht="15" hidden="false" customHeight="false" outlineLevel="0" collapsed="false">
      <c r="A8183" s="884" t="s">
        <v>28603</v>
      </c>
      <c r="B8183" s="884" t="n">
        <v>21136</v>
      </c>
      <c r="C8183" s="885" t="s">
        <v>31532</v>
      </c>
      <c r="D8183" s="884" t="s">
        <v>28683</v>
      </c>
      <c r="E8183" s="884" t="s">
        <v>10909</v>
      </c>
      <c r="F8183" s="884" t="s">
        <v>10909</v>
      </c>
    </row>
    <row r="8184" customFormat="false" ht="15" hidden="false" customHeight="false" outlineLevel="0" collapsed="false">
      <c r="A8184" s="884" t="s">
        <v>28603</v>
      </c>
      <c r="B8184" s="884" t="n">
        <v>21128</v>
      </c>
      <c r="C8184" s="885" t="s">
        <v>31533</v>
      </c>
      <c r="D8184" s="884" t="s">
        <v>28683</v>
      </c>
      <c r="E8184" s="884" t="s">
        <v>31534</v>
      </c>
      <c r="F8184" s="884" t="s">
        <v>31534</v>
      </c>
    </row>
    <row r="8185" customFormat="false" ht="15" hidden="false" customHeight="false" outlineLevel="0" collapsed="false">
      <c r="A8185" s="884" t="s">
        <v>28603</v>
      </c>
      <c r="B8185" s="884" t="n">
        <v>21132</v>
      </c>
      <c r="C8185" s="885" t="s">
        <v>31535</v>
      </c>
      <c r="D8185" s="884" t="s">
        <v>28683</v>
      </c>
      <c r="E8185" s="884" t="s">
        <v>23000</v>
      </c>
      <c r="F8185" s="884" t="s">
        <v>23000</v>
      </c>
    </row>
    <row r="8186" customFormat="false" ht="15" hidden="false" customHeight="false" outlineLevel="0" collapsed="false">
      <c r="A8186" s="884" t="s">
        <v>28603</v>
      </c>
      <c r="B8186" s="884" t="n">
        <v>21130</v>
      </c>
      <c r="C8186" s="885" t="s">
        <v>31536</v>
      </c>
      <c r="D8186" s="884" t="s">
        <v>28683</v>
      </c>
      <c r="E8186" s="884" t="s">
        <v>8975</v>
      </c>
      <c r="F8186" s="884" t="s">
        <v>8975</v>
      </c>
    </row>
    <row r="8187" customFormat="false" ht="15" hidden="false" customHeight="false" outlineLevel="0" collapsed="false">
      <c r="A8187" s="884" t="s">
        <v>28603</v>
      </c>
      <c r="B8187" s="884" t="n">
        <v>21135</v>
      </c>
      <c r="C8187" s="885" t="s">
        <v>31537</v>
      </c>
      <c r="D8187" s="884" t="s">
        <v>28683</v>
      </c>
      <c r="E8187" s="884" t="s">
        <v>31284</v>
      </c>
      <c r="F8187" s="884" t="s">
        <v>31284</v>
      </c>
    </row>
    <row r="8188" customFormat="false" ht="15" hidden="false" customHeight="false" outlineLevel="0" collapsed="false">
      <c r="A8188" s="884" t="s">
        <v>28603</v>
      </c>
      <c r="B8188" s="884" t="n">
        <v>21131</v>
      </c>
      <c r="C8188" s="885" t="s">
        <v>31538</v>
      </c>
      <c r="D8188" s="884" t="s">
        <v>28683</v>
      </c>
      <c r="E8188" s="884" t="s">
        <v>31539</v>
      </c>
      <c r="F8188" s="884" t="s">
        <v>31539</v>
      </c>
    </row>
    <row r="8189" customFormat="false" ht="15" hidden="false" customHeight="false" outlineLevel="0" collapsed="false">
      <c r="A8189" s="884" t="s">
        <v>28603</v>
      </c>
      <c r="B8189" s="884" t="n">
        <v>21134</v>
      </c>
      <c r="C8189" s="885" t="s">
        <v>31540</v>
      </c>
      <c r="D8189" s="884" t="s">
        <v>28683</v>
      </c>
      <c r="E8189" s="884" t="s">
        <v>31541</v>
      </c>
      <c r="F8189" s="884" t="s">
        <v>31541</v>
      </c>
    </row>
    <row r="8190" customFormat="false" ht="15" hidden="false" customHeight="false" outlineLevel="0" collapsed="false">
      <c r="A8190" s="884" t="s">
        <v>28603</v>
      </c>
      <c r="B8190" s="884" t="n">
        <v>21133</v>
      </c>
      <c r="C8190" s="885" t="s">
        <v>31542</v>
      </c>
      <c r="D8190" s="884" t="s">
        <v>28683</v>
      </c>
      <c r="E8190" s="884" t="s">
        <v>31543</v>
      </c>
      <c r="F8190" s="884" t="s">
        <v>31543</v>
      </c>
    </row>
    <row r="8191" customFormat="false" ht="15" hidden="false" customHeight="false" outlineLevel="0" collapsed="false">
      <c r="A8191" s="884" t="s">
        <v>28603</v>
      </c>
      <c r="B8191" s="884" t="n">
        <v>40401</v>
      </c>
      <c r="C8191" s="885" t="s">
        <v>31544</v>
      </c>
      <c r="D8191" s="884" t="s">
        <v>28683</v>
      </c>
      <c r="E8191" s="884" t="s">
        <v>23402</v>
      </c>
      <c r="F8191" s="884" t="s">
        <v>23402</v>
      </c>
    </row>
    <row r="8192" customFormat="false" ht="15" hidden="false" customHeight="false" outlineLevel="0" collapsed="false">
      <c r="A8192" s="884" t="s">
        <v>28603</v>
      </c>
      <c r="B8192" s="884" t="n">
        <v>40402</v>
      </c>
      <c r="C8192" s="885" t="s">
        <v>31545</v>
      </c>
      <c r="D8192" s="884" t="s">
        <v>28683</v>
      </c>
      <c r="E8192" s="884" t="s">
        <v>9381</v>
      </c>
      <c r="F8192" s="884" t="s">
        <v>9381</v>
      </c>
    </row>
    <row r="8193" customFormat="false" ht="15" hidden="false" customHeight="false" outlineLevel="0" collapsed="false">
      <c r="A8193" s="884" t="s">
        <v>28603</v>
      </c>
      <c r="B8193" s="884" t="n">
        <v>40400</v>
      </c>
      <c r="C8193" s="885" t="s">
        <v>31546</v>
      </c>
      <c r="D8193" s="884" t="s">
        <v>28683</v>
      </c>
      <c r="E8193" s="884" t="s">
        <v>9812</v>
      </c>
      <c r="F8193" s="884" t="s">
        <v>9812</v>
      </c>
    </row>
    <row r="8194" customFormat="false" ht="23.25" hidden="false" customHeight="false" outlineLevel="0" collapsed="false">
      <c r="A8194" s="884" t="s">
        <v>28603</v>
      </c>
      <c r="B8194" s="884" t="n">
        <v>2504</v>
      </c>
      <c r="C8194" s="885" t="s">
        <v>31547</v>
      </c>
      <c r="D8194" s="884" t="s">
        <v>28683</v>
      </c>
      <c r="E8194" s="884" t="s">
        <v>25059</v>
      </c>
      <c r="F8194" s="884" t="s">
        <v>25059</v>
      </c>
    </row>
    <row r="8195" customFormat="false" ht="23.25" hidden="false" customHeight="false" outlineLevel="0" collapsed="false">
      <c r="A8195" s="884" t="s">
        <v>28603</v>
      </c>
      <c r="B8195" s="884" t="n">
        <v>2501</v>
      </c>
      <c r="C8195" s="885" t="s">
        <v>31548</v>
      </c>
      <c r="D8195" s="884" t="s">
        <v>28683</v>
      </c>
      <c r="E8195" s="884" t="s">
        <v>18779</v>
      </c>
      <c r="F8195" s="884" t="s">
        <v>18779</v>
      </c>
    </row>
    <row r="8196" customFormat="false" ht="23.25" hidden="false" customHeight="false" outlineLevel="0" collapsed="false">
      <c r="A8196" s="884" t="s">
        <v>28603</v>
      </c>
      <c r="B8196" s="884" t="n">
        <v>2502</v>
      </c>
      <c r="C8196" s="885" t="s">
        <v>31549</v>
      </c>
      <c r="D8196" s="884" t="s">
        <v>28683</v>
      </c>
      <c r="E8196" s="884" t="s">
        <v>10064</v>
      </c>
      <c r="F8196" s="884" t="s">
        <v>10064</v>
      </c>
    </row>
    <row r="8197" customFormat="false" ht="23.25" hidden="false" customHeight="false" outlineLevel="0" collapsed="false">
      <c r="A8197" s="884" t="s">
        <v>28603</v>
      </c>
      <c r="B8197" s="884" t="n">
        <v>2503</v>
      </c>
      <c r="C8197" s="885" t="s">
        <v>31550</v>
      </c>
      <c r="D8197" s="884" t="s">
        <v>28683</v>
      </c>
      <c r="E8197" s="884" t="s">
        <v>29797</v>
      </c>
      <c r="F8197" s="884" t="s">
        <v>29797</v>
      </c>
    </row>
    <row r="8198" customFormat="false" ht="23.25" hidden="false" customHeight="false" outlineLevel="0" collapsed="false">
      <c r="A8198" s="884" t="s">
        <v>28603</v>
      </c>
      <c r="B8198" s="884" t="n">
        <v>2500</v>
      </c>
      <c r="C8198" s="885" t="s">
        <v>31551</v>
      </c>
      <c r="D8198" s="884" t="s">
        <v>28683</v>
      </c>
      <c r="E8198" s="884" t="s">
        <v>31552</v>
      </c>
      <c r="F8198" s="884" t="s">
        <v>31552</v>
      </c>
    </row>
    <row r="8199" customFormat="false" ht="23.25" hidden="false" customHeight="false" outlineLevel="0" collapsed="false">
      <c r="A8199" s="884" t="s">
        <v>28603</v>
      </c>
      <c r="B8199" s="884" t="n">
        <v>2505</v>
      </c>
      <c r="C8199" s="885" t="s">
        <v>31553</v>
      </c>
      <c r="D8199" s="884" t="s">
        <v>28683</v>
      </c>
      <c r="E8199" s="884" t="s">
        <v>24241</v>
      </c>
      <c r="F8199" s="884" t="s">
        <v>24241</v>
      </c>
    </row>
    <row r="8200" customFormat="false" ht="15" hidden="false" customHeight="false" outlineLevel="0" collapsed="false">
      <c r="A8200" s="884" t="s">
        <v>28603</v>
      </c>
      <c r="B8200" s="884" t="n">
        <v>12056</v>
      </c>
      <c r="C8200" s="885" t="s">
        <v>31554</v>
      </c>
      <c r="D8200" s="884" t="s">
        <v>28683</v>
      </c>
      <c r="E8200" s="884" t="s">
        <v>31555</v>
      </c>
      <c r="F8200" s="884" t="s">
        <v>31555</v>
      </c>
    </row>
    <row r="8201" customFormat="false" ht="15" hidden="false" customHeight="false" outlineLevel="0" collapsed="false">
      <c r="A8201" s="884" t="s">
        <v>28603</v>
      </c>
      <c r="B8201" s="884" t="n">
        <v>12057</v>
      </c>
      <c r="C8201" s="885" t="s">
        <v>31556</v>
      </c>
      <c r="D8201" s="884" t="s">
        <v>28683</v>
      </c>
      <c r="E8201" s="884" t="s">
        <v>14445</v>
      </c>
      <c r="F8201" s="884" t="s">
        <v>14445</v>
      </c>
    </row>
    <row r="8202" customFormat="false" ht="15" hidden="false" customHeight="false" outlineLevel="0" collapsed="false">
      <c r="A8202" s="884" t="s">
        <v>28603</v>
      </c>
      <c r="B8202" s="884" t="n">
        <v>12059</v>
      </c>
      <c r="C8202" s="885" t="s">
        <v>31557</v>
      </c>
      <c r="D8202" s="884" t="s">
        <v>28683</v>
      </c>
      <c r="E8202" s="884" t="s">
        <v>19839</v>
      </c>
      <c r="F8202" s="884" t="s">
        <v>19839</v>
      </c>
    </row>
    <row r="8203" customFormat="false" ht="15" hidden="false" customHeight="false" outlineLevel="0" collapsed="false">
      <c r="A8203" s="884" t="s">
        <v>28603</v>
      </c>
      <c r="B8203" s="884" t="n">
        <v>12058</v>
      </c>
      <c r="C8203" s="885" t="s">
        <v>31558</v>
      </c>
      <c r="D8203" s="884" t="s">
        <v>28683</v>
      </c>
      <c r="E8203" s="884" t="s">
        <v>8561</v>
      </c>
      <c r="F8203" s="884" t="s">
        <v>8561</v>
      </c>
    </row>
    <row r="8204" customFormat="false" ht="15" hidden="false" customHeight="false" outlineLevel="0" collapsed="false">
      <c r="A8204" s="884" t="s">
        <v>28603</v>
      </c>
      <c r="B8204" s="884" t="n">
        <v>12060</v>
      </c>
      <c r="C8204" s="885" t="s">
        <v>31559</v>
      </c>
      <c r="D8204" s="884" t="s">
        <v>28683</v>
      </c>
      <c r="E8204" s="884" t="s">
        <v>31560</v>
      </c>
      <c r="F8204" s="884" t="s">
        <v>31560</v>
      </c>
    </row>
    <row r="8205" customFormat="false" ht="15" hidden="false" customHeight="false" outlineLevel="0" collapsed="false">
      <c r="A8205" s="884" t="s">
        <v>28603</v>
      </c>
      <c r="B8205" s="884" t="n">
        <v>12061</v>
      </c>
      <c r="C8205" s="885" t="s">
        <v>31561</v>
      </c>
      <c r="D8205" s="884" t="s">
        <v>28683</v>
      </c>
      <c r="E8205" s="884" t="s">
        <v>31562</v>
      </c>
      <c r="F8205" s="884" t="s">
        <v>31562</v>
      </c>
    </row>
    <row r="8206" customFormat="false" ht="15" hidden="false" customHeight="false" outlineLevel="0" collapsed="false">
      <c r="A8206" s="884" t="s">
        <v>28603</v>
      </c>
      <c r="B8206" s="884" t="n">
        <v>12062</v>
      </c>
      <c r="C8206" s="885" t="s">
        <v>31563</v>
      </c>
      <c r="D8206" s="884" t="s">
        <v>28683</v>
      </c>
      <c r="E8206" s="884" t="s">
        <v>31564</v>
      </c>
      <c r="F8206" s="884" t="s">
        <v>31564</v>
      </c>
    </row>
    <row r="8207" customFormat="false" ht="15" hidden="false" customHeight="false" outlineLevel="0" collapsed="false">
      <c r="A8207" s="884" t="s">
        <v>28603</v>
      </c>
      <c r="B8207" s="884" t="n">
        <v>21137</v>
      </c>
      <c r="C8207" s="885" t="s">
        <v>31565</v>
      </c>
      <c r="D8207" s="884" t="s">
        <v>28683</v>
      </c>
      <c r="E8207" s="884" t="s">
        <v>28830</v>
      </c>
      <c r="F8207" s="884" t="s">
        <v>28830</v>
      </c>
    </row>
    <row r="8208" customFormat="false" ht="15" hidden="false" customHeight="false" outlineLevel="0" collapsed="false">
      <c r="A8208" s="884" t="s">
        <v>28603</v>
      </c>
      <c r="B8208" s="884" t="n">
        <v>2687</v>
      </c>
      <c r="C8208" s="885" t="s">
        <v>31566</v>
      </c>
      <c r="D8208" s="884" t="s">
        <v>28683</v>
      </c>
      <c r="E8208" s="884" t="s">
        <v>23788</v>
      </c>
      <c r="F8208" s="884" t="s">
        <v>23788</v>
      </c>
    </row>
    <row r="8209" customFormat="false" ht="15" hidden="false" customHeight="false" outlineLevel="0" collapsed="false">
      <c r="A8209" s="884" t="s">
        <v>28603</v>
      </c>
      <c r="B8209" s="884" t="n">
        <v>2689</v>
      </c>
      <c r="C8209" s="885" t="s">
        <v>31567</v>
      </c>
      <c r="D8209" s="884" t="s">
        <v>28683</v>
      </c>
      <c r="E8209" s="884" t="s">
        <v>10665</v>
      </c>
      <c r="F8209" s="884" t="s">
        <v>10665</v>
      </c>
    </row>
    <row r="8210" customFormat="false" ht="15" hidden="false" customHeight="false" outlineLevel="0" collapsed="false">
      <c r="A8210" s="884" t="s">
        <v>28603</v>
      </c>
      <c r="B8210" s="884" t="n">
        <v>2688</v>
      </c>
      <c r="C8210" s="885" t="s">
        <v>31568</v>
      </c>
      <c r="D8210" s="884" t="s">
        <v>28683</v>
      </c>
      <c r="E8210" s="884" t="s">
        <v>27857</v>
      </c>
      <c r="F8210" s="884" t="s">
        <v>27857</v>
      </c>
    </row>
    <row r="8211" customFormat="false" ht="15" hidden="false" customHeight="false" outlineLevel="0" collapsed="false">
      <c r="A8211" s="884" t="s">
        <v>28603</v>
      </c>
      <c r="B8211" s="884" t="n">
        <v>2690</v>
      </c>
      <c r="C8211" s="885" t="s">
        <v>31569</v>
      </c>
      <c r="D8211" s="884" t="s">
        <v>28683</v>
      </c>
      <c r="E8211" s="884" t="s">
        <v>11443</v>
      </c>
      <c r="F8211" s="884" t="s">
        <v>11443</v>
      </c>
    </row>
    <row r="8212" customFormat="false" ht="15" hidden="false" customHeight="false" outlineLevel="0" collapsed="false">
      <c r="A8212" s="884" t="s">
        <v>28603</v>
      </c>
      <c r="B8212" s="884" t="n">
        <v>39243</v>
      </c>
      <c r="C8212" s="885" t="s">
        <v>31570</v>
      </c>
      <c r="D8212" s="884" t="s">
        <v>28683</v>
      </c>
      <c r="E8212" s="884" t="s">
        <v>11324</v>
      </c>
      <c r="F8212" s="884" t="s">
        <v>11324</v>
      </c>
    </row>
    <row r="8213" customFormat="false" ht="15" hidden="false" customHeight="false" outlineLevel="0" collapsed="false">
      <c r="A8213" s="884" t="s">
        <v>28603</v>
      </c>
      <c r="B8213" s="884" t="n">
        <v>39244</v>
      </c>
      <c r="C8213" s="885" t="s">
        <v>31571</v>
      </c>
      <c r="D8213" s="884" t="s">
        <v>28683</v>
      </c>
      <c r="E8213" s="884" t="s">
        <v>11472</v>
      </c>
      <c r="F8213" s="884" t="s">
        <v>11472</v>
      </c>
    </row>
    <row r="8214" customFormat="false" ht="15" hidden="false" customHeight="false" outlineLevel="0" collapsed="false">
      <c r="A8214" s="884" t="s">
        <v>28603</v>
      </c>
      <c r="B8214" s="884" t="n">
        <v>39245</v>
      </c>
      <c r="C8214" s="885" t="s">
        <v>31572</v>
      </c>
      <c r="D8214" s="884" t="s">
        <v>28683</v>
      </c>
      <c r="E8214" s="884" t="s">
        <v>31057</v>
      </c>
      <c r="F8214" s="884" t="s">
        <v>31057</v>
      </c>
    </row>
    <row r="8215" customFormat="false" ht="15" hidden="false" customHeight="false" outlineLevel="0" collapsed="false">
      <c r="A8215" s="884" t="s">
        <v>28603</v>
      </c>
      <c r="B8215" s="884" t="n">
        <v>39254</v>
      </c>
      <c r="C8215" s="885" t="s">
        <v>31573</v>
      </c>
      <c r="D8215" s="884" t="s">
        <v>28683</v>
      </c>
      <c r="E8215" s="884" t="s">
        <v>24028</v>
      </c>
      <c r="F8215" s="884" t="s">
        <v>24028</v>
      </c>
    </row>
    <row r="8216" customFormat="false" ht="15" hidden="false" customHeight="false" outlineLevel="0" collapsed="false">
      <c r="A8216" s="884" t="s">
        <v>28603</v>
      </c>
      <c r="B8216" s="884" t="n">
        <v>39255</v>
      </c>
      <c r="C8216" s="885" t="s">
        <v>31574</v>
      </c>
      <c r="D8216" s="884" t="s">
        <v>28683</v>
      </c>
      <c r="E8216" s="884" t="s">
        <v>20591</v>
      </c>
      <c r="F8216" s="884" t="s">
        <v>20591</v>
      </c>
    </row>
    <row r="8217" customFormat="false" ht="15" hidden="false" customHeight="false" outlineLevel="0" collapsed="false">
      <c r="A8217" s="884" t="s">
        <v>28603</v>
      </c>
      <c r="B8217" s="884" t="n">
        <v>39253</v>
      </c>
      <c r="C8217" s="885" t="s">
        <v>31575</v>
      </c>
      <c r="D8217" s="884" t="s">
        <v>28683</v>
      </c>
      <c r="E8217" s="884" t="s">
        <v>15868</v>
      </c>
      <c r="F8217" s="884" t="s">
        <v>15868</v>
      </c>
    </row>
    <row r="8218" customFormat="false" ht="23.25" hidden="false" customHeight="false" outlineLevel="0" collapsed="false">
      <c r="A8218" s="884" t="s">
        <v>28603</v>
      </c>
      <c r="B8218" s="884" t="n">
        <v>2446</v>
      </c>
      <c r="C8218" s="885" t="s">
        <v>31576</v>
      </c>
      <c r="D8218" s="884" t="s">
        <v>28683</v>
      </c>
      <c r="E8218" s="884" t="s">
        <v>25008</v>
      </c>
      <c r="F8218" s="884" t="s">
        <v>25008</v>
      </c>
    </row>
    <row r="8219" customFormat="false" ht="23.25" hidden="false" customHeight="false" outlineLevel="0" collapsed="false">
      <c r="A8219" s="884" t="s">
        <v>28603</v>
      </c>
      <c r="B8219" s="884" t="n">
        <v>2442</v>
      </c>
      <c r="C8219" s="885" t="s">
        <v>31577</v>
      </c>
      <c r="D8219" s="884" t="s">
        <v>28683</v>
      </c>
      <c r="E8219" s="884" t="s">
        <v>16014</v>
      </c>
      <c r="F8219" s="884" t="s">
        <v>16014</v>
      </c>
    </row>
    <row r="8220" customFormat="false" ht="23.25" hidden="false" customHeight="false" outlineLevel="0" collapsed="false">
      <c r="A8220" s="884" t="s">
        <v>28603</v>
      </c>
      <c r="B8220" s="884" t="n">
        <v>39246</v>
      </c>
      <c r="C8220" s="885" t="s">
        <v>31578</v>
      </c>
      <c r="D8220" s="884" t="s">
        <v>28683</v>
      </c>
      <c r="E8220" s="884" t="s">
        <v>11381</v>
      </c>
      <c r="F8220" s="884" t="s">
        <v>11381</v>
      </c>
    </row>
    <row r="8221" customFormat="false" ht="23.25" hidden="false" customHeight="false" outlineLevel="0" collapsed="false">
      <c r="A8221" s="884" t="s">
        <v>28603</v>
      </c>
      <c r="B8221" s="884" t="n">
        <v>39247</v>
      </c>
      <c r="C8221" s="885" t="s">
        <v>31579</v>
      </c>
      <c r="D8221" s="884" t="s">
        <v>28683</v>
      </c>
      <c r="E8221" s="884" t="s">
        <v>9040</v>
      </c>
      <c r="F8221" s="884" t="s">
        <v>9040</v>
      </c>
    </row>
    <row r="8222" customFormat="false" ht="23.25" hidden="false" customHeight="false" outlineLevel="0" collapsed="false">
      <c r="A8222" s="884" t="s">
        <v>28603</v>
      </c>
      <c r="B8222" s="884" t="n">
        <v>39248</v>
      </c>
      <c r="C8222" s="885" t="s">
        <v>31580</v>
      </c>
      <c r="D8222" s="884" t="s">
        <v>28683</v>
      </c>
      <c r="E8222" s="884" t="s">
        <v>21963</v>
      </c>
      <c r="F8222" s="884" t="s">
        <v>21963</v>
      </c>
    </row>
    <row r="8223" customFormat="false" ht="15" hidden="false" customHeight="false" outlineLevel="0" collapsed="false">
      <c r="A8223" s="884" t="s">
        <v>28603</v>
      </c>
      <c r="B8223" s="884" t="n">
        <v>2438</v>
      </c>
      <c r="C8223" s="885" t="s">
        <v>31581</v>
      </c>
      <c r="D8223" s="884" t="s">
        <v>28608</v>
      </c>
      <c r="E8223" s="884" t="s">
        <v>21861</v>
      </c>
      <c r="F8223" s="884" t="s">
        <v>31582</v>
      </c>
    </row>
    <row r="8224" customFormat="false" ht="15" hidden="false" customHeight="false" outlineLevel="0" collapsed="false">
      <c r="A8224" s="884" t="s">
        <v>28603</v>
      </c>
      <c r="B8224" s="884" t="n">
        <v>40922</v>
      </c>
      <c r="C8224" s="885" t="s">
        <v>31583</v>
      </c>
      <c r="D8224" s="884" t="s">
        <v>28853</v>
      </c>
      <c r="E8224" s="884" t="s">
        <v>31584</v>
      </c>
      <c r="F8224" s="884" t="s">
        <v>31585</v>
      </c>
    </row>
    <row r="8225" customFormat="false" ht="23.25" hidden="false" customHeight="false" outlineLevel="0" collapsed="false">
      <c r="A8225" s="884" t="s">
        <v>28603</v>
      </c>
      <c r="B8225" s="884" t="n">
        <v>36486</v>
      </c>
      <c r="C8225" s="885" t="s">
        <v>31586</v>
      </c>
      <c r="D8225" s="884" t="s">
        <v>28605</v>
      </c>
      <c r="E8225" s="884" t="s">
        <v>31587</v>
      </c>
      <c r="F8225" s="884" t="s">
        <v>31587</v>
      </c>
    </row>
    <row r="8226" customFormat="false" ht="23.25" hidden="false" customHeight="false" outlineLevel="0" collapsed="false">
      <c r="A8226" s="884" t="s">
        <v>28603</v>
      </c>
      <c r="B8226" s="884" t="n">
        <v>37777</v>
      </c>
      <c r="C8226" s="885" t="s">
        <v>31588</v>
      </c>
      <c r="D8226" s="884" t="s">
        <v>28605</v>
      </c>
      <c r="E8226" s="884" t="s">
        <v>31589</v>
      </c>
      <c r="F8226" s="884" t="s">
        <v>31589</v>
      </c>
    </row>
    <row r="8227" customFormat="false" ht="15" hidden="false" customHeight="false" outlineLevel="0" collapsed="false">
      <c r="A8227" s="884" t="s">
        <v>28603</v>
      </c>
      <c r="B8227" s="884" t="n">
        <v>12624</v>
      </c>
      <c r="C8227" s="885" t="s">
        <v>31590</v>
      </c>
      <c r="D8227" s="884" t="s">
        <v>28605</v>
      </c>
      <c r="E8227" s="884" t="s">
        <v>16080</v>
      </c>
      <c r="F8227" s="884" t="s">
        <v>16080</v>
      </c>
    </row>
    <row r="8228" customFormat="false" ht="23.25" hidden="false" customHeight="false" outlineLevel="0" collapsed="false">
      <c r="A8228" s="884" t="s">
        <v>28603</v>
      </c>
      <c r="B8228" s="884" t="n">
        <v>10638</v>
      </c>
      <c r="C8228" s="885" t="s">
        <v>31591</v>
      </c>
      <c r="D8228" s="884" t="s">
        <v>28605</v>
      </c>
      <c r="E8228" s="884" t="s">
        <v>31592</v>
      </c>
      <c r="F8228" s="884" t="s">
        <v>31592</v>
      </c>
    </row>
    <row r="8229" customFormat="false" ht="23.25" hidden="false" customHeight="false" outlineLevel="0" collapsed="false">
      <c r="A8229" s="884" t="s">
        <v>28603</v>
      </c>
      <c r="B8229" s="884" t="n">
        <v>10635</v>
      </c>
      <c r="C8229" s="885" t="s">
        <v>31593</v>
      </c>
      <c r="D8229" s="884" t="s">
        <v>28605</v>
      </c>
      <c r="E8229" s="884" t="s">
        <v>31594</v>
      </c>
      <c r="F8229" s="884" t="s">
        <v>31594</v>
      </c>
    </row>
    <row r="8230" customFormat="false" ht="23.25" hidden="false" customHeight="false" outlineLevel="0" collapsed="false">
      <c r="A8230" s="884" t="s">
        <v>28603</v>
      </c>
      <c r="B8230" s="884" t="n">
        <v>10634</v>
      </c>
      <c r="C8230" s="885" t="s">
        <v>31595</v>
      </c>
      <c r="D8230" s="884" t="s">
        <v>28605</v>
      </c>
      <c r="E8230" s="884" t="s">
        <v>31596</v>
      </c>
      <c r="F8230" s="884" t="s">
        <v>31596</v>
      </c>
    </row>
    <row r="8231" customFormat="false" ht="23.25" hidden="false" customHeight="false" outlineLevel="0" collapsed="false">
      <c r="A8231" s="884" t="s">
        <v>28603</v>
      </c>
      <c r="B8231" s="884" t="n">
        <v>10636</v>
      </c>
      <c r="C8231" s="885" t="s">
        <v>31597</v>
      </c>
      <c r="D8231" s="884" t="s">
        <v>28605</v>
      </c>
      <c r="E8231" s="884" t="s">
        <v>31598</v>
      </c>
      <c r="F8231" s="884" t="s">
        <v>31598</v>
      </c>
    </row>
    <row r="8232" customFormat="false" ht="23.25" hidden="false" customHeight="false" outlineLevel="0" collapsed="false">
      <c r="A8232" s="884" t="s">
        <v>28603</v>
      </c>
      <c r="B8232" s="884" t="n">
        <v>10637</v>
      </c>
      <c r="C8232" s="885" t="s">
        <v>31599</v>
      </c>
      <c r="D8232" s="884" t="s">
        <v>28605</v>
      </c>
      <c r="E8232" s="884" t="s">
        <v>31600</v>
      </c>
      <c r="F8232" s="884" t="s">
        <v>31600</v>
      </c>
    </row>
    <row r="8233" customFormat="false" ht="15" hidden="false" customHeight="false" outlineLevel="0" collapsed="false">
      <c r="A8233" s="884" t="s">
        <v>28603</v>
      </c>
      <c r="B8233" s="884" t="n">
        <v>517</v>
      </c>
      <c r="C8233" s="885" t="s">
        <v>31601</v>
      </c>
      <c r="D8233" s="884" t="s">
        <v>28692</v>
      </c>
      <c r="E8233" s="884" t="s">
        <v>20553</v>
      </c>
      <c r="F8233" s="884" t="s">
        <v>20553</v>
      </c>
    </row>
    <row r="8234" customFormat="false" ht="23.25" hidden="false" customHeight="false" outlineLevel="0" collapsed="false">
      <c r="A8234" s="884" t="s">
        <v>28603</v>
      </c>
      <c r="B8234" s="884" t="n">
        <v>41904</v>
      </c>
      <c r="C8234" s="885" t="s">
        <v>31602</v>
      </c>
      <c r="D8234" s="884" t="s">
        <v>30284</v>
      </c>
      <c r="E8234" s="884" t="s">
        <v>31603</v>
      </c>
      <c r="F8234" s="884" t="s">
        <v>31603</v>
      </c>
    </row>
    <row r="8235" customFormat="false" ht="23.25" hidden="false" customHeight="false" outlineLevel="0" collapsed="false">
      <c r="A8235" s="884" t="s">
        <v>28603</v>
      </c>
      <c r="B8235" s="884" t="n">
        <v>41902</v>
      </c>
      <c r="C8235" s="885" t="s">
        <v>31604</v>
      </c>
      <c r="D8235" s="884" t="s">
        <v>28689</v>
      </c>
      <c r="E8235" s="884" t="s">
        <v>11635</v>
      </c>
      <c r="F8235" s="884" t="s">
        <v>11635</v>
      </c>
    </row>
    <row r="8236" customFormat="false" ht="23.25" hidden="false" customHeight="false" outlineLevel="0" collapsed="false">
      <c r="A8236" s="884" t="s">
        <v>28603</v>
      </c>
      <c r="B8236" s="884" t="n">
        <v>41905</v>
      </c>
      <c r="C8236" s="885" t="s">
        <v>31605</v>
      </c>
      <c r="D8236" s="884" t="s">
        <v>28689</v>
      </c>
      <c r="E8236" s="884" t="s">
        <v>27329</v>
      </c>
      <c r="F8236" s="884" t="s">
        <v>27329</v>
      </c>
    </row>
    <row r="8237" customFormat="false" ht="23.25" hidden="false" customHeight="false" outlineLevel="0" collapsed="false">
      <c r="A8237" s="884" t="s">
        <v>28603</v>
      </c>
      <c r="B8237" s="884" t="n">
        <v>41903</v>
      </c>
      <c r="C8237" s="885" t="s">
        <v>31606</v>
      </c>
      <c r="D8237" s="884" t="s">
        <v>28689</v>
      </c>
      <c r="E8237" s="884" t="s">
        <v>24766</v>
      </c>
      <c r="F8237" s="884" t="s">
        <v>24766</v>
      </c>
    </row>
    <row r="8238" customFormat="false" ht="15" hidden="false" customHeight="false" outlineLevel="0" collapsed="false">
      <c r="A8238" s="884" t="s">
        <v>28603</v>
      </c>
      <c r="B8238" s="884" t="n">
        <v>37534</v>
      </c>
      <c r="C8238" s="885" t="s">
        <v>31607</v>
      </c>
      <c r="D8238" s="884" t="s">
        <v>28689</v>
      </c>
      <c r="E8238" s="884" t="s">
        <v>8848</v>
      </c>
      <c r="F8238" s="884" t="s">
        <v>8848</v>
      </c>
    </row>
    <row r="8239" customFormat="false" ht="15" hidden="false" customHeight="false" outlineLevel="0" collapsed="false">
      <c r="A8239" s="884" t="s">
        <v>28603</v>
      </c>
      <c r="B8239" s="884" t="n">
        <v>37535</v>
      </c>
      <c r="C8239" s="885" t="s">
        <v>31608</v>
      </c>
      <c r="D8239" s="884" t="s">
        <v>28689</v>
      </c>
      <c r="E8239" s="884" t="s">
        <v>8848</v>
      </c>
      <c r="F8239" s="884" t="s">
        <v>8848</v>
      </c>
    </row>
    <row r="8240" customFormat="false" ht="15" hidden="false" customHeight="false" outlineLevel="0" collapsed="false">
      <c r="A8240" s="884" t="s">
        <v>28603</v>
      </c>
      <c r="B8240" s="884" t="n">
        <v>37533</v>
      </c>
      <c r="C8240" s="885" t="s">
        <v>31609</v>
      </c>
      <c r="D8240" s="884" t="s">
        <v>28689</v>
      </c>
      <c r="E8240" s="884" t="s">
        <v>8848</v>
      </c>
      <c r="F8240" s="884" t="s">
        <v>8848</v>
      </c>
    </row>
    <row r="8241" customFormat="false" ht="15" hidden="false" customHeight="false" outlineLevel="0" collapsed="false">
      <c r="A8241" s="884" t="s">
        <v>28603</v>
      </c>
      <c r="B8241" s="884" t="n">
        <v>37537</v>
      </c>
      <c r="C8241" s="885" t="s">
        <v>31610</v>
      </c>
      <c r="D8241" s="884" t="s">
        <v>28689</v>
      </c>
      <c r="E8241" s="884" t="s">
        <v>9440</v>
      </c>
      <c r="F8241" s="884" t="s">
        <v>9440</v>
      </c>
    </row>
    <row r="8242" customFormat="false" ht="15" hidden="false" customHeight="false" outlineLevel="0" collapsed="false">
      <c r="A8242" s="884" t="s">
        <v>28603</v>
      </c>
      <c r="B8242" s="884" t="n">
        <v>37536</v>
      </c>
      <c r="C8242" s="885" t="s">
        <v>31611</v>
      </c>
      <c r="D8242" s="884" t="s">
        <v>28689</v>
      </c>
      <c r="E8242" s="884" t="s">
        <v>9440</v>
      </c>
      <c r="F8242" s="884" t="s">
        <v>9440</v>
      </c>
    </row>
    <row r="8243" customFormat="false" ht="15" hidden="false" customHeight="false" outlineLevel="0" collapsed="false">
      <c r="A8243" s="884" t="s">
        <v>28603</v>
      </c>
      <c r="B8243" s="884" t="n">
        <v>37532</v>
      </c>
      <c r="C8243" s="885" t="s">
        <v>31612</v>
      </c>
      <c r="D8243" s="884" t="s">
        <v>28689</v>
      </c>
      <c r="E8243" s="884" t="s">
        <v>9440</v>
      </c>
      <c r="F8243" s="884" t="s">
        <v>9440</v>
      </c>
    </row>
    <row r="8244" customFormat="false" ht="15" hidden="false" customHeight="false" outlineLevel="0" collapsed="false">
      <c r="A8244" s="884" t="s">
        <v>28603</v>
      </c>
      <c r="B8244" s="884" t="n">
        <v>2696</v>
      </c>
      <c r="C8244" s="885" t="s">
        <v>31613</v>
      </c>
      <c r="D8244" s="884" t="s">
        <v>28608</v>
      </c>
      <c r="E8244" s="884" t="s">
        <v>30771</v>
      </c>
      <c r="F8244" s="884" t="s">
        <v>16753</v>
      </c>
    </row>
    <row r="8245" customFormat="false" ht="15" hidden="false" customHeight="false" outlineLevel="0" collapsed="false">
      <c r="A8245" s="884" t="s">
        <v>28603</v>
      </c>
      <c r="B8245" s="884" t="n">
        <v>40928</v>
      </c>
      <c r="C8245" s="885" t="s">
        <v>31614</v>
      </c>
      <c r="D8245" s="884" t="s">
        <v>28853</v>
      </c>
      <c r="E8245" s="884" t="s">
        <v>31615</v>
      </c>
      <c r="F8245" s="884" t="s">
        <v>31616</v>
      </c>
    </row>
    <row r="8246" customFormat="false" ht="15" hidden="false" customHeight="false" outlineLevel="0" collapsed="false">
      <c r="A8246" s="884" t="s">
        <v>28603</v>
      </c>
      <c r="B8246" s="884" t="n">
        <v>4083</v>
      </c>
      <c r="C8246" s="885" t="s">
        <v>31617</v>
      </c>
      <c r="D8246" s="884" t="s">
        <v>28608</v>
      </c>
      <c r="E8246" s="884" t="s">
        <v>30495</v>
      </c>
      <c r="F8246" s="884" t="s">
        <v>12705</v>
      </c>
    </row>
    <row r="8247" customFormat="false" ht="15" hidden="false" customHeight="false" outlineLevel="0" collapsed="false">
      <c r="A8247" s="884" t="s">
        <v>28603</v>
      </c>
      <c r="B8247" s="884" t="n">
        <v>40818</v>
      </c>
      <c r="C8247" s="885" t="s">
        <v>31618</v>
      </c>
      <c r="D8247" s="884" t="s">
        <v>28853</v>
      </c>
      <c r="E8247" s="884" t="s">
        <v>31619</v>
      </c>
      <c r="F8247" s="884" t="s">
        <v>31620</v>
      </c>
    </row>
    <row r="8248" customFormat="false" ht="15" hidden="false" customHeight="false" outlineLevel="0" collapsed="false">
      <c r="A8248" s="884" t="s">
        <v>28603</v>
      </c>
      <c r="B8248" s="884" t="n">
        <v>2705</v>
      </c>
      <c r="C8248" s="885" t="s">
        <v>31621</v>
      </c>
      <c r="D8248" s="884" t="s">
        <v>31622</v>
      </c>
      <c r="E8248" s="884" t="s">
        <v>23409</v>
      </c>
      <c r="F8248" s="884" t="s">
        <v>23409</v>
      </c>
    </row>
    <row r="8249" customFormat="false" ht="23.25" hidden="false" customHeight="false" outlineLevel="0" collapsed="false">
      <c r="A8249" s="884" t="s">
        <v>28603</v>
      </c>
      <c r="B8249" s="884" t="n">
        <v>14250</v>
      </c>
      <c r="C8249" s="885" t="s">
        <v>31623</v>
      </c>
      <c r="D8249" s="884" t="s">
        <v>31622</v>
      </c>
      <c r="E8249" s="884" t="s">
        <v>27019</v>
      </c>
      <c r="F8249" s="884" t="s">
        <v>27019</v>
      </c>
    </row>
    <row r="8250" customFormat="false" ht="15" hidden="false" customHeight="false" outlineLevel="0" collapsed="false">
      <c r="A8250" s="884" t="s">
        <v>28603</v>
      </c>
      <c r="B8250" s="884" t="n">
        <v>11683</v>
      </c>
      <c r="C8250" s="885" t="s">
        <v>31624</v>
      </c>
      <c r="D8250" s="884" t="s">
        <v>28605</v>
      </c>
      <c r="E8250" s="884" t="s">
        <v>20006</v>
      </c>
      <c r="F8250" s="884" t="s">
        <v>20006</v>
      </c>
    </row>
    <row r="8251" customFormat="false" ht="15" hidden="false" customHeight="false" outlineLevel="0" collapsed="false">
      <c r="A8251" s="884" t="s">
        <v>28603</v>
      </c>
      <c r="B8251" s="884" t="n">
        <v>11684</v>
      </c>
      <c r="C8251" s="885" t="s">
        <v>31625</v>
      </c>
      <c r="D8251" s="884" t="s">
        <v>28605</v>
      </c>
      <c r="E8251" s="884" t="s">
        <v>20965</v>
      </c>
      <c r="F8251" s="884" t="s">
        <v>20965</v>
      </c>
    </row>
    <row r="8252" customFormat="false" ht="15" hidden="false" customHeight="false" outlineLevel="0" collapsed="false">
      <c r="A8252" s="884" t="s">
        <v>28603</v>
      </c>
      <c r="B8252" s="884" t="n">
        <v>6141</v>
      </c>
      <c r="C8252" s="885" t="s">
        <v>31626</v>
      </c>
      <c r="D8252" s="884" t="s">
        <v>28605</v>
      </c>
      <c r="E8252" s="884" t="s">
        <v>23902</v>
      </c>
      <c r="F8252" s="884" t="s">
        <v>23902</v>
      </c>
    </row>
    <row r="8253" customFormat="false" ht="15" hidden="false" customHeight="false" outlineLevel="0" collapsed="false">
      <c r="A8253" s="884" t="s">
        <v>28603</v>
      </c>
      <c r="B8253" s="884" t="n">
        <v>11681</v>
      </c>
      <c r="C8253" s="885" t="s">
        <v>31627</v>
      </c>
      <c r="D8253" s="884" t="s">
        <v>28605</v>
      </c>
      <c r="E8253" s="884" t="s">
        <v>24888</v>
      </c>
      <c r="F8253" s="884" t="s">
        <v>24888</v>
      </c>
    </row>
    <row r="8254" customFormat="false" ht="15" hidden="false" customHeight="false" outlineLevel="0" collapsed="false">
      <c r="A8254" s="884" t="s">
        <v>28603</v>
      </c>
      <c r="B8254" s="884" t="n">
        <v>2706</v>
      </c>
      <c r="C8254" s="885" t="s">
        <v>31628</v>
      </c>
      <c r="D8254" s="884" t="s">
        <v>28608</v>
      </c>
      <c r="E8254" s="884" t="s">
        <v>24746</v>
      </c>
      <c r="F8254" s="884" t="s">
        <v>16638</v>
      </c>
    </row>
    <row r="8255" customFormat="false" ht="15" hidden="false" customHeight="false" outlineLevel="0" collapsed="false">
      <c r="A8255" s="884" t="s">
        <v>28603</v>
      </c>
      <c r="B8255" s="884" t="n">
        <v>40811</v>
      </c>
      <c r="C8255" s="885" t="s">
        <v>31629</v>
      </c>
      <c r="D8255" s="884" t="s">
        <v>28853</v>
      </c>
      <c r="E8255" s="884" t="s">
        <v>31630</v>
      </c>
      <c r="F8255" s="884" t="s">
        <v>31631</v>
      </c>
    </row>
    <row r="8256" customFormat="false" ht="15" hidden="false" customHeight="false" outlineLevel="0" collapsed="false">
      <c r="A8256" s="884" t="s">
        <v>28603</v>
      </c>
      <c r="B8256" s="884" t="n">
        <v>2707</v>
      </c>
      <c r="C8256" s="885" t="s">
        <v>31632</v>
      </c>
      <c r="D8256" s="884" t="s">
        <v>28608</v>
      </c>
      <c r="E8256" s="884" t="s">
        <v>31633</v>
      </c>
      <c r="F8256" s="884" t="s">
        <v>31634</v>
      </c>
    </row>
    <row r="8257" customFormat="false" ht="15" hidden="false" customHeight="false" outlineLevel="0" collapsed="false">
      <c r="A8257" s="884" t="s">
        <v>28603</v>
      </c>
      <c r="B8257" s="884" t="n">
        <v>40813</v>
      </c>
      <c r="C8257" s="885" t="s">
        <v>31635</v>
      </c>
      <c r="D8257" s="884" t="s">
        <v>28853</v>
      </c>
      <c r="E8257" s="884" t="s">
        <v>31636</v>
      </c>
      <c r="F8257" s="884" t="s">
        <v>31637</v>
      </c>
    </row>
    <row r="8258" customFormat="false" ht="15" hidden="false" customHeight="false" outlineLevel="0" collapsed="false">
      <c r="A8258" s="884" t="s">
        <v>28603</v>
      </c>
      <c r="B8258" s="884" t="n">
        <v>2708</v>
      </c>
      <c r="C8258" s="885" t="s">
        <v>31638</v>
      </c>
      <c r="D8258" s="884" t="s">
        <v>28608</v>
      </c>
      <c r="E8258" s="884" t="s">
        <v>31639</v>
      </c>
      <c r="F8258" s="884" t="s">
        <v>31640</v>
      </c>
    </row>
    <row r="8259" customFormat="false" ht="15" hidden="false" customHeight="false" outlineLevel="0" collapsed="false">
      <c r="A8259" s="884" t="s">
        <v>28603</v>
      </c>
      <c r="B8259" s="884" t="n">
        <v>40814</v>
      </c>
      <c r="C8259" s="885" t="s">
        <v>31641</v>
      </c>
      <c r="D8259" s="884" t="s">
        <v>28853</v>
      </c>
      <c r="E8259" s="884" t="s">
        <v>31642</v>
      </c>
      <c r="F8259" s="884" t="s">
        <v>31643</v>
      </c>
    </row>
    <row r="8260" customFormat="false" ht="15" hidden="false" customHeight="false" outlineLevel="0" collapsed="false">
      <c r="A8260" s="884" t="s">
        <v>28603</v>
      </c>
      <c r="B8260" s="884" t="n">
        <v>34779</v>
      </c>
      <c r="C8260" s="885" t="s">
        <v>31644</v>
      </c>
      <c r="D8260" s="884" t="s">
        <v>28608</v>
      </c>
      <c r="E8260" s="884" t="s">
        <v>24746</v>
      </c>
      <c r="F8260" s="884" t="s">
        <v>16638</v>
      </c>
    </row>
    <row r="8261" customFormat="false" ht="15" hidden="false" customHeight="false" outlineLevel="0" collapsed="false">
      <c r="A8261" s="884" t="s">
        <v>28603</v>
      </c>
      <c r="B8261" s="884" t="n">
        <v>40936</v>
      </c>
      <c r="C8261" s="885" t="s">
        <v>31645</v>
      </c>
      <c r="D8261" s="884" t="s">
        <v>28853</v>
      </c>
      <c r="E8261" s="884" t="s">
        <v>31630</v>
      </c>
      <c r="F8261" s="884" t="s">
        <v>31631</v>
      </c>
    </row>
    <row r="8262" customFormat="false" ht="15" hidden="false" customHeight="false" outlineLevel="0" collapsed="false">
      <c r="A8262" s="884" t="s">
        <v>28603</v>
      </c>
      <c r="B8262" s="884" t="n">
        <v>34780</v>
      </c>
      <c r="C8262" s="885" t="s">
        <v>31646</v>
      </c>
      <c r="D8262" s="884" t="s">
        <v>28608</v>
      </c>
      <c r="E8262" s="884" t="s">
        <v>31647</v>
      </c>
      <c r="F8262" s="884" t="s">
        <v>31648</v>
      </c>
    </row>
    <row r="8263" customFormat="false" ht="15" hidden="false" customHeight="false" outlineLevel="0" collapsed="false">
      <c r="A8263" s="884" t="s">
        <v>28603</v>
      </c>
      <c r="B8263" s="884" t="n">
        <v>40937</v>
      </c>
      <c r="C8263" s="885" t="s">
        <v>31649</v>
      </c>
      <c r="D8263" s="884" t="s">
        <v>28853</v>
      </c>
      <c r="E8263" s="884" t="s">
        <v>31650</v>
      </c>
      <c r="F8263" s="884" t="s">
        <v>31651</v>
      </c>
    </row>
    <row r="8264" customFormat="false" ht="15" hidden="false" customHeight="false" outlineLevel="0" collapsed="false">
      <c r="A8264" s="884" t="s">
        <v>28603</v>
      </c>
      <c r="B8264" s="884" t="n">
        <v>34782</v>
      </c>
      <c r="C8264" s="885" t="s">
        <v>31652</v>
      </c>
      <c r="D8264" s="884" t="s">
        <v>28608</v>
      </c>
      <c r="E8264" s="884" t="s">
        <v>31639</v>
      </c>
      <c r="F8264" s="884" t="s">
        <v>31640</v>
      </c>
    </row>
    <row r="8265" customFormat="false" ht="15" hidden="false" customHeight="false" outlineLevel="0" collapsed="false">
      <c r="A8265" s="884" t="s">
        <v>28603</v>
      </c>
      <c r="B8265" s="884" t="n">
        <v>40938</v>
      </c>
      <c r="C8265" s="885" t="s">
        <v>31653</v>
      </c>
      <c r="D8265" s="884" t="s">
        <v>28853</v>
      </c>
      <c r="E8265" s="884" t="s">
        <v>31642</v>
      </c>
      <c r="F8265" s="884" t="s">
        <v>31643</v>
      </c>
    </row>
    <row r="8266" customFormat="false" ht="15" hidden="false" customHeight="false" outlineLevel="0" collapsed="false">
      <c r="A8266" s="884" t="s">
        <v>28603</v>
      </c>
      <c r="B8266" s="884" t="n">
        <v>34783</v>
      </c>
      <c r="C8266" s="885" t="s">
        <v>31654</v>
      </c>
      <c r="D8266" s="884" t="s">
        <v>28608</v>
      </c>
      <c r="E8266" s="884" t="s">
        <v>31655</v>
      </c>
      <c r="F8266" s="884" t="s">
        <v>31656</v>
      </c>
    </row>
    <row r="8267" customFormat="false" ht="15" hidden="false" customHeight="false" outlineLevel="0" collapsed="false">
      <c r="A8267" s="884" t="s">
        <v>28603</v>
      </c>
      <c r="B8267" s="884" t="n">
        <v>40939</v>
      </c>
      <c r="C8267" s="885" t="s">
        <v>31657</v>
      </c>
      <c r="D8267" s="884" t="s">
        <v>28853</v>
      </c>
      <c r="E8267" s="884" t="s">
        <v>31658</v>
      </c>
      <c r="F8267" s="884" t="s">
        <v>31659</v>
      </c>
    </row>
    <row r="8268" customFormat="false" ht="15" hidden="false" customHeight="false" outlineLevel="0" collapsed="false">
      <c r="A8268" s="884" t="s">
        <v>28603</v>
      </c>
      <c r="B8268" s="884" t="n">
        <v>34785</v>
      </c>
      <c r="C8268" s="885" t="s">
        <v>31660</v>
      </c>
      <c r="D8268" s="884" t="s">
        <v>28608</v>
      </c>
      <c r="E8268" s="884" t="s">
        <v>31661</v>
      </c>
      <c r="F8268" s="884" t="s">
        <v>31662</v>
      </c>
    </row>
    <row r="8269" customFormat="false" ht="15" hidden="false" customHeight="false" outlineLevel="0" collapsed="false">
      <c r="A8269" s="884" t="s">
        <v>28603</v>
      </c>
      <c r="B8269" s="884" t="n">
        <v>40940</v>
      </c>
      <c r="C8269" s="885" t="s">
        <v>31663</v>
      </c>
      <c r="D8269" s="884" t="s">
        <v>28853</v>
      </c>
      <c r="E8269" s="884" t="s">
        <v>31664</v>
      </c>
      <c r="F8269" s="884" t="s">
        <v>31665</v>
      </c>
    </row>
    <row r="8270" customFormat="false" ht="15" hidden="false" customHeight="false" outlineLevel="0" collapsed="false">
      <c r="A8270" s="884" t="s">
        <v>28603</v>
      </c>
      <c r="B8270" s="884" t="n">
        <v>38403</v>
      </c>
      <c r="C8270" s="885" t="s">
        <v>31666</v>
      </c>
      <c r="D8270" s="884" t="s">
        <v>28605</v>
      </c>
      <c r="E8270" s="884" t="s">
        <v>10452</v>
      </c>
      <c r="F8270" s="884" t="s">
        <v>10452</v>
      </c>
    </row>
    <row r="8271" customFormat="false" ht="23.25" hidden="false" customHeight="false" outlineLevel="0" collapsed="false">
      <c r="A8271" s="884" t="s">
        <v>28603</v>
      </c>
      <c r="B8271" s="884" t="n">
        <v>37774</v>
      </c>
      <c r="C8271" s="885" t="s">
        <v>31667</v>
      </c>
      <c r="D8271" s="884" t="s">
        <v>28605</v>
      </c>
      <c r="E8271" s="884" t="s">
        <v>31668</v>
      </c>
      <c r="F8271" s="884" t="s">
        <v>31668</v>
      </c>
    </row>
    <row r="8272" customFormat="false" ht="34.5" hidden="false" customHeight="false" outlineLevel="0" collapsed="false">
      <c r="A8272" s="884" t="s">
        <v>28603</v>
      </c>
      <c r="B8272" s="884" t="n">
        <v>38630</v>
      </c>
      <c r="C8272" s="885" t="s">
        <v>31669</v>
      </c>
      <c r="D8272" s="884" t="s">
        <v>28605</v>
      </c>
      <c r="E8272" s="884" t="s">
        <v>31670</v>
      </c>
      <c r="F8272" s="884" t="s">
        <v>31670</v>
      </c>
    </row>
    <row r="8273" customFormat="false" ht="34.5" hidden="false" customHeight="false" outlineLevel="0" collapsed="false">
      <c r="A8273" s="884" t="s">
        <v>28603</v>
      </c>
      <c r="B8273" s="884" t="n">
        <v>38629</v>
      </c>
      <c r="C8273" s="885" t="s">
        <v>31671</v>
      </c>
      <c r="D8273" s="884" t="s">
        <v>28605</v>
      </c>
      <c r="E8273" s="884" t="s">
        <v>31672</v>
      </c>
      <c r="F8273" s="884" t="s">
        <v>31672</v>
      </c>
    </row>
    <row r="8274" customFormat="false" ht="15" hidden="false" customHeight="false" outlineLevel="0" collapsed="false">
      <c r="A8274" s="884" t="s">
        <v>28603</v>
      </c>
      <c r="B8274" s="884" t="n">
        <v>38476</v>
      </c>
      <c r="C8274" s="885" t="s">
        <v>31673</v>
      </c>
      <c r="D8274" s="884" t="s">
        <v>28605</v>
      </c>
      <c r="E8274" s="884" t="s">
        <v>31674</v>
      </c>
      <c r="F8274" s="884" t="s">
        <v>31674</v>
      </c>
    </row>
    <row r="8275" customFormat="false" ht="15" hidden="false" customHeight="false" outlineLevel="0" collapsed="false">
      <c r="A8275" s="884" t="s">
        <v>28603</v>
      </c>
      <c r="B8275" s="884" t="n">
        <v>38477</v>
      </c>
      <c r="C8275" s="885" t="s">
        <v>31675</v>
      </c>
      <c r="D8275" s="884" t="s">
        <v>28605</v>
      </c>
      <c r="E8275" s="884" t="s">
        <v>31676</v>
      </c>
      <c r="F8275" s="884" t="s">
        <v>31676</v>
      </c>
    </row>
    <row r="8276" customFormat="false" ht="23.25" hidden="false" customHeight="false" outlineLevel="0" collapsed="false">
      <c r="A8276" s="884" t="s">
        <v>28603</v>
      </c>
      <c r="B8276" s="884" t="n">
        <v>40635</v>
      </c>
      <c r="C8276" s="885" t="s">
        <v>31677</v>
      </c>
      <c r="D8276" s="884" t="s">
        <v>28605</v>
      </c>
      <c r="E8276" s="884" t="s">
        <v>31678</v>
      </c>
      <c r="F8276" s="884" t="s">
        <v>31678</v>
      </c>
    </row>
    <row r="8277" customFormat="false" ht="23.25" hidden="false" customHeight="false" outlineLevel="0" collapsed="false">
      <c r="A8277" s="884" t="s">
        <v>28603</v>
      </c>
      <c r="B8277" s="884" t="n">
        <v>36483</v>
      </c>
      <c r="C8277" s="885" t="s">
        <v>31679</v>
      </c>
      <c r="D8277" s="884" t="s">
        <v>28605</v>
      </c>
      <c r="E8277" s="884" t="s">
        <v>31680</v>
      </c>
      <c r="F8277" s="884" t="s">
        <v>31680</v>
      </c>
    </row>
    <row r="8278" customFormat="false" ht="23.25" hidden="false" customHeight="false" outlineLevel="0" collapsed="false">
      <c r="A8278" s="884" t="s">
        <v>28603</v>
      </c>
      <c r="B8278" s="884" t="n">
        <v>14525</v>
      </c>
      <c r="C8278" s="885" t="s">
        <v>31681</v>
      </c>
      <c r="D8278" s="884" t="s">
        <v>28605</v>
      </c>
      <c r="E8278" s="884" t="s">
        <v>31682</v>
      </c>
      <c r="F8278" s="884" t="s">
        <v>31682</v>
      </c>
    </row>
    <row r="8279" customFormat="false" ht="23.25" hidden="false" customHeight="false" outlineLevel="0" collapsed="false">
      <c r="A8279" s="884" t="s">
        <v>28603</v>
      </c>
      <c r="B8279" s="884" t="n">
        <v>36482</v>
      </c>
      <c r="C8279" s="885" t="s">
        <v>31683</v>
      </c>
      <c r="D8279" s="884" t="s">
        <v>28605</v>
      </c>
      <c r="E8279" s="884" t="s">
        <v>31684</v>
      </c>
      <c r="F8279" s="884" t="s">
        <v>31684</v>
      </c>
    </row>
    <row r="8280" customFormat="false" ht="23.25" hidden="false" customHeight="false" outlineLevel="0" collapsed="false">
      <c r="A8280" s="884" t="s">
        <v>28603</v>
      </c>
      <c r="B8280" s="884" t="n">
        <v>36408</v>
      </c>
      <c r="C8280" s="885" t="s">
        <v>31685</v>
      </c>
      <c r="D8280" s="884" t="s">
        <v>28605</v>
      </c>
      <c r="E8280" s="884" t="s">
        <v>31686</v>
      </c>
      <c r="F8280" s="884" t="s">
        <v>31686</v>
      </c>
    </row>
    <row r="8281" customFormat="false" ht="15" hidden="false" customHeight="false" outlineLevel="0" collapsed="false">
      <c r="A8281" s="884" t="s">
        <v>28603</v>
      </c>
      <c r="B8281" s="884" t="n">
        <v>2723</v>
      </c>
      <c r="C8281" s="885" t="s">
        <v>31687</v>
      </c>
      <c r="D8281" s="884" t="s">
        <v>28605</v>
      </c>
      <c r="E8281" s="884" t="s">
        <v>31688</v>
      </c>
      <c r="F8281" s="884" t="s">
        <v>31688</v>
      </c>
    </row>
    <row r="8282" customFormat="false" ht="23.25" hidden="false" customHeight="false" outlineLevel="0" collapsed="false">
      <c r="A8282" s="884" t="s">
        <v>28603</v>
      </c>
      <c r="B8282" s="884" t="n">
        <v>36481</v>
      </c>
      <c r="C8282" s="885" t="s">
        <v>31689</v>
      </c>
      <c r="D8282" s="884" t="s">
        <v>28605</v>
      </c>
      <c r="E8282" s="884" t="s">
        <v>31690</v>
      </c>
      <c r="F8282" s="884" t="s">
        <v>31690</v>
      </c>
    </row>
    <row r="8283" customFormat="false" ht="15" hidden="false" customHeight="false" outlineLevel="0" collapsed="false">
      <c r="A8283" s="884" t="s">
        <v>28603</v>
      </c>
      <c r="B8283" s="884" t="n">
        <v>10685</v>
      </c>
      <c r="C8283" s="885" t="s">
        <v>31691</v>
      </c>
      <c r="D8283" s="884" t="s">
        <v>28605</v>
      </c>
      <c r="E8283" s="884" t="s">
        <v>31692</v>
      </c>
      <c r="F8283" s="884" t="s">
        <v>31692</v>
      </c>
    </row>
    <row r="8284" customFormat="false" ht="23.25" hidden="false" customHeight="false" outlineLevel="0" collapsed="false">
      <c r="A8284" s="884" t="s">
        <v>28603</v>
      </c>
      <c r="B8284" s="884" t="n">
        <v>40636</v>
      </c>
      <c r="C8284" s="885" t="s">
        <v>31693</v>
      </c>
      <c r="D8284" s="884" t="s">
        <v>28605</v>
      </c>
      <c r="E8284" s="884" t="s">
        <v>31694</v>
      </c>
      <c r="F8284" s="884" t="s">
        <v>31694</v>
      </c>
    </row>
    <row r="8285" customFormat="false" ht="15" hidden="false" customHeight="false" outlineLevel="0" collapsed="false">
      <c r="A8285" s="884" t="s">
        <v>28603</v>
      </c>
      <c r="B8285" s="884" t="n">
        <v>4111</v>
      </c>
      <c r="C8285" s="885" t="s">
        <v>31695</v>
      </c>
      <c r="D8285" s="884" t="s">
        <v>28605</v>
      </c>
      <c r="E8285" s="884" t="s">
        <v>13521</v>
      </c>
      <c r="F8285" s="884" t="s">
        <v>13521</v>
      </c>
    </row>
    <row r="8286" customFormat="false" ht="15" hidden="false" customHeight="false" outlineLevel="0" collapsed="false">
      <c r="A8286" s="884" t="s">
        <v>28603</v>
      </c>
      <c r="B8286" s="884" t="n">
        <v>26021</v>
      </c>
      <c r="C8286" s="885" t="s">
        <v>31696</v>
      </c>
      <c r="D8286" s="884" t="s">
        <v>28605</v>
      </c>
      <c r="E8286" s="884" t="s">
        <v>31697</v>
      </c>
      <c r="F8286" s="884" t="s">
        <v>31697</v>
      </c>
    </row>
    <row r="8287" customFormat="false" ht="15" hidden="false" customHeight="false" outlineLevel="0" collapsed="false">
      <c r="A8287" s="884" t="s">
        <v>28603</v>
      </c>
      <c r="B8287" s="884" t="n">
        <v>12</v>
      </c>
      <c r="C8287" s="885" t="s">
        <v>31698</v>
      </c>
      <c r="D8287" s="884" t="s">
        <v>28605</v>
      </c>
      <c r="E8287" s="884" t="s">
        <v>20401</v>
      </c>
      <c r="F8287" s="884" t="s">
        <v>20401</v>
      </c>
    </row>
    <row r="8288" customFormat="false" ht="15" hidden="false" customHeight="false" outlineLevel="0" collapsed="false">
      <c r="A8288" s="884" t="s">
        <v>28603</v>
      </c>
      <c r="B8288" s="884" t="n">
        <v>37554</v>
      </c>
      <c r="C8288" s="885" t="s">
        <v>31699</v>
      </c>
      <c r="D8288" s="884" t="s">
        <v>28605</v>
      </c>
      <c r="E8288" s="884" t="s">
        <v>31700</v>
      </c>
      <c r="F8288" s="884" t="s">
        <v>31700</v>
      </c>
    </row>
    <row r="8289" customFormat="false" ht="15" hidden="false" customHeight="false" outlineLevel="0" collapsed="false">
      <c r="A8289" s="884" t="s">
        <v>28603</v>
      </c>
      <c r="B8289" s="884" t="n">
        <v>37555</v>
      </c>
      <c r="C8289" s="885" t="s">
        <v>31701</v>
      </c>
      <c r="D8289" s="884" t="s">
        <v>28605</v>
      </c>
      <c r="E8289" s="884" t="s">
        <v>14110</v>
      </c>
      <c r="F8289" s="884" t="s">
        <v>14110</v>
      </c>
    </row>
    <row r="8290" customFormat="false" ht="23.25" hidden="false" customHeight="false" outlineLevel="0" collapsed="false">
      <c r="A8290" s="884" t="s">
        <v>28603</v>
      </c>
      <c r="B8290" s="884" t="n">
        <v>10902</v>
      </c>
      <c r="C8290" s="885" t="s">
        <v>31702</v>
      </c>
      <c r="D8290" s="884" t="s">
        <v>28605</v>
      </c>
      <c r="E8290" s="884" t="s">
        <v>21834</v>
      </c>
      <c r="F8290" s="884" t="s">
        <v>21834</v>
      </c>
    </row>
    <row r="8291" customFormat="false" ht="23.25" hidden="false" customHeight="false" outlineLevel="0" collapsed="false">
      <c r="A8291" s="884" t="s">
        <v>28603</v>
      </c>
      <c r="B8291" s="884" t="n">
        <v>20965</v>
      </c>
      <c r="C8291" s="885" t="s">
        <v>31703</v>
      </c>
      <c r="D8291" s="884" t="s">
        <v>28605</v>
      </c>
      <c r="E8291" s="884" t="s">
        <v>31704</v>
      </c>
      <c r="F8291" s="884" t="s">
        <v>31704</v>
      </c>
    </row>
    <row r="8292" customFormat="false" ht="23.25" hidden="false" customHeight="false" outlineLevel="0" collapsed="false">
      <c r="A8292" s="884" t="s">
        <v>28603</v>
      </c>
      <c r="B8292" s="884" t="n">
        <v>20966</v>
      </c>
      <c r="C8292" s="885" t="s">
        <v>31705</v>
      </c>
      <c r="D8292" s="884" t="s">
        <v>28605</v>
      </c>
      <c r="E8292" s="884" t="s">
        <v>8796</v>
      </c>
      <c r="F8292" s="884" t="s">
        <v>8796</v>
      </c>
    </row>
    <row r="8293" customFormat="false" ht="23.25" hidden="false" customHeight="false" outlineLevel="0" collapsed="false">
      <c r="A8293" s="884" t="s">
        <v>28603</v>
      </c>
      <c r="B8293" s="884" t="n">
        <v>10903</v>
      </c>
      <c r="C8293" s="885" t="s">
        <v>31706</v>
      </c>
      <c r="D8293" s="884" t="s">
        <v>28605</v>
      </c>
      <c r="E8293" s="884" t="s">
        <v>31707</v>
      </c>
      <c r="F8293" s="884" t="s">
        <v>31707</v>
      </c>
    </row>
    <row r="8294" customFormat="false" ht="23.25" hidden="false" customHeight="false" outlineLevel="0" collapsed="false">
      <c r="A8294" s="884" t="s">
        <v>28603</v>
      </c>
      <c r="B8294" s="884" t="n">
        <v>20967</v>
      </c>
      <c r="C8294" s="885" t="s">
        <v>31708</v>
      </c>
      <c r="D8294" s="884" t="s">
        <v>28605</v>
      </c>
      <c r="E8294" s="884" t="s">
        <v>31707</v>
      </c>
      <c r="F8294" s="884" t="s">
        <v>31707</v>
      </c>
    </row>
    <row r="8295" customFormat="false" ht="23.25" hidden="false" customHeight="false" outlineLevel="0" collapsed="false">
      <c r="A8295" s="884" t="s">
        <v>28603</v>
      </c>
      <c r="B8295" s="884" t="n">
        <v>20968</v>
      </c>
      <c r="C8295" s="885" t="s">
        <v>31709</v>
      </c>
      <c r="D8295" s="884" t="s">
        <v>28605</v>
      </c>
      <c r="E8295" s="884" t="s">
        <v>31710</v>
      </c>
      <c r="F8295" s="884" t="s">
        <v>31710</v>
      </c>
    </row>
    <row r="8296" customFormat="false" ht="15" hidden="false" customHeight="false" outlineLevel="0" collapsed="false">
      <c r="A8296" s="884" t="s">
        <v>28603</v>
      </c>
      <c r="B8296" s="884" t="n">
        <v>11359</v>
      </c>
      <c r="C8296" s="885" t="s">
        <v>31711</v>
      </c>
      <c r="D8296" s="884" t="s">
        <v>28605</v>
      </c>
      <c r="E8296" s="884" t="s">
        <v>31712</v>
      </c>
      <c r="F8296" s="884" t="s">
        <v>31712</v>
      </c>
    </row>
    <row r="8297" customFormat="false" ht="23.25" hidden="false" customHeight="false" outlineLevel="0" collapsed="false">
      <c r="A8297" s="884" t="s">
        <v>28603</v>
      </c>
      <c r="B8297" s="884" t="n">
        <v>39017</v>
      </c>
      <c r="C8297" s="885" t="s">
        <v>31713</v>
      </c>
      <c r="D8297" s="884" t="s">
        <v>28605</v>
      </c>
      <c r="E8297" s="884" t="s">
        <v>10966</v>
      </c>
      <c r="F8297" s="884" t="s">
        <v>10966</v>
      </c>
    </row>
    <row r="8298" customFormat="false" ht="23.25" hidden="false" customHeight="false" outlineLevel="0" collapsed="false">
      <c r="A8298" s="884" t="s">
        <v>28603</v>
      </c>
      <c r="B8298" s="884" t="n">
        <v>39315</v>
      </c>
      <c r="C8298" s="885" t="s">
        <v>31714</v>
      </c>
      <c r="D8298" s="884" t="s">
        <v>28605</v>
      </c>
      <c r="E8298" s="884" t="s">
        <v>11109</v>
      </c>
      <c r="F8298" s="884" t="s">
        <v>11109</v>
      </c>
    </row>
    <row r="8299" customFormat="false" ht="15" hidden="false" customHeight="false" outlineLevel="0" collapsed="false">
      <c r="A8299" s="884" t="s">
        <v>28603</v>
      </c>
      <c r="B8299" s="884" t="n">
        <v>39016</v>
      </c>
      <c r="C8299" s="885" t="s">
        <v>31715</v>
      </c>
      <c r="D8299" s="884" t="s">
        <v>28605</v>
      </c>
      <c r="E8299" s="884" t="s">
        <v>11109</v>
      </c>
      <c r="F8299" s="884" t="s">
        <v>11109</v>
      </c>
    </row>
    <row r="8300" customFormat="false" ht="15" hidden="false" customHeight="false" outlineLevel="0" collapsed="false">
      <c r="A8300" s="884" t="s">
        <v>28603</v>
      </c>
      <c r="B8300" s="884" t="n">
        <v>40432</v>
      </c>
      <c r="C8300" s="885" t="s">
        <v>31716</v>
      </c>
      <c r="D8300" s="884" t="s">
        <v>28605</v>
      </c>
      <c r="E8300" s="884" t="s">
        <v>11472</v>
      </c>
      <c r="F8300" s="884" t="s">
        <v>11472</v>
      </c>
    </row>
    <row r="8301" customFormat="false" ht="23.25" hidden="false" customHeight="false" outlineLevel="0" collapsed="false">
      <c r="A8301" s="884" t="s">
        <v>28603</v>
      </c>
      <c r="B8301" s="884" t="n">
        <v>39481</v>
      </c>
      <c r="C8301" s="885" t="s">
        <v>31717</v>
      </c>
      <c r="D8301" s="884" t="s">
        <v>28605</v>
      </c>
      <c r="E8301" s="884" t="s">
        <v>11773</v>
      </c>
      <c r="F8301" s="884" t="s">
        <v>11773</v>
      </c>
    </row>
    <row r="8302" customFormat="false" ht="15" hidden="false" customHeight="false" outlineLevel="0" collapsed="false">
      <c r="A8302" s="884" t="s">
        <v>28603</v>
      </c>
      <c r="B8302" s="884" t="n">
        <v>40433</v>
      </c>
      <c r="C8302" s="885" t="s">
        <v>31718</v>
      </c>
      <c r="D8302" s="884" t="s">
        <v>28605</v>
      </c>
      <c r="E8302" s="884" t="s">
        <v>10345</v>
      </c>
      <c r="F8302" s="884" t="s">
        <v>10345</v>
      </c>
    </row>
    <row r="8303" customFormat="false" ht="23.25" hidden="false" customHeight="false" outlineLevel="0" collapsed="false">
      <c r="A8303" s="884" t="s">
        <v>28603</v>
      </c>
      <c r="B8303" s="884" t="n">
        <v>20219</v>
      </c>
      <c r="C8303" s="885" t="s">
        <v>31719</v>
      </c>
      <c r="D8303" s="884" t="s">
        <v>28605</v>
      </c>
      <c r="E8303" s="884" t="s">
        <v>31720</v>
      </c>
      <c r="F8303" s="884" t="s">
        <v>31720</v>
      </c>
    </row>
    <row r="8304" customFormat="false" ht="23.25" hidden="false" customHeight="false" outlineLevel="0" collapsed="false">
      <c r="A8304" s="884" t="s">
        <v>28603</v>
      </c>
      <c r="B8304" s="884" t="n">
        <v>36484</v>
      </c>
      <c r="C8304" s="885" t="s">
        <v>31721</v>
      </c>
      <c r="D8304" s="884" t="s">
        <v>28605</v>
      </c>
      <c r="E8304" s="884" t="s">
        <v>31722</v>
      </c>
      <c r="F8304" s="884" t="s">
        <v>31722</v>
      </c>
    </row>
    <row r="8305" customFormat="false" ht="15" hidden="false" customHeight="false" outlineLevel="0" collapsed="false">
      <c r="A8305" s="884" t="s">
        <v>28603</v>
      </c>
      <c r="B8305" s="884" t="n">
        <v>38367</v>
      </c>
      <c r="C8305" s="885" t="s">
        <v>31723</v>
      </c>
      <c r="D8305" s="884" t="s">
        <v>28605</v>
      </c>
      <c r="E8305" s="884" t="s">
        <v>25082</v>
      </c>
      <c r="F8305" s="884" t="s">
        <v>25082</v>
      </c>
    </row>
    <row r="8306" customFormat="false" ht="15" hidden="false" customHeight="false" outlineLevel="0" collapsed="false">
      <c r="A8306" s="884" t="s">
        <v>28603</v>
      </c>
      <c r="B8306" s="884" t="n">
        <v>38368</v>
      </c>
      <c r="C8306" s="885" t="s">
        <v>31724</v>
      </c>
      <c r="D8306" s="884" t="s">
        <v>28605</v>
      </c>
      <c r="E8306" s="884" t="s">
        <v>16503</v>
      </c>
      <c r="F8306" s="884" t="s">
        <v>16503</v>
      </c>
    </row>
    <row r="8307" customFormat="false" ht="15" hidden="false" customHeight="false" outlineLevel="0" collapsed="false">
      <c r="A8307" s="884" t="s">
        <v>28603</v>
      </c>
      <c r="B8307" s="884" t="n">
        <v>38091</v>
      </c>
      <c r="C8307" s="885" t="s">
        <v>31725</v>
      </c>
      <c r="D8307" s="884" t="s">
        <v>28605</v>
      </c>
      <c r="E8307" s="884" t="s">
        <v>23113</v>
      </c>
      <c r="F8307" s="884" t="s">
        <v>23113</v>
      </c>
    </row>
    <row r="8308" customFormat="false" ht="15" hidden="false" customHeight="false" outlineLevel="0" collapsed="false">
      <c r="A8308" s="884" t="s">
        <v>28603</v>
      </c>
      <c r="B8308" s="884" t="n">
        <v>38095</v>
      </c>
      <c r="C8308" s="885" t="s">
        <v>31726</v>
      </c>
      <c r="D8308" s="884" t="s">
        <v>28605</v>
      </c>
      <c r="E8308" s="884" t="s">
        <v>11779</v>
      </c>
      <c r="F8308" s="884" t="s">
        <v>11779</v>
      </c>
    </row>
    <row r="8309" customFormat="false" ht="15" hidden="false" customHeight="false" outlineLevel="0" collapsed="false">
      <c r="A8309" s="884" t="s">
        <v>28603</v>
      </c>
      <c r="B8309" s="884" t="n">
        <v>38092</v>
      </c>
      <c r="C8309" s="885" t="s">
        <v>31727</v>
      </c>
      <c r="D8309" s="884" t="s">
        <v>28605</v>
      </c>
      <c r="E8309" s="884" t="s">
        <v>27259</v>
      </c>
      <c r="F8309" s="884" t="s">
        <v>27259</v>
      </c>
    </row>
    <row r="8310" customFormat="false" ht="15" hidden="false" customHeight="false" outlineLevel="0" collapsed="false">
      <c r="A8310" s="884" t="s">
        <v>28603</v>
      </c>
      <c r="B8310" s="884" t="n">
        <v>38093</v>
      </c>
      <c r="C8310" s="885" t="s">
        <v>31728</v>
      </c>
      <c r="D8310" s="884" t="s">
        <v>28605</v>
      </c>
      <c r="E8310" s="884" t="s">
        <v>28675</v>
      </c>
      <c r="F8310" s="884" t="s">
        <v>28675</v>
      </c>
    </row>
    <row r="8311" customFormat="false" ht="15" hidden="false" customHeight="false" outlineLevel="0" collapsed="false">
      <c r="A8311" s="884" t="s">
        <v>28603</v>
      </c>
      <c r="B8311" s="884" t="n">
        <v>38096</v>
      </c>
      <c r="C8311" s="885" t="s">
        <v>31729</v>
      </c>
      <c r="D8311" s="884" t="s">
        <v>28605</v>
      </c>
      <c r="E8311" s="884" t="s">
        <v>11945</v>
      </c>
      <c r="F8311" s="884" t="s">
        <v>11945</v>
      </c>
    </row>
    <row r="8312" customFormat="false" ht="15" hidden="false" customHeight="false" outlineLevel="0" collapsed="false">
      <c r="A8312" s="884" t="s">
        <v>28603</v>
      </c>
      <c r="B8312" s="884" t="n">
        <v>38094</v>
      </c>
      <c r="C8312" s="885" t="s">
        <v>31730</v>
      </c>
      <c r="D8312" s="884" t="s">
        <v>28605</v>
      </c>
      <c r="E8312" s="884" t="s">
        <v>12142</v>
      </c>
      <c r="F8312" s="884" t="s">
        <v>12142</v>
      </c>
    </row>
    <row r="8313" customFormat="false" ht="15" hidden="false" customHeight="false" outlineLevel="0" collapsed="false">
      <c r="A8313" s="884" t="s">
        <v>28603</v>
      </c>
      <c r="B8313" s="884" t="n">
        <v>38097</v>
      </c>
      <c r="C8313" s="885" t="s">
        <v>31731</v>
      </c>
      <c r="D8313" s="884" t="s">
        <v>28605</v>
      </c>
      <c r="E8313" s="884" t="s">
        <v>16007</v>
      </c>
      <c r="F8313" s="884" t="s">
        <v>16007</v>
      </c>
    </row>
    <row r="8314" customFormat="false" ht="15" hidden="false" customHeight="false" outlineLevel="0" collapsed="false">
      <c r="A8314" s="884" t="s">
        <v>28603</v>
      </c>
      <c r="B8314" s="884" t="n">
        <v>38098</v>
      </c>
      <c r="C8314" s="885" t="s">
        <v>31732</v>
      </c>
      <c r="D8314" s="884" t="s">
        <v>28605</v>
      </c>
      <c r="E8314" s="884" t="s">
        <v>16007</v>
      </c>
      <c r="F8314" s="884" t="s">
        <v>16007</v>
      </c>
    </row>
    <row r="8315" customFormat="false" ht="15" hidden="false" customHeight="false" outlineLevel="0" collapsed="false">
      <c r="A8315" s="884" t="s">
        <v>28603</v>
      </c>
      <c r="B8315" s="884" t="n">
        <v>11186</v>
      </c>
      <c r="C8315" s="885" t="s">
        <v>31733</v>
      </c>
      <c r="D8315" s="884" t="s">
        <v>28617</v>
      </c>
      <c r="E8315" s="884" t="s">
        <v>31734</v>
      </c>
      <c r="F8315" s="884" t="s">
        <v>31734</v>
      </c>
    </row>
    <row r="8316" customFormat="false" ht="23.25" hidden="false" customHeight="false" outlineLevel="0" collapsed="false">
      <c r="A8316" s="884" t="s">
        <v>28603</v>
      </c>
      <c r="B8316" s="884" t="n">
        <v>11558</v>
      </c>
      <c r="C8316" s="885" t="s">
        <v>31735</v>
      </c>
      <c r="D8316" s="884" t="s">
        <v>29293</v>
      </c>
      <c r="E8316" s="884" t="s">
        <v>19897</v>
      </c>
      <c r="F8316" s="884" t="s">
        <v>19897</v>
      </c>
    </row>
    <row r="8317" customFormat="false" ht="23.25" hidden="false" customHeight="false" outlineLevel="0" collapsed="false">
      <c r="A8317" s="884" t="s">
        <v>28603</v>
      </c>
      <c r="B8317" s="884" t="n">
        <v>11557</v>
      </c>
      <c r="C8317" s="885" t="s">
        <v>31736</v>
      </c>
      <c r="D8317" s="884" t="s">
        <v>29293</v>
      </c>
      <c r="E8317" s="884" t="s">
        <v>31737</v>
      </c>
      <c r="F8317" s="884" t="s">
        <v>31737</v>
      </c>
    </row>
    <row r="8318" customFormat="false" ht="15" hidden="false" customHeight="false" outlineLevel="0" collapsed="false">
      <c r="A8318" s="884" t="s">
        <v>28603</v>
      </c>
      <c r="B8318" s="884" t="n">
        <v>2759</v>
      </c>
      <c r="C8318" s="885" t="s">
        <v>31738</v>
      </c>
      <c r="D8318" s="884" t="s">
        <v>28605</v>
      </c>
      <c r="E8318" s="884" t="s">
        <v>8935</v>
      </c>
      <c r="F8318" s="884" t="s">
        <v>8935</v>
      </c>
    </row>
    <row r="8319" customFormat="false" ht="15" hidden="false" customHeight="false" outlineLevel="0" collapsed="false">
      <c r="A8319" s="884" t="s">
        <v>28603</v>
      </c>
      <c r="B8319" s="884" t="n">
        <v>38124</v>
      </c>
      <c r="C8319" s="885" t="s">
        <v>31739</v>
      </c>
      <c r="D8319" s="884" t="s">
        <v>28605</v>
      </c>
      <c r="E8319" s="884" t="s">
        <v>28189</v>
      </c>
      <c r="F8319" s="884" t="s">
        <v>28189</v>
      </c>
    </row>
    <row r="8320" customFormat="false" ht="15" hidden="false" customHeight="false" outlineLevel="0" collapsed="false">
      <c r="A8320" s="884" t="s">
        <v>28603</v>
      </c>
      <c r="B8320" s="884" t="n">
        <v>38380</v>
      </c>
      <c r="C8320" s="885" t="s">
        <v>31740</v>
      </c>
      <c r="D8320" s="884" t="s">
        <v>28605</v>
      </c>
      <c r="E8320" s="884" t="s">
        <v>15520</v>
      </c>
      <c r="F8320" s="884" t="s">
        <v>15520</v>
      </c>
    </row>
    <row r="8321" customFormat="false" ht="23.25" hidden="false" customHeight="false" outlineLevel="0" collapsed="false">
      <c r="A8321" s="884" t="s">
        <v>28603</v>
      </c>
      <c r="B8321" s="884" t="n">
        <v>20059</v>
      </c>
      <c r="C8321" s="885" t="s">
        <v>31741</v>
      </c>
      <c r="D8321" s="884" t="s">
        <v>28605</v>
      </c>
      <c r="E8321" s="884" t="s">
        <v>16734</v>
      </c>
      <c r="F8321" s="884" t="s">
        <v>16734</v>
      </c>
    </row>
    <row r="8322" customFormat="false" ht="23.25" hidden="false" customHeight="false" outlineLevel="0" collapsed="false">
      <c r="A8322" s="884" t="s">
        <v>28603</v>
      </c>
      <c r="B8322" s="884" t="n">
        <v>38538</v>
      </c>
      <c r="C8322" s="885" t="s">
        <v>31742</v>
      </c>
      <c r="D8322" s="884" t="s">
        <v>28683</v>
      </c>
      <c r="E8322" s="884" t="s">
        <v>15050</v>
      </c>
      <c r="F8322" s="884" t="s">
        <v>15050</v>
      </c>
    </row>
    <row r="8323" customFormat="false" ht="23.25" hidden="false" customHeight="false" outlineLevel="0" collapsed="false">
      <c r="A8323" s="884" t="s">
        <v>28603</v>
      </c>
      <c r="B8323" s="884" t="n">
        <v>38539</v>
      </c>
      <c r="C8323" s="885" t="s">
        <v>31743</v>
      </c>
      <c r="D8323" s="884" t="s">
        <v>28683</v>
      </c>
      <c r="E8323" s="884" t="s">
        <v>16853</v>
      </c>
      <c r="F8323" s="884" t="s">
        <v>16853</v>
      </c>
    </row>
    <row r="8324" customFormat="false" ht="23.25" hidden="false" customHeight="false" outlineLevel="0" collapsed="false">
      <c r="A8324" s="884" t="s">
        <v>28603</v>
      </c>
      <c r="B8324" s="884" t="n">
        <v>38540</v>
      </c>
      <c r="C8324" s="885" t="s">
        <v>31744</v>
      </c>
      <c r="D8324" s="884" t="s">
        <v>28683</v>
      </c>
      <c r="E8324" s="884" t="s">
        <v>31745</v>
      </c>
      <c r="F8324" s="884" t="s">
        <v>31745</v>
      </c>
    </row>
    <row r="8325" customFormat="false" ht="23.25" hidden="false" customHeight="false" outlineLevel="0" collapsed="false">
      <c r="A8325" s="884" t="s">
        <v>28603</v>
      </c>
      <c r="B8325" s="884" t="n">
        <v>42006</v>
      </c>
      <c r="C8325" s="885" t="s">
        <v>31746</v>
      </c>
      <c r="D8325" s="884" t="s">
        <v>28605</v>
      </c>
      <c r="E8325" s="884" t="s">
        <v>18046</v>
      </c>
      <c r="F8325" s="884" t="s">
        <v>18046</v>
      </c>
    </row>
    <row r="8326" customFormat="false" ht="23.25" hidden="false" customHeight="false" outlineLevel="0" collapsed="false">
      <c r="A8326" s="884" t="s">
        <v>28603</v>
      </c>
      <c r="B8326" s="884" t="n">
        <v>42007</v>
      </c>
      <c r="C8326" s="885" t="s">
        <v>31747</v>
      </c>
      <c r="D8326" s="884" t="s">
        <v>28605</v>
      </c>
      <c r="E8326" s="884" t="s">
        <v>12048</v>
      </c>
      <c r="F8326" s="884" t="s">
        <v>12048</v>
      </c>
    </row>
    <row r="8327" customFormat="false" ht="15" hidden="false" customHeight="false" outlineLevel="0" collapsed="false">
      <c r="A8327" s="884" t="s">
        <v>28603</v>
      </c>
      <c r="B8327" s="884" t="n">
        <v>38384</v>
      </c>
      <c r="C8327" s="885" t="s">
        <v>31748</v>
      </c>
      <c r="D8327" s="884" t="s">
        <v>28605</v>
      </c>
      <c r="E8327" s="884" t="s">
        <v>20156</v>
      </c>
      <c r="F8327" s="884" t="s">
        <v>20156</v>
      </c>
    </row>
    <row r="8328" customFormat="false" ht="15" hidden="false" customHeight="false" outlineLevel="0" collapsed="false">
      <c r="A8328" s="884" t="s">
        <v>28603</v>
      </c>
      <c r="B8328" s="884" t="n">
        <v>13</v>
      </c>
      <c r="C8328" s="885" t="s">
        <v>31749</v>
      </c>
      <c r="D8328" s="884" t="s">
        <v>28689</v>
      </c>
      <c r="E8328" s="884" t="s">
        <v>25150</v>
      </c>
      <c r="F8328" s="884" t="s">
        <v>25150</v>
      </c>
    </row>
    <row r="8329" customFormat="false" ht="15" hidden="false" customHeight="false" outlineLevel="0" collapsed="false">
      <c r="A8329" s="884" t="s">
        <v>28603</v>
      </c>
      <c r="B8329" s="884" t="n">
        <v>2762</v>
      </c>
      <c r="C8329" s="885" t="s">
        <v>31750</v>
      </c>
      <c r="D8329" s="884" t="s">
        <v>28683</v>
      </c>
      <c r="E8329" s="884" t="s">
        <v>15912</v>
      </c>
      <c r="F8329" s="884" t="s">
        <v>15912</v>
      </c>
    </row>
    <row r="8330" customFormat="false" ht="23.25" hidden="false" customHeight="false" outlineLevel="0" collapsed="false">
      <c r="A8330" s="884" t="s">
        <v>28603</v>
      </c>
      <c r="B8330" s="884" t="n">
        <v>21142</v>
      </c>
      <c r="C8330" s="885" t="s">
        <v>31751</v>
      </c>
      <c r="D8330" s="884" t="s">
        <v>28605</v>
      </c>
      <c r="E8330" s="884" t="s">
        <v>11714</v>
      </c>
      <c r="F8330" s="884" t="s">
        <v>11714</v>
      </c>
    </row>
    <row r="8331" customFormat="false" ht="15" hidden="false" customHeight="false" outlineLevel="0" collapsed="false">
      <c r="A8331" s="884" t="s">
        <v>28603</v>
      </c>
      <c r="B8331" s="884" t="n">
        <v>12865</v>
      </c>
      <c r="C8331" s="885" t="s">
        <v>31752</v>
      </c>
      <c r="D8331" s="884" t="s">
        <v>28608</v>
      </c>
      <c r="E8331" s="884" t="s">
        <v>20372</v>
      </c>
      <c r="F8331" s="884" t="s">
        <v>16816</v>
      </c>
    </row>
    <row r="8332" customFormat="false" ht="15" hidden="false" customHeight="false" outlineLevel="0" collapsed="false">
      <c r="A8332" s="884" t="s">
        <v>28603</v>
      </c>
      <c r="B8332" s="884" t="n">
        <v>41074</v>
      </c>
      <c r="C8332" s="885" t="s">
        <v>31753</v>
      </c>
      <c r="D8332" s="884" t="s">
        <v>28853</v>
      </c>
      <c r="E8332" s="884" t="s">
        <v>31754</v>
      </c>
      <c r="F8332" s="884" t="s">
        <v>31755</v>
      </c>
    </row>
    <row r="8333" customFormat="false" ht="15" hidden="false" customHeight="false" outlineLevel="0" collapsed="false">
      <c r="A8333" s="884" t="s">
        <v>28603</v>
      </c>
      <c r="B8333" s="884" t="n">
        <v>4223</v>
      </c>
      <c r="C8333" s="885" t="s">
        <v>31756</v>
      </c>
      <c r="D8333" s="884" t="s">
        <v>28692</v>
      </c>
      <c r="E8333" s="884" t="s">
        <v>11347</v>
      </c>
      <c r="F8333" s="884" t="s">
        <v>11347</v>
      </c>
    </row>
    <row r="8334" customFormat="false" ht="15" hidden="false" customHeight="false" outlineLevel="0" collapsed="false">
      <c r="A8334" s="884" t="s">
        <v>28603</v>
      </c>
      <c r="B8334" s="884" t="n">
        <v>37372</v>
      </c>
      <c r="C8334" s="885" t="s">
        <v>31757</v>
      </c>
      <c r="D8334" s="884" t="s">
        <v>28608</v>
      </c>
      <c r="E8334" s="884" t="s">
        <v>28369</v>
      </c>
      <c r="F8334" s="884" t="s">
        <v>28369</v>
      </c>
    </row>
    <row r="8335" customFormat="false" ht="15" hidden="false" customHeight="false" outlineLevel="0" collapsed="false">
      <c r="A8335" s="884" t="s">
        <v>28603</v>
      </c>
      <c r="B8335" s="884" t="n">
        <v>40863</v>
      </c>
      <c r="C8335" s="885" t="s">
        <v>31758</v>
      </c>
      <c r="D8335" s="884" t="s">
        <v>28853</v>
      </c>
      <c r="E8335" s="884" t="s">
        <v>31759</v>
      </c>
      <c r="F8335" s="884" t="s">
        <v>31759</v>
      </c>
    </row>
    <row r="8336" customFormat="false" ht="15" hidden="false" customHeight="false" outlineLevel="0" collapsed="false">
      <c r="A8336" s="884" t="s">
        <v>28603</v>
      </c>
      <c r="B8336" s="884" t="n">
        <v>38475</v>
      </c>
      <c r="C8336" s="885" t="s">
        <v>31760</v>
      </c>
      <c r="D8336" s="884" t="s">
        <v>28605</v>
      </c>
      <c r="E8336" s="884" t="s">
        <v>11080</v>
      </c>
      <c r="F8336" s="884" t="s">
        <v>11080</v>
      </c>
    </row>
    <row r="8337" customFormat="false" ht="15" hidden="false" customHeight="false" outlineLevel="0" collapsed="false">
      <c r="A8337" s="884" t="s">
        <v>28603</v>
      </c>
      <c r="B8337" s="884" t="n">
        <v>38474</v>
      </c>
      <c r="C8337" s="885" t="s">
        <v>31761</v>
      </c>
      <c r="D8337" s="884" t="s">
        <v>28605</v>
      </c>
      <c r="E8337" s="884" t="s">
        <v>18695</v>
      </c>
      <c r="F8337" s="884" t="s">
        <v>18695</v>
      </c>
    </row>
    <row r="8338" customFormat="false" ht="15" hidden="false" customHeight="false" outlineLevel="0" collapsed="false">
      <c r="A8338" s="884" t="s">
        <v>28603</v>
      </c>
      <c r="B8338" s="884" t="n">
        <v>10886</v>
      </c>
      <c r="C8338" s="885" t="s">
        <v>31762</v>
      </c>
      <c r="D8338" s="884" t="s">
        <v>28605</v>
      </c>
      <c r="E8338" s="884" t="s">
        <v>31763</v>
      </c>
      <c r="F8338" s="884" t="s">
        <v>31763</v>
      </c>
    </row>
    <row r="8339" customFormat="false" ht="15" hidden="false" customHeight="false" outlineLevel="0" collapsed="false">
      <c r="A8339" s="884" t="s">
        <v>28603</v>
      </c>
      <c r="B8339" s="884" t="n">
        <v>10888</v>
      </c>
      <c r="C8339" s="885" t="s">
        <v>31764</v>
      </c>
      <c r="D8339" s="884" t="s">
        <v>28605</v>
      </c>
      <c r="E8339" s="884" t="s">
        <v>31765</v>
      </c>
      <c r="F8339" s="884" t="s">
        <v>31765</v>
      </c>
    </row>
    <row r="8340" customFormat="false" ht="15" hidden="false" customHeight="false" outlineLevel="0" collapsed="false">
      <c r="A8340" s="884" t="s">
        <v>28603</v>
      </c>
      <c r="B8340" s="884" t="n">
        <v>10889</v>
      </c>
      <c r="C8340" s="885" t="s">
        <v>31766</v>
      </c>
      <c r="D8340" s="884" t="s">
        <v>28605</v>
      </c>
      <c r="E8340" s="884" t="s">
        <v>31767</v>
      </c>
      <c r="F8340" s="884" t="s">
        <v>31767</v>
      </c>
    </row>
    <row r="8341" customFormat="false" ht="15" hidden="false" customHeight="false" outlineLevel="0" collapsed="false">
      <c r="A8341" s="884" t="s">
        <v>28603</v>
      </c>
      <c r="B8341" s="884" t="n">
        <v>10890</v>
      </c>
      <c r="C8341" s="885" t="s">
        <v>31768</v>
      </c>
      <c r="D8341" s="884" t="s">
        <v>28605</v>
      </c>
      <c r="E8341" s="884" t="s">
        <v>31769</v>
      </c>
      <c r="F8341" s="884" t="s">
        <v>31769</v>
      </c>
    </row>
    <row r="8342" customFormat="false" ht="15" hidden="false" customHeight="false" outlineLevel="0" collapsed="false">
      <c r="A8342" s="884" t="s">
        <v>28603</v>
      </c>
      <c r="B8342" s="884" t="n">
        <v>10891</v>
      </c>
      <c r="C8342" s="885" t="s">
        <v>31770</v>
      </c>
      <c r="D8342" s="884" t="s">
        <v>28605</v>
      </c>
      <c r="E8342" s="884" t="s">
        <v>31771</v>
      </c>
      <c r="F8342" s="884" t="s">
        <v>31771</v>
      </c>
    </row>
    <row r="8343" customFormat="false" ht="15" hidden="false" customHeight="false" outlineLevel="0" collapsed="false">
      <c r="A8343" s="884" t="s">
        <v>28603</v>
      </c>
      <c r="B8343" s="884" t="n">
        <v>10892</v>
      </c>
      <c r="C8343" s="885" t="s">
        <v>31772</v>
      </c>
      <c r="D8343" s="884" t="s">
        <v>28605</v>
      </c>
      <c r="E8343" s="884" t="s">
        <v>10349</v>
      </c>
      <c r="F8343" s="884" t="s">
        <v>10349</v>
      </c>
    </row>
    <row r="8344" customFormat="false" ht="15" hidden="false" customHeight="false" outlineLevel="0" collapsed="false">
      <c r="A8344" s="884" t="s">
        <v>28603</v>
      </c>
      <c r="B8344" s="884" t="n">
        <v>20977</v>
      </c>
      <c r="C8344" s="885" t="s">
        <v>31773</v>
      </c>
      <c r="D8344" s="884" t="s">
        <v>28605</v>
      </c>
      <c r="E8344" s="884" t="s">
        <v>31774</v>
      </c>
      <c r="F8344" s="884" t="s">
        <v>31774</v>
      </c>
    </row>
    <row r="8345" customFormat="false" ht="15" hidden="false" customHeight="false" outlineLevel="0" collapsed="false">
      <c r="A8345" s="884" t="s">
        <v>28603</v>
      </c>
      <c r="B8345" s="884" t="n">
        <v>3073</v>
      </c>
      <c r="C8345" s="885" t="s">
        <v>31775</v>
      </c>
      <c r="D8345" s="884" t="s">
        <v>28605</v>
      </c>
      <c r="E8345" s="884" t="s">
        <v>31776</v>
      </c>
      <c r="F8345" s="884" t="s">
        <v>31776</v>
      </c>
    </row>
    <row r="8346" customFormat="false" ht="15" hidden="false" customHeight="false" outlineLevel="0" collapsed="false">
      <c r="A8346" s="884" t="s">
        <v>28603</v>
      </c>
      <c r="B8346" s="884" t="n">
        <v>3068</v>
      </c>
      <c r="C8346" s="885" t="s">
        <v>31777</v>
      </c>
      <c r="D8346" s="884" t="s">
        <v>28605</v>
      </c>
      <c r="E8346" s="884" t="s">
        <v>17812</v>
      </c>
      <c r="F8346" s="884" t="s">
        <v>17812</v>
      </c>
    </row>
    <row r="8347" customFormat="false" ht="15" hidden="false" customHeight="false" outlineLevel="0" collapsed="false">
      <c r="A8347" s="884" t="s">
        <v>28603</v>
      </c>
      <c r="B8347" s="884" t="n">
        <v>3074</v>
      </c>
      <c r="C8347" s="885" t="s">
        <v>31778</v>
      </c>
      <c r="D8347" s="884" t="s">
        <v>28605</v>
      </c>
      <c r="E8347" s="884" t="s">
        <v>31779</v>
      </c>
      <c r="F8347" s="884" t="s">
        <v>31779</v>
      </c>
    </row>
    <row r="8348" customFormat="false" ht="15" hidden="false" customHeight="false" outlineLevel="0" collapsed="false">
      <c r="A8348" s="884" t="s">
        <v>28603</v>
      </c>
      <c r="B8348" s="884" t="n">
        <v>3076</v>
      </c>
      <c r="C8348" s="885" t="s">
        <v>31780</v>
      </c>
      <c r="D8348" s="884" t="s">
        <v>28605</v>
      </c>
      <c r="E8348" s="884" t="s">
        <v>31781</v>
      </c>
      <c r="F8348" s="884" t="s">
        <v>31781</v>
      </c>
    </row>
    <row r="8349" customFormat="false" ht="15" hidden="false" customHeight="false" outlineLevel="0" collapsed="false">
      <c r="A8349" s="884" t="s">
        <v>28603</v>
      </c>
      <c r="B8349" s="884" t="n">
        <v>3072</v>
      </c>
      <c r="C8349" s="885" t="s">
        <v>31782</v>
      </c>
      <c r="D8349" s="884" t="s">
        <v>28605</v>
      </c>
      <c r="E8349" s="884" t="s">
        <v>31783</v>
      </c>
      <c r="F8349" s="884" t="s">
        <v>31783</v>
      </c>
    </row>
    <row r="8350" customFormat="false" ht="15" hidden="false" customHeight="false" outlineLevel="0" collapsed="false">
      <c r="A8350" s="884" t="s">
        <v>28603</v>
      </c>
      <c r="B8350" s="884" t="n">
        <v>3075</v>
      </c>
      <c r="C8350" s="885" t="s">
        <v>31784</v>
      </c>
      <c r="D8350" s="884" t="s">
        <v>28605</v>
      </c>
      <c r="E8350" s="884" t="s">
        <v>31785</v>
      </c>
      <c r="F8350" s="884" t="s">
        <v>31785</v>
      </c>
    </row>
    <row r="8351" customFormat="false" ht="15" hidden="false" customHeight="false" outlineLevel="0" collapsed="false">
      <c r="A8351" s="884" t="s">
        <v>28603</v>
      </c>
      <c r="B8351" s="884" t="n">
        <v>10780</v>
      </c>
      <c r="C8351" s="885" t="s">
        <v>31786</v>
      </c>
      <c r="D8351" s="884" t="s">
        <v>28605</v>
      </c>
      <c r="E8351" s="884" t="s">
        <v>9393</v>
      </c>
      <c r="F8351" s="884" t="s">
        <v>9393</v>
      </c>
    </row>
    <row r="8352" customFormat="false" ht="15" hidden="false" customHeight="false" outlineLevel="0" collapsed="false">
      <c r="A8352" s="884" t="s">
        <v>28603</v>
      </c>
      <c r="B8352" s="884" t="n">
        <v>10781</v>
      </c>
      <c r="C8352" s="885" t="s">
        <v>31787</v>
      </c>
      <c r="D8352" s="884" t="s">
        <v>28605</v>
      </c>
      <c r="E8352" s="884" t="s">
        <v>29555</v>
      </c>
      <c r="F8352" s="884" t="s">
        <v>29555</v>
      </c>
    </row>
    <row r="8353" customFormat="false" ht="15" hidden="false" customHeight="false" outlineLevel="0" collapsed="false">
      <c r="A8353" s="884" t="s">
        <v>28603</v>
      </c>
      <c r="B8353" s="884" t="n">
        <v>20106</v>
      </c>
      <c r="C8353" s="885" t="s">
        <v>31788</v>
      </c>
      <c r="D8353" s="884" t="s">
        <v>28605</v>
      </c>
      <c r="E8353" s="884" t="s">
        <v>11347</v>
      </c>
      <c r="F8353" s="884" t="s">
        <v>11347</v>
      </c>
    </row>
    <row r="8354" customFormat="false" ht="15" hidden="false" customHeight="false" outlineLevel="0" collapsed="false">
      <c r="A8354" s="884" t="s">
        <v>28603</v>
      </c>
      <c r="B8354" s="884" t="n">
        <v>20107</v>
      </c>
      <c r="C8354" s="885" t="s">
        <v>31789</v>
      </c>
      <c r="D8354" s="884" t="s">
        <v>28605</v>
      </c>
      <c r="E8354" s="884" t="s">
        <v>23842</v>
      </c>
      <c r="F8354" s="884" t="s">
        <v>23842</v>
      </c>
    </row>
    <row r="8355" customFormat="false" ht="15" hidden="false" customHeight="false" outlineLevel="0" collapsed="false">
      <c r="A8355" s="884" t="s">
        <v>28603</v>
      </c>
      <c r="B8355" s="884" t="n">
        <v>20108</v>
      </c>
      <c r="C8355" s="885" t="s">
        <v>31790</v>
      </c>
      <c r="D8355" s="884" t="s">
        <v>28605</v>
      </c>
      <c r="E8355" s="884" t="s">
        <v>24865</v>
      </c>
      <c r="F8355" s="884" t="s">
        <v>24865</v>
      </c>
    </row>
    <row r="8356" customFormat="false" ht="15" hidden="false" customHeight="false" outlineLevel="0" collapsed="false">
      <c r="A8356" s="884" t="s">
        <v>28603</v>
      </c>
      <c r="B8356" s="884" t="n">
        <v>20109</v>
      </c>
      <c r="C8356" s="885" t="s">
        <v>31791</v>
      </c>
      <c r="D8356" s="884" t="s">
        <v>28605</v>
      </c>
      <c r="E8356" s="884" t="s">
        <v>15941</v>
      </c>
      <c r="F8356" s="884" t="s">
        <v>15941</v>
      </c>
    </row>
    <row r="8357" customFormat="false" ht="15" hidden="false" customHeight="false" outlineLevel="0" collapsed="false">
      <c r="A8357" s="884" t="s">
        <v>28603</v>
      </c>
      <c r="B8357" s="884" t="n">
        <v>34795</v>
      </c>
      <c r="C8357" s="885" t="s">
        <v>31792</v>
      </c>
      <c r="D8357" s="884" t="s">
        <v>28617</v>
      </c>
      <c r="E8357" s="884" t="s">
        <v>31793</v>
      </c>
      <c r="F8357" s="884" t="s">
        <v>31793</v>
      </c>
    </row>
    <row r="8358" customFormat="false" ht="15" hidden="false" customHeight="false" outlineLevel="0" collapsed="false">
      <c r="A8358" s="884" t="s">
        <v>28603</v>
      </c>
      <c r="B8358" s="884" t="n">
        <v>34796</v>
      </c>
      <c r="C8358" s="885" t="s">
        <v>31794</v>
      </c>
      <c r="D8358" s="884" t="s">
        <v>28683</v>
      </c>
      <c r="E8358" s="884" t="s">
        <v>11332</v>
      </c>
      <c r="F8358" s="884" t="s">
        <v>11332</v>
      </c>
    </row>
    <row r="8359" customFormat="false" ht="23.25" hidden="false" customHeight="false" outlineLevel="0" collapsed="false">
      <c r="A8359" s="884" t="s">
        <v>28603</v>
      </c>
      <c r="B8359" s="884" t="n">
        <v>11474</v>
      </c>
      <c r="C8359" s="885" t="s">
        <v>31795</v>
      </c>
      <c r="D8359" s="884" t="s">
        <v>28605</v>
      </c>
      <c r="E8359" s="884" t="s">
        <v>31796</v>
      </c>
      <c r="F8359" s="884" t="s">
        <v>31796</v>
      </c>
    </row>
    <row r="8360" customFormat="false" ht="23.25" hidden="false" customHeight="false" outlineLevel="0" collapsed="false">
      <c r="A8360" s="884" t="s">
        <v>28603</v>
      </c>
      <c r="B8360" s="884" t="n">
        <v>11470</v>
      </c>
      <c r="C8360" s="885" t="s">
        <v>31797</v>
      </c>
      <c r="D8360" s="884" t="s">
        <v>28605</v>
      </c>
      <c r="E8360" s="884" t="s">
        <v>16796</v>
      </c>
      <c r="F8360" s="884" t="s">
        <v>16796</v>
      </c>
    </row>
    <row r="8361" customFormat="false" ht="23.25" hidden="false" customHeight="false" outlineLevel="0" collapsed="false">
      <c r="A8361" s="884" t="s">
        <v>28603</v>
      </c>
      <c r="B8361" s="884" t="n">
        <v>11480</v>
      </c>
      <c r="C8361" s="885" t="s">
        <v>31798</v>
      </c>
      <c r="D8361" s="884" t="s">
        <v>30773</v>
      </c>
      <c r="E8361" s="884" t="s">
        <v>31799</v>
      </c>
      <c r="F8361" s="884" t="s">
        <v>31799</v>
      </c>
    </row>
    <row r="8362" customFormat="false" ht="23.25" hidden="false" customHeight="false" outlineLevel="0" collapsed="false">
      <c r="A8362" s="884" t="s">
        <v>28603</v>
      </c>
      <c r="B8362" s="884" t="n">
        <v>38154</v>
      </c>
      <c r="C8362" s="885" t="s">
        <v>31800</v>
      </c>
      <c r="D8362" s="884" t="s">
        <v>30773</v>
      </c>
      <c r="E8362" s="884" t="s">
        <v>30291</v>
      </c>
      <c r="F8362" s="884" t="s">
        <v>30291</v>
      </c>
    </row>
    <row r="8363" customFormat="false" ht="23.25" hidden="false" customHeight="false" outlineLevel="0" collapsed="false">
      <c r="A8363" s="884" t="s">
        <v>28603</v>
      </c>
      <c r="B8363" s="884" t="n">
        <v>11482</v>
      </c>
      <c r="C8363" s="885" t="s">
        <v>31801</v>
      </c>
      <c r="D8363" s="884" t="s">
        <v>30773</v>
      </c>
      <c r="E8363" s="884" t="s">
        <v>31802</v>
      </c>
      <c r="F8363" s="884" t="s">
        <v>31802</v>
      </c>
    </row>
    <row r="8364" customFormat="false" ht="23.25" hidden="false" customHeight="false" outlineLevel="0" collapsed="false">
      <c r="A8364" s="884" t="s">
        <v>28603</v>
      </c>
      <c r="B8364" s="884" t="n">
        <v>3084</v>
      </c>
      <c r="C8364" s="885" t="s">
        <v>31803</v>
      </c>
      <c r="D8364" s="884" t="s">
        <v>30773</v>
      </c>
      <c r="E8364" s="884" t="s">
        <v>28264</v>
      </c>
      <c r="F8364" s="884" t="s">
        <v>28264</v>
      </c>
    </row>
    <row r="8365" customFormat="false" ht="15" hidden="false" customHeight="false" outlineLevel="0" collapsed="false">
      <c r="A8365" s="884" t="s">
        <v>28603</v>
      </c>
      <c r="B8365" s="884" t="n">
        <v>3103</v>
      </c>
      <c r="C8365" s="885" t="s">
        <v>31804</v>
      </c>
      <c r="D8365" s="884" t="s">
        <v>28605</v>
      </c>
      <c r="E8365" s="884" t="s">
        <v>31805</v>
      </c>
      <c r="F8365" s="884" t="s">
        <v>31805</v>
      </c>
    </row>
    <row r="8366" customFormat="false" ht="23.25" hidden="false" customHeight="false" outlineLevel="0" collapsed="false">
      <c r="A8366" s="884" t="s">
        <v>28603</v>
      </c>
      <c r="B8366" s="884" t="n">
        <v>11481</v>
      </c>
      <c r="C8366" s="885" t="s">
        <v>31806</v>
      </c>
      <c r="D8366" s="884" t="s">
        <v>28605</v>
      </c>
      <c r="E8366" s="884" t="s">
        <v>9414</v>
      </c>
      <c r="F8366" s="884" t="s">
        <v>9414</v>
      </c>
    </row>
    <row r="8367" customFormat="false" ht="23.25" hidden="false" customHeight="false" outlineLevel="0" collapsed="false">
      <c r="A8367" s="884" t="s">
        <v>28603</v>
      </c>
      <c r="B8367" s="884" t="n">
        <v>3097</v>
      </c>
      <c r="C8367" s="885" t="s">
        <v>31807</v>
      </c>
      <c r="D8367" s="884" t="s">
        <v>30773</v>
      </c>
      <c r="E8367" s="884" t="s">
        <v>16799</v>
      </c>
      <c r="F8367" s="884" t="s">
        <v>16799</v>
      </c>
    </row>
    <row r="8368" customFormat="false" ht="23.25" hidden="false" customHeight="false" outlineLevel="0" collapsed="false">
      <c r="A8368" s="884" t="s">
        <v>28603</v>
      </c>
      <c r="B8368" s="884" t="n">
        <v>38153</v>
      </c>
      <c r="C8368" s="885" t="s">
        <v>31808</v>
      </c>
      <c r="D8368" s="884" t="s">
        <v>30773</v>
      </c>
      <c r="E8368" s="884" t="s">
        <v>31809</v>
      </c>
      <c r="F8368" s="884" t="s">
        <v>31809</v>
      </c>
    </row>
    <row r="8369" customFormat="false" ht="23.25" hidden="false" customHeight="false" outlineLevel="0" collapsed="false">
      <c r="A8369" s="884" t="s">
        <v>28603</v>
      </c>
      <c r="B8369" s="884" t="n">
        <v>3099</v>
      </c>
      <c r="C8369" s="885" t="s">
        <v>31810</v>
      </c>
      <c r="D8369" s="884" t="s">
        <v>30773</v>
      </c>
      <c r="E8369" s="884" t="s">
        <v>31811</v>
      </c>
      <c r="F8369" s="884" t="s">
        <v>31811</v>
      </c>
    </row>
    <row r="8370" customFormat="false" ht="23.25" hidden="false" customHeight="false" outlineLevel="0" collapsed="false">
      <c r="A8370" s="884" t="s">
        <v>28603</v>
      </c>
      <c r="B8370" s="884" t="n">
        <v>3080</v>
      </c>
      <c r="C8370" s="885" t="s">
        <v>31812</v>
      </c>
      <c r="D8370" s="884" t="s">
        <v>30773</v>
      </c>
      <c r="E8370" s="884" t="s">
        <v>26376</v>
      </c>
      <c r="F8370" s="884" t="s">
        <v>26376</v>
      </c>
    </row>
    <row r="8371" customFormat="false" ht="23.25" hidden="false" customHeight="false" outlineLevel="0" collapsed="false">
      <c r="A8371" s="884" t="s">
        <v>28603</v>
      </c>
      <c r="B8371" s="884" t="n">
        <v>3081</v>
      </c>
      <c r="C8371" s="885" t="s">
        <v>31813</v>
      </c>
      <c r="D8371" s="884" t="s">
        <v>30773</v>
      </c>
      <c r="E8371" s="884" t="s">
        <v>10824</v>
      </c>
      <c r="F8371" s="884" t="s">
        <v>10824</v>
      </c>
    </row>
    <row r="8372" customFormat="false" ht="23.25" hidden="false" customHeight="false" outlineLevel="0" collapsed="false">
      <c r="A8372" s="884" t="s">
        <v>28603</v>
      </c>
      <c r="B8372" s="884" t="n">
        <v>38151</v>
      </c>
      <c r="C8372" s="885" t="s">
        <v>31814</v>
      </c>
      <c r="D8372" s="884" t="s">
        <v>30773</v>
      </c>
      <c r="E8372" s="884" t="s">
        <v>25274</v>
      </c>
      <c r="F8372" s="884" t="s">
        <v>25274</v>
      </c>
    </row>
    <row r="8373" customFormat="false" ht="23.25" hidden="false" customHeight="false" outlineLevel="0" collapsed="false">
      <c r="A8373" s="884" t="s">
        <v>28603</v>
      </c>
      <c r="B8373" s="884" t="n">
        <v>11479</v>
      </c>
      <c r="C8373" s="885" t="s">
        <v>31815</v>
      </c>
      <c r="D8373" s="884" t="s">
        <v>28605</v>
      </c>
      <c r="E8373" s="884" t="s">
        <v>16657</v>
      </c>
      <c r="F8373" s="884" t="s">
        <v>16657</v>
      </c>
    </row>
    <row r="8374" customFormat="false" ht="23.25" hidden="false" customHeight="false" outlineLevel="0" collapsed="false">
      <c r="A8374" s="884" t="s">
        <v>28603</v>
      </c>
      <c r="B8374" s="884" t="n">
        <v>38152</v>
      </c>
      <c r="C8374" s="885" t="s">
        <v>31816</v>
      </c>
      <c r="D8374" s="884" t="s">
        <v>30773</v>
      </c>
      <c r="E8374" s="884" t="s">
        <v>31817</v>
      </c>
      <c r="F8374" s="884" t="s">
        <v>31817</v>
      </c>
    </row>
    <row r="8375" customFormat="false" ht="23.25" hidden="false" customHeight="false" outlineLevel="0" collapsed="false">
      <c r="A8375" s="884" t="s">
        <v>28603</v>
      </c>
      <c r="B8375" s="884" t="n">
        <v>11478</v>
      </c>
      <c r="C8375" s="885" t="s">
        <v>31818</v>
      </c>
      <c r="D8375" s="884" t="s">
        <v>28605</v>
      </c>
      <c r="E8375" s="884" t="s">
        <v>31819</v>
      </c>
      <c r="F8375" s="884" t="s">
        <v>31819</v>
      </c>
    </row>
    <row r="8376" customFormat="false" ht="23.25" hidden="false" customHeight="false" outlineLevel="0" collapsed="false">
      <c r="A8376" s="884" t="s">
        <v>28603</v>
      </c>
      <c r="B8376" s="884" t="n">
        <v>3090</v>
      </c>
      <c r="C8376" s="885" t="s">
        <v>31820</v>
      </c>
      <c r="D8376" s="884" t="s">
        <v>30773</v>
      </c>
      <c r="E8376" s="884" t="s">
        <v>8735</v>
      </c>
      <c r="F8376" s="884" t="s">
        <v>8735</v>
      </c>
    </row>
    <row r="8377" customFormat="false" ht="23.25" hidden="false" customHeight="false" outlineLevel="0" collapsed="false">
      <c r="A8377" s="884" t="s">
        <v>28603</v>
      </c>
      <c r="B8377" s="884" t="n">
        <v>3093</v>
      </c>
      <c r="C8377" s="885" t="s">
        <v>31821</v>
      </c>
      <c r="D8377" s="884" t="s">
        <v>30773</v>
      </c>
      <c r="E8377" s="884" t="s">
        <v>31822</v>
      </c>
      <c r="F8377" s="884" t="s">
        <v>31822</v>
      </c>
    </row>
    <row r="8378" customFormat="false" ht="23.25" hidden="false" customHeight="false" outlineLevel="0" collapsed="false">
      <c r="A8378" s="884" t="s">
        <v>28603</v>
      </c>
      <c r="B8378" s="884" t="n">
        <v>11476</v>
      </c>
      <c r="C8378" s="885" t="s">
        <v>31823</v>
      </c>
      <c r="D8378" s="884" t="s">
        <v>28605</v>
      </c>
      <c r="E8378" s="884" t="s">
        <v>31824</v>
      </c>
      <c r="F8378" s="884" t="s">
        <v>31824</v>
      </c>
    </row>
    <row r="8379" customFormat="false" ht="15" hidden="false" customHeight="false" outlineLevel="0" collapsed="false">
      <c r="A8379" s="884" t="s">
        <v>28603</v>
      </c>
      <c r="B8379" s="884" t="n">
        <v>3082</v>
      </c>
      <c r="C8379" s="885" t="s">
        <v>31825</v>
      </c>
      <c r="D8379" s="884" t="s">
        <v>30773</v>
      </c>
      <c r="E8379" s="884" t="s">
        <v>31826</v>
      </c>
      <c r="F8379" s="884" t="s">
        <v>31826</v>
      </c>
    </row>
    <row r="8380" customFormat="false" ht="23.25" hidden="false" customHeight="false" outlineLevel="0" collapsed="false">
      <c r="A8380" s="884" t="s">
        <v>28603</v>
      </c>
      <c r="B8380" s="884" t="n">
        <v>11484</v>
      </c>
      <c r="C8380" s="885" t="s">
        <v>31827</v>
      </c>
      <c r="D8380" s="884" t="s">
        <v>28605</v>
      </c>
      <c r="E8380" s="884" t="s">
        <v>22238</v>
      </c>
      <c r="F8380" s="884" t="s">
        <v>22238</v>
      </c>
    </row>
    <row r="8381" customFormat="false" ht="23.25" hidden="false" customHeight="false" outlineLevel="0" collapsed="false">
      <c r="A8381" s="884" t="s">
        <v>28603</v>
      </c>
      <c r="B8381" s="884" t="n">
        <v>38155</v>
      </c>
      <c r="C8381" s="885" t="s">
        <v>31828</v>
      </c>
      <c r="D8381" s="884" t="s">
        <v>28605</v>
      </c>
      <c r="E8381" s="884" t="s">
        <v>16668</v>
      </c>
      <c r="F8381" s="884" t="s">
        <v>16668</v>
      </c>
    </row>
    <row r="8382" customFormat="false" ht="23.25" hidden="false" customHeight="false" outlineLevel="0" collapsed="false">
      <c r="A8382" s="884" t="s">
        <v>28603</v>
      </c>
      <c r="B8382" s="884" t="n">
        <v>11468</v>
      </c>
      <c r="C8382" s="885" t="s">
        <v>31829</v>
      </c>
      <c r="D8382" s="884" t="s">
        <v>28605</v>
      </c>
      <c r="E8382" s="884" t="s">
        <v>29261</v>
      </c>
      <c r="F8382" s="884" t="s">
        <v>29261</v>
      </c>
    </row>
    <row r="8383" customFormat="false" ht="23.25" hidden="false" customHeight="false" outlineLevel="0" collapsed="false">
      <c r="A8383" s="884" t="s">
        <v>28603</v>
      </c>
      <c r="B8383" s="884" t="n">
        <v>11469</v>
      </c>
      <c r="C8383" s="885" t="s">
        <v>31830</v>
      </c>
      <c r="D8383" s="884" t="s">
        <v>28605</v>
      </c>
      <c r="E8383" s="884" t="s">
        <v>20086</v>
      </c>
      <c r="F8383" s="884" t="s">
        <v>20086</v>
      </c>
    </row>
    <row r="8384" customFormat="false" ht="23.25" hidden="false" customHeight="false" outlineLevel="0" collapsed="false">
      <c r="A8384" s="884" t="s">
        <v>28603</v>
      </c>
      <c r="B8384" s="884" t="n">
        <v>11477</v>
      </c>
      <c r="C8384" s="885" t="s">
        <v>31831</v>
      </c>
      <c r="D8384" s="884" t="s">
        <v>30773</v>
      </c>
      <c r="E8384" s="884" t="s">
        <v>31832</v>
      </c>
      <c r="F8384" s="884" t="s">
        <v>31832</v>
      </c>
    </row>
    <row r="8385" customFormat="false" ht="23.25" hidden="false" customHeight="false" outlineLevel="0" collapsed="false">
      <c r="A8385" s="884" t="s">
        <v>28603</v>
      </c>
      <c r="B8385" s="884" t="n">
        <v>40311</v>
      </c>
      <c r="C8385" s="885" t="s">
        <v>31833</v>
      </c>
      <c r="D8385" s="884" t="s">
        <v>30773</v>
      </c>
      <c r="E8385" s="884" t="s">
        <v>21534</v>
      </c>
      <c r="F8385" s="884" t="s">
        <v>21534</v>
      </c>
    </row>
    <row r="8386" customFormat="false" ht="23.25" hidden="false" customHeight="false" outlineLevel="0" collapsed="false">
      <c r="A8386" s="884" t="s">
        <v>28603</v>
      </c>
      <c r="B8386" s="884" t="n">
        <v>38165</v>
      </c>
      <c r="C8386" s="885" t="s">
        <v>31834</v>
      </c>
      <c r="D8386" s="884" t="s">
        <v>30773</v>
      </c>
      <c r="E8386" s="884" t="s">
        <v>31835</v>
      </c>
      <c r="F8386" s="884" t="s">
        <v>31835</v>
      </c>
    </row>
    <row r="8387" customFormat="false" ht="23.25" hidden="false" customHeight="false" outlineLevel="0" collapsed="false">
      <c r="A8387" s="884" t="s">
        <v>28603</v>
      </c>
      <c r="B8387" s="884" t="n">
        <v>3096</v>
      </c>
      <c r="C8387" s="885" t="s">
        <v>31836</v>
      </c>
      <c r="D8387" s="884" t="s">
        <v>30773</v>
      </c>
      <c r="E8387" s="884" t="s">
        <v>15447</v>
      </c>
      <c r="F8387" s="884" t="s">
        <v>15447</v>
      </c>
    </row>
    <row r="8388" customFormat="false" ht="15" hidden="false" customHeight="false" outlineLevel="0" collapsed="false">
      <c r="A8388" s="884" t="s">
        <v>28603</v>
      </c>
      <c r="B8388" s="884" t="n">
        <v>11456</v>
      </c>
      <c r="C8388" s="885" t="s">
        <v>31837</v>
      </c>
      <c r="D8388" s="884" t="s">
        <v>28605</v>
      </c>
      <c r="E8388" s="884" t="s">
        <v>17492</v>
      </c>
      <c r="F8388" s="884" t="s">
        <v>17492</v>
      </c>
    </row>
    <row r="8389" customFormat="false" ht="15" hidden="false" customHeight="false" outlineLevel="0" collapsed="false">
      <c r="A8389" s="884" t="s">
        <v>28603</v>
      </c>
      <c r="B8389" s="884" t="n">
        <v>3119</v>
      </c>
      <c r="C8389" s="885" t="s">
        <v>31838</v>
      </c>
      <c r="D8389" s="884" t="s">
        <v>28605</v>
      </c>
      <c r="E8389" s="884" t="s">
        <v>27494</v>
      </c>
      <c r="F8389" s="884" t="s">
        <v>27494</v>
      </c>
    </row>
    <row r="8390" customFormat="false" ht="15" hidden="false" customHeight="false" outlineLevel="0" collapsed="false">
      <c r="A8390" s="884" t="s">
        <v>28603</v>
      </c>
      <c r="B8390" s="884" t="n">
        <v>3122</v>
      </c>
      <c r="C8390" s="885" t="s">
        <v>31839</v>
      </c>
      <c r="D8390" s="884" t="s">
        <v>28605</v>
      </c>
      <c r="E8390" s="884" t="s">
        <v>16477</v>
      </c>
      <c r="F8390" s="884" t="s">
        <v>16477</v>
      </c>
    </row>
    <row r="8391" customFormat="false" ht="15" hidden="false" customHeight="false" outlineLevel="0" collapsed="false">
      <c r="A8391" s="884" t="s">
        <v>28603</v>
      </c>
      <c r="B8391" s="884" t="n">
        <v>3121</v>
      </c>
      <c r="C8391" s="885" t="s">
        <v>31840</v>
      </c>
      <c r="D8391" s="884" t="s">
        <v>28605</v>
      </c>
      <c r="E8391" s="884" t="s">
        <v>31841</v>
      </c>
      <c r="F8391" s="884" t="s">
        <v>31841</v>
      </c>
    </row>
    <row r="8392" customFormat="false" ht="15" hidden="false" customHeight="false" outlineLevel="0" collapsed="false">
      <c r="A8392" s="884" t="s">
        <v>28603</v>
      </c>
      <c r="B8392" s="884" t="n">
        <v>3120</v>
      </c>
      <c r="C8392" s="885" t="s">
        <v>31842</v>
      </c>
      <c r="D8392" s="884" t="s">
        <v>28605</v>
      </c>
      <c r="E8392" s="884" t="s">
        <v>31843</v>
      </c>
      <c r="F8392" s="884" t="s">
        <v>31843</v>
      </c>
    </row>
    <row r="8393" customFormat="false" ht="15" hidden="false" customHeight="false" outlineLevel="0" collapsed="false">
      <c r="A8393" s="884" t="s">
        <v>28603</v>
      </c>
      <c r="B8393" s="884" t="n">
        <v>11455</v>
      </c>
      <c r="C8393" s="885" t="s">
        <v>31844</v>
      </c>
      <c r="D8393" s="884" t="s">
        <v>28605</v>
      </c>
      <c r="E8393" s="884" t="s">
        <v>8468</v>
      </c>
      <c r="F8393" s="884" t="s">
        <v>8468</v>
      </c>
    </row>
    <row r="8394" customFormat="false" ht="23.25" hidden="false" customHeight="false" outlineLevel="0" collapsed="false">
      <c r="A8394" s="884" t="s">
        <v>28603</v>
      </c>
      <c r="B8394" s="884" t="n">
        <v>3111</v>
      </c>
      <c r="C8394" s="885" t="s">
        <v>31845</v>
      </c>
      <c r="D8394" s="884" t="s">
        <v>28605</v>
      </c>
      <c r="E8394" s="884" t="s">
        <v>9413</v>
      </c>
      <c r="F8394" s="884" t="s">
        <v>9413</v>
      </c>
    </row>
    <row r="8395" customFormat="false" ht="23.25" hidden="false" customHeight="false" outlineLevel="0" collapsed="false">
      <c r="A8395" s="884" t="s">
        <v>28603</v>
      </c>
      <c r="B8395" s="884" t="n">
        <v>3108</v>
      </c>
      <c r="C8395" s="885" t="s">
        <v>31846</v>
      </c>
      <c r="D8395" s="884" t="s">
        <v>28605</v>
      </c>
      <c r="E8395" s="884" t="s">
        <v>28218</v>
      </c>
      <c r="F8395" s="884" t="s">
        <v>28218</v>
      </c>
    </row>
    <row r="8396" customFormat="false" ht="23.25" hidden="false" customHeight="false" outlineLevel="0" collapsed="false">
      <c r="A8396" s="884" t="s">
        <v>28603</v>
      </c>
      <c r="B8396" s="884" t="n">
        <v>3105</v>
      </c>
      <c r="C8396" s="885" t="s">
        <v>31847</v>
      </c>
      <c r="D8396" s="884" t="s">
        <v>28605</v>
      </c>
      <c r="E8396" s="884" t="s">
        <v>31848</v>
      </c>
      <c r="F8396" s="884" t="s">
        <v>31848</v>
      </c>
    </row>
    <row r="8397" customFormat="false" ht="15" hidden="false" customHeight="false" outlineLevel="0" collapsed="false">
      <c r="A8397" s="884" t="s">
        <v>28603</v>
      </c>
      <c r="B8397" s="884" t="n">
        <v>38178</v>
      </c>
      <c r="C8397" s="885" t="s">
        <v>31849</v>
      </c>
      <c r="D8397" s="884" t="s">
        <v>28605</v>
      </c>
      <c r="E8397" s="884" t="s">
        <v>31850</v>
      </c>
      <c r="F8397" s="884" t="s">
        <v>31850</v>
      </c>
    </row>
    <row r="8398" customFormat="false" ht="15" hidden="false" customHeight="false" outlineLevel="0" collapsed="false">
      <c r="A8398" s="884" t="s">
        <v>28603</v>
      </c>
      <c r="B8398" s="884" t="n">
        <v>11458</v>
      </c>
      <c r="C8398" s="885" t="s">
        <v>31851</v>
      </c>
      <c r="D8398" s="884" t="s">
        <v>28605</v>
      </c>
      <c r="E8398" s="884" t="s">
        <v>10898</v>
      </c>
      <c r="F8398" s="884" t="s">
        <v>10898</v>
      </c>
    </row>
    <row r="8399" customFormat="false" ht="23.25" hidden="false" customHeight="false" outlineLevel="0" collapsed="false">
      <c r="A8399" s="884" t="s">
        <v>28603</v>
      </c>
      <c r="B8399" s="884" t="n">
        <v>40868</v>
      </c>
      <c r="C8399" s="885" t="s">
        <v>31852</v>
      </c>
      <c r="D8399" s="884" t="s">
        <v>28617</v>
      </c>
      <c r="E8399" s="884" t="s">
        <v>31853</v>
      </c>
      <c r="F8399" s="884" t="s">
        <v>31853</v>
      </c>
    </row>
    <row r="8400" customFormat="false" ht="23.25" hidden="false" customHeight="false" outlineLevel="0" collapsed="false">
      <c r="A8400" s="884" t="s">
        <v>28603</v>
      </c>
      <c r="B8400" s="884" t="n">
        <v>11461</v>
      </c>
      <c r="C8400" s="885" t="s">
        <v>31854</v>
      </c>
      <c r="D8400" s="884" t="s">
        <v>28605</v>
      </c>
      <c r="E8400" s="884" t="s">
        <v>10080</v>
      </c>
      <c r="F8400" s="884" t="s">
        <v>10080</v>
      </c>
    </row>
    <row r="8401" customFormat="false" ht="23.25" hidden="false" customHeight="false" outlineLevel="0" collapsed="false">
      <c r="A8401" s="884" t="s">
        <v>28603</v>
      </c>
      <c r="B8401" s="884" t="n">
        <v>3106</v>
      </c>
      <c r="C8401" s="885" t="s">
        <v>31855</v>
      </c>
      <c r="D8401" s="884" t="s">
        <v>28605</v>
      </c>
      <c r="E8401" s="884" t="s">
        <v>31856</v>
      </c>
      <c r="F8401" s="884" t="s">
        <v>31856</v>
      </c>
    </row>
    <row r="8402" customFormat="false" ht="23.25" hidden="false" customHeight="false" outlineLevel="0" collapsed="false">
      <c r="A8402" s="884" t="s">
        <v>28603</v>
      </c>
      <c r="B8402" s="884" t="n">
        <v>3107</v>
      </c>
      <c r="C8402" s="885" t="s">
        <v>31857</v>
      </c>
      <c r="D8402" s="884" t="s">
        <v>28605</v>
      </c>
      <c r="E8402" s="884" t="s">
        <v>25047</v>
      </c>
      <c r="F8402" s="884" t="s">
        <v>25047</v>
      </c>
    </row>
    <row r="8403" customFormat="false" ht="15" hidden="false" customHeight="false" outlineLevel="0" collapsed="false">
      <c r="A8403" s="884" t="s">
        <v>28603</v>
      </c>
      <c r="B8403" s="884" t="n">
        <v>25951</v>
      </c>
      <c r="C8403" s="885" t="s">
        <v>31858</v>
      </c>
      <c r="D8403" s="884" t="s">
        <v>28689</v>
      </c>
      <c r="E8403" s="884" t="s">
        <v>11472</v>
      </c>
      <c r="F8403" s="884" t="s">
        <v>11472</v>
      </c>
    </row>
    <row r="8404" customFormat="false" ht="15" hidden="false" customHeight="false" outlineLevel="0" collapsed="false">
      <c r="A8404" s="884" t="s">
        <v>28603</v>
      </c>
      <c r="B8404" s="884" t="n">
        <v>3123</v>
      </c>
      <c r="C8404" s="885" t="s">
        <v>31859</v>
      </c>
      <c r="D8404" s="884" t="s">
        <v>28689</v>
      </c>
      <c r="E8404" s="884" t="s">
        <v>23905</v>
      </c>
      <c r="F8404" s="884" t="s">
        <v>23905</v>
      </c>
    </row>
    <row r="8405" customFormat="false" ht="15" hidden="false" customHeight="false" outlineLevel="0" collapsed="false">
      <c r="A8405" s="884" t="s">
        <v>28603</v>
      </c>
      <c r="B8405" s="884" t="n">
        <v>38125</v>
      </c>
      <c r="C8405" s="885" t="s">
        <v>31860</v>
      </c>
      <c r="D8405" s="884" t="s">
        <v>28689</v>
      </c>
      <c r="E8405" s="884" t="s">
        <v>11167</v>
      </c>
      <c r="F8405" s="884" t="s">
        <v>11167</v>
      </c>
    </row>
    <row r="8406" customFormat="false" ht="23.25" hidden="false" customHeight="false" outlineLevel="0" collapsed="false">
      <c r="A8406" s="884" t="s">
        <v>28603</v>
      </c>
      <c r="B8406" s="884" t="n">
        <v>39014</v>
      </c>
      <c r="C8406" s="885" t="s">
        <v>31861</v>
      </c>
      <c r="D8406" s="884" t="s">
        <v>28689</v>
      </c>
      <c r="E8406" s="884" t="s">
        <v>31862</v>
      </c>
      <c r="F8406" s="884" t="s">
        <v>31862</v>
      </c>
    </row>
    <row r="8407" customFormat="false" ht="23.25" hidden="false" customHeight="false" outlineLevel="0" collapsed="false">
      <c r="A8407" s="884" t="s">
        <v>28603</v>
      </c>
      <c r="B8407" s="884" t="n">
        <v>11894</v>
      </c>
      <c r="C8407" s="885" t="s">
        <v>31863</v>
      </c>
      <c r="D8407" s="884" t="s">
        <v>28605</v>
      </c>
      <c r="E8407" s="884" t="s">
        <v>31864</v>
      </c>
      <c r="F8407" s="884" t="s">
        <v>31864</v>
      </c>
    </row>
    <row r="8408" customFormat="false" ht="15" hidden="false" customHeight="false" outlineLevel="0" collapsed="false">
      <c r="A8408" s="884" t="s">
        <v>28603</v>
      </c>
      <c r="B8408" s="884" t="n">
        <v>39365</v>
      </c>
      <c r="C8408" s="885" t="s">
        <v>31865</v>
      </c>
      <c r="D8408" s="884" t="s">
        <v>28605</v>
      </c>
      <c r="E8408" s="884" t="s">
        <v>31866</v>
      </c>
      <c r="F8408" s="884" t="s">
        <v>31866</v>
      </c>
    </row>
    <row r="8409" customFormat="false" ht="15" hidden="false" customHeight="false" outlineLevel="0" collapsed="false">
      <c r="A8409" s="884" t="s">
        <v>28603</v>
      </c>
      <c r="B8409" s="884" t="n">
        <v>39366</v>
      </c>
      <c r="C8409" s="885" t="s">
        <v>31867</v>
      </c>
      <c r="D8409" s="884" t="s">
        <v>28605</v>
      </c>
      <c r="E8409" s="884" t="s">
        <v>31868</v>
      </c>
      <c r="F8409" s="884" t="s">
        <v>31868</v>
      </c>
    </row>
    <row r="8410" customFormat="false" ht="15" hidden="false" customHeight="false" outlineLevel="0" collapsed="false">
      <c r="A8410" s="884" t="s">
        <v>28603</v>
      </c>
      <c r="B8410" s="884" t="n">
        <v>39367</v>
      </c>
      <c r="C8410" s="885" t="s">
        <v>31869</v>
      </c>
      <c r="D8410" s="884" t="s">
        <v>28605</v>
      </c>
      <c r="E8410" s="884" t="s">
        <v>31870</v>
      </c>
      <c r="F8410" s="884" t="s">
        <v>31870</v>
      </c>
    </row>
    <row r="8411" customFormat="false" ht="15" hidden="false" customHeight="false" outlineLevel="0" collapsed="false">
      <c r="A8411" s="884" t="s">
        <v>28603</v>
      </c>
      <c r="B8411" s="884" t="n">
        <v>37394</v>
      </c>
      <c r="C8411" s="885" t="s">
        <v>31871</v>
      </c>
      <c r="D8411" s="884" t="s">
        <v>31872</v>
      </c>
      <c r="E8411" s="884" t="s">
        <v>28277</v>
      </c>
      <c r="F8411" s="884" t="s">
        <v>28277</v>
      </c>
    </row>
    <row r="8412" customFormat="false" ht="15" hidden="false" customHeight="false" outlineLevel="0" collapsed="false">
      <c r="A8412" s="884" t="s">
        <v>28603</v>
      </c>
      <c r="B8412" s="884" t="n">
        <v>14146</v>
      </c>
      <c r="C8412" s="885" t="s">
        <v>31873</v>
      </c>
      <c r="D8412" s="884" t="s">
        <v>31872</v>
      </c>
      <c r="E8412" s="884" t="s">
        <v>31874</v>
      </c>
      <c r="F8412" s="884" t="s">
        <v>31874</v>
      </c>
    </row>
    <row r="8413" customFormat="false" ht="15" hidden="false" customHeight="false" outlineLevel="0" collapsed="false">
      <c r="A8413" s="884" t="s">
        <v>28603</v>
      </c>
      <c r="B8413" s="884" t="n">
        <v>38134</v>
      </c>
      <c r="C8413" s="885" t="s">
        <v>31875</v>
      </c>
      <c r="D8413" s="884" t="s">
        <v>28689</v>
      </c>
      <c r="E8413" s="884" t="s">
        <v>31876</v>
      </c>
      <c r="F8413" s="884" t="s">
        <v>31876</v>
      </c>
    </row>
    <row r="8414" customFormat="false" ht="15" hidden="false" customHeight="false" outlineLevel="0" collapsed="false">
      <c r="A8414" s="884" t="s">
        <v>28603</v>
      </c>
      <c r="B8414" s="884" t="n">
        <v>38132</v>
      </c>
      <c r="C8414" s="885" t="s">
        <v>31877</v>
      </c>
      <c r="D8414" s="884" t="s">
        <v>28689</v>
      </c>
      <c r="E8414" s="884" t="s">
        <v>31878</v>
      </c>
      <c r="F8414" s="884" t="s">
        <v>31878</v>
      </c>
    </row>
    <row r="8415" customFormat="false" ht="15" hidden="false" customHeight="false" outlineLevel="0" collapsed="false">
      <c r="A8415" s="884" t="s">
        <v>28603</v>
      </c>
      <c r="B8415" s="884" t="n">
        <v>38133</v>
      </c>
      <c r="C8415" s="885" t="s">
        <v>31879</v>
      </c>
      <c r="D8415" s="884" t="s">
        <v>28689</v>
      </c>
      <c r="E8415" s="884" t="s">
        <v>21373</v>
      </c>
      <c r="F8415" s="884" t="s">
        <v>21373</v>
      </c>
    </row>
    <row r="8416" customFormat="false" ht="15" hidden="false" customHeight="false" outlineLevel="0" collapsed="false">
      <c r="A8416" s="884" t="s">
        <v>28603</v>
      </c>
      <c r="B8416" s="884" t="n">
        <v>938</v>
      </c>
      <c r="C8416" s="885" t="s">
        <v>31880</v>
      </c>
      <c r="D8416" s="884" t="s">
        <v>28683</v>
      </c>
      <c r="E8416" s="884" t="s">
        <v>10475</v>
      </c>
      <c r="F8416" s="884" t="s">
        <v>10475</v>
      </c>
    </row>
    <row r="8417" customFormat="false" ht="15" hidden="false" customHeight="false" outlineLevel="0" collapsed="false">
      <c r="A8417" s="884" t="s">
        <v>28603</v>
      </c>
      <c r="B8417" s="884" t="n">
        <v>937</v>
      </c>
      <c r="C8417" s="885" t="s">
        <v>31881</v>
      </c>
      <c r="D8417" s="884" t="s">
        <v>28683</v>
      </c>
      <c r="E8417" s="884" t="s">
        <v>31882</v>
      </c>
      <c r="F8417" s="884" t="s">
        <v>31882</v>
      </c>
    </row>
    <row r="8418" customFormat="false" ht="15" hidden="false" customHeight="false" outlineLevel="0" collapsed="false">
      <c r="A8418" s="884" t="s">
        <v>28603</v>
      </c>
      <c r="B8418" s="884" t="n">
        <v>939</v>
      </c>
      <c r="C8418" s="885" t="s">
        <v>31883</v>
      </c>
      <c r="D8418" s="884" t="s">
        <v>28683</v>
      </c>
      <c r="E8418" s="884" t="s">
        <v>11776</v>
      </c>
      <c r="F8418" s="884" t="s">
        <v>11776</v>
      </c>
    </row>
    <row r="8419" customFormat="false" ht="15" hidden="false" customHeight="false" outlineLevel="0" collapsed="false">
      <c r="A8419" s="884" t="s">
        <v>28603</v>
      </c>
      <c r="B8419" s="884" t="n">
        <v>944</v>
      </c>
      <c r="C8419" s="885" t="s">
        <v>31884</v>
      </c>
      <c r="D8419" s="884" t="s">
        <v>28683</v>
      </c>
      <c r="E8419" s="884" t="s">
        <v>29455</v>
      </c>
      <c r="F8419" s="884" t="s">
        <v>29455</v>
      </c>
    </row>
    <row r="8420" customFormat="false" ht="15" hidden="false" customHeight="false" outlineLevel="0" collapsed="false">
      <c r="A8420" s="884" t="s">
        <v>28603</v>
      </c>
      <c r="B8420" s="884" t="n">
        <v>940</v>
      </c>
      <c r="C8420" s="885" t="s">
        <v>31885</v>
      </c>
      <c r="D8420" s="884" t="s">
        <v>28683</v>
      </c>
      <c r="E8420" s="884" t="s">
        <v>10330</v>
      </c>
      <c r="F8420" s="884" t="s">
        <v>10330</v>
      </c>
    </row>
    <row r="8421" customFormat="false" ht="15" hidden="false" customHeight="false" outlineLevel="0" collapsed="false">
      <c r="A8421" s="884" t="s">
        <v>28603</v>
      </c>
      <c r="B8421" s="884" t="n">
        <v>936</v>
      </c>
      <c r="C8421" s="885" t="s">
        <v>31886</v>
      </c>
      <c r="D8421" s="884" t="s">
        <v>28683</v>
      </c>
      <c r="E8421" s="884" t="s">
        <v>9389</v>
      </c>
      <c r="F8421" s="884" t="s">
        <v>9389</v>
      </c>
    </row>
    <row r="8422" customFormat="false" ht="23.25" hidden="false" customHeight="false" outlineLevel="0" collapsed="false">
      <c r="A8422" s="884" t="s">
        <v>28603</v>
      </c>
      <c r="B8422" s="884" t="n">
        <v>935</v>
      </c>
      <c r="C8422" s="885" t="s">
        <v>31887</v>
      </c>
      <c r="D8422" s="884" t="s">
        <v>28683</v>
      </c>
      <c r="E8422" s="884" t="s">
        <v>10569</v>
      </c>
      <c r="F8422" s="884" t="s">
        <v>10569</v>
      </c>
    </row>
    <row r="8423" customFormat="false" ht="15" hidden="false" customHeight="false" outlineLevel="0" collapsed="false">
      <c r="A8423" s="884" t="s">
        <v>28603</v>
      </c>
      <c r="B8423" s="884" t="n">
        <v>406</v>
      </c>
      <c r="C8423" s="885" t="s">
        <v>31888</v>
      </c>
      <c r="D8423" s="884" t="s">
        <v>28605</v>
      </c>
      <c r="E8423" s="884" t="s">
        <v>31889</v>
      </c>
      <c r="F8423" s="884" t="s">
        <v>31889</v>
      </c>
    </row>
    <row r="8424" customFormat="false" ht="15" hidden="false" customHeight="false" outlineLevel="0" collapsed="false">
      <c r="A8424" s="884" t="s">
        <v>28603</v>
      </c>
      <c r="B8424" s="884" t="n">
        <v>40879</v>
      </c>
      <c r="C8424" s="885" t="s">
        <v>31890</v>
      </c>
      <c r="D8424" s="884" t="s">
        <v>28683</v>
      </c>
      <c r="E8424" s="884" t="s">
        <v>10944</v>
      </c>
      <c r="F8424" s="884" t="s">
        <v>10944</v>
      </c>
    </row>
    <row r="8425" customFormat="false" ht="23.25" hidden="false" customHeight="false" outlineLevel="0" collapsed="false">
      <c r="A8425" s="884" t="s">
        <v>28603</v>
      </c>
      <c r="B8425" s="884" t="n">
        <v>39634</v>
      </c>
      <c r="C8425" s="885" t="s">
        <v>31891</v>
      </c>
      <c r="D8425" s="884" t="s">
        <v>28683</v>
      </c>
      <c r="E8425" s="884" t="s">
        <v>11485</v>
      </c>
      <c r="F8425" s="884" t="s">
        <v>11485</v>
      </c>
    </row>
    <row r="8426" customFormat="false" ht="15" hidden="false" customHeight="false" outlineLevel="0" collapsed="false">
      <c r="A8426" s="884" t="s">
        <v>28603</v>
      </c>
      <c r="B8426" s="884" t="n">
        <v>39701</v>
      </c>
      <c r="C8426" s="885" t="s">
        <v>31892</v>
      </c>
      <c r="D8426" s="884" t="s">
        <v>28605</v>
      </c>
      <c r="E8426" s="884" t="s">
        <v>10341</v>
      </c>
      <c r="F8426" s="884" t="s">
        <v>10341</v>
      </c>
    </row>
    <row r="8427" customFormat="false" ht="15" hidden="false" customHeight="false" outlineLevel="0" collapsed="false">
      <c r="A8427" s="884" t="s">
        <v>28603</v>
      </c>
      <c r="B8427" s="884" t="n">
        <v>12815</v>
      </c>
      <c r="C8427" s="885" t="s">
        <v>31893</v>
      </c>
      <c r="D8427" s="884" t="s">
        <v>28605</v>
      </c>
      <c r="E8427" s="884" t="s">
        <v>8857</v>
      </c>
      <c r="F8427" s="884" t="s">
        <v>8857</v>
      </c>
    </row>
    <row r="8428" customFormat="false" ht="15" hidden="false" customHeight="false" outlineLevel="0" collapsed="false">
      <c r="A8428" s="884" t="s">
        <v>28603</v>
      </c>
      <c r="B8428" s="884" t="n">
        <v>407</v>
      </c>
      <c r="C8428" s="885" t="s">
        <v>31894</v>
      </c>
      <c r="D8428" s="884" t="s">
        <v>28689</v>
      </c>
      <c r="E8428" s="884" t="s">
        <v>31895</v>
      </c>
      <c r="F8428" s="884" t="s">
        <v>31895</v>
      </c>
    </row>
    <row r="8429" customFormat="false" ht="15" hidden="false" customHeight="false" outlineLevel="0" collapsed="false">
      <c r="A8429" s="884" t="s">
        <v>28603</v>
      </c>
      <c r="B8429" s="884" t="n">
        <v>39431</v>
      </c>
      <c r="C8429" s="885" t="s">
        <v>31896</v>
      </c>
      <c r="D8429" s="884" t="s">
        <v>28683</v>
      </c>
      <c r="E8429" s="884" t="s">
        <v>11266</v>
      </c>
      <c r="F8429" s="884" t="s">
        <v>11266</v>
      </c>
    </row>
    <row r="8430" customFormat="false" ht="15" hidden="false" customHeight="false" outlineLevel="0" collapsed="false">
      <c r="A8430" s="884" t="s">
        <v>28603</v>
      </c>
      <c r="B8430" s="884" t="n">
        <v>39432</v>
      </c>
      <c r="C8430" s="885" t="s">
        <v>31897</v>
      </c>
      <c r="D8430" s="884" t="s">
        <v>28683</v>
      </c>
      <c r="E8430" s="884" t="s">
        <v>9043</v>
      </c>
      <c r="F8430" s="884" t="s">
        <v>9043</v>
      </c>
    </row>
    <row r="8431" customFormat="false" ht="15" hidden="false" customHeight="false" outlineLevel="0" collapsed="false">
      <c r="A8431" s="884" t="s">
        <v>28603</v>
      </c>
      <c r="B8431" s="884" t="n">
        <v>20111</v>
      </c>
      <c r="C8431" s="885" t="s">
        <v>31898</v>
      </c>
      <c r="D8431" s="884" t="s">
        <v>28605</v>
      </c>
      <c r="E8431" s="884" t="s">
        <v>23565</v>
      </c>
      <c r="F8431" s="884" t="s">
        <v>23565</v>
      </c>
    </row>
    <row r="8432" customFormat="false" ht="15" hidden="false" customHeight="false" outlineLevel="0" collapsed="false">
      <c r="A8432" s="884" t="s">
        <v>28603</v>
      </c>
      <c r="B8432" s="884" t="n">
        <v>21127</v>
      </c>
      <c r="C8432" s="885" t="s">
        <v>31899</v>
      </c>
      <c r="D8432" s="884" t="s">
        <v>28605</v>
      </c>
      <c r="E8432" s="884" t="s">
        <v>15912</v>
      </c>
      <c r="F8432" s="884" t="s">
        <v>15912</v>
      </c>
    </row>
    <row r="8433" customFormat="false" ht="15" hidden="false" customHeight="false" outlineLevel="0" collapsed="false">
      <c r="A8433" s="884" t="s">
        <v>28603</v>
      </c>
      <c r="B8433" s="884" t="n">
        <v>404</v>
      </c>
      <c r="C8433" s="885" t="s">
        <v>31900</v>
      </c>
      <c r="D8433" s="884" t="s">
        <v>28683</v>
      </c>
      <c r="E8433" s="884" t="s">
        <v>31901</v>
      </c>
      <c r="F8433" s="884" t="s">
        <v>31901</v>
      </c>
    </row>
    <row r="8434" customFormat="false" ht="15" hidden="false" customHeight="false" outlineLevel="0" collapsed="false">
      <c r="A8434" s="884" t="s">
        <v>28603</v>
      </c>
      <c r="B8434" s="884" t="n">
        <v>14151</v>
      </c>
      <c r="C8434" s="885" t="s">
        <v>31902</v>
      </c>
      <c r="D8434" s="884" t="s">
        <v>28605</v>
      </c>
      <c r="E8434" s="884" t="s">
        <v>31903</v>
      </c>
      <c r="F8434" s="884" t="s">
        <v>31903</v>
      </c>
    </row>
    <row r="8435" customFormat="false" ht="15" hidden="false" customHeight="false" outlineLevel="0" collapsed="false">
      <c r="A8435" s="884" t="s">
        <v>28603</v>
      </c>
      <c r="B8435" s="884" t="n">
        <v>14153</v>
      </c>
      <c r="C8435" s="885" t="s">
        <v>31904</v>
      </c>
      <c r="D8435" s="884" t="s">
        <v>28605</v>
      </c>
      <c r="E8435" s="884" t="s">
        <v>31905</v>
      </c>
      <c r="F8435" s="884" t="s">
        <v>31905</v>
      </c>
    </row>
    <row r="8436" customFormat="false" ht="15" hidden="false" customHeight="false" outlineLevel="0" collapsed="false">
      <c r="A8436" s="884" t="s">
        <v>28603</v>
      </c>
      <c r="B8436" s="884" t="n">
        <v>14152</v>
      </c>
      <c r="C8436" s="885" t="s">
        <v>31906</v>
      </c>
      <c r="D8436" s="884" t="s">
        <v>28605</v>
      </c>
      <c r="E8436" s="884" t="s">
        <v>10472</v>
      </c>
      <c r="F8436" s="884" t="s">
        <v>10472</v>
      </c>
    </row>
    <row r="8437" customFormat="false" ht="15" hidden="false" customHeight="false" outlineLevel="0" collapsed="false">
      <c r="A8437" s="884" t="s">
        <v>28603</v>
      </c>
      <c r="B8437" s="884" t="n">
        <v>14154</v>
      </c>
      <c r="C8437" s="885" t="s">
        <v>31907</v>
      </c>
      <c r="D8437" s="884" t="s">
        <v>28605</v>
      </c>
      <c r="E8437" s="884" t="s">
        <v>20838</v>
      </c>
      <c r="F8437" s="884" t="s">
        <v>20838</v>
      </c>
    </row>
    <row r="8438" customFormat="false" ht="15" hidden="false" customHeight="false" outlineLevel="0" collapsed="false">
      <c r="A8438" s="884" t="s">
        <v>28603</v>
      </c>
      <c r="B8438" s="884" t="n">
        <v>42015</v>
      </c>
      <c r="C8438" s="885" t="s">
        <v>31908</v>
      </c>
      <c r="D8438" s="884" t="s">
        <v>28683</v>
      </c>
      <c r="E8438" s="884" t="s">
        <v>11989</v>
      </c>
      <c r="F8438" s="884" t="s">
        <v>11989</v>
      </c>
    </row>
    <row r="8439" customFormat="false" ht="15" hidden="false" customHeight="false" outlineLevel="0" collapsed="false">
      <c r="A8439" s="884" t="s">
        <v>28603</v>
      </c>
      <c r="B8439" s="884" t="n">
        <v>3146</v>
      </c>
      <c r="C8439" s="885" t="s">
        <v>31909</v>
      </c>
      <c r="D8439" s="884" t="s">
        <v>28605</v>
      </c>
      <c r="E8439" s="884" t="s">
        <v>10077</v>
      </c>
      <c r="F8439" s="884" t="s">
        <v>10077</v>
      </c>
    </row>
    <row r="8440" customFormat="false" ht="15" hidden="false" customHeight="false" outlineLevel="0" collapsed="false">
      <c r="A8440" s="884" t="s">
        <v>28603</v>
      </c>
      <c r="B8440" s="884" t="n">
        <v>3143</v>
      </c>
      <c r="C8440" s="885" t="s">
        <v>31910</v>
      </c>
      <c r="D8440" s="884" t="s">
        <v>28605</v>
      </c>
      <c r="E8440" s="884" t="s">
        <v>8836</v>
      </c>
      <c r="F8440" s="884" t="s">
        <v>8836</v>
      </c>
    </row>
    <row r="8441" customFormat="false" ht="15" hidden="false" customHeight="false" outlineLevel="0" collapsed="false">
      <c r="A8441" s="884" t="s">
        <v>28603</v>
      </c>
      <c r="B8441" s="884" t="n">
        <v>3148</v>
      </c>
      <c r="C8441" s="885" t="s">
        <v>31911</v>
      </c>
      <c r="D8441" s="884" t="s">
        <v>28605</v>
      </c>
      <c r="E8441" s="884" t="s">
        <v>15809</v>
      </c>
      <c r="F8441" s="884" t="s">
        <v>15809</v>
      </c>
    </row>
    <row r="8442" customFormat="false" ht="15" hidden="false" customHeight="false" outlineLevel="0" collapsed="false">
      <c r="A8442" s="884" t="s">
        <v>28603</v>
      </c>
      <c r="B8442" s="884" t="n">
        <v>4310</v>
      </c>
      <c r="C8442" s="885" t="s">
        <v>31912</v>
      </c>
      <c r="D8442" s="884" t="s">
        <v>28605</v>
      </c>
      <c r="E8442" s="884" t="s">
        <v>23829</v>
      </c>
      <c r="F8442" s="884" t="s">
        <v>23829</v>
      </c>
    </row>
    <row r="8443" customFormat="false" ht="15" hidden="false" customHeight="false" outlineLevel="0" collapsed="false">
      <c r="A8443" s="884" t="s">
        <v>28603</v>
      </c>
      <c r="B8443" s="884" t="n">
        <v>4311</v>
      </c>
      <c r="C8443" s="885" t="s">
        <v>31913</v>
      </c>
      <c r="D8443" s="884" t="s">
        <v>28605</v>
      </c>
      <c r="E8443" s="884" t="s">
        <v>9052</v>
      </c>
      <c r="F8443" s="884" t="s">
        <v>9052</v>
      </c>
    </row>
    <row r="8444" customFormat="false" ht="15" hidden="false" customHeight="false" outlineLevel="0" collapsed="false">
      <c r="A8444" s="884" t="s">
        <v>28603</v>
      </c>
      <c r="B8444" s="884" t="n">
        <v>4312</v>
      </c>
      <c r="C8444" s="885" t="s">
        <v>31914</v>
      </c>
      <c r="D8444" s="884" t="s">
        <v>28605</v>
      </c>
      <c r="E8444" s="884" t="s">
        <v>9056</v>
      </c>
      <c r="F8444" s="884" t="s">
        <v>9056</v>
      </c>
    </row>
    <row r="8445" customFormat="false" ht="15" hidden="false" customHeight="false" outlineLevel="0" collapsed="false">
      <c r="A8445" s="884" t="s">
        <v>28603</v>
      </c>
      <c r="B8445" s="884" t="n">
        <v>11162</v>
      </c>
      <c r="C8445" s="885" t="s">
        <v>31915</v>
      </c>
      <c r="D8445" s="884" t="s">
        <v>28605</v>
      </c>
      <c r="E8445" s="884" t="s">
        <v>10345</v>
      </c>
      <c r="F8445" s="884" t="s">
        <v>10345</v>
      </c>
    </row>
    <row r="8446" customFormat="false" ht="15" hidden="false" customHeight="false" outlineLevel="0" collapsed="false">
      <c r="A8446" s="884" t="s">
        <v>28603</v>
      </c>
      <c r="B8446" s="884" t="n">
        <v>13261</v>
      </c>
      <c r="C8446" s="885" t="s">
        <v>31916</v>
      </c>
      <c r="D8446" s="884" t="s">
        <v>28605</v>
      </c>
      <c r="E8446" s="884" t="s">
        <v>11381</v>
      </c>
      <c r="F8446" s="884" t="s">
        <v>11381</v>
      </c>
    </row>
    <row r="8447" customFormat="false" ht="15" hidden="false" customHeight="false" outlineLevel="0" collapsed="false">
      <c r="A8447" s="884" t="s">
        <v>28603</v>
      </c>
      <c r="B8447" s="884" t="n">
        <v>3255</v>
      </c>
      <c r="C8447" s="885" t="s">
        <v>31917</v>
      </c>
      <c r="D8447" s="884" t="s">
        <v>28605</v>
      </c>
      <c r="E8447" s="884" t="s">
        <v>15900</v>
      </c>
      <c r="F8447" s="884" t="s">
        <v>15900</v>
      </c>
    </row>
    <row r="8448" customFormat="false" ht="15" hidden="false" customHeight="false" outlineLevel="0" collapsed="false">
      <c r="A8448" s="884" t="s">
        <v>28603</v>
      </c>
      <c r="B8448" s="884" t="n">
        <v>3254</v>
      </c>
      <c r="C8448" s="885" t="s">
        <v>31918</v>
      </c>
      <c r="D8448" s="884" t="s">
        <v>28605</v>
      </c>
      <c r="E8448" s="884" t="s">
        <v>25554</v>
      </c>
      <c r="F8448" s="884" t="s">
        <v>25554</v>
      </c>
    </row>
    <row r="8449" customFormat="false" ht="15" hidden="false" customHeight="false" outlineLevel="0" collapsed="false">
      <c r="A8449" s="884" t="s">
        <v>28603</v>
      </c>
      <c r="B8449" s="884" t="n">
        <v>3259</v>
      </c>
      <c r="C8449" s="885" t="s">
        <v>31919</v>
      </c>
      <c r="D8449" s="884" t="s">
        <v>28605</v>
      </c>
      <c r="E8449" s="884" t="s">
        <v>23426</v>
      </c>
      <c r="F8449" s="884" t="s">
        <v>23426</v>
      </c>
    </row>
    <row r="8450" customFormat="false" ht="15" hidden="false" customHeight="false" outlineLevel="0" collapsed="false">
      <c r="A8450" s="884" t="s">
        <v>28603</v>
      </c>
      <c r="B8450" s="884" t="n">
        <v>3258</v>
      </c>
      <c r="C8450" s="885" t="s">
        <v>31920</v>
      </c>
      <c r="D8450" s="884" t="s">
        <v>28605</v>
      </c>
      <c r="E8450" s="884" t="s">
        <v>15720</v>
      </c>
      <c r="F8450" s="884" t="s">
        <v>15720</v>
      </c>
    </row>
    <row r="8451" customFormat="false" ht="15" hidden="false" customHeight="false" outlineLevel="0" collapsed="false">
      <c r="A8451" s="884" t="s">
        <v>28603</v>
      </c>
      <c r="B8451" s="884" t="n">
        <v>3251</v>
      </c>
      <c r="C8451" s="885" t="s">
        <v>31921</v>
      </c>
      <c r="D8451" s="884" t="s">
        <v>28605</v>
      </c>
      <c r="E8451" s="884" t="s">
        <v>25005</v>
      </c>
      <c r="F8451" s="884" t="s">
        <v>25005</v>
      </c>
    </row>
    <row r="8452" customFormat="false" ht="15" hidden="false" customHeight="false" outlineLevel="0" collapsed="false">
      <c r="A8452" s="884" t="s">
        <v>28603</v>
      </c>
      <c r="B8452" s="884" t="n">
        <v>3256</v>
      </c>
      <c r="C8452" s="885" t="s">
        <v>31922</v>
      </c>
      <c r="D8452" s="884" t="s">
        <v>28605</v>
      </c>
      <c r="E8452" s="884" t="s">
        <v>16089</v>
      </c>
      <c r="F8452" s="884" t="s">
        <v>16089</v>
      </c>
    </row>
    <row r="8453" customFormat="false" ht="15" hidden="false" customHeight="false" outlineLevel="0" collapsed="false">
      <c r="A8453" s="884" t="s">
        <v>28603</v>
      </c>
      <c r="B8453" s="884" t="n">
        <v>3261</v>
      </c>
      <c r="C8453" s="885" t="s">
        <v>31923</v>
      </c>
      <c r="D8453" s="884" t="s">
        <v>28605</v>
      </c>
      <c r="E8453" s="884" t="s">
        <v>18854</v>
      </c>
      <c r="F8453" s="884" t="s">
        <v>18854</v>
      </c>
    </row>
    <row r="8454" customFormat="false" ht="15" hidden="false" customHeight="false" outlineLevel="0" collapsed="false">
      <c r="A8454" s="884" t="s">
        <v>28603</v>
      </c>
      <c r="B8454" s="884" t="n">
        <v>3260</v>
      </c>
      <c r="C8454" s="885" t="s">
        <v>31924</v>
      </c>
      <c r="D8454" s="884" t="s">
        <v>28605</v>
      </c>
      <c r="E8454" s="884" t="s">
        <v>17276</v>
      </c>
      <c r="F8454" s="884" t="s">
        <v>17276</v>
      </c>
    </row>
    <row r="8455" customFormat="false" ht="15" hidden="false" customHeight="false" outlineLevel="0" collapsed="false">
      <c r="A8455" s="884" t="s">
        <v>28603</v>
      </c>
      <c r="B8455" s="884" t="n">
        <v>3272</v>
      </c>
      <c r="C8455" s="885" t="s">
        <v>31925</v>
      </c>
      <c r="D8455" s="884" t="s">
        <v>28605</v>
      </c>
      <c r="E8455" s="884" t="s">
        <v>20343</v>
      </c>
      <c r="F8455" s="884" t="s">
        <v>20343</v>
      </c>
    </row>
    <row r="8456" customFormat="false" ht="15" hidden="false" customHeight="false" outlineLevel="0" collapsed="false">
      <c r="A8456" s="884" t="s">
        <v>28603</v>
      </c>
      <c r="B8456" s="884" t="n">
        <v>3265</v>
      </c>
      <c r="C8456" s="885" t="s">
        <v>31926</v>
      </c>
      <c r="D8456" s="884" t="s">
        <v>28605</v>
      </c>
      <c r="E8456" s="884" t="s">
        <v>23148</v>
      </c>
      <c r="F8456" s="884" t="s">
        <v>23148</v>
      </c>
    </row>
    <row r="8457" customFormat="false" ht="15" hidden="false" customHeight="false" outlineLevel="0" collapsed="false">
      <c r="A8457" s="884" t="s">
        <v>28603</v>
      </c>
      <c r="B8457" s="884" t="n">
        <v>3262</v>
      </c>
      <c r="C8457" s="885" t="s">
        <v>31927</v>
      </c>
      <c r="D8457" s="884" t="s">
        <v>28605</v>
      </c>
      <c r="E8457" s="884" t="s">
        <v>20228</v>
      </c>
      <c r="F8457" s="884" t="s">
        <v>20228</v>
      </c>
    </row>
    <row r="8458" customFormat="false" ht="15" hidden="false" customHeight="false" outlineLevel="0" collapsed="false">
      <c r="A8458" s="884" t="s">
        <v>28603</v>
      </c>
      <c r="B8458" s="884" t="n">
        <v>3264</v>
      </c>
      <c r="C8458" s="885" t="s">
        <v>31928</v>
      </c>
      <c r="D8458" s="884" t="s">
        <v>28605</v>
      </c>
      <c r="E8458" s="884" t="s">
        <v>31929</v>
      </c>
      <c r="F8458" s="884" t="s">
        <v>31929</v>
      </c>
    </row>
    <row r="8459" customFormat="false" ht="15" hidden="false" customHeight="false" outlineLevel="0" collapsed="false">
      <c r="A8459" s="884" t="s">
        <v>28603</v>
      </c>
      <c r="B8459" s="884" t="n">
        <v>3267</v>
      </c>
      <c r="C8459" s="885" t="s">
        <v>31930</v>
      </c>
      <c r="D8459" s="884" t="s">
        <v>28605</v>
      </c>
      <c r="E8459" s="884" t="s">
        <v>22269</v>
      </c>
      <c r="F8459" s="884" t="s">
        <v>22269</v>
      </c>
    </row>
    <row r="8460" customFormat="false" ht="15" hidden="false" customHeight="false" outlineLevel="0" collapsed="false">
      <c r="A8460" s="884" t="s">
        <v>28603</v>
      </c>
      <c r="B8460" s="884" t="n">
        <v>3266</v>
      </c>
      <c r="C8460" s="885" t="s">
        <v>31931</v>
      </c>
      <c r="D8460" s="884" t="s">
        <v>28605</v>
      </c>
      <c r="E8460" s="884" t="s">
        <v>31932</v>
      </c>
      <c r="F8460" s="884" t="s">
        <v>31932</v>
      </c>
    </row>
    <row r="8461" customFormat="false" ht="15" hidden="false" customHeight="false" outlineLevel="0" collapsed="false">
      <c r="A8461" s="884" t="s">
        <v>28603</v>
      </c>
      <c r="B8461" s="884" t="n">
        <v>3263</v>
      </c>
      <c r="C8461" s="885" t="s">
        <v>31933</v>
      </c>
      <c r="D8461" s="884" t="s">
        <v>28605</v>
      </c>
      <c r="E8461" s="884" t="s">
        <v>31934</v>
      </c>
      <c r="F8461" s="884" t="s">
        <v>31934</v>
      </c>
    </row>
    <row r="8462" customFormat="false" ht="15" hidden="false" customHeight="false" outlineLevel="0" collapsed="false">
      <c r="A8462" s="884" t="s">
        <v>28603</v>
      </c>
      <c r="B8462" s="884" t="n">
        <v>3268</v>
      </c>
      <c r="C8462" s="885" t="s">
        <v>31935</v>
      </c>
      <c r="D8462" s="884" t="s">
        <v>28605</v>
      </c>
      <c r="E8462" s="884" t="s">
        <v>21418</v>
      </c>
      <c r="F8462" s="884" t="s">
        <v>21418</v>
      </c>
    </row>
    <row r="8463" customFormat="false" ht="15" hidden="false" customHeight="false" outlineLevel="0" collapsed="false">
      <c r="A8463" s="884" t="s">
        <v>28603</v>
      </c>
      <c r="B8463" s="884" t="n">
        <v>3271</v>
      </c>
      <c r="C8463" s="885" t="s">
        <v>31936</v>
      </c>
      <c r="D8463" s="884" t="s">
        <v>28605</v>
      </c>
      <c r="E8463" s="884" t="s">
        <v>31937</v>
      </c>
      <c r="F8463" s="884" t="s">
        <v>31937</v>
      </c>
    </row>
    <row r="8464" customFormat="false" ht="15" hidden="false" customHeight="false" outlineLevel="0" collapsed="false">
      <c r="A8464" s="884" t="s">
        <v>28603</v>
      </c>
      <c r="B8464" s="884" t="n">
        <v>3270</v>
      </c>
      <c r="C8464" s="885" t="s">
        <v>31938</v>
      </c>
      <c r="D8464" s="884" t="s">
        <v>28605</v>
      </c>
      <c r="E8464" s="884" t="s">
        <v>31939</v>
      </c>
      <c r="F8464" s="884" t="s">
        <v>31939</v>
      </c>
    </row>
    <row r="8465" customFormat="false" ht="23.25" hidden="false" customHeight="false" outlineLevel="0" collapsed="false">
      <c r="A8465" s="884" t="s">
        <v>28603</v>
      </c>
      <c r="B8465" s="884" t="n">
        <v>3275</v>
      </c>
      <c r="C8465" s="885" t="s">
        <v>31940</v>
      </c>
      <c r="D8465" s="884" t="s">
        <v>28617</v>
      </c>
      <c r="E8465" s="884" t="s">
        <v>31941</v>
      </c>
      <c r="F8465" s="884" t="s">
        <v>31941</v>
      </c>
    </row>
    <row r="8466" customFormat="false" ht="23.25" hidden="false" customHeight="false" outlineLevel="0" collapsed="false">
      <c r="A8466" s="884" t="s">
        <v>28603</v>
      </c>
      <c r="B8466" s="884" t="n">
        <v>39512</v>
      </c>
      <c r="C8466" s="885" t="s">
        <v>31942</v>
      </c>
      <c r="D8466" s="884" t="s">
        <v>28617</v>
      </c>
      <c r="E8466" s="884" t="s">
        <v>20826</v>
      </c>
      <c r="F8466" s="884" t="s">
        <v>20826</v>
      </c>
    </row>
    <row r="8467" customFormat="false" ht="23.25" hidden="false" customHeight="false" outlineLevel="0" collapsed="false">
      <c r="A8467" s="884" t="s">
        <v>28603</v>
      </c>
      <c r="B8467" s="884" t="n">
        <v>39511</v>
      </c>
      <c r="C8467" s="885" t="s">
        <v>31943</v>
      </c>
      <c r="D8467" s="884" t="s">
        <v>28617</v>
      </c>
      <c r="E8467" s="884" t="s">
        <v>31944</v>
      </c>
      <c r="F8467" s="884" t="s">
        <v>31944</v>
      </c>
    </row>
    <row r="8468" customFormat="false" ht="23.25" hidden="false" customHeight="false" outlineLevel="0" collapsed="false">
      <c r="A8468" s="884" t="s">
        <v>28603</v>
      </c>
      <c r="B8468" s="884" t="n">
        <v>39513</v>
      </c>
      <c r="C8468" s="885" t="s">
        <v>31945</v>
      </c>
      <c r="D8468" s="884" t="s">
        <v>28617</v>
      </c>
      <c r="E8468" s="884" t="s">
        <v>20768</v>
      </c>
      <c r="F8468" s="884" t="s">
        <v>20768</v>
      </c>
    </row>
    <row r="8469" customFormat="false" ht="23.25" hidden="false" customHeight="false" outlineLevel="0" collapsed="false">
      <c r="A8469" s="884" t="s">
        <v>28603</v>
      </c>
      <c r="B8469" s="884" t="n">
        <v>3286</v>
      </c>
      <c r="C8469" s="885" t="s">
        <v>31946</v>
      </c>
      <c r="D8469" s="884" t="s">
        <v>28617</v>
      </c>
      <c r="E8469" s="884" t="s">
        <v>15117</v>
      </c>
      <c r="F8469" s="884" t="s">
        <v>15117</v>
      </c>
    </row>
    <row r="8470" customFormat="false" ht="23.25" hidden="false" customHeight="false" outlineLevel="0" collapsed="false">
      <c r="A8470" s="884" t="s">
        <v>28603</v>
      </c>
      <c r="B8470" s="884" t="n">
        <v>3287</v>
      </c>
      <c r="C8470" s="885" t="s">
        <v>31947</v>
      </c>
      <c r="D8470" s="884" t="s">
        <v>28617</v>
      </c>
      <c r="E8470" s="884" t="s">
        <v>31948</v>
      </c>
      <c r="F8470" s="884" t="s">
        <v>31948</v>
      </c>
    </row>
    <row r="8471" customFormat="false" ht="23.25" hidden="false" customHeight="false" outlineLevel="0" collapsed="false">
      <c r="A8471" s="884" t="s">
        <v>28603</v>
      </c>
      <c r="B8471" s="884" t="n">
        <v>3283</v>
      </c>
      <c r="C8471" s="885" t="s">
        <v>31949</v>
      </c>
      <c r="D8471" s="884" t="s">
        <v>28617</v>
      </c>
      <c r="E8471" s="884" t="s">
        <v>10668</v>
      </c>
      <c r="F8471" s="884" t="s">
        <v>10668</v>
      </c>
    </row>
    <row r="8472" customFormat="false" ht="23.25" hidden="false" customHeight="false" outlineLevel="0" collapsed="false">
      <c r="A8472" s="884" t="s">
        <v>28603</v>
      </c>
      <c r="B8472" s="884" t="n">
        <v>11587</v>
      </c>
      <c r="C8472" s="885" t="s">
        <v>31950</v>
      </c>
      <c r="D8472" s="884" t="s">
        <v>28617</v>
      </c>
      <c r="E8472" s="884" t="s">
        <v>15502</v>
      </c>
      <c r="F8472" s="884" t="s">
        <v>15502</v>
      </c>
    </row>
    <row r="8473" customFormat="false" ht="23.25" hidden="false" customHeight="false" outlineLevel="0" collapsed="false">
      <c r="A8473" s="884" t="s">
        <v>28603</v>
      </c>
      <c r="B8473" s="884" t="n">
        <v>36225</v>
      </c>
      <c r="C8473" s="885" t="s">
        <v>31951</v>
      </c>
      <c r="D8473" s="884" t="s">
        <v>28617</v>
      </c>
      <c r="E8473" s="884" t="s">
        <v>30246</v>
      </c>
      <c r="F8473" s="884" t="s">
        <v>30246</v>
      </c>
    </row>
    <row r="8474" customFormat="false" ht="23.25" hidden="false" customHeight="false" outlineLevel="0" collapsed="false">
      <c r="A8474" s="884" t="s">
        <v>28603</v>
      </c>
      <c r="B8474" s="884" t="n">
        <v>36230</v>
      </c>
      <c r="C8474" s="885" t="s">
        <v>31952</v>
      </c>
      <c r="D8474" s="884" t="s">
        <v>28617</v>
      </c>
      <c r="E8474" s="884" t="s">
        <v>24901</v>
      </c>
      <c r="F8474" s="884" t="s">
        <v>24901</v>
      </c>
    </row>
    <row r="8475" customFormat="false" ht="23.25" hidden="false" customHeight="false" outlineLevel="0" collapsed="false">
      <c r="A8475" s="884" t="s">
        <v>28603</v>
      </c>
      <c r="B8475" s="884" t="n">
        <v>36238</v>
      </c>
      <c r="C8475" s="885" t="s">
        <v>31953</v>
      </c>
      <c r="D8475" s="884" t="s">
        <v>28617</v>
      </c>
      <c r="E8475" s="884" t="s">
        <v>28767</v>
      </c>
      <c r="F8475" s="884" t="s">
        <v>28767</v>
      </c>
    </row>
    <row r="8476" customFormat="false" ht="15" hidden="false" customHeight="false" outlineLevel="0" collapsed="false">
      <c r="A8476" s="884" t="s">
        <v>28603</v>
      </c>
      <c r="B8476" s="884" t="n">
        <v>11887</v>
      </c>
      <c r="C8476" s="885" t="s">
        <v>31954</v>
      </c>
      <c r="D8476" s="884" t="s">
        <v>28605</v>
      </c>
      <c r="E8476" s="884" t="s">
        <v>31955</v>
      </c>
      <c r="F8476" s="884" t="s">
        <v>31955</v>
      </c>
    </row>
    <row r="8477" customFormat="false" ht="15" hidden="false" customHeight="false" outlineLevel="0" collapsed="false">
      <c r="A8477" s="884" t="s">
        <v>28603</v>
      </c>
      <c r="B8477" s="884" t="n">
        <v>11883</v>
      </c>
      <c r="C8477" s="885" t="s">
        <v>31956</v>
      </c>
      <c r="D8477" s="884" t="s">
        <v>28605</v>
      </c>
      <c r="E8477" s="884" t="s">
        <v>31957</v>
      </c>
      <c r="F8477" s="884" t="s">
        <v>31957</v>
      </c>
    </row>
    <row r="8478" customFormat="false" ht="15" hidden="false" customHeight="false" outlineLevel="0" collapsed="false">
      <c r="A8478" s="884" t="s">
        <v>28603</v>
      </c>
      <c r="B8478" s="884" t="n">
        <v>11884</v>
      </c>
      <c r="C8478" s="885" t="s">
        <v>31958</v>
      </c>
      <c r="D8478" s="884" t="s">
        <v>28605</v>
      </c>
      <c r="E8478" s="884" t="s">
        <v>31959</v>
      </c>
      <c r="F8478" s="884" t="s">
        <v>31959</v>
      </c>
    </row>
    <row r="8479" customFormat="false" ht="15" hidden="false" customHeight="false" outlineLevel="0" collapsed="false">
      <c r="A8479" s="884" t="s">
        <v>28603</v>
      </c>
      <c r="B8479" s="884" t="n">
        <v>11885</v>
      </c>
      <c r="C8479" s="885" t="s">
        <v>31960</v>
      </c>
      <c r="D8479" s="884" t="s">
        <v>28605</v>
      </c>
      <c r="E8479" s="884" t="s">
        <v>31961</v>
      </c>
      <c r="F8479" s="884" t="s">
        <v>31961</v>
      </c>
    </row>
    <row r="8480" customFormat="false" ht="15" hidden="false" customHeight="false" outlineLevel="0" collapsed="false">
      <c r="A8480" s="884" t="s">
        <v>28603</v>
      </c>
      <c r="B8480" s="884" t="n">
        <v>11886</v>
      </c>
      <c r="C8480" s="885" t="s">
        <v>31962</v>
      </c>
      <c r="D8480" s="884" t="s">
        <v>28605</v>
      </c>
      <c r="E8480" s="884" t="s">
        <v>31963</v>
      </c>
      <c r="F8480" s="884" t="s">
        <v>31963</v>
      </c>
    </row>
    <row r="8481" customFormat="false" ht="15" hidden="false" customHeight="false" outlineLevel="0" collapsed="false">
      <c r="A8481" s="884" t="s">
        <v>28603</v>
      </c>
      <c r="B8481" s="884" t="n">
        <v>11888</v>
      </c>
      <c r="C8481" s="885" t="s">
        <v>31964</v>
      </c>
      <c r="D8481" s="884" t="s">
        <v>28605</v>
      </c>
      <c r="E8481" s="884" t="s">
        <v>31965</v>
      </c>
      <c r="F8481" s="884" t="s">
        <v>31965</v>
      </c>
    </row>
    <row r="8482" customFormat="false" ht="15" hidden="false" customHeight="false" outlineLevel="0" collapsed="false">
      <c r="A8482" s="884" t="s">
        <v>28603</v>
      </c>
      <c r="B8482" s="884" t="n">
        <v>3277</v>
      </c>
      <c r="C8482" s="885" t="s">
        <v>31966</v>
      </c>
      <c r="D8482" s="884" t="s">
        <v>28605</v>
      </c>
      <c r="E8482" s="884" t="s">
        <v>31967</v>
      </c>
      <c r="F8482" s="884" t="s">
        <v>31967</v>
      </c>
    </row>
    <row r="8483" customFormat="false" ht="15" hidden="false" customHeight="false" outlineLevel="0" collapsed="false">
      <c r="A8483" s="884" t="s">
        <v>28603</v>
      </c>
      <c r="B8483" s="884" t="n">
        <v>3281</v>
      </c>
      <c r="C8483" s="885" t="s">
        <v>31968</v>
      </c>
      <c r="D8483" s="884" t="s">
        <v>28605</v>
      </c>
      <c r="E8483" s="884" t="s">
        <v>31969</v>
      </c>
      <c r="F8483" s="884" t="s">
        <v>31969</v>
      </c>
    </row>
    <row r="8484" customFormat="false" ht="23.25" hidden="false" customHeight="false" outlineLevel="0" collapsed="false">
      <c r="A8484" s="884" t="s">
        <v>28603</v>
      </c>
      <c r="B8484" s="884" t="n">
        <v>39363</v>
      </c>
      <c r="C8484" s="885" t="s">
        <v>31970</v>
      </c>
      <c r="D8484" s="884" t="s">
        <v>28605</v>
      </c>
      <c r="E8484" s="884" t="s">
        <v>31971</v>
      </c>
      <c r="F8484" s="884" t="s">
        <v>31971</v>
      </c>
    </row>
    <row r="8485" customFormat="false" ht="23.25" hidden="false" customHeight="false" outlineLevel="0" collapsed="false">
      <c r="A8485" s="884" t="s">
        <v>28603</v>
      </c>
      <c r="B8485" s="884" t="n">
        <v>39361</v>
      </c>
      <c r="C8485" s="885" t="s">
        <v>31972</v>
      </c>
      <c r="D8485" s="884" t="s">
        <v>28605</v>
      </c>
      <c r="E8485" s="884" t="s">
        <v>31973</v>
      </c>
      <c r="F8485" s="884" t="s">
        <v>31973</v>
      </c>
    </row>
    <row r="8486" customFormat="false" ht="23.25" hidden="false" customHeight="false" outlineLevel="0" collapsed="false">
      <c r="A8486" s="884" t="s">
        <v>28603</v>
      </c>
      <c r="B8486" s="884" t="n">
        <v>39362</v>
      </c>
      <c r="C8486" s="885" t="s">
        <v>31974</v>
      </c>
      <c r="D8486" s="884" t="s">
        <v>28605</v>
      </c>
      <c r="E8486" s="884" t="s">
        <v>31975</v>
      </c>
      <c r="F8486" s="884" t="s">
        <v>31975</v>
      </c>
    </row>
    <row r="8487" customFormat="false" ht="23.25" hidden="false" customHeight="false" outlineLevel="0" collapsed="false">
      <c r="A8487" s="884" t="s">
        <v>28603</v>
      </c>
      <c r="B8487" s="884" t="n">
        <v>39364</v>
      </c>
      <c r="C8487" s="885" t="s">
        <v>31976</v>
      </c>
      <c r="D8487" s="884" t="s">
        <v>28605</v>
      </c>
      <c r="E8487" s="884" t="s">
        <v>31977</v>
      </c>
      <c r="F8487" s="884" t="s">
        <v>31977</v>
      </c>
    </row>
    <row r="8488" customFormat="false" ht="15" hidden="false" customHeight="false" outlineLevel="0" collapsed="false">
      <c r="A8488" s="884" t="s">
        <v>28603</v>
      </c>
      <c r="B8488" s="884" t="n">
        <v>14576</v>
      </c>
      <c r="C8488" s="885" t="s">
        <v>31978</v>
      </c>
      <c r="D8488" s="884" t="s">
        <v>28605</v>
      </c>
      <c r="E8488" s="884" t="s">
        <v>31979</v>
      </c>
      <c r="F8488" s="884" t="s">
        <v>31979</v>
      </c>
    </row>
    <row r="8489" customFormat="false" ht="15" hidden="false" customHeight="false" outlineLevel="0" collapsed="false">
      <c r="A8489" s="884" t="s">
        <v>28603</v>
      </c>
      <c r="B8489" s="884" t="n">
        <v>13877</v>
      </c>
      <c r="C8489" s="885" t="s">
        <v>31980</v>
      </c>
      <c r="D8489" s="884" t="s">
        <v>28605</v>
      </c>
      <c r="E8489" s="884" t="s">
        <v>31981</v>
      </c>
      <c r="F8489" s="884" t="s">
        <v>31981</v>
      </c>
    </row>
    <row r="8490" customFormat="false" ht="15" hidden="false" customHeight="false" outlineLevel="0" collapsed="false">
      <c r="A8490" s="884" t="s">
        <v>28603</v>
      </c>
      <c r="B8490" s="884" t="n">
        <v>7307</v>
      </c>
      <c r="C8490" s="885" t="s">
        <v>31982</v>
      </c>
      <c r="D8490" s="884" t="s">
        <v>28692</v>
      </c>
      <c r="E8490" s="884" t="s">
        <v>28769</v>
      </c>
      <c r="F8490" s="884" t="s">
        <v>28769</v>
      </c>
    </row>
    <row r="8491" customFormat="false" ht="15" hidden="false" customHeight="false" outlineLevel="0" collapsed="false">
      <c r="A8491" s="884" t="s">
        <v>28603</v>
      </c>
      <c r="B8491" s="884" t="n">
        <v>38122</v>
      </c>
      <c r="C8491" s="885" t="s">
        <v>31983</v>
      </c>
      <c r="D8491" s="884" t="s">
        <v>28692</v>
      </c>
      <c r="E8491" s="884" t="s">
        <v>8552</v>
      </c>
      <c r="F8491" s="884" t="s">
        <v>8552</v>
      </c>
    </row>
    <row r="8492" customFormat="false" ht="15" hidden="false" customHeight="false" outlineLevel="0" collapsed="false">
      <c r="A8492" s="884" t="s">
        <v>28603</v>
      </c>
      <c r="B8492" s="884" t="n">
        <v>6086</v>
      </c>
      <c r="C8492" s="885" t="s">
        <v>31984</v>
      </c>
      <c r="D8492" s="884" t="s">
        <v>31985</v>
      </c>
      <c r="E8492" s="884" t="s">
        <v>24852</v>
      </c>
      <c r="F8492" s="884" t="s">
        <v>24852</v>
      </c>
    </row>
    <row r="8493" customFormat="false" ht="23.25" hidden="false" customHeight="false" outlineLevel="0" collapsed="false">
      <c r="A8493" s="884" t="s">
        <v>28603</v>
      </c>
      <c r="B8493" s="884" t="n">
        <v>38633</v>
      </c>
      <c r="C8493" s="885" t="s">
        <v>31986</v>
      </c>
      <c r="D8493" s="884" t="s">
        <v>28605</v>
      </c>
      <c r="E8493" s="884" t="s">
        <v>31987</v>
      </c>
      <c r="F8493" s="884" t="s">
        <v>31987</v>
      </c>
    </row>
    <row r="8494" customFormat="false" ht="23.25" hidden="false" customHeight="false" outlineLevel="0" collapsed="false">
      <c r="A8494" s="884" t="s">
        <v>28603</v>
      </c>
      <c r="B8494" s="884" t="n">
        <v>12344</v>
      </c>
      <c r="C8494" s="885" t="s">
        <v>31988</v>
      </c>
      <c r="D8494" s="884" t="s">
        <v>28605</v>
      </c>
      <c r="E8494" s="884" t="s">
        <v>9381</v>
      </c>
      <c r="F8494" s="884" t="s">
        <v>9381</v>
      </c>
    </row>
    <row r="8495" customFormat="false" ht="23.25" hidden="false" customHeight="false" outlineLevel="0" collapsed="false">
      <c r="A8495" s="884" t="s">
        <v>28603</v>
      </c>
      <c r="B8495" s="884" t="n">
        <v>12343</v>
      </c>
      <c r="C8495" s="885" t="s">
        <v>31989</v>
      </c>
      <c r="D8495" s="884" t="s">
        <v>28605</v>
      </c>
      <c r="E8495" s="884" t="s">
        <v>11347</v>
      </c>
      <c r="F8495" s="884" t="s">
        <v>11347</v>
      </c>
    </row>
    <row r="8496" customFormat="false" ht="23.25" hidden="false" customHeight="false" outlineLevel="0" collapsed="false">
      <c r="A8496" s="884" t="s">
        <v>28603</v>
      </c>
      <c r="B8496" s="884" t="n">
        <v>3295</v>
      </c>
      <c r="C8496" s="885" t="s">
        <v>31990</v>
      </c>
      <c r="D8496" s="884" t="s">
        <v>28605</v>
      </c>
      <c r="E8496" s="884" t="s">
        <v>9398</v>
      </c>
      <c r="F8496" s="884" t="s">
        <v>9398</v>
      </c>
    </row>
    <row r="8497" customFormat="false" ht="15" hidden="false" customHeight="false" outlineLevel="0" collapsed="false">
      <c r="A8497" s="884" t="s">
        <v>28603</v>
      </c>
      <c r="B8497" s="884" t="n">
        <v>3302</v>
      </c>
      <c r="C8497" s="885" t="s">
        <v>31991</v>
      </c>
      <c r="D8497" s="884" t="s">
        <v>28605</v>
      </c>
      <c r="E8497" s="884" t="s">
        <v>13724</v>
      </c>
      <c r="F8497" s="884" t="s">
        <v>13724</v>
      </c>
    </row>
    <row r="8498" customFormat="false" ht="15" hidden="false" customHeight="false" outlineLevel="0" collapsed="false">
      <c r="A8498" s="884" t="s">
        <v>28603</v>
      </c>
      <c r="B8498" s="884" t="n">
        <v>3297</v>
      </c>
      <c r="C8498" s="885" t="s">
        <v>31992</v>
      </c>
      <c r="D8498" s="884" t="s">
        <v>28605</v>
      </c>
      <c r="E8498" s="884" t="s">
        <v>31534</v>
      </c>
      <c r="F8498" s="884" t="s">
        <v>31534</v>
      </c>
    </row>
    <row r="8499" customFormat="false" ht="15" hidden="false" customHeight="false" outlineLevel="0" collapsed="false">
      <c r="A8499" s="884" t="s">
        <v>28603</v>
      </c>
      <c r="B8499" s="884" t="n">
        <v>3294</v>
      </c>
      <c r="C8499" s="885" t="s">
        <v>31993</v>
      </c>
      <c r="D8499" s="884" t="s">
        <v>28605</v>
      </c>
      <c r="E8499" s="884" t="s">
        <v>12715</v>
      </c>
      <c r="F8499" s="884" t="s">
        <v>12715</v>
      </c>
    </row>
    <row r="8500" customFormat="false" ht="15" hidden="false" customHeight="false" outlineLevel="0" collapsed="false">
      <c r="A8500" s="884" t="s">
        <v>28603</v>
      </c>
      <c r="B8500" s="884" t="n">
        <v>3292</v>
      </c>
      <c r="C8500" s="885" t="s">
        <v>31994</v>
      </c>
      <c r="D8500" s="884" t="s">
        <v>28605</v>
      </c>
      <c r="E8500" s="884" t="s">
        <v>31995</v>
      </c>
      <c r="F8500" s="884" t="s">
        <v>31995</v>
      </c>
    </row>
    <row r="8501" customFormat="false" ht="23.25" hidden="false" customHeight="false" outlineLevel="0" collapsed="false">
      <c r="A8501" s="884" t="s">
        <v>28603</v>
      </c>
      <c r="B8501" s="884" t="n">
        <v>3298</v>
      </c>
      <c r="C8501" s="885" t="s">
        <v>31996</v>
      </c>
      <c r="D8501" s="884" t="s">
        <v>28605</v>
      </c>
      <c r="E8501" s="884" t="s">
        <v>13517</v>
      </c>
      <c r="F8501" s="884" t="s">
        <v>13517</v>
      </c>
    </row>
    <row r="8502" customFormat="false" ht="15" hidden="false" customHeight="false" outlineLevel="0" collapsed="false">
      <c r="A8502" s="884" t="s">
        <v>28603</v>
      </c>
      <c r="B8502" s="884" t="n">
        <v>11596</v>
      </c>
      <c r="C8502" s="885" t="s">
        <v>31997</v>
      </c>
      <c r="D8502" s="884" t="s">
        <v>28605</v>
      </c>
      <c r="E8502" s="884" t="s">
        <v>31998</v>
      </c>
      <c r="F8502" s="884" t="s">
        <v>31998</v>
      </c>
    </row>
    <row r="8503" customFormat="false" ht="23.25" hidden="false" customHeight="false" outlineLevel="0" collapsed="false">
      <c r="A8503" s="884" t="s">
        <v>28603</v>
      </c>
      <c r="B8503" s="884" t="n">
        <v>34802</v>
      </c>
      <c r="C8503" s="885" t="s">
        <v>31999</v>
      </c>
      <c r="D8503" s="884" t="s">
        <v>28605</v>
      </c>
      <c r="E8503" s="884" t="s">
        <v>32000</v>
      </c>
      <c r="F8503" s="884" t="s">
        <v>32000</v>
      </c>
    </row>
    <row r="8504" customFormat="false" ht="23.25" hidden="false" customHeight="false" outlineLevel="0" collapsed="false">
      <c r="A8504" s="884" t="s">
        <v>28603</v>
      </c>
      <c r="B8504" s="884" t="n">
        <v>11588</v>
      </c>
      <c r="C8504" s="885" t="s">
        <v>32001</v>
      </c>
      <c r="D8504" s="884" t="s">
        <v>28605</v>
      </c>
      <c r="E8504" s="884" t="s">
        <v>32002</v>
      </c>
      <c r="F8504" s="884" t="s">
        <v>32002</v>
      </c>
    </row>
    <row r="8505" customFormat="false" ht="23.25" hidden="false" customHeight="false" outlineLevel="0" collapsed="false">
      <c r="A8505" s="884" t="s">
        <v>28603</v>
      </c>
      <c r="B8505" s="884" t="n">
        <v>34383</v>
      </c>
      <c r="C8505" s="885" t="s">
        <v>32003</v>
      </c>
      <c r="D8505" s="884" t="s">
        <v>28605</v>
      </c>
      <c r="E8505" s="884" t="s">
        <v>32004</v>
      </c>
      <c r="F8505" s="884" t="s">
        <v>32004</v>
      </c>
    </row>
    <row r="8506" customFormat="false" ht="23.25" hidden="false" customHeight="false" outlineLevel="0" collapsed="false">
      <c r="A8506" s="884" t="s">
        <v>28603</v>
      </c>
      <c r="B8506" s="884" t="n">
        <v>40451</v>
      </c>
      <c r="C8506" s="885" t="s">
        <v>32005</v>
      </c>
      <c r="D8506" s="884" t="s">
        <v>28617</v>
      </c>
      <c r="E8506" s="884" t="s">
        <v>32006</v>
      </c>
      <c r="F8506" s="884" t="s">
        <v>32006</v>
      </c>
    </row>
    <row r="8507" customFormat="false" ht="23.25" hidden="false" customHeight="false" outlineLevel="0" collapsed="false">
      <c r="A8507" s="884" t="s">
        <v>28603</v>
      </c>
      <c r="B8507" s="884" t="n">
        <v>40453</v>
      </c>
      <c r="C8507" s="885" t="s">
        <v>32007</v>
      </c>
      <c r="D8507" s="884" t="s">
        <v>28617</v>
      </c>
      <c r="E8507" s="884" t="s">
        <v>32008</v>
      </c>
      <c r="F8507" s="884" t="s">
        <v>32008</v>
      </c>
    </row>
    <row r="8508" customFormat="false" ht="23.25" hidden="false" customHeight="false" outlineLevel="0" collapsed="false">
      <c r="A8508" s="884" t="s">
        <v>28603</v>
      </c>
      <c r="B8508" s="884" t="n">
        <v>40452</v>
      </c>
      <c r="C8508" s="885" t="s">
        <v>32009</v>
      </c>
      <c r="D8508" s="884" t="s">
        <v>28617</v>
      </c>
      <c r="E8508" s="884" t="s">
        <v>32010</v>
      </c>
      <c r="F8508" s="884" t="s">
        <v>32010</v>
      </c>
    </row>
    <row r="8509" customFormat="false" ht="15" hidden="false" customHeight="false" outlineLevel="0" collapsed="false">
      <c r="A8509" s="884" t="s">
        <v>28603</v>
      </c>
      <c r="B8509" s="884" t="n">
        <v>11594</v>
      </c>
      <c r="C8509" s="885" t="s">
        <v>32011</v>
      </c>
      <c r="D8509" s="884" t="s">
        <v>28605</v>
      </c>
      <c r="E8509" s="884" t="s">
        <v>32012</v>
      </c>
      <c r="F8509" s="884" t="s">
        <v>32012</v>
      </c>
    </row>
    <row r="8510" customFormat="false" ht="15" hidden="false" customHeight="false" outlineLevel="0" collapsed="false">
      <c r="A8510" s="884" t="s">
        <v>28603</v>
      </c>
      <c r="B8510" s="884" t="n">
        <v>3311</v>
      </c>
      <c r="C8510" s="885" t="s">
        <v>32013</v>
      </c>
      <c r="D8510" s="884" t="s">
        <v>28626</v>
      </c>
      <c r="E8510" s="884" t="s">
        <v>32012</v>
      </c>
      <c r="F8510" s="884" t="s">
        <v>32012</v>
      </c>
    </row>
    <row r="8511" customFormat="false" ht="15" hidden="false" customHeight="false" outlineLevel="0" collapsed="false">
      <c r="A8511" s="884" t="s">
        <v>28603</v>
      </c>
      <c r="B8511" s="884" t="n">
        <v>11599</v>
      </c>
      <c r="C8511" s="885" t="s">
        <v>32014</v>
      </c>
      <c r="D8511" s="884" t="s">
        <v>28605</v>
      </c>
      <c r="E8511" s="884" t="s">
        <v>32015</v>
      </c>
      <c r="F8511" s="884" t="s">
        <v>32015</v>
      </c>
    </row>
    <row r="8512" customFormat="false" ht="23.25" hidden="false" customHeight="false" outlineLevel="0" collapsed="false">
      <c r="A8512" s="884" t="s">
        <v>28603</v>
      </c>
      <c r="B8512" s="884" t="n">
        <v>11593</v>
      </c>
      <c r="C8512" s="885" t="s">
        <v>32016</v>
      </c>
      <c r="D8512" s="884" t="s">
        <v>28605</v>
      </c>
      <c r="E8512" s="884" t="s">
        <v>32017</v>
      </c>
      <c r="F8512" s="884" t="s">
        <v>32017</v>
      </c>
    </row>
    <row r="8513" customFormat="false" ht="15" hidden="false" customHeight="false" outlineLevel="0" collapsed="false">
      <c r="A8513" s="884" t="s">
        <v>28603</v>
      </c>
      <c r="B8513" s="884" t="n">
        <v>3314</v>
      </c>
      <c r="C8513" s="885" t="s">
        <v>32018</v>
      </c>
      <c r="D8513" s="884" t="s">
        <v>28626</v>
      </c>
      <c r="E8513" s="884" t="s">
        <v>32019</v>
      </c>
      <c r="F8513" s="884" t="s">
        <v>32019</v>
      </c>
    </row>
    <row r="8514" customFormat="false" ht="15" hidden="false" customHeight="false" outlineLevel="0" collapsed="false">
      <c r="A8514" s="884" t="s">
        <v>28603</v>
      </c>
      <c r="B8514" s="884" t="n">
        <v>11597</v>
      </c>
      <c r="C8514" s="885" t="s">
        <v>32020</v>
      </c>
      <c r="D8514" s="884" t="s">
        <v>28605</v>
      </c>
      <c r="E8514" s="884" t="s">
        <v>32021</v>
      </c>
      <c r="F8514" s="884" t="s">
        <v>32021</v>
      </c>
    </row>
    <row r="8515" customFormat="false" ht="15" hidden="false" customHeight="false" outlineLevel="0" collapsed="false">
      <c r="A8515" s="884" t="s">
        <v>28603</v>
      </c>
      <c r="B8515" s="884" t="n">
        <v>3309</v>
      </c>
      <c r="C8515" s="885" t="s">
        <v>32022</v>
      </c>
      <c r="D8515" s="884" t="s">
        <v>28626</v>
      </c>
      <c r="E8515" s="884" t="s">
        <v>31998</v>
      </c>
      <c r="F8515" s="884" t="s">
        <v>31998</v>
      </c>
    </row>
    <row r="8516" customFormat="false" ht="23.25" hidden="false" customHeight="false" outlineLevel="0" collapsed="false">
      <c r="A8516" s="884" t="s">
        <v>28603</v>
      </c>
      <c r="B8516" s="884" t="n">
        <v>34612</v>
      </c>
      <c r="C8516" s="885" t="s">
        <v>32023</v>
      </c>
      <c r="D8516" s="884" t="s">
        <v>28605</v>
      </c>
      <c r="E8516" s="884" t="s">
        <v>32024</v>
      </c>
      <c r="F8516" s="884" t="s">
        <v>32024</v>
      </c>
    </row>
    <row r="8517" customFormat="false" ht="23.25" hidden="false" customHeight="false" outlineLevel="0" collapsed="false">
      <c r="A8517" s="884" t="s">
        <v>28603</v>
      </c>
      <c r="B8517" s="884" t="n">
        <v>34635</v>
      </c>
      <c r="C8517" s="885" t="s">
        <v>32025</v>
      </c>
      <c r="D8517" s="884" t="s">
        <v>28605</v>
      </c>
      <c r="E8517" s="884" t="s">
        <v>32026</v>
      </c>
      <c r="F8517" s="884" t="s">
        <v>32026</v>
      </c>
    </row>
    <row r="8518" customFormat="false" ht="23.25" hidden="false" customHeight="false" outlineLevel="0" collapsed="false">
      <c r="A8518" s="884" t="s">
        <v>28603</v>
      </c>
      <c r="B8518" s="884" t="n">
        <v>34633</v>
      </c>
      <c r="C8518" s="885" t="s">
        <v>32027</v>
      </c>
      <c r="D8518" s="884" t="s">
        <v>28605</v>
      </c>
      <c r="E8518" s="884" t="s">
        <v>32028</v>
      </c>
      <c r="F8518" s="884" t="s">
        <v>32028</v>
      </c>
    </row>
    <row r="8519" customFormat="false" ht="23.25" hidden="false" customHeight="false" outlineLevel="0" collapsed="false">
      <c r="A8519" s="884" t="s">
        <v>28603</v>
      </c>
      <c r="B8519" s="884" t="n">
        <v>40440</v>
      </c>
      <c r="C8519" s="885" t="s">
        <v>32029</v>
      </c>
      <c r="D8519" s="884" t="s">
        <v>28626</v>
      </c>
      <c r="E8519" s="884" t="s">
        <v>32030</v>
      </c>
      <c r="F8519" s="884" t="s">
        <v>32030</v>
      </c>
    </row>
    <row r="8520" customFormat="false" ht="23.25" hidden="false" customHeight="false" outlineLevel="0" collapsed="false">
      <c r="A8520" s="884" t="s">
        <v>28603</v>
      </c>
      <c r="B8520" s="884" t="n">
        <v>40441</v>
      </c>
      <c r="C8520" s="885" t="s">
        <v>32031</v>
      </c>
      <c r="D8520" s="884" t="s">
        <v>28626</v>
      </c>
      <c r="E8520" s="884" t="s">
        <v>32032</v>
      </c>
      <c r="F8520" s="884" t="s">
        <v>32032</v>
      </c>
    </row>
    <row r="8521" customFormat="false" ht="23.25" hidden="false" customHeight="false" outlineLevel="0" collapsed="false">
      <c r="A8521" s="884" t="s">
        <v>28603</v>
      </c>
      <c r="B8521" s="884" t="n">
        <v>40449</v>
      </c>
      <c r="C8521" s="885" t="s">
        <v>32033</v>
      </c>
      <c r="D8521" s="884" t="s">
        <v>28626</v>
      </c>
      <c r="E8521" s="884" t="s">
        <v>32034</v>
      </c>
      <c r="F8521" s="884" t="s">
        <v>32034</v>
      </c>
    </row>
    <row r="8522" customFormat="false" ht="23.25" hidden="false" customHeight="false" outlineLevel="0" collapsed="false">
      <c r="A8522" s="884" t="s">
        <v>28603</v>
      </c>
      <c r="B8522" s="884" t="n">
        <v>34800</v>
      </c>
      <c r="C8522" s="885" t="s">
        <v>32035</v>
      </c>
      <c r="D8522" s="884" t="s">
        <v>28626</v>
      </c>
      <c r="E8522" s="884" t="s">
        <v>32036</v>
      </c>
      <c r="F8522" s="884" t="s">
        <v>32036</v>
      </c>
    </row>
    <row r="8523" customFormat="false" ht="23.25" hidden="false" customHeight="false" outlineLevel="0" collapsed="false">
      <c r="A8523" s="884" t="s">
        <v>28603</v>
      </c>
      <c r="B8523" s="884" t="n">
        <v>11592</v>
      </c>
      <c r="C8523" s="885" t="s">
        <v>32037</v>
      </c>
      <c r="D8523" s="884" t="s">
        <v>28605</v>
      </c>
      <c r="E8523" s="884" t="s">
        <v>32019</v>
      </c>
      <c r="F8523" s="884" t="s">
        <v>32019</v>
      </c>
    </row>
    <row r="8524" customFormat="false" ht="15" hidden="false" customHeight="false" outlineLevel="0" collapsed="false">
      <c r="A8524" s="884" t="s">
        <v>28603</v>
      </c>
      <c r="B8524" s="884" t="n">
        <v>40438</v>
      </c>
      <c r="C8524" s="885" t="s">
        <v>32038</v>
      </c>
      <c r="D8524" s="884" t="s">
        <v>28626</v>
      </c>
      <c r="E8524" s="884" t="s">
        <v>32039</v>
      </c>
      <c r="F8524" s="884" t="s">
        <v>32039</v>
      </c>
    </row>
    <row r="8525" customFormat="false" ht="15" hidden="false" customHeight="false" outlineLevel="0" collapsed="false">
      <c r="A8525" s="884" t="s">
        <v>28603</v>
      </c>
      <c r="B8525" s="884" t="n">
        <v>40436</v>
      </c>
      <c r="C8525" s="885" t="s">
        <v>32040</v>
      </c>
      <c r="D8525" s="884" t="s">
        <v>28626</v>
      </c>
      <c r="E8525" s="884" t="s">
        <v>32041</v>
      </c>
      <c r="F8525" s="884" t="s">
        <v>32041</v>
      </c>
    </row>
    <row r="8526" customFormat="false" ht="23.25" hidden="false" customHeight="false" outlineLevel="0" collapsed="false">
      <c r="A8526" s="884" t="s">
        <v>28603</v>
      </c>
      <c r="B8526" s="884" t="n">
        <v>4315</v>
      </c>
      <c r="C8526" s="885" t="s">
        <v>32042</v>
      </c>
      <c r="D8526" s="884" t="s">
        <v>28605</v>
      </c>
      <c r="E8526" s="884" t="s">
        <v>28542</v>
      </c>
      <c r="F8526" s="884" t="s">
        <v>28542</v>
      </c>
    </row>
    <row r="8527" customFormat="false" ht="15" hidden="false" customHeight="false" outlineLevel="0" collapsed="false">
      <c r="A8527" s="884" t="s">
        <v>28603</v>
      </c>
      <c r="B8527" s="884" t="n">
        <v>40874</v>
      </c>
      <c r="C8527" s="885" t="s">
        <v>32043</v>
      </c>
      <c r="D8527" s="884" t="s">
        <v>28605</v>
      </c>
      <c r="E8527" s="884" t="s">
        <v>8995</v>
      </c>
      <c r="F8527" s="884" t="s">
        <v>8995</v>
      </c>
    </row>
    <row r="8528" customFormat="false" ht="15" hidden="false" customHeight="false" outlineLevel="0" collapsed="false">
      <c r="A8528" s="884" t="s">
        <v>28603</v>
      </c>
      <c r="B8528" s="884" t="n">
        <v>402</v>
      </c>
      <c r="C8528" s="885" t="s">
        <v>32044</v>
      </c>
      <c r="D8528" s="884" t="s">
        <v>28605</v>
      </c>
      <c r="E8528" s="884" t="s">
        <v>25863</v>
      </c>
      <c r="F8528" s="884" t="s">
        <v>25863</v>
      </c>
    </row>
    <row r="8529" customFormat="false" ht="15" hidden="false" customHeight="false" outlineLevel="0" collapsed="false">
      <c r="A8529" s="884" t="s">
        <v>28603</v>
      </c>
      <c r="B8529" s="884" t="n">
        <v>4226</v>
      </c>
      <c r="C8529" s="885" t="s">
        <v>32045</v>
      </c>
      <c r="D8529" s="884" t="s">
        <v>28689</v>
      </c>
      <c r="E8529" s="884" t="s">
        <v>10313</v>
      </c>
      <c r="F8529" s="884" t="s">
        <v>10313</v>
      </c>
    </row>
    <row r="8530" customFormat="false" ht="15" hidden="false" customHeight="false" outlineLevel="0" collapsed="false">
      <c r="A8530" s="884" t="s">
        <v>28603</v>
      </c>
      <c r="B8530" s="884" t="n">
        <v>4222</v>
      </c>
      <c r="C8530" s="885" t="s">
        <v>32046</v>
      </c>
      <c r="D8530" s="884" t="s">
        <v>28692</v>
      </c>
      <c r="E8530" s="884" t="s">
        <v>19550</v>
      </c>
      <c r="F8530" s="884" t="s">
        <v>19550</v>
      </c>
    </row>
    <row r="8531" customFormat="false" ht="23.25" hidden="false" customHeight="false" outlineLevel="0" collapsed="false">
      <c r="A8531" s="884" t="s">
        <v>28603</v>
      </c>
      <c r="B8531" s="884" t="n">
        <v>34804</v>
      </c>
      <c r="C8531" s="885" t="s">
        <v>32047</v>
      </c>
      <c r="D8531" s="884" t="s">
        <v>28617</v>
      </c>
      <c r="E8531" s="884" t="s">
        <v>32048</v>
      </c>
      <c r="F8531" s="884" t="s">
        <v>32048</v>
      </c>
    </row>
    <row r="8532" customFormat="false" ht="15" hidden="false" customHeight="false" outlineLevel="0" collapsed="false">
      <c r="A8532" s="884" t="s">
        <v>28603</v>
      </c>
      <c r="B8532" s="884" t="n">
        <v>4013</v>
      </c>
      <c r="C8532" s="885" t="s">
        <v>32049</v>
      </c>
      <c r="D8532" s="884" t="s">
        <v>28617</v>
      </c>
      <c r="E8532" s="884" t="s">
        <v>15795</v>
      </c>
      <c r="F8532" s="884" t="s">
        <v>15795</v>
      </c>
    </row>
    <row r="8533" customFormat="false" ht="15" hidden="false" customHeight="false" outlineLevel="0" collapsed="false">
      <c r="A8533" s="884" t="s">
        <v>28603</v>
      </c>
      <c r="B8533" s="884" t="n">
        <v>4011</v>
      </c>
      <c r="C8533" s="885" t="s">
        <v>32050</v>
      </c>
      <c r="D8533" s="884" t="s">
        <v>28617</v>
      </c>
      <c r="E8533" s="884" t="s">
        <v>12107</v>
      </c>
      <c r="F8533" s="884" t="s">
        <v>12107</v>
      </c>
    </row>
    <row r="8534" customFormat="false" ht="15" hidden="false" customHeight="false" outlineLevel="0" collapsed="false">
      <c r="A8534" s="884" t="s">
        <v>28603</v>
      </c>
      <c r="B8534" s="884" t="n">
        <v>4021</v>
      </c>
      <c r="C8534" s="885" t="s">
        <v>32051</v>
      </c>
      <c r="D8534" s="884" t="s">
        <v>28617</v>
      </c>
      <c r="E8534" s="884" t="s">
        <v>8856</v>
      </c>
      <c r="F8534" s="884" t="s">
        <v>8856</v>
      </c>
    </row>
    <row r="8535" customFormat="false" ht="15" hidden="false" customHeight="false" outlineLevel="0" collapsed="false">
      <c r="A8535" s="884" t="s">
        <v>28603</v>
      </c>
      <c r="B8535" s="884" t="n">
        <v>4019</v>
      </c>
      <c r="C8535" s="885" t="s">
        <v>32052</v>
      </c>
      <c r="D8535" s="884" t="s">
        <v>28617</v>
      </c>
      <c r="E8535" s="884" t="s">
        <v>24692</v>
      </c>
      <c r="F8535" s="884" t="s">
        <v>24692</v>
      </c>
    </row>
    <row r="8536" customFormat="false" ht="15" hidden="false" customHeight="false" outlineLevel="0" collapsed="false">
      <c r="A8536" s="884" t="s">
        <v>28603</v>
      </c>
      <c r="B8536" s="884" t="n">
        <v>4012</v>
      </c>
      <c r="C8536" s="885" t="s">
        <v>32053</v>
      </c>
      <c r="D8536" s="884" t="s">
        <v>28617</v>
      </c>
      <c r="E8536" s="884" t="s">
        <v>17493</v>
      </c>
      <c r="F8536" s="884" t="s">
        <v>17493</v>
      </c>
    </row>
    <row r="8537" customFormat="false" ht="15" hidden="false" customHeight="false" outlineLevel="0" collapsed="false">
      <c r="A8537" s="884" t="s">
        <v>28603</v>
      </c>
      <c r="B8537" s="884" t="n">
        <v>4020</v>
      </c>
      <c r="C8537" s="885" t="s">
        <v>32054</v>
      </c>
      <c r="D8537" s="884" t="s">
        <v>28617</v>
      </c>
      <c r="E8537" s="884" t="s">
        <v>12148</v>
      </c>
      <c r="F8537" s="884" t="s">
        <v>12148</v>
      </c>
    </row>
    <row r="8538" customFormat="false" ht="15" hidden="false" customHeight="false" outlineLevel="0" collapsed="false">
      <c r="A8538" s="884" t="s">
        <v>28603</v>
      </c>
      <c r="B8538" s="884" t="n">
        <v>4018</v>
      </c>
      <c r="C8538" s="885" t="s">
        <v>32055</v>
      </c>
      <c r="D8538" s="884" t="s">
        <v>28617</v>
      </c>
      <c r="E8538" s="884" t="s">
        <v>23513</v>
      </c>
      <c r="F8538" s="884" t="s">
        <v>23513</v>
      </c>
    </row>
    <row r="8539" customFormat="false" ht="15" hidden="false" customHeight="false" outlineLevel="0" collapsed="false">
      <c r="A8539" s="884" t="s">
        <v>28603</v>
      </c>
      <c r="B8539" s="884" t="n">
        <v>36498</v>
      </c>
      <c r="C8539" s="885" t="s">
        <v>32056</v>
      </c>
      <c r="D8539" s="884" t="s">
        <v>28605</v>
      </c>
      <c r="E8539" s="884" t="s">
        <v>32057</v>
      </c>
      <c r="F8539" s="884" t="s">
        <v>32057</v>
      </c>
    </row>
    <row r="8540" customFormat="false" ht="15" hidden="false" customHeight="false" outlineLevel="0" collapsed="false">
      <c r="A8540" s="884" t="s">
        <v>28603</v>
      </c>
      <c r="B8540" s="884" t="n">
        <v>12872</v>
      </c>
      <c r="C8540" s="885" t="s">
        <v>32058</v>
      </c>
      <c r="D8540" s="884" t="s">
        <v>28608</v>
      </c>
      <c r="E8540" s="884" t="s">
        <v>20372</v>
      </c>
      <c r="F8540" s="884" t="s">
        <v>16816</v>
      </c>
    </row>
    <row r="8541" customFormat="false" ht="15" hidden="false" customHeight="false" outlineLevel="0" collapsed="false">
      <c r="A8541" s="884" t="s">
        <v>28603</v>
      </c>
      <c r="B8541" s="884" t="n">
        <v>41075</v>
      </c>
      <c r="C8541" s="885" t="s">
        <v>32059</v>
      </c>
      <c r="D8541" s="884" t="s">
        <v>28853</v>
      </c>
      <c r="E8541" s="884" t="s">
        <v>31754</v>
      </c>
      <c r="F8541" s="884" t="s">
        <v>31755</v>
      </c>
    </row>
    <row r="8542" customFormat="false" ht="15" hidden="false" customHeight="false" outlineLevel="0" collapsed="false">
      <c r="A8542" s="884" t="s">
        <v>28603</v>
      </c>
      <c r="B8542" s="884" t="n">
        <v>3315</v>
      </c>
      <c r="C8542" s="885" t="s">
        <v>32060</v>
      </c>
      <c r="D8542" s="884" t="s">
        <v>28689</v>
      </c>
      <c r="E8542" s="884" t="s">
        <v>11373</v>
      </c>
      <c r="F8542" s="884" t="s">
        <v>11373</v>
      </c>
    </row>
    <row r="8543" customFormat="false" ht="15" hidden="false" customHeight="false" outlineLevel="0" collapsed="false">
      <c r="A8543" s="884" t="s">
        <v>28603</v>
      </c>
      <c r="B8543" s="884" t="n">
        <v>36870</v>
      </c>
      <c r="C8543" s="885" t="s">
        <v>32061</v>
      </c>
      <c r="D8543" s="884" t="s">
        <v>28689</v>
      </c>
      <c r="E8543" s="884" t="s">
        <v>11373</v>
      </c>
      <c r="F8543" s="884" t="s">
        <v>11373</v>
      </c>
    </row>
    <row r="8544" customFormat="false" ht="15" hidden="false" customHeight="false" outlineLevel="0" collapsed="false">
      <c r="A8544" s="884" t="s">
        <v>28603</v>
      </c>
      <c r="B8544" s="884" t="n">
        <v>5092</v>
      </c>
      <c r="C8544" s="885" t="s">
        <v>32062</v>
      </c>
      <c r="D8544" s="884" t="s">
        <v>29293</v>
      </c>
      <c r="E8544" s="884" t="s">
        <v>15009</v>
      </c>
      <c r="F8544" s="884" t="s">
        <v>15009</v>
      </c>
    </row>
    <row r="8545" customFormat="false" ht="15" hidden="false" customHeight="false" outlineLevel="0" collapsed="false">
      <c r="A8545" s="884" t="s">
        <v>28603</v>
      </c>
      <c r="B8545" s="884" t="n">
        <v>11462</v>
      </c>
      <c r="C8545" s="885" t="s">
        <v>32063</v>
      </c>
      <c r="D8545" s="884" t="s">
        <v>29293</v>
      </c>
      <c r="E8545" s="884" t="s">
        <v>16626</v>
      </c>
      <c r="F8545" s="884" t="s">
        <v>16626</v>
      </c>
    </row>
    <row r="8546" customFormat="false" ht="15" hidden="false" customHeight="false" outlineLevel="0" collapsed="false">
      <c r="A8546" s="884" t="s">
        <v>28603</v>
      </c>
      <c r="B8546" s="884" t="n">
        <v>36529</v>
      </c>
      <c r="C8546" s="885" t="s">
        <v>32064</v>
      </c>
      <c r="D8546" s="884" t="s">
        <v>28605</v>
      </c>
      <c r="E8546" s="884" t="s">
        <v>32065</v>
      </c>
      <c r="F8546" s="884" t="s">
        <v>32065</v>
      </c>
    </row>
    <row r="8547" customFormat="false" ht="15" hidden="false" customHeight="false" outlineLevel="0" collapsed="false">
      <c r="A8547" s="884" t="s">
        <v>28603</v>
      </c>
      <c r="B8547" s="884" t="n">
        <v>3318</v>
      </c>
      <c r="C8547" s="885" t="s">
        <v>32066</v>
      </c>
      <c r="D8547" s="884" t="s">
        <v>28605</v>
      </c>
      <c r="E8547" s="884" t="s">
        <v>32067</v>
      </c>
      <c r="F8547" s="884" t="s">
        <v>32067</v>
      </c>
    </row>
    <row r="8548" customFormat="false" ht="23.25" hidden="false" customHeight="false" outlineLevel="0" collapsed="false">
      <c r="A8548" s="884" t="s">
        <v>28603</v>
      </c>
      <c r="B8548" s="884" t="n">
        <v>38968</v>
      </c>
      <c r="C8548" s="885" t="s">
        <v>32068</v>
      </c>
      <c r="D8548" s="884" t="s">
        <v>28617</v>
      </c>
      <c r="E8548" s="884" t="s">
        <v>32069</v>
      </c>
      <c r="F8548" s="884" t="s">
        <v>32069</v>
      </c>
    </row>
    <row r="8549" customFormat="false" ht="15" hidden="false" customHeight="false" outlineLevel="0" collapsed="false">
      <c r="A8549" s="884" t="s">
        <v>28603</v>
      </c>
      <c r="B8549" s="884" t="n">
        <v>3324</v>
      </c>
      <c r="C8549" s="885" t="s">
        <v>32070</v>
      </c>
      <c r="D8549" s="884" t="s">
        <v>28617</v>
      </c>
      <c r="E8549" s="884" t="s">
        <v>10778</v>
      </c>
      <c r="F8549" s="884" t="s">
        <v>10778</v>
      </c>
    </row>
    <row r="8550" customFormat="false" ht="15" hidden="false" customHeight="false" outlineLevel="0" collapsed="false">
      <c r="A8550" s="884" t="s">
        <v>28603</v>
      </c>
      <c r="B8550" s="884" t="n">
        <v>3322</v>
      </c>
      <c r="C8550" s="885" t="s">
        <v>32071</v>
      </c>
      <c r="D8550" s="884" t="s">
        <v>28617</v>
      </c>
      <c r="E8550" s="884" t="s">
        <v>19393</v>
      </c>
      <c r="F8550" s="884" t="s">
        <v>19393</v>
      </c>
    </row>
    <row r="8551" customFormat="false" ht="15" hidden="false" customHeight="false" outlineLevel="0" collapsed="false">
      <c r="A8551" s="884" t="s">
        <v>28603</v>
      </c>
      <c r="B8551" s="884" t="n">
        <v>5076</v>
      </c>
      <c r="C8551" s="885" t="s">
        <v>32072</v>
      </c>
      <c r="D8551" s="884" t="s">
        <v>28689</v>
      </c>
      <c r="E8551" s="884" t="s">
        <v>12126</v>
      </c>
      <c r="F8551" s="884" t="s">
        <v>12126</v>
      </c>
    </row>
    <row r="8552" customFormat="false" ht="15" hidden="false" customHeight="false" outlineLevel="0" collapsed="false">
      <c r="A8552" s="884" t="s">
        <v>28603</v>
      </c>
      <c r="B8552" s="884" t="n">
        <v>5077</v>
      </c>
      <c r="C8552" s="885" t="s">
        <v>32073</v>
      </c>
      <c r="D8552" s="884" t="s">
        <v>28689</v>
      </c>
      <c r="E8552" s="884" t="s">
        <v>26995</v>
      </c>
      <c r="F8552" s="884" t="s">
        <v>26995</v>
      </c>
    </row>
    <row r="8553" customFormat="false" ht="23.25" hidden="false" customHeight="false" outlineLevel="0" collapsed="false">
      <c r="A8553" s="884" t="s">
        <v>28603</v>
      </c>
      <c r="B8553" s="884" t="n">
        <v>42008</v>
      </c>
      <c r="C8553" s="885" t="s">
        <v>32074</v>
      </c>
      <c r="D8553" s="884" t="s">
        <v>28605</v>
      </c>
      <c r="E8553" s="884" t="s">
        <v>27121</v>
      </c>
      <c r="F8553" s="884" t="s">
        <v>27121</v>
      </c>
    </row>
    <row r="8554" customFormat="false" ht="23.25" hidden="false" customHeight="false" outlineLevel="0" collapsed="false">
      <c r="A8554" s="884" t="s">
        <v>28603</v>
      </c>
      <c r="B8554" s="884" t="n">
        <v>11837</v>
      </c>
      <c r="C8554" s="885" t="s">
        <v>32075</v>
      </c>
      <c r="D8554" s="884" t="s">
        <v>28605</v>
      </c>
      <c r="E8554" s="884" t="s">
        <v>23024</v>
      </c>
      <c r="F8554" s="884" t="s">
        <v>23024</v>
      </c>
    </row>
    <row r="8555" customFormat="false" ht="15" hidden="false" customHeight="false" outlineLevel="0" collapsed="false">
      <c r="A8555" s="884" t="s">
        <v>28603</v>
      </c>
      <c r="B8555" s="884" t="n">
        <v>38055</v>
      </c>
      <c r="C8555" s="885" t="s">
        <v>32076</v>
      </c>
      <c r="D8555" s="884" t="s">
        <v>28605</v>
      </c>
      <c r="E8555" s="884" t="s">
        <v>23394</v>
      </c>
      <c r="F8555" s="884" t="s">
        <v>23394</v>
      </c>
    </row>
    <row r="8556" customFormat="false" ht="15" hidden="false" customHeight="false" outlineLevel="0" collapsed="false">
      <c r="A8556" s="884" t="s">
        <v>28603</v>
      </c>
      <c r="B8556" s="884" t="n">
        <v>415</v>
      </c>
      <c r="C8556" s="885" t="s">
        <v>32077</v>
      </c>
      <c r="D8556" s="884" t="s">
        <v>28605</v>
      </c>
      <c r="E8556" s="884" t="s">
        <v>21703</v>
      </c>
      <c r="F8556" s="884" t="s">
        <v>21703</v>
      </c>
    </row>
    <row r="8557" customFormat="false" ht="15" hidden="false" customHeight="false" outlineLevel="0" collapsed="false">
      <c r="A8557" s="884" t="s">
        <v>28603</v>
      </c>
      <c r="B8557" s="884" t="n">
        <v>416</v>
      </c>
      <c r="C8557" s="885" t="s">
        <v>32078</v>
      </c>
      <c r="D8557" s="884" t="s">
        <v>28605</v>
      </c>
      <c r="E8557" s="884" t="s">
        <v>32079</v>
      </c>
      <c r="F8557" s="884" t="s">
        <v>32079</v>
      </c>
    </row>
    <row r="8558" customFormat="false" ht="15" hidden="false" customHeight="false" outlineLevel="0" collapsed="false">
      <c r="A8558" s="884" t="s">
        <v>28603</v>
      </c>
      <c r="B8558" s="884" t="n">
        <v>425</v>
      </c>
      <c r="C8558" s="885" t="s">
        <v>32080</v>
      </c>
      <c r="D8558" s="884" t="s">
        <v>28605</v>
      </c>
      <c r="E8558" s="884" t="s">
        <v>11065</v>
      </c>
      <c r="F8558" s="884" t="s">
        <v>11065</v>
      </c>
    </row>
    <row r="8559" customFormat="false" ht="15" hidden="false" customHeight="false" outlineLevel="0" collapsed="false">
      <c r="A8559" s="884" t="s">
        <v>28603</v>
      </c>
      <c r="B8559" s="884" t="n">
        <v>426</v>
      </c>
      <c r="C8559" s="885" t="s">
        <v>32081</v>
      </c>
      <c r="D8559" s="884" t="s">
        <v>28605</v>
      </c>
      <c r="E8559" s="884" t="s">
        <v>15532</v>
      </c>
      <c r="F8559" s="884" t="s">
        <v>15532</v>
      </c>
    </row>
    <row r="8560" customFormat="false" ht="15" hidden="false" customHeight="false" outlineLevel="0" collapsed="false">
      <c r="A8560" s="884" t="s">
        <v>28603</v>
      </c>
      <c r="B8560" s="884" t="n">
        <v>38056</v>
      </c>
      <c r="C8560" s="885" t="s">
        <v>32082</v>
      </c>
      <c r="D8560" s="884" t="s">
        <v>28605</v>
      </c>
      <c r="E8560" s="884" t="s">
        <v>21553</v>
      </c>
      <c r="F8560" s="884" t="s">
        <v>21553</v>
      </c>
    </row>
    <row r="8561" customFormat="false" ht="15" hidden="false" customHeight="false" outlineLevel="0" collapsed="false">
      <c r="A8561" s="884" t="s">
        <v>28603</v>
      </c>
      <c r="B8561" s="884" t="n">
        <v>1564</v>
      </c>
      <c r="C8561" s="885" t="s">
        <v>32083</v>
      </c>
      <c r="D8561" s="884" t="s">
        <v>28605</v>
      </c>
      <c r="E8561" s="884" t="s">
        <v>11132</v>
      </c>
      <c r="F8561" s="884" t="s">
        <v>11132</v>
      </c>
    </row>
    <row r="8562" customFormat="false" ht="23.25" hidden="false" customHeight="false" outlineLevel="0" collapsed="false">
      <c r="A8562" s="884" t="s">
        <v>28603</v>
      </c>
      <c r="B8562" s="884" t="n">
        <v>42009</v>
      </c>
      <c r="C8562" s="885" t="s">
        <v>32084</v>
      </c>
      <c r="D8562" s="884" t="s">
        <v>28605</v>
      </c>
      <c r="E8562" s="884" t="s">
        <v>15837</v>
      </c>
      <c r="F8562" s="884" t="s">
        <v>15837</v>
      </c>
    </row>
    <row r="8563" customFormat="false" ht="23.25" hidden="false" customHeight="false" outlineLevel="0" collapsed="false">
      <c r="A8563" s="884" t="s">
        <v>28603</v>
      </c>
      <c r="B8563" s="884" t="n">
        <v>42010</v>
      </c>
      <c r="C8563" s="885" t="s">
        <v>32085</v>
      </c>
      <c r="D8563" s="884" t="s">
        <v>28605</v>
      </c>
      <c r="E8563" s="884" t="s">
        <v>17117</v>
      </c>
      <c r="F8563" s="884" t="s">
        <v>17117</v>
      </c>
    </row>
    <row r="8564" customFormat="false" ht="15" hidden="false" customHeight="false" outlineLevel="0" collapsed="false">
      <c r="A8564" s="884" t="s">
        <v>28603</v>
      </c>
      <c r="B8564" s="884" t="n">
        <v>11032</v>
      </c>
      <c r="C8564" s="885" t="s">
        <v>32086</v>
      </c>
      <c r="D8564" s="884" t="s">
        <v>28605</v>
      </c>
      <c r="E8564" s="884" t="s">
        <v>12189</v>
      </c>
      <c r="F8564" s="884" t="s">
        <v>12189</v>
      </c>
    </row>
    <row r="8565" customFormat="false" ht="15" hidden="false" customHeight="false" outlineLevel="0" collapsed="false">
      <c r="A8565" s="884" t="s">
        <v>28603</v>
      </c>
      <c r="B8565" s="884" t="n">
        <v>36786</v>
      </c>
      <c r="C8565" s="885" t="s">
        <v>32087</v>
      </c>
      <c r="D8565" s="884" t="s">
        <v>32088</v>
      </c>
      <c r="E8565" s="884" t="s">
        <v>32089</v>
      </c>
      <c r="F8565" s="884" t="s">
        <v>32089</v>
      </c>
    </row>
    <row r="8566" customFormat="false" ht="15" hidden="false" customHeight="false" outlineLevel="0" collapsed="false">
      <c r="A8566" s="884" t="s">
        <v>28603</v>
      </c>
      <c r="B8566" s="884" t="n">
        <v>36785</v>
      </c>
      <c r="C8566" s="885" t="s">
        <v>32090</v>
      </c>
      <c r="D8566" s="884" t="s">
        <v>32088</v>
      </c>
      <c r="E8566" s="884" t="s">
        <v>32091</v>
      </c>
      <c r="F8566" s="884" t="s">
        <v>32091</v>
      </c>
    </row>
    <row r="8567" customFormat="false" ht="15" hidden="false" customHeight="false" outlineLevel="0" collapsed="false">
      <c r="A8567" s="884" t="s">
        <v>28603</v>
      </c>
      <c r="B8567" s="884" t="n">
        <v>36782</v>
      </c>
      <c r="C8567" s="885" t="s">
        <v>32092</v>
      </c>
      <c r="D8567" s="884" t="s">
        <v>32088</v>
      </c>
      <c r="E8567" s="884" t="s">
        <v>32093</v>
      </c>
      <c r="F8567" s="884" t="s">
        <v>32093</v>
      </c>
    </row>
    <row r="8568" customFormat="false" ht="15" hidden="false" customHeight="false" outlineLevel="0" collapsed="false">
      <c r="A8568" s="884" t="s">
        <v>28603</v>
      </c>
      <c r="B8568" s="884" t="n">
        <v>25930</v>
      </c>
      <c r="C8568" s="885" t="s">
        <v>32094</v>
      </c>
      <c r="D8568" s="884" t="s">
        <v>32088</v>
      </c>
      <c r="E8568" s="884" t="s">
        <v>11401</v>
      </c>
      <c r="F8568" s="884" t="s">
        <v>11401</v>
      </c>
    </row>
    <row r="8569" customFormat="false" ht="23.25" hidden="false" customHeight="false" outlineLevel="0" collapsed="false">
      <c r="A8569" s="884" t="s">
        <v>28603</v>
      </c>
      <c r="B8569" s="884" t="n">
        <v>4824</v>
      </c>
      <c r="C8569" s="885" t="s">
        <v>32095</v>
      </c>
      <c r="D8569" s="884" t="s">
        <v>28689</v>
      </c>
      <c r="E8569" s="884" t="s">
        <v>23409</v>
      </c>
      <c r="F8569" s="884" t="s">
        <v>23409</v>
      </c>
    </row>
    <row r="8570" customFormat="false" ht="23.25" hidden="false" customHeight="false" outlineLevel="0" collapsed="false">
      <c r="A8570" s="884" t="s">
        <v>28603</v>
      </c>
      <c r="B8570" s="884" t="n">
        <v>11795</v>
      </c>
      <c r="C8570" s="885" t="s">
        <v>32096</v>
      </c>
      <c r="D8570" s="884" t="s">
        <v>28617</v>
      </c>
      <c r="E8570" s="884" t="s">
        <v>32097</v>
      </c>
      <c r="F8570" s="884" t="s">
        <v>32097</v>
      </c>
    </row>
    <row r="8571" customFormat="false" ht="15" hidden="false" customHeight="false" outlineLevel="0" collapsed="false">
      <c r="A8571" s="884" t="s">
        <v>28603</v>
      </c>
      <c r="B8571" s="884" t="n">
        <v>134</v>
      </c>
      <c r="C8571" s="885" t="s">
        <v>32098</v>
      </c>
      <c r="D8571" s="884" t="s">
        <v>28689</v>
      </c>
      <c r="E8571" s="884" t="s">
        <v>18584</v>
      </c>
      <c r="F8571" s="884" t="s">
        <v>18584</v>
      </c>
    </row>
    <row r="8572" customFormat="false" ht="15" hidden="false" customHeight="false" outlineLevel="0" collapsed="false">
      <c r="A8572" s="884" t="s">
        <v>28603</v>
      </c>
      <c r="B8572" s="884" t="n">
        <v>4229</v>
      </c>
      <c r="C8572" s="885" t="s">
        <v>32099</v>
      </c>
      <c r="D8572" s="884" t="s">
        <v>28689</v>
      </c>
      <c r="E8572" s="884" t="s">
        <v>32100</v>
      </c>
      <c r="F8572" s="884" t="s">
        <v>32100</v>
      </c>
    </row>
    <row r="8573" customFormat="false" ht="15" hidden="false" customHeight="false" outlineLevel="0" collapsed="false">
      <c r="A8573" s="884" t="s">
        <v>28603</v>
      </c>
      <c r="B8573" s="884" t="n">
        <v>37402</v>
      </c>
      <c r="C8573" s="885" t="s">
        <v>32101</v>
      </c>
      <c r="D8573" s="884" t="s">
        <v>28605</v>
      </c>
      <c r="E8573" s="884" t="s">
        <v>8797</v>
      </c>
      <c r="F8573" s="884" t="s">
        <v>8797</v>
      </c>
    </row>
    <row r="8574" customFormat="false" ht="15" hidden="false" customHeight="false" outlineLevel="0" collapsed="false">
      <c r="A8574" s="884" t="s">
        <v>28603</v>
      </c>
      <c r="B8574" s="884" t="n">
        <v>11244</v>
      </c>
      <c r="C8574" s="885" t="s">
        <v>32102</v>
      </c>
      <c r="D8574" s="884" t="s">
        <v>28605</v>
      </c>
      <c r="E8574" s="884" t="s">
        <v>32103</v>
      </c>
      <c r="F8574" s="884" t="s">
        <v>32103</v>
      </c>
    </row>
    <row r="8575" customFormat="false" ht="23.25" hidden="false" customHeight="false" outlineLevel="0" collapsed="false">
      <c r="A8575" s="884" t="s">
        <v>28603</v>
      </c>
      <c r="B8575" s="884" t="n">
        <v>11245</v>
      </c>
      <c r="C8575" s="885" t="s">
        <v>32104</v>
      </c>
      <c r="D8575" s="884" t="s">
        <v>28605</v>
      </c>
      <c r="E8575" s="884" t="s">
        <v>32105</v>
      </c>
      <c r="F8575" s="884" t="s">
        <v>32105</v>
      </c>
    </row>
    <row r="8576" customFormat="false" ht="15" hidden="false" customHeight="false" outlineLevel="0" collapsed="false">
      <c r="A8576" s="884" t="s">
        <v>28603</v>
      </c>
      <c r="B8576" s="884" t="n">
        <v>11235</v>
      </c>
      <c r="C8576" s="885" t="s">
        <v>32106</v>
      </c>
      <c r="D8576" s="884" t="s">
        <v>28605</v>
      </c>
      <c r="E8576" s="884" t="s">
        <v>27702</v>
      </c>
      <c r="F8576" s="884" t="s">
        <v>27702</v>
      </c>
    </row>
    <row r="8577" customFormat="false" ht="15" hidden="false" customHeight="false" outlineLevel="0" collapsed="false">
      <c r="A8577" s="884" t="s">
        <v>28603</v>
      </c>
      <c r="B8577" s="884" t="n">
        <v>11236</v>
      </c>
      <c r="C8577" s="885" t="s">
        <v>32107</v>
      </c>
      <c r="D8577" s="884" t="s">
        <v>28605</v>
      </c>
      <c r="E8577" s="884" t="s">
        <v>32108</v>
      </c>
      <c r="F8577" s="884" t="s">
        <v>32108</v>
      </c>
    </row>
    <row r="8578" customFormat="false" ht="15" hidden="false" customHeight="false" outlineLevel="0" collapsed="false">
      <c r="A8578" s="884" t="s">
        <v>28603</v>
      </c>
      <c r="B8578" s="884" t="n">
        <v>11731</v>
      </c>
      <c r="C8578" s="885" t="s">
        <v>32109</v>
      </c>
      <c r="D8578" s="884" t="s">
        <v>28605</v>
      </c>
      <c r="E8578" s="884" t="s">
        <v>11548</v>
      </c>
      <c r="F8578" s="884" t="s">
        <v>11548</v>
      </c>
    </row>
    <row r="8579" customFormat="false" ht="15" hidden="false" customHeight="false" outlineLevel="0" collapsed="false">
      <c r="A8579" s="884" t="s">
        <v>28603</v>
      </c>
      <c r="B8579" s="884" t="n">
        <v>11732</v>
      </c>
      <c r="C8579" s="885" t="s">
        <v>32110</v>
      </c>
      <c r="D8579" s="884" t="s">
        <v>28605</v>
      </c>
      <c r="E8579" s="884" t="s">
        <v>28157</v>
      </c>
      <c r="F8579" s="884" t="s">
        <v>28157</v>
      </c>
    </row>
    <row r="8580" customFormat="false" ht="15" hidden="false" customHeight="false" outlineLevel="0" collapsed="false">
      <c r="A8580" s="884" t="s">
        <v>28603</v>
      </c>
      <c r="B8580" s="884" t="n">
        <v>36494</v>
      </c>
      <c r="C8580" s="885" t="s">
        <v>32111</v>
      </c>
      <c r="D8580" s="884" t="s">
        <v>28605</v>
      </c>
      <c r="E8580" s="884" t="s">
        <v>32112</v>
      </c>
      <c r="F8580" s="884" t="s">
        <v>32112</v>
      </c>
    </row>
    <row r="8581" customFormat="false" ht="15" hidden="false" customHeight="false" outlineLevel="0" collapsed="false">
      <c r="A8581" s="884" t="s">
        <v>28603</v>
      </c>
      <c r="B8581" s="884" t="n">
        <v>36493</v>
      </c>
      <c r="C8581" s="885" t="s">
        <v>32113</v>
      </c>
      <c r="D8581" s="884" t="s">
        <v>28605</v>
      </c>
      <c r="E8581" s="884" t="s">
        <v>32114</v>
      </c>
      <c r="F8581" s="884" t="s">
        <v>32114</v>
      </c>
    </row>
    <row r="8582" customFormat="false" ht="15" hidden="false" customHeight="false" outlineLevel="0" collapsed="false">
      <c r="A8582" s="884" t="s">
        <v>28603</v>
      </c>
      <c r="B8582" s="884" t="n">
        <v>36492</v>
      </c>
      <c r="C8582" s="885" t="s">
        <v>32115</v>
      </c>
      <c r="D8582" s="884" t="s">
        <v>28605</v>
      </c>
      <c r="E8582" s="884" t="s">
        <v>32116</v>
      </c>
      <c r="F8582" s="884" t="s">
        <v>32116</v>
      </c>
    </row>
    <row r="8583" customFormat="false" ht="23.25" hidden="false" customHeight="false" outlineLevel="0" collapsed="false">
      <c r="A8583" s="884" t="s">
        <v>28603</v>
      </c>
      <c r="B8583" s="884" t="n">
        <v>13333</v>
      </c>
      <c r="C8583" s="885" t="s">
        <v>32117</v>
      </c>
      <c r="D8583" s="884" t="s">
        <v>28605</v>
      </c>
      <c r="E8583" s="884" t="s">
        <v>32118</v>
      </c>
      <c r="F8583" s="884" t="s">
        <v>32118</v>
      </c>
    </row>
    <row r="8584" customFormat="false" ht="15" hidden="false" customHeight="false" outlineLevel="0" collapsed="false">
      <c r="A8584" s="884" t="s">
        <v>28603</v>
      </c>
      <c r="B8584" s="884" t="n">
        <v>13533</v>
      </c>
      <c r="C8584" s="885" t="s">
        <v>32119</v>
      </c>
      <c r="D8584" s="884" t="s">
        <v>28605</v>
      </c>
      <c r="E8584" s="884" t="s">
        <v>32120</v>
      </c>
      <c r="F8584" s="884" t="s">
        <v>32120</v>
      </c>
    </row>
    <row r="8585" customFormat="false" ht="15" hidden="false" customHeight="false" outlineLevel="0" collapsed="false">
      <c r="A8585" s="884" t="s">
        <v>28603</v>
      </c>
      <c r="B8585" s="884" t="n">
        <v>36499</v>
      </c>
      <c r="C8585" s="885" t="s">
        <v>32121</v>
      </c>
      <c r="D8585" s="884" t="s">
        <v>28605</v>
      </c>
      <c r="E8585" s="884" t="s">
        <v>32122</v>
      </c>
      <c r="F8585" s="884" t="s">
        <v>32122</v>
      </c>
    </row>
    <row r="8586" customFormat="false" ht="23.25" hidden="false" customHeight="false" outlineLevel="0" collapsed="false">
      <c r="A8586" s="884" t="s">
        <v>28603</v>
      </c>
      <c r="B8586" s="884" t="n">
        <v>39585</v>
      </c>
      <c r="C8586" s="885" t="s">
        <v>32123</v>
      </c>
      <c r="D8586" s="884" t="s">
        <v>28605</v>
      </c>
      <c r="E8586" s="884" t="s">
        <v>32124</v>
      </c>
      <c r="F8586" s="884" t="s">
        <v>32124</v>
      </c>
    </row>
    <row r="8587" customFormat="false" ht="23.25" hidden="false" customHeight="false" outlineLevel="0" collapsed="false">
      <c r="A8587" s="884" t="s">
        <v>28603</v>
      </c>
      <c r="B8587" s="884" t="n">
        <v>39586</v>
      </c>
      <c r="C8587" s="885" t="s">
        <v>32125</v>
      </c>
      <c r="D8587" s="884" t="s">
        <v>28605</v>
      </c>
      <c r="E8587" s="884" t="s">
        <v>32126</v>
      </c>
      <c r="F8587" s="884" t="s">
        <v>32126</v>
      </c>
    </row>
    <row r="8588" customFormat="false" ht="23.25" hidden="false" customHeight="false" outlineLevel="0" collapsed="false">
      <c r="A8588" s="884" t="s">
        <v>28603</v>
      </c>
      <c r="B8588" s="884" t="n">
        <v>39587</v>
      </c>
      <c r="C8588" s="885" t="s">
        <v>32127</v>
      </c>
      <c r="D8588" s="884" t="s">
        <v>28605</v>
      </c>
      <c r="E8588" s="884" t="s">
        <v>32128</v>
      </c>
      <c r="F8588" s="884" t="s">
        <v>32128</v>
      </c>
    </row>
    <row r="8589" customFormat="false" ht="23.25" hidden="false" customHeight="false" outlineLevel="0" collapsed="false">
      <c r="A8589" s="884" t="s">
        <v>28603</v>
      </c>
      <c r="B8589" s="884" t="n">
        <v>39588</v>
      </c>
      <c r="C8589" s="885" t="s">
        <v>32129</v>
      </c>
      <c r="D8589" s="884" t="s">
        <v>28605</v>
      </c>
      <c r="E8589" s="884" t="s">
        <v>32130</v>
      </c>
      <c r="F8589" s="884" t="s">
        <v>32130</v>
      </c>
    </row>
    <row r="8590" customFormat="false" ht="23.25" hidden="false" customHeight="false" outlineLevel="0" collapsed="false">
      <c r="A8590" s="884" t="s">
        <v>28603</v>
      </c>
      <c r="B8590" s="884" t="n">
        <v>39584</v>
      </c>
      <c r="C8590" s="885" t="s">
        <v>32131</v>
      </c>
      <c r="D8590" s="884" t="s">
        <v>28605</v>
      </c>
      <c r="E8590" s="884" t="s">
        <v>32132</v>
      </c>
      <c r="F8590" s="884" t="s">
        <v>32132</v>
      </c>
    </row>
    <row r="8591" customFormat="false" ht="23.25" hidden="false" customHeight="false" outlineLevel="0" collapsed="false">
      <c r="A8591" s="884" t="s">
        <v>28603</v>
      </c>
      <c r="B8591" s="884" t="n">
        <v>39590</v>
      </c>
      <c r="C8591" s="885" t="s">
        <v>32133</v>
      </c>
      <c r="D8591" s="884" t="s">
        <v>28605</v>
      </c>
      <c r="E8591" s="884" t="s">
        <v>32134</v>
      </c>
      <c r="F8591" s="884" t="s">
        <v>32134</v>
      </c>
    </row>
    <row r="8592" customFormat="false" ht="23.25" hidden="false" customHeight="false" outlineLevel="0" collapsed="false">
      <c r="A8592" s="884" t="s">
        <v>28603</v>
      </c>
      <c r="B8592" s="884" t="n">
        <v>39592</v>
      </c>
      <c r="C8592" s="885" t="s">
        <v>32135</v>
      </c>
      <c r="D8592" s="884" t="s">
        <v>28605</v>
      </c>
      <c r="E8592" s="884" t="s">
        <v>32136</v>
      </c>
      <c r="F8592" s="884" t="s">
        <v>32136</v>
      </c>
    </row>
    <row r="8593" customFormat="false" ht="23.25" hidden="false" customHeight="false" outlineLevel="0" collapsed="false">
      <c r="A8593" s="884" t="s">
        <v>28603</v>
      </c>
      <c r="B8593" s="884" t="n">
        <v>39593</v>
      </c>
      <c r="C8593" s="885" t="s">
        <v>32137</v>
      </c>
      <c r="D8593" s="884" t="s">
        <v>28605</v>
      </c>
      <c r="E8593" s="884" t="s">
        <v>32128</v>
      </c>
      <c r="F8593" s="884" t="s">
        <v>32128</v>
      </c>
    </row>
    <row r="8594" customFormat="false" ht="23.25" hidden="false" customHeight="false" outlineLevel="0" collapsed="false">
      <c r="A8594" s="884" t="s">
        <v>28603</v>
      </c>
      <c r="B8594" s="884" t="n">
        <v>14254</v>
      </c>
      <c r="C8594" s="885" t="s">
        <v>32138</v>
      </c>
      <c r="D8594" s="884" t="s">
        <v>28605</v>
      </c>
      <c r="E8594" s="884" t="s">
        <v>32139</v>
      </c>
      <c r="F8594" s="884" t="s">
        <v>32139</v>
      </c>
    </row>
    <row r="8595" customFormat="false" ht="15" hidden="false" customHeight="false" outlineLevel="0" collapsed="false">
      <c r="A8595" s="884" t="s">
        <v>28603</v>
      </c>
      <c r="B8595" s="884" t="n">
        <v>25987</v>
      </c>
      <c r="C8595" s="885" t="s">
        <v>32140</v>
      </c>
      <c r="D8595" s="884" t="s">
        <v>28605</v>
      </c>
      <c r="E8595" s="884" t="s">
        <v>32141</v>
      </c>
      <c r="F8595" s="884" t="s">
        <v>32141</v>
      </c>
    </row>
    <row r="8596" customFormat="false" ht="15" hidden="false" customHeight="false" outlineLevel="0" collapsed="false">
      <c r="A8596" s="884" t="s">
        <v>28603</v>
      </c>
      <c r="B8596" s="884" t="n">
        <v>25019</v>
      </c>
      <c r="C8596" s="885" t="s">
        <v>32142</v>
      </c>
      <c r="D8596" s="884" t="s">
        <v>28605</v>
      </c>
      <c r="E8596" s="884" t="s">
        <v>32143</v>
      </c>
      <c r="F8596" s="884" t="s">
        <v>32143</v>
      </c>
    </row>
    <row r="8597" customFormat="false" ht="15" hidden="false" customHeight="false" outlineLevel="0" collapsed="false">
      <c r="A8597" s="884" t="s">
        <v>28603</v>
      </c>
      <c r="B8597" s="884" t="n">
        <v>36501</v>
      </c>
      <c r="C8597" s="885" t="s">
        <v>32144</v>
      </c>
      <c r="D8597" s="884" t="s">
        <v>28605</v>
      </c>
      <c r="E8597" s="884" t="s">
        <v>32145</v>
      </c>
      <c r="F8597" s="884" t="s">
        <v>32145</v>
      </c>
    </row>
    <row r="8598" customFormat="false" ht="15" hidden="false" customHeight="false" outlineLevel="0" collapsed="false">
      <c r="A8598" s="884" t="s">
        <v>28603</v>
      </c>
      <c r="B8598" s="884" t="n">
        <v>25986</v>
      </c>
      <c r="C8598" s="885" t="s">
        <v>32146</v>
      </c>
      <c r="D8598" s="884" t="s">
        <v>28605</v>
      </c>
      <c r="E8598" s="884" t="s">
        <v>32147</v>
      </c>
      <c r="F8598" s="884" t="s">
        <v>32147</v>
      </c>
    </row>
    <row r="8599" customFormat="false" ht="15" hidden="false" customHeight="false" outlineLevel="0" collapsed="false">
      <c r="A8599" s="884" t="s">
        <v>28603</v>
      </c>
      <c r="B8599" s="884" t="n">
        <v>36500</v>
      </c>
      <c r="C8599" s="885" t="s">
        <v>32148</v>
      </c>
      <c r="D8599" s="884" t="s">
        <v>28605</v>
      </c>
      <c r="E8599" s="884" t="s">
        <v>32149</v>
      </c>
      <c r="F8599" s="884" t="s">
        <v>32149</v>
      </c>
    </row>
    <row r="8600" customFormat="false" ht="23.25" hidden="false" customHeight="false" outlineLevel="0" collapsed="false">
      <c r="A8600" s="884" t="s">
        <v>28603</v>
      </c>
      <c r="B8600" s="884" t="n">
        <v>20017</v>
      </c>
      <c r="C8600" s="885" t="s">
        <v>32150</v>
      </c>
      <c r="D8600" s="884" t="s">
        <v>28683</v>
      </c>
      <c r="E8600" s="884" t="s">
        <v>25044</v>
      </c>
      <c r="F8600" s="884" t="s">
        <v>25044</v>
      </c>
    </row>
    <row r="8601" customFormat="false" ht="15" hidden="false" customHeight="false" outlineLevel="0" collapsed="false">
      <c r="A8601" s="884" t="s">
        <v>28603</v>
      </c>
      <c r="B8601" s="884" t="n">
        <v>20007</v>
      </c>
      <c r="C8601" s="885" t="s">
        <v>32151</v>
      </c>
      <c r="D8601" s="884" t="s">
        <v>28683</v>
      </c>
      <c r="E8601" s="884" t="s">
        <v>23062</v>
      </c>
      <c r="F8601" s="884" t="s">
        <v>23062</v>
      </c>
    </row>
    <row r="8602" customFormat="false" ht="23.25" hidden="false" customHeight="false" outlineLevel="0" collapsed="false">
      <c r="A8602" s="884" t="s">
        <v>28603</v>
      </c>
      <c r="B8602" s="884" t="n">
        <v>39836</v>
      </c>
      <c r="C8602" s="885" t="s">
        <v>32152</v>
      </c>
      <c r="D8602" s="884" t="s">
        <v>29359</v>
      </c>
      <c r="E8602" s="884" t="s">
        <v>25394</v>
      </c>
      <c r="F8602" s="884" t="s">
        <v>25394</v>
      </c>
    </row>
    <row r="8603" customFormat="false" ht="15" hidden="false" customHeight="false" outlineLevel="0" collapsed="false">
      <c r="A8603" s="884" t="s">
        <v>28603</v>
      </c>
      <c r="B8603" s="884" t="n">
        <v>39830</v>
      </c>
      <c r="C8603" s="885" t="s">
        <v>32153</v>
      </c>
      <c r="D8603" s="884" t="s">
        <v>29359</v>
      </c>
      <c r="E8603" s="884" t="s">
        <v>32154</v>
      </c>
      <c r="F8603" s="884" t="s">
        <v>32154</v>
      </c>
    </row>
    <row r="8604" customFormat="false" ht="15" hidden="false" customHeight="false" outlineLevel="0" collapsed="false">
      <c r="A8604" s="884" t="s">
        <v>28603</v>
      </c>
      <c r="B8604" s="884" t="n">
        <v>39831</v>
      </c>
      <c r="C8604" s="885" t="s">
        <v>32155</v>
      </c>
      <c r="D8604" s="884" t="s">
        <v>29359</v>
      </c>
      <c r="E8604" s="884" t="s">
        <v>32156</v>
      </c>
      <c r="F8604" s="884" t="s">
        <v>32156</v>
      </c>
    </row>
    <row r="8605" customFormat="false" ht="15" hidden="false" customHeight="false" outlineLevel="0" collapsed="false">
      <c r="A8605" s="884" t="s">
        <v>28603</v>
      </c>
      <c r="B8605" s="884" t="n">
        <v>36888</v>
      </c>
      <c r="C8605" s="885" t="s">
        <v>32157</v>
      </c>
      <c r="D8605" s="884" t="s">
        <v>28683</v>
      </c>
      <c r="E8605" s="884" t="s">
        <v>32158</v>
      </c>
      <c r="F8605" s="884" t="s">
        <v>32158</v>
      </c>
    </row>
    <row r="8606" customFormat="false" ht="15" hidden="false" customHeight="false" outlineLevel="0" collapsed="false">
      <c r="A8606" s="884" t="s">
        <v>28603</v>
      </c>
      <c r="B8606" s="884" t="n">
        <v>40527</v>
      </c>
      <c r="C8606" s="885" t="s">
        <v>32159</v>
      </c>
      <c r="D8606" s="884" t="s">
        <v>28605</v>
      </c>
      <c r="E8606" s="884" t="s">
        <v>32160</v>
      </c>
      <c r="F8606" s="884" t="s">
        <v>32160</v>
      </c>
    </row>
    <row r="8607" customFormat="false" ht="15" hidden="false" customHeight="false" outlineLevel="0" collapsed="false">
      <c r="A8607" s="884" t="s">
        <v>28603</v>
      </c>
      <c r="B8607" s="884" t="n">
        <v>36497</v>
      </c>
      <c r="C8607" s="885" t="s">
        <v>32161</v>
      </c>
      <c r="D8607" s="884" t="s">
        <v>28605</v>
      </c>
      <c r="E8607" s="884" t="s">
        <v>32162</v>
      </c>
      <c r="F8607" s="884" t="s">
        <v>32162</v>
      </c>
    </row>
    <row r="8608" customFormat="false" ht="15" hidden="false" customHeight="false" outlineLevel="0" collapsed="false">
      <c r="A8608" s="884" t="s">
        <v>28603</v>
      </c>
      <c r="B8608" s="884" t="n">
        <v>36487</v>
      </c>
      <c r="C8608" s="885" t="s">
        <v>32163</v>
      </c>
      <c r="D8608" s="884" t="s">
        <v>28605</v>
      </c>
      <c r="E8608" s="884" t="s">
        <v>32164</v>
      </c>
      <c r="F8608" s="884" t="s">
        <v>32164</v>
      </c>
    </row>
    <row r="8609" customFormat="false" ht="23.25" hidden="false" customHeight="false" outlineLevel="0" collapsed="false">
      <c r="A8609" s="884" t="s">
        <v>28603</v>
      </c>
      <c r="B8609" s="884" t="n">
        <v>25952</v>
      </c>
      <c r="C8609" s="885" t="s">
        <v>32165</v>
      </c>
      <c r="D8609" s="884" t="s">
        <v>28605</v>
      </c>
      <c r="E8609" s="884" t="s">
        <v>32166</v>
      </c>
      <c r="F8609" s="884" t="s">
        <v>32166</v>
      </c>
    </row>
    <row r="8610" customFormat="false" ht="23.25" hidden="false" customHeight="false" outlineLevel="0" collapsed="false">
      <c r="A8610" s="884" t="s">
        <v>28603</v>
      </c>
      <c r="B8610" s="884" t="n">
        <v>25954</v>
      </c>
      <c r="C8610" s="885" t="s">
        <v>32167</v>
      </c>
      <c r="D8610" s="884" t="s">
        <v>28605</v>
      </c>
      <c r="E8610" s="884" t="s">
        <v>32168</v>
      </c>
      <c r="F8610" s="884" t="s">
        <v>32168</v>
      </c>
    </row>
    <row r="8611" customFormat="false" ht="23.25" hidden="false" customHeight="false" outlineLevel="0" collapsed="false">
      <c r="A8611" s="884" t="s">
        <v>28603</v>
      </c>
      <c r="B8611" s="884" t="n">
        <v>25953</v>
      </c>
      <c r="C8611" s="885" t="s">
        <v>32169</v>
      </c>
      <c r="D8611" s="884" t="s">
        <v>28605</v>
      </c>
      <c r="E8611" s="884" t="s">
        <v>32170</v>
      </c>
      <c r="F8611" s="884" t="s">
        <v>32170</v>
      </c>
    </row>
    <row r="8612" customFormat="false" ht="34.5" hidden="false" customHeight="false" outlineLevel="0" collapsed="false">
      <c r="A8612" s="884" t="s">
        <v>28603</v>
      </c>
      <c r="B8612" s="884" t="n">
        <v>37776</v>
      </c>
      <c r="C8612" s="885" t="s">
        <v>32171</v>
      </c>
      <c r="D8612" s="884" t="s">
        <v>28605</v>
      </c>
      <c r="E8612" s="884" t="s">
        <v>32172</v>
      </c>
      <c r="F8612" s="884" t="s">
        <v>32172</v>
      </c>
    </row>
    <row r="8613" customFormat="false" ht="34.5" hidden="false" customHeight="false" outlineLevel="0" collapsed="false">
      <c r="A8613" s="884" t="s">
        <v>28603</v>
      </c>
      <c r="B8613" s="884" t="n">
        <v>37775</v>
      </c>
      <c r="C8613" s="885" t="s">
        <v>32173</v>
      </c>
      <c r="D8613" s="884" t="s">
        <v>28605</v>
      </c>
      <c r="E8613" s="884" t="s">
        <v>32174</v>
      </c>
      <c r="F8613" s="884" t="s">
        <v>32174</v>
      </c>
    </row>
    <row r="8614" customFormat="false" ht="34.5" hidden="false" customHeight="false" outlineLevel="0" collapsed="false">
      <c r="A8614" s="884" t="s">
        <v>28603</v>
      </c>
      <c r="B8614" s="884" t="n">
        <v>36491</v>
      </c>
      <c r="C8614" s="885" t="s">
        <v>32175</v>
      </c>
      <c r="D8614" s="884" t="s">
        <v>28605</v>
      </c>
      <c r="E8614" s="884" t="s">
        <v>32176</v>
      </c>
      <c r="F8614" s="884" t="s">
        <v>32176</v>
      </c>
    </row>
    <row r="8615" customFormat="false" ht="34.5" hidden="false" customHeight="false" outlineLevel="0" collapsed="false">
      <c r="A8615" s="884" t="s">
        <v>28603</v>
      </c>
      <c r="B8615" s="884" t="n">
        <v>10712</v>
      </c>
      <c r="C8615" s="885" t="s">
        <v>32177</v>
      </c>
      <c r="D8615" s="884" t="s">
        <v>28605</v>
      </c>
      <c r="E8615" s="884" t="s">
        <v>32178</v>
      </c>
      <c r="F8615" s="884" t="s">
        <v>32178</v>
      </c>
    </row>
    <row r="8616" customFormat="false" ht="34.5" hidden="false" customHeight="false" outlineLevel="0" collapsed="false">
      <c r="A8616" s="884" t="s">
        <v>28603</v>
      </c>
      <c r="B8616" s="884" t="n">
        <v>3363</v>
      </c>
      <c r="C8616" s="885" t="s">
        <v>32179</v>
      </c>
      <c r="D8616" s="884" t="s">
        <v>28605</v>
      </c>
      <c r="E8616" s="884" t="s">
        <v>32180</v>
      </c>
      <c r="F8616" s="884" t="s">
        <v>32180</v>
      </c>
    </row>
    <row r="8617" customFormat="false" ht="34.5" hidden="false" customHeight="false" outlineLevel="0" collapsed="false">
      <c r="A8617" s="884" t="s">
        <v>28603</v>
      </c>
      <c r="B8617" s="884" t="n">
        <v>3365</v>
      </c>
      <c r="C8617" s="885" t="s">
        <v>32181</v>
      </c>
      <c r="D8617" s="884" t="s">
        <v>28605</v>
      </c>
      <c r="E8617" s="884" t="s">
        <v>32182</v>
      </c>
      <c r="F8617" s="884" t="s">
        <v>32182</v>
      </c>
    </row>
    <row r="8618" customFormat="false" ht="15" hidden="false" customHeight="false" outlineLevel="0" collapsed="false">
      <c r="A8618" s="884" t="s">
        <v>28603</v>
      </c>
      <c r="B8618" s="884" t="n">
        <v>7569</v>
      </c>
      <c r="C8618" s="885" t="s">
        <v>32183</v>
      </c>
      <c r="D8618" s="884" t="s">
        <v>28605</v>
      </c>
      <c r="E8618" s="884" t="s">
        <v>32184</v>
      </c>
      <c r="F8618" s="884" t="s">
        <v>32184</v>
      </c>
    </row>
    <row r="8619" customFormat="false" ht="15" hidden="false" customHeight="false" outlineLevel="0" collapsed="false">
      <c r="A8619" s="884" t="s">
        <v>28603</v>
      </c>
      <c r="B8619" s="884" t="n">
        <v>34349</v>
      </c>
      <c r="C8619" s="885" t="s">
        <v>32185</v>
      </c>
      <c r="D8619" s="884" t="s">
        <v>28605</v>
      </c>
      <c r="E8619" s="884" t="s">
        <v>22423</v>
      </c>
      <c r="F8619" s="884" t="s">
        <v>22423</v>
      </c>
    </row>
    <row r="8620" customFormat="false" ht="23.25" hidden="false" customHeight="false" outlineLevel="0" collapsed="false">
      <c r="A8620" s="884" t="s">
        <v>28603</v>
      </c>
      <c r="B8620" s="884" t="n">
        <v>3383</v>
      </c>
      <c r="C8620" s="885" t="s">
        <v>32186</v>
      </c>
      <c r="D8620" s="884" t="s">
        <v>28605</v>
      </c>
      <c r="E8620" s="884" t="s">
        <v>32187</v>
      </c>
      <c r="F8620" s="884" t="s">
        <v>32187</v>
      </c>
    </row>
    <row r="8621" customFormat="false" ht="23.25" hidden="false" customHeight="false" outlineLevel="0" collapsed="false">
      <c r="A8621" s="884" t="s">
        <v>28603</v>
      </c>
      <c r="B8621" s="884" t="n">
        <v>38057</v>
      </c>
      <c r="C8621" s="885" t="s">
        <v>32188</v>
      </c>
      <c r="D8621" s="884" t="s">
        <v>28605</v>
      </c>
      <c r="E8621" s="884" t="s">
        <v>17310</v>
      </c>
      <c r="F8621" s="884" t="s">
        <v>17310</v>
      </c>
    </row>
    <row r="8622" customFormat="false" ht="23.25" hidden="false" customHeight="false" outlineLevel="0" collapsed="false">
      <c r="A8622" s="884" t="s">
        <v>28603</v>
      </c>
      <c r="B8622" s="884" t="n">
        <v>3373</v>
      </c>
      <c r="C8622" s="885" t="s">
        <v>32189</v>
      </c>
      <c r="D8622" s="884" t="s">
        <v>28605</v>
      </c>
      <c r="E8622" s="884" t="s">
        <v>25993</v>
      </c>
      <c r="F8622" s="884" t="s">
        <v>25993</v>
      </c>
    </row>
    <row r="8623" customFormat="false" ht="23.25" hidden="false" customHeight="false" outlineLevel="0" collapsed="false">
      <c r="A8623" s="884" t="s">
        <v>28603</v>
      </c>
      <c r="B8623" s="884" t="n">
        <v>38059</v>
      </c>
      <c r="C8623" s="885" t="s">
        <v>32190</v>
      </c>
      <c r="D8623" s="884" t="s">
        <v>28605</v>
      </c>
      <c r="E8623" s="884" t="s">
        <v>32191</v>
      </c>
      <c r="F8623" s="884" t="s">
        <v>32191</v>
      </c>
    </row>
    <row r="8624" customFormat="false" ht="23.25" hidden="false" customHeight="false" outlineLevel="0" collapsed="false">
      <c r="A8624" s="884" t="s">
        <v>28603</v>
      </c>
      <c r="B8624" s="884" t="n">
        <v>38058</v>
      </c>
      <c r="C8624" s="885" t="s">
        <v>32192</v>
      </c>
      <c r="D8624" s="884" t="s">
        <v>28605</v>
      </c>
      <c r="E8624" s="884" t="s">
        <v>32193</v>
      </c>
      <c r="F8624" s="884" t="s">
        <v>32193</v>
      </c>
    </row>
    <row r="8625" customFormat="false" ht="23.25" hidden="false" customHeight="false" outlineLevel="0" collapsed="false">
      <c r="A8625" s="884" t="s">
        <v>28603</v>
      </c>
      <c r="B8625" s="884" t="n">
        <v>3376</v>
      </c>
      <c r="C8625" s="885" t="s">
        <v>32194</v>
      </c>
      <c r="D8625" s="884" t="s">
        <v>28605</v>
      </c>
      <c r="E8625" s="884" t="s">
        <v>32195</v>
      </c>
      <c r="F8625" s="884" t="s">
        <v>32195</v>
      </c>
    </row>
    <row r="8626" customFormat="false" ht="23.25" hidden="false" customHeight="false" outlineLevel="0" collapsed="false">
      <c r="A8626" s="884" t="s">
        <v>28603</v>
      </c>
      <c r="B8626" s="884" t="n">
        <v>3378</v>
      </c>
      <c r="C8626" s="885" t="s">
        <v>32196</v>
      </c>
      <c r="D8626" s="884" t="s">
        <v>28605</v>
      </c>
      <c r="E8626" s="884" t="s">
        <v>32197</v>
      </c>
      <c r="F8626" s="884" t="s">
        <v>32197</v>
      </c>
    </row>
    <row r="8627" customFormat="false" ht="23.25" hidden="false" customHeight="false" outlineLevel="0" collapsed="false">
      <c r="A8627" s="884" t="s">
        <v>28603</v>
      </c>
      <c r="B8627" s="884" t="n">
        <v>3380</v>
      </c>
      <c r="C8627" s="885" t="s">
        <v>32198</v>
      </c>
      <c r="D8627" s="884" t="s">
        <v>28605</v>
      </c>
      <c r="E8627" s="884" t="s">
        <v>32199</v>
      </c>
      <c r="F8627" s="884" t="s">
        <v>32199</v>
      </c>
    </row>
    <row r="8628" customFormat="false" ht="23.25" hidden="false" customHeight="false" outlineLevel="0" collapsed="false">
      <c r="A8628" s="884" t="s">
        <v>28603</v>
      </c>
      <c r="B8628" s="884" t="n">
        <v>3379</v>
      </c>
      <c r="C8628" s="885" t="s">
        <v>32200</v>
      </c>
      <c r="D8628" s="884" t="s">
        <v>28605</v>
      </c>
      <c r="E8628" s="884" t="s">
        <v>19204</v>
      </c>
      <c r="F8628" s="884" t="s">
        <v>19204</v>
      </c>
    </row>
    <row r="8629" customFormat="false" ht="23.25" hidden="false" customHeight="false" outlineLevel="0" collapsed="false">
      <c r="A8629" s="884" t="s">
        <v>28603</v>
      </c>
      <c r="B8629" s="884" t="n">
        <v>11991</v>
      </c>
      <c r="C8629" s="885" t="s">
        <v>32201</v>
      </c>
      <c r="D8629" s="884" t="s">
        <v>28605</v>
      </c>
      <c r="E8629" s="884" t="s">
        <v>24053</v>
      </c>
      <c r="F8629" s="884" t="s">
        <v>24053</v>
      </c>
    </row>
    <row r="8630" customFormat="false" ht="15" hidden="false" customHeight="false" outlineLevel="0" collapsed="false">
      <c r="A8630" s="884" t="s">
        <v>28603</v>
      </c>
      <c r="B8630" s="884" t="n">
        <v>20062</v>
      </c>
      <c r="C8630" s="885" t="s">
        <v>32202</v>
      </c>
      <c r="D8630" s="884" t="s">
        <v>28605</v>
      </c>
      <c r="E8630" s="884" t="s">
        <v>15778</v>
      </c>
      <c r="F8630" s="884" t="s">
        <v>15778</v>
      </c>
    </row>
    <row r="8631" customFormat="false" ht="23.25" hidden="false" customHeight="false" outlineLevel="0" collapsed="false">
      <c r="A8631" s="884" t="s">
        <v>28603</v>
      </c>
      <c r="B8631" s="884" t="n">
        <v>11029</v>
      </c>
      <c r="C8631" s="885" t="s">
        <v>32203</v>
      </c>
      <c r="D8631" s="884" t="s">
        <v>30773</v>
      </c>
      <c r="E8631" s="884" t="s">
        <v>27317</v>
      </c>
      <c r="F8631" s="884" t="s">
        <v>27317</v>
      </c>
    </row>
    <row r="8632" customFormat="false" ht="23.25" hidden="false" customHeight="false" outlineLevel="0" collapsed="false">
      <c r="A8632" s="884" t="s">
        <v>28603</v>
      </c>
      <c r="B8632" s="884" t="n">
        <v>4316</v>
      </c>
      <c r="C8632" s="885" t="s">
        <v>32204</v>
      </c>
      <c r="D8632" s="884" t="s">
        <v>28605</v>
      </c>
      <c r="E8632" s="884" t="s">
        <v>9051</v>
      </c>
      <c r="F8632" s="884" t="s">
        <v>9051</v>
      </c>
    </row>
    <row r="8633" customFormat="false" ht="23.25" hidden="false" customHeight="false" outlineLevel="0" collapsed="false">
      <c r="A8633" s="884" t="s">
        <v>28603</v>
      </c>
      <c r="B8633" s="884" t="n">
        <v>4313</v>
      </c>
      <c r="C8633" s="885" t="s">
        <v>32205</v>
      </c>
      <c r="D8633" s="884" t="s">
        <v>30773</v>
      </c>
      <c r="E8633" s="884" t="s">
        <v>27881</v>
      </c>
      <c r="F8633" s="884" t="s">
        <v>27881</v>
      </c>
    </row>
    <row r="8634" customFormat="false" ht="23.25" hidden="false" customHeight="false" outlineLevel="0" collapsed="false">
      <c r="A8634" s="884" t="s">
        <v>28603</v>
      </c>
      <c r="B8634" s="884" t="n">
        <v>4317</v>
      </c>
      <c r="C8634" s="885" t="s">
        <v>32206</v>
      </c>
      <c r="D8634" s="884" t="s">
        <v>28605</v>
      </c>
      <c r="E8634" s="884" t="s">
        <v>11301</v>
      </c>
      <c r="F8634" s="884" t="s">
        <v>11301</v>
      </c>
    </row>
    <row r="8635" customFormat="false" ht="23.25" hidden="false" customHeight="false" outlineLevel="0" collapsed="false">
      <c r="A8635" s="884" t="s">
        <v>28603</v>
      </c>
      <c r="B8635" s="884" t="n">
        <v>4314</v>
      </c>
      <c r="C8635" s="885" t="s">
        <v>32207</v>
      </c>
      <c r="D8635" s="884" t="s">
        <v>30773</v>
      </c>
      <c r="E8635" s="884" t="s">
        <v>11255</v>
      </c>
      <c r="F8635" s="884" t="s">
        <v>11255</v>
      </c>
    </row>
    <row r="8636" customFormat="false" ht="15" hidden="false" customHeight="false" outlineLevel="0" collapsed="false">
      <c r="A8636" s="884" t="s">
        <v>28603</v>
      </c>
      <c r="B8636" s="884" t="n">
        <v>10561</v>
      </c>
      <c r="C8636" s="885" t="s">
        <v>32208</v>
      </c>
      <c r="D8636" s="884" t="s">
        <v>28689</v>
      </c>
      <c r="E8636" s="884" t="s">
        <v>10505</v>
      </c>
      <c r="F8636" s="884" t="s">
        <v>10505</v>
      </c>
    </row>
    <row r="8637" customFormat="false" ht="23.25" hidden="false" customHeight="false" outlineLevel="0" collapsed="false">
      <c r="A8637" s="884" t="s">
        <v>28603</v>
      </c>
      <c r="B8637" s="884" t="n">
        <v>10921</v>
      </c>
      <c r="C8637" s="885" t="s">
        <v>32209</v>
      </c>
      <c r="D8637" s="884" t="s">
        <v>28605</v>
      </c>
      <c r="E8637" s="884" t="s">
        <v>32210</v>
      </c>
      <c r="F8637" s="884" t="s">
        <v>32210</v>
      </c>
    </row>
    <row r="8638" customFormat="false" ht="23.25" hidden="false" customHeight="false" outlineLevel="0" collapsed="false">
      <c r="A8638" s="884" t="s">
        <v>28603</v>
      </c>
      <c r="B8638" s="884" t="n">
        <v>10922</v>
      </c>
      <c r="C8638" s="885" t="s">
        <v>32211</v>
      </c>
      <c r="D8638" s="884" t="s">
        <v>28605</v>
      </c>
      <c r="E8638" s="884" t="s">
        <v>32212</v>
      </c>
      <c r="F8638" s="884" t="s">
        <v>32212</v>
      </c>
    </row>
    <row r="8639" customFormat="false" ht="15" hidden="false" customHeight="false" outlineLevel="0" collapsed="false">
      <c r="A8639" s="884" t="s">
        <v>28603</v>
      </c>
      <c r="B8639" s="884" t="n">
        <v>10923</v>
      </c>
      <c r="C8639" s="885" t="s">
        <v>32213</v>
      </c>
      <c r="D8639" s="884" t="s">
        <v>28605</v>
      </c>
      <c r="E8639" s="884" t="s">
        <v>32214</v>
      </c>
      <c r="F8639" s="884" t="s">
        <v>32214</v>
      </c>
    </row>
    <row r="8640" customFormat="false" ht="15" hidden="false" customHeight="false" outlineLevel="0" collapsed="false">
      <c r="A8640" s="884" t="s">
        <v>28603</v>
      </c>
      <c r="B8640" s="884" t="n">
        <v>10924</v>
      </c>
      <c r="C8640" s="885" t="s">
        <v>32215</v>
      </c>
      <c r="D8640" s="884" t="s">
        <v>28605</v>
      </c>
      <c r="E8640" s="884" t="s">
        <v>32216</v>
      </c>
      <c r="F8640" s="884" t="s">
        <v>32216</v>
      </c>
    </row>
    <row r="8641" customFormat="false" ht="23.25" hidden="false" customHeight="false" outlineLevel="0" collapsed="false">
      <c r="A8641" s="884" t="s">
        <v>28603</v>
      </c>
      <c r="B8641" s="884" t="n">
        <v>37772</v>
      </c>
      <c r="C8641" s="885" t="s">
        <v>32217</v>
      </c>
      <c r="D8641" s="884" t="s">
        <v>28605</v>
      </c>
      <c r="E8641" s="884" t="s">
        <v>32218</v>
      </c>
      <c r="F8641" s="884" t="s">
        <v>32218</v>
      </c>
    </row>
    <row r="8642" customFormat="false" ht="34.5" hidden="false" customHeight="false" outlineLevel="0" collapsed="false">
      <c r="A8642" s="884" t="s">
        <v>28603</v>
      </c>
      <c r="B8642" s="884" t="n">
        <v>37771</v>
      </c>
      <c r="C8642" s="885" t="s">
        <v>32219</v>
      </c>
      <c r="D8642" s="884" t="s">
        <v>28605</v>
      </c>
      <c r="E8642" s="884" t="s">
        <v>32220</v>
      </c>
      <c r="F8642" s="884" t="s">
        <v>32220</v>
      </c>
    </row>
    <row r="8643" customFormat="false" ht="15" hidden="false" customHeight="false" outlineLevel="0" collapsed="false">
      <c r="A8643" s="884" t="s">
        <v>28603</v>
      </c>
      <c r="B8643" s="884" t="n">
        <v>12770</v>
      </c>
      <c r="C8643" s="885" t="s">
        <v>32221</v>
      </c>
      <c r="D8643" s="884" t="s">
        <v>28605</v>
      </c>
      <c r="E8643" s="884" t="s">
        <v>32222</v>
      </c>
      <c r="F8643" s="884" t="s">
        <v>32222</v>
      </c>
    </row>
    <row r="8644" customFormat="false" ht="15" hidden="false" customHeight="false" outlineLevel="0" collapsed="false">
      <c r="A8644" s="884" t="s">
        <v>28603</v>
      </c>
      <c r="B8644" s="884" t="n">
        <v>12772</v>
      </c>
      <c r="C8644" s="885" t="s">
        <v>32223</v>
      </c>
      <c r="D8644" s="884" t="s">
        <v>28605</v>
      </c>
      <c r="E8644" s="884" t="s">
        <v>32224</v>
      </c>
      <c r="F8644" s="884" t="s">
        <v>32224</v>
      </c>
    </row>
    <row r="8645" customFormat="false" ht="15" hidden="false" customHeight="false" outlineLevel="0" collapsed="false">
      <c r="A8645" s="884" t="s">
        <v>28603</v>
      </c>
      <c r="B8645" s="884" t="n">
        <v>12768</v>
      </c>
      <c r="C8645" s="885" t="s">
        <v>32225</v>
      </c>
      <c r="D8645" s="884" t="s">
        <v>28605</v>
      </c>
      <c r="E8645" s="884" t="s">
        <v>32226</v>
      </c>
      <c r="F8645" s="884" t="s">
        <v>32226</v>
      </c>
    </row>
    <row r="8646" customFormat="false" ht="15" hidden="false" customHeight="false" outlineLevel="0" collapsed="false">
      <c r="A8646" s="884" t="s">
        <v>28603</v>
      </c>
      <c r="B8646" s="884" t="n">
        <v>12775</v>
      </c>
      <c r="C8646" s="885" t="s">
        <v>32227</v>
      </c>
      <c r="D8646" s="884" t="s">
        <v>28605</v>
      </c>
      <c r="E8646" s="884" t="s">
        <v>32228</v>
      </c>
      <c r="F8646" s="884" t="s">
        <v>32228</v>
      </c>
    </row>
    <row r="8647" customFormat="false" ht="15" hidden="false" customHeight="false" outlineLevel="0" collapsed="false">
      <c r="A8647" s="884" t="s">
        <v>28603</v>
      </c>
      <c r="B8647" s="884" t="n">
        <v>12769</v>
      </c>
      <c r="C8647" s="885" t="s">
        <v>32229</v>
      </c>
      <c r="D8647" s="884" t="s">
        <v>28605</v>
      </c>
      <c r="E8647" s="884" t="s">
        <v>32230</v>
      </c>
      <c r="F8647" s="884" t="s">
        <v>32230</v>
      </c>
    </row>
    <row r="8648" customFormat="false" ht="15" hidden="false" customHeight="false" outlineLevel="0" collapsed="false">
      <c r="A8648" s="884" t="s">
        <v>28603</v>
      </c>
      <c r="B8648" s="884" t="n">
        <v>12773</v>
      </c>
      <c r="C8648" s="885" t="s">
        <v>32231</v>
      </c>
      <c r="D8648" s="884" t="s">
        <v>28605</v>
      </c>
      <c r="E8648" s="884" t="s">
        <v>18988</v>
      </c>
      <c r="F8648" s="884" t="s">
        <v>18988</v>
      </c>
    </row>
    <row r="8649" customFormat="false" ht="15" hidden="false" customHeight="false" outlineLevel="0" collapsed="false">
      <c r="A8649" s="884" t="s">
        <v>28603</v>
      </c>
      <c r="B8649" s="884" t="n">
        <v>12774</v>
      </c>
      <c r="C8649" s="885" t="s">
        <v>32232</v>
      </c>
      <c r="D8649" s="884" t="s">
        <v>28605</v>
      </c>
      <c r="E8649" s="884" t="s">
        <v>32233</v>
      </c>
      <c r="F8649" s="884" t="s">
        <v>32233</v>
      </c>
    </row>
    <row r="8650" customFormat="false" ht="15" hidden="false" customHeight="false" outlineLevel="0" collapsed="false">
      <c r="A8650" s="884" t="s">
        <v>28603</v>
      </c>
      <c r="B8650" s="884" t="n">
        <v>12776</v>
      </c>
      <c r="C8650" s="885" t="s">
        <v>32234</v>
      </c>
      <c r="D8650" s="884" t="s">
        <v>28605</v>
      </c>
      <c r="E8650" s="884" t="s">
        <v>32235</v>
      </c>
      <c r="F8650" s="884" t="s">
        <v>32235</v>
      </c>
    </row>
    <row r="8651" customFormat="false" ht="15" hidden="false" customHeight="false" outlineLevel="0" collapsed="false">
      <c r="A8651" s="884" t="s">
        <v>28603</v>
      </c>
      <c r="B8651" s="884" t="n">
        <v>12777</v>
      </c>
      <c r="C8651" s="885" t="s">
        <v>32236</v>
      </c>
      <c r="D8651" s="884" t="s">
        <v>28605</v>
      </c>
      <c r="E8651" s="884" t="s">
        <v>32237</v>
      </c>
      <c r="F8651" s="884" t="s">
        <v>32237</v>
      </c>
    </row>
    <row r="8652" customFormat="false" ht="15" hidden="false" customHeight="false" outlineLevel="0" collapsed="false">
      <c r="A8652" s="884" t="s">
        <v>28603</v>
      </c>
      <c r="B8652" s="884" t="n">
        <v>3391</v>
      </c>
      <c r="C8652" s="885" t="s">
        <v>32238</v>
      </c>
      <c r="D8652" s="884" t="s">
        <v>28605</v>
      </c>
      <c r="E8652" s="884" t="s">
        <v>24818</v>
      </c>
      <c r="F8652" s="884" t="s">
        <v>24818</v>
      </c>
    </row>
    <row r="8653" customFormat="false" ht="15" hidden="false" customHeight="false" outlineLevel="0" collapsed="false">
      <c r="A8653" s="884" t="s">
        <v>28603</v>
      </c>
      <c r="B8653" s="884" t="n">
        <v>3389</v>
      </c>
      <c r="C8653" s="885" t="s">
        <v>32239</v>
      </c>
      <c r="D8653" s="884" t="s">
        <v>28605</v>
      </c>
      <c r="E8653" s="884" t="s">
        <v>25793</v>
      </c>
      <c r="F8653" s="884" t="s">
        <v>25793</v>
      </c>
    </row>
    <row r="8654" customFormat="false" ht="15" hidden="false" customHeight="false" outlineLevel="0" collapsed="false">
      <c r="A8654" s="884" t="s">
        <v>28603</v>
      </c>
      <c r="B8654" s="884" t="n">
        <v>3390</v>
      </c>
      <c r="C8654" s="885" t="s">
        <v>32240</v>
      </c>
      <c r="D8654" s="884" t="s">
        <v>28605</v>
      </c>
      <c r="E8654" s="884" t="s">
        <v>19678</v>
      </c>
      <c r="F8654" s="884" t="s">
        <v>19678</v>
      </c>
    </row>
    <row r="8655" customFormat="false" ht="15" hidden="false" customHeight="false" outlineLevel="0" collapsed="false">
      <c r="A8655" s="884" t="s">
        <v>28603</v>
      </c>
      <c r="B8655" s="884" t="n">
        <v>12873</v>
      </c>
      <c r="C8655" s="885" t="s">
        <v>32241</v>
      </c>
      <c r="D8655" s="884" t="s">
        <v>28608</v>
      </c>
      <c r="E8655" s="884" t="s">
        <v>18779</v>
      </c>
      <c r="F8655" s="884" t="s">
        <v>23442</v>
      </c>
    </row>
    <row r="8656" customFormat="false" ht="15" hidden="false" customHeight="false" outlineLevel="0" collapsed="false">
      <c r="A8656" s="884" t="s">
        <v>28603</v>
      </c>
      <c r="B8656" s="884" t="n">
        <v>41076</v>
      </c>
      <c r="C8656" s="885" t="s">
        <v>32242</v>
      </c>
      <c r="D8656" s="884" t="s">
        <v>28853</v>
      </c>
      <c r="E8656" s="884" t="s">
        <v>32243</v>
      </c>
      <c r="F8656" s="884" t="s">
        <v>32244</v>
      </c>
    </row>
    <row r="8657" customFormat="false" ht="15" hidden="false" customHeight="false" outlineLevel="0" collapsed="false">
      <c r="A8657" s="884" t="s">
        <v>28603</v>
      </c>
      <c r="B8657" s="884" t="n">
        <v>1371</v>
      </c>
      <c r="C8657" s="885" t="s">
        <v>32245</v>
      </c>
      <c r="D8657" s="884" t="s">
        <v>28689</v>
      </c>
      <c r="E8657" s="884" t="s">
        <v>15798</v>
      </c>
      <c r="F8657" s="884" t="s">
        <v>15798</v>
      </c>
    </row>
    <row r="8658" customFormat="false" ht="15" hidden="false" customHeight="false" outlineLevel="0" collapsed="false">
      <c r="A8658" s="884" t="s">
        <v>28603</v>
      </c>
      <c r="B8658" s="884" t="n">
        <v>140</v>
      </c>
      <c r="C8658" s="885" t="s">
        <v>32246</v>
      </c>
      <c r="D8658" s="884" t="s">
        <v>28689</v>
      </c>
      <c r="E8658" s="884" t="s">
        <v>32247</v>
      </c>
      <c r="F8658" s="884" t="s">
        <v>32247</v>
      </c>
    </row>
    <row r="8659" customFormat="false" ht="15" hidden="false" customHeight="false" outlineLevel="0" collapsed="false">
      <c r="A8659" s="884" t="s">
        <v>28603</v>
      </c>
      <c r="B8659" s="884" t="n">
        <v>151</v>
      </c>
      <c r="C8659" s="885" t="s">
        <v>32248</v>
      </c>
      <c r="D8659" s="884" t="s">
        <v>28692</v>
      </c>
      <c r="E8659" s="884" t="s">
        <v>21610</v>
      </c>
      <c r="F8659" s="884" t="s">
        <v>21610</v>
      </c>
    </row>
    <row r="8660" customFormat="false" ht="15" hidden="false" customHeight="false" outlineLevel="0" collapsed="false">
      <c r="A8660" s="884" t="s">
        <v>28603</v>
      </c>
      <c r="B8660" s="884" t="n">
        <v>7340</v>
      </c>
      <c r="C8660" s="885" t="s">
        <v>32249</v>
      </c>
      <c r="D8660" s="884" t="s">
        <v>28692</v>
      </c>
      <c r="E8660" s="884" t="s">
        <v>25693</v>
      </c>
      <c r="F8660" s="884" t="s">
        <v>25693</v>
      </c>
    </row>
    <row r="8661" customFormat="false" ht="15" hidden="false" customHeight="false" outlineLevel="0" collapsed="false">
      <c r="A8661" s="884" t="s">
        <v>28603</v>
      </c>
      <c r="B8661" s="884" t="n">
        <v>2701</v>
      </c>
      <c r="C8661" s="885" t="s">
        <v>32250</v>
      </c>
      <c r="D8661" s="884" t="s">
        <v>28608</v>
      </c>
      <c r="E8661" s="884" t="s">
        <v>22160</v>
      </c>
      <c r="F8661" s="884" t="s">
        <v>28154</v>
      </c>
    </row>
    <row r="8662" customFormat="false" ht="15" hidden="false" customHeight="false" outlineLevel="0" collapsed="false">
      <c r="A8662" s="884" t="s">
        <v>28603</v>
      </c>
      <c r="B8662" s="884" t="n">
        <v>40929</v>
      </c>
      <c r="C8662" s="885" t="s">
        <v>32251</v>
      </c>
      <c r="D8662" s="884" t="s">
        <v>28853</v>
      </c>
      <c r="E8662" s="884" t="s">
        <v>29191</v>
      </c>
      <c r="F8662" s="884" t="s">
        <v>29192</v>
      </c>
    </row>
    <row r="8663" customFormat="false" ht="15" hidden="false" customHeight="false" outlineLevel="0" collapsed="false">
      <c r="A8663" s="884" t="s">
        <v>28603</v>
      </c>
      <c r="B8663" s="884" t="n">
        <v>38114</v>
      </c>
      <c r="C8663" s="885" t="s">
        <v>32252</v>
      </c>
      <c r="D8663" s="884" t="s">
        <v>28605</v>
      </c>
      <c r="E8663" s="884" t="s">
        <v>32253</v>
      </c>
      <c r="F8663" s="884" t="s">
        <v>32253</v>
      </c>
    </row>
    <row r="8664" customFormat="false" ht="15" hidden="false" customHeight="false" outlineLevel="0" collapsed="false">
      <c r="A8664" s="884" t="s">
        <v>28603</v>
      </c>
      <c r="B8664" s="884" t="n">
        <v>38064</v>
      </c>
      <c r="C8664" s="885" t="s">
        <v>32254</v>
      </c>
      <c r="D8664" s="884" t="s">
        <v>28605</v>
      </c>
      <c r="E8664" s="884" t="s">
        <v>14774</v>
      </c>
      <c r="F8664" s="884" t="s">
        <v>14774</v>
      </c>
    </row>
    <row r="8665" customFormat="false" ht="15" hidden="false" customHeight="false" outlineLevel="0" collapsed="false">
      <c r="A8665" s="884" t="s">
        <v>28603</v>
      </c>
      <c r="B8665" s="884" t="n">
        <v>38115</v>
      </c>
      <c r="C8665" s="885" t="s">
        <v>32255</v>
      </c>
      <c r="D8665" s="884" t="s">
        <v>28605</v>
      </c>
      <c r="E8665" s="884" t="s">
        <v>32256</v>
      </c>
      <c r="F8665" s="884" t="s">
        <v>32256</v>
      </c>
    </row>
    <row r="8666" customFormat="false" ht="23.25" hidden="false" customHeight="false" outlineLevel="0" collapsed="false">
      <c r="A8666" s="884" t="s">
        <v>28603</v>
      </c>
      <c r="B8666" s="884" t="n">
        <v>38065</v>
      </c>
      <c r="C8666" s="885" t="s">
        <v>32257</v>
      </c>
      <c r="D8666" s="884" t="s">
        <v>28605</v>
      </c>
      <c r="E8666" s="884" t="s">
        <v>17297</v>
      </c>
      <c r="F8666" s="884" t="s">
        <v>17297</v>
      </c>
    </row>
    <row r="8667" customFormat="false" ht="23.25" hidden="false" customHeight="false" outlineLevel="0" collapsed="false">
      <c r="A8667" s="884" t="s">
        <v>28603</v>
      </c>
      <c r="B8667" s="884" t="n">
        <v>38078</v>
      </c>
      <c r="C8667" s="885" t="s">
        <v>32258</v>
      </c>
      <c r="D8667" s="884" t="s">
        <v>28605</v>
      </c>
      <c r="E8667" s="884" t="s">
        <v>32259</v>
      </c>
      <c r="F8667" s="884" t="s">
        <v>32259</v>
      </c>
    </row>
    <row r="8668" customFormat="false" ht="15" hidden="false" customHeight="false" outlineLevel="0" collapsed="false">
      <c r="A8668" s="884" t="s">
        <v>28603</v>
      </c>
      <c r="B8668" s="884" t="n">
        <v>38113</v>
      </c>
      <c r="C8668" s="885" t="s">
        <v>32260</v>
      </c>
      <c r="D8668" s="884" t="s">
        <v>28605</v>
      </c>
      <c r="E8668" s="884" t="s">
        <v>16902</v>
      </c>
      <c r="F8668" s="884" t="s">
        <v>16902</v>
      </c>
    </row>
    <row r="8669" customFormat="false" ht="15" hidden="false" customHeight="false" outlineLevel="0" collapsed="false">
      <c r="A8669" s="884" t="s">
        <v>28603</v>
      </c>
      <c r="B8669" s="884" t="n">
        <v>38063</v>
      </c>
      <c r="C8669" s="885" t="s">
        <v>32261</v>
      </c>
      <c r="D8669" s="884" t="s">
        <v>28605</v>
      </c>
      <c r="E8669" s="884" t="s">
        <v>21513</v>
      </c>
      <c r="F8669" s="884" t="s">
        <v>21513</v>
      </c>
    </row>
    <row r="8670" customFormat="false" ht="23.25" hidden="false" customHeight="false" outlineLevel="0" collapsed="false">
      <c r="A8670" s="884" t="s">
        <v>28603</v>
      </c>
      <c r="B8670" s="884" t="n">
        <v>38080</v>
      </c>
      <c r="C8670" s="885" t="s">
        <v>32262</v>
      </c>
      <c r="D8670" s="884" t="s">
        <v>28605</v>
      </c>
      <c r="E8670" s="884" t="s">
        <v>31284</v>
      </c>
      <c r="F8670" s="884" t="s">
        <v>31284</v>
      </c>
    </row>
    <row r="8671" customFormat="false" ht="23.25" hidden="false" customHeight="false" outlineLevel="0" collapsed="false">
      <c r="A8671" s="884" t="s">
        <v>28603</v>
      </c>
      <c r="B8671" s="884" t="n">
        <v>38069</v>
      </c>
      <c r="C8671" s="885" t="s">
        <v>32263</v>
      </c>
      <c r="D8671" s="884" t="s">
        <v>28605</v>
      </c>
      <c r="E8671" s="884" t="s">
        <v>16500</v>
      </c>
      <c r="F8671" s="884" t="s">
        <v>16500</v>
      </c>
    </row>
    <row r="8672" customFormat="false" ht="23.25" hidden="false" customHeight="false" outlineLevel="0" collapsed="false">
      <c r="A8672" s="884" t="s">
        <v>28603</v>
      </c>
      <c r="B8672" s="884" t="n">
        <v>38077</v>
      </c>
      <c r="C8672" s="885" t="s">
        <v>32264</v>
      </c>
      <c r="D8672" s="884" t="s">
        <v>28605</v>
      </c>
      <c r="E8672" s="884" t="s">
        <v>22188</v>
      </c>
      <c r="F8672" s="884" t="s">
        <v>22188</v>
      </c>
    </row>
    <row r="8673" customFormat="false" ht="23.25" hidden="false" customHeight="false" outlineLevel="0" collapsed="false">
      <c r="A8673" s="884" t="s">
        <v>28603</v>
      </c>
      <c r="B8673" s="884" t="n">
        <v>38073</v>
      </c>
      <c r="C8673" s="885" t="s">
        <v>32265</v>
      </c>
      <c r="D8673" s="884" t="s">
        <v>28605</v>
      </c>
      <c r="E8673" s="884" t="s">
        <v>21197</v>
      </c>
      <c r="F8673" s="884" t="s">
        <v>21197</v>
      </c>
    </row>
    <row r="8674" customFormat="false" ht="15" hidden="false" customHeight="false" outlineLevel="0" collapsed="false">
      <c r="A8674" s="884" t="s">
        <v>28603</v>
      </c>
      <c r="B8674" s="884" t="n">
        <v>38112</v>
      </c>
      <c r="C8674" s="885" t="s">
        <v>32266</v>
      </c>
      <c r="D8674" s="884" t="s">
        <v>28605</v>
      </c>
      <c r="E8674" s="884" t="s">
        <v>16686</v>
      </c>
      <c r="F8674" s="884" t="s">
        <v>16686</v>
      </c>
    </row>
    <row r="8675" customFormat="false" ht="15" hidden="false" customHeight="false" outlineLevel="0" collapsed="false">
      <c r="A8675" s="884" t="s">
        <v>28603</v>
      </c>
      <c r="B8675" s="884" t="n">
        <v>38062</v>
      </c>
      <c r="C8675" s="885" t="s">
        <v>32267</v>
      </c>
      <c r="D8675" s="884" t="s">
        <v>28605</v>
      </c>
      <c r="E8675" s="884" t="s">
        <v>15982</v>
      </c>
      <c r="F8675" s="884" t="s">
        <v>15982</v>
      </c>
    </row>
    <row r="8676" customFormat="false" ht="15" hidden="false" customHeight="false" outlineLevel="0" collapsed="false">
      <c r="A8676" s="884" t="s">
        <v>28603</v>
      </c>
      <c r="B8676" s="884" t="n">
        <v>12128</v>
      </c>
      <c r="C8676" s="885" t="s">
        <v>32268</v>
      </c>
      <c r="D8676" s="884" t="s">
        <v>28605</v>
      </c>
      <c r="E8676" s="884" t="s">
        <v>15802</v>
      </c>
      <c r="F8676" s="884" t="s">
        <v>15802</v>
      </c>
    </row>
    <row r="8677" customFormat="false" ht="15" hidden="false" customHeight="false" outlineLevel="0" collapsed="false">
      <c r="A8677" s="884" t="s">
        <v>28603</v>
      </c>
      <c r="B8677" s="884" t="n">
        <v>12129</v>
      </c>
      <c r="C8677" s="885" t="s">
        <v>32269</v>
      </c>
      <c r="D8677" s="884" t="s">
        <v>28605</v>
      </c>
      <c r="E8677" s="884" t="s">
        <v>17053</v>
      </c>
      <c r="F8677" s="884" t="s">
        <v>17053</v>
      </c>
    </row>
    <row r="8678" customFormat="false" ht="23.25" hidden="false" customHeight="false" outlineLevel="0" collapsed="false">
      <c r="A8678" s="884" t="s">
        <v>28603</v>
      </c>
      <c r="B8678" s="884" t="n">
        <v>38081</v>
      </c>
      <c r="C8678" s="885" t="s">
        <v>32270</v>
      </c>
      <c r="D8678" s="884" t="s">
        <v>28605</v>
      </c>
      <c r="E8678" s="884" t="s">
        <v>32271</v>
      </c>
      <c r="F8678" s="884" t="s">
        <v>32271</v>
      </c>
    </row>
    <row r="8679" customFormat="false" ht="23.25" hidden="false" customHeight="false" outlineLevel="0" collapsed="false">
      <c r="A8679" s="884" t="s">
        <v>28603</v>
      </c>
      <c r="B8679" s="884" t="n">
        <v>38070</v>
      </c>
      <c r="C8679" s="885" t="s">
        <v>32272</v>
      </c>
      <c r="D8679" s="884" t="s">
        <v>28605</v>
      </c>
      <c r="E8679" s="884" t="s">
        <v>20945</v>
      </c>
      <c r="F8679" s="884" t="s">
        <v>20945</v>
      </c>
    </row>
    <row r="8680" customFormat="false" ht="23.25" hidden="false" customHeight="false" outlineLevel="0" collapsed="false">
      <c r="A8680" s="884" t="s">
        <v>28603</v>
      </c>
      <c r="B8680" s="884" t="n">
        <v>38074</v>
      </c>
      <c r="C8680" s="885" t="s">
        <v>32273</v>
      </c>
      <c r="D8680" s="884" t="s">
        <v>28605</v>
      </c>
      <c r="E8680" s="884" t="s">
        <v>28087</v>
      </c>
      <c r="F8680" s="884" t="s">
        <v>28087</v>
      </c>
    </row>
    <row r="8681" customFormat="false" ht="23.25" hidden="false" customHeight="false" outlineLevel="0" collapsed="false">
      <c r="A8681" s="884" t="s">
        <v>28603</v>
      </c>
      <c r="B8681" s="884" t="n">
        <v>38079</v>
      </c>
      <c r="C8681" s="885" t="s">
        <v>32274</v>
      </c>
      <c r="D8681" s="884" t="s">
        <v>28605</v>
      </c>
      <c r="E8681" s="884" t="s">
        <v>10565</v>
      </c>
      <c r="F8681" s="884" t="s">
        <v>10565</v>
      </c>
    </row>
    <row r="8682" customFormat="false" ht="23.25" hidden="false" customHeight="false" outlineLevel="0" collapsed="false">
      <c r="A8682" s="884" t="s">
        <v>28603</v>
      </c>
      <c r="B8682" s="884" t="n">
        <v>38072</v>
      </c>
      <c r="C8682" s="885" t="s">
        <v>32275</v>
      </c>
      <c r="D8682" s="884" t="s">
        <v>28605</v>
      </c>
      <c r="E8682" s="884" t="s">
        <v>8676</v>
      </c>
      <c r="F8682" s="884" t="s">
        <v>8676</v>
      </c>
    </row>
    <row r="8683" customFormat="false" ht="23.25" hidden="false" customHeight="false" outlineLevel="0" collapsed="false">
      <c r="A8683" s="884" t="s">
        <v>28603</v>
      </c>
      <c r="B8683" s="884" t="n">
        <v>38068</v>
      </c>
      <c r="C8683" s="885" t="s">
        <v>32276</v>
      </c>
      <c r="D8683" s="884" t="s">
        <v>28605</v>
      </c>
      <c r="E8683" s="884" t="s">
        <v>19590</v>
      </c>
      <c r="F8683" s="884" t="s">
        <v>19590</v>
      </c>
    </row>
    <row r="8684" customFormat="false" ht="23.25" hidden="false" customHeight="false" outlineLevel="0" collapsed="false">
      <c r="A8684" s="884" t="s">
        <v>28603</v>
      </c>
      <c r="B8684" s="884" t="n">
        <v>38071</v>
      </c>
      <c r="C8684" s="885" t="s">
        <v>32277</v>
      </c>
      <c r="D8684" s="884" t="s">
        <v>28605</v>
      </c>
      <c r="E8684" s="884" t="s">
        <v>25693</v>
      </c>
      <c r="F8684" s="884" t="s">
        <v>25693</v>
      </c>
    </row>
    <row r="8685" customFormat="false" ht="23.25" hidden="false" customHeight="false" outlineLevel="0" collapsed="false">
      <c r="A8685" s="884" t="s">
        <v>28603</v>
      </c>
      <c r="B8685" s="884" t="n">
        <v>38412</v>
      </c>
      <c r="C8685" s="885" t="s">
        <v>32278</v>
      </c>
      <c r="D8685" s="884" t="s">
        <v>28605</v>
      </c>
      <c r="E8685" s="884" t="s">
        <v>32279</v>
      </c>
      <c r="F8685" s="884" t="s">
        <v>32279</v>
      </c>
    </row>
    <row r="8686" customFormat="false" ht="15" hidden="false" customHeight="false" outlineLevel="0" collapsed="false">
      <c r="A8686" s="884" t="s">
        <v>28603</v>
      </c>
      <c r="B8686" s="884" t="n">
        <v>3405</v>
      </c>
      <c r="C8686" s="885" t="s">
        <v>32280</v>
      </c>
      <c r="D8686" s="884" t="s">
        <v>28605</v>
      </c>
      <c r="E8686" s="884" t="s">
        <v>32281</v>
      </c>
      <c r="F8686" s="884" t="s">
        <v>32281</v>
      </c>
    </row>
    <row r="8687" customFormat="false" ht="15" hidden="false" customHeight="false" outlineLevel="0" collapsed="false">
      <c r="A8687" s="884" t="s">
        <v>28603</v>
      </c>
      <c r="B8687" s="884" t="n">
        <v>3394</v>
      </c>
      <c r="C8687" s="885" t="s">
        <v>32282</v>
      </c>
      <c r="D8687" s="884" t="s">
        <v>28605</v>
      </c>
      <c r="E8687" s="884" t="s">
        <v>32283</v>
      </c>
      <c r="F8687" s="884" t="s">
        <v>32283</v>
      </c>
    </row>
    <row r="8688" customFormat="false" ht="15" hidden="false" customHeight="false" outlineLevel="0" collapsed="false">
      <c r="A8688" s="884" t="s">
        <v>28603</v>
      </c>
      <c r="B8688" s="884" t="n">
        <v>3393</v>
      </c>
      <c r="C8688" s="885" t="s">
        <v>32284</v>
      </c>
      <c r="D8688" s="884" t="s">
        <v>28605</v>
      </c>
      <c r="E8688" s="884" t="s">
        <v>32285</v>
      </c>
      <c r="F8688" s="884" t="s">
        <v>32285</v>
      </c>
    </row>
    <row r="8689" customFormat="false" ht="15" hidden="false" customHeight="false" outlineLevel="0" collapsed="false">
      <c r="A8689" s="884" t="s">
        <v>28603</v>
      </c>
      <c r="B8689" s="884" t="n">
        <v>3406</v>
      </c>
      <c r="C8689" s="885" t="s">
        <v>32286</v>
      </c>
      <c r="D8689" s="884" t="s">
        <v>28605</v>
      </c>
      <c r="E8689" s="884" t="s">
        <v>14444</v>
      </c>
      <c r="F8689" s="884" t="s">
        <v>14444</v>
      </c>
    </row>
    <row r="8690" customFormat="false" ht="15" hidden="false" customHeight="false" outlineLevel="0" collapsed="false">
      <c r="A8690" s="884" t="s">
        <v>28603</v>
      </c>
      <c r="B8690" s="884" t="n">
        <v>3395</v>
      </c>
      <c r="C8690" s="885" t="s">
        <v>32287</v>
      </c>
      <c r="D8690" s="884" t="s">
        <v>28605</v>
      </c>
      <c r="E8690" s="884" t="s">
        <v>32288</v>
      </c>
      <c r="F8690" s="884" t="s">
        <v>32288</v>
      </c>
    </row>
    <row r="8691" customFormat="false" ht="15" hidden="false" customHeight="false" outlineLevel="0" collapsed="false">
      <c r="A8691" s="884" t="s">
        <v>28603</v>
      </c>
      <c r="B8691" s="884" t="n">
        <v>3398</v>
      </c>
      <c r="C8691" s="885" t="s">
        <v>32289</v>
      </c>
      <c r="D8691" s="884" t="s">
        <v>28605</v>
      </c>
      <c r="E8691" s="884" t="s">
        <v>15904</v>
      </c>
      <c r="F8691" s="884" t="s">
        <v>15904</v>
      </c>
    </row>
    <row r="8692" customFormat="false" ht="23.25" hidden="false" customHeight="false" outlineLevel="0" collapsed="false">
      <c r="A8692" s="884" t="s">
        <v>28603</v>
      </c>
      <c r="B8692" s="884" t="n">
        <v>34379</v>
      </c>
      <c r="C8692" s="885" t="s">
        <v>32290</v>
      </c>
      <c r="D8692" s="884" t="s">
        <v>28605</v>
      </c>
      <c r="E8692" s="884" t="s">
        <v>32291</v>
      </c>
      <c r="F8692" s="884" t="s">
        <v>32291</v>
      </c>
    </row>
    <row r="8693" customFormat="false" ht="23.25" hidden="false" customHeight="false" outlineLevel="0" collapsed="false">
      <c r="A8693" s="884" t="s">
        <v>28603</v>
      </c>
      <c r="B8693" s="884" t="n">
        <v>34378</v>
      </c>
      <c r="C8693" s="885" t="s">
        <v>32292</v>
      </c>
      <c r="D8693" s="884" t="s">
        <v>28605</v>
      </c>
      <c r="E8693" s="884" t="s">
        <v>32293</v>
      </c>
      <c r="F8693" s="884" t="s">
        <v>32293</v>
      </c>
    </row>
    <row r="8694" customFormat="false" ht="23.25" hidden="false" customHeight="false" outlineLevel="0" collapsed="false">
      <c r="A8694" s="884" t="s">
        <v>28603</v>
      </c>
      <c r="B8694" s="884" t="n">
        <v>34377</v>
      </c>
      <c r="C8694" s="885" t="s">
        <v>32294</v>
      </c>
      <c r="D8694" s="884" t="s">
        <v>28605</v>
      </c>
      <c r="E8694" s="884" t="s">
        <v>32295</v>
      </c>
      <c r="F8694" s="884" t="s">
        <v>32295</v>
      </c>
    </row>
    <row r="8695" customFormat="false" ht="23.25" hidden="false" customHeight="false" outlineLevel="0" collapsed="false">
      <c r="A8695" s="884" t="s">
        <v>28603</v>
      </c>
      <c r="B8695" s="884" t="n">
        <v>581</v>
      </c>
      <c r="C8695" s="885" t="s">
        <v>32296</v>
      </c>
      <c r="D8695" s="884" t="s">
        <v>28617</v>
      </c>
      <c r="E8695" s="884" t="s">
        <v>32297</v>
      </c>
      <c r="F8695" s="884" t="s">
        <v>32297</v>
      </c>
    </row>
    <row r="8696" customFormat="false" ht="34.5" hidden="false" customHeight="false" outlineLevel="0" collapsed="false">
      <c r="A8696" s="884" t="s">
        <v>28603</v>
      </c>
      <c r="B8696" s="884" t="n">
        <v>40662</v>
      </c>
      <c r="C8696" s="885" t="s">
        <v>32298</v>
      </c>
      <c r="D8696" s="884" t="s">
        <v>28605</v>
      </c>
      <c r="E8696" s="884" t="s">
        <v>32299</v>
      </c>
      <c r="F8696" s="884" t="s">
        <v>32299</v>
      </c>
    </row>
    <row r="8697" customFormat="false" ht="34.5" hidden="false" customHeight="false" outlineLevel="0" collapsed="false">
      <c r="A8697" s="884" t="s">
        <v>28603</v>
      </c>
      <c r="B8697" s="884" t="n">
        <v>3437</v>
      </c>
      <c r="C8697" s="885" t="s">
        <v>32300</v>
      </c>
      <c r="D8697" s="884" t="s">
        <v>28617</v>
      </c>
      <c r="E8697" s="884" t="s">
        <v>32301</v>
      </c>
      <c r="F8697" s="884" t="s">
        <v>32301</v>
      </c>
    </row>
    <row r="8698" customFormat="false" ht="15" hidden="false" customHeight="false" outlineLevel="0" collapsed="false">
      <c r="A8698" s="884" t="s">
        <v>28603</v>
      </c>
      <c r="B8698" s="884" t="n">
        <v>11183</v>
      </c>
      <c r="C8698" s="885" t="s">
        <v>32302</v>
      </c>
      <c r="D8698" s="884" t="s">
        <v>28605</v>
      </c>
      <c r="E8698" s="884" t="s">
        <v>32303</v>
      </c>
      <c r="F8698" s="884" t="s">
        <v>32303</v>
      </c>
    </row>
    <row r="8699" customFormat="false" ht="15" hidden="false" customHeight="false" outlineLevel="0" collapsed="false">
      <c r="A8699" s="884" t="s">
        <v>28603</v>
      </c>
      <c r="B8699" s="884" t="n">
        <v>11190</v>
      </c>
      <c r="C8699" s="885" t="s">
        <v>32304</v>
      </c>
      <c r="D8699" s="884" t="s">
        <v>28605</v>
      </c>
      <c r="E8699" s="884" t="s">
        <v>32305</v>
      </c>
      <c r="F8699" s="884" t="s">
        <v>32305</v>
      </c>
    </row>
    <row r="8700" customFormat="false" ht="15" hidden="false" customHeight="false" outlineLevel="0" collapsed="false">
      <c r="A8700" s="884" t="s">
        <v>28603</v>
      </c>
      <c r="B8700" s="884" t="n">
        <v>616</v>
      </c>
      <c r="C8700" s="885" t="s">
        <v>32306</v>
      </c>
      <c r="D8700" s="884" t="s">
        <v>28605</v>
      </c>
      <c r="E8700" s="884" t="s">
        <v>32307</v>
      </c>
      <c r="F8700" s="884" t="s">
        <v>32307</v>
      </c>
    </row>
    <row r="8701" customFormat="false" ht="15" hidden="false" customHeight="false" outlineLevel="0" collapsed="false">
      <c r="A8701" s="884" t="s">
        <v>28603</v>
      </c>
      <c r="B8701" s="884" t="n">
        <v>615</v>
      </c>
      <c r="C8701" s="885" t="s">
        <v>32306</v>
      </c>
      <c r="D8701" s="884" t="s">
        <v>28617</v>
      </c>
      <c r="E8701" s="884" t="s">
        <v>32308</v>
      </c>
      <c r="F8701" s="884" t="s">
        <v>32308</v>
      </c>
    </row>
    <row r="8702" customFormat="false" ht="15" hidden="false" customHeight="false" outlineLevel="0" collapsed="false">
      <c r="A8702" s="884" t="s">
        <v>28603</v>
      </c>
      <c r="B8702" s="884" t="n">
        <v>11231</v>
      </c>
      <c r="C8702" s="885" t="s">
        <v>32309</v>
      </c>
      <c r="D8702" s="884" t="s">
        <v>28617</v>
      </c>
      <c r="E8702" s="884" t="s">
        <v>32310</v>
      </c>
      <c r="F8702" s="884" t="s">
        <v>32310</v>
      </c>
    </row>
    <row r="8703" customFormat="false" ht="15" hidden="false" customHeight="false" outlineLevel="0" collapsed="false">
      <c r="A8703" s="884" t="s">
        <v>28603</v>
      </c>
      <c r="B8703" s="884" t="n">
        <v>11192</v>
      </c>
      <c r="C8703" s="885" t="s">
        <v>32309</v>
      </c>
      <c r="D8703" s="884" t="s">
        <v>28605</v>
      </c>
      <c r="E8703" s="884" t="s">
        <v>32311</v>
      </c>
      <c r="F8703" s="884" t="s">
        <v>32311</v>
      </c>
    </row>
    <row r="8704" customFormat="false" ht="34.5" hidden="false" customHeight="false" outlineLevel="0" collapsed="false">
      <c r="A8704" s="884" t="s">
        <v>28603</v>
      </c>
      <c r="B8704" s="884" t="n">
        <v>3428</v>
      </c>
      <c r="C8704" s="885" t="s">
        <v>32312</v>
      </c>
      <c r="D8704" s="884" t="s">
        <v>28617</v>
      </c>
      <c r="E8704" s="884" t="s">
        <v>32313</v>
      </c>
      <c r="F8704" s="884" t="s">
        <v>32313</v>
      </c>
    </row>
    <row r="8705" customFormat="false" ht="34.5" hidden="false" customHeight="false" outlineLevel="0" collapsed="false">
      <c r="A8705" s="884" t="s">
        <v>28603</v>
      </c>
      <c r="B8705" s="884" t="n">
        <v>3429</v>
      </c>
      <c r="C8705" s="885" t="s">
        <v>32314</v>
      </c>
      <c r="D8705" s="884" t="s">
        <v>28617</v>
      </c>
      <c r="E8705" s="884" t="s">
        <v>32315</v>
      </c>
      <c r="F8705" s="884" t="s">
        <v>32315</v>
      </c>
    </row>
    <row r="8706" customFormat="false" ht="23.25" hidden="false" customHeight="false" outlineLevel="0" collapsed="false">
      <c r="A8706" s="884" t="s">
        <v>28603</v>
      </c>
      <c r="B8706" s="884" t="n">
        <v>34371</v>
      </c>
      <c r="C8706" s="885" t="s">
        <v>32316</v>
      </c>
      <c r="D8706" s="884" t="s">
        <v>28605</v>
      </c>
      <c r="E8706" s="884" t="s">
        <v>32317</v>
      </c>
      <c r="F8706" s="884" t="s">
        <v>32317</v>
      </c>
    </row>
    <row r="8707" customFormat="false" ht="23.25" hidden="false" customHeight="false" outlineLevel="0" collapsed="false">
      <c r="A8707" s="884" t="s">
        <v>28603</v>
      </c>
      <c r="B8707" s="884" t="n">
        <v>34370</v>
      </c>
      <c r="C8707" s="885" t="s">
        <v>32318</v>
      </c>
      <c r="D8707" s="884" t="s">
        <v>28605</v>
      </c>
      <c r="E8707" s="884" t="s">
        <v>32319</v>
      </c>
      <c r="F8707" s="884" t="s">
        <v>32319</v>
      </c>
    </row>
    <row r="8708" customFormat="false" ht="23.25" hidden="false" customHeight="false" outlineLevel="0" collapsed="false">
      <c r="A8708" s="884" t="s">
        <v>28603</v>
      </c>
      <c r="B8708" s="884" t="n">
        <v>34372</v>
      </c>
      <c r="C8708" s="885" t="s">
        <v>32320</v>
      </c>
      <c r="D8708" s="884" t="s">
        <v>28605</v>
      </c>
      <c r="E8708" s="884" t="s">
        <v>32321</v>
      </c>
      <c r="F8708" s="884" t="s">
        <v>32321</v>
      </c>
    </row>
    <row r="8709" customFormat="false" ht="23.25" hidden="false" customHeight="false" outlineLevel="0" collapsed="false">
      <c r="A8709" s="884" t="s">
        <v>28603</v>
      </c>
      <c r="B8709" s="884" t="n">
        <v>34373</v>
      </c>
      <c r="C8709" s="885" t="s">
        <v>32322</v>
      </c>
      <c r="D8709" s="884" t="s">
        <v>28605</v>
      </c>
      <c r="E8709" s="884" t="s">
        <v>32323</v>
      </c>
      <c r="F8709" s="884" t="s">
        <v>32323</v>
      </c>
    </row>
    <row r="8710" customFormat="false" ht="23.25" hidden="false" customHeight="false" outlineLevel="0" collapsed="false">
      <c r="A8710" s="884" t="s">
        <v>28603</v>
      </c>
      <c r="B8710" s="884" t="n">
        <v>36896</v>
      </c>
      <c r="C8710" s="885" t="s">
        <v>32324</v>
      </c>
      <c r="D8710" s="884" t="s">
        <v>28605</v>
      </c>
      <c r="E8710" s="884" t="s">
        <v>32325</v>
      </c>
      <c r="F8710" s="884" t="s">
        <v>32325</v>
      </c>
    </row>
    <row r="8711" customFormat="false" ht="23.25" hidden="false" customHeight="false" outlineLevel="0" collapsed="false">
      <c r="A8711" s="884" t="s">
        <v>28603</v>
      </c>
      <c r="B8711" s="884" t="n">
        <v>34367</v>
      </c>
      <c r="C8711" s="885" t="s">
        <v>32326</v>
      </c>
      <c r="D8711" s="884" t="s">
        <v>28605</v>
      </c>
      <c r="E8711" s="884" t="s">
        <v>32327</v>
      </c>
      <c r="F8711" s="884" t="s">
        <v>32327</v>
      </c>
    </row>
    <row r="8712" customFormat="false" ht="23.25" hidden="false" customHeight="false" outlineLevel="0" collapsed="false">
      <c r="A8712" s="884" t="s">
        <v>28603</v>
      </c>
      <c r="B8712" s="884" t="n">
        <v>36897</v>
      </c>
      <c r="C8712" s="885" t="s">
        <v>32328</v>
      </c>
      <c r="D8712" s="884" t="s">
        <v>28605</v>
      </c>
      <c r="E8712" s="884" t="s">
        <v>32329</v>
      </c>
      <c r="F8712" s="884" t="s">
        <v>32329</v>
      </c>
    </row>
    <row r="8713" customFormat="false" ht="23.25" hidden="false" customHeight="false" outlineLevel="0" collapsed="false">
      <c r="A8713" s="884" t="s">
        <v>28603</v>
      </c>
      <c r="B8713" s="884" t="n">
        <v>36884</v>
      </c>
      <c r="C8713" s="885" t="s">
        <v>32328</v>
      </c>
      <c r="D8713" s="884" t="s">
        <v>28617</v>
      </c>
      <c r="E8713" s="884" t="s">
        <v>32330</v>
      </c>
      <c r="F8713" s="884" t="s">
        <v>32330</v>
      </c>
    </row>
    <row r="8714" customFormat="false" ht="23.25" hidden="false" customHeight="false" outlineLevel="0" collapsed="false">
      <c r="A8714" s="884" t="s">
        <v>28603</v>
      </c>
      <c r="B8714" s="884" t="n">
        <v>597</v>
      </c>
      <c r="C8714" s="885" t="s">
        <v>32331</v>
      </c>
      <c r="D8714" s="884" t="s">
        <v>28617</v>
      </c>
      <c r="E8714" s="884" t="s">
        <v>32332</v>
      </c>
      <c r="F8714" s="884" t="s">
        <v>32332</v>
      </c>
    </row>
    <row r="8715" customFormat="false" ht="23.25" hidden="false" customHeight="false" outlineLevel="0" collapsed="false">
      <c r="A8715" s="884" t="s">
        <v>28603</v>
      </c>
      <c r="B8715" s="884" t="n">
        <v>34369</v>
      </c>
      <c r="C8715" s="885" t="s">
        <v>32333</v>
      </c>
      <c r="D8715" s="884" t="s">
        <v>28605</v>
      </c>
      <c r="E8715" s="884" t="s">
        <v>32334</v>
      </c>
      <c r="F8715" s="884" t="s">
        <v>32334</v>
      </c>
    </row>
    <row r="8716" customFormat="false" ht="23.25" hidden="false" customHeight="false" outlineLevel="0" collapsed="false">
      <c r="A8716" s="884" t="s">
        <v>28603</v>
      </c>
      <c r="B8716" s="884" t="n">
        <v>34362</v>
      </c>
      <c r="C8716" s="885" t="s">
        <v>32335</v>
      </c>
      <c r="D8716" s="884" t="s">
        <v>28605</v>
      </c>
      <c r="E8716" s="884" t="s">
        <v>32336</v>
      </c>
      <c r="F8716" s="884" t="s">
        <v>32336</v>
      </c>
    </row>
    <row r="8717" customFormat="false" ht="23.25" hidden="false" customHeight="false" outlineLevel="0" collapsed="false">
      <c r="A8717" s="884" t="s">
        <v>28603</v>
      </c>
      <c r="B8717" s="884" t="n">
        <v>34363</v>
      </c>
      <c r="C8717" s="885" t="s">
        <v>32337</v>
      </c>
      <c r="D8717" s="884" t="s">
        <v>28605</v>
      </c>
      <c r="E8717" s="884" t="s">
        <v>32338</v>
      </c>
      <c r="F8717" s="884" t="s">
        <v>32338</v>
      </c>
    </row>
    <row r="8718" customFormat="false" ht="23.25" hidden="false" customHeight="false" outlineLevel="0" collapsed="false">
      <c r="A8718" s="884" t="s">
        <v>28603</v>
      </c>
      <c r="B8718" s="884" t="n">
        <v>34364</v>
      </c>
      <c r="C8718" s="885" t="s">
        <v>32339</v>
      </c>
      <c r="D8718" s="884" t="s">
        <v>28605</v>
      </c>
      <c r="E8718" s="884" t="s">
        <v>32340</v>
      </c>
      <c r="F8718" s="884" t="s">
        <v>32340</v>
      </c>
    </row>
    <row r="8719" customFormat="false" ht="23.25" hidden="false" customHeight="false" outlineLevel="0" collapsed="false">
      <c r="A8719" s="884" t="s">
        <v>28603</v>
      </c>
      <c r="B8719" s="884" t="n">
        <v>34365</v>
      </c>
      <c r="C8719" s="885" t="s">
        <v>32341</v>
      </c>
      <c r="D8719" s="884" t="s">
        <v>28605</v>
      </c>
      <c r="E8719" s="884" t="s">
        <v>32342</v>
      </c>
      <c r="F8719" s="884" t="s">
        <v>32342</v>
      </c>
    </row>
    <row r="8720" customFormat="false" ht="23.25" hidden="false" customHeight="false" outlineLevel="0" collapsed="false">
      <c r="A8720" s="884" t="s">
        <v>28603</v>
      </c>
      <c r="B8720" s="884" t="n">
        <v>11199</v>
      </c>
      <c r="C8720" s="885" t="s">
        <v>32343</v>
      </c>
      <c r="D8720" s="884" t="s">
        <v>28605</v>
      </c>
      <c r="E8720" s="884" t="s">
        <v>32344</v>
      </c>
      <c r="F8720" s="884" t="s">
        <v>32344</v>
      </c>
    </row>
    <row r="8721" customFormat="false" ht="23.25" hidden="false" customHeight="false" outlineLevel="0" collapsed="false">
      <c r="A8721" s="884" t="s">
        <v>28603</v>
      </c>
      <c r="B8721" s="884" t="n">
        <v>34801</v>
      </c>
      <c r="C8721" s="885" t="s">
        <v>32345</v>
      </c>
      <c r="D8721" s="884" t="s">
        <v>28605</v>
      </c>
      <c r="E8721" s="884" t="s">
        <v>32346</v>
      </c>
      <c r="F8721" s="884" t="s">
        <v>32346</v>
      </c>
    </row>
    <row r="8722" customFormat="false" ht="23.25" hidden="false" customHeight="false" outlineLevel="0" collapsed="false">
      <c r="A8722" s="884" t="s">
        <v>28603</v>
      </c>
      <c r="B8722" s="884" t="n">
        <v>34799</v>
      </c>
      <c r="C8722" s="885" t="s">
        <v>32347</v>
      </c>
      <c r="D8722" s="884" t="s">
        <v>28605</v>
      </c>
      <c r="E8722" s="884" t="s">
        <v>32348</v>
      </c>
      <c r="F8722" s="884" t="s">
        <v>32348</v>
      </c>
    </row>
    <row r="8723" customFormat="false" ht="23.25" hidden="false" customHeight="false" outlineLevel="0" collapsed="false">
      <c r="A8723" s="884" t="s">
        <v>28603</v>
      </c>
      <c r="B8723" s="884" t="n">
        <v>622</v>
      </c>
      <c r="C8723" s="885" t="s">
        <v>32349</v>
      </c>
      <c r="D8723" s="884" t="s">
        <v>28605</v>
      </c>
      <c r="E8723" s="884" t="s">
        <v>32350</v>
      </c>
      <c r="F8723" s="884" t="s">
        <v>32350</v>
      </c>
    </row>
    <row r="8724" customFormat="false" ht="23.25" hidden="false" customHeight="false" outlineLevel="0" collapsed="false">
      <c r="A8724" s="884" t="s">
        <v>28603</v>
      </c>
      <c r="B8724" s="884" t="n">
        <v>34805</v>
      </c>
      <c r="C8724" s="885" t="s">
        <v>32351</v>
      </c>
      <c r="D8724" s="884" t="s">
        <v>28617</v>
      </c>
      <c r="E8724" s="884" t="s">
        <v>32352</v>
      </c>
      <c r="F8724" s="884" t="s">
        <v>32352</v>
      </c>
    </row>
    <row r="8725" customFormat="false" ht="23.25" hidden="false" customHeight="false" outlineLevel="0" collapsed="false">
      <c r="A8725" s="884" t="s">
        <v>28603</v>
      </c>
      <c r="B8725" s="884" t="n">
        <v>34803</v>
      </c>
      <c r="C8725" s="885" t="s">
        <v>32353</v>
      </c>
      <c r="D8725" s="884" t="s">
        <v>28605</v>
      </c>
      <c r="E8725" s="884" t="s">
        <v>32354</v>
      </c>
      <c r="F8725" s="884" t="s">
        <v>32354</v>
      </c>
    </row>
    <row r="8726" customFormat="false" ht="23.25" hidden="false" customHeight="false" outlineLevel="0" collapsed="false">
      <c r="A8726" s="884" t="s">
        <v>28603</v>
      </c>
      <c r="B8726" s="884" t="n">
        <v>606</v>
      </c>
      <c r="C8726" s="885" t="s">
        <v>32355</v>
      </c>
      <c r="D8726" s="884" t="s">
        <v>28617</v>
      </c>
      <c r="E8726" s="884" t="s">
        <v>32356</v>
      </c>
      <c r="F8726" s="884" t="s">
        <v>32356</v>
      </c>
    </row>
    <row r="8727" customFormat="false" ht="23.25" hidden="false" customHeight="false" outlineLevel="0" collapsed="false">
      <c r="A8727" s="884" t="s">
        <v>28603</v>
      </c>
      <c r="B8727" s="884" t="n">
        <v>11227</v>
      </c>
      <c r="C8727" s="885" t="s">
        <v>32357</v>
      </c>
      <c r="D8727" s="884" t="s">
        <v>28605</v>
      </c>
      <c r="E8727" s="884" t="s">
        <v>32358</v>
      </c>
      <c r="F8727" s="884" t="s">
        <v>32358</v>
      </c>
    </row>
    <row r="8728" customFormat="false" ht="23.25" hidden="false" customHeight="false" outlineLevel="0" collapsed="false">
      <c r="A8728" s="884" t="s">
        <v>28603</v>
      </c>
      <c r="B8728" s="884" t="n">
        <v>11193</v>
      </c>
      <c r="C8728" s="885" t="s">
        <v>32359</v>
      </c>
      <c r="D8728" s="884" t="s">
        <v>28617</v>
      </c>
      <c r="E8728" s="884" t="s">
        <v>32360</v>
      </c>
      <c r="F8728" s="884" t="s">
        <v>32360</v>
      </c>
    </row>
    <row r="8729" customFormat="false" ht="23.25" hidden="false" customHeight="false" outlineLevel="0" collapsed="false">
      <c r="A8729" s="884" t="s">
        <v>28603</v>
      </c>
      <c r="B8729" s="884" t="n">
        <v>11194</v>
      </c>
      <c r="C8729" s="885" t="s">
        <v>32361</v>
      </c>
      <c r="D8729" s="884" t="s">
        <v>28617</v>
      </c>
      <c r="E8729" s="884" t="s">
        <v>32362</v>
      </c>
      <c r="F8729" s="884" t="s">
        <v>32362</v>
      </c>
    </row>
    <row r="8730" customFormat="false" ht="23.25" hidden="false" customHeight="false" outlineLevel="0" collapsed="false">
      <c r="A8730" s="884" t="s">
        <v>28603</v>
      </c>
      <c r="B8730" s="884" t="n">
        <v>605</v>
      </c>
      <c r="C8730" s="885" t="s">
        <v>32363</v>
      </c>
      <c r="D8730" s="884" t="s">
        <v>28617</v>
      </c>
      <c r="E8730" s="884" t="s">
        <v>32364</v>
      </c>
      <c r="F8730" s="884" t="s">
        <v>32364</v>
      </c>
    </row>
    <row r="8731" customFormat="false" ht="23.25" hidden="false" customHeight="false" outlineLevel="0" collapsed="false">
      <c r="A8731" s="884" t="s">
        <v>28603</v>
      </c>
      <c r="B8731" s="884" t="n">
        <v>11197</v>
      </c>
      <c r="C8731" s="885" t="s">
        <v>32365</v>
      </c>
      <c r="D8731" s="884" t="s">
        <v>28605</v>
      </c>
      <c r="E8731" s="884" t="s">
        <v>32366</v>
      </c>
      <c r="F8731" s="884" t="s">
        <v>32366</v>
      </c>
    </row>
    <row r="8732" customFormat="false" ht="45.75" hidden="false" customHeight="false" outlineLevel="0" collapsed="false">
      <c r="A8732" s="884" t="s">
        <v>28603</v>
      </c>
      <c r="B8732" s="884" t="n">
        <v>40659</v>
      </c>
      <c r="C8732" s="885" t="s">
        <v>32367</v>
      </c>
      <c r="D8732" s="884" t="s">
        <v>28617</v>
      </c>
      <c r="E8732" s="884" t="s">
        <v>32368</v>
      </c>
      <c r="F8732" s="884" t="s">
        <v>32368</v>
      </c>
    </row>
    <row r="8733" customFormat="false" ht="34.5" hidden="false" customHeight="false" outlineLevel="0" collapsed="false">
      <c r="A8733" s="884" t="s">
        <v>28603</v>
      </c>
      <c r="B8733" s="884" t="n">
        <v>40660</v>
      </c>
      <c r="C8733" s="885" t="s">
        <v>32369</v>
      </c>
      <c r="D8733" s="884" t="s">
        <v>28617</v>
      </c>
      <c r="E8733" s="884" t="s">
        <v>32370</v>
      </c>
      <c r="F8733" s="884" t="s">
        <v>32370</v>
      </c>
    </row>
    <row r="8734" customFormat="false" ht="34.5" hidden="false" customHeight="false" outlineLevel="0" collapsed="false">
      <c r="A8734" s="884" t="s">
        <v>28603</v>
      </c>
      <c r="B8734" s="884" t="n">
        <v>40661</v>
      </c>
      <c r="C8734" s="885" t="s">
        <v>32371</v>
      </c>
      <c r="D8734" s="884" t="s">
        <v>28617</v>
      </c>
      <c r="E8734" s="884" t="s">
        <v>32372</v>
      </c>
      <c r="F8734" s="884" t="s">
        <v>32372</v>
      </c>
    </row>
    <row r="8735" customFormat="false" ht="34.5" hidden="false" customHeight="false" outlineLevel="0" collapsed="false">
      <c r="A8735" s="884" t="s">
        <v>28603</v>
      </c>
      <c r="B8735" s="884" t="n">
        <v>3421</v>
      </c>
      <c r="C8735" s="885" t="s">
        <v>32373</v>
      </c>
      <c r="D8735" s="884" t="s">
        <v>28617</v>
      </c>
      <c r="E8735" s="884" t="s">
        <v>32374</v>
      </c>
      <c r="F8735" s="884" t="s">
        <v>32374</v>
      </c>
    </row>
    <row r="8736" customFormat="false" ht="23.25" hidden="false" customHeight="false" outlineLevel="0" collapsed="false">
      <c r="A8736" s="884" t="s">
        <v>28603</v>
      </c>
      <c r="B8736" s="884" t="n">
        <v>599</v>
      </c>
      <c r="C8736" s="885" t="s">
        <v>32375</v>
      </c>
      <c r="D8736" s="884" t="s">
        <v>28617</v>
      </c>
      <c r="E8736" s="884" t="s">
        <v>32376</v>
      </c>
      <c r="F8736" s="884" t="s">
        <v>32376</v>
      </c>
    </row>
    <row r="8737" customFormat="false" ht="23.25" hidden="false" customHeight="false" outlineLevel="0" collapsed="false">
      <c r="A8737" s="884" t="s">
        <v>28603</v>
      </c>
      <c r="B8737" s="884" t="n">
        <v>34380</v>
      </c>
      <c r="C8737" s="885" t="s">
        <v>32377</v>
      </c>
      <c r="D8737" s="884" t="s">
        <v>28605</v>
      </c>
      <c r="E8737" s="884" t="s">
        <v>32378</v>
      </c>
      <c r="F8737" s="884" t="s">
        <v>32378</v>
      </c>
    </row>
    <row r="8738" customFormat="false" ht="23.25" hidden="false" customHeight="false" outlineLevel="0" collapsed="false">
      <c r="A8738" s="884" t="s">
        <v>28603</v>
      </c>
      <c r="B8738" s="884" t="n">
        <v>34381</v>
      </c>
      <c r="C8738" s="885" t="s">
        <v>32379</v>
      </c>
      <c r="D8738" s="884" t="s">
        <v>28605</v>
      </c>
      <c r="E8738" s="884" t="s">
        <v>32380</v>
      </c>
      <c r="F8738" s="884" t="s">
        <v>32380</v>
      </c>
    </row>
    <row r="8739" customFormat="false" ht="23.25" hidden="false" customHeight="false" outlineLevel="0" collapsed="false">
      <c r="A8739" s="884" t="s">
        <v>28603</v>
      </c>
      <c r="B8739" s="884" t="n">
        <v>601</v>
      </c>
      <c r="C8739" s="885" t="s">
        <v>32379</v>
      </c>
      <c r="D8739" s="884" t="s">
        <v>28617</v>
      </c>
      <c r="E8739" s="884" t="s">
        <v>32381</v>
      </c>
      <c r="F8739" s="884" t="s">
        <v>32381</v>
      </c>
    </row>
    <row r="8740" customFormat="false" ht="34.5" hidden="false" customHeight="false" outlineLevel="0" collapsed="false">
      <c r="A8740" s="884" t="s">
        <v>28603</v>
      </c>
      <c r="B8740" s="884" t="n">
        <v>3423</v>
      </c>
      <c r="C8740" s="885" t="s">
        <v>32382</v>
      </c>
      <c r="D8740" s="884" t="s">
        <v>28617</v>
      </c>
      <c r="E8740" s="884" t="s">
        <v>32383</v>
      </c>
      <c r="F8740" s="884" t="s">
        <v>32383</v>
      </c>
    </row>
    <row r="8741" customFormat="false" ht="23.25" hidden="false" customHeight="false" outlineLevel="0" collapsed="false">
      <c r="A8741" s="884" t="s">
        <v>28603</v>
      </c>
      <c r="B8741" s="884" t="n">
        <v>34797</v>
      </c>
      <c r="C8741" s="885" t="s">
        <v>32384</v>
      </c>
      <c r="D8741" s="884" t="s">
        <v>28605</v>
      </c>
      <c r="E8741" s="884" t="s">
        <v>32385</v>
      </c>
      <c r="F8741" s="884" t="s">
        <v>32385</v>
      </c>
    </row>
    <row r="8742" customFormat="false" ht="23.25" hidden="false" customHeight="false" outlineLevel="0" collapsed="false">
      <c r="A8742" s="884" t="s">
        <v>28603</v>
      </c>
      <c r="B8742" s="884" t="n">
        <v>624</v>
      </c>
      <c r="C8742" s="885" t="s">
        <v>32386</v>
      </c>
      <c r="D8742" s="884" t="s">
        <v>28617</v>
      </c>
      <c r="E8742" s="884" t="s">
        <v>32387</v>
      </c>
      <c r="F8742" s="884" t="s">
        <v>32387</v>
      </c>
    </row>
    <row r="8743" customFormat="false" ht="23.25" hidden="false" customHeight="false" outlineLevel="0" collapsed="false">
      <c r="A8743" s="884" t="s">
        <v>28603</v>
      </c>
      <c r="B8743" s="884" t="n">
        <v>623</v>
      </c>
      <c r="C8743" s="885" t="s">
        <v>32388</v>
      </c>
      <c r="D8743" s="884" t="s">
        <v>28617</v>
      </c>
      <c r="E8743" s="884" t="s">
        <v>32389</v>
      </c>
      <c r="F8743" s="884" t="s">
        <v>32389</v>
      </c>
    </row>
    <row r="8744" customFormat="false" ht="15" hidden="false" customHeight="false" outlineLevel="0" collapsed="false">
      <c r="A8744" s="884" t="s">
        <v>28603</v>
      </c>
      <c r="B8744" s="884" t="n">
        <v>25964</v>
      </c>
      <c r="C8744" s="885" t="s">
        <v>32390</v>
      </c>
      <c r="D8744" s="884" t="s">
        <v>28608</v>
      </c>
      <c r="E8744" s="884" t="s">
        <v>19349</v>
      </c>
      <c r="F8744" s="884" t="s">
        <v>18537</v>
      </c>
    </row>
    <row r="8745" customFormat="false" ht="15" hidden="false" customHeight="false" outlineLevel="0" collapsed="false">
      <c r="A8745" s="884" t="s">
        <v>28603</v>
      </c>
      <c r="B8745" s="884" t="n">
        <v>41077</v>
      </c>
      <c r="C8745" s="885" t="s">
        <v>32391</v>
      </c>
      <c r="D8745" s="884" t="s">
        <v>28853</v>
      </c>
      <c r="E8745" s="884" t="s">
        <v>32392</v>
      </c>
      <c r="F8745" s="884" t="s">
        <v>32393</v>
      </c>
    </row>
    <row r="8746" customFormat="false" ht="15" hidden="false" customHeight="false" outlineLevel="0" collapsed="false">
      <c r="A8746" s="884" t="s">
        <v>28603</v>
      </c>
      <c r="B8746" s="884" t="n">
        <v>20159</v>
      </c>
      <c r="C8746" s="885" t="s">
        <v>32394</v>
      </c>
      <c r="D8746" s="884" t="s">
        <v>28605</v>
      </c>
      <c r="E8746" s="884" t="s">
        <v>22166</v>
      </c>
      <c r="F8746" s="884" t="s">
        <v>22166</v>
      </c>
    </row>
    <row r="8747" customFormat="false" ht="15" hidden="false" customHeight="false" outlineLevel="0" collapsed="false">
      <c r="A8747" s="884" t="s">
        <v>28603</v>
      </c>
      <c r="B8747" s="884" t="n">
        <v>37963</v>
      </c>
      <c r="C8747" s="885" t="s">
        <v>32395</v>
      </c>
      <c r="D8747" s="884" t="s">
        <v>28605</v>
      </c>
      <c r="E8747" s="884" t="s">
        <v>25012</v>
      </c>
      <c r="F8747" s="884" t="s">
        <v>25012</v>
      </c>
    </row>
    <row r="8748" customFormat="false" ht="15" hidden="false" customHeight="false" outlineLevel="0" collapsed="false">
      <c r="A8748" s="884" t="s">
        <v>28603</v>
      </c>
      <c r="B8748" s="884" t="n">
        <v>37964</v>
      </c>
      <c r="C8748" s="885" t="s">
        <v>32396</v>
      </c>
      <c r="D8748" s="884" t="s">
        <v>28605</v>
      </c>
      <c r="E8748" s="884" t="s">
        <v>10818</v>
      </c>
      <c r="F8748" s="884" t="s">
        <v>10818</v>
      </c>
    </row>
    <row r="8749" customFormat="false" ht="15" hidden="false" customHeight="false" outlineLevel="0" collapsed="false">
      <c r="A8749" s="884" t="s">
        <v>28603</v>
      </c>
      <c r="B8749" s="884" t="n">
        <v>37965</v>
      </c>
      <c r="C8749" s="885" t="s">
        <v>32397</v>
      </c>
      <c r="D8749" s="884" t="s">
        <v>28605</v>
      </c>
      <c r="E8749" s="884" t="s">
        <v>15961</v>
      </c>
      <c r="F8749" s="884" t="s">
        <v>15961</v>
      </c>
    </row>
    <row r="8750" customFormat="false" ht="15" hidden="false" customHeight="false" outlineLevel="0" collapsed="false">
      <c r="A8750" s="884" t="s">
        <v>28603</v>
      </c>
      <c r="B8750" s="884" t="n">
        <v>37966</v>
      </c>
      <c r="C8750" s="885" t="s">
        <v>32398</v>
      </c>
      <c r="D8750" s="884" t="s">
        <v>28605</v>
      </c>
      <c r="E8750" s="884" t="s">
        <v>19745</v>
      </c>
      <c r="F8750" s="884" t="s">
        <v>19745</v>
      </c>
    </row>
    <row r="8751" customFormat="false" ht="15" hidden="false" customHeight="false" outlineLevel="0" collapsed="false">
      <c r="A8751" s="884" t="s">
        <v>28603</v>
      </c>
      <c r="B8751" s="884" t="n">
        <v>37967</v>
      </c>
      <c r="C8751" s="885" t="s">
        <v>32399</v>
      </c>
      <c r="D8751" s="884" t="s">
        <v>28605</v>
      </c>
      <c r="E8751" s="884" t="s">
        <v>8485</v>
      </c>
      <c r="F8751" s="884" t="s">
        <v>8485</v>
      </c>
    </row>
    <row r="8752" customFormat="false" ht="15" hidden="false" customHeight="false" outlineLevel="0" collapsed="false">
      <c r="A8752" s="884" t="s">
        <v>28603</v>
      </c>
      <c r="B8752" s="884" t="n">
        <v>37968</v>
      </c>
      <c r="C8752" s="885" t="s">
        <v>32400</v>
      </c>
      <c r="D8752" s="884" t="s">
        <v>28605</v>
      </c>
      <c r="E8752" s="884" t="s">
        <v>10092</v>
      </c>
      <c r="F8752" s="884" t="s">
        <v>10092</v>
      </c>
    </row>
    <row r="8753" customFormat="false" ht="15" hidden="false" customHeight="false" outlineLevel="0" collapsed="false">
      <c r="A8753" s="884" t="s">
        <v>28603</v>
      </c>
      <c r="B8753" s="884" t="n">
        <v>37969</v>
      </c>
      <c r="C8753" s="885" t="s">
        <v>32401</v>
      </c>
      <c r="D8753" s="884" t="s">
        <v>28605</v>
      </c>
      <c r="E8753" s="884" t="s">
        <v>32402</v>
      </c>
      <c r="F8753" s="884" t="s">
        <v>32402</v>
      </c>
    </row>
    <row r="8754" customFormat="false" ht="15" hidden="false" customHeight="false" outlineLevel="0" collapsed="false">
      <c r="A8754" s="884" t="s">
        <v>28603</v>
      </c>
      <c r="B8754" s="884" t="n">
        <v>37970</v>
      </c>
      <c r="C8754" s="885" t="s">
        <v>32403</v>
      </c>
      <c r="D8754" s="884" t="s">
        <v>28605</v>
      </c>
      <c r="E8754" s="884" t="s">
        <v>32404</v>
      </c>
      <c r="F8754" s="884" t="s">
        <v>32404</v>
      </c>
    </row>
    <row r="8755" customFormat="false" ht="15" hidden="false" customHeight="false" outlineLevel="0" collapsed="false">
      <c r="A8755" s="884" t="s">
        <v>28603</v>
      </c>
      <c r="B8755" s="884" t="n">
        <v>21118</v>
      </c>
      <c r="C8755" s="885" t="s">
        <v>32405</v>
      </c>
      <c r="D8755" s="884" t="s">
        <v>28605</v>
      </c>
      <c r="E8755" s="884" t="s">
        <v>17077</v>
      </c>
      <c r="F8755" s="884" t="s">
        <v>17077</v>
      </c>
    </row>
    <row r="8756" customFormat="false" ht="15" hidden="false" customHeight="false" outlineLevel="0" collapsed="false">
      <c r="A8756" s="884" t="s">
        <v>28603</v>
      </c>
      <c r="B8756" s="884" t="n">
        <v>37956</v>
      </c>
      <c r="C8756" s="885" t="s">
        <v>32406</v>
      </c>
      <c r="D8756" s="884" t="s">
        <v>28605</v>
      </c>
      <c r="E8756" s="884" t="s">
        <v>24865</v>
      </c>
      <c r="F8756" s="884" t="s">
        <v>24865</v>
      </c>
    </row>
    <row r="8757" customFormat="false" ht="15" hidden="false" customHeight="false" outlineLevel="0" collapsed="false">
      <c r="A8757" s="884" t="s">
        <v>28603</v>
      </c>
      <c r="B8757" s="884" t="n">
        <v>37957</v>
      </c>
      <c r="C8757" s="885" t="s">
        <v>32407</v>
      </c>
      <c r="D8757" s="884" t="s">
        <v>28605</v>
      </c>
      <c r="E8757" s="884" t="s">
        <v>32408</v>
      </c>
      <c r="F8757" s="884" t="s">
        <v>32408</v>
      </c>
    </row>
    <row r="8758" customFormat="false" ht="15" hidden="false" customHeight="false" outlineLevel="0" collapsed="false">
      <c r="A8758" s="884" t="s">
        <v>28603</v>
      </c>
      <c r="B8758" s="884" t="n">
        <v>37958</v>
      </c>
      <c r="C8758" s="885" t="s">
        <v>32409</v>
      </c>
      <c r="D8758" s="884" t="s">
        <v>28605</v>
      </c>
      <c r="E8758" s="884" t="s">
        <v>19745</v>
      </c>
      <c r="F8758" s="884" t="s">
        <v>19745</v>
      </c>
    </row>
    <row r="8759" customFormat="false" ht="15" hidden="false" customHeight="false" outlineLevel="0" collapsed="false">
      <c r="A8759" s="884" t="s">
        <v>28603</v>
      </c>
      <c r="B8759" s="884" t="n">
        <v>37959</v>
      </c>
      <c r="C8759" s="885" t="s">
        <v>32410</v>
      </c>
      <c r="D8759" s="884" t="s">
        <v>28605</v>
      </c>
      <c r="E8759" s="884" t="s">
        <v>8485</v>
      </c>
      <c r="F8759" s="884" t="s">
        <v>8485</v>
      </c>
    </row>
    <row r="8760" customFormat="false" ht="15" hidden="false" customHeight="false" outlineLevel="0" collapsed="false">
      <c r="A8760" s="884" t="s">
        <v>28603</v>
      </c>
      <c r="B8760" s="884" t="n">
        <v>37960</v>
      </c>
      <c r="C8760" s="885" t="s">
        <v>32411</v>
      </c>
      <c r="D8760" s="884" t="s">
        <v>28605</v>
      </c>
      <c r="E8760" s="884" t="s">
        <v>15408</v>
      </c>
      <c r="F8760" s="884" t="s">
        <v>15408</v>
      </c>
    </row>
    <row r="8761" customFormat="false" ht="15" hidden="false" customHeight="false" outlineLevel="0" collapsed="false">
      <c r="A8761" s="884" t="s">
        <v>28603</v>
      </c>
      <c r="B8761" s="884" t="n">
        <v>37961</v>
      </c>
      <c r="C8761" s="885" t="s">
        <v>32412</v>
      </c>
      <c r="D8761" s="884" t="s">
        <v>28605</v>
      </c>
      <c r="E8761" s="884" t="s">
        <v>32413</v>
      </c>
      <c r="F8761" s="884" t="s">
        <v>32413</v>
      </c>
    </row>
    <row r="8762" customFormat="false" ht="15" hidden="false" customHeight="false" outlineLevel="0" collapsed="false">
      <c r="A8762" s="884" t="s">
        <v>28603</v>
      </c>
      <c r="B8762" s="884" t="n">
        <v>37962</v>
      </c>
      <c r="C8762" s="885" t="s">
        <v>32414</v>
      </c>
      <c r="D8762" s="884" t="s">
        <v>28605</v>
      </c>
      <c r="E8762" s="884" t="s">
        <v>32415</v>
      </c>
      <c r="F8762" s="884" t="s">
        <v>32415</v>
      </c>
    </row>
    <row r="8763" customFormat="false" ht="15" hidden="false" customHeight="false" outlineLevel="0" collapsed="false">
      <c r="A8763" s="884" t="s">
        <v>28603</v>
      </c>
      <c r="B8763" s="884" t="n">
        <v>3533</v>
      </c>
      <c r="C8763" s="885" t="s">
        <v>32416</v>
      </c>
      <c r="D8763" s="884" t="s">
        <v>28605</v>
      </c>
      <c r="E8763" s="884" t="s">
        <v>17077</v>
      </c>
      <c r="F8763" s="884" t="s">
        <v>17077</v>
      </c>
    </row>
    <row r="8764" customFormat="false" ht="15" hidden="false" customHeight="false" outlineLevel="0" collapsed="false">
      <c r="A8764" s="884" t="s">
        <v>28603</v>
      </c>
      <c r="B8764" s="884" t="n">
        <v>3538</v>
      </c>
      <c r="C8764" s="885" t="s">
        <v>32417</v>
      </c>
      <c r="D8764" s="884" t="s">
        <v>28605</v>
      </c>
      <c r="E8764" s="884" t="s">
        <v>32418</v>
      </c>
      <c r="F8764" s="884" t="s">
        <v>32418</v>
      </c>
    </row>
    <row r="8765" customFormat="false" ht="15" hidden="false" customHeight="false" outlineLevel="0" collapsed="false">
      <c r="A8765" s="884" t="s">
        <v>28603</v>
      </c>
      <c r="B8765" s="884" t="n">
        <v>3497</v>
      </c>
      <c r="C8765" s="885" t="s">
        <v>32419</v>
      </c>
      <c r="D8765" s="884" t="s">
        <v>28605</v>
      </c>
      <c r="E8765" s="884" t="s">
        <v>21166</v>
      </c>
      <c r="F8765" s="884" t="s">
        <v>21166</v>
      </c>
    </row>
    <row r="8766" customFormat="false" ht="15" hidden="false" customHeight="false" outlineLevel="0" collapsed="false">
      <c r="A8766" s="884" t="s">
        <v>28603</v>
      </c>
      <c r="B8766" s="884" t="n">
        <v>3498</v>
      </c>
      <c r="C8766" s="885" t="s">
        <v>32420</v>
      </c>
      <c r="D8766" s="884" t="s">
        <v>28605</v>
      </c>
      <c r="E8766" s="884" t="s">
        <v>23889</v>
      </c>
      <c r="F8766" s="884" t="s">
        <v>23889</v>
      </c>
    </row>
    <row r="8767" customFormat="false" ht="15" hidden="false" customHeight="false" outlineLevel="0" collapsed="false">
      <c r="A8767" s="884" t="s">
        <v>28603</v>
      </c>
      <c r="B8767" s="884" t="n">
        <v>3496</v>
      </c>
      <c r="C8767" s="885" t="s">
        <v>32421</v>
      </c>
      <c r="D8767" s="884" t="s">
        <v>28605</v>
      </c>
      <c r="E8767" s="884" t="s">
        <v>9382</v>
      </c>
      <c r="F8767" s="884" t="s">
        <v>9382</v>
      </c>
    </row>
    <row r="8768" customFormat="false" ht="15" hidden="false" customHeight="false" outlineLevel="0" collapsed="false">
      <c r="A8768" s="884" t="s">
        <v>28603</v>
      </c>
      <c r="B8768" s="884" t="n">
        <v>38429</v>
      </c>
      <c r="C8768" s="885" t="s">
        <v>32422</v>
      </c>
      <c r="D8768" s="884" t="s">
        <v>28605</v>
      </c>
      <c r="E8768" s="884" t="s">
        <v>15957</v>
      </c>
      <c r="F8768" s="884" t="s">
        <v>15957</v>
      </c>
    </row>
    <row r="8769" customFormat="false" ht="15" hidden="false" customHeight="false" outlineLevel="0" collapsed="false">
      <c r="A8769" s="884" t="s">
        <v>28603</v>
      </c>
      <c r="B8769" s="884" t="n">
        <v>38431</v>
      </c>
      <c r="C8769" s="885" t="s">
        <v>32423</v>
      </c>
      <c r="D8769" s="884" t="s">
        <v>28605</v>
      </c>
      <c r="E8769" s="884" t="s">
        <v>16879</v>
      </c>
      <c r="F8769" s="884" t="s">
        <v>16879</v>
      </c>
    </row>
    <row r="8770" customFormat="false" ht="15" hidden="false" customHeight="false" outlineLevel="0" collapsed="false">
      <c r="A8770" s="884" t="s">
        <v>28603</v>
      </c>
      <c r="B8770" s="884" t="n">
        <v>38430</v>
      </c>
      <c r="C8770" s="885" t="s">
        <v>32424</v>
      </c>
      <c r="D8770" s="884" t="s">
        <v>28605</v>
      </c>
      <c r="E8770" s="884" t="s">
        <v>30938</v>
      </c>
      <c r="F8770" s="884" t="s">
        <v>30938</v>
      </c>
    </row>
    <row r="8771" customFormat="false" ht="15" hidden="false" customHeight="false" outlineLevel="0" collapsed="false">
      <c r="A8771" s="884" t="s">
        <v>28603</v>
      </c>
      <c r="B8771" s="884" t="n">
        <v>38449</v>
      </c>
      <c r="C8771" s="885" t="s">
        <v>32425</v>
      </c>
      <c r="D8771" s="884" t="s">
        <v>28605</v>
      </c>
      <c r="E8771" s="884" t="s">
        <v>32426</v>
      </c>
      <c r="F8771" s="884" t="s">
        <v>32426</v>
      </c>
    </row>
    <row r="8772" customFormat="false" ht="15" hidden="false" customHeight="false" outlineLevel="0" collapsed="false">
      <c r="A8772" s="884" t="s">
        <v>28603</v>
      </c>
      <c r="B8772" s="884" t="n">
        <v>36348</v>
      </c>
      <c r="C8772" s="885" t="s">
        <v>32427</v>
      </c>
      <c r="D8772" s="884" t="s">
        <v>28605</v>
      </c>
      <c r="E8772" s="884" t="s">
        <v>23789</v>
      </c>
      <c r="F8772" s="884" t="s">
        <v>23789</v>
      </c>
    </row>
    <row r="8773" customFormat="false" ht="15" hidden="false" customHeight="false" outlineLevel="0" collapsed="false">
      <c r="A8773" s="884" t="s">
        <v>28603</v>
      </c>
      <c r="B8773" s="884" t="n">
        <v>36349</v>
      </c>
      <c r="C8773" s="885" t="s">
        <v>32428</v>
      </c>
      <c r="D8773" s="884" t="s">
        <v>28605</v>
      </c>
      <c r="E8773" s="884" t="s">
        <v>28910</v>
      </c>
      <c r="F8773" s="884" t="s">
        <v>28910</v>
      </c>
    </row>
    <row r="8774" customFormat="false" ht="15" hidden="false" customHeight="false" outlineLevel="0" collapsed="false">
      <c r="A8774" s="884" t="s">
        <v>28603</v>
      </c>
      <c r="B8774" s="884" t="n">
        <v>38433</v>
      </c>
      <c r="C8774" s="885" t="s">
        <v>32429</v>
      </c>
      <c r="D8774" s="884" t="s">
        <v>28605</v>
      </c>
      <c r="E8774" s="884" t="s">
        <v>32430</v>
      </c>
      <c r="F8774" s="884" t="s">
        <v>32430</v>
      </c>
    </row>
    <row r="8775" customFormat="false" ht="15" hidden="false" customHeight="false" outlineLevel="0" collapsed="false">
      <c r="A8775" s="884" t="s">
        <v>28603</v>
      </c>
      <c r="B8775" s="884" t="n">
        <v>38440</v>
      </c>
      <c r="C8775" s="885" t="s">
        <v>32431</v>
      </c>
      <c r="D8775" s="884" t="s">
        <v>28605</v>
      </c>
      <c r="E8775" s="884" t="s">
        <v>32432</v>
      </c>
      <c r="F8775" s="884" t="s">
        <v>32432</v>
      </c>
    </row>
    <row r="8776" customFormat="false" ht="15" hidden="false" customHeight="false" outlineLevel="0" collapsed="false">
      <c r="A8776" s="884" t="s">
        <v>28603</v>
      </c>
      <c r="B8776" s="884" t="n">
        <v>36359</v>
      </c>
      <c r="C8776" s="885" t="s">
        <v>32433</v>
      </c>
      <c r="D8776" s="884" t="s">
        <v>28605</v>
      </c>
      <c r="E8776" s="884" t="s">
        <v>11773</v>
      </c>
      <c r="F8776" s="884" t="s">
        <v>11773</v>
      </c>
    </row>
    <row r="8777" customFormat="false" ht="15" hidden="false" customHeight="false" outlineLevel="0" collapsed="false">
      <c r="A8777" s="884" t="s">
        <v>28603</v>
      </c>
      <c r="B8777" s="884" t="n">
        <v>36360</v>
      </c>
      <c r="C8777" s="885" t="s">
        <v>32434</v>
      </c>
      <c r="D8777" s="884" t="s">
        <v>28605</v>
      </c>
      <c r="E8777" s="884" t="s">
        <v>9060</v>
      </c>
      <c r="F8777" s="884" t="s">
        <v>9060</v>
      </c>
    </row>
    <row r="8778" customFormat="false" ht="15" hidden="false" customHeight="false" outlineLevel="0" collapsed="false">
      <c r="A8778" s="884" t="s">
        <v>28603</v>
      </c>
      <c r="B8778" s="884" t="n">
        <v>38434</v>
      </c>
      <c r="C8778" s="885" t="s">
        <v>32435</v>
      </c>
      <c r="D8778" s="884" t="s">
        <v>28605</v>
      </c>
      <c r="E8778" s="884" t="s">
        <v>24754</v>
      </c>
      <c r="F8778" s="884" t="s">
        <v>24754</v>
      </c>
    </row>
    <row r="8779" customFormat="false" ht="15" hidden="false" customHeight="false" outlineLevel="0" collapsed="false">
      <c r="A8779" s="884" t="s">
        <v>28603</v>
      </c>
      <c r="B8779" s="884" t="n">
        <v>38435</v>
      </c>
      <c r="C8779" s="885" t="s">
        <v>32436</v>
      </c>
      <c r="D8779" s="884" t="s">
        <v>28605</v>
      </c>
      <c r="E8779" s="884" t="s">
        <v>19352</v>
      </c>
      <c r="F8779" s="884" t="s">
        <v>19352</v>
      </c>
    </row>
    <row r="8780" customFormat="false" ht="15" hidden="false" customHeight="false" outlineLevel="0" collapsed="false">
      <c r="A8780" s="884" t="s">
        <v>28603</v>
      </c>
      <c r="B8780" s="884" t="n">
        <v>38436</v>
      </c>
      <c r="C8780" s="885" t="s">
        <v>32437</v>
      </c>
      <c r="D8780" s="884" t="s">
        <v>28605</v>
      </c>
      <c r="E8780" s="884" t="s">
        <v>18049</v>
      </c>
      <c r="F8780" s="884" t="s">
        <v>18049</v>
      </c>
    </row>
    <row r="8781" customFormat="false" ht="15" hidden="false" customHeight="false" outlineLevel="0" collapsed="false">
      <c r="A8781" s="884" t="s">
        <v>28603</v>
      </c>
      <c r="B8781" s="884" t="n">
        <v>38437</v>
      </c>
      <c r="C8781" s="885" t="s">
        <v>32438</v>
      </c>
      <c r="D8781" s="884" t="s">
        <v>28605</v>
      </c>
      <c r="E8781" s="884" t="s">
        <v>10747</v>
      </c>
      <c r="F8781" s="884" t="s">
        <v>10747</v>
      </c>
    </row>
    <row r="8782" customFormat="false" ht="15" hidden="false" customHeight="false" outlineLevel="0" collapsed="false">
      <c r="A8782" s="884" t="s">
        <v>28603</v>
      </c>
      <c r="B8782" s="884" t="n">
        <v>38438</v>
      </c>
      <c r="C8782" s="885" t="s">
        <v>32439</v>
      </c>
      <c r="D8782" s="884" t="s">
        <v>28605</v>
      </c>
      <c r="E8782" s="884" t="s">
        <v>32440</v>
      </c>
      <c r="F8782" s="884" t="s">
        <v>32440</v>
      </c>
    </row>
    <row r="8783" customFormat="false" ht="15" hidden="false" customHeight="false" outlineLevel="0" collapsed="false">
      <c r="A8783" s="884" t="s">
        <v>28603</v>
      </c>
      <c r="B8783" s="884" t="n">
        <v>38439</v>
      </c>
      <c r="C8783" s="885" t="s">
        <v>32441</v>
      </c>
      <c r="D8783" s="884" t="s">
        <v>28605</v>
      </c>
      <c r="E8783" s="884" t="s">
        <v>32442</v>
      </c>
      <c r="F8783" s="884" t="s">
        <v>32442</v>
      </c>
    </row>
    <row r="8784" customFormat="false" ht="15" hidden="false" customHeight="false" outlineLevel="0" collapsed="false">
      <c r="A8784" s="884" t="s">
        <v>28603</v>
      </c>
      <c r="B8784" s="884" t="n">
        <v>10836</v>
      </c>
      <c r="C8784" s="885" t="s">
        <v>32443</v>
      </c>
      <c r="D8784" s="884" t="s">
        <v>28605</v>
      </c>
      <c r="E8784" s="884" t="s">
        <v>9405</v>
      </c>
      <c r="F8784" s="884" t="s">
        <v>9405</v>
      </c>
    </row>
    <row r="8785" customFormat="false" ht="15" hidden="false" customHeight="false" outlineLevel="0" collapsed="false">
      <c r="A8785" s="884" t="s">
        <v>28603</v>
      </c>
      <c r="B8785" s="884" t="n">
        <v>20128</v>
      </c>
      <c r="C8785" s="885" t="s">
        <v>32444</v>
      </c>
      <c r="D8785" s="884" t="s">
        <v>28605</v>
      </c>
      <c r="E8785" s="884" t="s">
        <v>20535</v>
      </c>
      <c r="F8785" s="884" t="s">
        <v>20535</v>
      </c>
    </row>
    <row r="8786" customFormat="false" ht="15" hidden="false" customHeight="false" outlineLevel="0" collapsed="false">
      <c r="A8786" s="884" t="s">
        <v>28603</v>
      </c>
      <c r="B8786" s="884" t="n">
        <v>20131</v>
      </c>
      <c r="C8786" s="885" t="s">
        <v>32445</v>
      </c>
      <c r="D8786" s="884" t="s">
        <v>28605</v>
      </c>
      <c r="E8786" s="884" t="s">
        <v>17269</v>
      </c>
      <c r="F8786" s="884" t="s">
        <v>17269</v>
      </c>
    </row>
    <row r="8787" customFormat="false" ht="15" hidden="false" customHeight="false" outlineLevel="0" collapsed="false">
      <c r="A8787" s="884" t="s">
        <v>28603</v>
      </c>
      <c r="B8787" s="884" t="n">
        <v>3521</v>
      </c>
      <c r="C8787" s="885" t="s">
        <v>32446</v>
      </c>
      <c r="D8787" s="884" t="s">
        <v>28605</v>
      </c>
      <c r="E8787" s="884" t="s">
        <v>27176</v>
      </c>
      <c r="F8787" s="884" t="s">
        <v>27176</v>
      </c>
    </row>
    <row r="8788" customFormat="false" ht="15" hidden="false" customHeight="false" outlineLevel="0" collapsed="false">
      <c r="A8788" s="884" t="s">
        <v>28603</v>
      </c>
      <c r="B8788" s="884" t="n">
        <v>3531</v>
      </c>
      <c r="C8788" s="885" t="s">
        <v>32447</v>
      </c>
      <c r="D8788" s="884" t="s">
        <v>28605</v>
      </c>
      <c r="E8788" s="884" t="s">
        <v>11301</v>
      </c>
      <c r="F8788" s="884" t="s">
        <v>11301</v>
      </c>
    </row>
    <row r="8789" customFormat="false" ht="15" hidden="false" customHeight="false" outlineLevel="0" collapsed="false">
      <c r="A8789" s="884" t="s">
        <v>28603</v>
      </c>
      <c r="B8789" s="884" t="n">
        <v>3522</v>
      </c>
      <c r="C8789" s="885" t="s">
        <v>32448</v>
      </c>
      <c r="D8789" s="884" t="s">
        <v>28605</v>
      </c>
      <c r="E8789" s="884" t="s">
        <v>27259</v>
      </c>
      <c r="F8789" s="884" t="s">
        <v>27259</v>
      </c>
    </row>
    <row r="8790" customFormat="false" ht="15" hidden="false" customHeight="false" outlineLevel="0" collapsed="false">
      <c r="A8790" s="884" t="s">
        <v>28603</v>
      </c>
      <c r="B8790" s="884" t="n">
        <v>3527</v>
      </c>
      <c r="C8790" s="885" t="s">
        <v>32449</v>
      </c>
      <c r="D8790" s="884" t="s">
        <v>28605</v>
      </c>
      <c r="E8790" s="884" t="s">
        <v>9432</v>
      </c>
      <c r="F8790" s="884" t="s">
        <v>9432</v>
      </c>
    </row>
    <row r="8791" customFormat="false" ht="15" hidden="false" customHeight="false" outlineLevel="0" collapsed="false">
      <c r="A8791" s="884" t="s">
        <v>28603</v>
      </c>
      <c r="B8791" s="884" t="n">
        <v>10835</v>
      </c>
      <c r="C8791" s="885" t="s">
        <v>32450</v>
      </c>
      <c r="D8791" s="884" t="s">
        <v>28605</v>
      </c>
      <c r="E8791" s="884" t="s">
        <v>19684</v>
      </c>
      <c r="F8791" s="884" t="s">
        <v>19684</v>
      </c>
    </row>
    <row r="8792" customFormat="false" ht="15" hidden="false" customHeight="false" outlineLevel="0" collapsed="false">
      <c r="A8792" s="884" t="s">
        <v>28603</v>
      </c>
      <c r="B8792" s="884" t="n">
        <v>3475</v>
      </c>
      <c r="C8792" s="885" t="s">
        <v>32451</v>
      </c>
      <c r="D8792" s="884" t="s">
        <v>28605</v>
      </c>
      <c r="E8792" s="884" t="s">
        <v>23414</v>
      </c>
      <c r="F8792" s="884" t="s">
        <v>23414</v>
      </c>
    </row>
    <row r="8793" customFormat="false" ht="15" hidden="false" customHeight="false" outlineLevel="0" collapsed="false">
      <c r="A8793" s="884" t="s">
        <v>28603</v>
      </c>
      <c r="B8793" s="884" t="n">
        <v>3485</v>
      </c>
      <c r="C8793" s="885" t="s">
        <v>32452</v>
      </c>
      <c r="D8793" s="884" t="s">
        <v>28605</v>
      </c>
      <c r="E8793" s="884" t="s">
        <v>23448</v>
      </c>
      <c r="F8793" s="884" t="s">
        <v>23448</v>
      </c>
    </row>
    <row r="8794" customFormat="false" ht="15" hidden="false" customHeight="false" outlineLevel="0" collapsed="false">
      <c r="A8794" s="884" t="s">
        <v>28603</v>
      </c>
      <c r="B8794" s="884" t="n">
        <v>3534</v>
      </c>
      <c r="C8794" s="885" t="s">
        <v>32453</v>
      </c>
      <c r="D8794" s="884" t="s">
        <v>28605</v>
      </c>
      <c r="E8794" s="884" t="s">
        <v>30024</v>
      </c>
      <c r="F8794" s="884" t="s">
        <v>30024</v>
      </c>
    </row>
    <row r="8795" customFormat="false" ht="15" hidden="false" customHeight="false" outlineLevel="0" collapsed="false">
      <c r="A8795" s="884" t="s">
        <v>28603</v>
      </c>
      <c r="B8795" s="884" t="n">
        <v>3543</v>
      </c>
      <c r="C8795" s="885" t="s">
        <v>32454</v>
      </c>
      <c r="D8795" s="884" t="s">
        <v>28605</v>
      </c>
      <c r="E8795" s="884" t="s">
        <v>23402</v>
      </c>
      <c r="F8795" s="884" t="s">
        <v>23402</v>
      </c>
    </row>
    <row r="8796" customFormat="false" ht="15" hidden="false" customHeight="false" outlineLevel="0" collapsed="false">
      <c r="A8796" s="884" t="s">
        <v>28603</v>
      </c>
      <c r="B8796" s="884" t="n">
        <v>3482</v>
      </c>
      <c r="C8796" s="885" t="s">
        <v>32455</v>
      </c>
      <c r="D8796" s="884" t="s">
        <v>28605</v>
      </c>
      <c r="E8796" s="884" t="s">
        <v>11881</v>
      </c>
      <c r="F8796" s="884" t="s">
        <v>11881</v>
      </c>
    </row>
    <row r="8797" customFormat="false" ht="15" hidden="false" customHeight="false" outlineLevel="0" collapsed="false">
      <c r="A8797" s="884" t="s">
        <v>28603</v>
      </c>
      <c r="B8797" s="884" t="n">
        <v>3505</v>
      </c>
      <c r="C8797" s="885" t="s">
        <v>32456</v>
      </c>
      <c r="D8797" s="884" t="s">
        <v>28605</v>
      </c>
      <c r="E8797" s="884" t="s">
        <v>23815</v>
      </c>
      <c r="F8797" s="884" t="s">
        <v>23815</v>
      </c>
    </row>
    <row r="8798" customFormat="false" ht="15" hidden="false" customHeight="false" outlineLevel="0" collapsed="false">
      <c r="A8798" s="884" t="s">
        <v>28603</v>
      </c>
      <c r="B8798" s="884" t="n">
        <v>3516</v>
      </c>
      <c r="C8798" s="885" t="s">
        <v>32457</v>
      </c>
      <c r="D8798" s="884" t="s">
        <v>28605</v>
      </c>
      <c r="E8798" s="884" t="s">
        <v>29817</v>
      </c>
      <c r="F8798" s="884" t="s">
        <v>29817</v>
      </c>
    </row>
    <row r="8799" customFormat="false" ht="15" hidden="false" customHeight="false" outlineLevel="0" collapsed="false">
      <c r="A8799" s="884" t="s">
        <v>28603</v>
      </c>
      <c r="B8799" s="884" t="n">
        <v>3517</v>
      </c>
      <c r="C8799" s="885" t="s">
        <v>32458</v>
      </c>
      <c r="D8799" s="884" t="s">
        <v>28605</v>
      </c>
      <c r="E8799" s="884" t="s">
        <v>11994</v>
      </c>
      <c r="F8799" s="884" t="s">
        <v>11994</v>
      </c>
    </row>
    <row r="8800" customFormat="false" ht="15" hidden="false" customHeight="false" outlineLevel="0" collapsed="false">
      <c r="A8800" s="884" t="s">
        <v>28603</v>
      </c>
      <c r="B8800" s="884" t="n">
        <v>3515</v>
      </c>
      <c r="C8800" s="885" t="s">
        <v>32459</v>
      </c>
      <c r="D8800" s="884" t="s">
        <v>28605</v>
      </c>
      <c r="E8800" s="884" t="s">
        <v>15900</v>
      </c>
      <c r="F8800" s="884" t="s">
        <v>15900</v>
      </c>
    </row>
    <row r="8801" customFormat="false" ht="15" hidden="false" customHeight="false" outlineLevel="0" collapsed="false">
      <c r="A8801" s="884" t="s">
        <v>28603</v>
      </c>
      <c r="B8801" s="884" t="n">
        <v>20147</v>
      </c>
      <c r="C8801" s="885" t="s">
        <v>32460</v>
      </c>
      <c r="D8801" s="884" t="s">
        <v>28605</v>
      </c>
      <c r="E8801" s="884" t="s">
        <v>8935</v>
      </c>
      <c r="F8801" s="884" t="s">
        <v>8935</v>
      </c>
    </row>
    <row r="8802" customFormat="false" ht="15" hidden="false" customHeight="false" outlineLevel="0" collapsed="false">
      <c r="A8802" s="884" t="s">
        <v>28603</v>
      </c>
      <c r="B8802" s="884" t="n">
        <v>3524</v>
      </c>
      <c r="C8802" s="885" t="s">
        <v>32461</v>
      </c>
      <c r="D8802" s="884" t="s">
        <v>28605</v>
      </c>
      <c r="E8802" s="884" t="s">
        <v>12693</v>
      </c>
      <c r="F8802" s="884" t="s">
        <v>12693</v>
      </c>
    </row>
    <row r="8803" customFormat="false" ht="15" hidden="false" customHeight="false" outlineLevel="0" collapsed="false">
      <c r="A8803" s="884" t="s">
        <v>28603</v>
      </c>
      <c r="B8803" s="884" t="n">
        <v>3532</v>
      </c>
      <c r="C8803" s="885" t="s">
        <v>32462</v>
      </c>
      <c r="D8803" s="884" t="s">
        <v>28605</v>
      </c>
      <c r="E8803" s="884" t="s">
        <v>27561</v>
      </c>
      <c r="F8803" s="884" t="s">
        <v>27561</v>
      </c>
    </row>
    <row r="8804" customFormat="false" ht="15" hidden="false" customHeight="false" outlineLevel="0" collapsed="false">
      <c r="A8804" s="884" t="s">
        <v>28603</v>
      </c>
      <c r="B8804" s="884" t="n">
        <v>3528</v>
      </c>
      <c r="C8804" s="885" t="s">
        <v>32463</v>
      </c>
      <c r="D8804" s="884" t="s">
        <v>28605</v>
      </c>
      <c r="E8804" s="884" t="s">
        <v>13616</v>
      </c>
      <c r="F8804" s="884" t="s">
        <v>13616</v>
      </c>
    </row>
    <row r="8805" customFormat="false" ht="15" hidden="false" customHeight="false" outlineLevel="0" collapsed="false">
      <c r="A8805" s="884" t="s">
        <v>28603</v>
      </c>
      <c r="B8805" s="884" t="n">
        <v>37952</v>
      </c>
      <c r="C8805" s="885" t="s">
        <v>32464</v>
      </c>
      <c r="D8805" s="884" t="s">
        <v>28605</v>
      </c>
      <c r="E8805" s="884" t="s">
        <v>32465</v>
      </c>
      <c r="F8805" s="884" t="s">
        <v>32465</v>
      </c>
    </row>
    <row r="8806" customFormat="false" ht="15" hidden="false" customHeight="false" outlineLevel="0" collapsed="false">
      <c r="A8806" s="884" t="s">
        <v>28603</v>
      </c>
      <c r="B8806" s="884" t="n">
        <v>37951</v>
      </c>
      <c r="C8806" s="885" t="s">
        <v>32466</v>
      </c>
      <c r="D8806" s="884" t="s">
        <v>28605</v>
      </c>
      <c r="E8806" s="884" t="s">
        <v>11255</v>
      </c>
      <c r="F8806" s="884" t="s">
        <v>11255</v>
      </c>
    </row>
    <row r="8807" customFormat="false" ht="15" hidden="false" customHeight="false" outlineLevel="0" collapsed="false">
      <c r="A8807" s="884" t="s">
        <v>28603</v>
      </c>
      <c r="B8807" s="884" t="n">
        <v>3518</v>
      </c>
      <c r="C8807" s="885" t="s">
        <v>32467</v>
      </c>
      <c r="D8807" s="884" t="s">
        <v>28605</v>
      </c>
      <c r="E8807" s="884" t="s">
        <v>28675</v>
      </c>
      <c r="F8807" s="884" t="s">
        <v>28675</v>
      </c>
    </row>
    <row r="8808" customFormat="false" ht="15" hidden="false" customHeight="false" outlineLevel="0" collapsed="false">
      <c r="A8808" s="884" t="s">
        <v>28603</v>
      </c>
      <c r="B8808" s="884" t="n">
        <v>3519</v>
      </c>
      <c r="C8808" s="885" t="s">
        <v>32468</v>
      </c>
      <c r="D8808" s="884" t="s">
        <v>28605</v>
      </c>
      <c r="E8808" s="884" t="s">
        <v>15724</v>
      </c>
      <c r="F8808" s="884" t="s">
        <v>15724</v>
      </c>
    </row>
    <row r="8809" customFormat="false" ht="15" hidden="false" customHeight="false" outlineLevel="0" collapsed="false">
      <c r="A8809" s="884" t="s">
        <v>28603</v>
      </c>
      <c r="B8809" s="884" t="n">
        <v>3520</v>
      </c>
      <c r="C8809" s="885" t="s">
        <v>32469</v>
      </c>
      <c r="D8809" s="884" t="s">
        <v>28605</v>
      </c>
      <c r="E8809" s="884" t="s">
        <v>10604</v>
      </c>
      <c r="F8809" s="884" t="s">
        <v>10604</v>
      </c>
    </row>
    <row r="8810" customFormat="false" ht="15" hidden="false" customHeight="false" outlineLevel="0" collapsed="false">
      <c r="A8810" s="884" t="s">
        <v>28603</v>
      </c>
      <c r="B8810" s="884" t="n">
        <v>37950</v>
      </c>
      <c r="C8810" s="885" t="s">
        <v>32470</v>
      </c>
      <c r="D8810" s="884" t="s">
        <v>28605</v>
      </c>
      <c r="E8810" s="884" t="s">
        <v>17681</v>
      </c>
      <c r="F8810" s="884" t="s">
        <v>17681</v>
      </c>
    </row>
    <row r="8811" customFormat="false" ht="15" hidden="false" customHeight="false" outlineLevel="0" collapsed="false">
      <c r="A8811" s="884" t="s">
        <v>28603</v>
      </c>
      <c r="B8811" s="884" t="n">
        <v>37949</v>
      </c>
      <c r="C8811" s="885" t="s">
        <v>32471</v>
      </c>
      <c r="D8811" s="884" t="s">
        <v>28605</v>
      </c>
      <c r="E8811" s="884" t="s">
        <v>9056</v>
      </c>
      <c r="F8811" s="884" t="s">
        <v>9056</v>
      </c>
    </row>
    <row r="8812" customFormat="false" ht="15" hidden="false" customHeight="false" outlineLevel="0" collapsed="false">
      <c r="A8812" s="884" t="s">
        <v>28603</v>
      </c>
      <c r="B8812" s="884" t="n">
        <v>3526</v>
      </c>
      <c r="C8812" s="885" t="s">
        <v>32472</v>
      </c>
      <c r="D8812" s="884" t="s">
        <v>28605</v>
      </c>
      <c r="E8812" s="884" t="s">
        <v>12185</v>
      </c>
      <c r="F8812" s="884" t="s">
        <v>12185</v>
      </c>
    </row>
    <row r="8813" customFormat="false" ht="15" hidden="false" customHeight="false" outlineLevel="0" collapsed="false">
      <c r="A8813" s="884" t="s">
        <v>28603</v>
      </c>
      <c r="B8813" s="884" t="n">
        <v>3509</v>
      </c>
      <c r="C8813" s="885" t="s">
        <v>32473</v>
      </c>
      <c r="D8813" s="884" t="s">
        <v>28605</v>
      </c>
      <c r="E8813" s="884" t="s">
        <v>11563</v>
      </c>
      <c r="F8813" s="884" t="s">
        <v>11563</v>
      </c>
    </row>
    <row r="8814" customFormat="false" ht="15" hidden="false" customHeight="false" outlineLevel="0" collapsed="false">
      <c r="A8814" s="884" t="s">
        <v>28603</v>
      </c>
      <c r="B8814" s="884" t="n">
        <v>3530</v>
      </c>
      <c r="C8814" s="885" t="s">
        <v>32474</v>
      </c>
      <c r="D8814" s="884" t="s">
        <v>28605</v>
      </c>
      <c r="E8814" s="884" t="s">
        <v>32475</v>
      </c>
      <c r="F8814" s="884" t="s">
        <v>32475</v>
      </c>
    </row>
    <row r="8815" customFormat="false" ht="15" hidden="false" customHeight="false" outlineLevel="0" collapsed="false">
      <c r="A8815" s="884" t="s">
        <v>28603</v>
      </c>
      <c r="B8815" s="884" t="n">
        <v>3542</v>
      </c>
      <c r="C8815" s="885" t="s">
        <v>32476</v>
      </c>
      <c r="D8815" s="884" t="s">
        <v>28605</v>
      </c>
      <c r="E8815" s="884" t="s">
        <v>11053</v>
      </c>
      <c r="F8815" s="884" t="s">
        <v>11053</v>
      </c>
    </row>
    <row r="8816" customFormat="false" ht="15" hidden="false" customHeight="false" outlineLevel="0" collapsed="false">
      <c r="A8816" s="884" t="s">
        <v>28603</v>
      </c>
      <c r="B8816" s="884" t="n">
        <v>3529</v>
      </c>
      <c r="C8816" s="885" t="s">
        <v>32477</v>
      </c>
      <c r="D8816" s="884" t="s">
        <v>28605</v>
      </c>
      <c r="E8816" s="884" t="s">
        <v>10307</v>
      </c>
      <c r="F8816" s="884" t="s">
        <v>10307</v>
      </c>
    </row>
    <row r="8817" customFormat="false" ht="15" hidden="false" customHeight="false" outlineLevel="0" collapsed="false">
      <c r="A8817" s="884" t="s">
        <v>28603</v>
      </c>
      <c r="B8817" s="884" t="n">
        <v>3536</v>
      </c>
      <c r="C8817" s="885" t="s">
        <v>32478</v>
      </c>
      <c r="D8817" s="884" t="s">
        <v>28605</v>
      </c>
      <c r="E8817" s="884" t="s">
        <v>10936</v>
      </c>
      <c r="F8817" s="884" t="s">
        <v>10936</v>
      </c>
    </row>
    <row r="8818" customFormat="false" ht="15" hidden="false" customHeight="false" outlineLevel="0" collapsed="false">
      <c r="A8818" s="884" t="s">
        <v>28603</v>
      </c>
      <c r="B8818" s="884" t="n">
        <v>3535</v>
      </c>
      <c r="C8818" s="885" t="s">
        <v>32479</v>
      </c>
      <c r="D8818" s="884" t="s">
        <v>28605</v>
      </c>
      <c r="E8818" s="884" t="s">
        <v>11152</v>
      </c>
      <c r="F8818" s="884" t="s">
        <v>11152</v>
      </c>
    </row>
    <row r="8819" customFormat="false" ht="15" hidden="false" customHeight="false" outlineLevel="0" collapsed="false">
      <c r="A8819" s="884" t="s">
        <v>28603</v>
      </c>
      <c r="B8819" s="884" t="n">
        <v>3540</v>
      </c>
      <c r="C8819" s="885" t="s">
        <v>32480</v>
      </c>
      <c r="D8819" s="884" t="s">
        <v>28605</v>
      </c>
      <c r="E8819" s="884" t="s">
        <v>19499</v>
      </c>
      <c r="F8819" s="884" t="s">
        <v>19499</v>
      </c>
    </row>
    <row r="8820" customFormat="false" ht="15" hidden="false" customHeight="false" outlineLevel="0" collapsed="false">
      <c r="A8820" s="884" t="s">
        <v>28603</v>
      </c>
      <c r="B8820" s="884" t="n">
        <v>3539</v>
      </c>
      <c r="C8820" s="885" t="s">
        <v>32481</v>
      </c>
      <c r="D8820" s="884" t="s">
        <v>28605</v>
      </c>
      <c r="E8820" s="884" t="s">
        <v>23214</v>
      </c>
      <c r="F8820" s="884" t="s">
        <v>23214</v>
      </c>
    </row>
    <row r="8821" customFormat="false" ht="15" hidden="false" customHeight="false" outlineLevel="0" collapsed="false">
      <c r="A8821" s="884" t="s">
        <v>28603</v>
      </c>
      <c r="B8821" s="884" t="n">
        <v>3513</v>
      </c>
      <c r="C8821" s="885" t="s">
        <v>32482</v>
      </c>
      <c r="D8821" s="884" t="s">
        <v>28605</v>
      </c>
      <c r="E8821" s="884" t="s">
        <v>20702</v>
      </c>
      <c r="F8821" s="884" t="s">
        <v>20702</v>
      </c>
    </row>
    <row r="8822" customFormat="false" ht="15" hidden="false" customHeight="false" outlineLevel="0" collapsed="false">
      <c r="A8822" s="884" t="s">
        <v>28603</v>
      </c>
      <c r="B8822" s="884" t="n">
        <v>3492</v>
      </c>
      <c r="C8822" s="885" t="s">
        <v>32483</v>
      </c>
      <c r="D8822" s="884" t="s">
        <v>28605</v>
      </c>
      <c r="E8822" s="884" t="s">
        <v>17486</v>
      </c>
      <c r="F8822" s="884" t="s">
        <v>17486</v>
      </c>
    </row>
    <row r="8823" customFormat="false" ht="15" hidden="false" customHeight="false" outlineLevel="0" collapsed="false">
      <c r="A8823" s="884" t="s">
        <v>28603</v>
      </c>
      <c r="B8823" s="884" t="n">
        <v>3491</v>
      </c>
      <c r="C8823" s="885" t="s">
        <v>32484</v>
      </c>
      <c r="D8823" s="884" t="s">
        <v>28605</v>
      </c>
      <c r="E8823" s="884" t="s">
        <v>21964</v>
      </c>
      <c r="F8823" s="884" t="s">
        <v>21964</v>
      </c>
    </row>
    <row r="8824" customFormat="false" ht="15" hidden="false" customHeight="false" outlineLevel="0" collapsed="false">
      <c r="A8824" s="884" t="s">
        <v>28603</v>
      </c>
      <c r="B8824" s="884" t="n">
        <v>3493</v>
      </c>
      <c r="C8824" s="885" t="s">
        <v>32485</v>
      </c>
      <c r="D8824" s="884" t="s">
        <v>28605</v>
      </c>
      <c r="E8824" s="884" t="s">
        <v>20251</v>
      </c>
      <c r="F8824" s="884" t="s">
        <v>20251</v>
      </c>
    </row>
    <row r="8825" customFormat="false" ht="15" hidden="false" customHeight="false" outlineLevel="0" collapsed="false">
      <c r="A8825" s="884" t="s">
        <v>28603</v>
      </c>
      <c r="B8825" s="884" t="n">
        <v>12628</v>
      </c>
      <c r="C8825" s="885" t="s">
        <v>32486</v>
      </c>
      <c r="D8825" s="884" t="s">
        <v>28605</v>
      </c>
      <c r="E8825" s="884" t="s">
        <v>11158</v>
      </c>
      <c r="F8825" s="884" t="s">
        <v>11158</v>
      </c>
    </row>
    <row r="8826" customFormat="false" ht="15" hidden="false" customHeight="false" outlineLevel="0" collapsed="false">
      <c r="A8826" s="884" t="s">
        <v>28603</v>
      </c>
      <c r="B8826" s="884" t="n">
        <v>12629</v>
      </c>
      <c r="C8826" s="885" t="s">
        <v>32487</v>
      </c>
      <c r="D8826" s="884" t="s">
        <v>28605</v>
      </c>
      <c r="E8826" s="884" t="s">
        <v>11794</v>
      </c>
      <c r="F8826" s="884" t="s">
        <v>11794</v>
      </c>
    </row>
    <row r="8827" customFormat="false" ht="15" hidden="false" customHeight="false" outlineLevel="0" collapsed="false">
      <c r="A8827" s="884" t="s">
        <v>28603</v>
      </c>
      <c r="B8827" s="884" t="n">
        <v>3481</v>
      </c>
      <c r="C8827" s="885" t="s">
        <v>32488</v>
      </c>
      <c r="D8827" s="884" t="s">
        <v>28605</v>
      </c>
      <c r="E8827" s="884" t="s">
        <v>32489</v>
      </c>
      <c r="F8827" s="884" t="s">
        <v>32489</v>
      </c>
    </row>
    <row r="8828" customFormat="false" ht="15" hidden="false" customHeight="false" outlineLevel="0" collapsed="false">
      <c r="A8828" s="884" t="s">
        <v>28603</v>
      </c>
      <c r="B8828" s="884" t="n">
        <v>3510</v>
      </c>
      <c r="C8828" s="885" t="s">
        <v>32490</v>
      </c>
      <c r="D8828" s="884" t="s">
        <v>28605</v>
      </c>
      <c r="E8828" s="884" t="s">
        <v>18701</v>
      </c>
      <c r="F8828" s="884" t="s">
        <v>18701</v>
      </c>
    </row>
    <row r="8829" customFormat="false" ht="15" hidden="false" customHeight="false" outlineLevel="0" collapsed="false">
      <c r="A8829" s="884" t="s">
        <v>28603</v>
      </c>
      <c r="B8829" s="884" t="n">
        <v>3508</v>
      </c>
      <c r="C8829" s="885" t="s">
        <v>32491</v>
      </c>
      <c r="D8829" s="884" t="s">
        <v>28605</v>
      </c>
      <c r="E8829" s="884" t="s">
        <v>20405</v>
      </c>
      <c r="F8829" s="884" t="s">
        <v>20405</v>
      </c>
    </row>
    <row r="8830" customFormat="false" ht="15" hidden="false" customHeight="false" outlineLevel="0" collapsed="false">
      <c r="A8830" s="884" t="s">
        <v>28603</v>
      </c>
      <c r="B8830" s="884" t="n">
        <v>38939</v>
      </c>
      <c r="C8830" s="885" t="s">
        <v>32492</v>
      </c>
      <c r="D8830" s="884" t="s">
        <v>28605</v>
      </c>
      <c r="E8830" s="884" t="s">
        <v>21598</v>
      </c>
      <c r="F8830" s="884" t="s">
        <v>21598</v>
      </c>
    </row>
    <row r="8831" customFormat="false" ht="15" hidden="false" customHeight="false" outlineLevel="0" collapsed="false">
      <c r="A8831" s="884" t="s">
        <v>28603</v>
      </c>
      <c r="B8831" s="884" t="n">
        <v>38940</v>
      </c>
      <c r="C8831" s="885" t="s">
        <v>32493</v>
      </c>
      <c r="D8831" s="884" t="s">
        <v>28605</v>
      </c>
      <c r="E8831" s="884" t="s">
        <v>20566</v>
      </c>
      <c r="F8831" s="884" t="s">
        <v>20566</v>
      </c>
    </row>
    <row r="8832" customFormat="false" ht="15" hidden="false" customHeight="false" outlineLevel="0" collapsed="false">
      <c r="A8832" s="884" t="s">
        <v>28603</v>
      </c>
      <c r="B8832" s="884" t="n">
        <v>38941</v>
      </c>
      <c r="C8832" s="885" t="s">
        <v>32494</v>
      </c>
      <c r="D8832" s="884" t="s">
        <v>28605</v>
      </c>
      <c r="E8832" s="884" t="s">
        <v>21115</v>
      </c>
      <c r="F8832" s="884" t="s">
        <v>21115</v>
      </c>
    </row>
    <row r="8833" customFormat="false" ht="15" hidden="false" customHeight="false" outlineLevel="0" collapsed="false">
      <c r="A8833" s="884" t="s">
        <v>28603</v>
      </c>
      <c r="B8833" s="884" t="n">
        <v>38942</v>
      </c>
      <c r="C8833" s="885" t="s">
        <v>32495</v>
      </c>
      <c r="D8833" s="884" t="s">
        <v>28605</v>
      </c>
      <c r="E8833" s="884" t="s">
        <v>10083</v>
      </c>
      <c r="F8833" s="884" t="s">
        <v>10083</v>
      </c>
    </row>
    <row r="8834" customFormat="false" ht="15" hidden="false" customHeight="false" outlineLevel="0" collapsed="false">
      <c r="A8834" s="884" t="s">
        <v>28603</v>
      </c>
      <c r="B8834" s="884" t="n">
        <v>38987</v>
      </c>
      <c r="C8834" s="885" t="s">
        <v>32496</v>
      </c>
      <c r="D8834" s="884" t="s">
        <v>28605</v>
      </c>
      <c r="E8834" s="884" t="s">
        <v>11367</v>
      </c>
      <c r="F8834" s="884" t="s">
        <v>11367</v>
      </c>
    </row>
    <row r="8835" customFormat="false" ht="15" hidden="false" customHeight="false" outlineLevel="0" collapsed="false">
      <c r="A8835" s="884" t="s">
        <v>28603</v>
      </c>
      <c r="B8835" s="884" t="n">
        <v>38988</v>
      </c>
      <c r="C8835" s="885" t="s">
        <v>32497</v>
      </c>
      <c r="D8835" s="884" t="s">
        <v>28605</v>
      </c>
      <c r="E8835" s="884" t="s">
        <v>27454</v>
      </c>
      <c r="F8835" s="884" t="s">
        <v>27454</v>
      </c>
    </row>
    <row r="8836" customFormat="false" ht="15" hidden="false" customHeight="false" outlineLevel="0" collapsed="false">
      <c r="A8836" s="884" t="s">
        <v>28603</v>
      </c>
      <c r="B8836" s="884" t="n">
        <v>38989</v>
      </c>
      <c r="C8836" s="885" t="s">
        <v>32498</v>
      </c>
      <c r="D8836" s="884" t="s">
        <v>28605</v>
      </c>
      <c r="E8836" s="884" t="s">
        <v>29135</v>
      </c>
      <c r="F8836" s="884" t="s">
        <v>29135</v>
      </c>
    </row>
    <row r="8837" customFormat="false" ht="15" hidden="false" customHeight="false" outlineLevel="0" collapsed="false">
      <c r="A8837" s="884" t="s">
        <v>28603</v>
      </c>
      <c r="B8837" s="884" t="n">
        <v>38990</v>
      </c>
      <c r="C8837" s="885" t="s">
        <v>32499</v>
      </c>
      <c r="D8837" s="884" t="s">
        <v>28605</v>
      </c>
      <c r="E8837" s="884" t="s">
        <v>22009</v>
      </c>
      <c r="F8837" s="884" t="s">
        <v>22009</v>
      </c>
    </row>
    <row r="8838" customFormat="false" ht="15" hidden="false" customHeight="false" outlineLevel="0" collapsed="false">
      <c r="A8838" s="884" t="s">
        <v>28603</v>
      </c>
      <c r="B8838" s="884" t="n">
        <v>38991</v>
      </c>
      <c r="C8838" s="885" t="s">
        <v>32500</v>
      </c>
      <c r="D8838" s="884" t="s">
        <v>28605</v>
      </c>
      <c r="E8838" s="884" t="s">
        <v>32501</v>
      </c>
      <c r="F8838" s="884" t="s">
        <v>32501</v>
      </c>
    </row>
    <row r="8839" customFormat="false" ht="15" hidden="false" customHeight="false" outlineLevel="0" collapsed="false">
      <c r="A8839" s="884" t="s">
        <v>28603</v>
      </c>
      <c r="B8839" s="884" t="n">
        <v>38913</v>
      </c>
      <c r="C8839" s="885" t="s">
        <v>32502</v>
      </c>
      <c r="D8839" s="884" t="s">
        <v>28605</v>
      </c>
      <c r="E8839" s="884" t="s">
        <v>19538</v>
      </c>
      <c r="F8839" s="884" t="s">
        <v>19538</v>
      </c>
    </row>
    <row r="8840" customFormat="false" ht="15" hidden="false" customHeight="false" outlineLevel="0" collapsed="false">
      <c r="A8840" s="884" t="s">
        <v>28603</v>
      </c>
      <c r="B8840" s="884" t="n">
        <v>38914</v>
      </c>
      <c r="C8840" s="885" t="s">
        <v>32503</v>
      </c>
      <c r="D8840" s="884" t="s">
        <v>28605</v>
      </c>
      <c r="E8840" s="884" t="s">
        <v>15058</v>
      </c>
      <c r="F8840" s="884" t="s">
        <v>15058</v>
      </c>
    </row>
    <row r="8841" customFormat="false" ht="15" hidden="false" customHeight="false" outlineLevel="0" collapsed="false">
      <c r="A8841" s="884" t="s">
        <v>28603</v>
      </c>
      <c r="B8841" s="884" t="n">
        <v>38915</v>
      </c>
      <c r="C8841" s="885" t="s">
        <v>32504</v>
      </c>
      <c r="D8841" s="884" t="s">
        <v>28605</v>
      </c>
      <c r="E8841" s="884" t="s">
        <v>19733</v>
      </c>
      <c r="F8841" s="884" t="s">
        <v>19733</v>
      </c>
    </row>
    <row r="8842" customFormat="false" ht="15" hidden="false" customHeight="false" outlineLevel="0" collapsed="false">
      <c r="A8842" s="884" t="s">
        <v>28603</v>
      </c>
      <c r="B8842" s="884" t="n">
        <v>38916</v>
      </c>
      <c r="C8842" s="885" t="s">
        <v>32505</v>
      </c>
      <c r="D8842" s="884" t="s">
        <v>28605</v>
      </c>
      <c r="E8842" s="884" t="s">
        <v>17294</v>
      </c>
      <c r="F8842" s="884" t="s">
        <v>17294</v>
      </c>
    </row>
    <row r="8843" customFormat="false" ht="15" hidden="false" customHeight="false" outlineLevel="0" collapsed="false">
      <c r="A8843" s="884" t="s">
        <v>28603</v>
      </c>
      <c r="B8843" s="884" t="n">
        <v>39300</v>
      </c>
      <c r="C8843" s="885" t="s">
        <v>32506</v>
      </c>
      <c r="D8843" s="884" t="s">
        <v>28605</v>
      </c>
      <c r="E8843" s="884" t="s">
        <v>32507</v>
      </c>
      <c r="F8843" s="884" t="s">
        <v>32507</v>
      </c>
    </row>
    <row r="8844" customFormat="false" ht="15" hidden="false" customHeight="false" outlineLevel="0" collapsed="false">
      <c r="A8844" s="884" t="s">
        <v>28603</v>
      </c>
      <c r="B8844" s="884" t="n">
        <v>39301</v>
      </c>
      <c r="C8844" s="885" t="s">
        <v>32508</v>
      </c>
      <c r="D8844" s="884" t="s">
        <v>28605</v>
      </c>
      <c r="E8844" s="884" t="s">
        <v>23618</v>
      </c>
      <c r="F8844" s="884" t="s">
        <v>23618</v>
      </c>
    </row>
    <row r="8845" customFormat="false" ht="15" hidden="false" customHeight="false" outlineLevel="0" collapsed="false">
      <c r="A8845" s="884" t="s">
        <v>28603</v>
      </c>
      <c r="B8845" s="884" t="n">
        <v>39302</v>
      </c>
      <c r="C8845" s="885" t="s">
        <v>32509</v>
      </c>
      <c r="D8845" s="884" t="s">
        <v>28605</v>
      </c>
      <c r="E8845" s="884" t="s">
        <v>32510</v>
      </c>
      <c r="F8845" s="884" t="s">
        <v>32510</v>
      </c>
    </row>
    <row r="8846" customFormat="false" ht="15" hidden="false" customHeight="false" outlineLevel="0" collapsed="false">
      <c r="A8846" s="884" t="s">
        <v>28603</v>
      </c>
      <c r="B8846" s="884" t="n">
        <v>39303</v>
      </c>
      <c r="C8846" s="885" t="s">
        <v>32511</v>
      </c>
      <c r="D8846" s="884" t="s">
        <v>28605</v>
      </c>
      <c r="E8846" s="884" t="s">
        <v>32512</v>
      </c>
      <c r="F8846" s="884" t="s">
        <v>32512</v>
      </c>
    </row>
    <row r="8847" customFormat="false" ht="23.25" hidden="false" customHeight="false" outlineLevel="0" collapsed="false">
      <c r="A8847" s="884" t="s">
        <v>28603</v>
      </c>
      <c r="B8847" s="884" t="n">
        <v>38923</v>
      </c>
      <c r="C8847" s="885" t="s">
        <v>32513</v>
      </c>
      <c r="D8847" s="884" t="s">
        <v>28605</v>
      </c>
      <c r="E8847" s="884" t="s">
        <v>29334</v>
      </c>
      <c r="F8847" s="884" t="s">
        <v>29334</v>
      </c>
    </row>
    <row r="8848" customFormat="false" ht="23.25" hidden="false" customHeight="false" outlineLevel="0" collapsed="false">
      <c r="A8848" s="884" t="s">
        <v>28603</v>
      </c>
      <c r="B8848" s="884" t="n">
        <v>38925</v>
      </c>
      <c r="C8848" s="885" t="s">
        <v>32514</v>
      </c>
      <c r="D8848" s="884" t="s">
        <v>28605</v>
      </c>
      <c r="E8848" s="884" t="s">
        <v>20360</v>
      </c>
      <c r="F8848" s="884" t="s">
        <v>20360</v>
      </c>
    </row>
    <row r="8849" customFormat="false" ht="23.25" hidden="false" customHeight="false" outlineLevel="0" collapsed="false">
      <c r="A8849" s="884" t="s">
        <v>28603</v>
      </c>
      <c r="B8849" s="884" t="n">
        <v>38926</v>
      </c>
      <c r="C8849" s="885" t="s">
        <v>32515</v>
      </c>
      <c r="D8849" s="884" t="s">
        <v>28605</v>
      </c>
      <c r="E8849" s="884" t="s">
        <v>24696</v>
      </c>
      <c r="F8849" s="884" t="s">
        <v>24696</v>
      </c>
    </row>
    <row r="8850" customFormat="false" ht="23.25" hidden="false" customHeight="false" outlineLevel="0" collapsed="false">
      <c r="A8850" s="884" t="s">
        <v>28603</v>
      </c>
      <c r="B8850" s="884" t="n">
        <v>38927</v>
      </c>
      <c r="C8850" s="885" t="s">
        <v>32516</v>
      </c>
      <c r="D8850" s="884" t="s">
        <v>28605</v>
      </c>
      <c r="E8850" s="884" t="s">
        <v>32517</v>
      </c>
      <c r="F8850" s="884" t="s">
        <v>32517</v>
      </c>
    </row>
    <row r="8851" customFormat="false" ht="23.25" hidden="false" customHeight="false" outlineLevel="0" collapsed="false">
      <c r="A8851" s="884" t="s">
        <v>28603</v>
      </c>
      <c r="B8851" s="884" t="n">
        <v>39304</v>
      </c>
      <c r="C8851" s="885" t="s">
        <v>32518</v>
      </c>
      <c r="D8851" s="884" t="s">
        <v>28605</v>
      </c>
      <c r="E8851" s="884" t="s">
        <v>17226</v>
      </c>
      <c r="F8851" s="884" t="s">
        <v>17226</v>
      </c>
    </row>
    <row r="8852" customFormat="false" ht="23.25" hidden="false" customHeight="false" outlineLevel="0" collapsed="false">
      <c r="A8852" s="884" t="s">
        <v>28603</v>
      </c>
      <c r="B8852" s="884" t="n">
        <v>38924</v>
      </c>
      <c r="C8852" s="885" t="s">
        <v>32519</v>
      </c>
      <c r="D8852" s="884" t="s">
        <v>28605</v>
      </c>
      <c r="E8852" s="884" t="s">
        <v>20309</v>
      </c>
      <c r="F8852" s="884" t="s">
        <v>20309</v>
      </c>
    </row>
    <row r="8853" customFormat="false" ht="23.25" hidden="false" customHeight="false" outlineLevel="0" collapsed="false">
      <c r="A8853" s="884" t="s">
        <v>28603</v>
      </c>
      <c r="B8853" s="884" t="n">
        <v>39305</v>
      </c>
      <c r="C8853" s="885" t="s">
        <v>32520</v>
      </c>
      <c r="D8853" s="884" t="s">
        <v>28605</v>
      </c>
      <c r="E8853" s="884" t="s">
        <v>31522</v>
      </c>
      <c r="F8853" s="884" t="s">
        <v>31522</v>
      </c>
    </row>
    <row r="8854" customFormat="false" ht="23.25" hidden="false" customHeight="false" outlineLevel="0" collapsed="false">
      <c r="A8854" s="884" t="s">
        <v>28603</v>
      </c>
      <c r="B8854" s="884" t="n">
        <v>39306</v>
      </c>
      <c r="C8854" s="885" t="s">
        <v>32521</v>
      </c>
      <c r="D8854" s="884" t="s">
        <v>28605</v>
      </c>
      <c r="E8854" s="884" t="s">
        <v>20200</v>
      </c>
      <c r="F8854" s="884" t="s">
        <v>20200</v>
      </c>
    </row>
    <row r="8855" customFormat="false" ht="23.25" hidden="false" customHeight="false" outlineLevel="0" collapsed="false">
      <c r="A8855" s="884" t="s">
        <v>28603</v>
      </c>
      <c r="B8855" s="884" t="n">
        <v>38928</v>
      </c>
      <c r="C8855" s="885" t="s">
        <v>32522</v>
      </c>
      <c r="D8855" s="884" t="s">
        <v>28605</v>
      </c>
      <c r="E8855" s="884" t="s">
        <v>12134</v>
      </c>
      <c r="F8855" s="884" t="s">
        <v>12134</v>
      </c>
    </row>
    <row r="8856" customFormat="false" ht="23.25" hidden="false" customHeight="false" outlineLevel="0" collapsed="false">
      <c r="A8856" s="884" t="s">
        <v>28603</v>
      </c>
      <c r="B8856" s="884" t="n">
        <v>38929</v>
      </c>
      <c r="C8856" s="885" t="s">
        <v>32523</v>
      </c>
      <c r="D8856" s="884" t="s">
        <v>28605</v>
      </c>
      <c r="E8856" s="884" t="s">
        <v>19042</v>
      </c>
      <c r="F8856" s="884" t="s">
        <v>19042</v>
      </c>
    </row>
    <row r="8857" customFormat="false" ht="23.25" hidden="false" customHeight="false" outlineLevel="0" collapsed="false">
      <c r="A8857" s="884" t="s">
        <v>28603</v>
      </c>
      <c r="B8857" s="884" t="n">
        <v>39307</v>
      </c>
      <c r="C8857" s="885" t="s">
        <v>32524</v>
      </c>
      <c r="D8857" s="884" t="s">
        <v>28605</v>
      </c>
      <c r="E8857" s="884" t="s">
        <v>32525</v>
      </c>
      <c r="F8857" s="884" t="s">
        <v>32525</v>
      </c>
    </row>
    <row r="8858" customFormat="false" ht="23.25" hidden="false" customHeight="false" outlineLevel="0" collapsed="false">
      <c r="A8858" s="884" t="s">
        <v>28603</v>
      </c>
      <c r="B8858" s="884" t="n">
        <v>38930</v>
      </c>
      <c r="C8858" s="885" t="s">
        <v>32526</v>
      </c>
      <c r="D8858" s="884" t="s">
        <v>28605</v>
      </c>
      <c r="E8858" s="884" t="s">
        <v>20865</v>
      </c>
      <c r="F8858" s="884" t="s">
        <v>20865</v>
      </c>
    </row>
    <row r="8859" customFormat="false" ht="23.25" hidden="false" customHeight="false" outlineLevel="0" collapsed="false">
      <c r="A8859" s="884" t="s">
        <v>28603</v>
      </c>
      <c r="B8859" s="884" t="n">
        <v>38931</v>
      </c>
      <c r="C8859" s="885" t="s">
        <v>32527</v>
      </c>
      <c r="D8859" s="884" t="s">
        <v>28605</v>
      </c>
      <c r="E8859" s="884" t="s">
        <v>8912</v>
      </c>
      <c r="F8859" s="884" t="s">
        <v>8912</v>
      </c>
    </row>
    <row r="8860" customFormat="false" ht="23.25" hidden="false" customHeight="false" outlineLevel="0" collapsed="false">
      <c r="A8860" s="884" t="s">
        <v>28603</v>
      </c>
      <c r="B8860" s="884" t="n">
        <v>38932</v>
      </c>
      <c r="C8860" s="885" t="s">
        <v>32528</v>
      </c>
      <c r="D8860" s="884" t="s">
        <v>28605</v>
      </c>
      <c r="E8860" s="884" t="s">
        <v>32529</v>
      </c>
      <c r="F8860" s="884" t="s">
        <v>32529</v>
      </c>
    </row>
    <row r="8861" customFormat="false" ht="23.25" hidden="false" customHeight="false" outlineLevel="0" collapsed="false">
      <c r="A8861" s="884" t="s">
        <v>28603</v>
      </c>
      <c r="B8861" s="884" t="n">
        <v>38934</v>
      </c>
      <c r="C8861" s="885" t="s">
        <v>32530</v>
      </c>
      <c r="D8861" s="884" t="s">
        <v>28605</v>
      </c>
      <c r="E8861" s="884" t="s">
        <v>23178</v>
      </c>
      <c r="F8861" s="884" t="s">
        <v>23178</v>
      </c>
    </row>
    <row r="8862" customFormat="false" ht="23.25" hidden="false" customHeight="false" outlineLevel="0" collapsed="false">
      <c r="A8862" s="884" t="s">
        <v>28603</v>
      </c>
      <c r="B8862" s="884" t="n">
        <v>38935</v>
      </c>
      <c r="C8862" s="885" t="s">
        <v>32531</v>
      </c>
      <c r="D8862" s="884" t="s">
        <v>28605</v>
      </c>
      <c r="E8862" s="884" t="s">
        <v>28767</v>
      </c>
      <c r="F8862" s="884" t="s">
        <v>28767</v>
      </c>
    </row>
    <row r="8863" customFormat="false" ht="23.25" hidden="false" customHeight="false" outlineLevel="0" collapsed="false">
      <c r="A8863" s="884" t="s">
        <v>28603</v>
      </c>
      <c r="B8863" s="884" t="n">
        <v>38936</v>
      </c>
      <c r="C8863" s="885" t="s">
        <v>32532</v>
      </c>
      <c r="D8863" s="884" t="s">
        <v>28605</v>
      </c>
      <c r="E8863" s="884" t="s">
        <v>15005</v>
      </c>
      <c r="F8863" s="884" t="s">
        <v>15005</v>
      </c>
    </row>
    <row r="8864" customFormat="false" ht="23.25" hidden="false" customHeight="false" outlineLevel="0" collapsed="false">
      <c r="A8864" s="884" t="s">
        <v>28603</v>
      </c>
      <c r="B8864" s="884" t="n">
        <v>38937</v>
      </c>
      <c r="C8864" s="885" t="s">
        <v>32533</v>
      </c>
      <c r="D8864" s="884" t="s">
        <v>28605</v>
      </c>
      <c r="E8864" s="884" t="s">
        <v>32534</v>
      </c>
      <c r="F8864" s="884" t="s">
        <v>32534</v>
      </c>
    </row>
    <row r="8865" customFormat="false" ht="23.25" hidden="false" customHeight="false" outlineLevel="0" collapsed="false">
      <c r="A8865" s="884" t="s">
        <v>28603</v>
      </c>
      <c r="B8865" s="884" t="n">
        <v>38938</v>
      </c>
      <c r="C8865" s="885" t="s">
        <v>32535</v>
      </c>
      <c r="D8865" s="884" t="s">
        <v>28605</v>
      </c>
      <c r="E8865" s="884" t="s">
        <v>32536</v>
      </c>
      <c r="F8865" s="884" t="s">
        <v>32536</v>
      </c>
    </row>
    <row r="8866" customFormat="false" ht="15" hidden="false" customHeight="false" outlineLevel="0" collapsed="false">
      <c r="A8866" s="884" t="s">
        <v>28603</v>
      </c>
      <c r="B8866" s="884" t="n">
        <v>3489</v>
      </c>
      <c r="C8866" s="885" t="s">
        <v>32537</v>
      </c>
      <c r="D8866" s="884" t="s">
        <v>28605</v>
      </c>
      <c r="E8866" s="884" t="s">
        <v>29734</v>
      </c>
      <c r="F8866" s="884" t="s">
        <v>29734</v>
      </c>
    </row>
    <row r="8867" customFormat="false" ht="15" hidden="false" customHeight="false" outlineLevel="0" collapsed="false">
      <c r="A8867" s="884" t="s">
        <v>28603</v>
      </c>
      <c r="B8867" s="884" t="n">
        <v>20151</v>
      </c>
      <c r="C8867" s="885" t="s">
        <v>32538</v>
      </c>
      <c r="D8867" s="884" t="s">
        <v>28605</v>
      </c>
      <c r="E8867" s="884" t="s">
        <v>18569</v>
      </c>
      <c r="F8867" s="884" t="s">
        <v>18569</v>
      </c>
    </row>
    <row r="8868" customFormat="false" ht="15" hidden="false" customHeight="false" outlineLevel="0" collapsed="false">
      <c r="A8868" s="884" t="s">
        <v>28603</v>
      </c>
      <c r="B8868" s="884" t="n">
        <v>20152</v>
      </c>
      <c r="C8868" s="885" t="s">
        <v>32539</v>
      </c>
      <c r="D8868" s="884" t="s">
        <v>28605</v>
      </c>
      <c r="E8868" s="884" t="s">
        <v>18851</v>
      </c>
      <c r="F8868" s="884" t="s">
        <v>18851</v>
      </c>
    </row>
    <row r="8869" customFormat="false" ht="15" hidden="false" customHeight="false" outlineLevel="0" collapsed="false">
      <c r="A8869" s="884" t="s">
        <v>28603</v>
      </c>
      <c r="B8869" s="884" t="n">
        <v>20148</v>
      </c>
      <c r="C8869" s="885" t="s">
        <v>32540</v>
      </c>
      <c r="D8869" s="884" t="s">
        <v>28605</v>
      </c>
      <c r="E8869" s="884" t="s">
        <v>9797</v>
      </c>
      <c r="F8869" s="884" t="s">
        <v>9797</v>
      </c>
    </row>
    <row r="8870" customFormat="false" ht="15" hidden="false" customHeight="false" outlineLevel="0" collapsed="false">
      <c r="A8870" s="884" t="s">
        <v>28603</v>
      </c>
      <c r="B8870" s="884" t="n">
        <v>20149</v>
      </c>
      <c r="C8870" s="885" t="s">
        <v>32541</v>
      </c>
      <c r="D8870" s="884" t="s">
        <v>28605</v>
      </c>
      <c r="E8870" s="884" t="s">
        <v>11548</v>
      </c>
      <c r="F8870" s="884" t="s">
        <v>11548</v>
      </c>
    </row>
    <row r="8871" customFormat="false" ht="15" hidden="false" customHeight="false" outlineLevel="0" collapsed="false">
      <c r="A8871" s="884" t="s">
        <v>28603</v>
      </c>
      <c r="B8871" s="884" t="n">
        <v>20150</v>
      </c>
      <c r="C8871" s="885" t="s">
        <v>32542</v>
      </c>
      <c r="D8871" s="884" t="s">
        <v>28605</v>
      </c>
      <c r="E8871" s="884" t="s">
        <v>9694</v>
      </c>
      <c r="F8871" s="884" t="s">
        <v>9694</v>
      </c>
    </row>
    <row r="8872" customFormat="false" ht="15" hidden="false" customHeight="false" outlineLevel="0" collapsed="false">
      <c r="A8872" s="884" t="s">
        <v>28603</v>
      </c>
      <c r="B8872" s="884" t="n">
        <v>20157</v>
      </c>
      <c r="C8872" s="885" t="s">
        <v>32543</v>
      </c>
      <c r="D8872" s="884" t="s">
        <v>28605</v>
      </c>
      <c r="E8872" s="884" t="s">
        <v>14983</v>
      </c>
      <c r="F8872" s="884" t="s">
        <v>14983</v>
      </c>
    </row>
    <row r="8873" customFormat="false" ht="15" hidden="false" customHeight="false" outlineLevel="0" collapsed="false">
      <c r="A8873" s="884" t="s">
        <v>28603</v>
      </c>
      <c r="B8873" s="884" t="n">
        <v>20158</v>
      </c>
      <c r="C8873" s="885" t="s">
        <v>32544</v>
      </c>
      <c r="D8873" s="884" t="s">
        <v>28605</v>
      </c>
      <c r="E8873" s="884" t="s">
        <v>32545</v>
      </c>
      <c r="F8873" s="884" t="s">
        <v>32545</v>
      </c>
    </row>
    <row r="8874" customFormat="false" ht="15" hidden="false" customHeight="false" outlineLevel="0" collapsed="false">
      <c r="A8874" s="884" t="s">
        <v>28603</v>
      </c>
      <c r="B8874" s="884" t="n">
        <v>20154</v>
      </c>
      <c r="C8874" s="885" t="s">
        <v>32546</v>
      </c>
      <c r="D8874" s="884" t="s">
        <v>28605</v>
      </c>
      <c r="E8874" s="884" t="s">
        <v>10389</v>
      </c>
      <c r="F8874" s="884" t="s">
        <v>10389</v>
      </c>
    </row>
    <row r="8875" customFormat="false" ht="15" hidden="false" customHeight="false" outlineLevel="0" collapsed="false">
      <c r="A8875" s="884" t="s">
        <v>28603</v>
      </c>
      <c r="B8875" s="884" t="n">
        <v>20155</v>
      </c>
      <c r="C8875" s="885" t="s">
        <v>32547</v>
      </c>
      <c r="D8875" s="884" t="s">
        <v>28605</v>
      </c>
      <c r="E8875" s="884" t="s">
        <v>15995</v>
      </c>
      <c r="F8875" s="884" t="s">
        <v>15995</v>
      </c>
    </row>
    <row r="8876" customFormat="false" ht="15" hidden="false" customHeight="false" outlineLevel="0" collapsed="false">
      <c r="A8876" s="884" t="s">
        <v>28603</v>
      </c>
      <c r="B8876" s="884" t="n">
        <v>20156</v>
      </c>
      <c r="C8876" s="885" t="s">
        <v>32548</v>
      </c>
      <c r="D8876" s="884" t="s">
        <v>28605</v>
      </c>
      <c r="E8876" s="884" t="s">
        <v>32549</v>
      </c>
      <c r="F8876" s="884" t="s">
        <v>32549</v>
      </c>
    </row>
    <row r="8877" customFormat="false" ht="15" hidden="false" customHeight="false" outlineLevel="0" collapsed="false">
      <c r="A8877" s="884" t="s">
        <v>28603</v>
      </c>
      <c r="B8877" s="884" t="n">
        <v>3512</v>
      </c>
      <c r="C8877" s="885" t="s">
        <v>32550</v>
      </c>
      <c r="D8877" s="884" t="s">
        <v>28605</v>
      </c>
      <c r="E8877" s="884" t="s">
        <v>32551</v>
      </c>
      <c r="F8877" s="884" t="s">
        <v>32551</v>
      </c>
    </row>
    <row r="8878" customFormat="false" ht="15" hidden="false" customHeight="false" outlineLevel="0" collapsed="false">
      <c r="A8878" s="884" t="s">
        <v>28603</v>
      </c>
      <c r="B8878" s="884" t="n">
        <v>3499</v>
      </c>
      <c r="C8878" s="885" t="s">
        <v>32552</v>
      </c>
      <c r="D8878" s="884" t="s">
        <v>28605</v>
      </c>
      <c r="E8878" s="884" t="s">
        <v>14959</v>
      </c>
      <c r="F8878" s="884" t="s">
        <v>14959</v>
      </c>
    </row>
    <row r="8879" customFormat="false" ht="15" hidden="false" customHeight="false" outlineLevel="0" collapsed="false">
      <c r="A8879" s="884" t="s">
        <v>28603</v>
      </c>
      <c r="B8879" s="884" t="n">
        <v>3500</v>
      </c>
      <c r="C8879" s="885" t="s">
        <v>32553</v>
      </c>
      <c r="D8879" s="884" t="s">
        <v>28605</v>
      </c>
      <c r="E8879" s="884" t="s">
        <v>23941</v>
      </c>
      <c r="F8879" s="884" t="s">
        <v>23941</v>
      </c>
    </row>
    <row r="8880" customFormat="false" ht="15" hidden="false" customHeight="false" outlineLevel="0" collapsed="false">
      <c r="A8880" s="884" t="s">
        <v>28603</v>
      </c>
      <c r="B8880" s="884" t="n">
        <v>3501</v>
      </c>
      <c r="C8880" s="885" t="s">
        <v>32554</v>
      </c>
      <c r="D8880" s="884" t="s">
        <v>28605</v>
      </c>
      <c r="E8880" s="884" t="s">
        <v>24865</v>
      </c>
      <c r="F8880" s="884" t="s">
        <v>24865</v>
      </c>
    </row>
    <row r="8881" customFormat="false" ht="15" hidden="false" customHeight="false" outlineLevel="0" collapsed="false">
      <c r="A8881" s="884" t="s">
        <v>28603</v>
      </c>
      <c r="B8881" s="884" t="n">
        <v>3502</v>
      </c>
      <c r="C8881" s="885" t="s">
        <v>32555</v>
      </c>
      <c r="D8881" s="884" t="s">
        <v>28605</v>
      </c>
      <c r="E8881" s="884" t="s">
        <v>16692</v>
      </c>
      <c r="F8881" s="884" t="s">
        <v>16692</v>
      </c>
    </row>
    <row r="8882" customFormat="false" ht="15" hidden="false" customHeight="false" outlineLevel="0" collapsed="false">
      <c r="A8882" s="884" t="s">
        <v>28603</v>
      </c>
      <c r="B8882" s="884" t="n">
        <v>3503</v>
      </c>
      <c r="C8882" s="885" t="s">
        <v>32556</v>
      </c>
      <c r="D8882" s="884" t="s">
        <v>28605</v>
      </c>
      <c r="E8882" s="884" t="s">
        <v>11779</v>
      </c>
      <c r="F8882" s="884" t="s">
        <v>11779</v>
      </c>
    </row>
    <row r="8883" customFormat="false" ht="15" hidden="false" customHeight="false" outlineLevel="0" collapsed="false">
      <c r="A8883" s="884" t="s">
        <v>28603</v>
      </c>
      <c r="B8883" s="884" t="n">
        <v>3477</v>
      </c>
      <c r="C8883" s="885" t="s">
        <v>32557</v>
      </c>
      <c r="D8883" s="884" t="s">
        <v>28605</v>
      </c>
      <c r="E8883" s="884" t="s">
        <v>29332</v>
      </c>
      <c r="F8883" s="884" t="s">
        <v>29332</v>
      </c>
    </row>
    <row r="8884" customFormat="false" ht="15" hidden="false" customHeight="false" outlineLevel="0" collapsed="false">
      <c r="A8884" s="884" t="s">
        <v>28603</v>
      </c>
      <c r="B8884" s="884" t="n">
        <v>3478</v>
      </c>
      <c r="C8884" s="885" t="s">
        <v>32558</v>
      </c>
      <c r="D8884" s="884" t="s">
        <v>28605</v>
      </c>
      <c r="E8884" s="884" t="s">
        <v>32559</v>
      </c>
      <c r="F8884" s="884" t="s">
        <v>32559</v>
      </c>
    </row>
    <row r="8885" customFormat="false" ht="15" hidden="false" customHeight="false" outlineLevel="0" collapsed="false">
      <c r="A8885" s="884" t="s">
        <v>28603</v>
      </c>
      <c r="B8885" s="884" t="n">
        <v>3525</v>
      </c>
      <c r="C8885" s="885" t="s">
        <v>32560</v>
      </c>
      <c r="D8885" s="884" t="s">
        <v>28605</v>
      </c>
      <c r="E8885" s="884" t="s">
        <v>32561</v>
      </c>
      <c r="F8885" s="884" t="s">
        <v>32561</v>
      </c>
    </row>
    <row r="8886" customFormat="false" ht="15" hidden="false" customHeight="false" outlineLevel="0" collapsed="false">
      <c r="A8886" s="884" t="s">
        <v>28603</v>
      </c>
      <c r="B8886" s="884" t="n">
        <v>3511</v>
      </c>
      <c r="C8886" s="885" t="s">
        <v>32562</v>
      </c>
      <c r="D8886" s="884" t="s">
        <v>28605</v>
      </c>
      <c r="E8886" s="884" t="s">
        <v>25260</v>
      </c>
      <c r="F8886" s="884" t="s">
        <v>25260</v>
      </c>
    </row>
    <row r="8887" customFormat="false" ht="23.25" hidden="false" customHeight="false" outlineLevel="0" collapsed="false">
      <c r="A8887" s="884" t="s">
        <v>28603</v>
      </c>
      <c r="B8887" s="884" t="n">
        <v>38917</v>
      </c>
      <c r="C8887" s="885" t="s">
        <v>32563</v>
      </c>
      <c r="D8887" s="884" t="s">
        <v>28605</v>
      </c>
      <c r="E8887" s="884" t="s">
        <v>25863</v>
      </c>
      <c r="F8887" s="884" t="s">
        <v>25863</v>
      </c>
    </row>
    <row r="8888" customFormat="false" ht="23.25" hidden="false" customHeight="false" outlineLevel="0" collapsed="false">
      <c r="A8888" s="884" t="s">
        <v>28603</v>
      </c>
      <c r="B8888" s="884" t="n">
        <v>38919</v>
      </c>
      <c r="C8888" s="885" t="s">
        <v>32564</v>
      </c>
      <c r="D8888" s="884" t="s">
        <v>28605</v>
      </c>
      <c r="E8888" s="884" t="s">
        <v>16716</v>
      </c>
      <c r="F8888" s="884" t="s">
        <v>16716</v>
      </c>
    </row>
    <row r="8889" customFormat="false" ht="23.25" hidden="false" customHeight="false" outlineLevel="0" collapsed="false">
      <c r="A8889" s="884" t="s">
        <v>28603</v>
      </c>
      <c r="B8889" s="884" t="n">
        <v>38922</v>
      </c>
      <c r="C8889" s="885" t="s">
        <v>32565</v>
      </c>
      <c r="D8889" s="884" t="s">
        <v>28605</v>
      </c>
      <c r="E8889" s="884" t="s">
        <v>32566</v>
      </c>
      <c r="F8889" s="884" t="s">
        <v>32566</v>
      </c>
    </row>
    <row r="8890" customFormat="false" ht="15" hidden="false" customHeight="false" outlineLevel="0" collapsed="false">
      <c r="A8890" s="884" t="s">
        <v>28603</v>
      </c>
      <c r="B8890" s="884" t="n">
        <v>38921</v>
      </c>
      <c r="C8890" s="885" t="s">
        <v>32567</v>
      </c>
      <c r="D8890" s="884" t="s">
        <v>28605</v>
      </c>
      <c r="E8890" s="884" t="s">
        <v>25115</v>
      </c>
      <c r="F8890" s="884" t="s">
        <v>25115</v>
      </c>
    </row>
    <row r="8891" customFormat="false" ht="15" hidden="false" customHeight="false" outlineLevel="0" collapsed="false">
      <c r="A8891" s="884" t="s">
        <v>28603</v>
      </c>
      <c r="B8891" s="884" t="n">
        <v>38918</v>
      </c>
      <c r="C8891" s="885" t="s">
        <v>32568</v>
      </c>
      <c r="D8891" s="884" t="s">
        <v>28605</v>
      </c>
      <c r="E8891" s="884" t="s">
        <v>11138</v>
      </c>
      <c r="F8891" s="884" t="s">
        <v>11138</v>
      </c>
    </row>
    <row r="8892" customFormat="false" ht="15" hidden="false" customHeight="false" outlineLevel="0" collapsed="false">
      <c r="A8892" s="884" t="s">
        <v>28603</v>
      </c>
      <c r="B8892" s="884" t="n">
        <v>38920</v>
      </c>
      <c r="C8892" s="885" t="s">
        <v>32569</v>
      </c>
      <c r="D8892" s="884" t="s">
        <v>28605</v>
      </c>
      <c r="E8892" s="884" t="s">
        <v>20254</v>
      </c>
      <c r="F8892" s="884" t="s">
        <v>20254</v>
      </c>
    </row>
    <row r="8893" customFormat="false" ht="23.25" hidden="false" customHeight="false" outlineLevel="0" collapsed="false">
      <c r="A8893" s="884" t="s">
        <v>28603</v>
      </c>
      <c r="B8893" s="884" t="n">
        <v>3104</v>
      </c>
      <c r="C8893" s="885" t="s">
        <v>32570</v>
      </c>
      <c r="D8893" s="884" t="s">
        <v>30773</v>
      </c>
      <c r="E8893" s="884" t="s">
        <v>17454</v>
      </c>
      <c r="F8893" s="884" t="s">
        <v>17454</v>
      </c>
    </row>
    <row r="8894" customFormat="false" ht="23.25" hidden="false" customHeight="false" outlineLevel="0" collapsed="false">
      <c r="A8894" s="884" t="s">
        <v>28603</v>
      </c>
      <c r="B8894" s="884" t="n">
        <v>12032</v>
      </c>
      <c r="C8894" s="885" t="s">
        <v>32571</v>
      </c>
      <c r="D8894" s="884" t="s">
        <v>29359</v>
      </c>
      <c r="E8894" s="884" t="s">
        <v>21227</v>
      </c>
      <c r="F8894" s="884" t="s">
        <v>21227</v>
      </c>
    </row>
    <row r="8895" customFormat="false" ht="23.25" hidden="false" customHeight="false" outlineLevel="0" collapsed="false">
      <c r="A8895" s="884" t="s">
        <v>28603</v>
      </c>
      <c r="B8895" s="884" t="n">
        <v>12030</v>
      </c>
      <c r="C8895" s="885" t="s">
        <v>32572</v>
      </c>
      <c r="D8895" s="884" t="s">
        <v>29359</v>
      </c>
      <c r="E8895" s="884" t="s">
        <v>17309</v>
      </c>
      <c r="F8895" s="884" t="s">
        <v>17309</v>
      </c>
    </row>
    <row r="8896" customFormat="false" ht="15" hidden="false" customHeight="false" outlineLevel="0" collapsed="false">
      <c r="A8896" s="884" t="s">
        <v>28603</v>
      </c>
      <c r="B8896" s="884" t="n">
        <v>10908</v>
      </c>
      <c r="C8896" s="885" t="s">
        <v>32573</v>
      </c>
      <c r="D8896" s="884" t="s">
        <v>28605</v>
      </c>
      <c r="E8896" s="884" t="s">
        <v>15852</v>
      </c>
      <c r="F8896" s="884" t="s">
        <v>15852</v>
      </c>
    </row>
    <row r="8897" customFormat="false" ht="15" hidden="false" customHeight="false" outlineLevel="0" collapsed="false">
      <c r="A8897" s="884" t="s">
        <v>28603</v>
      </c>
      <c r="B8897" s="884" t="n">
        <v>10909</v>
      </c>
      <c r="C8897" s="885" t="s">
        <v>32574</v>
      </c>
      <c r="D8897" s="884" t="s">
        <v>28605</v>
      </c>
      <c r="E8897" s="884" t="s">
        <v>19951</v>
      </c>
      <c r="F8897" s="884" t="s">
        <v>19951</v>
      </c>
    </row>
    <row r="8898" customFormat="false" ht="15" hidden="false" customHeight="false" outlineLevel="0" collapsed="false">
      <c r="A8898" s="884" t="s">
        <v>28603</v>
      </c>
      <c r="B8898" s="884" t="n">
        <v>3669</v>
      </c>
      <c r="C8898" s="885" t="s">
        <v>32575</v>
      </c>
      <c r="D8898" s="884" t="s">
        <v>28605</v>
      </c>
      <c r="E8898" s="884" t="s">
        <v>23737</v>
      </c>
      <c r="F8898" s="884" t="s">
        <v>23737</v>
      </c>
    </row>
    <row r="8899" customFormat="false" ht="15" hidden="false" customHeight="false" outlineLevel="0" collapsed="false">
      <c r="A8899" s="884" t="s">
        <v>28603</v>
      </c>
      <c r="B8899" s="884" t="n">
        <v>20138</v>
      </c>
      <c r="C8899" s="885" t="s">
        <v>32576</v>
      </c>
      <c r="D8899" s="884" t="s">
        <v>28605</v>
      </c>
      <c r="E8899" s="884" t="s">
        <v>20702</v>
      </c>
      <c r="F8899" s="884" t="s">
        <v>20702</v>
      </c>
    </row>
    <row r="8900" customFormat="false" ht="15" hidden="false" customHeight="false" outlineLevel="0" collapsed="false">
      <c r="A8900" s="884" t="s">
        <v>28603</v>
      </c>
      <c r="B8900" s="884" t="n">
        <v>20139</v>
      </c>
      <c r="C8900" s="885" t="s">
        <v>32577</v>
      </c>
      <c r="D8900" s="884" t="s">
        <v>28605</v>
      </c>
      <c r="E8900" s="884" t="s">
        <v>20052</v>
      </c>
      <c r="F8900" s="884" t="s">
        <v>20052</v>
      </c>
    </row>
    <row r="8901" customFormat="false" ht="15" hidden="false" customHeight="false" outlineLevel="0" collapsed="false">
      <c r="A8901" s="884" t="s">
        <v>28603</v>
      </c>
      <c r="B8901" s="884" t="n">
        <v>3668</v>
      </c>
      <c r="C8901" s="885" t="s">
        <v>32578</v>
      </c>
      <c r="D8901" s="884" t="s">
        <v>28605</v>
      </c>
      <c r="E8901" s="884" t="s">
        <v>13700</v>
      </c>
      <c r="F8901" s="884" t="s">
        <v>13700</v>
      </c>
    </row>
    <row r="8902" customFormat="false" ht="15" hidden="false" customHeight="false" outlineLevel="0" collapsed="false">
      <c r="A8902" s="884" t="s">
        <v>28603</v>
      </c>
      <c r="B8902" s="884" t="n">
        <v>3656</v>
      </c>
      <c r="C8902" s="885" t="s">
        <v>32579</v>
      </c>
      <c r="D8902" s="884" t="s">
        <v>28605</v>
      </c>
      <c r="E8902" s="884" t="s">
        <v>19951</v>
      </c>
      <c r="F8902" s="884" t="s">
        <v>19951</v>
      </c>
    </row>
    <row r="8903" customFormat="false" ht="15" hidden="false" customHeight="false" outlineLevel="0" collapsed="false">
      <c r="A8903" s="884" t="s">
        <v>28603</v>
      </c>
      <c r="B8903" s="884" t="n">
        <v>10911</v>
      </c>
      <c r="C8903" s="885" t="s">
        <v>32580</v>
      </c>
      <c r="D8903" s="884" t="s">
        <v>28605</v>
      </c>
      <c r="E8903" s="884" t="s">
        <v>25810</v>
      </c>
      <c r="F8903" s="884" t="s">
        <v>25810</v>
      </c>
    </row>
    <row r="8904" customFormat="false" ht="15" hidden="false" customHeight="false" outlineLevel="0" collapsed="false">
      <c r="A8904" s="884" t="s">
        <v>28603</v>
      </c>
      <c r="B8904" s="884" t="n">
        <v>3654</v>
      </c>
      <c r="C8904" s="885" t="s">
        <v>32581</v>
      </c>
      <c r="D8904" s="884" t="s">
        <v>28605</v>
      </c>
      <c r="E8904" s="884" t="s">
        <v>20136</v>
      </c>
      <c r="F8904" s="884" t="s">
        <v>20136</v>
      </c>
    </row>
    <row r="8905" customFormat="false" ht="15" hidden="false" customHeight="false" outlineLevel="0" collapsed="false">
      <c r="A8905" s="884" t="s">
        <v>28603</v>
      </c>
      <c r="B8905" s="884" t="n">
        <v>3663</v>
      </c>
      <c r="C8905" s="885" t="s">
        <v>32582</v>
      </c>
      <c r="D8905" s="884" t="s">
        <v>28605</v>
      </c>
      <c r="E8905" s="884" t="s">
        <v>20631</v>
      </c>
      <c r="F8905" s="884" t="s">
        <v>20631</v>
      </c>
    </row>
    <row r="8906" customFormat="false" ht="15" hidden="false" customHeight="false" outlineLevel="0" collapsed="false">
      <c r="A8906" s="884" t="s">
        <v>28603</v>
      </c>
      <c r="B8906" s="884" t="n">
        <v>3664</v>
      </c>
      <c r="C8906" s="885" t="s">
        <v>32583</v>
      </c>
      <c r="D8906" s="884" t="s">
        <v>28605</v>
      </c>
      <c r="E8906" s="884" t="s">
        <v>32584</v>
      </c>
      <c r="F8906" s="884" t="s">
        <v>32584</v>
      </c>
    </row>
    <row r="8907" customFormat="false" ht="15" hidden="false" customHeight="false" outlineLevel="0" collapsed="false">
      <c r="A8907" s="884" t="s">
        <v>28603</v>
      </c>
      <c r="B8907" s="884" t="n">
        <v>3655</v>
      </c>
      <c r="C8907" s="885" t="s">
        <v>32585</v>
      </c>
      <c r="D8907" s="884" t="s">
        <v>28605</v>
      </c>
      <c r="E8907" s="884" t="s">
        <v>22201</v>
      </c>
      <c r="F8907" s="884" t="s">
        <v>22201</v>
      </c>
    </row>
    <row r="8908" customFormat="false" ht="15" hidden="false" customHeight="false" outlineLevel="0" collapsed="false">
      <c r="A8908" s="884" t="s">
        <v>28603</v>
      </c>
      <c r="B8908" s="884" t="n">
        <v>3657</v>
      </c>
      <c r="C8908" s="885" t="s">
        <v>32586</v>
      </c>
      <c r="D8908" s="884" t="s">
        <v>28605</v>
      </c>
      <c r="E8908" s="884" t="s">
        <v>27646</v>
      </c>
      <c r="F8908" s="884" t="s">
        <v>27646</v>
      </c>
    </row>
    <row r="8909" customFormat="false" ht="15" hidden="false" customHeight="false" outlineLevel="0" collapsed="false">
      <c r="A8909" s="884" t="s">
        <v>28603</v>
      </c>
      <c r="B8909" s="884" t="n">
        <v>3665</v>
      </c>
      <c r="C8909" s="885" t="s">
        <v>32587</v>
      </c>
      <c r="D8909" s="884" t="s">
        <v>28605</v>
      </c>
      <c r="E8909" s="884" t="s">
        <v>25313</v>
      </c>
      <c r="F8909" s="884" t="s">
        <v>25313</v>
      </c>
    </row>
    <row r="8910" customFormat="false" ht="15" hidden="false" customHeight="false" outlineLevel="0" collapsed="false">
      <c r="A8910" s="884" t="s">
        <v>28603</v>
      </c>
      <c r="B8910" s="884" t="n">
        <v>12625</v>
      </c>
      <c r="C8910" s="885" t="s">
        <v>32588</v>
      </c>
      <c r="D8910" s="884" t="s">
        <v>28605</v>
      </c>
      <c r="E8910" s="884" t="s">
        <v>9394</v>
      </c>
      <c r="F8910" s="884" t="s">
        <v>9394</v>
      </c>
    </row>
    <row r="8911" customFormat="false" ht="15" hidden="false" customHeight="false" outlineLevel="0" collapsed="false">
      <c r="A8911" s="884" t="s">
        <v>28603</v>
      </c>
      <c r="B8911" s="884" t="n">
        <v>20136</v>
      </c>
      <c r="C8911" s="885" t="s">
        <v>32589</v>
      </c>
      <c r="D8911" s="884" t="s">
        <v>28605</v>
      </c>
      <c r="E8911" s="884" t="s">
        <v>32590</v>
      </c>
      <c r="F8911" s="884" t="s">
        <v>32590</v>
      </c>
    </row>
    <row r="8912" customFormat="false" ht="15" hidden="false" customHeight="false" outlineLevel="0" collapsed="false">
      <c r="A8912" s="884" t="s">
        <v>28603</v>
      </c>
      <c r="B8912" s="884" t="n">
        <v>20144</v>
      </c>
      <c r="C8912" s="885" t="s">
        <v>32591</v>
      </c>
      <c r="D8912" s="884" t="s">
        <v>28605</v>
      </c>
      <c r="E8912" s="884" t="s">
        <v>20535</v>
      </c>
      <c r="F8912" s="884" t="s">
        <v>20535</v>
      </c>
    </row>
    <row r="8913" customFormat="false" ht="15" hidden="false" customHeight="false" outlineLevel="0" collapsed="false">
      <c r="A8913" s="884" t="s">
        <v>28603</v>
      </c>
      <c r="B8913" s="884" t="n">
        <v>20143</v>
      </c>
      <c r="C8913" s="885" t="s">
        <v>32592</v>
      </c>
      <c r="D8913" s="884" t="s">
        <v>28605</v>
      </c>
      <c r="E8913" s="884" t="s">
        <v>21020</v>
      </c>
      <c r="F8913" s="884" t="s">
        <v>21020</v>
      </c>
    </row>
    <row r="8914" customFormat="false" ht="15" hidden="false" customHeight="false" outlineLevel="0" collapsed="false">
      <c r="A8914" s="884" t="s">
        <v>28603</v>
      </c>
      <c r="B8914" s="884" t="n">
        <v>20145</v>
      </c>
      <c r="C8914" s="885" t="s">
        <v>32593</v>
      </c>
      <c r="D8914" s="884" t="s">
        <v>28605</v>
      </c>
      <c r="E8914" s="884" t="s">
        <v>24544</v>
      </c>
      <c r="F8914" s="884" t="s">
        <v>24544</v>
      </c>
    </row>
    <row r="8915" customFormat="false" ht="15" hidden="false" customHeight="false" outlineLevel="0" collapsed="false">
      <c r="A8915" s="884" t="s">
        <v>28603</v>
      </c>
      <c r="B8915" s="884" t="n">
        <v>20146</v>
      </c>
      <c r="C8915" s="885" t="s">
        <v>32594</v>
      </c>
      <c r="D8915" s="884" t="s">
        <v>28605</v>
      </c>
      <c r="E8915" s="884" t="s">
        <v>32595</v>
      </c>
      <c r="F8915" s="884" t="s">
        <v>32595</v>
      </c>
    </row>
    <row r="8916" customFormat="false" ht="15" hidden="false" customHeight="false" outlineLevel="0" collapsed="false">
      <c r="A8916" s="884" t="s">
        <v>28603</v>
      </c>
      <c r="B8916" s="884" t="n">
        <v>20140</v>
      </c>
      <c r="C8916" s="885" t="s">
        <v>32596</v>
      </c>
      <c r="D8916" s="884" t="s">
        <v>28605</v>
      </c>
      <c r="E8916" s="884" t="s">
        <v>16065</v>
      </c>
      <c r="F8916" s="884" t="s">
        <v>16065</v>
      </c>
    </row>
    <row r="8917" customFormat="false" ht="15" hidden="false" customHeight="false" outlineLevel="0" collapsed="false">
      <c r="A8917" s="884" t="s">
        <v>28603</v>
      </c>
      <c r="B8917" s="884" t="n">
        <v>20141</v>
      </c>
      <c r="C8917" s="885" t="s">
        <v>32597</v>
      </c>
      <c r="D8917" s="884" t="s">
        <v>28605</v>
      </c>
      <c r="E8917" s="884" t="s">
        <v>22423</v>
      </c>
      <c r="F8917" s="884" t="s">
        <v>22423</v>
      </c>
    </row>
    <row r="8918" customFormat="false" ht="15" hidden="false" customHeight="false" outlineLevel="0" collapsed="false">
      <c r="A8918" s="884" t="s">
        <v>28603</v>
      </c>
      <c r="B8918" s="884" t="n">
        <v>20142</v>
      </c>
      <c r="C8918" s="885" t="s">
        <v>32598</v>
      </c>
      <c r="D8918" s="884" t="s">
        <v>28605</v>
      </c>
      <c r="E8918" s="884" t="s">
        <v>32599</v>
      </c>
      <c r="F8918" s="884" t="s">
        <v>32599</v>
      </c>
    </row>
    <row r="8919" customFormat="false" ht="15" hidden="false" customHeight="false" outlineLevel="0" collapsed="false">
      <c r="A8919" s="884" t="s">
        <v>28603</v>
      </c>
      <c r="B8919" s="884" t="n">
        <v>3659</v>
      </c>
      <c r="C8919" s="885" t="s">
        <v>32600</v>
      </c>
      <c r="D8919" s="884" t="s">
        <v>28605</v>
      </c>
      <c r="E8919" s="884" t="s">
        <v>32601</v>
      </c>
      <c r="F8919" s="884" t="s">
        <v>32601</v>
      </c>
    </row>
    <row r="8920" customFormat="false" ht="15" hidden="false" customHeight="false" outlineLevel="0" collapsed="false">
      <c r="A8920" s="884" t="s">
        <v>28603</v>
      </c>
      <c r="B8920" s="884" t="n">
        <v>3660</v>
      </c>
      <c r="C8920" s="885" t="s">
        <v>32602</v>
      </c>
      <c r="D8920" s="884" t="s">
        <v>28605</v>
      </c>
      <c r="E8920" s="884" t="s">
        <v>20556</v>
      </c>
      <c r="F8920" s="884" t="s">
        <v>20556</v>
      </c>
    </row>
    <row r="8921" customFormat="false" ht="15" hidden="false" customHeight="false" outlineLevel="0" collapsed="false">
      <c r="A8921" s="884" t="s">
        <v>28603</v>
      </c>
      <c r="B8921" s="884" t="n">
        <v>3662</v>
      </c>
      <c r="C8921" s="885" t="s">
        <v>32603</v>
      </c>
      <c r="D8921" s="884" t="s">
        <v>28605</v>
      </c>
      <c r="E8921" s="884" t="s">
        <v>19618</v>
      </c>
      <c r="F8921" s="884" t="s">
        <v>19618</v>
      </c>
    </row>
    <row r="8922" customFormat="false" ht="15" hidden="false" customHeight="false" outlineLevel="0" collapsed="false">
      <c r="A8922" s="884" t="s">
        <v>28603</v>
      </c>
      <c r="B8922" s="884" t="n">
        <v>3661</v>
      </c>
      <c r="C8922" s="885" t="s">
        <v>32604</v>
      </c>
      <c r="D8922" s="884" t="s">
        <v>28605</v>
      </c>
      <c r="E8922" s="884" t="s">
        <v>19576</v>
      </c>
      <c r="F8922" s="884" t="s">
        <v>19576</v>
      </c>
    </row>
    <row r="8923" customFormat="false" ht="15" hidden="false" customHeight="false" outlineLevel="0" collapsed="false">
      <c r="A8923" s="884" t="s">
        <v>28603</v>
      </c>
      <c r="B8923" s="884" t="n">
        <v>3658</v>
      </c>
      <c r="C8923" s="885" t="s">
        <v>32605</v>
      </c>
      <c r="D8923" s="884" t="s">
        <v>28605</v>
      </c>
      <c r="E8923" s="884" t="s">
        <v>15852</v>
      </c>
      <c r="F8923" s="884" t="s">
        <v>15852</v>
      </c>
    </row>
    <row r="8924" customFormat="false" ht="15" hidden="false" customHeight="false" outlineLevel="0" collapsed="false">
      <c r="A8924" s="884" t="s">
        <v>28603</v>
      </c>
      <c r="B8924" s="884" t="n">
        <v>3670</v>
      </c>
      <c r="C8924" s="885" t="s">
        <v>32606</v>
      </c>
      <c r="D8924" s="884" t="s">
        <v>28605</v>
      </c>
      <c r="E8924" s="884" t="s">
        <v>17364</v>
      </c>
      <c r="F8924" s="884" t="s">
        <v>17364</v>
      </c>
    </row>
    <row r="8925" customFormat="false" ht="15" hidden="false" customHeight="false" outlineLevel="0" collapsed="false">
      <c r="A8925" s="884" t="s">
        <v>28603</v>
      </c>
      <c r="B8925" s="884" t="n">
        <v>3666</v>
      </c>
      <c r="C8925" s="885" t="s">
        <v>32607</v>
      </c>
      <c r="D8925" s="884" t="s">
        <v>28605</v>
      </c>
      <c r="E8925" s="884" t="s">
        <v>31237</v>
      </c>
      <c r="F8925" s="884" t="s">
        <v>31237</v>
      </c>
    </row>
    <row r="8926" customFormat="false" ht="15" hidden="false" customHeight="false" outlineLevel="0" collapsed="false">
      <c r="A8926" s="884" t="s">
        <v>28603</v>
      </c>
      <c r="B8926" s="884" t="n">
        <v>14157</v>
      </c>
      <c r="C8926" s="885" t="s">
        <v>32608</v>
      </c>
      <c r="D8926" s="884" t="s">
        <v>28605</v>
      </c>
      <c r="E8926" s="884" t="s">
        <v>24717</v>
      </c>
      <c r="F8926" s="884" t="s">
        <v>24717</v>
      </c>
    </row>
    <row r="8927" customFormat="false" ht="15" hidden="false" customHeight="false" outlineLevel="0" collapsed="false">
      <c r="A8927" s="884" t="s">
        <v>28603</v>
      </c>
      <c r="B8927" s="884" t="n">
        <v>10865</v>
      </c>
      <c r="C8927" s="885" t="s">
        <v>32609</v>
      </c>
      <c r="D8927" s="884" t="s">
        <v>28605</v>
      </c>
      <c r="E8927" s="884" t="s">
        <v>11431</v>
      </c>
      <c r="F8927" s="884" t="s">
        <v>11431</v>
      </c>
    </row>
    <row r="8928" customFormat="false" ht="15" hidden="false" customHeight="false" outlineLevel="0" collapsed="false">
      <c r="A8928" s="884" t="s">
        <v>28603</v>
      </c>
      <c r="B8928" s="884" t="n">
        <v>3653</v>
      </c>
      <c r="C8928" s="885" t="s">
        <v>32610</v>
      </c>
      <c r="D8928" s="884" t="s">
        <v>28605</v>
      </c>
      <c r="E8928" s="884" t="s">
        <v>17592</v>
      </c>
      <c r="F8928" s="884" t="s">
        <v>17592</v>
      </c>
    </row>
    <row r="8929" customFormat="false" ht="15" hidden="false" customHeight="false" outlineLevel="0" collapsed="false">
      <c r="A8929" s="884" t="s">
        <v>28603</v>
      </c>
      <c r="B8929" s="884" t="n">
        <v>3649</v>
      </c>
      <c r="C8929" s="885" t="s">
        <v>32611</v>
      </c>
      <c r="D8929" s="884" t="s">
        <v>28605</v>
      </c>
      <c r="E8929" s="884" t="s">
        <v>32612</v>
      </c>
      <c r="F8929" s="884" t="s">
        <v>32612</v>
      </c>
    </row>
    <row r="8930" customFormat="false" ht="15" hidden="false" customHeight="false" outlineLevel="0" collapsed="false">
      <c r="A8930" s="884" t="s">
        <v>28603</v>
      </c>
      <c r="B8930" s="884" t="n">
        <v>3651</v>
      </c>
      <c r="C8930" s="885" t="s">
        <v>32613</v>
      </c>
      <c r="D8930" s="884" t="s">
        <v>28605</v>
      </c>
      <c r="E8930" s="884" t="s">
        <v>32614</v>
      </c>
      <c r="F8930" s="884" t="s">
        <v>32614</v>
      </c>
    </row>
    <row r="8931" customFormat="false" ht="15" hidden="false" customHeight="false" outlineLevel="0" collapsed="false">
      <c r="A8931" s="884" t="s">
        <v>28603</v>
      </c>
      <c r="B8931" s="884" t="n">
        <v>3650</v>
      </c>
      <c r="C8931" s="885" t="s">
        <v>32615</v>
      </c>
      <c r="D8931" s="884" t="s">
        <v>28605</v>
      </c>
      <c r="E8931" s="884" t="s">
        <v>32616</v>
      </c>
      <c r="F8931" s="884" t="s">
        <v>32616</v>
      </c>
    </row>
    <row r="8932" customFormat="false" ht="15" hidden="false" customHeight="false" outlineLevel="0" collapsed="false">
      <c r="A8932" s="884" t="s">
        <v>28603</v>
      </c>
      <c r="B8932" s="884" t="n">
        <v>3645</v>
      </c>
      <c r="C8932" s="885" t="s">
        <v>32617</v>
      </c>
      <c r="D8932" s="884" t="s">
        <v>28605</v>
      </c>
      <c r="E8932" s="884" t="s">
        <v>32618</v>
      </c>
      <c r="F8932" s="884" t="s">
        <v>32618</v>
      </c>
    </row>
    <row r="8933" customFormat="false" ht="15" hidden="false" customHeight="false" outlineLevel="0" collapsed="false">
      <c r="A8933" s="884" t="s">
        <v>28603</v>
      </c>
      <c r="B8933" s="884" t="n">
        <v>3646</v>
      </c>
      <c r="C8933" s="885" t="s">
        <v>32619</v>
      </c>
      <c r="D8933" s="884" t="s">
        <v>28605</v>
      </c>
      <c r="E8933" s="884" t="s">
        <v>32620</v>
      </c>
      <c r="F8933" s="884" t="s">
        <v>32620</v>
      </c>
    </row>
    <row r="8934" customFormat="false" ht="15" hidden="false" customHeight="false" outlineLevel="0" collapsed="false">
      <c r="A8934" s="884" t="s">
        <v>28603</v>
      </c>
      <c r="B8934" s="884" t="n">
        <v>3647</v>
      </c>
      <c r="C8934" s="885" t="s">
        <v>32621</v>
      </c>
      <c r="D8934" s="884" t="s">
        <v>28605</v>
      </c>
      <c r="E8934" s="884" t="s">
        <v>32622</v>
      </c>
      <c r="F8934" s="884" t="s">
        <v>32622</v>
      </c>
    </row>
    <row r="8935" customFormat="false" ht="15" hidden="false" customHeight="false" outlineLevel="0" collapsed="false">
      <c r="A8935" s="884" t="s">
        <v>28603</v>
      </c>
      <c r="B8935" s="884" t="n">
        <v>39875</v>
      </c>
      <c r="C8935" s="885" t="s">
        <v>32623</v>
      </c>
      <c r="D8935" s="884" t="s">
        <v>28605</v>
      </c>
      <c r="E8935" s="884" t="s">
        <v>32624</v>
      </c>
      <c r="F8935" s="884" t="s">
        <v>32624</v>
      </c>
    </row>
    <row r="8936" customFormat="false" ht="15" hidden="false" customHeight="false" outlineLevel="0" collapsed="false">
      <c r="A8936" s="884" t="s">
        <v>28603</v>
      </c>
      <c r="B8936" s="884" t="n">
        <v>39876</v>
      </c>
      <c r="C8936" s="885" t="s">
        <v>32625</v>
      </c>
      <c r="D8936" s="884" t="s">
        <v>28605</v>
      </c>
      <c r="E8936" s="884" t="s">
        <v>32626</v>
      </c>
      <c r="F8936" s="884" t="s">
        <v>32626</v>
      </c>
    </row>
    <row r="8937" customFormat="false" ht="15" hidden="false" customHeight="false" outlineLevel="0" collapsed="false">
      <c r="A8937" s="884" t="s">
        <v>28603</v>
      </c>
      <c r="B8937" s="884" t="n">
        <v>39877</v>
      </c>
      <c r="C8937" s="885" t="s">
        <v>32627</v>
      </c>
      <c r="D8937" s="884" t="s">
        <v>28605</v>
      </c>
      <c r="E8937" s="884" t="s">
        <v>32628</v>
      </c>
      <c r="F8937" s="884" t="s">
        <v>32628</v>
      </c>
    </row>
    <row r="8938" customFormat="false" ht="15" hidden="false" customHeight="false" outlineLevel="0" collapsed="false">
      <c r="A8938" s="884" t="s">
        <v>28603</v>
      </c>
      <c r="B8938" s="884" t="n">
        <v>39878</v>
      </c>
      <c r="C8938" s="885" t="s">
        <v>32629</v>
      </c>
      <c r="D8938" s="884" t="s">
        <v>28605</v>
      </c>
      <c r="E8938" s="884" t="s">
        <v>32630</v>
      </c>
      <c r="F8938" s="884" t="s">
        <v>32630</v>
      </c>
    </row>
    <row r="8939" customFormat="false" ht="15" hidden="false" customHeight="false" outlineLevel="0" collapsed="false">
      <c r="A8939" s="884" t="s">
        <v>28603</v>
      </c>
      <c r="B8939" s="884" t="n">
        <v>39872</v>
      </c>
      <c r="C8939" s="885" t="s">
        <v>32631</v>
      </c>
      <c r="D8939" s="884" t="s">
        <v>28605</v>
      </c>
      <c r="E8939" s="884" t="s">
        <v>32632</v>
      </c>
      <c r="F8939" s="884" t="s">
        <v>32632</v>
      </c>
    </row>
    <row r="8940" customFormat="false" ht="15" hidden="false" customHeight="false" outlineLevel="0" collapsed="false">
      <c r="A8940" s="884" t="s">
        <v>28603</v>
      </c>
      <c r="B8940" s="884" t="n">
        <v>39873</v>
      </c>
      <c r="C8940" s="885" t="s">
        <v>32633</v>
      </c>
      <c r="D8940" s="884" t="s">
        <v>28605</v>
      </c>
      <c r="E8940" s="884" t="s">
        <v>32634</v>
      </c>
      <c r="F8940" s="884" t="s">
        <v>32634</v>
      </c>
    </row>
    <row r="8941" customFormat="false" ht="15" hidden="false" customHeight="false" outlineLevel="0" collapsed="false">
      <c r="A8941" s="884" t="s">
        <v>28603</v>
      </c>
      <c r="B8941" s="884" t="n">
        <v>39874</v>
      </c>
      <c r="C8941" s="885" t="s">
        <v>32635</v>
      </c>
      <c r="D8941" s="884" t="s">
        <v>28605</v>
      </c>
      <c r="E8941" s="884" t="s">
        <v>32636</v>
      </c>
      <c r="F8941" s="884" t="s">
        <v>32636</v>
      </c>
    </row>
    <row r="8942" customFormat="false" ht="15" hidden="false" customHeight="false" outlineLevel="0" collapsed="false">
      <c r="A8942" s="884" t="s">
        <v>28603</v>
      </c>
      <c r="B8942" s="884" t="n">
        <v>3674</v>
      </c>
      <c r="C8942" s="885" t="s">
        <v>32637</v>
      </c>
      <c r="D8942" s="884" t="s">
        <v>28683</v>
      </c>
      <c r="E8942" s="884" t="s">
        <v>32638</v>
      </c>
      <c r="F8942" s="884" t="s">
        <v>32638</v>
      </c>
    </row>
    <row r="8943" customFormat="false" ht="15" hidden="false" customHeight="false" outlineLevel="0" collapsed="false">
      <c r="A8943" s="884" t="s">
        <v>28603</v>
      </c>
      <c r="B8943" s="884" t="n">
        <v>3681</v>
      </c>
      <c r="C8943" s="885" t="s">
        <v>32639</v>
      </c>
      <c r="D8943" s="884" t="s">
        <v>28683</v>
      </c>
      <c r="E8943" s="884" t="s">
        <v>31424</v>
      </c>
      <c r="F8943" s="884" t="s">
        <v>31424</v>
      </c>
    </row>
    <row r="8944" customFormat="false" ht="15" hidden="false" customHeight="false" outlineLevel="0" collapsed="false">
      <c r="A8944" s="884" t="s">
        <v>28603</v>
      </c>
      <c r="B8944" s="884" t="n">
        <v>3676</v>
      </c>
      <c r="C8944" s="885" t="s">
        <v>32640</v>
      </c>
      <c r="D8944" s="884" t="s">
        <v>28683</v>
      </c>
      <c r="E8944" s="884" t="s">
        <v>32641</v>
      </c>
      <c r="F8944" s="884" t="s">
        <v>32641</v>
      </c>
    </row>
    <row r="8945" customFormat="false" ht="15" hidden="false" customHeight="false" outlineLevel="0" collapsed="false">
      <c r="A8945" s="884" t="s">
        <v>28603</v>
      </c>
      <c r="B8945" s="884" t="n">
        <v>3679</v>
      </c>
      <c r="C8945" s="885" t="s">
        <v>32642</v>
      </c>
      <c r="D8945" s="884" t="s">
        <v>28683</v>
      </c>
      <c r="E8945" s="884" t="s">
        <v>32643</v>
      </c>
      <c r="F8945" s="884" t="s">
        <v>32643</v>
      </c>
    </row>
    <row r="8946" customFormat="false" ht="15" hidden="false" customHeight="false" outlineLevel="0" collapsed="false">
      <c r="A8946" s="884" t="s">
        <v>28603</v>
      </c>
      <c r="B8946" s="884" t="n">
        <v>3672</v>
      </c>
      <c r="C8946" s="885" t="s">
        <v>32644</v>
      </c>
      <c r="D8946" s="884" t="s">
        <v>28683</v>
      </c>
      <c r="E8946" s="884" t="s">
        <v>27121</v>
      </c>
      <c r="F8946" s="884" t="s">
        <v>27121</v>
      </c>
    </row>
    <row r="8947" customFormat="false" ht="15" hidden="false" customHeight="false" outlineLevel="0" collapsed="false">
      <c r="A8947" s="884" t="s">
        <v>28603</v>
      </c>
      <c r="B8947" s="884" t="n">
        <v>3671</v>
      </c>
      <c r="C8947" s="885" t="s">
        <v>32645</v>
      </c>
      <c r="D8947" s="884" t="s">
        <v>28683</v>
      </c>
      <c r="E8947" s="884" t="s">
        <v>23788</v>
      </c>
      <c r="F8947" s="884" t="s">
        <v>23788</v>
      </c>
    </row>
    <row r="8948" customFormat="false" ht="15" hidden="false" customHeight="false" outlineLevel="0" collapsed="false">
      <c r="A8948" s="884" t="s">
        <v>28603</v>
      </c>
      <c r="B8948" s="884" t="n">
        <v>3673</v>
      </c>
      <c r="C8948" s="885" t="s">
        <v>32646</v>
      </c>
      <c r="D8948" s="884" t="s">
        <v>28683</v>
      </c>
      <c r="E8948" s="884" t="s">
        <v>24717</v>
      </c>
      <c r="F8948" s="884" t="s">
        <v>24717</v>
      </c>
    </row>
    <row r="8949" customFormat="false" ht="23.25" hidden="false" customHeight="false" outlineLevel="0" collapsed="false">
      <c r="A8949" s="884" t="s">
        <v>28603</v>
      </c>
      <c r="B8949" s="884" t="n">
        <v>38394</v>
      </c>
      <c r="C8949" s="885" t="s">
        <v>32647</v>
      </c>
      <c r="D8949" s="884" t="s">
        <v>28605</v>
      </c>
      <c r="E8949" s="884" t="s">
        <v>32648</v>
      </c>
      <c r="F8949" s="884" t="s">
        <v>32648</v>
      </c>
    </row>
    <row r="8950" customFormat="false" ht="15" hidden="false" customHeight="false" outlineLevel="0" collapsed="false">
      <c r="A8950" s="884" t="s">
        <v>28603</v>
      </c>
      <c r="B8950" s="884" t="n">
        <v>3729</v>
      </c>
      <c r="C8950" s="885" t="s">
        <v>32649</v>
      </c>
      <c r="D8950" s="884" t="s">
        <v>28605</v>
      </c>
      <c r="E8950" s="884" t="s">
        <v>32650</v>
      </c>
      <c r="F8950" s="884" t="s">
        <v>32650</v>
      </c>
    </row>
    <row r="8951" customFormat="false" ht="15" hidden="false" customHeight="false" outlineLevel="0" collapsed="false">
      <c r="A8951" s="884" t="s">
        <v>28603</v>
      </c>
      <c r="B8951" s="884" t="n">
        <v>63</v>
      </c>
      <c r="C8951" s="885" t="s">
        <v>32651</v>
      </c>
      <c r="D8951" s="884" t="s">
        <v>28605</v>
      </c>
      <c r="E8951" s="884" t="s">
        <v>32652</v>
      </c>
      <c r="F8951" s="884" t="s">
        <v>32652</v>
      </c>
    </row>
    <row r="8952" customFormat="false" ht="45.75" hidden="false" customHeight="false" outlineLevel="0" collapsed="false">
      <c r="A8952" s="884" t="s">
        <v>28603</v>
      </c>
      <c r="B8952" s="884" t="n">
        <v>39357</v>
      </c>
      <c r="C8952" s="885" t="s">
        <v>32653</v>
      </c>
      <c r="D8952" s="884" t="s">
        <v>28605</v>
      </c>
      <c r="E8952" s="884" t="s">
        <v>32654</v>
      </c>
      <c r="F8952" s="884" t="s">
        <v>32654</v>
      </c>
    </row>
    <row r="8953" customFormat="false" ht="45.75" hidden="false" customHeight="false" outlineLevel="0" collapsed="false">
      <c r="A8953" s="884" t="s">
        <v>28603</v>
      </c>
      <c r="B8953" s="884" t="n">
        <v>39358</v>
      </c>
      <c r="C8953" s="885" t="s">
        <v>32655</v>
      </c>
      <c r="D8953" s="884" t="s">
        <v>28605</v>
      </c>
      <c r="E8953" s="884" t="s">
        <v>32656</v>
      </c>
      <c r="F8953" s="884" t="s">
        <v>32656</v>
      </c>
    </row>
    <row r="8954" customFormat="false" ht="45.75" hidden="false" customHeight="false" outlineLevel="0" collapsed="false">
      <c r="A8954" s="884" t="s">
        <v>28603</v>
      </c>
      <c r="B8954" s="884" t="n">
        <v>39356</v>
      </c>
      <c r="C8954" s="885" t="s">
        <v>32657</v>
      </c>
      <c r="D8954" s="884" t="s">
        <v>28605</v>
      </c>
      <c r="E8954" s="884" t="s">
        <v>32658</v>
      </c>
      <c r="F8954" s="884" t="s">
        <v>32658</v>
      </c>
    </row>
    <row r="8955" customFormat="false" ht="45.75" hidden="false" customHeight="false" outlineLevel="0" collapsed="false">
      <c r="A8955" s="884" t="s">
        <v>28603</v>
      </c>
      <c r="B8955" s="884" t="n">
        <v>39355</v>
      </c>
      <c r="C8955" s="885" t="s">
        <v>32659</v>
      </c>
      <c r="D8955" s="884" t="s">
        <v>28605</v>
      </c>
      <c r="E8955" s="884" t="s">
        <v>32660</v>
      </c>
      <c r="F8955" s="884" t="s">
        <v>32660</v>
      </c>
    </row>
    <row r="8956" customFormat="false" ht="45.75" hidden="false" customHeight="false" outlineLevel="0" collapsed="false">
      <c r="A8956" s="884" t="s">
        <v>28603</v>
      </c>
      <c r="B8956" s="884" t="n">
        <v>39353</v>
      </c>
      <c r="C8956" s="885" t="s">
        <v>32661</v>
      </c>
      <c r="D8956" s="884" t="s">
        <v>28605</v>
      </c>
      <c r="E8956" s="884" t="s">
        <v>32662</v>
      </c>
      <c r="F8956" s="884" t="s">
        <v>32662</v>
      </c>
    </row>
    <row r="8957" customFormat="false" ht="45.75" hidden="false" customHeight="false" outlineLevel="0" collapsed="false">
      <c r="A8957" s="884" t="s">
        <v>28603</v>
      </c>
      <c r="B8957" s="884" t="n">
        <v>39354</v>
      </c>
      <c r="C8957" s="885" t="s">
        <v>32663</v>
      </c>
      <c r="D8957" s="884" t="s">
        <v>28605</v>
      </c>
      <c r="E8957" s="884" t="s">
        <v>32664</v>
      </c>
      <c r="F8957" s="884" t="s">
        <v>32664</v>
      </c>
    </row>
    <row r="8958" customFormat="false" ht="15" hidden="false" customHeight="false" outlineLevel="0" collapsed="false">
      <c r="A8958" s="884" t="s">
        <v>28603</v>
      </c>
      <c r="B8958" s="884" t="n">
        <v>39398</v>
      </c>
      <c r="C8958" s="885" t="s">
        <v>32665</v>
      </c>
      <c r="D8958" s="884" t="s">
        <v>28605</v>
      </c>
      <c r="E8958" s="884" t="s">
        <v>32666</v>
      </c>
      <c r="F8958" s="884" t="s">
        <v>32666</v>
      </c>
    </row>
    <row r="8959" customFormat="false" ht="23.25" hidden="false" customHeight="false" outlineLevel="0" collapsed="false">
      <c r="A8959" s="884" t="s">
        <v>28603</v>
      </c>
      <c r="B8959" s="884" t="n">
        <v>13343</v>
      </c>
      <c r="C8959" s="885" t="s">
        <v>32667</v>
      </c>
      <c r="D8959" s="884" t="s">
        <v>28605</v>
      </c>
      <c r="E8959" s="884" t="s">
        <v>13590</v>
      </c>
      <c r="F8959" s="884" t="s">
        <v>13590</v>
      </c>
    </row>
    <row r="8960" customFormat="false" ht="23.25" hidden="false" customHeight="false" outlineLevel="0" collapsed="false">
      <c r="A8960" s="884" t="s">
        <v>28603</v>
      </c>
      <c r="B8960" s="884" t="n">
        <v>12118</v>
      </c>
      <c r="C8960" s="885" t="s">
        <v>32668</v>
      </c>
      <c r="D8960" s="884" t="s">
        <v>28605</v>
      </c>
      <c r="E8960" s="884" t="s">
        <v>13513</v>
      </c>
      <c r="F8960" s="884" t="s">
        <v>13513</v>
      </c>
    </row>
    <row r="8961" customFormat="false" ht="34.5" hidden="false" customHeight="false" outlineLevel="0" collapsed="false">
      <c r="A8961" s="884" t="s">
        <v>28603</v>
      </c>
      <c r="B8961" s="884" t="n">
        <v>39482</v>
      </c>
      <c r="C8961" s="885" t="s">
        <v>32669</v>
      </c>
      <c r="D8961" s="884" t="s">
        <v>28605</v>
      </c>
      <c r="E8961" s="884" t="s">
        <v>32670</v>
      </c>
      <c r="F8961" s="884" t="s">
        <v>32670</v>
      </c>
    </row>
    <row r="8962" customFormat="false" ht="34.5" hidden="false" customHeight="false" outlineLevel="0" collapsed="false">
      <c r="A8962" s="884" t="s">
        <v>28603</v>
      </c>
      <c r="B8962" s="884" t="n">
        <v>39486</v>
      </c>
      <c r="C8962" s="885" t="s">
        <v>32671</v>
      </c>
      <c r="D8962" s="884" t="s">
        <v>28605</v>
      </c>
      <c r="E8962" s="884" t="s">
        <v>32672</v>
      </c>
      <c r="F8962" s="884" t="s">
        <v>32672</v>
      </c>
    </row>
    <row r="8963" customFormat="false" ht="34.5" hidden="false" customHeight="false" outlineLevel="0" collapsed="false">
      <c r="A8963" s="884" t="s">
        <v>28603</v>
      </c>
      <c r="B8963" s="884" t="n">
        <v>39483</v>
      </c>
      <c r="C8963" s="885" t="s">
        <v>32673</v>
      </c>
      <c r="D8963" s="884" t="s">
        <v>28605</v>
      </c>
      <c r="E8963" s="884" t="s">
        <v>32674</v>
      </c>
      <c r="F8963" s="884" t="s">
        <v>32674</v>
      </c>
    </row>
    <row r="8964" customFormat="false" ht="34.5" hidden="false" customHeight="false" outlineLevel="0" collapsed="false">
      <c r="A8964" s="884" t="s">
        <v>28603</v>
      </c>
      <c r="B8964" s="884" t="n">
        <v>39487</v>
      </c>
      <c r="C8964" s="885" t="s">
        <v>32675</v>
      </c>
      <c r="D8964" s="884" t="s">
        <v>28605</v>
      </c>
      <c r="E8964" s="884" t="s">
        <v>32676</v>
      </c>
      <c r="F8964" s="884" t="s">
        <v>32676</v>
      </c>
    </row>
    <row r="8965" customFormat="false" ht="34.5" hidden="false" customHeight="false" outlineLevel="0" collapsed="false">
      <c r="A8965" s="884" t="s">
        <v>28603</v>
      </c>
      <c r="B8965" s="884" t="n">
        <v>39484</v>
      </c>
      <c r="C8965" s="885" t="s">
        <v>32677</v>
      </c>
      <c r="D8965" s="884" t="s">
        <v>28605</v>
      </c>
      <c r="E8965" s="884" t="s">
        <v>32678</v>
      </c>
      <c r="F8965" s="884" t="s">
        <v>32678</v>
      </c>
    </row>
    <row r="8966" customFormat="false" ht="34.5" hidden="false" customHeight="false" outlineLevel="0" collapsed="false">
      <c r="A8966" s="884" t="s">
        <v>28603</v>
      </c>
      <c r="B8966" s="884" t="n">
        <v>39488</v>
      </c>
      <c r="C8966" s="885" t="s">
        <v>32679</v>
      </c>
      <c r="D8966" s="884" t="s">
        <v>28605</v>
      </c>
      <c r="E8966" s="884" t="s">
        <v>32680</v>
      </c>
      <c r="F8966" s="884" t="s">
        <v>32680</v>
      </c>
    </row>
    <row r="8967" customFormat="false" ht="34.5" hidden="false" customHeight="false" outlineLevel="0" collapsed="false">
      <c r="A8967" s="884" t="s">
        <v>28603</v>
      </c>
      <c r="B8967" s="884" t="n">
        <v>39485</v>
      </c>
      <c r="C8967" s="885" t="s">
        <v>32681</v>
      </c>
      <c r="D8967" s="884" t="s">
        <v>28605</v>
      </c>
      <c r="E8967" s="884" t="s">
        <v>32682</v>
      </c>
      <c r="F8967" s="884" t="s">
        <v>32682</v>
      </c>
    </row>
    <row r="8968" customFormat="false" ht="34.5" hidden="false" customHeight="false" outlineLevel="0" collapsed="false">
      <c r="A8968" s="884" t="s">
        <v>28603</v>
      </c>
      <c r="B8968" s="884" t="n">
        <v>39489</v>
      </c>
      <c r="C8968" s="885" t="s">
        <v>32683</v>
      </c>
      <c r="D8968" s="884" t="s">
        <v>28605</v>
      </c>
      <c r="E8968" s="884" t="s">
        <v>32684</v>
      </c>
      <c r="F8968" s="884" t="s">
        <v>32684</v>
      </c>
    </row>
    <row r="8969" customFormat="false" ht="34.5" hidden="false" customHeight="false" outlineLevel="0" collapsed="false">
      <c r="A8969" s="884" t="s">
        <v>28603</v>
      </c>
      <c r="B8969" s="884" t="n">
        <v>39494</v>
      </c>
      <c r="C8969" s="885" t="s">
        <v>32685</v>
      </c>
      <c r="D8969" s="884" t="s">
        <v>28605</v>
      </c>
      <c r="E8969" s="884" t="s">
        <v>32686</v>
      </c>
      <c r="F8969" s="884" t="s">
        <v>32686</v>
      </c>
    </row>
    <row r="8970" customFormat="false" ht="34.5" hidden="false" customHeight="false" outlineLevel="0" collapsed="false">
      <c r="A8970" s="884" t="s">
        <v>28603</v>
      </c>
      <c r="B8970" s="884" t="n">
        <v>39490</v>
      </c>
      <c r="C8970" s="885" t="s">
        <v>32687</v>
      </c>
      <c r="D8970" s="884" t="s">
        <v>28605</v>
      </c>
      <c r="E8970" s="884" t="s">
        <v>32688</v>
      </c>
      <c r="F8970" s="884" t="s">
        <v>32688</v>
      </c>
    </row>
    <row r="8971" customFormat="false" ht="34.5" hidden="false" customHeight="false" outlineLevel="0" collapsed="false">
      <c r="A8971" s="884" t="s">
        <v>28603</v>
      </c>
      <c r="B8971" s="884" t="n">
        <v>39495</v>
      </c>
      <c r="C8971" s="885" t="s">
        <v>32689</v>
      </c>
      <c r="D8971" s="884" t="s">
        <v>28605</v>
      </c>
      <c r="E8971" s="884" t="s">
        <v>32670</v>
      </c>
      <c r="F8971" s="884" t="s">
        <v>32670</v>
      </c>
    </row>
    <row r="8972" customFormat="false" ht="34.5" hidden="false" customHeight="false" outlineLevel="0" collapsed="false">
      <c r="A8972" s="884" t="s">
        <v>28603</v>
      </c>
      <c r="B8972" s="884" t="n">
        <v>39491</v>
      </c>
      <c r="C8972" s="885" t="s">
        <v>32690</v>
      </c>
      <c r="D8972" s="884" t="s">
        <v>28605</v>
      </c>
      <c r="E8972" s="884" t="s">
        <v>32691</v>
      </c>
      <c r="F8972" s="884" t="s">
        <v>32691</v>
      </c>
    </row>
    <row r="8973" customFormat="false" ht="34.5" hidden="false" customHeight="false" outlineLevel="0" collapsed="false">
      <c r="A8973" s="884" t="s">
        <v>28603</v>
      </c>
      <c r="B8973" s="884" t="n">
        <v>39496</v>
      </c>
      <c r="C8973" s="885" t="s">
        <v>32692</v>
      </c>
      <c r="D8973" s="884" t="s">
        <v>28605</v>
      </c>
      <c r="E8973" s="884" t="s">
        <v>32693</v>
      </c>
      <c r="F8973" s="884" t="s">
        <v>32693</v>
      </c>
    </row>
    <row r="8974" customFormat="false" ht="34.5" hidden="false" customHeight="false" outlineLevel="0" collapsed="false">
      <c r="A8974" s="884" t="s">
        <v>28603</v>
      </c>
      <c r="B8974" s="884" t="n">
        <v>39492</v>
      </c>
      <c r="C8974" s="885" t="s">
        <v>32694</v>
      </c>
      <c r="D8974" s="884" t="s">
        <v>28605</v>
      </c>
      <c r="E8974" s="884" t="s">
        <v>32695</v>
      </c>
      <c r="F8974" s="884" t="s">
        <v>32695</v>
      </c>
    </row>
    <row r="8975" customFormat="false" ht="34.5" hidden="false" customHeight="false" outlineLevel="0" collapsed="false">
      <c r="A8975" s="884" t="s">
        <v>28603</v>
      </c>
      <c r="B8975" s="884" t="n">
        <v>39497</v>
      </c>
      <c r="C8975" s="885" t="s">
        <v>32696</v>
      </c>
      <c r="D8975" s="884" t="s">
        <v>28605</v>
      </c>
      <c r="E8975" s="884" t="s">
        <v>32697</v>
      </c>
      <c r="F8975" s="884" t="s">
        <v>32697</v>
      </c>
    </row>
    <row r="8976" customFormat="false" ht="34.5" hidden="false" customHeight="false" outlineLevel="0" collapsed="false">
      <c r="A8976" s="884" t="s">
        <v>28603</v>
      </c>
      <c r="B8976" s="884" t="n">
        <v>39493</v>
      </c>
      <c r="C8976" s="885" t="s">
        <v>32698</v>
      </c>
      <c r="D8976" s="884" t="s">
        <v>28605</v>
      </c>
      <c r="E8976" s="884" t="s">
        <v>32699</v>
      </c>
      <c r="F8976" s="884" t="s">
        <v>32699</v>
      </c>
    </row>
    <row r="8977" customFormat="false" ht="23.25" hidden="false" customHeight="false" outlineLevel="0" collapsed="false">
      <c r="A8977" s="884" t="s">
        <v>28603</v>
      </c>
      <c r="B8977" s="884" t="n">
        <v>39500</v>
      </c>
      <c r="C8977" s="885" t="s">
        <v>32700</v>
      </c>
      <c r="D8977" s="884" t="s">
        <v>28605</v>
      </c>
      <c r="E8977" s="884" t="s">
        <v>32701</v>
      </c>
      <c r="F8977" s="884" t="s">
        <v>32701</v>
      </c>
    </row>
    <row r="8978" customFormat="false" ht="34.5" hidden="false" customHeight="false" outlineLevel="0" collapsed="false">
      <c r="A8978" s="884" t="s">
        <v>28603</v>
      </c>
      <c r="B8978" s="884" t="n">
        <v>39498</v>
      </c>
      <c r="C8978" s="885" t="s">
        <v>32702</v>
      </c>
      <c r="D8978" s="884" t="s">
        <v>28605</v>
      </c>
      <c r="E8978" s="884" t="s">
        <v>32703</v>
      </c>
      <c r="F8978" s="884" t="s">
        <v>32703</v>
      </c>
    </row>
    <row r="8979" customFormat="false" ht="23.25" hidden="false" customHeight="false" outlineLevel="0" collapsed="false">
      <c r="A8979" s="884" t="s">
        <v>28603</v>
      </c>
      <c r="B8979" s="884" t="n">
        <v>39501</v>
      </c>
      <c r="C8979" s="885" t="s">
        <v>32704</v>
      </c>
      <c r="D8979" s="884" t="s">
        <v>28605</v>
      </c>
      <c r="E8979" s="884" t="s">
        <v>32705</v>
      </c>
      <c r="F8979" s="884" t="s">
        <v>32705</v>
      </c>
    </row>
    <row r="8980" customFormat="false" ht="34.5" hidden="false" customHeight="false" outlineLevel="0" collapsed="false">
      <c r="A8980" s="884" t="s">
        <v>28603</v>
      </c>
      <c r="B8980" s="884" t="n">
        <v>39499</v>
      </c>
      <c r="C8980" s="885" t="s">
        <v>32706</v>
      </c>
      <c r="D8980" s="884" t="s">
        <v>28605</v>
      </c>
      <c r="E8980" s="884" t="s">
        <v>32707</v>
      </c>
      <c r="F8980" s="884" t="s">
        <v>32707</v>
      </c>
    </row>
    <row r="8981" customFormat="false" ht="15" hidden="false" customHeight="false" outlineLevel="0" collapsed="false">
      <c r="A8981" s="884" t="s">
        <v>28603</v>
      </c>
      <c r="B8981" s="884" t="n">
        <v>3733</v>
      </c>
      <c r="C8981" s="885" t="s">
        <v>32708</v>
      </c>
      <c r="D8981" s="884" t="s">
        <v>28617</v>
      </c>
      <c r="E8981" s="884" t="s">
        <v>32709</v>
      </c>
      <c r="F8981" s="884" t="s">
        <v>32709</v>
      </c>
    </row>
    <row r="8982" customFormat="false" ht="15" hidden="false" customHeight="false" outlineLevel="0" collapsed="false">
      <c r="A8982" s="884" t="s">
        <v>28603</v>
      </c>
      <c r="B8982" s="884" t="n">
        <v>3731</v>
      </c>
      <c r="C8982" s="885" t="s">
        <v>32710</v>
      </c>
      <c r="D8982" s="884" t="s">
        <v>28617</v>
      </c>
      <c r="E8982" s="884" t="s">
        <v>32711</v>
      </c>
      <c r="F8982" s="884" t="s">
        <v>32711</v>
      </c>
    </row>
    <row r="8983" customFormat="false" ht="15" hidden="false" customHeight="false" outlineLevel="0" collapsed="false">
      <c r="A8983" s="884" t="s">
        <v>28603</v>
      </c>
      <c r="B8983" s="884" t="n">
        <v>38137</v>
      </c>
      <c r="C8983" s="885" t="s">
        <v>32712</v>
      </c>
      <c r="D8983" s="884" t="s">
        <v>28617</v>
      </c>
      <c r="E8983" s="884" t="s">
        <v>20316</v>
      </c>
      <c r="F8983" s="884" t="s">
        <v>20316</v>
      </c>
    </row>
    <row r="8984" customFormat="false" ht="15" hidden="false" customHeight="false" outlineLevel="0" collapsed="false">
      <c r="A8984" s="884" t="s">
        <v>28603</v>
      </c>
      <c r="B8984" s="884" t="n">
        <v>38135</v>
      </c>
      <c r="C8984" s="885" t="s">
        <v>32713</v>
      </c>
      <c r="D8984" s="884" t="s">
        <v>28617</v>
      </c>
      <c r="E8984" s="884" t="s">
        <v>10592</v>
      </c>
      <c r="F8984" s="884" t="s">
        <v>10592</v>
      </c>
    </row>
    <row r="8985" customFormat="false" ht="15" hidden="false" customHeight="false" outlineLevel="0" collapsed="false">
      <c r="A8985" s="884" t="s">
        <v>28603</v>
      </c>
      <c r="B8985" s="884" t="n">
        <v>38138</v>
      </c>
      <c r="C8985" s="885" t="s">
        <v>32714</v>
      </c>
      <c r="D8985" s="884" t="s">
        <v>28617</v>
      </c>
      <c r="E8985" s="884" t="s">
        <v>32715</v>
      </c>
      <c r="F8985" s="884" t="s">
        <v>32715</v>
      </c>
    </row>
    <row r="8986" customFormat="false" ht="23.25" hidden="false" customHeight="false" outlineLevel="0" collapsed="false">
      <c r="A8986" s="884" t="s">
        <v>28603</v>
      </c>
      <c r="B8986" s="884" t="n">
        <v>3736</v>
      </c>
      <c r="C8986" s="885" t="s">
        <v>32716</v>
      </c>
      <c r="D8986" s="884" t="s">
        <v>28617</v>
      </c>
      <c r="E8986" s="884" t="s">
        <v>32717</v>
      </c>
      <c r="F8986" s="884" t="s">
        <v>32717</v>
      </c>
    </row>
    <row r="8987" customFormat="false" ht="23.25" hidden="false" customHeight="false" outlineLevel="0" collapsed="false">
      <c r="A8987" s="884" t="s">
        <v>28603</v>
      </c>
      <c r="B8987" s="884" t="n">
        <v>3741</v>
      </c>
      <c r="C8987" s="885" t="s">
        <v>32718</v>
      </c>
      <c r="D8987" s="884" t="s">
        <v>28617</v>
      </c>
      <c r="E8987" s="884" t="s">
        <v>17300</v>
      </c>
      <c r="F8987" s="884" t="s">
        <v>17300</v>
      </c>
    </row>
    <row r="8988" customFormat="false" ht="23.25" hidden="false" customHeight="false" outlineLevel="0" collapsed="false">
      <c r="A8988" s="884" t="s">
        <v>28603</v>
      </c>
      <c r="B8988" s="884" t="n">
        <v>3745</v>
      </c>
      <c r="C8988" s="885" t="s">
        <v>32719</v>
      </c>
      <c r="D8988" s="884" t="s">
        <v>28617</v>
      </c>
      <c r="E8988" s="884" t="s">
        <v>32720</v>
      </c>
      <c r="F8988" s="884" t="s">
        <v>32720</v>
      </c>
    </row>
    <row r="8989" customFormat="false" ht="23.25" hidden="false" customHeight="false" outlineLevel="0" collapsed="false">
      <c r="A8989" s="884" t="s">
        <v>28603</v>
      </c>
      <c r="B8989" s="884" t="n">
        <v>3743</v>
      </c>
      <c r="C8989" s="885" t="s">
        <v>32721</v>
      </c>
      <c r="D8989" s="884" t="s">
        <v>28617</v>
      </c>
      <c r="E8989" s="884" t="s">
        <v>20211</v>
      </c>
      <c r="F8989" s="884" t="s">
        <v>20211</v>
      </c>
    </row>
    <row r="8990" customFormat="false" ht="23.25" hidden="false" customHeight="false" outlineLevel="0" collapsed="false">
      <c r="A8990" s="884" t="s">
        <v>28603</v>
      </c>
      <c r="B8990" s="884" t="n">
        <v>3744</v>
      </c>
      <c r="C8990" s="885" t="s">
        <v>32722</v>
      </c>
      <c r="D8990" s="884" t="s">
        <v>28617</v>
      </c>
      <c r="E8990" s="884" t="s">
        <v>12342</v>
      </c>
      <c r="F8990" s="884" t="s">
        <v>12342</v>
      </c>
    </row>
    <row r="8991" customFormat="false" ht="23.25" hidden="false" customHeight="false" outlineLevel="0" collapsed="false">
      <c r="A8991" s="884" t="s">
        <v>28603</v>
      </c>
      <c r="B8991" s="884" t="n">
        <v>3739</v>
      </c>
      <c r="C8991" s="885" t="s">
        <v>32723</v>
      </c>
      <c r="D8991" s="884" t="s">
        <v>28617</v>
      </c>
      <c r="E8991" s="884" t="s">
        <v>25590</v>
      </c>
      <c r="F8991" s="884" t="s">
        <v>25590</v>
      </c>
    </row>
    <row r="8992" customFormat="false" ht="23.25" hidden="false" customHeight="false" outlineLevel="0" collapsed="false">
      <c r="A8992" s="884" t="s">
        <v>28603</v>
      </c>
      <c r="B8992" s="884" t="n">
        <v>3737</v>
      </c>
      <c r="C8992" s="885" t="s">
        <v>32724</v>
      </c>
      <c r="D8992" s="884" t="s">
        <v>28617</v>
      </c>
      <c r="E8992" s="884" t="s">
        <v>32725</v>
      </c>
      <c r="F8992" s="884" t="s">
        <v>32725</v>
      </c>
    </row>
    <row r="8993" customFormat="false" ht="23.25" hidden="false" customHeight="false" outlineLevel="0" collapsed="false">
      <c r="A8993" s="884" t="s">
        <v>28603</v>
      </c>
      <c r="B8993" s="884" t="n">
        <v>3738</v>
      </c>
      <c r="C8993" s="885" t="s">
        <v>32726</v>
      </c>
      <c r="D8993" s="884" t="s">
        <v>28617</v>
      </c>
      <c r="E8993" s="884" t="s">
        <v>8679</v>
      </c>
      <c r="F8993" s="884" t="s">
        <v>8679</v>
      </c>
    </row>
    <row r="8994" customFormat="false" ht="23.25" hidden="false" customHeight="false" outlineLevel="0" collapsed="false">
      <c r="A8994" s="884" t="s">
        <v>28603</v>
      </c>
      <c r="B8994" s="884" t="n">
        <v>3747</v>
      </c>
      <c r="C8994" s="885" t="s">
        <v>32727</v>
      </c>
      <c r="D8994" s="884" t="s">
        <v>28617</v>
      </c>
      <c r="E8994" s="884" t="s">
        <v>12342</v>
      </c>
      <c r="F8994" s="884" t="s">
        <v>12342</v>
      </c>
    </row>
    <row r="8995" customFormat="false" ht="23.25" hidden="false" customHeight="false" outlineLevel="0" collapsed="false">
      <c r="A8995" s="884" t="s">
        <v>28603</v>
      </c>
      <c r="B8995" s="884" t="n">
        <v>11649</v>
      </c>
      <c r="C8995" s="885" t="s">
        <v>32728</v>
      </c>
      <c r="D8995" s="884" t="s">
        <v>28605</v>
      </c>
      <c r="E8995" s="884" t="s">
        <v>32729</v>
      </c>
      <c r="F8995" s="884" t="s">
        <v>32729</v>
      </c>
    </row>
    <row r="8996" customFormat="false" ht="23.25" hidden="false" customHeight="false" outlineLevel="0" collapsed="false">
      <c r="A8996" s="884" t="s">
        <v>28603</v>
      </c>
      <c r="B8996" s="884" t="n">
        <v>11650</v>
      </c>
      <c r="C8996" s="885" t="s">
        <v>32730</v>
      </c>
      <c r="D8996" s="884" t="s">
        <v>28605</v>
      </c>
      <c r="E8996" s="884" t="s">
        <v>32731</v>
      </c>
      <c r="F8996" s="884" t="s">
        <v>32731</v>
      </c>
    </row>
    <row r="8997" customFormat="false" ht="23.25" hidden="false" customHeight="false" outlineLevel="0" collapsed="false">
      <c r="A8997" s="884" t="s">
        <v>28603</v>
      </c>
      <c r="B8997" s="884" t="n">
        <v>3742</v>
      </c>
      <c r="C8997" s="885" t="s">
        <v>32732</v>
      </c>
      <c r="D8997" s="884" t="s">
        <v>28617</v>
      </c>
      <c r="E8997" s="884" t="s">
        <v>17637</v>
      </c>
      <c r="F8997" s="884" t="s">
        <v>17637</v>
      </c>
    </row>
    <row r="8998" customFormat="false" ht="23.25" hidden="false" customHeight="false" outlineLevel="0" collapsed="false">
      <c r="A8998" s="884" t="s">
        <v>28603</v>
      </c>
      <c r="B8998" s="884" t="n">
        <v>3746</v>
      </c>
      <c r="C8998" s="885" t="s">
        <v>32733</v>
      </c>
      <c r="D8998" s="884" t="s">
        <v>28617</v>
      </c>
      <c r="E8998" s="884" t="s">
        <v>20217</v>
      </c>
      <c r="F8998" s="884" t="s">
        <v>20217</v>
      </c>
    </row>
    <row r="8999" customFormat="false" ht="15" hidden="false" customHeight="false" outlineLevel="0" collapsed="false">
      <c r="A8999" s="884" t="s">
        <v>28603</v>
      </c>
      <c r="B8999" s="884" t="n">
        <v>13250</v>
      </c>
      <c r="C8999" s="885" t="s">
        <v>32734</v>
      </c>
      <c r="D8999" s="884" t="s">
        <v>28605</v>
      </c>
      <c r="E8999" s="884" t="s">
        <v>10435</v>
      </c>
      <c r="F8999" s="884" t="s">
        <v>10435</v>
      </c>
    </row>
    <row r="9000" customFormat="false" ht="15" hidden="false" customHeight="false" outlineLevel="0" collapsed="false">
      <c r="A9000" s="884" t="s">
        <v>28603</v>
      </c>
      <c r="B9000" s="884" t="n">
        <v>11641</v>
      </c>
      <c r="C9000" s="885" t="s">
        <v>32735</v>
      </c>
      <c r="D9000" s="884" t="s">
        <v>28617</v>
      </c>
      <c r="E9000" s="884" t="s">
        <v>11083</v>
      </c>
      <c r="F9000" s="884" t="s">
        <v>11083</v>
      </c>
    </row>
    <row r="9001" customFormat="false" ht="15" hidden="false" customHeight="false" outlineLevel="0" collapsed="false">
      <c r="A9001" s="884" t="s">
        <v>28603</v>
      </c>
      <c r="B9001" s="884" t="n">
        <v>21106</v>
      </c>
      <c r="C9001" s="885" t="s">
        <v>32736</v>
      </c>
      <c r="D9001" s="884" t="s">
        <v>28689</v>
      </c>
      <c r="E9001" s="884" t="s">
        <v>20200</v>
      </c>
      <c r="F9001" s="884" t="s">
        <v>20200</v>
      </c>
    </row>
    <row r="9002" customFormat="false" ht="15" hidden="false" customHeight="false" outlineLevel="0" collapsed="false">
      <c r="A9002" s="884" t="s">
        <v>28603</v>
      </c>
      <c r="B9002" s="884" t="n">
        <v>3755</v>
      </c>
      <c r="C9002" s="885" t="s">
        <v>32737</v>
      </c>
      <c r="D9002" s="884" t="s">
        <v>28605</v>
      </c>
      <c r="E9002" s="884" t="s">
        <v>12317</v>
      </c>
      <c r="F9002" s="884" t="s">
        <v>12317</v>
      </c>
    </row>
    <row r="9003" customFormat="false" ht="15" hidden="false" customHeight="false" outlineLevel="0" collapsed="false">
      <c r="A9003" s="884" t="s">
        <v>28603</v>
      </c>
      <c r="B9003" s="884" t="n">
        <v>3750</v>
      </c>
      <c r="C9003" s="885" t="s">
        <v>32738</v>
      </c>
      <c r="D9003" s="884" t="s">
        <v>28605</v>
      </c>
      <c r="E9003" s="884" t="s">
        <v>32739</v>
      </c>
      <c r="F9003" s="884" t="s">
        <v>32739</v>
      </c>
    </row>
    <row r="9004" customFormat="false" ht="15" hidden="false" customHeight="false" outlineLevel="0" collapsed="false">
      <c r="A9004" s="884" t="s">
        <v>28603</v>
      </c>
      <c r="B9004" s="884" t="n">
        <v>3756</v>
      </c>
      <c r="C9004" s="885" t="s">
        <v>32740</v>
      </c>
      <c r="D9004" s="884" t="s">
        <v>28605</v>
      </c>
      <c r="E9004" s="884" t="s">
        <v>32741</v>
      </c>
      <c r="F9004" s="884" t="s">
        <v>32741</v>
      </c>
    </row>
    <row r="9005" customFormat="false" ht="15" hidden="false" customHeight="false" outlineLevel="0" collapsed="false">
      <c r="A9005" s="884" t="s">
        <v>28603</v>
      </c>
      <c r="B9005" s="884" t="n">
        <v>39377</v>
      </c>
      <c r="C9005" s="885" t="s">
        <v>32742</v>
      </c>
      <c r="D9005" s="884" t="s">
        <v>28605</v>
      </c>
      <c r="E9005" s="884" t="s">
        <v>32743</v>
      </c>
      <c r="F9005" s="884" t="s">
        <v>32743</v>
      </c>
    </row>
    <row r="9006" customFormat="false" ht="15" hidden="false" customHeight="false" outlineLevel="0" collapsed="false">
      <c r="A9006" s="884" t="s">
        <v>28603</v>
      </c>
      <c r="B9006" s="884" t="n">
        <v>38191</v>
      </c>
      <c r="C9006" s="885" t="s">
        <v>32744</v>
      </c>
      <c r="D9006" s="884" t="s">
        <v>28605</v>
      </c>
      <c r="E9006" s="884" t="s">
        <v>18050</v>
      </c>
      <c r="F9006" s="884" t="s">
        <v>18050</v>
      </c>
    </row>
    <row r="9007" customFormat="false" ht="15" hidden="false" customHeight="false" outlineLevel="0" collapsed="false">
      <c r="A9007" s="884" t="s">
        <v>28603</v>
      </c>
      <c r="B9007" s="884" t="n">
        <v>39381</v>
      </c>
      <c r="C9007" s="885" t="s">
        <v>32745</v>
      </c>
      <c r="D9007" s="884" t="s">
        <v>28605</v>
      </c>
      <c r="E9007" s="884" t="s">
        <v>11901</v>
      </c>
      <c r="F9007" s="884" t="s">
        <v>11901</v>
      </c>
    </row>
    <row r="9008" customFormat="false" ht="15" hidden="false" customHeight="false" outlineLevel="0" collapsed="false">
      <c r="A9008" s="884" t="s">
        <v>28603</v>
      </c>
      <c r="B9008" s="884" t="n">
        <v>38780</v>
      </c>
      <c r="C9008" s="885" t="s">
        <v>32746</v>
      </c>
      <c r="D9008" s="884" t="s">
        <v>28605</v>
      </c>
      <c r="E9008" s="884" t="s">
        <v>16956</v>
      </c>
      <c r="F9008" s="884" t="s">
        <v>16956</v>
      </c>
    </row>
    <row r="9009" customFormat="false" ht="15" hidden="false" customHeight="false" outlineLevel="0" collapsed="false">
      <c r="A9009" s="884" t="s">
        <v>28603</v>
      </c>
      <c r="B9009" s="884" t="n">
        <v>38781</v>
      </c>
      <c r="C9009" s="885" t="s">
        <v>32747</v>
      </c>
      <c r="D9009" s="884" t="s">
        <v>28605</v>
      </c>
      <c r="E9009" s="884" t="s">
        <v>16799</v>
      </c>
      <c r="F9009" s="884" t="s">
        <v>16799</v>
      </c>
    </row>
    <row r="9010" customFormat="false" ht="15" hidden="false" customHeight="false" outlineLevel="0" collapsed="false">
      <c r="A9010" s="884" t="s">
        <v>28603</v>
      </c>
      <c r="B9010" s="884" t="n">
        <v>38192</v>
      </c>
      <c r="C9010" s="885" t="s">
        <v>32748</v>
      </c>
      <c r="D9010" s="884" t="s">
        <v>28605</v>
      </c>
      <c r="E9010" s="884" t="s">
        <v>17946</v>
      </c>
      <c r="F9010" s="884" t="s">
        <v>17946</v>
      </c>
    </row>
    <row r="9011" customFormat="false" ht="15" hidden="false" customHeight="false" outlineLevel="0" collapsed="false">
      <c r="A9011" s="884" t="s">
        <v>28603</v>
      </c>
      <c r="B9011" s="884" t="n">
        <v>3753</v>
      </c>
      <c r="C9011" s="885" t="s">
        <v>32749</v>
      </c>
      <c r="D9011" s="884" t="s">
        <v>28605</v>
      </c>
      <c r="E9011" s="884" t="s">
        <v>19511</v>
      </c>
      <c r="F9011" s="884" t="s">
        <v>19511</v>
      </c>
    </row>
    <row r="9012" customFormat="false" ht="15" hidden="false" customHeight="false" outlineLevel="0" collapsed="false">
      <c r="A9012" s="884" t="s">
        <v>28603</v>
      </c>
      <c r="B9012" s="884" t="n">
        <v>38782</v>
      </c>
      <c r="C9012" s="885" t="s">
        <v>32750</v>
      </c>
      <c r="D9012" s="884" t="s">
        <v>28605</v>
      </c>
      <c r="E9012" s="884" t="s">
        <v>15766</v>
      </c>
      <c r="F9012" s="884" t="s">
        <v>15766</v>
      </c>
    </row>
    <row r="9013" customFormat="false" ht="15" hidden="false" customHeight="false" outlineLevel="0" collapsed="false">
      <c r="A9013" s="884" t="s">
        <v>28603</v>
      </c>
      <c r="B9013" s="884" t="n">
        <v>38778</v>
      </c>
      <c r="C9013" s="885" t="s">
        <v>32751</v>
      </c>
      <c r="D9013" s="884" t="s">
        <v>28605</v>
      </c>
      <c r="E9013" s="884" t="s">
        <v>19611</v>
      </c>
      <c r="F9013" s="884" t="s">
        <v>19611</v>
      </c>
    </row>
    <row r="9014" customFormat="false" ht="15" hidden="false" customHeight="false" outlineLevel="0" collapsed="false">
      <c r="A9014" s="884" t="s">
        <v>28603</v>
      </c>
      <c r="B9014" s="884" t="n">
        <v>38779</v>
      </c>
      <c r="C9014" s="885" t="s">
        <v>32752</v>
      </c>
      <c r="D9014" s="884" t="s">
        <v>28605</v>
      </c>
      <c r="E9014" s="884" t="s">
        <v>15748</v>
      </c>
      <c r="F9014" s="884" t="s">
        <v>15748</v>
      </c>
    </row>
    <row r="9015" customFormat="false" ht="15" hidden="false" customHeight="false" outlineLevel="0" collapsed="false">
      <c r="A9015" s="884" t="s">
        <v>28603</v>
      </c>
      <c r="B9015" s="884" t="n">
        <v>39388</v>
      </c>
      <c r="C9015" s="885" t="s">
        <v>32753</v>
      </c>
      <c r="D9015" s="884" t="s">
        <v>28605</v>
      </c>
      <c r="E9015" s="884" t="s">
        <v>32754</v>
      </c>
      <c r="F9015" s="884" t="s">
        <v>32754</v>
      </c>
    </row>
    <row r="9016" customFormat="false" ht="15" hidden="false" customHeight="false" outlineLevel="0" collapsed="false">
      <c r="A9016" s="884" t="s">
        <v>28603</v>
      </c>
      <c r="B9016" s="884" t="n">
        <v>39387</v>
      </c>
      <c r="C9016" s="885" t="s">
        <v>32755</v>
      </c>
      <c r="D9016" s="884" t="s">
        <v>28605</v>
      </c>
      <c r="E9016" s="884" t="s">
        <v>32756</v>
      </c>
      <c r="F9016" s="884" t="s">
        <v>32756</v>
      </c>
    </row>
    <row r="9017" customFormat="false" ht="15" hidden="false" customHeight="false" outlineLevel="0" collapsed="false">
      <c r="A9017" s="884" t="s">
        <v>28603</v>
      </c>
      <c r="B9017" s="884" t="n">
        <v>39386</v>
      </c>
      <c r="C9017" s="885" t="s">
        <v>32757</v>
      </c>
      <c r="D9017" s="884" t="s">
        <v>28605</v>
      </c>
      <c r="E9017" s="884" t="s">
        <v>22238</v>
      </c>
      <c r="F9017" s="884" t="s">
        <v>22238</v>
      </c>
    </row>
    <row r="9018" customFormat="false" ht="15" hidden="false" customHeight="false" outlineLevel="0" collapsed="false">
      <c r="A9018" s="884" t="s">
        <v>28603</v>
      </c>
      <c r="B9018" s="884" t="n">
        <v>38194</v>
      </c>
      <c r="C9018" s="885" t="s">
        <v>32758</v>
      </c>
      <c r="D9018" s="884" t="s">
        <v>28605</v>
      </c>
      <c r="E9018" s="884" t="s">
        <v>23533</v>
      </c>
      <c r="F9018" s="884" t="s">
        <v>23533</v>
      </c>
    </row>
    <row r="9019" customFormat="false" ht="15" hidden="false" customHeight="false" outlineLevel="0" collapsed="false">
      <c r="A9019" s="884" t="s">
        <v>28603</v>
      </c>
      <c r="B9019" s="884" t="n">
        <v>38193</v>
      </c>
      <c r="C9019" s="885" t="s">
        <v>32759</v>
      </c>
      <c r="D9019" s="884" t="s">
        <v>28605</v>
      </c>
      <c r="E9019" s="884" t="s">
        <v>32760</v>
      </c>
      <c r="F9019" s="884" t="s">
        <v>32760</v>
      </c>
    </row>
    <row r="9020" customFormat="false" ht="15" hidden="false" customHeight="false" outlineLevel="0" collapsed="false">
      <c r="A9020" s="884" t="s">
        <v>28603</v>
      </c>
      <c r="B9020" s="884" t="n">
        <v>12216</v>
      </c>
      <c r="C9020" s="885" t="s">
        <v>32761</v>
      </c>
      <c r="D9020" s="884" t="s">
        <v>28605</v>
      </c>
      <c r="E9020" s="884" t="s">
        <v>20861</v>
      </c>
      <c r="F9020" s="884" t="s">
        <v>20861</v>
      </c>
    </row>
    <row r="9021" customFormat="false" ht="15" hidden="false" customHeight="false" outlineLevel="0" collapsed="false">
      <c r="A9021" s="884" t="s">
        <v>28603</v>
      </c>
      <c r="B9021" s="884" t="n">
        <v>3757</v>
      </c>
      <c r="C9021" s="885" t="s">
        <v>32762</v>
      </c>
      <c r="D9021" s="884" t="s">
        <v>28605</v>
      </c>
      <c r="E9021" s="884" t="s">
        <v>10552</v>
      </c>
      <c r="F9021" s="884" t="s">
        <v>10552</v>
      </c>
    </row>
    <row r="9022" customFormat="false" ht="15" hidden="false" customHeight="false" outlineLevel="0" collapsed="false">
      <c r="A9022" s="884" t="s">
        <v>28603</v>
      </c>
      <c r="B9022" s="884" t="n">
        <v>3758</v>
      </c>
      <c r="C9022" s="885" t="s">
        <v>32763</v>
      </c>
      <c r="D9022" s="884" t="s">
        <v>28605</v>
      </c>
      <c r="E9022" s="884" t="s">
        <v>32764</v>
      </c>
      <c r="F9022" s="884" t="s">
        <v>32764</v>
      </c>
    </row>
    <row r="9023" customFormat="false" ht="15" hidden="false" customHeight="false" outlineLevel="0" collapsed="false">
      <c r="A9023" s="884" t="s">
        <v>28603</v>
      </c>
      <c r="B9023" s="884" t="n">
        <v>12214</v>
      </c>
      <c r="C9023" s="885" t="s">
        <v>32765</v>
      </c>
      <c r="D9023" s="884" t="s">
        <v>28605</v>
      </c>
      <c r="E9023" s="884" t="s">
        <v>14991</v>
      </c>
      <c r="F9023" s="884" t="s">
        <v>14991</v>
      </c>
    </row>
    <row r="9024" customFormat="false" ht="15" hidden="false" customHeight="false" outlineLevel="0" collapsed="false">
      <c r="A9024" s="884" t="s">
        <v>28603</v>
      </c>
      <c r="B9024" s="884" t="n">
        <v>3749</v>
      </c>
      <c r="C9024" s="885" t="s">
        <v>32766</v>
      </c>
      <c r="D9024" s="884" t="s">
        <v>28605</v>
      </c>
      <c r="E9024" s="884" t="s">
        <v>32767</v>
      </c>
      <c r="F9024" s="884" t="s">
        <v>32767</v>
      </c>
    </row>
    <row r="9025" customFormat="false" ht="15" hidden="false" customHeight="false" outlineLevel="0" collapsed="false">
      <c r="A9025" s="884" t="s">
        <v>28603</v>
      </c>
      <c r="B9025" s="884" t="n">
        <v>3751</v>
      </c>
      <c r="C9025" s="885" t="s">
        <v>32768</v>
      </c>
      <c r="D9025" s="884" t="s">
        <v>28605</v>
      </c>
      <c r="E9025" s="884" t="s">
        <v>18199</v>
      </c>
      <c r="F9025" s="884" t="s">
        <v>18199</v>
      </c>
    </row>
    <row r="9026" customFormat="false" ht="15" hidden="false" customHeight="false" outlineLevel="0" collapsed="false">
      <c r="A9026" s="884" t="s">
        <v>28603</v>
      </c>
      <c r="B9026" s="884" t="n">
        <v>39376</v>
      </c>
      <c r="C9026" s="885" t="s">
        <v>32769</v>
      </c>
      <c r="D9026" s="884" t="s">
        <v>28605</v>
      </c>
      <c r="E9026" s="884" t="s">
        <v>32770</v>
      </c>
      <c r="F9026" s="884" t="s">
        <v>32770</v>
      </c>
    </row>
    <row r="9027" customFormat="false" ht="15" hidden="false" customHeight="false" outlineLevel="0" collapsed="false">
      <c r="A9027" s="884" t="s">
        <v>28603</v>
      </c>
      <c r="B9027" s="884" t="n">
        <v>3752</v>
      </c>
      <c r="C9027" s="885" t="s">
        <v>32771</v>
      </c>
      <c r="D9027" s="884" t="s">
        <v>28605</v>
      </c>
      <c r="E9027" s="884" t="s">
        <v>32772</v>
      </c>
      <c r="F9027" s="884" t="s">
        <v>32772</v>
      </c>
    </row>
    <row r="9028" customFormat="false" ht="23.25" hidden="false" customHeight="false" outlineLevel="0" collapsed="false">
      <c r="A9028" s="884" t="s">
        <v>28603</v>
      </c>
      <c r="B9028" s="884" t="n">
        <v>746</v>
      </c>
      <c r="C9028" s="885" t="s">
        <v>32773</v>
      </c>
      <c r="D9028" s="884" t="s">
        <v>28605</v>
      </c>
      <c r="E9028" s="884" t="s">
        <v>32774</v>
      </c>
      <c r="F9028" s="884" t="s">
        <v>32774</v>
      </c>
    </row>
    <row r="9029" customFormat="false" ht="15" hidden="false" customHeight="false" outlineLevel="0" collapsed="false">
      <c r="A9029" s="884" t="s">
        <v>28603</v>
      </c>
      <c r="B9029" s="884" t="n">
        <v>36521</v>
      </c>
      <c r="C9029" s="885" t="s">
        <v>32775</v>
      </c>
      <c r="D9029" s="884" t="s">
        <v>28605</v>
      </c>
      <c r="E9029" s="884" t="s">
        <v>32776</v>
      </c>
      <c r="F9029" s="884" t="s">
        <v>32776</v>
      </c>
    </row>
    <row r="9030" customFormat="false" ht="15" hidden="false" customHeight="false" outlineLevel="0" collapsed="false">
      <c r="A9030" s="884" t="s">
        <v>28603</v>
      </c>
      <c r="B9030" s="884" t="n">
        <v>36794</v>
      </c>
      <c r="C9030" s="885" t="s">
        <v>32777</v>
      </c>
      <c r="D9030" s="884" t="s">
        <v>28605</v>
      </c>
      <c r="E9030" s="884" t="s">
        <v>32778</v>
      </c>
      <c r="F9030" s="884" t="s">
        <v>32778</v>
      </c>
    </row>
    <row r="9031" customFormat="false" ht="15" hidden="false" customHeight="false" outlineLevel="0" collapsed="false">
      <c r="A9031" s="884" t="s">
        <v>28603</v>
      </c>
      <c r="B9031" s="884" t="n">
        <v>10426</v>
      </c>
      <c r="C9031" s="885" t="s">
        <v>32779</v>
      </c>
      <c r="D9031" s="884" t="s">
        <v>28605</v>
      </c>
      <c r="E9031" s="884" t="s">
        <v>32780</v>
      </c>
      <c r="F9031" s="884" t="s">
        <v>32780</v>
      </c>
    </row>
    <row r="9032" customFormat="false" ht="15" hidden="false" customHeight="false" outlineLevel="0" collapsed="false">
      <c r="A9032" s="884" t="s">
        <v>28603</v>
      </c>
      <c r="B9032" s="884" t="n">
        <v>10425</v>
      </c>
      <c r="C9032" s="885" t="s">
        <v>32781</v>
      </c>
      <c r="D9032" s="884" t="s">
        <v>28605</v>
      </c>
      <c r="E9032" s="884" t="s">
        <v>32782</v>
      </c>
      <c r="F9032" s="884" t="s">
        <v>32782</v>
      </c>
    </row>
    <row r="9033" customFormat="false" ht="15" hidden="false" customHeight="false" outlineLevel="0" collapsed="false">
      <c r="A9033" s="884" t="s">
        <v>28603</v>
      </c>
      <c r="B9033" s="884" t="n">
        <v>10431</v>
      </c>
      <c r="C9033" s="885" t="s">
        <v>32783</v>
      </c>
      <c r="D9033" s="884" t="s">
        <v>28605</v>
      </c>
      <c r="E9033" s="884" t="s">
        <v>32784</v>
      </c>
      <c r="F9033" s="884" t="s">
        <v>32784</v>
      </c>
    </row>
    <row r="9034" customFormat="false" ht="15" hidden="false" customHeight="false" outlineLevel="0" collapsed="false">
      <c r="A9034" s="884" t="s">
        <v>28603</v>
      </c>
      <c r="B9034" s="884" t="n">
        <v>10429</v>
      </c>
      <c r="C9034" s="885" t="s">
        <v>32785</v>
      </c>
      <c r="D9034" s="884" t="s">
        <v>28605</v>
      </c>
      <c r="E9034" s="884" t="s">
        <v>32786</v>
      </c>
      <c r="F9034" s="884" t="s">
        <v>32786</v>
      </c>
    </row>
    <row r="9035" customFormat="false" ht="15" hidden="false" customHeight="false" outlineLevel="0" collapsed="false">
      <c r="A9035" s="884" t="s">
        <v>28603</v>
      </c>
      <c r="B9035" s="884" t="n">
        <v>20269</v>
      </c>
      <c r="C9035" s="885" t="s">
        <v>32787</v>
      </c>
      <c r="D9035" s="884" t="s">
        <v>28605</v>
      </c>
      <c r="E9035" s="884" t="s">
        <v>32788</v>
      </c>
      <c r="F9035" s="884" t="s">
        <v>32788</v>
      </c>
    </row>
    <row r="9036" customFormat="false" ht="15" hidden="false" customHeight="false" outlineLevel="0" collapsed="false">
      <c r="A9036" s="884" t="s">
        <v>28603</v>
      </c>
      <c r="B9036" s="884" t="n">
        <v>20270</v>
      </c>
      <c r="C9036" s="885" t="s">
        <v>32789</v>
      </c>
      <c r="D9036" s="884" t="s">
        <v>28605</v>
      </c>
      <c r="E9036" s="884" t="s">
        <v>16609</v>
      </c>
      <c r="F9036" s="884" t="s">
        <v>16609</v>
      </c>
    </row>
    <row r="9037" customFormat="false" ht="15" hidden="false" customHeight="false" outlineLevel="0" collapsed="false">
      <c r="A9037" s="884" t="s">
        <v>28603</v>
      </c>
      <c r="B9037" s="884" t="n">
        <v>11696</v>
      </c>
      <c r="C9037" s="885" t="s">
        <v>32790</v>
      </c>
      <c r="D9037" s="884" t="s">
        <v>28605</v>
      </c>
      <c r="E9037" s="884" t="s">
        <v>32791</v>
      </c>
      <c r="F9037" s="884" t="s">
        <v>32791</v>
      </c>
    </row>
    <row r="9038" customFormat="false" ht="15" hidden="false" customHeight="false" outlineLevel="0" collapsed="false">
      <c r="A9038" s="884" t="s">
        <v>28603</v>
      </c>
      <c r="B9038" s="884" t="n">
        <v>10427</v>
      </c>
      <c r="C9038" s="885" t="s">
        <v>32792</v>
      </c>
      <c r="D9038" s="884" t="s">
        <v>28605</v>
      </c>
      <c r="E9038" s="884" t="s">
        <v>32793</v>
      </c>
      <c r="F9038" s="884" t="s">
        <v>32793</v>
      </c>
    </row>
    <row r="9039" customFormat="false" ht="15" hidden="false" customHeight="false" outlineLevel="0" collapsed="false">
      <c r="A9039" s="884" t="s">
        <v>28603</v>
      </c>
      <c r="B9039" s="884" t="n">
        <v>10428</v>
      </c>
      <c r="C9039" s="885" t="s">
        <v>32794</v>
      </c>
      <c r="D9039" s="884" t="s">
        <v>28605</v>
      </c>
      <c r="E9039" s="884" t="s">
        <v>32795</v>
      </c>
      <c r="F9039" s="884" t="s">
        <v>32795</v>
      </c>
    </row>
    <row r="9040" customFormat="false" ht="15" hidden="false" customHeight="false" outlineLevel="0" collapsed="false">
      <c r="A9040" s="884" t="s">
        <v>28603</v>
      </c>
      <c r="B9040" s="884" t="n">
        <v>40932</v>
      </c>
      <c r="C9040" s="885" t="s">
        <v>32796</v>
      </c>
      <c r="D9040" s="884" t="s">
        <v>28853</v>
      </c>
      <c r="E9040" s="884" t="s">
        <v>32797</v>
      </c>
      <c r="F9040" s="884" t="s">
        <v>32798</v>
      </c>
    </row>
    <row r="9041" customFormat="false" ht="15" hidden="false" customHeight="false" outlineLevel="0" collapsed="false">
      <c r="A9041" s="884" t="s">
        <v>28603</v>
      </c>
      <c r="B9041" s="884" t="n">
        <v>10853</v>
      </c>
      <c r="C9041" s="885" t="s">
        <v>32799</v>
      </c>
      <c r="D9041" s="884" t="s">
        <v>28605</v>
      </c>
      <c r="E9041" s="884" t="s">
        <v>19007</v>
      </c>
      <c r="F9041" s="884" t="s">
        <v>19007</v>
      </c>
    </row>
    <row r="9042" customFormat="false" ht="15" hidden="false" customHeight="false" outlineLevel="0" collapsed="false">
      <c r="A9042" s="884" t="s">
        <v>28603</v>
      </c>
      <c r="B9042" s="884" t="n">
        <v>5093</v>
      </c>
      <c r="C9042" s="885" t="s">
        <v>32800</v>
      </c>
      <c r="D9042" s="884" t="s">
        <v>29293</v>
      </c>
      <c r="E9042" s="884" t="s">
        <v>19706</v>
      </c>
      <c r="F9042" s="884" t="s">
        <v>19706</v>
      </c>
    </row>
    <row r="9043" customFormat="false" ht="23.25" hidden="false" customHeight="false" outlineLevel="0" collapsed="false">
      <c r="A9043" s="884" t="s">
        <v>28603</v>
      </c>
      <c r="B9043" s="884" t="n">
        <v>37768</v>
      </c>
      <c r="C9043" s="885" t="s">
        <v>32801</v>
      </c>
      <c r="D9043" s="884" t="s">
        <v>28605</v>
      </c>
      <c r="E9043" s="884" t="s">
        <v>32802</v>
      </c>
      <c r="F9043" s="884" t="s">
        <v>32802</v>
      </c>
    </row>
    <row r="9044" customFormat="false" ht="23.25" hidden="false" customHeight="false" outlineLevel="0" collapsed="false">
      <c r="A9044" s="884" t="s">
        <v>28603</v>
      </c>
      <c r="B9044" s="884" t="n">
        <v>37773</v>
      </c>
      <c r="C9044" s="885" t="s">
        <v>32803</v>
      </c>
      <c r="D9044" s="884" t="s">
        <v>28605</v>
      </c>
      <c r="E9044" s="884" t="s">
        <v>32804</v>
      </c>
      <c r="F9044" s="884" t="s">
        <v>32804</v>
      </c>
    </row>
    <row r="9045" customFormat="false" ht="15" hidden="false" customHeight="false" outlineLevel="0" collapsed="false">
      <c r="A9045" s="884" t="s">
        <v>28603</v>
      </c>
      <c r="B9045" s="884" t="n">
        <v>37769</v>
      </c>
      <c r="C9045" s="885" t="s">
        <v>32805</v>
      </c>
      <c r="D9045" s="884" t="s">
        <v>28605</v>
      </c>
      <c r="E9045" s="884" t="s">
        <v>32806</v>
      </c>
      <c r="F9045" s="884" t="s">
        <v>32806</v>
      </c>
    </row>
    <row r="9046" customFormat="false" ht="23.25" hidden="false" customHeight="false" outlineLevel="0" collapsed="false">
      <c r="A9046" s="884" t="s">
        <v>28603</v>
      </c>
      <c r="B9046" s="884" t="n">
        <v>37770</v>
      </c>
      <c r="C9046" s="885" t="s">
        <v>32807</v>
      </c>
      <c r="D9046" s="884" t="s">
        <v>28605</v>
      </c>
      <c r="E9046" s="884" t="s">
        <v>32808</v>
      </c>
      <c r="F9046" s="884" t="s">
        <v>32808</v>
      </c>
    </row>
    <row r="9047" customFormat="false" ht="15" hidden="false" customHeight="false" outlineLevel="0" collapsed="false">
      <c r="A9047" s="884" t="s">
        <v>28603</v>
      </c>
      <c r="B9047" s="884" t="n">
        <v>38382</v>
      </c>
      <c r="C9047" s="885" t="s">
        <v>32809</v>
      </c>
      <c r="D9047" s="884" t="s">
        <v>28605</v>
      </c>
      <c r="E9047" s="884" t="s">
        <v>23505</v>
      </c>
      <c r="F9047" s="884" t="s">
        <v>23505</v>
      </c>
    </row>
    <row r="9048" customFormat="false" ht="15" hidden="false" customHeight="false" outlineLevel="0" collapsed="false">
      <c r="A9048" s="884" t="s">
        <v>28603</v>
      </c>
      <c r="B9048" s="884" t="n">
        <v>6091</v>
      </c>
      <c r="C9048" s="885" t="s">
        <v>32810</v>
      </c>
      <c r="D9048" s="884" t="s">
        <v>28692</v>
      </c>
      <c r="E9048" s="884" t="s">
        <v>10898</v>
      </c>
      <c r="F9048" s="884" t="s">
        <v>10898</v>
      </c>
    </row>
    <row r="9049" customFormat="false" ht="15" hidden="false" customHeight="false" outlineLevel="0" collapsed="false">
      <c r="A9049" s="884" t="s">
        <v>28603</v>
      </c>
      <c r="B9049" s="884" t="n">
        <v>38383</v>
      </c>
      <c r="C9049" s="885" t="s">
        <v>32811</v>
      </c>
      <c r="D9049" s="884" t="s">
        <v>28605</v>
      </c>
      <c r="E9049" s="884" t="s">
        <v>23885</v>
      </c>
      <c r="F9049" s="884" t="s">
        <v>23885</v>
      </c>
    </row>
    <row r="9050" customFormat="false" ht="15" hidden="false" customHeight="false" outlineLevel="0" collapsed="false">
      <c r="A9050" s="884" t="s">
        <v>28603</v>
      </c>
      <c r="B9050" s="884" t="n">
        <v>3768</v>
      </c>
      <c r="C9050" s="885" t="s">
        <v>32812</v>
      </c>
      <c r="D9050" s="884" t="s">
        <v>28605</v>
      </c>
      <c r="E9050" s="884" t="s">
        <v>23126</v>
      </c>
      <c r="F9050" s="884" t="s">
        <v>23126</v>
      </c>
    </row>
    <row r="9051" customFormat="false" ht="15" hidden="false" customHeight="false" outlineLevel="0" collapsed="false">
      <c r="A9051" s="884" t="s">
        <v>28603</v>
      </c>
      <c r="B9051" s="884" t="n">
        <v>3767</v>
      </c>
      <c r="C9051" s="885" t="s">
        <v>32813</v>
      </c>
      <c r="D9051" s="884" t="s">
        <v>28605</v>
      </c>
      <c r="E9051" s="884" t="s">
        <v>10394</v>
      </c>
      <c r="F9051" s="884" t="s">
        <v>10394</v>
      </c>
    </row>
    <row r="9052" customFormat="false" ht="15" hidden="false" customHeight="false" outlineLevel="0" collapsed="false">
      <c r="A9052" s="884" t="s">
        <v>28603</v>
      </c>
      <c r="B9052" s="884" t="n">
        <v>13192</v>
      </c>
      <c r="C9052" s="885" t="s">
        <v>32814</v>
      </c>
      <c r="D9052" s="884" t="s">
        <v>28605</v>
      </c>
      <c r="E9052" s="884" t="s">
        <v>32815</v>
      </c>
      <c r="F9052" s="884" t="s">
        <v>32815</v>
      </c>
    </row>
    <row r="9053" customFormat="false" ht="15" hidden="false" customHeight="false" outlineLevel="0" collapsed="false">
      <c r="A9053" s="884" t="s">
        <v>28603</v>
      </c>
      <c r="B9053" s="884" t="n">
        <v>38413</v>
      </c>
      <c r="C9053" s="885" t="s">
        <v>32816</v>
      </c>
      <c r="D9053" s="884" t="s">
        <v>28605</v>
      </c>
      <c r="E9053" s="884" t="s">
        <v>32817</v>
      </c>
      <c r="F9053" s="884" t="s">
        <v>32817</v>
      </c>
    </row>
    <row r="9054" customFormat="false" ht="23.25" hidden="false" customHeight="false" outlineLevel="0" collapsed="false">
      <c r="A9054" s="884" t="s">
        <v>28603</v>
      </c>
      <c r="B9054" s="884" t="n">
        <v>20193</v>
      </c>
      <c r="C9054" s="885" t="s">
        <v>32818</v>
      </c>
      <c r="D9054" s="884" t="s">
        <v>32819</v>
      </c>
      <c r="E9054" s="884" t="s">
        <v>8837</v>
      </c>
      <c r="F9054" s="884" t="s">
        <v>8837</v>
      </c>
    </row>
    <row r="9055" customFormat="false" ht="23.25" hidden="false" customHeight="false" outlineLevel="0" collapsed="false">
      <c r="A9055" s="884" t="s">
        <v>28603</v>
      </c>
      <c r="B9055" s="884" t="n">
        <v>10527</v>
      </c>
      <c r="C9055" s="885" t="s">
        <v>32820</v>
      </c>
      <c r="D9055" s="884" t="s">
        <v>32821</v>
      </c>
      <c r="E9055" s="884" t="s">
        <v>16806</v>
      </c>
      <c r="F9055" s="884" t="s">
        <v>16806</v>
      </c>
    </row>
    <row r="9056" customFormat="false" ht="23.25" hidden="false" customHeight="false" outlineLevel="0" collapsed="false">
      <c r="A9056" s="884" t="s">
        <v>28603</v>
      </c>
      <c r="B9056" s="884" t="n">
        <v>41805</v>
      </c>
      <c r="C9056" s="885" t="s">
        <v>32822</v>
      </c>
      <c r="D9056" s="884" t="s">
        <v>28853</v>
      </c>
      <c r="E9056" s="884" t="s">
        <v>32823</v>
      </c>
      <c r="F9056" s="884" t="s">
        <v>32823</v>
      </c>
    </row>
    <row r="9057" customFormat="false" ht="23.25" hidden="false" customHeight="false" outlineLevel="0" collapsed="false">
      <c r="A9057" s="884" t="s">
        <v>28603</v>
      </c>
      <c r="B9057" s="884" t="n">
        <v>40271</v>
      </c>
      <c r="C9057" s="885" t="s">
        <v>32824</v>
      </c>
      <c r="D9057" s="884" t="s">
        <v>28853</v>
      </c>
      <c r="E9057" s="884" t="s">
        <v>16058</v>
      </c>
      <c r="F9057" s="884" t="s">
        <v>16058</v>
      </c>
    </row>
    <row r="9058" customFormat="false" ht="23.25" hidden="false" customHeight="false" outlineLevel="0" collapsed="false">
      <c r="A9058" s="884" t="s">
        <v>28603</v>
      </c>
      <c r="B9058" s="884" t="n">
        <v>40287</v>
      </c>
      <c r="C9058" s="885" t="s">
        <v>32825</v>
      </c>
      <c r="D9058" s="884" t="s">
        <v>28853</v>
      </c>
      <c r="E9058" s="884" t="s">
        <v>23808</v>
      </c>
      <c r="F9058" s="884" t="s">
        <v>23808</v>
      </c>
    </row>
    <row r="9059" customFormat="false" ht="15" hidden="false" customHeight="false" outlineLevel="0" collapsed="false">
      <c r="A9059" s="884" t="s">
        <v>28603</v>
      </c>
      <c r="B9059" s="884" t="n">
        <v>40295</v>
      </c>
      <c r="C9059" s="885" t="s">
        <v>32826</v>
      </c>
      <c r="D9059" s="884" t="s">
        <v>28608</v>
      </c>
      <c r="E9059" s="884" t="s">
        <v>17081</v>
      </c>
      <c r="F9059" s="884" t="s">
        <v>17081</v>
      </c>
    </row>
    <row r="9060" customFormat="false" ht="15" hidden="false" customHeight="false" outlineLevel="0" collapsed="false">
      <c r="A9060" s="884" t="s">
        <v>28603</v>
      </c>
      <c r="B9060" s="884" t="n">
        <v>745</v>
      </c>
      <c r="C9060" s="885" t="s">
        <v>32827</v>
      </c>
      <c r="D9060" s="884" t="s">
        <v>28608</v>
      </c>
      <c r="E9060" s="884" t="s">
        <v>21927</v>
      </c>
      <c r="F9060" s="884" t="s">
        <v>21927</v>
      </c>
    </row>
    <row r="9061" customFormat="false" ht="34.5" hidden="false" customHeight="false" outlineLevel="0" collapsed="false">
      <c r="A9061" s="884" t="s">
        <v>28603</v>
      </c>
      <c r="B9061" s="884" t="n">
        <v>4084</v>
      </c>
      <c r="C9061" s="885" t="s">
        <v>32828</v>
      </c>
      <c r="D9061" s="884" t="s">
        <v>28608</v>
      </c>
      <c r="E9061" s="884" t="s">
        <v>30729</v>
      </c>
      <c r="F9061" s="884" t="s">
        <v>30729</v>
      </c>
    </row>
    <row r="9062" customFormat="false" ht="34.5" hidden="false" customHeight="false" outlineLevel="0" collapsed="false">
      <c r="A9062" s="884" t="s">
        <v>28603</v>
      </c>
      <c r="B9062" s="884" t="n">
        <v>743</v>
      </c>
      <c r="C9062" s="885" t="s">
        <v>32829</v>
      </c>
      <c r="D9062" s="884" t="s">
        <v>28608</v>
      </c>
      <c r="E9062" s="884" t="s">
        <v>30729</v>
      </c>
      <c r="F9062" s="884" t="s">
        <v>30729</v>
      </c>
    </row>
    <row r="9063" customFormat="false" ht="34.5" hidden="false" customHeight="false" outlineLevel="0" collapsed="false">
      <c r="A9063" s="884" t="s">
        <v>28603</v>
      </c>
      <c r="B9063" s="884" t="n">
        <v>40293</v>
      </c>
      <c r="C9063" s="885" t="s">
        <v>32830</v>
      </c>
      <c r="D9063" s="884" t="s">
        <v>28608</v>
      </c>
      <c r="E9063" s="884" t="s">
        <v>23870</v>
      </c>
      <c r="F9063" s="884" t="s">
        <v>23870</v>
      </c>
    </row>
    <row r="9064" customFormat="false" ht="34.5" hidden="false" customHeight="false" outlineLevel="0" collapsed="false">
      <c r="A9064" s="884" t="s">
        <v>28603</v>
      </c>
      <c r="B9064" s="884" t="n">
        <v>40294</v>
      </c>
      <c r="C9064" s="885" t="s">
        <v>32831</v>
      </c>
      <c r="D9064" s="884" t="s">
        <v>28608</v>
      </c>
      <c r="E9064" s="884" t="s">
        <v>30729</v>
      </c>
      <c r="F9064" s="884" t="s">
        <v>30729</v>
      </c>
    </row>
    <row r="9065" customFormat="false" ht="34.5" hidden="false" customHeight="false" outlineLevel="0" collapsed="false">
      <c r="A9065" s="884" t="s">
        <v>28603</v>
      </c>
      <c r="B9065" s="884" t="n">
        <v>4085</v>
      </c>
      <c r="C9065" s="885" t="s">
        <v>32832</v>
      </c>
      <c r="D9065" s="884" t="s">
        <v>28608</v>
      </c>
      <c r="E9065" s="884" t="s">
        <v>10165</v>
      </c>
      <c r="F9065" s="884" t="s">
        <v>10165</v>
      </c>
    </row>
    <row r="9066" customFormat="false" ht="34.5" hidden="false" customHeight="false" outlineLevel="0" collapsed="false">
      <c r="A9066" s="884" t="s">
        <v>28603</v>
      </c>
      <c r="B9066" s="884" t="n">
        <v>1383</v>
      </c>
      <c r="C9066" s="885" t="s">
        <v>32833</v>
      </c>
      <c r="D9066" s="884" t="s">
        <v>28608</v>
      </c>
      <c r="E9066" s="884" t="s">
        <v>10906</v>
      </c>
      <c r="F9066" s="884" t="s">
        <v>10906</v>
      </c>
    </row>
    <row r="9067" customFormat="false" ht="23.25" hidden="false" customHeight="false" outlineLevel="0" collapsed="false">
      <c r="A9067" s="884" t="s">
        <v>28603</v>
      </c>
      <c r="B9067" s="884" t="n">
        <v>10775</v>
      </c>
      <c r="C9067" s="885" t="s">
        <v>32834</v>
      </c>
      <c r="D9067" s="884" t="s">
        <v>28853</v>
      </c>
      <c r="E9067" s="884" t="s">
        <v>32835</v>
      </c>
      <c r="F9067" s="884" t="s">
        <v>32835</v>
      </c>
    </row>
    <row r="9068" customFormat="false" ht="15" hidden="false" customHeight="false" outlineLevel="0" collapsed="false">
      <c r="A9068" s="884" t="s">
        <v>28603</v>
      </c>
      <c r="B9068" s="884" t="n">
        <v>10776</v>
      </c>
      <c r="C9068" s="885" t="s">
        <v>32836</v>
      </c>
      <c r="D9068" s="884" t="s">
        <v>28853</v>
      </c>
      <c r="E9068" s="884" t="s">
        <v>9634</v>
      </c>
      <c r="F9068" s="884" t="s">
        <v>9634</v>
      </c>
    </row>
    <row r="9069" customFormat="false" ht="15" hidden="false" customHeight="false" outlineLevel="0" collapsed="false">
      <c r="A9069" s="884" t="s">
        <v>28603</v>
      </c>
      <c r="B9069" s="884" t="n">
        <v>10779</v>
      </c>
      <c r="C9069" s="885" t="s">
        <v>32837</v>
      </c>
      <c r="D9069" s="884" t="s">
        <v>28853</v>
      </c>
      <c r="E9069" s="884" t="s">
        <v>32838</v>
      </c>
      <c r="F9069" s="884" t="s">
        <v>32838</v>
      </c>
    </row>
    <row r="9070" customFormat="false" ht="23.25" hidden="false" customHeight="false" outlineLevel="0" collapsed="false">
      <c r="A9070" s="884" t="s">
        <v>28603</v>
      </c>
      <c r="B9070" s="884" t="n">
        <v>10777</v>
      </c>
      <c r="C9070" s="885" t="s">
        <v>32839</v>
      </c>
      <c r="D9070" s="884" t="s">
        <v>28853</v>
      </c>
      <c r="E9070" s="884" t="s">
        <v>32840</v>
      </c>
      <c r="F9070" s="884" t="s">
        <v>32840</v>
      </c>
    </row>
    <row r="9071" customFormat="false" ht="23.25" hidden="false" customHeight="false" outlineLevel="0" collapsed="false">
      <c r="A9071" s="884" t="s">
        <v>28603</v>
      </c>
      <c r="B9071" s="884" t="n">
        <v>10778</v>
      </c>
      <c r="C9071" s="885" t="s">
        <v>32841</v>
      </c>
      <c r="D9071" s="884" t="s">
        <v>28853</v>
      </c>
      <c r="E9071" s="884" t="s">
        <v>32838</v>
      </c>
      <c r="F9071" s="884" t="s">
        <v>32838</v>
      </c>
    </row>
    <row r="9072" customFormat="false" ht="15" hidden="false" customHeight="false" outlineLevel="0" collapsed="false">
      <c r="A9072" s="884" t="s">
        <v>28603</v>
      </c>
      <c r="B9072" s="884" t="n">
        <v>40339</v>
      </c>
      <c r="C9072" s="885" t="s">
        <v>32842</v>
      </c>
      <c r="D9072" s="884" t="s">
        <v>28853</v>
      </c>
      <c r="E9072" s="884" t="s">
        <v>23808</v>
      </c>
      <c r="F9072" s="884" t="s">
        <v>23808</v>
      </c>
    </row>
    <row r="9073" customFormat="false" ht="34.5" hidden="false" customHeight="false" outlineLevel="0" collapsed="false">
      <c r="A9073" s="884" t="s">
        <v>28603</v>
      </c>
      <c r="B9073" s="884" t="n">
        <v>3355</v>
      </c>
      <c r="C9073" s="885" t="s">
        <v>32843</v>
      </c>
      <c r="D9073" s="884" t="s">
        <v>28608</v>
      </c>
      <c r="E9073" s="884" t="s">
        <v>28139</v>
      </c>
      <c r="F9073" s="884" t="s">
        <v>28139</v>
      </c>
    </row>
    <row r="9074" customFormat="false" ht="34.5" hidden="false" customHeight="false" outlineLevel="0" collapsed="false">
      <c r="A9074" s="884" t="s">
        <v>28603</v>
      </c>
      <c r="B9074" s="884" t="n">
        <v>39814</v>
      </c>
      <c r="C9074" s="885" t="s">
        <v>32844</v>
      </c>
      <c r="D9074" s="884" t="s">
        <v>28608</v>
      </c>
      <c r="E9074" s="884" t="s">
        <v>32845</v>
      </c>
      <c r="F9074" s="884" t="s">
        <v>32845</v>
      </c>
    </row>
    <row r="9075" customFormat="false" ht="23.25" hidden="false" customHeight="false" outlineLevel="0" collapsed="false">
      <c r="A9075" s="884" t="s">
        <v>28603</v>
      </c>
      <c r="B9075" s="884" t="n">
        <v>10749</v>
      </c>
      <c r="C9075" s="885" t="s">
        <v>32846</v>
      </c>
      <c r="D9075" s="884" t="s">
        <v>28853</v>
      </c>
      <c r="E9075" s="884" t="s">
        <v>14793</v>
      </c>
      <c r="F9075" s="884" t="s">
        <v>14793</v>
      </c>
    </row>
    <row r="9076" customFormat="false" ht="15" hidden="false" customHeight="false" outlineLevel="0" collapsed="false">
      <c r="A9076" s="884" t="s">
        <v>28603</v>
      </c>
      <c r="B9076" s="884" t="n">
        <v>40290</v>
      </c>
      <c r="C9076" s="885" t="s">
        <v>32847</v>
      </c>
      <c r="D9076" s="884" t="s">
        <v>28853</v>
      </c>
      <c r="E9076" s="884" t="s">
        <v>20421</v>
      </c>
      <c r="F9076" s="884" t="s">
        <v>20421</v>
      </c>
    </row>
    <row r="9077" customFormat="false" ht="15" hidden="false" customHeight="false" outlineLevel="0" collapsed="false">
      <c r="A9077" s="884" t="s">
        <v>28603</v>
      </c>
      <c r="B9077" s="884" t="n">
        <v>3346</v>
      </c>
      <c r="C9077" s="885" t="s">
        <v>32848</v>
      </c>
      <c r="D9077" s="884" t="s">
        <v>28608</v>
      </c>
      <c r="E9077" s="884" t="s">
        <v>25088</v>
      </c>
      <c r="F9077" s="884" t="s">
        <v>25088</v>
      </c>
    </row>
    <row r="9078" customFormat="false" ht="15" hidden="false" customHeight="false" outlineLevel="0" collapsed="false">
      <c r="A9078" s="884" t="s">
        <v>28603</v>
      </c>
      <c r="B9078" s="884" t="n">
        <v>3348</v>
      </c>
      <c r="C9078" s="885" t="s">
        <v>32849</v>
      </c>
      <c r="D9078" s="884" t="s">
        <v>28608</v>
      </c>
      <c r="E9078" s="884" t="s">
        <v>8881</v>
      </c>
      <c r="F9078" s="884" t="s">
        <v>8881</v>
      </c>
    </row>
    <row r="9079" customFormat="false" ht="15" hidden="false" customHeight="false" outlineLevel="0" collapsed="false">
      <c r="A9079" s="884" t="s">
        <v>28603</v>
      </c>
      <c r="B9079" s="884" t="n">
        <v>3345</v>
      </c>
      <c r="C9079" s="885" t="s">
        <v>32850</v>
      </c>
      <c r="D9079" s="884" t="s">
        <v>28608</v>
      </c>
      <c r="E9079" s="884" t="s">
        <v>23751</v>
      </c>
      <c r="F9079" s="884" t="s">
        <v>23751</v>
      </c>
    </row>
    <row r="9080" customFormat="false" ht="15" hidden="false" customHeight="false" outlineLevel="0" collapsed="false">
      <c r="A9080" s="884" t="s">
        <v>28603</v>
      </c>
      <c r="B9080" s="884" t="n">
        <v>39833</v>
      </c>
      <c r="C9080" s="885" t="s">
        <v>32851</v>
      </c>
      <c r="D9080" s="884" t="s">
        <v>28608</v>
      </c>
      <c r="E9080" s="884" t="s">
        <v>20263</v>
      </c>
      <c r="F9080" s="884" t="s">
        <v>20263</v>
      </c>
    </row>
    <row r="9081" customFormat="false" ht="15" hidden="false" customHeight="false" outlineLevel="0" collapsed="false">
      <c r="A9081" s="884" t="s">
        <v>28603</v>
      </c>
      <c r="B9081" s="884" t="n">
        <v>39834</v>
      </c>
      <c r="C9081" s="885" t="s">
        <v>32852</v>
      </c>
      <c r="D9081" s="884" t="s">
        <v>28608</v>
      </c>
      <c r="E9081" s="884" t="s">
        <v>17688</v>
      </c>
      <c r="F9081" s="884" t="s">
        <v>17688</v>
      </c>
    </row>
    <row r="9082" customFormat="false" ht="15" hidden="false" customHeight="false" outlineLevel="0" collapsed="false">
      <c r="A9082" s="884" t="s">
        <v>28603</v>
      </c>
      <c r="B9082" s="884" t="n">
        <v>39835</v>
      </c>
      <c r="C9082" s="885" t="s">
        <v>32853</v>
      </c>
      <c r="D9082" s="884" t="s">
        <v>28608</v>
      </c>
      <c r="E9082" s="884" t="s">
        <v>22482</v>
      </c>
      <c r="F9082" s="884" t="s">
        <v>22482</v>
      </c>
    </row>
    <row r="9083" customFormat="false" ht="15" hidden="false" customHeight="false" outlineLevel="0" collapsed="false">
      <c r="A9083" s="884" t="s">
        <v>28603</v>
      </c>
      <c r="B9083" s="884" t="n">
        <v>7252</v>
      </c>
      <c r="C9083" s="885" t="s">
        <v>32854</v>
      </c>
      <c r="D9083" s="884" t="s">
        <v>28608</v>
      </c>
      <c r="E9083" s="884" t="s">
        <v>25000</v>
      </c>
      <c r="F9083" s="884" t="s">
        <v>25000</v>
      </c>
    </row>
    <row r="9084" customFormat="false" ht="15" hidden="false" customHeight="false" outlineLevel="0" collapsed="false">
      <c r="A9084" s="884" t="s">
        <v>28603</v>
      </c>
      <c r="B9084" s="884" t="n">
        <v>4778</v>
      </c>
      <c r="C9084" s="885" t="s">
        <v>32855</v>
      </c>
      <c r="D9084" s="884" t="s">
        <v>28608</v>
      </c>
      <c r="E9084" s="884" t="s">
        <v>29411</v>
      </c>
      <c r="F9084" s="884" t="s">
        <v>29411</v>
      </c>
    </row>
    <row r="9085" customFormat="false" ht="15" hidden="false" customHeight="false" outlineLevel="0" collapsed="false">
      <c r="A9085" s="884" t="s">
        <v>28603</v>
      </c>
      <c r="B9085" s="884" t="n">
        <v>4780</v>
      </c>
      <c r="C9085" s="885" t="s">
        <v>32856</v>
      </c>
      <c r="D9085" s="884" t="s">
        <v>28608</v>
      </c>
      <c r="E9085" s="884" t="s">
        <v>23116</v>
      </c>
      <c r="F9085" s="884" t="s">
        <v>23116</v>
      </c>
    </row>
    <row r="9086" customFormat="false" ht="15" hidden="false" customHeight="false" outlineLevel="0" collapsed="false">
      <c r="A9086" s="884" t="s">
        <v>28603</v>
      </c>
      <c r="B9086" s="884" t="n">
        <v>10809</v>
      </c>
      <c r="C9086" s="885" t="s">
        <v>32857</v>
      </c>
      <c r="D9086" s="884" t="s">
        <v>28608</v>
      </c>
      <c r="E9086" s="884" t="s">
        <v>11324</v>
      </c>
      <c r="F9086" s="884" t="s">
        <v>11324</v>
      </c>
    </row>
    <row r="9087" customFormat="false" ht="15" hidden="false" customHeight="false" outlineLevel="0" collapsed="false">
      <c r="A9087" s="884" t="s">
        <v>28603</v>
      </c>
      <c r="B9087" s="884" t="n">
        <v>10811</v>
      </c>
      <c r="C9087" s="885" t="s">
        <v>32858</v>
      </c>
      <c r="D9087" s="884" t="s">
        <v>28608</v>
      </c>
      <c r="E9087" s="884" t="s">
        <v>32859</v>
      </c>
      <c r="F9087" s="884" t="s">
        <v>32859</v>
      </c>
    </row>
    <row r="9088" customFormat="false" ht="15" hidden="false" customHeight="false" outlineLevel="0" collapsed="false">
      <c r="A9088" s="884" t="s">
        <v>28603</v>
      </c>
      <c r="B9088" s="884" t="n">
        <v>7247</v>
      </c>
      <c r="C9088" s="885" t="s">
        <v>32860</v>
      </c>
      <c r="D9088" s="884" t="s">
        <v>28608</v>
      </c>
      <c r="E9088" s="884" t="s">
        <v>25000</v>
      </c>
      <c r="F9088" s="884" t="s">
        <v>25000</v>
      </c>
    </row>
    <row r="9089" customFormat="false" ht="23.25" hidden="false" customHeight="false" outlineLevel="0" collapsed="false">
      <c r="A9089" s="884" t="s">
        <v>28603</v>
      </c>
      <c r="B9089" s="884" t="n">
        <v>40291</v>
      </c>
      <c r="C9089" s="885" t="s">
        <v>32861</v>
      </c>
      <c r="D9089" s="884" t="s">
        <v>28853</v>
      </c>
      <c r="E9089" s="884" t="s">
        <v>32862</v>
      </c>
      <c r="F9089" s="884" t="s">
        <v>32862</v>
      </c>
    </row>
    <row r="9090" customFormat="false" ht="23.25" hidden="false" customHeight="false" outlineLevel="0" collapsed="false">
      <c r="A9090" s="884" t="s">
        <v>28603</v>
      </c>
      <c r="B9090" s="884" t="n">
        <v>40275</v>
      </c>
      <c r="C9090" s="885" t="s">
        <v>32863</v>
      </c>
      <c r="D9090" s="884" t="s">
        <v>28853</v>
      </c>
      <c r="E9090" s="884" t="s">
        <v>16806</v>
      </c>
      <c r="F9090" s="884" t="s">
        <v>16806</v>
      </c>
    </row>
    <row r="9091" customFormat="false" ht="15" hidden="false" customHeight="false" outlineLevel="0" collapsed="false">
      <c r="A9091" s="884" t="s">
        <v>28603</v>
      </c>
      <c r="B9091" s="884" t="n">
        <v>3777</v>
      </c>
      <c r="C9091" s="885" t="s">
        <v>32864</v>
      </c>
      <c r="D9091" s="884" t="s">
        <v>28617</v>
      </c>
      <c r="E9091" s="884" t="s">
        <v>23788</v>
      </c>
      <c r="F9091" s="884" t="s">
        <v>23788</v>
      </c>
    </row>
    <row r="9092" customFormat="false" ht="15" hidden="false" customHeight="false" outlineLevel="0" collapsed="false">
      <c r="A9092" s="884" t="s">
        <v>28603</v>
      </c>
      <c r="B9092" s="884" t="n">
        <v>3779</v>
      </c>
      <c r="C9092" s="885" t="s">
        <v>32865</v>
      </c>
      <c r="D9092" s="884" t="s">
        <v>28683</v>
      </c>
      <c r="E9092" s="884" t="s">
        <v>15734</v>
      </c>
      <c r="F9092" s="884" t="s">
        <v>15734</v>
      </c>
    </row>
    <row r="9093" customFormat="false" ht="15" hidden="false" customHeight="false" outlineLevel="0" collapsed="false">
      <c r="A9093" s="884" t="s">
        <v>28603</v>
      </c>
      <c r="B9093" s="884" t="n">
        <v>3798</v>
      </c>
      <c r="C9093" s="885" t="s">
        <v>32866</v>
      </c>
      <c r="D9093" s="884" t="s">
        <v>28605</v>
      </c>
      <c r="E9093" s="884" t="s">
        <v>13550</v>
      </c>
      <c r="F9093" s="884" t="s">
        <v>13550</v>
      </c>
    </row>
    <row r="9094" customFormat="false" ht="23.25" hidden="false" customHeight="false" outlineLevel="0" collapsed="false">
      <c r="A9094" s="884" t="s">
        <v>28603</v>
      </c>
      <c r="B9094" s="884" t="n">
        <v>38769</v>
      </c>
      <c r="C9094" s="885" t="s">
        <v>32867</v>
      </c>
      <c r="D9094" s="884" t="s">
        <v>28605</v>
      </c>
      <c r="E9094" s="884" t="s">
        <v>17903</v>
      </c>
      <c r="F9094" s="884" t="s">
        <v>17903</v>
      </c>
    </row>
    <row r="9095" customFormat="false" ht="23.25" hidden="false" customHeight="false" outlineLevel="0" collapsed="false">
      <c r="A9095" s="884" t="s">
        <v>28603</v>
      </c>
      <c r="B9095" s="884" t="n">
        <v>39510</v>
      </c>
      <c r="C9095" s="885" t="s">
        <v>32868</v>
      </c>
      <c r="D9095" s="884" t="s">
        <v>28605</v>
      </c>
      <c r="E9095" s="884" t="s">
        <v>32869</v>
      </c>
      <c r="F9095" s="884" t="s">
        <v>32869</v>
      </c>
    </row>
    <row r="9096" customFormat="false" ht="23.25" hidden="false" customHeight="false" outlineLevel="0" collapsed="false">
      <c r="A9096" s="884" t="s">
        <v>28603</v>
      </c>
      <c r="B9096" s="884" t="n">
        <v>38776</v>
      </c>
      <c r="C9096" s="885" t="s">
        <v>32870</v>
      </c>
      <c r="D9096" s="884" t="s">
        <v>28605</v>
      </c>
      <c r="E9096" s="884" t="s">
        <v>21756</v>
      </c>
      <c r="F9096" s="884" t="s">
        <v>21756</v>
      </c>
    </row>
    <row r="9097" customFormat="false" ht="15" hidden="false" customHeight="false" outlineLevel="0" collapsed="false">
      <c r="A9097" s="884" t="s">
        <v>28603</v>
      </c>
      <c r="B9097" s="884" t="n">
        <v>38774</v>
      </c>
      <c r="C9097" s="885" t="s">
        <v>32871</v>
      </c>
      <c r="D9097" s="884" t="s">
        <v>28605</v>
      </c>
      <c r="E9097" s="884" t="s">
        <v>8584</v>
      </c>
      <c r="F9097" s="884" t="s">
        <v>8584</v>
      </c>
    </row>
    <row r="9098" customFormat="false" ht="23.25" hidden="false" customHeight="false" outlineLevel="0" collapsed="false">
      <c r="A9098" s="884" t="s">
        <v>28603</v>
      </c>
      <c r="B9098" s="884" t="n">
        <v>38889</v>
      </c>
      <c r="C9098" s="885" t="s">
        <v>32872</v>
      </c>
      <c r="D9098" s="884" t="s">
        <v>28605</v>
      </c>
      <c r="E9098" s="884" t="s">
        <v>31239</v>
      </c>
      <c r="F9098" s="884" t="s">
        <v>31239</v>
      </c>
    </row>
    <row r="9099" customFormat="false" ht="23.25" hidden="false" customHeight="false" outlineLevel="0" collapsed="false">
      <c r="A9099" s="884" t="s">
        <v>28603</v>
      </c>
      <c r="B9099" s="884" t="n">
        <v>38784</v>
      </c>
      <c r="C9099" s="885" t="s">
        <v>32873</v>
      </c>
      <c r="D9099" s="884" t="s">
        <v>28605</v>
      </c>
      <c r="E9099" s="884" t="s">
        <v>32874</v>
      </c>
      <c r="F9099" s="884" t="s">
        <v>32874</v>
      </c>
    </row>
    <row r="9100" customFormat="false" ht="23.25" hidden="false" customHeight="false" outlineLevel="0" collapsed="false">
      <c r="A9100" s="884" t="s">
        <v>28603</v>
      </c>
      <c r="B9100" s="884" t="n">
        <v>3788</v>
      </c>
      <c r="C9100" s="885" t="s">
        <v>32875</v>
      </c>
      <c r="D9100" s="884" t="s">
        <v>28605</v>
      </c>
      <c r="E9100" s="884" t="s">
        <v>32876</v>
      </c>
      <c r="F9100" s="884" t="s">
        <v>32876</v>
      </c>
    </row>
    <row r="9101" customFormat="false" ht="23.25" hidden="false" customHeight="false" outlineLevel="0" collapsed="false">
      <c r="A9101" s="884" t="s">
        <v>28603</v>
      </c>
      <c r="B9101" s="884" t="n">
        <v>12230</v>
      </c>
      <c r="C9101" s="885" t="s">
        <v>32877</v>
      </c>
      <c r="D9101" s="884" t="s">
        <v>28605</v>
      </c>
      <c r="E9101" s="884" t="s">
        <v>12775</v>
      </c>
      <c r="F9101" s="884" t="s">
        <v>12775</v>
      </c>
    </row>
    <row r="9102" customFormat="false" ht="23.25" hidden="false" customHeight="false" outlineLevel="0" collapsed="false">
      <c r="A9102" s="884" t="s">
        <v>28603</v>
      </c>
      <c r="B9102" s="884" t="n">
        <v>3780</v>
      </c>
      <c r="C9102" s="885" t="s">
        <v>32878</v>
      </c>
      <c r="D9102" s="884" t="s">
        <v>28605</v>
      </c>
      <c r="E9102" s="884" t="s">
        <v>26460</v>
      </c>
      <c r="F9102" s="884" t="s">
        <v>26460</v>
      </c>
    </row>
    <row r="9103" customFormat="false" ht="23.25" hidden="false" customHeight="false" outlineLevel="0" collapsed="false">
      <c r="A9103" s="884" t="s">
        <v>28603</v>
      </c>
      <c r="B9103" s="884" t="n">
        <v>12231</v>
      </c>
      <c r="C9103" s="885" t="s">
        <v>32879</v>
      </c>
      <c r="D9103" s="884" t="s">
        <v>28605</v>
      </c>
      <c r="E9103" s="884" t="s">
        <v>19336</v>
      </c>
      <c r="F9103" s="884" t="s">
        <v>19336</v>
      </c>
    </row>
    <row r="9104" customFormat="false" ht="23.25" hidden="false" customHeight="false" outlineLevel="0" collapsed="false">
      <c r="A9104" s="884" t="s">
        <v>28603</v>
      </c>
      <c r="B9104" s="884" t="n">
        <v>3811</v>
      </c>
      <c r="C9104" s="885" t="s">
        <v>32880</v>
      </c>
      <c r="D9104" s="884" t="s">
        <v>28605</v>
      </c>
      <c r="E9104" s="884" t="s">
        <v>27514</v>
      </c>
      <c r="F9104" s="884" t="s">
        <v>27514</v>
      </c>
    </row>
    <row r="9105" customFormat="false" ht="23.25" hidden="false" customHeight="false" outlineLevel="0" collapsed="false">
      <c r="A9105" s="884" t="s">
        <v>28603</v>
      </c>
      <c r="B9105" s="884" t="n">
        <v>12232</v>
      </c>
      <c r="C9105" s="885" t="s">
        <v>32881</v>
      </c>
      <c r="D9105" s="884" t="s">
        <v>28605</v>
      </c>
      <c r="E9105" s="884" t="s">
        <v>19428</v>
      </c>
      <c r="F9105" s="884" t="s">
        <v>19428</v>
      </c>
    </row>
    <row r="9106" customFormat="false" ht="23.25" hidden="false" customHeight="false" outlineLevel="0" collapsed="false">
      <c r="A9106" s="884" t="s">
        <v>28603</v>
      </c>
      <c r="B9106" s="884" t="n">
        <v>3799</v>
      </c>
      <c r="C9106" s="885" t="s">
        <v>32882</v>
      </c>
      <c r="D9106" s="884" t="s">
        <v>28605</v>
      </c>
      <c r="E9106" s="884" t="s">
        <v>32883</v>
      </c>
      <c r="F9106" s="884" t="s">
        <v>32883</v>
      </c>
    </row>
    <row r="9107" customFormat="false" ht="23.25" hidden="false" customHeight="false" outlineLevel="0" collapsed="false">
      <c r="A9107" s="884" t="s">
        <v>28603</v>
      </c>
      <c r="B9107" s="884" t="n">
        <v>12239</v>
      </c>
      <c r="C9107" s="885" t="s">
        <v>32884</v>
      </c>
      <c r="D9107" s="884" t="s">
        <v>28605</v>
      </c>
      <c r="E9107" s="884" t="s">
        <v>21242</v>
      </c>
      <c r="F9107" s="884" t="s">
        <v>21242</v>
      </c>
    </row>
    <row r="9108" customFormat="false" ht="23.25" hidden="false" customHeight="false" outlineLevel="0" collapsed="false">
      <c r="A9108" s="884" t="s">
        <v>28603</v>
      </c>
      <c r="B9108" s="884" t="n">
        <v>38773</v>
      </c>
      <c r="C9108" s="885" t="s">
        <v>32885</v>
      </c>
      <c r="D9108" s="884" t="s">
        <v>28605</v>
      </c>
      <c r="E9108" s="884" t="s">
        <v>11708</v>
      </c>
      <c r="F9108" s="884" t="s">
        <v>11708</v>
      </c>
    </row>
    <row r="9109" customFormat="false" ht="15" hidden="false" customHeight="false" outlineLevel="0" collapsed="false">
      <c r="A9109" s="884" t="s">
        <v>28603</v>
      </c>
      <c r="B9109" s="884" t="n">
        <v>12271</v>
      </c>
      <c r="C9109" s="885" t="s">
        <v>32886</v>
      </c>
      <c r="D9109" s="884" t="s">
        <v>28605</v>
      </c>
      <c r="E9109" s="884" t="s">
        <v>32887</v>
      </c>
      <c r="F9109" s="884" t="s">
        <v>32887</v>
      </c>
    </row>
    <row r="9110" customFormat="false" ht="15" hidden="false" customHeight="false" outlineLevel="0" collapsed="false">
      <c r="A9110" s="884" t="s">
        <v>28603</v>
      </c>
      <c r="B9110" s="884" t="n">
        <v>12245</v>
      </c>
      <c r="C9110" s="885" t="s">
        <v>32888</v>
      </c>
      <c r="D9110" s="884" t="s">
        <v>28605</v>
      </c>
      <c r="E9110" s="884" t="s">
        <v>32889</v>
      </c>
      <c r="F9110" s="884" t="s">
        <v>32889</v>
      </c>
    </row>
    <row r="9111" customFormat="false" ht="15" hidden="false" customHeight="false" outlineLevel="0" collapsed="false">
      <c r="A9111" s="884" t="s">
        <v>28603</v>
      </c>
      <c r="B9111" s="884" t="n">
        <v>38785</v>
      </c>
      <c r="C9111" s="885" t="s">
        <v>32890</v>
      </c>
      <c r="D9111" s="884" t="s">
        <v>28605</v>
      </c>
      <c r="E9111" s="884" t="s">
        <v>25597</v>
      </c>
      <c r="F9111" s="884" t="s">
        <v>25597</v>
      </c>
    </row>
    <row r="9112" customFormat="false" ht="15" hidden="false" customHeight="false" outlineLevel="0" collapsed="false">
      <c r="A9112" s="884" t="s">
        <v>28603</v>
      </c>
      <c r="B9112" s="884" t="n">
        <v>38786</v>
      </c>
      <c r="C9112" s="885" t="s">
        <v>32891</v>
      </c>
      <c r="D9112" s="884" t="s">
        <v>28605</v>
      </c>
      <c r="E9112" s="884" t="s">
        <v>32892</v>
      </c>
      <c r="F9112" s="884" t="s">
        <v>32892</v>
      </c>
    </row>
    <row r="9113" customFormat="false" ht="15" hidden="false" customHeight="false" outlineLevel="0" collapsed="false">
      <c r="A9113" s="884" t="s">
        <v>28603</v>
      </c>
      <c r="B9113" s="884" t="n">
        <v>39385</v>
      </c>
      <c r="C9113" s="885" t="s">
        <v>32893</v>
      </c>
      <c r="D9113" s="884" t="s">
        <v>28605</v>
      </c>
      <c r="E9113" s="884" t="s">
        <v>32894</v>
      </c>
      <c r="F9113" s="884" t="s">
        <v>32894</v>
      </c>
    </row>
    <row r="9114" customFormat="false" ht="15" hidden="false" customHeight="false" outlineLevel="0" collapsed="false">
      <c r="A9114" s="884" t="s">
        <v>28603</v>
      </c>
      <c r="B9114" s="884" t="n">
        <v>39389</v>
      </c>
      <c r="C9114" s="885" t="s">
        <v>32895</v>
      </c>
      <c r="D9114" s="884" t="s">
        <v>28605</v>
      </c>
      <c r="E9114" s="884" t="s">
        <v>32896</v>
      </c>
      <c r="F9114" s="884" t="s">
        <v>32896</v>
      </c>
    </row>
    <row r="9115" customFormat="false" ht="15" hidden="false" customHeight="false" outlineLevel="0" collapsed="false">
      <c r="A9115" s="884" t="s">
        <v>28603</v>
      </c>
      <c r="B9115" s="884" t="n">
        <v>39390</v>
      </c>
      <c r="C9115" s="885" t="s">
        <v>32897</v>
      </c>
      <c r="D9115" s="884" t="s">
        <v>28605</v>
      </c>
      <c r="E9115" s="884" t="s">
        <v>32898</v>
      </c>
      <c r="F9115" s="884" t="s">
        <v>32898</v>
      </c>
    </row>
    <row r="9116" customFormat="false" ht="15" hidden="false" customHeight="false" outlineLevel="0" collapsed="false">
      <c r="A9116" s="884" t="s">
        <v>28603</v>
      </c>
      <c r="B9116" s="884" t="n">
        <v>39391</v>
      </c>
      <c r="C9116" s="885" t="s">
        <v>32899</v>
      </c>
      <c r="D9116" s="884" t="s">
        <v>28605</v>
      </c>
      <c r="E9116" s="884" t="s">
        <v>32900</v>
      </c>
      <c r="F9116" s="884" t="s">
        <v>32900</v>
      </c>
    </row>
    <row r="9117" customFormat="false" ht="23.25" hidden="false" customHeight="false" outlineLevel="0" collapsed="false">
      <c r="A9117" s="884" t="s">
        <v>28603</v>
      </c>
      <c r="B9117" s="884" t="n">
        <v>3803</v>
      </c>
      <c r="C9117" s="885" t="s">
        <v>32901</v>
      </c>
      <c r="D9117" s="884" t="s">
        <v>28605</v>
      </c>
      <c r="E9117" s="884" t="s">
        <v>20854</v>
      </c>
      <c r="F9117" s="884" t="s">
        <v>20854</v>
      </c>
    </row>
    <row r="9118" customFormat="false" ht="23.25" hidden="false" customHeight="false" outlineLevel="0" collapsed="false">
      <c r="A9118" s="884" t="s">
        <v>28603</v>
      </c>
      <c r="B9118" s="884" t="n">
        <v>38770</v>
      </c>
      <c r="C9118" s="885" t="s">
        <v>32902</v>
      </c>
      <c r="D9118" s="884" t="s">
        <v>28605</v>
      </c>
      <c r="E9118" s="884" t="s">
        <v>27951</v>
      </c>
      <c r="F9118" s="884" t="s">
        <v>27951</v>
      </c>
    </row>
    <row r="9119" customFormat="false" ht="15" hidden="false" customHeight="false" outlineLevel="0" collapsed="false">
      <c r="A9119" s="884" t="s">
        <v>28603</v>
      </c>
      <c r="B9119" s="884" t="n">
        <v>12267</v>
      </c>
      <c r="C9119" s="885" t="s">
        <v>32903</v>
      </c>
      <c r="D9119" s="884" t="s">
        <v>28605</v>
      </c>
      <c r="E9119" s="884" t="s">
        <v>32904</v>
      </c>
      <c r="F9119" s="884" t="s">
        <v>32904</v>
      </c>
    </row>
    <row r="9120" customFormat="false" ht="23.25" hidden="false" customHeight="false" outlineLevel="0" collapsed="false">
      <c r="A9120" s="884" t="s">
        <v>28603</v>
      </c>
      <c r="B9120" s="884" t="n">
        <v>12266</v>
      </c>
      <c r="C9120" s="885" t="s">
        <v>32905</v>
      </c>
      <c r="D9120" s="884" t="s">
        <v>28605</v>
      </c>
      <c r="E9120" s="884" t="s">
        <v>20681</v>
      </c>
      <c r="F9120" s="884" t="s">
        <v>20681</v>
      </c>
    </row>
    <row r="9121" customFormat="false" ht="23.25" hidden="false" customHeight="false" outlineLevel="0" collapsed="false">
      <c r="A9121" s="884" t="s">
        <v>28603</v>
      </c>
      <c r="B9121" s="884" t="n">
        <v>39378</v>
      </c>
      <c r="C9121" s="885" t="s">
        <v>32906</v>
      </c>
      <c r="D9121" s="884" t="s">
        <v>28605</v>
      </c>
      <c r="E9121" s="884" t="s">
        <v>12571</v>
      </c>
      <c r="F9121" s="884" t="s">
        <v>12571</v>
      </c>
    </row>
    <row r="9122" customFormat="false" ht="23.25" hidden="false" customHeight="false" outlineLevel="0" collapsed="false">
      <c r="A9122" s="884" t="s">
        <v>28603</v>
      </c>
      <c r="B9122" s="884" t="n">
        <v>38775</v>
      </c>
      <c r="C9122" s="885" t="s">
        <v>32907</v>
      </c>
      <c r="D9122" s="884" t="s">
        <v>28605</v>
      </c>
      <c r="E9122" s="884" t="s">
        <v>20860</v>
      </c>
      <c r="F9122" s="884" t="s">
        <v>20860</v>
      </c>
    </row>
    <row r="9123" customFormat="false" ht="15" hidden="false" customHeight="false" outlineLevel="0" collapsed="false">
      <c r="A9123" s="884" t="s">
        <v>28603</v>
      </c>
      <c r="B9123" s="884" t="n">
        <v>21119</v>
      </c>
      <c r="C9123" s="885" t="s">
        <v>32908</v>
      </c>
      <c r="D9123" s="884" t="s">
        <v>28605</v>
      </c>
      <c r="E9123" s="884" t="s">
        <v>23941</v>
      </c>
      <c r="F9123" s="884" t="s">
        <v>23941</v>
      </c>
    </row>
    <row r="9124" customFormat="false" ht="15" hidden="false" customHeight="false" outlineLevel="0" collapsed="false">
      <c r="A9124" s="884" t="s">
        <v>28603</v>
      </c>
      <c r="B9124" s="884" t="n">
        <v>37974</v>
      </c>
      <c r="C9124" s="885" t="s">
        <v>32909</v>
      </c>
      <c r="D9124" s="884" t="s">
        <v>28605</v>
      </c>
      <c r="E9124" s="884" t="s">
        <v>27679</v>
      </c>
      <c r="F9124" s="884" t="s">
        <v>27679</v>
      </c>
    </row>
    <row r="9125" customFormat="false" ht="15" hidden="false" customHeight="false" outlineLevel="0" collapsed="false">
      <c r="A9125" s="884" t="s">
        <v>28603</v>
      </c>
      <c r="B9125" s="884" t="n">
        <v>37975</v>
      </c>
      <c r="C9125" s="885" t="s">
        <v>32910</v>
      </c>
      <c r="D9125" s="884" t="s">
        <v>28605</v>
      </c>
      <c r="E9125" s="884" t="s">
        <v>11065</v>
      </c>
      <c r="F9125" s="884" t="s">
        <v>11065</v>
      </c>
    </row>
    <row r="9126" customFormat="false" ht="15" hidden="false" customHeight="false" outlineLevel="0" collapsed="false">
      <c r="A9126" s="884" t="s">
        <v>28603</v>
      </c>
      <c r="B9126" s="884" t="n">
        <v>37976</v>
      </c>
      <c r="C9126" s="885" t="s">
        <v>32911</v>
      </c>
      <c r="D9126" s="884" t="s">
        <v>28605</v>
      </c>
      <c r="E9126" s="884" t="s">
        <v>11132</v>
      </c>
      <c r="F9126" s="884" t="s">
        <v>11132</v>
      </c>
    </row>
    <row r="9127" customFormat="false" ht="15" hidden="false" customHeight="false" outlineLevel="0" collapsed="false">
      <c r="A9127" s="884" t="s">
        <v>28603</v>
      </c>
      <c r="B9127" s="884" t="n">
        <v>37977</v>
      </c>
      <c r="C9127" s="885" t="s">
        <v>32912</v>
      </c>
      <c r="D9127" s="884" t="s">
        <v>28605</v>
      </c>
      <c r="E9127" s="884" t="s">
        <v>12126</v>
      </c>
      <c r="F9127" s="884" t="s">
        <v>12126</v>
      </c>
    </row>
    <row r="9128" customFormat="false" ht="15" hidden="false" customHeight="false" outlineLevel="0" collapsed="false">
      <c r="A9128" s="884" t="s">
        <v>28603</v>
      </c>
      <c r="B9128" s="884" t="n">
        <v>37978</v>
      </c>
      <c r="C9128" s="885" t="s">
        <v>32913</v>
      </c>
      <c r="D9128" s="884" t="s">
        <v>28605</v>
      </c>
      <c r="E9128" s="884" t="s">
        <v>18690</v>
      </c>
      <c r="F9128" s="884" t="s">
        <v>18690</v>
      </c>
    </row>
    <row r="9129" customFormat="false" ht="15" hidden="false" customHeight="false" outlineLevel="0" collapsed="false">
      <c r="A9129" s="884" t="s">
        <v>28603</v>
      </c>
      <c r="B9129" s="884" t="n">
        <v>37979</v>
      </c>
      <c r="C9129" s="885" t="s">
        <v>32914</v>
      </c>
      <c r="D9129" s="884" t="s">
        <v>28605</v>
      </c>
      <c r="E9129" s="884" t="s">
        <v>24544</v>
      </c>
      <c r="F9129" s="884" t="s">
        <v>24544</v>
      </c>
    </row>
    <row r="9130" customFormat="false" ht="15" hidden="false" customHeight="false" outlineLevel="0" collapsed="false">
      <c r="A9130" s="884" t="s">
        <v>28603</v>
      </c>
      <c r="B9130" s="884" t="n">
        <v>37980</v>
      </c>
      <c r="C9130" s="885" t="s">
        <v>32915</v>
      </c>
      <c r="D9130" s="884" t="s">
        <v>28605</v>
      </c>
      <c r="E9130" s="884" t="s">
        <v>32916</v>
      </c>
      <c r="F9130" s="884" t="s">
        <v>32916</v>
      </c>
    </row>
    <row r="9131" customFormat="false" ht="15" hidden="false" customHeight="false" outlineLevel="0" collapsed="false">
      <c r="A9131" s="884" t="s">
        <v>28603</v>
      </c>
      <c r="B9131" s="884" t="n">
        <v>36147</v>
      </c>
      <c r="C9131" s="885" t="s">
        <v>32917</v>
      </c>
      <c r="D9131" s="884" t="s">
        <v>29293</v>
      </c>
      <c r="E9131" s="884" t="s">
        <v>32918</v>
      </c>
      <c r="F9131" s="884" t="s">
        <v>32918</v>
      </c>
    </row>
    <row r="9132" customFormat="false" ht="15" hidden="false" customHeight="false" outlineLevel="0" collapsed="false">
      <c r="A9132" s="884" t="s">
        <v>28603</v>
      </c>
      <c r="B9132" s="884" t="n">
        <v>12731</v>
      </c>
      <c r="C9132" s="885" t="s">
        <v>32919</v>
      </c>
      <c r="D9132" s="884" t="s">
        <v>28605</v>
      </c>
      <c r="E9132" s="884" t="s">
        <v>32920</v>
      </c>
      <c r="F9132" s="884" t="s">
        <v>32920</v>
      </c>
    </row>
    <row r="9133" customFormat="false" ht="15" hidden="false" customHeight="false" outlineLevel="0" collapsed="false">
      <c r="A9133" s="884" t="s">
        <v>28603</v>
      </c>
      <c r="B9133" s="884" t="n">
        <v>12723</v>
      </c>
      <c r="C9133" s="885" t="s">
        <v>32921</v>
      </c>
      <c r="D9133" s="884" t="s">
        <v>28605</v>
      </c>
      <c r="E9133" s="884" t="s">
        <v>8995</v>
      </c>
      <c r="F9133" s="884" t="s">
        <v>8995</v>
      </c>
    </row>
    <row r="9134" customFormat="false" ht="15" hidden="false" customHeight="false" outlineLevel="0" collapsed="false">
      <c r="A9134" s="884" t="s">
        <v>28603</v>
      </c>
      <c r="B9134" s="884" t="n">
        <v>12724</v>
      </c>
      <c r="C9134" s="885" t="s">
        <v>32922</v>
      </c>
      <c r="D9134" s="884" t="s">
        <v>28605</v>
      </c>
      <c r="E9134" s="884" t="s">
        <v>9004</v>
      </c>
      <c r="F9134" s="884" t="s">
        <v>9004</v>
      </c>
    </row>
    <row r="9135" customFormat="false" ht="15" hidden="false" customHeight="false" outlineLevel="0" collapsed="false">
      <c r="A9135" s="884" t="s">
        <v>28603</v>
      </c>
      <c r="B9135" s="884" t="n">
        <v>12725</v>
      </c>
      <c r="C9135" s="885" t="s">
        <v>32923</v>
      </c>
      <c r="D9135" s="884" t="s">
        <v>28605</v>
      </c>
      <c r="E9135" s="884" t="s">
        <v>15897</v>
      </c>
      <c r="F9135" s="884" t="s">
        <v>15897</v>
      </c>
    </row>
    <row r="9136" customFormat="false" ht="15" hidden="false" customHeight="false" outlineLevel="0" collapsed="false">
      <c r="A9136" s="884" t="s">
        <v>28603</v>
      </c>
      <c r="B9136" s="884" t="n">
        <v>12726</v>
      </c>
      <c r="C9136" s="885" t="s">
        <v>32924</v>
      </c>
      <c r="D9136" s="884" t="s">
        <v>28605</v>
      </c>
      <c r="E9136" s="884" t="s">
        <v>12225</v>
      </c>
      <c r="F9136" s="884" t="s">
        <v>12225</v>
      </c>
    </row>
    <row r="9137" customFormat="false" ht="15" hidden="false" customHeight="false" outlineLevel="0" collapsed="false">
      <c r="A9137" s="884" t="s">
        <v>28603</v>
      </c>
      <c r="B9137" s="884" t="n">
        <v>12727</v>
      </c>
      <c r="C9137" s="885" t="s">
        <v>32925</v>
      </c>
      <c r="D9137" s="884" t="s">
        <v>28605</v>
      </c>
      <c r="E9137" s="884" t="s">
        <v>12596</v>
      </c>
      <c r="F9137" s="884" t="s">
        <v>12596</v>
      </c>
    </row>
    <row r="9138" customFormat="false" ht="15" hidden="false" customHeight="false" outlineLevel="0" collapsed="false">
      <c r="A9138" s="884" t="s">
        <v>28603</v>
      </c>
      <c r="B9138" s="884" t="n">
        <v>12728</v>
      </c>
      <c r="C9138" s="885" t="s">
        <v>32926</v>
      </c>
      <c r="D9138" s="884" t="s">
        <v>28605</v>
      </c>
      <c r="E9138" s="884" t="s">
        <v>26031</v>
      </c>
      <c r="F9138" s="884" t="s">
        <v>26031</v>
      </c>
    </row>
    <row r="9139" customFormat="false" ht="15" hidden="false" customHeight="false" outlineLevel="0" collapsed="false">
      <c r="A9139" s="884" t="s">
        <v>28603</v>
      </c>
      <c r="B9139" s="884" t="n">
        <v>12729</v>
      </c>
      <c r="C9139" s="885" t="s">
        <v>32927</v>
      </c>
      <c r="D9139" s="884" t="s">
        <v>28605</v>
      </c>
      <c r="E9139" s="884" t="s">
        <v>20823</v>
      </c>
      <c r="F9139" s="884" t="s">
        <v>20823</v>
      </c>
    </row>
    <row r="9140" customFormat="false" ht="15" hidden="false" customHeight="false" outlineLevel="0" collapsed="false">
      <c r="A9140" s="884" t="s">
        <v>28603</v>
      </c>
      <c r="B9140" s="884" t="n">
        <v>12730</v>
      </c>
      <c r="C9140" s="885" t="s">
        <v>32928</v>
      </c>
      <c r="D9140" s="884" t="s">
        <v>28605</v>
      </c>
      <c r="E9140" s="884" t="s">
        <v>32929</v>
      </c>
      <c r="F9140" s="884" t="s">
        <v>32929</v>
      </c>
    </row>
    <row r="9141" customFormat="false" ht="15" hidden="false" customHeight="false" outlineLevel="0" collapsed="false">
      <c r="A9141" s="884" t="s">
        <v>28603</v>
      </c>
      <c r="B9141" s="884" t="n">
        <v>3840</v>
      </c>
      <c r="C9141" s="885" t="s">
        <v>32930</v>
      </c>
      <c r="D9141" s="884" t="s">
        <v>28605</v>
      </c>
      <c r="E9141" s="884" t="s">
        <v>32931</v>
      </c>
      <c r="F9141" s="884" t="s">
        <v>32931</v>
      </c>
    </row>
    <row r="9142" customFormat="false" ht="15" hidden="false" customHeight="false" outlineLevel="0" collapsed="false">
      <c r="A9142" s="884" t="s">
        <v>28603</v>
      </c>
      <c r="B9142" s="884" t="n">
        <v>3838</v>
      </c>
      <c r="C9142" s="885" t="s">
        <v>32932</v>
      </c>
      <c r="D9142" s="884" t="s">
        <v>28605</v>
      </c>
      <c r="E9142" s="884" t="s">
        <v>32933</v>
      </c>
      <c r="F9142" s="884" t="s">
        <v>32933</v>
      </c>
    </row>
    <row r="9143" customFormat="false" ht="15" hidden="false" customHeight="false" outlineLevel="0" collapsed="false">
      <c r="A9143" s="884" t="s">
        <v>28603</v>
      </c>
      <c r="B9143" s="884" t="n">
        <v>3844</v>
      </c>
      <c r="C9143" s="885" t="s">
        <v>32934</v>
      </c>
      <c r="D9143" s="884" t="s">
        <v>28605</v>
      </c>
      <c r="E9143" s="884" t="s">
        <v>32935</v>
      </c>
      <c r="F9143" s="884" t="s">
        <v>32935</v>
      </c>
    </row>
    <row r="9144" customFormat="false" ht="15" hidden="false" customHeight="false" outlineLevel="0" collapsed="false">
      <c r="A9144" s="884" t="s">
        <v>28603</v>
      </c>
      <c r="B9144" s="884" t="n">
        <v>3839</v>
      </c>
      <c r="C9144" s="885" t="s">
        <v>32936</v>
      </c>
      <c r="D9144" s="884" t="s">
        <v>28605</v>
      </c>
      <c r="E9144" s="884" t="s">
        <v>32937</v>
      </c>
      <c r="F9144" s="884" t="s">
        <v>32937</v>
      </c>
    </row>
    <row r="9145" customFormat="false" ht="15" hidden="false" customHeight="false" outlineLevel="0" collapsed="false">
      <c r="A9145" s="884" t="s">
        <v>28603</v>
      </c>
      <c r="B9145" s="884" t="n">
        <v>3843</v>
      </c>
      <c r="C9145" s="885" t="s">
        <v>32938</v>
      </c>
      <c r="D9145" s="884" t="s">
        <v>28605</v>
      </c>
      <c r="E9145" s="884" t="s">
        <v>32939</v>
      </c>
      <c r="F9145" s="884" t="s">
        <v>32939</v>
      </c>
    </row>
    <row r="9146" customFormat="false" ht="15" hidden="false" customHeight="false" outlineLevel="0" collapsed="false">
      <c r="A9146" s="884" t="s">
        <v>28603</v>
      </c>
      <c r="B9146" s="884" t="n">
        <v>3900</v>
      </c>
      <c r="C9146" s="885" t="s">
        <v>32940</v>
      </c>
      <c r="D9146" s="884" t="s">
        <v>28605</v>
      </c>
      <c r="E9146" s="884" t="s">
        <v>18534</v>
      </c>
      <c r="F9146" s="884" t="s">
        <v>18534</v>
      </c>
    </row>
    <row r="9147" customFormat="false" ht="15" hidden="false" customHeight="false" outlineLevel="0" collapsed="false">
      <c r="A9147" s="884" t="s">
        <v>28603</v>
      </c>
      <c r="B9147" s="884" t="n">
        <v>3846</v>
      </c>
      <c r="C9147" s="885" t="s">
        <v>32941</v>
      </c>
      <c r="D9147" s="884" t="s">
        <v>28605</v>
      </c>
      <c r="E9147" s="884" t="s">
        <v>17011</v>
      </c>
      <c r="F9147" s="884" t="s">
        <v>17011</v>
      </c>
    </row>
    <row r="9148" customFormat="false" ht="15" hidden="false" customHeight="false" outlineLevel="0" collapsed="false">
      <c r="A9148" s="884" t="s">
        <v>28603</v>
      </c>
      <c r="B9148" s="884" t="n">
        <v>3886</v>
      </c>
      <c r="C9148" s="885" t="s">
        <v>32942</v>
      </c>
      <c r="D9148" s="884" t="s">
        <v>28605</v>
      </c>
      <c r="E9148" s="884" t="s">
        <v>19996</v>
      </c>
      <c r="F9148" s="884" t="s">
        <v>19996</v>
      </c>
    </row>
    <row r="9149" customFormat="false" ht="15" hidden="false" customHeight="false" outlineLevel="0" collapsed="false">
      <c r="A9149" s="884" t="s">
        <v>28603</v>
      </c>
      <c r="B9149" s="884" t="n">
        <v>3854</v>
      </c>
      <c r="C9149" s="885" t="s">
        <v>32943</v>
      </c>
      <c r="D9149" s="884" t="s">
        <v>28605</v>
      </c>
      <c r="E9149" s="884" t="s">
        <v>15916</v>
      </c>
      <c r="F9149" s="884" t="s">
        <v>15916</v>
      </c>
    </row>
    <row r="9150" customFormat="false" ht="15" hidden="false" customHeight="false" outlineLevel="0" collapsed="false">
      <c r="A9150" s="884" t="s">
        <v>28603</v>
      </c>
      <c r="B9150" s="884" t="n">
        <v>3873</v>
      </c>
      <c r="C9150" s="885" t="s">
        <v>32944</v>
      </c>
      <c r="D9150" s="884" t="s">
        <v>28605</v>
      </c>
      <c r="E9150" s="884" t="s">
        <v>15770</v>
      </c>
      <c r="F9150" s="884" t="s">
        <v>15770</v>
      </c>
    </row>
    <row r="9151" customFormat="false" ht="15" hidden="false" customHeight="false" outlineLevel="0" collapsed="false">
      <c r="A9151" s="884" t="s">
        <v>28603</v>
      </c>
      <c r="B9151" s="884" t="n">
        <v>38021</v>
      </c>
      <c r="C9151" s="885" t="s">
        <v>32945</v>
      </c>
      <c r="D9151" s="884" t="s">
        <v>28605</v>
      </c>
      <c r="E9151" s="884" t="s">
        <v>19344</v>
      </c>
      <c r="F9151" s="884" t="s">
        <v>19344</v>
      </c>
    </row>
    <row r="9152" customFormat="false" ht="15" hidden="false" customHeight="false" outlineLevel="0" collapsed="false">
      <c r="A9152" s="884" t="s">
        <v>28603</v>
      </c>
      <c r="B9152" s="884" t="n">
        <v>3847</v>
      </c>
      <c r="C9152" s="885" t="s">
        <v>32946</v>
      </c>
      <c r="D9152" s="884" t="s">
        <v>28605</v>
      </c>
      <c r="E9152" s="884" t="s">
        <v>22005</v>
      </c>
      <c r="F9152" s="884" t="s">
        <v>22005</v>
      </c>
    </row>
    <row r="9153" customFormat="false" ht="15" hidden="false" customHeight="false" outlineLevel="0" collapsed="false">
      <c r="A9153" s="884" t="s">
        <v>28603</v>
      </c>
      <c r="B9153" s="884" t="n">
        <v>38022</v>
      </c>
      <c r="C9153" s="885" t="s">
        <v>32947</v>
      </c>
      <c r="D9153" s="884" t="s">
        <v>28605</v>
      </c>
      <c r="E9153" s="884" t="s">
        <v>32948</v>
      </c>
      <c r="F9153" s="884" t="s">
        <v>32948</v>
      </c>
    </row>
    <row r="9154" customFormat="false" ht="15" hidden="false" customHeight="false" outlineLevel="0" collapsed="false">
      <c r="A9154" s="884" t="s">
        <v>28603</v>
      </c>
      <c r="B9154" s="884" t="n">
        <v>3833</v>
      </c>
      <c r="C9154" s="885" t="s">
        <v>32949</v>
      </c>
      <c r="D9154" s="884" t="s">
        <v>28605</v>
      </c>
      <c r="E9154" s="884" t="s">
        <v>8560</v>
      </c>
      <c r="F9154" s="884" t="s">
        <v>8560</v>
      </c>
    </row>
    <row r="9155" customFormat="false" ht="15" hidden="false" customHeight="false" outlineLevel="0" collapsed="false">
      <c r="A9155" s="884" t="s">
        <v>28603</v>
      </c>
      <c r="B9155" s="884" t="n">
        <v>3835</v>
      </c>
      <c r="C9155" s="885" t="s">
        <v>32950</v>
      </c>
      <c r="D9155" s="884" t="s">
        <v>28605</v>
      </c>
      <c r="E9155" s="884" t="s">
        <v>10659</v>
      </c>
      <c r="F9155" s="884" t="s">
        <v>10659</v>
      </c>
    </row>
    <row r="9156" customFormat="false" ht="15" hidden="false" customHeight="false" outlineLevel="0" collapsed="false">
      <c r="A9156" s="884" t="s">
        <v>28603</v>
      </c>
      <c r="B9156" s="884" t="n">
        <v>3836</v>
      </c>
      <c r="C9156" s="885" t="s">
        <v>32951</v>
      </c>
      <c r="D9156" s="884" t="s">
        <v>28605</v>
      </c>
      <c r="E9156" s="884" t="s">
        <v>32952</v>
      </c>
      <c r="F9156" s="884" t="s">
        <v>32952</v>
      </c>
    </row>
    <row r="9157" customFormat="false" ht="15" hidden="false" customHeight="false" outlineLevel="0" collapsed="false">
      <c r="A9157" s="884" t="s">
        <v>28603</v>
      </c>
      <c r="B9157" s="884" t="n">
        <v>3830</v>
      </c>
      <c r="C9157" s="885" t="s">
        <v>32953</v>
      </c>
      <c r="D9157" s="884" t="s">
        <v>28605</v>
      </c>
      <c r="E9157" s="884" t="s">
        <v>32954</v>
      </c>
      <c r="F9157" s="884" t="s">
        <v>32954</v>
      </c>
    </row>
    <row r="9158" customFormat="false" ht="15" hidden="false" customHeight="false" outlineLevel="0" collapsed="false">
      <c r="A9158" s="884" t="s">
        <v>28603</v>
      </c>
      <c r="B9158" s="884" t="n">
        <v>3831</v>
      </c>
      <c r="C9158" s="885" t="s">
        <v>32955</v>
      </c>
      <c r="D9158" s="884" t="s">
        <v>28605</v>
      </c>
      <c r="E9158" s="884" t="s">
        <v>32956</v>
      </c>
      <c r="F9158" s="884" t="s">
        <v>32956</v>
      </c>
    </row>
    <row r="9159" customFormat="false" ht="15" hidden="false" customHeight="false" outlineLevel="0" collapsed="false">
      <c r="A9159" s="884" t="s">
        <v>28603</v>
      </c>
      <c r="B9159" s="884" t="n">
        <v>3841</v>
      </c>
      <c r="C9159" s="885" t="s">
        <v>32957</v>
      </c>
      <c r="D9159" s="884" t="s">
        <v>28605</v>
      </c>
      <c r="E9159" s="884" t="s">
        <v>32958</v>
      </c>
      <c r="F9159" s="884" t="s">
        <v>32958</v>
      </c>
    </row>
    <row r="9160" customFormat="false" ht="15" hidden="false" customHeight="false" outlineLevel="0" collapsed="false">
      <c r="A9160" s="884" t="s">
        <v>28603</v>
      </c>
      <c r="B9160" s="884" t="n">
        <v>3842</v>
      </c>
      <c r="C9160" s="885" t="s">
        <v>32959</v>
      </c>
      <c r="D9160" s="884" t="s">
        <v>28605</v>
      </c>
      <c r="E9160" s="884" t="s">
        <v>32960</v>
      </c>
      <c r="F9160" s="884" t="s">
        <v>32960</v>
      </c>
    </row>
    <row r="9161" customFormat="false" ht="15" hidden="false" customHeight="false" outlineLevel="0" collapsed="false">
      <c r="A9161" s="884" t="s">
        <v>28603</v>
      </c>
      <c r="B9161" s="884" t="n">
        <v>37981</v>
      </c>
      <c r="C9161" s="885" t="s">
        <v>32961</v>
      </c>
      <c r="D9161" s="884" t="s">
        <v>28605</v>
      </c>
      <c r="E9161" s="884" t="s">
        <v>19480</v>
      </c>
      <c r="F9161" s="884" t="s">
        <v>19480</v>
      </c>
    </row>
    <row r="9162" customFormat="false" ht="15" hidden="false" customHeight="false" outlineLevel="0" collapsed="false">
      <c r="A9162" s="884" t="s">
        <v>28603</v>
      </c>
      <c r="B9162" s="884" t="n">
        <v>37982</v>
      </c>
      <c r="C9162" s="885" t="s">
        <v>32962</v>
      </c>
      <c r="D9162" s="884" t="s">
        <v>28605</v>
      </c>
      <c r="E9162" s="884" t="s">
        <v>15724</v>
      </c>
      <c r="F9162" s="884" t="s">
        <v>15724</v>
      </c>
    </row>
    <row r="9163" customFormat="false" ht="15" hidden="false" customHeight="false" outlineLevel="0" collapsed="false">
      <c r="A9163" s="884" t="s">
        <v>28603</v>
      </c>
      <c r="B9163" s="884" t="n">
        <v>37983</v>
      </c>
      <c r="C9163" s="885" t="s">
        <v>32963</v>
      </c>
      <c r="D9163" s="884" t="s">
        <v>28605</v>
      </c>
      <c r="E9163" s="884" t="s">
        <v>23110</v>
      </c>
      <c r="F9163" s="884" t="s">
        <v>23110</v>
      </c>
    </row>
    <row r="9164" customFormat="false" ht="15" hidden="false" customHeight="false" outlineLevel="0" collapsed="false">
      <c r="A9164" s="884" t="s">
        <v>28603</v>
      </c>
      <c r="B9164" s="884" t="n">
        <v>37984</v>
      </c>
      <c r="C9164" s="885" t="s">
        <v>32964</v>
      </c>
      <c r="D9164" s="884" t="s">
        <v>28605</v>
      </c>
      <c r="E9164" s="884" t="s">
        <v>27347</v>
      </c>
      <c r="F9164" s="884" t="s">
        <v>27347</v>
      </c>
    </row>
    <row r="9165" customFormat="false" ht="15" hidden="false" customHeight="false" outlineLevel="0" collapsed="false">
      <c r="A9165" s="884" t="s">
        <v>28603</v>
      </c>
      <c r="B9165" s="884" t="n">
        <v>37985</v>
      </c>
      <c r="C9165" s="885" t="s">
        <v>32965</v>
      </c>
      <c r="D9165" s="884" t="s">
        <v>28605</v>
      </c>
      <c r="E9165" s="884" t="s">
        <v>21243</v>
      </c>
      <c r="F9165" s="884" t="s">
        <v>21243</v>
      </c>
    </row>
    <row r="9166" customFormat="false" ht="15" hidden="false" customHeight="false" outlineLevel="0" collapsed="false">
      <c r="A9166" s="884" t="s">
        <v>28603</v>
      </c>
      <c r="B9166" s="884" t="n">
        <v>3826</v>
      </c>
      <c r="C9166" s="885" t="s">
        <v>32966</v>
      </c>
      <c r="D9166" s="884" t="s">
        <v>28605</v>
      </c>
      <c r="E9166" s="884" t="s">
        <v>15431</v>
      </c>
      <c r="F9166" s="884" t="s">
        <v>15431</v>
      </c>
    </row>
    <row r="9167" customFormat="false" ht="15" hidden="false" customHeight="false" outlineLevel="0" collapsed="false">
      <c r="A9167" s="884" t="s">
        <v>28603</v>
      </c>
      <c r="B9167" s="884" t="n">
        <v>3825</v>
      </c>
      <c r="C9167" s="885" t="s">
        <v>32967</v>
      </c>
      <c r="D9167" s="884" t="s">
        <v>28605</v>
      </c>
      <c r="E9167" s="884" t="s">
        <v>32968</v>
      </c>
      <c r="F9167" s="884" t="s">
        <v>32968</v>
      </c>
    </row>
    <row r="9168" customFormat="false" ht="15" hidden="false" customHeight="false" outlineLevel="0" collapsed="false">
      <c r="A9168" s="884" t="s">
        <v>28603</v>
      </c>
      <c r="B9168" s="884" t="n">
        <v>3827</v>
      </c>
      <c r="C9168" s="885" t="s">
        <v>32969</v>
      </c>
      <c r="D9168" s="884" t="s">
        <v>28605</v>
      </c>
      <c r="E9168" s="884" t="s">
        <v>8500</v>
      </c>
      <c r="F9168" s="884" t="s">
        <v>8500</v>
      </c>
    </row>
    <row r="9169" customFormat="false" ht="15" hidden="false" customHeight="false" outlineLevel="0" collapsed="false">
      <c r="A9169" s="884" t="s">
        <v>28603</v>
      </c>
      <c r="B9169" s="884" t="n">
        <v>20165</v>
      </c>
      <c r="C9169" s="885" t="s">
        <v>32970</v>
      </c>
      <c r="D9169" s="884" t="s">
        <v>28605</v>
      </c>
      <c r="E9169" s="884" t="s">
        <v>20087</v>
      </c>
      <c r="F9169" s="884" t="s">
        <v>20087</v>
      </c>
    </row>
    <row r="9170" customFormat="false" ht="15" hidden="false" customHeight="false" outlineLevel="0" collapsed="false">
      <c r="A9170" s="884" t="s">
        <v>28603</v>
      </c>
      <c r="B9170" s="884" t="n">
        <v>20166</v>
      </c>
      <c r="C9170" s="885" t="s">
        <v>32971</v>
      </c>
      <c r="D9170" s="884" t="s">
        <v>28605</v>
      </c>
      <c r="E9170" s="884" t="s">
        <v>32972</v>
      </c>
      <c r="F9170" s="884" t="s">
        <v>32972</v>
      </c>
    </row>
    <row r="9171" customFormat="false" ht="15" hidden="false" customHeight="false" outlineLevel="0" collapsed="false">
      <c r="A9171" s="884" t="s">
        <v>28603</v>
      </c>
      <c r="B9171" s="884" t="n">
        <v>20164</v>
      </c>
      <c r="C9171" s="885" t="s">
        <v>32973</v>
      </c>
      <c r="D9171" s="884" t="s">
        <v>28605</v>
      </c>
      <c r="E9171" s="884" t="s">
        <v>15745</v>
      </c>
      <c r="F9171" s="884" t="s">
        <v>15745</v>
      </c>
    </row>
    <row r="9172" customFormat="false" ht="15" hidden="false" customHeight="false" outlineLevel="0" collapsed="false">
      <c r="A9172" s="884" t="s">
        <v>28603</v>
      </c>
      <c r="B9172" s="884" t="n">
        <v>3893</v>
      </c>
      <c r="C9172" s="885" t="s">
        <v>32974</v>
      </c>
      <c r="D9172" s="884" t="s">
        <v>28605</v>
      </c>
      <c r="E9172" s="884" t="s">
        <v>21999</v>
      </c>
      <c r="F9172" s="884" t="s">
        <v>21999</v>
      </c>
    </row>
    <row r="9173" customFormat="false" ht="15" hidden="false" customHeight="false" outlineLevel="0" collapsed="false">
      <c r="A9173" s="884" t="s">
        <v>28603</v>
      </c>
      <c r="B9173" s="884" t="n">
        <v>3848</v>
      </c>
      <c r="C9173" s="885" t="s">
        <v>32975</v>
      </c>
      <c r="D9173" s="884" t="s">
        <v>28605</v>
      </c>
      <c r="E9173" s="884" t="s">
        <v>15890</v>
      </c>
      <c r="F9173" s="884" t="s">
        <v>15890</v>
      </c>
    </row>
    <row r="9174" customFormat="false" ht="15" hidden="false" customHeight="false" outlineLevel="0" collapsed="false">
      <c r="A9174" s="884" t="s">
        <v>28603</v>
      </c>
      <c r="B9174" s="884" t="n">
        <v>3895</v>
      </c>
      <c r="C9174" s="885" t="s">
        <v>32976</v>
      </c>
      <c r="D9174" s="884" t="s">
        <v>28605</v>
      </c>
      <c r="E9174" s="884" t="s">
        <v>15883</v>
      </c>
      <c r="F9174" s="884" t="s">
        <v>15883</v>
      </c>
    </row>
    <row r="9175" customFormat="false" ht="15" hidden="false" customHeight="false" outlineLevel="0" collapsed="false">
      <c r="A9175" s="884" t="s">
        <v>28603</v>
      </c>
      <c r="B9175" s="884" t="n">
        <v>12404</v>
      </c>
      <c r="C9175" s="885" t="s">
        <v>32977</v>
      </c>
      <c r="D9175" s="884" t="s">
        <v>28605</v>
      </c>
      <c r="E9175" s="884" t="s">
        <v>11332</v>
      </c>
      <c r="F9175" s="884" t="s">
        <v>11332</v>
      </c>
    </row>
    <row r="9176" customFormat="false" ht="15" hidden="false" customHeight="false" outlineLevel="0" collapsed="false">
      <c r="A9176" s="884" t="s">
        <v>28603</v>
      </c>
      <c r="B9176" s="884" t="n">
        <v>3939</v>
      </c>
      <c r="C9176" s="885" t="s">
        <v>32978</v>
      </c>
      <c r="D9176" s="884" t="s">
        <v>28605</v>
      </c>
      <c r="E9176" s="884" t="s">
        <v>16627</v>
      </c>
      <c r="F9176" s="884" t="s">
        <v>16627</v>
      </c>
    </row>
    <row r="9177" customFormat="false" ht="15" hidden="false" customHeight="false" outlineLevel="0" collapsed="false">
      <c r="A9177" s="884" t="s">
        <v>28603</v>
      </c>
      <c r="B9177" s="884" t="n">
        <v>3911</v>
      </c>
      <c r="C9177" s="885" t="s">
        <v>32979</v>
      </c>
      <c r="D9177" s="884" t="s">
        <v>28605</v>
      </c>
      <c r="E9177" s="884" t="s">
        <v>16745</v>
      </c>
      <c r="F9177" s="884" t="s">
        <v>16745</v>
      </c>
    </row>
    <row r="9178" customFormat="false" ht="15" hidden="false" customHeight="false" outlineLevel="0" collapsed="false">
      <c r="A9178" s="884" t="s">
        <v>28603</v>
      </c>
      <c r="B9178" s="884" t="n">
        <v>3908</v>
      </c>
      <c r="C9178" s="885" t="s">
        <v>32980</v>
      </c>
      <c r="D9178" s="884" t="s">
        <v>28605</v>
      </c>
      <c r="E9178" s="884" t="s">
        <v>23889</v>
      </c>
      <c r="F9178" s="884" t="s">
        <v>23889</v>
      </c>
    </row>
    <row r="9179" customFormat="false" ht="15" hidden="false" customHeight="false" outlineLevel="0" collapsed="false">
      <c r="A9179" s="884" t="s">
        <v>28603</v>
      </c>
      <c r="B9179" s="884" t="n">
        <v>3910</v>
      </c>
      <c r="C9179" s="885" t="s">
        <v>32981</v>
      </c>
      <c r="D9179" s="884" t="s">
        <v>28605</v>
      </c>
      <c r="E9179" s="884" t="s">
        <v>15770</v>
      </c>
      <c r="F9179" s="884" t="s">
        <v>15770</v>
      </c>
    </row>
    <row r="9180" customFormat="false" ht="15" hidden="false" customHeight="false" outlineLevel="0" collapsed="false">
      <c r="A9180" s="884" t="s">
        <v>28603</v>
      </c>
      <c r="B9180" s="884" t="n">
        <v>3913</v>
      </c>
      <c r="C9180" s="885" t="s">
        <v>32982</v>
      </c>
      <c r="D9180" s="884" t="s">
        <v>28605</v>
      </c>
      <c r="E9180" s="884" t="s">
        <v>32983</v>
      </c>
      <c r="F9180" s="884" t="s">
        <v>32983</v>
      </c>
    </row>
    <row r="9181" customFormat="false" ht="15" hidden="false" customHeight="false" outlineLevel="0" collapsed="false">
      <c r="A9181" s="884" t="s">
        <v>28603</v>
      </c>
      <c r="B9181" s="884" t="n">
        <v>3912</v>
      </c>
      <c r="C9181" s="885" t="s">
        <v>32984</v>
      </c>
      <c r="D9181" s="884" t="s">
        <v>28605</v>
      </c>
      <c r="E9181" s="884" t="s">
        <v>14774</v>
      </c>
      <c r="F9181" s="884" t="s">
        <v>14774</v>
      </c>
    </row>
    <row r="9182" customFormat="false" ht="15" hidden="false" customHeight="false" outlineLevel="0" collapsed="false">
      <c r="A9182" s="884" t="s">
        <v>28603</v>
      </c>
      <c r="B9182" s="884" t="n">
        <v>3909</v>
      </c>
      <c r="C9182" s="885" t="s">
        <v>32985</v>
      </c>
      <c r="D9182" s="884" t="s">
        <v>28605</v>
      </c>
      <c r="E9182" s="884" t="s">
        <v>15751</v>
      </c>
      <c r="F9182" s="884" t="s">
        <v>15751</v>
      </c>
    </row>
    <row r="9183" customFormat="false" ht="15" hidden="false" customHeight="false" outlineLevel="0" collapsed="false">
      <c r="A9183" s="884" t="s">
        <v>28603</v>
      </c>
      <c r="B9183" s="884" t="n">
        <v>3914</v>
      </c>
      <c r="C9183" s="885" t="s">
        <v>32986</v>
      </c>
      <c r="D9183" s="884" t="s">
        <v>28605</v>
      </c>
      <c r="E9183" s="884" t="s">
        <v>32756</v>
      </c>
      <c r="F9183" s="884" t="s">
        <v>32756</v>
      </c>
    </row>
    <row r="9184" customFormat="false" ht="15" hidden="false" customHeight="false" outlineLevel="0" collapsed="false">
      <c r="A9184" s="884" t="s">
        <v>28603</v>
      </c>
      <c r="B9184" s="884" t="n">
        <v>3915</v>
      </c>
      <c r="C9184" s="885" t="s">
        <v>32987</v>
      </c>
      <c r="D9184" s="884" t="s">
        <v>28605</v>
      </c>
      <c r="E9184" s="884" t="s">
        <v>32988</v>
      </c>
      <c r="F9184" s="884" t="s">
        <v>32988</v>
      </c>
    </row>
    <row r="9185" customFormat="false" ht="15" hidden="false" customHeight="false" outlineLevel="0" collapsed="false">
      <c r="A9185" s="884" t="s">
        <v>28603</v>
      </c>
      <c r="B9185" s="884" t="n">
        <v>3916</v>
      </c>
      <c r="C9185" s="885" t="s">
        <v>32989</v>
      </c>
      <c r="D9185" s="884" t="s">
        <v>28605</v>
      </c>
      <c r="E9185" s="884" t="s">
        <v>32990</v>
      </c>
      <c r="F9185" s="884" t="s">
        <v>32990</v>
      </c>
    </row>
    <row r="9186" customFormat="false" ht="15" hidden="false" customHeight="false" outlineLevel="0" collapsed="false">
      <c r="A9186" s="884" t="s">
        <v>28603</v>
      </c>
      <c r="B9186" s="884" t="n">
        <v>3917</v>
      </c>
      <c r="C9186" s="885" t="s">
        <v>32991</v>
      </c>
      <c r="D9186" s="884" t="s">
        <v>28605</v>
      </c>
      <c r="E9186" s="884" t="s">
        <v>32992</v>
      </c>
      <c r="F9186" s="884" t="s">
        <v>32992</v>
      </c>
    </row>
    <row r="9187" customFormat="false" ht="15" hidden="false" customHeight="false" outlineLevel="0" collapsed="false">
      <c r="A9187" s="884" t="s">
        <v>28603</v>
      </c>
      <c r="B9187" s="884" t="n">
        <v>1904</v>
      </c>
      <c r="C9187" s="885" t="s">
        <v>32993</v>
      </c>
      <c r="D9187" s="884" t="s">
        <v>28605</v>
      </c>
      <c r="E9187" s="884" t="s">
        <v>9051</v>
      </c>
      <c r="F9187" s="884" t="s">
        <v>9051</v>
      </c>
    </row>
    <row r="9188" customFormat="false" ht="15" hidden="false" customHeight="false" outlineLevel="0" collapsed="false">
      <c r="A9188" s="884" t="s">
        <v>28603</v>
      </c>
      <c r="B9188" s="884" t="n">
        <v>1899</v>
      </c>
      <c r="C9188" s="885" t="s">
        <v>32994</v>
      </c>
      <c r="D9188" s="884" t="s">
        <v>28605</v>
      </c>
      <c r="E9188" s="884" t="s">
        <v>10345</v>
      </c>
      <c r="F9188" s="884" t="s">
        <v>10345</v>
      </c>
    </row>
    <row r="9189" customFormat="false" ht="15" hidden="false" customHeight="false" outlineLevel="0" collapsed="false">
      <c r="A9189" s="884" t="s">
        <v>28603</v>
      </c>
      <c r="B9189" s="884" t="n">
        <v>1900</v>
      </c>
      <c r="C9189" s="885" t="s">
        <v>32995</v>
      </c>
      <c r="D9189" s="884" t="s">
        <v>28605</v>
      </c>
      <c r="E9189" s="884" t="s">
        <v>8955</v>
      </c>
      <c r="F9189" s="884" t="s">
        <v>8955</v>
      </c>
    </row>
    <row r="9190" customFormat="false" ht="15" hidden="false" customHeight="false" outlineLevel="0" collapsed="false">
      <c r="A9190" s="884" t="s">
        <v>28603</v>
      </c>
      <c r="B9190" s="884" t="n">
        <v>12407</v>
      </c>
      <c r="C9190" s="885" t="s">
        <v>32996</v>
      </c>
      <c r="D9190" s="884" t="s">
        <v>28605</v>
      </c>
      <c r="E9190" s="884" t="s">
        <v>32997</v>
      </c>
      <c r="F9190" s="884" t="s">
        <v>32997</v>
      </c>
    </row>
    <row r="9191" customFormat="false" ht="15" hidden="false" customHeight="false" outlineLevel="0" collapsed="false">
      <c r="A9191" s="884" t="s">
        <v>28603</v>
      </c>
      <c r="B9191" s="884" t="n">
        <v>12408</v>
      </c>
      <c r="C9191" s="885" t="s">
        <v>32998</v>
      </c>
      <c r="D9191" s="884" t="s">
        <v>28605</v>
      </c>
      <c r="E9191" s="884" t="s">
        <v>29261</v>
      </c>
      <c r="F9191" s="884" t="s">
        <v>29261</v>
      </c>
    </row>
    <row r="9192" customFormat="false" ht="15" hidden="false" customHeight="false" outlineLevel="0" collapsed="false">
      <c r="A9192" s="884" t="s">
        <v>28603</v>
      </c>
      <c r="B9192" s="884" t="n">
        <v>12409</v>
      </c>
      <c r="C9192" s="885" t="s">
        <v>32999</v>
      </c>
      <c r="D9192" s="884" t="s">
        <v>28605</v>
      </c>
      <c r="E9192" s="884" t="s">
        <v>29261</v>
      </c>
      <c r="F9192" s="884" t="s">
        <v>29261</v>
      </c>
    </row>
    <row r="9193" customFormat="false" ht="15" hidden="false" customHeight="false" outlineLevel="0" collapsed="false">
      <c r="A9193" s="884" t="s">
        <v>28603</v>
      </c>
      <c r="B9193" s="884" t="n">
        <v>12410</v>
      </c>
      <c r="C9193" s="885" t="s">
        <v>33000</v>
      </c>
      <c r="D9193" s="884" t="s">
        <v>28605</v>
      </c>
      <c r="E9193" s="884" t="s">
        <v>21964</v>
      </c>
      <c r="F9193" s="884" t="s">
        <v>21964</v>
      </c>
    </row>
    <row r="9194" customFormat="false" ht="15" hidden="false" customHeight="false" outlineLevel="0" collapsed="false">
      <c r="A9194" s="884" t="s">
        <v>28603</v>
      </c>
      <c r="B9194" s="884" t="n">
        <v>3936</v>
      </c>
      <c r="C9194" s="885" t="s">
        <v>33001</v>
      </c>
      <c r="D9194" s="884" t="s">
        <v>28605</v>
      </c>
      <c r="E9194" s="884" t="s">
        <v>10690</v>
      </c>
      <c r="F9194" s="884" t="s">
        <v>10690</v>
      </c>
    </row>
    <row r="9195" customFormat="false" ht="15" hidden="false" customHeight="false" outlineLevel="0" collapsed="false">
      <c r="A9195" s="884" t="s">
        <v>28603</v>
      </c>
      <c r="B9195" s="884" t="n">
        <v>3922</v>
      </c>
      <c r="C9195" s="885" t="s">
        <v>33002</v>
      </c>
      <c r="D9195" s="884" t="s">
        <v>28605</v>
      </c>
      <c r="E9195" s="884" t="s">
        <v>23839</v>
      </c>
      <c r="F9195" s="884" t="s">
        <v>23839</v>
      </c>
    </row>
    <row r="9196" customFormat="false" ht="15" hidden="false" customHeight="false" outlineLevel="0" collapsed="false">
      <c r="A9196" s="884" t="s">
        <v>28603</v>
      </c>
      <c r="B9196" s="884" t="n">
        <v>3924</v>
      </c>
      <c r="C9196" s="885" t="s">
        <v>33003</v>
      </c>
      <c r="D9196" s="884" t="s">
        <v>28605</v>
      </c>
      <c r="E9196" s="884" t="s">
        <v>10690</v>
      </c>
      <c r="F9196" s="884" t="s">
        <v>10690</v>
      </c>
    </row>
    <row r="9197" customFormat="false" ht="15" hidden="false" customHeight="false" outlineLevel="0" collapsed="false">
      <c r="A9197" s="884" t="s">
        <v>28603</v>
      </c>
      <c r="B9197" s="884" t="n">
        <v>3923</v>
      </c>
      <c r="C9197" s="885" t="s">
        <v>33004</v>
      </c>
      <c r="D9197" s="884" t="s">
        <v>28605</v>
      </c>
      <c r="E9197" s="884" t="s">
        <v>10690</v>
      </c>
      <c r="F9197" s="884" t="s">
        <v>10690</v>
      </c>
    </row>
    <row r="9198" customFormat="false" ht="15" hidden="false" customHeight="false" outlineLevel="0" collapsed="false">
      <c r="A9198" s="884" t="s">
        <v>28603</v>
      </c>
      <c r="B9198" s="884" t="n">
        <v>3937</v>
      </c>
      <c r="C9198" s="885" t="s">
        <v>33005</v>
      </c>
      <c r="D9198" s="884" t="s">
        <v>28605</v>
      </c>
      <c r="E9198" s="884" t="s">
        <v>25083</v>
      </c>
      <c r="F9198" s="884" t="s">
        <v>25083</v>
      </c>
    </row>
    <row r="9199" customFormat="false" ht="15" hidden="false" customHeight="false" outlineLevel="0" collapsed="false">
      <c r="A9199" s="884" t="s">
        <v>28603</v>
      </c>
      <c r="B9199" s="884" t="n">
        <v>3921</v>
      </c>
      <c r="C9199" s="885" t="s">
        <v>33006</v>
      </c>
      <c r="D9199" s="884" t="s">
        <v>28605</v>
      </c>
      <c r="E9199" s="884" t="s">
        <v>16737</v>
      </c>
      <c r="F9199" s="884" t="s">
        <v>16737</v>
      </c>
    </row>
    <row r="9200" customFormat="false" ht="15" hidden="false" customHeight="false" outlineLevel="0" collapsed="false">
      <c r="A9200" s="884" t="s">
        <v>28603</v>
      </c>
      <c r="B9200" s="884" t="n">
        <v>3920</v>
      </c>
      <c r="C9200" s="885" t="s">
        <v>33007</v>
      </c>
      <c r="D9200" s="884" t="s">
        <v>28605</v>
      </c>
      <c r="E9200" s="884" t="s">
        <v>25083</v>
      </c>
      <c r="F9200" s="884" t="s">
        <v>25083</v>
      </c>
    </row>
    <row r="9201" customFormat="false" ht="15" hidden="false" customHeight="false" outlineLevel="0" collapsed="false">
      <c r="A9201" s="884" t="s">
        <v>28603</v>
      </c>
      <c r="B9201" s="884" t="n">
        <v>3938</v>
      </c>
      <c r="C9201" s="885" t="s">
        <v>33008</v>
      </c>
      <c r="D9201" s="884" t="s">
        <v>28605</v>
      </c>
      <c r="E9201" s="884" t="s">
        <v>20147</v>
      </c>
      <c r="F9201" s="884" t="s">
        <v>20147</v>
      </c>
    </row>
    <row r="9202" customFormat="false" ht="15" hidden="false" customHeight="false" outlineLevel="0" collapsed="false">
      <c r="A9202" s="884" t="s">
        <v>28603</v>
      </c>
      <c r="B9202" s="884" t="n">
        <v>3919</v>
      </c>
      <c r="C9202" s="885" t="s">
        <v>33009</v>
      </c>
      <c r="D9202" s="884" t="s">
        <v>28605</v>
      </c>
      <c r="E9202" s="884" t="s">
        <v>23110</v>
      </c>
      <c r="F9202" s="884" t="s">
        <v>23110</v>
      </c>
    </row>
    <row r="9203" customFormat="false" ht="15" hidden="false" customHeight="false" outlineLevel="0" collapsed="false">
      <c r="A9203" s="884" t="s">
        <v>28603</v>
      </c>
      <c r="B9203" s="884" t="n">
        <v>3927</v>
      </c>
      <c r="C9203" s="885" t="s">
        <v>33010</v>
      </c>
      <c r="D9203" s="884" t="s">
        <v>28605</v>
      </c>
      <c r="E9203" s="884" t="s">
        <v>33011</v>
      </c>
      <c r="F9203" s="884" t="s">
        <v>33011</v>
      </c>
    </row>
    <row r="9204" customFormat="false" ht="15" hidden="false" customHeight="false" outlineLevel="0" collapsed="false">
      <c r="A9204" s="884" t="s">
        <v>28603</v>
      </c>
      <c r="B9204" s="884" t="n">
        <v>3928</v>
      </c>
      <c r="C9204" s="885" t="s">
        <v>33012</v>
      </c>
      <c r="D9204" s="884" t="s">
        <v>28605</v>
      </c>
      <c r="E9204" s="884" t="s">
        <v>33011</v>
      </c>
      <c r="F9204" s="884" t="s">
        <v>33011</v>
      </c>
    </row>
    <row r="9205" customFormat="false" ht="15" hidden="false" customHeight="false" outlineLevel="0" collapsed="false">
      <c r="A9205" s="884" t="s">
        <v>28603</v>
      </c>
      <c r="B9205" s="884" t="n">
        <v>3926</v>
      </c>
      <c r="C9205" s="885" t="s">
        <v>33013</v>
      </c>
      <c r="D9205" s="884" t="s">
        <v>28605</v>
      </c>
      <c r="E9205" s="884" t="s">
        <v>23081</v>
      </c>
      <c r="F9205" s="884" t="s">
        <v>23081</v>
      </c>
    </row>
    <row r="9206" customFormat="false" ht="15" hidden="false" customHeight="false" outlineLevel="0" collapsed="false">
      <c r="A9206" s="884" t="s">
        <v>28603</v>
      </c>
      <c r="B9206" s="884" t="n">
        <v>3935</v>
      </c>
      <c r="C9206" s="885" t="s">
        <v>33014</v>
      </c>
      <c r="D9206" s="884" t="s">
        <v>28605</v>
      </c>
      <c r="E9206" s="884" t="s">
        <v>23081</v>
      </c>
      <c r="F9206" s="884" t="s">
        <v>23081</v>
      </c>
    </row>
    <row r="9207" customFormat="false" ht="15" hidden="false" customHeight="false" outlineLevel="0" collapsed="false">
      <c r="A9207" s="884" t="s">
        <v>28603</v>
      </c>
      <c r="B9207" s="884" t="n">
        <v>3925</v>
      </c>
      <c r="C9207" s="885" t="s">
        <v>33015</v>
      </c>
      <c r="D9207" s="884" t="s">
        <v>28605</v>
      </c>
      <c r="E9207" s="884" t="s">
        <v>23081</v>
      </c>
      <c r="F9207" s="884" t="s">
        <v>23081</v>
      </c>
    </row>
    <row r="9208" customFormat="false" ht="15" hidden="false" customHeight="false" outlineLevel="0" collapsed="false">
      <c r="A9208" s="884" t="s">
        <v>28603</v>
      </c>
      <c r="B9208" s="884" t="n">
        <v>12406</v>
      </c>
      <c r="C9208" s="885" t="s">
        <v>33016</v>
      </c>
      <c r="D9208" s="884" t="s">
        <v>28605</v>
      </c>
      <c r="E9208" s="884" t="s">
        <v>20245</v>
      </c>
      <c r="F9208" s="884" t="s">
        <v>20245</v>
      </c>
    </row>
    <row r="9209" customFormat="false" ht="15" hidden="false" customHeight="false" outlineLevel="0" collapsed="false">
      <c r="A9209" s="884" t="s">
        <v>28603</v>
      </c>
      <c r="B9209" s="884" t="n">
        <v>3929</v>
      </c>
      <c r="C9209" s="885" t="s">
        <v>33017</v>
      </c>
      <c r="D9209" s="884" t="s">
        <v>28605</v>
      </c>
      <c r="E9209" s="884" t="s">
        <v>33018</v>
      </c>
      <c r="F9209" s="884" t="s">
        <v>33018</v>
      </c>
    </row>
    <row r="9210" customFormat="false" ht="15" hidden="false" customHeight="false" outlineLevel="0" collapsed="false">
      <c r="A9210" s="884" t="s">
        <v>28603</v>
      </c>
      <c r="B9210" s="884" t="n">
        <v>3931</v>
      </c>
      <c r="C9210" s="885" t="s">
        <v>33019</v>
      </c>
      <c r="D9210" s="884" t="s">
        <v>28605</v>
      </c>
      <c r="E9210" s="884" t="s">
        <v>33018</v>
      </c>
      <c r="F9210" s="884" t="s">
        <v>33018</v>
      </c>
    </row>
    <row r="9211" customFormat="false" ht="15" hidden="false" customHeight="false" outlineLevel="0" collapsed="false">
      <c r="A9211" s="884" t="s">
        <v>28603</v>
      </c>
      <c r="B9211" s="884" t="n">
        <v>3930</v>
      </c>
      <c r="C9211" s="885" t="s">
        <v>33020</v>
      </c>
      <c r="D9211" s="884" t="s">
        <v>28605</v>
      </c>
      <c r="E9211" s="884" t="s">
        <v>33018</v>
      </c>
      <c r="F9211" s="884" t="s">
        <v>33018</v>
      </c>
    </row>
    <row r="9212" customFormat="false" ht="15" hidden="false" customHeight="false" outlineLevel="0" collapsed="false">
      <c r="A9212" s="884" t="s">
        <v>28603</v>
      </c>
      <c r="B9212" s="884" t="n">
        <v>3932</v>
      </c>
      <c r="C9212" s="885" t="s">
        <v>33021</v>
      </c>
      <c r="D9212" s="884" t="s">
        <v>28605</v>
      </c>
      <c r="E9212" s="884" t="s">
        <v>33022</v>
      </c>
      <c r="F9212" s="884" t="s">
        <v>33022</v>
      </c>
    </row>
    <row r="9213" customFormat="false" ht="15" hidden="false" customHeight="false" outlineLevel="0" collapsed="false">
      <c r="A9213" s="884" t="s">
        <v>28603</v>
      </c>
      <c r="B9213" s="884" t="n">
        <v>3933</v>
      </c>
      <c r="C9213" s="885" t="s">
        <v>33023</v>
      </c>
      <c r="D9213" s="884" t="s">
        <v>28605</v>
      </c>
      <c r="E9213" s="884" t="s">
        <v>33022</v>
      </c>
      <c r="F9213" s="884" t="s">
        <v>33022</v>
      </c>
    </row>
    <row r="9214" customFormat="false" ht="15" hidden="false" customHeight="false" outlineLevel="0" collapsed="false">
      <c r="A9214" s="884" t="s">
        <v>28603</v>
      </c>
      <c r="B9214" s="884" t="n">
        <v>3934</v>
      </c>
      <c r="C9214" s="885" t="s">
        <v>33024</v>
      </c>
      <c r="D9214" s="884" t="s">
        <v>28605</v>
      </c>
      <c r="E9214" s="884" t="s">
        <v>33022</v>
      </c>
      <c r="F9214" s="884" t="s">
        <v>33022</v>
      </c>
    </row>
    <row r="9215" customFormat="false" ht="23.25" hidden="false" customHeight="false" outlineLevel="0" collapsed="false">
      <c r="A9215" s="884" t="s">
        <v>28603</v>
      </c>
      <c r="B9215" s="884" t="n">
        <v>40355</v>
      </c>
      <c r="C9215" s="885" t="s">
        <v>33025</v>
      </c>
      <c r="D9215" s="884" t="s">
        <v>28605</v>
      </c>
      <c r="E9215" s="884" t="s">
        <v>19160</v>
      </c>
      <c r="F9215" s="884" t="s">
        <v>19160</v>
      </c>
    </row>
    <row r="9216" customFormat="false" ht="23.25" hidden="false" customHeight="false" outlineLevel="0" collapsed="false">
      <c r="A9216" s="884" t="s">
        <v>28603</v>
      </c>
      <c r="B9216" s="884" t="n">
        <v>40358</v>
      </c>
      <c r="C9216" s="885" t="s">
        <v>33026</v>
      </c>
      <c r="D9216" s="884" t="s">
        <v>28605</v>
      </c>
      <c r="E9216" s="884" t="s">
        <v>23474</v>
      </c>
      <c r="F9216" s="884" t="s">
        <v>23474</v>
      </c>
    </row>
    <row r="9217" customFormat="false" ht="23.25" hidden="false" customHeight="false" outlineLevel="0" collapsed="false">
      <c r="A9217" s="884" t="s">
        <v>28603</v>
      </c>
      <c r="B9217" s="884" t="n">
        <v>40361</v>
      </c>
      <c r="C9217" s="885" t="s">
        <v>33027</v>
      </c>
      <c r="D9217" s="884" t="s">
        <v>28605</v>
      </c>
      <c r="E9217" s="884" t="s">
        <v>33028</v>
      </c>
      <c r="F9217" s="884" t="s">
        <v>33028</v>
      </c>
    </row>
    <row r="9218" customFormat="false" ht="23.25" hidden="false" customHeight="false" outlineLevel="0" collapsed="false">
      <c r="A9218" s="884" t="s">
        <v>28603</v>
      </c>
      <c r="B9218" s="884" t="n">
        <v>40364</v>
      </c>
      <c r="C9218" s="885" t="s">
        <v>33029</v>
      </c>
      <c r="D9218" s="884" t="s">
        <v>28605</v>
      </c>
      <c r="E9218" s="884" t="s">
        <v>33030</v>
      </c>
      <c r="F9218" s="884" t="s">
        <v>33030</v>
      </c>
    </row>
    <row r="9219" customFormat="false" ht="23.25" hidden="false" customHeight="false" outlineLevel="0" collapsed="false">
      <c r="A9219" s="884" t="s">
        <v>28603</v>
      </c>
      <c r="B9219" s="884" t="n">
        <v>40367</v>
      </c>
      <c r="C9219" s="885" t="s">
        <v>33031</v>
      </c>
      <c r="D9219" s="884" t="s">
        <v>28605</v>
      </c>
      <c r="E9219" s="884" t="s">
        <v>25643</v>
      </c>
      <c r="F9219" s="884" t="s">
        <v>25643</v>
      </c>
    </row>
    <row r="9220" customFormat="false" ht="23.25" hidden="false" customHeight="false" outlineLevel="0" collapsed="false">
      <c r="A9220" s="884" t="s">
        <v>28603</v>
      </c>
      <c r="B9220" s="884" t="n">
        <v>40370</v>
      </c>
      <c r="C9220" s="885" t="s">
        <v>33032</v>
      </c>
      <c r="D9220" s="884" t="s">
        <v>28605</v>
      </c>
      <c r="E9220" s="884" t="s">
        <v>33033</v>
      </c>
      <c r="F9220" s="884" t="s">
        <v>33033</v>
      </c>
    </row>
    <row r="9221" customFormat="false" ht="23.25" hidden="false" customHeight="false" outlineLevel="0" collapsed="false">
      <c r="A9221" s="884" t="s">
        <v>28603</v>
      </c>
      <c r="B9221" s="884" t="n">
        <v>40373</v>
      </c>
      <c r="C9221" s="885" t="s">
        <v>33034</v>
      </c>
      <c r="D9221" s="884" t="s">
        <v>28605</v>
      </c>
      <c r="E9221" s="884" t="s">
        <v>33035</v>
      </c>
      <c r="F9221" s="884" t="s">
        <v>33035</v>
      </c>
    </row>
    <row r="9222" customFormat="false" ht="15" hidden="false" customHeight="false" outlineLevel="0" collapsed="false">
      <c r="A9222" s="884" t="s">
        <v>28603</v>
      </c>
      <c r="B9222" s="884" t="n">
        <v>38947</v>
      </c>
      <c r="C9222" s="885" t="s">
        <v>33036</v>
      </c>
      <c r="D9222" s="884" t="s">
        <v>28605</v>
      </c>
      <c r="E9222" s="884" t="s">
        <v>25501</v>
      </c>
      <c r="F9222" s="884" t="s">
        <v>25501</v>
      </c>
    </row>
    <row r="9223" customFormat="false" ht="15" hidden="false" customHeight="false" outlineLevel="0" collapsed="false">
      <c r="A9223" s="884" t="s">
        <v>28603</v>
      </c>
      <c r="B9223" s="884" t="n">
        <v>38948</v>
      </c>
      <c r="C9223" s="885" t="s">
        <v>33037</v>
      </c>
      <c r="D9223" s="884" t="s">
        <v>28605</v>
      </c>
      <c r="E9223" s="884" t="s">
        <v>25091</v>
      </c>
      <c r="F9223" s="884" t="s">
        <v>25091</v>
      </c>
    </row>
    <row r="9224" customFormat="false" ht="15" hidden="false" customHeight="false" outlineLevel="0" collapsed="false">
      <c r="A9224" s="884" t="s">
        <v>28603</v>
      </c>
      <c r="B9224" s="884" t="n">
        <v>38949</v>
      </c>
      <c r="C9224" s="885" t="s">
        <v>33038</v>
      </c>
      <c r="D9224" s="884" t="s">
        <v>28605</v>
      </c>
      <c r="E9224" s="884" t="s">
        <v>9942</v>
      </c>
      <c r="F9224" s="884" t="s">
        <v>9942</v>
      </c>
    </row>
    <row r="9225" customFormat="false" ht="15" hidden="false" customHeight="false" outlineLevel="0" collapsed="false">
      <c r="A9225" s="884" t="s">
        <v>28603</v>
      </c>
      <c r="B9225" s="884" t="n">
        <v>38951</v>
      </c>
      <c r="C9225" s="885" t="s">
        <v>33039</v>
      </c>
      <c r="D9225" s="884" t="s">
        <v>28605</v>
      </c>
      <c r="E9225" s="884" t="s">
        <v>33040</v>
      </c>
      <c r="F9225" s="884" t="s">
        <v>33040</v>
      </c>
    </row>
    <row r="9226" customFormat="false" ht="15" hidden="false" customHeight="false" outlineLevel="0" collapsed="false">
      <c r="A9226" s="884" t="s">
        <v>28603</v>
      </c>
      <c r="B9226" s="884" t="n">
        <v>39312</v>
      </c>
      <c r="C9226" s="885" t="s">
        <v>33041</v>
      </c>
      <c r="D9226" s="884" t="s">
        <v>28605</v>
      </c>
      <c r="E9226" s="884" t="s">
        <v>8924</v>
      </c>
      <c r="F9226" s="884" t="s">
        <v>8924</v>
      </c>
    </row>
    <row r="9227" customFormat="false" ht="15" hidden="false" customHeight="false" outlineLevel="0" collapsed="false">
      <c r="A9227" s="884" t="s">
        <v>28603</v>
      </c>
      <c r="B9227" s="884" t="n">
        <v>39313</v>
      </c>
      <c r="C9227" s="885" t="s">
        <v>33042</v>
      </c>
      <c r="D9227" s="884" t="s">
        <v>28605</v>
      </c>
      <c r="E9227" s="884" t="s">
        <v>17130</v>
      </c>
      <c r="F9227" s="884" t="s">
        <v>17130</v>
      </c>
    </row>
    <row r="9228" customFormat="false" ht="15" hidden="false" customHeight="false" outlineLevel="0" collapsed="false">
      <c r="A9228" s="884" t="s">
        <v>28603</v>
      </c>
      <c r="B9228" s="884" t="n">
        <v>38950</v>
      </c>
      <c r="C9228" s="885" t="s">
        <v>33043</v>
      </c>
      <c r="D9228" s="884" t="s">
        <v>28605</v>
      </c>
      <c r="E9228" s="884" t="s">
        <v>8931</v>
      </c>
      <c r="F9228" s="884" t="s">
        <v>8931</v>
      </c>
    </row>
    <row r="9229" customFormat="false" ht="15" hidden="false" customHeight="false" outlineLevel="0" collapsed="false">
      <c r="A9229" s="884" t="s">
        <v>28603</v>
      </c>
      <c r="B9229" s="884" t="n">
        <v>39314</v>
      </c>
      <c r="C9229" s="885" t="s">
        <v>33044</v>
      </c>
      <c r="D9229" s="884" t="s">
        <v>28605</v>
      </c>
      <c r="E9229" s="884" t="s">
        <v>16864</v>
      </c>
      <c r="F9229" s="884" t="s">
        <v>16864</v>
      </c>
    </row>
    <row r="9230" customFormat="false" ht="15" hidden="false" customHeight="false" outlineLevel="0" collapsed="false">
      <c r="A9230" s="884" t="s">
        <v>28603</v>
      </c>
      <c r="B9230" s="884" t="n">
        <v>3907</v>
      </c>
      <c r="C9230" s="885" t="s">
        <v>33045</v>
      </c>
      <c r="D9230" s="884" t="s">
        <v>28605</v>
      </c>
      <c r="E9230" s="884" t="s">
        <v>11701</v>
      </c>
      <c r="F9230" s="884" t="s">
        <v>11701</v>
      </c>
    </row>
    <row r="9231" customFormat="false" ht="15" hidden="false" customHeight="false" outlineLevel="0" collapsed="false">
      <c r="A9231" s="884" t="s">
        <v>28603</v>
      </c>
      <c r="B9231" s="884" t="n">
        <v>3889</v>
      </c>
      <c r="C9231" s="885" t="s">
        <v>33046</v>
      </c>
      <c r="D9231" s="884" t="s">
        <v>28605</v>
      </c>
      <c r="E9231" s="884" t="s">
        <v>23869</v>
      </c>
      <c r="F9231" s="884" t="s">
        <v>23869</v>
      </c>
    </row>
    <row r="9232" customFormat="false" ht="15" hidden="false" customHeight="false" outlineLevel="0" collapsed="false">
      <c r="A9232" s="884" t="s">
        <v>28603</v>
      </c>
      <c r="B9232" s="884" t="n">
        <v>3868</v>
      </c>
      <c r="C9232" s="885" t="s">
        <v>33047</v>
      </c>
      <c r="D9232" s="884" t="s">
        <v>28605</v>
      </c>
      <c r="E9232" s="884" t="s">
        <v>11167</v>
      </c>
      <c r="F9232" s="884" t="s">
        <v>11167</v>
      </c>
    </row>
    <row r="9233" customFormat="false" ht="15" hidden="false" customHeight="false" outlineLevel="0" collapsed="false">
      <c r="A9233" s="884" t="s">
        <v>28603</v>
      </c>
      <c r="B9233" s="884" t="n">
        <v>3869</v>
      </c>
      <c r="C9233" s="885" t="s">
        <v>33048</v>
      </c>
      <c r="D9233" s="884" t="s">
        <v>28605</v>
      </c>
      <c r="E9233" s="884" t="s">
        <v>29455</v>
      </c>
      <c r="F9233" s="884" t="s">
        <v>29455</v>
      </c>
    </row>
    <row r="9234" customFormat="false" ht="15" hidden="false" customHeight="false" outlineLevel="0" collapsed="false">
      <c r="A9234" s="884" t="s">
        <v>28603</v>
      </c>
      <c r="B9234" s="884" t="n">
        <v>3872</v>
      </c>
      <c r="C9234" s="885" t="s">
        <v>33049</v>
      </c>
      <c r="D9234" s="884" t="s">
        <v>28605</v>
      </c>
      <c r="E9234" s="884" t="s">
        <v>23126</v>
      </c>
      <c r="F9234" s="884" t="s">
        <v>23126</v>
      </c>
    </row>
    <row r="9235" customFormat="false" ht="15" hidden="false" customHeight="false" outlineLevel="0" collapsed="false">
      <c r="A9235" s="884" t="s">
        <v>28603</v>
      </c>
      <c r="B9235" s="884" t="n">
        <v>3850</v>
      </c>
      <c r="C9235" s="885" t="s">
        <v>33050</v>
      </c>
      <c r="D9235" s="884" t="s">
        <v>28605</v>
      </c>
      <c r="E9235" s="884" t="s">
        <v>8845</v>
      </c>
      <c r="F9235" s="884" t="s">
        <v>8845</v>
      </c>
    </row>
    <row r="9236" customFormat="false" ht="15" hidden="false" customHeight="false" outlineLevel="0" collapsed="false">
      <c r="A9236" s="884" t="s">
        <v>28603</v>
      </c>
      <c r="B9236" s="884" t="n">
        <v>38023</v>
      </c>
      <c r="C9236" s="885" t="s">
        <v>33051</v>
      </c>
      <c r="D9236" s="884" t="s">
        <v>28605</v>
      </c>
      <c r="E9236" s="884" t="s">
        <v>25047</v>
      </c>
      <c r="F9236" s="884" t="s">
        <v>25047</v>
      </c>
    </row>
    <row r="9237" customFormat="false" ht="15" hidden="false" customHeight="false" outlineLevel="0" collapsed="false">
      <c r="A9237" s="884" t="s">
        <v>28603</v>
      </c>
      <c r="B9237" s="884" t="n">
        <v>37986</v>
      </c>
      <c r="C9237" s="885" t="s">
        <v>33052</v>
      </c>
      <c r="D9237" s="884" t="s">
        <v>28605</v>
      </c>
      <c r="E9237" s="884" t="s">
        <v>27881</v>
      </c>
      <c r="F9237" s="884" t="s">
        <v>27881</v>
      </c>
    </row>
    <row r="9238" customFormat="false" ht="15" hidden="false" customHeight="false" outlineLevel="0" collapsed="false">
      <c r="A9238" s="884" t="s">
        <v>28603</v>
      </c>
      <c r="B9238" s="884" t="n">
        <v>37987</v>
      </c>
      <c r="C9238" s="885" t="s">
        <v>33053</v>
      </c>
      <c r="D9238" s="884" t="s">
        <v>28605</v>
      </c>
      <c r="E9238" s="884" t="s">
        <v>33054</v>
      </c>
      <c r="F9238" s="884" t="s">
        <v>33054</v>
      </c>
    </row>
    <row r="9239" customFormat="false" ht="15" hidden="false" customHeight="false" outlineLevel="0" collapsed="false">
      <c r="A9239" s="884" t="s">
        <v>28603</v>
      </c>
      <c r="B9239" s="884" t="n">
        <v>37988</v>
      </c>
      <c r="C9239" s="885" t="s">
        <v>33055</v>
      </c>
      <c r="D9239" s="884" t="s">
        <v>28605</v>
      </c>
      <c r="E9239" s="884" t="s">
        <v>33056</v>
      </c>
      <c r="F9239" s="884" t="s">
        <v>33056</v>
      </c>
    </row>
    <row r="9240" customFormat="false" ht="15" hidden="false" customHeight="false" outlineLevel="0" collapsed="false">
      <c r="A9240" s="884" t="s">
        <v>28603</v>
      </c>
      <c r="B9240" s="884" t="n">
        <v>21120</v>
      </c>
      <c r="C9240" s="885" t="s">
        <v>33057</v>
      </c>
      <c r="D9240" s="884" t="s">
        <v>28605</v>
      </c>
      <c r="E9240" s="884" t="s">
        <v>20147</v>
      </c>
      <c r="F9240" s="884" t="s">
        <v>20147</v>
      </c>
    </row>
    <row r="9241" customFormat="false" ht="15" hidden="false" customHeight="false" outlineLevel="0" collapsed="false">
      <c r="A9241" s="884" t="s">
        <v>28603</v>
      </c>
      <c r="B9241" s="884" t="n">
        <v>39318</v>
      </c>
      <c r="C9241" s="885" t="s">
        <v>33058</v>
      </c>
      <c r="D9241" s="884" t="s">
        <v>28605</v>
      </c>
      <c r="E9241" s="884" t="s">
        <v>13616</v>
      </c>
      <c r="F9241" s="884" t="s">
        <v>13616</v>
      </c>
    </row>
    <row r="9242" customFormat="false" ht="15" hidden="false" customHeight="false" outlineLevel="0" collapsed="false">
      <c r="A9242" s="884" t="s">
        <v>28603</v>
      </c>
      <c r="B9242" s="884" t="n">
        <v>20162</v>
      </c>
      <c r="C9242" s="885" t="s">
        <v>33059</v>
      </c>
      <c r="D9242" s="884" t="s">
        <v>28605</v>
      </c>
      <c r="E9242" s="884" t="s">
        <v>20248</v>
      </c>
      <c r="F9242" s="884" t="s">
        <v>20248</v>
      </c>
    </row>
    <row r="9243" customFormat="false" ht="15" hidden="false" customHeight="false" outlineLevel="0" collapsed="false">
      <c r="A9243" s="884" t="s">
        <v>28603</v>
      </c>
      <c r="B9243" s="884" t="n">
        <v>40354</v>
      </c>
      <c r="C9243" s="885" t="s">
        <v>33060</v>
      </c>
      <c r="D9243" s="884" t="s">
        <v>28605</v>
      </c>
      <c r="E9243" s="884" t="s">
        <v>15985</v>
      </c>
      <c r="F9243" s="884" t="s">
        <v>15985</v>
      </c>
    </row>
    <row r="9244" customFormat="false" ht="15" hidden="false" customHeight="false" outlineLevel="0" collapsed="false">
      <c r="A9244" s="884" t="s">
        <v>28603</v>
      </c>
      <c r="B9244" s="884" t="n">
        <v>40357</v>
      </c>
      <c r="C9244" s="885" t="s">
        <v>33061</v>
      </c>
      <c r="D9244" s="884" t="s">
        <v>28605</v>
      </c>
      <c r="E9244" s="884" t="s">
        <v>23474</v>
      </c>
      <c r="F9244" s="884" t="s">
        <v>23474</v>
      </c>
    </row>
    <row r="9245" customFormat="false" ht="15" hidden="false" customHeight="false" outlineLevel="0" collapsed="false">
      <c r="A9245" s="884" t="s">
        <v>28603</v>
      </c>
      <c r="B9245" s="884" t="n">
        <v>40360</v>
      </c>
      <c r="C9245" s="885" t="s">
        <v>33062</v>
      </c>
      <c r="D9245" s="884" t="s">
        <v>28605</v>
      </c>
      <c r="E9245" s="884" t="s">
        <v>8912</v>
      </c>
      <c r="F9245" s="884" t="s">
        <v>8912</v>
      </c>
    </row>
    <row r="9246" customFormat="false" ht="15" hidden="false" customHeight="false" outlineLevel="0" collapsed="false">
      <c r="A9246" s="884" t="s">
        <v>28603</v>
      </c>
      <c r="B9246" s="884" t="n">
        <v>40363</v>
      </c>
      <c r="C9246" s="885" t="s">
        <v>33063</v>
      </c>
      <c r="D9246" s="884" t="s">
        <v>28605</v>
      </c>
      <c r="E9246" s="884" t="s">
        <v>33064</v>
      </c>
      <c r="F9246" s="884" t="s">
        <v>33064</v>
      </c>
    </row>
    <row r="9247" customFormat="false" ht="15" hidden="false" customHeight="false" outlineLevel="0" collapsed="false">
      <c r="A9247" s="884" t="s">
        <v>28603</v>
      </c>
      <c r="B9247" s="884" t="n">
        <v>40366</v>
      </c>
      <c r="C9247" s="885" t="s">
        <v>33065</v>
      </c>
      <c r="D9247" s="884" t="s">
        <v>28605</v>
      </c>
      <c r="E9247" s="884" t="s">
        <v>22163</v>
      </c>
      <c r="F9247" s="884" t="s">
        <v>22163</v>
      </c>
    </row>
    <row r="9248" customFormat="false" ht="15" hidden="false" customHeight="false" outlineLevel="0" collapsed="false">
      <c r="A9248" s="884" t="s">
        <v>28603</v>
      </c>
      <c r="B9248" s="884" t="n">
        <v>40369</v>
      </c>
      <c r="C9248" s="885" t="s">
        <v>33066</v>
      </c>
      <c r="D9248" s="884" t="s">
        <v>28605</v>
      </c>
      <c r="E9248" s="884" t="s">
        <v>31133</v>
      </c>
      <c r="F9248" s="884" t="s">
        <v>31133</v>
      </c>
    </row>
    <row r="9249" customFormat="false" ht="15" hidden="false" customHeight="false" outlineLevel="0" collapsed="false">
      <c r="A9249" s="884" t="s">
        <v>28603</v>
      </c>
      <c r="B9249" s="884" t="n">
        <v>40372</v>
      </c>
      <c r="C9249" s="885" t="s">
        <v>33067</v>
      </c>
      <c r="D9249" s="884" t="s">
        <v>28605</v>
      </c>
      <c r="E9249" s="884" t="s">
        <v>33068</v>
      </c>
      <c r="F9249" s="884" t="s">
        <v>33068</v>
      </c>
    </row>
    <row r="9250" customFormat="false" ht="15" hidden="false" customHeight="false" outlineLevel="0" collapsed="false">
      <c r="A9250" s="884" t="s">
        <v>28603</v>
      </c>
      <c r="B9250" s="884" t="n">
        <v>40375</v>
      </c>
      <c r="C9250" s="885" t="s">
        <v>33069</v>
      </c>
      <c r="D9250" s="884" t="s">
        <v>28605</v>
      </c>
      <c r="E9250" s="884" t="s">
        <v>21148</v>
      </c>
      <c r="F9250" s="884" t="s">
        <v>21148</v>
      </c>
    </row>
    <row r="9251" customFormat="false" ht="15" hidden="false" customHeight="false" outlineLevel="0" collapsed="false">
      <c r="A9251" s="884" t="s">
        <v>28603</v>
      </c>
      <c r="B9251" s="884" t="n">
        <v>1893</v>
      </c>
      <c r="C9251" s="885" t="s">
        <v>33070</v>
      </c>
      <c r="D9251" s="884" t="s">
        <v>28605</v>
      </c>
      <c r="E9251" s="884" t="s">
        <v>27593</v>
      </c>
      <c r="F9251" s="884" t="s">
        <v>27593</v>
      </c>
    </row>
    <row r="9252" customFormat="false" ht="15" hidden="false" customHeight="false" outlineLevel="0" collapsed="false">
      <c r="A9252" s="884" t="s">
        <v>28603</v>
      </c>
      <c r="B9252" s="884" t="n">
        <v>1902</v>
      </c>
      <c r="C9252" s="885" t="s">
        <v>33071</v>
      </c>
      <c r="D9252" s="884" t="s">
        <v>28605</v>
      </c>
      <c r="E9252" s="884" t="s">
        <v>23126</v>
      </c>
      <c r="F9252" s="884" t="s">
        <v>23126</v>
      </c>
    </row>
    <row r="9253" customFormat="false" ht="15" hidden="false" customHeight="false" outlineLevel="0" collapsed="false">
      <c r="A9253" s="884" t="s">
        <v>28603</v>
      </c>
      <c r="B9253" s="884" t="n">
        <v>1901</v>
      </c>
      <c r="C9253" s="885" t="s">
        <v>33072</v>
      </c>
      <c r="D9253" s="884" t="s">
        <v>28605</v>
      </c>
      <c r="E9253" s="884" t="s">
        <v>11656</v>
      </c>
      <c r="F9253" s="884" t="s">
        <v>11656</v>
      </c>
    </row>
    <row r="9254" customFormat="false" ht="15" hidden="false" customHeight="false" outlineLevel="0" collapsed="false">
      <c r="A9254" s="884" t="s">
        <v>28603</v>
      </c>
      <c r="B9254" s="884" t="n">
        <v>1892</v>
      </c>
      <c r="C9254" s="885" t="s">
        <v>33073</v>
      </c>
      <c r="D9254" s="884" t="s">
        <v>28605</v>
      </c>
      <c r="E9254" s="884" t="s">
        <v>9059</v>
      </c>
      <c r="F9254" s="884" t="s">
        <v>9059</v>
      </c>
    </row>
    <row r="9255" customFormat="false" ht="15" hidden="false" customHeight="false" outlineLevel="0" collapsed="false">
      <c r="A9255" s="884" t="s">
        <v>28603</v>
      </c>
      <c r="B9255" s="884" t="n">
        <v>1907</v>
      </c>
      <c r="C9255" s="885" t="s">
        <v>33074</v>
      </c>
      <c r="D9255" s="884" t="s">
        <v>28605</v>
      </c>
      <c r="E9255" s="884" t="s">
        <v>19190</v>
      </c>
      <c r="F9255" s="884" t="s">
        <v>19190</v>
      </c>
    </row>
    <row r="9256" customFormat="false" ht="15" hidden="false" customHeight="false" outlineLevel="0" collapsed="false">
      <c r="A9256" s="884" t="s">
        <v>28603</v>
      </c>
      <c r="B9256" s="884" t="n">
        <v>1894</v>
      </c>
      <c r="C9256" s="885" t="s">
        <v>33075</v>
      </c>
      <c r="D9256" s="884" t="s">
        <v>28605</v>
      </c>
      <c r="E9256" s="884" t="s">
        <v>23606</v>
      </c>
      <c r="F9256" s="884" t="s">
        <v>23606</v>
      </c>
    </row>
    <row r="9257" customFormat="false" ht="15" hidden="false" customHeight="false" outlineLevel="0" collapsed="false">
      <c r="A9257" s="884" t="s">
        <v>28603</v>
      </c>
      <c r="B9257" s="884" t="n">
        <v>1891</v>
      </c>
      <c r="C9257" s="885" t="s">
        <v>33076</v>
      </c>
      <c r="D9257" s="884" t="s">
        <v>28605</v>
      </c>
      <c r="E9257" s="884" t="s">
        <v>11773</v>
      </c>
      <c r="F9257" s="884" t="s">
        <v>11773</v>
      </c>
    </row>
    <row r="9258" customFormat="false" ht="15" hidden="false" customHeight="false" outlineLevel="0" collapsed="false">
      <c r="A9258" s="884" t="s">
        <v>28603</v>
      </c>
      <c r="B9258" s="884" t="n">
        <v>1896</v>
      </c>
      <c r="C9258" s="885" t="s">
        <v>33077</v>
      </c>
      <c r="D9258" s="884" t="s">
        <v>28605</v>
      </c>
      <c r="E9258" s="884" t="s">
        <v>19165</v>
      </c>
      <c r="F9258" s="884" t="s">
        <v>19165</v>
      </c>
    </row>
    <row r="9259" customFormat="false" ht="15" hidden="false" customHeight="false" outlineLevel="0" collapsed="false">
      <c r="A9259" s="884" t="s">
        <v>28603</v>
      </c>
      <c r="B9259" s="884" t="n">
        <v>1895</v>
      </c>
      <c r="C9259" s="885" t="s">
        <v>33078</v>
      </c>
      <c r="D9259" s="884" t="s">
        <v>28605</v>
      </c>
      <c r="E9259" s="884" t="s">
        <v>16650</v>
      </c>
      <c r="F9259" s="884" t="s">
        <v>16650</v>
      </c>
    </row>
    <row r="9260" customFormat="false" ht="15" hidden="false" customHeight="false" outlineLevel="0" collapsed="false">
      <c r="A9260" s="884" t="s">
        <v>28603</v>
      </c>
      <c r="B9260" s="884" t="n">
        <v>2641</v>
      </c>
      <c r="C9260" s="885" t="s">
        <v>33079</v>
      </c>
      <c r="D9260" s="884" t="s">
        <v>28605</v>
      </c>
      <c r="E9260" s="884" t="s">
        <v>33080</v>
      </c>
      <c r="F9260" s="884" t="s">
        <v>33080</v>
      </c>
    </row>
    <row r="9261" customFormat="false" ht="15" hidden="false" customHeight="false" outlineLevel="0" collapsed="false">
      <c r="A9261" s="884" t="s">
        <v>28603</v>
      </c>
      <c r="B9261" s="884" t="n">
        <v>2636</v>
      </c>
      <c r="C9261" s="885" t="s">
        <v>33081</v>
      </c>
      <c r="D9261" s="884" t="s">
        <v>28605</v>
      </c>
      <c r="E9261" s="884" t="s">
        <v>26493</v>
      </c>
      <c r="F9261" s="884" t="s">
        <v>26493</v>
      </c>
    </row>
    <row r="9262" customFormat="false" ht="15" hidden="false" customHeight="false" outlineLevel="0" collapsed="false">
      <c r="A9262" s="884" t="s">
        <v>28603</v>
      </c>
      <c r="B9262" s="884" t="n">
        <v>2637</v>
      </c>
      <c r="C9262" s="885" t="s">
        <v>33082</v>
      </c>
      <c r="D9262" s="884" t="s">
        <v>28605</v>
      </c>
      <c r="E9262" s="884" t="s">
        <v>23815</v>
      </c>
      <c r="F9262" s="884" t="s">
        <v>23815</v>
      </c>
    </row>
    <row r="9263" customFormat="false" ht="15" hidden="false" customHeight="false" outlineLevel="0" collapsed="false">
      <c r="A9263" s="884" t="s">
        <v>28603</v>
      </c>
      <c r="B9263" s="884" t="n">
        <v>2638</v>
      </c>
      <c r="C9263" s="885" t="s">
        <v>33083</v>
      </c>
      <c r="D9263" s="884" t="s">
        <v>28605</v>
      </c>
      <c r="E9263" s="884" t="s">
        <v>10766</v>
      </c>
      <c r="F9263" s="884" t="s">
        <v>10766</v>
      </c>
    </row>
    <row r="9264" customFormat="false" ht="15" hidden="false" customHeight="false" outlineLevel="0" collapsed="false">
      <c r="A9264" s="884" t="s">
        <v>28603</v>
      </c>
      <c r="B9264" s="884" t="n">
        <v>2639</v>
      </c>
      <c r="C9264" s="885" t="s">
        <v>33084</v>
      </c>
      <c r="D9264" s="884" t="s">
        <v>28605</v>
      </c>
      <c r="E9264" s="884" t="s">
        <v>20384</v>
      </c>
      <c r="F9264" s="884" t="s">
        <v>20384</v>
      </c>
    </row>
    <row r="9265" customFormat="false" ht="15" hidden="false" customHeight="false" outlineLevel="0" collapsed="false">
      <c r="A9265" s="884" t="s">
        <v>28603</v>
      </c>
      <c r="B9265" s="884" t="n">
        <v>2644</v>
      </c>
      <c r="C9265" s="885" t="s">
        <v>33085</v>
      </c>
      <c r="D9265" s="884" t="s">
        <v>28605</v>
      </c>
      <c r="E9265" s="884" t="s">
        <v>12833</v>
      </c>
      <c r="F9265" s="884" t="s">
        <v>12833</v>
      </c>
    </row>
    <row r="9266" customFormat="false" ht="15" hidden="false" customHeight="false" outlineLevel="0" collapsed="false">
      <c r="A9266" s="884" t="s">
        <v>28603</v>
      </c>
      <c r="B9266" s="884" t="n">
        <v>2643</v>
      </c>
      <c r="C9266" s="885" t="s">
        <v>33086</v>
      </c>
      <c r="D9266" s="884" t="s">
        <v>28605</v>
      </c>
      <c r="E9266" s="884" t="s">
        <v>29104</v>
      </c>
      <c r="F9266" s="884" t="s">
        <v>29104</v>
      </c>
    </row>
    <row r="9267" customFormat="false" ht="15" hidden="false" customHeight="false" outlineLevel="0" collapsed="false">
      <c r="A9267" s="884" t="s">
        <v>28603</v>
      </c>
      <c r="B9267" s="884" t="n">
        <v>2640</v>
      </c>
      <c r="C9267" s="885" t="s">
        <v>33087</v>
      </c>
      <c r="D9267" s="884" t="s">
        <v>28605</v>
      </c>
      <c r="E9267" s="884" t="s">
        <v>33088</v>
      </c>
      <c r="F9267" s="884" t="s">
        <v>33088</v>
      </c>
    </row>
    <row r="9268" customFormat="false" ht="15" hidden="false" customHeight="false" outlineLevel="0" collapsed="false">
      <c r="A9268" s="884" t="s">
        <v>28603</v>
      </c>
      <c r="B9268" s="884" t="n">
        <v>2642</v>
      </c>
      <c r="C9268" s="885" t="s">
        <v>33089</v>
      </c>
      <c r="D9268" s="884" t="s">
        <v>28605</v>
      </c>
      <c r="E9268" s="884" t="s">
        <v>33090</v>
      </c>
      <c r="F9268" s="884" t="s">
        <v>33090</v>
      </c>
    </row>
    <row r="9269" customFormat="false" ht="15" hidden="false" customHeight="false" outlineLevel="0" collapsed="false">
      <c r="A9269" s="884" t="s">
        <v>28603</v>
      </c>
      <c r="B9269" s="884" t="n">
        <v>38943</v>
      </c>
      <c r="C9269" s="885" t="s">
        <v>33091</v>
      </c>
      <c r="D9269" s="884" t="s">
        <v>28605</v>
      </c>
      <c r="E9269" s="884" t="s">
        <v>23808</v>
      </c>
      <c r="F9269" s="884" t="s">
        <v>23808</v>
      </c>
    </row>
    <row r="9270" customFormat="false" ht="15" hidden="false" customHeight="false" outlineLevel="0" collapsed="false">
      <c r="A9270" s="884" t="s">
        <v>28603</v>
      </c>
      <c r="B9270" s="884" t="n">
        <v>38944</v>
      </c>
      <c r="C9270" s="885" t="s">
        <v>33092</v>
      </c>
      <c r="D9270" s="884" t="s">
        <v>28605</v>
      </c>
      <c r="E9270" s="884" t="s">
        <v>15891</v>
      </c>
      <c r="F9270" s="884" t="s">
        <v>15891</v>
      </c>
    </row>
    <row r="9271" customFormat="false" ht="15" hidden="false" customHeight="false" outlineLevel="0" collapsed="false">
      <c r="A9271" s="884" t="s">
        <v>28603</v>
      </c>
      <c r="B9271" s="884" t="n">
        <v>38945</v>
      </c>
      <c r="C9271" s="885" t="s">
        <v>33093</v>
      </c>
      <c r="D9271" s="884" t="s">
        <v>28605</v>
      </c>
      <c r="E9271" s="884" t="s">
        <v>19885</v>
      </c>
      <c r="F9271" s="884" t="s">
        <v>19885</v>
      </c>
    </row>
    <row r="9272" customFormat="false" ht="15" hidden="false" customHeight="false" outlineLevel="0" collapsed="false">
      <c r="A9272" s="884" t="s">
        <v>28603</v>
      </c>
      <c r="B9272" s="884" t="n">
        <v>38946</v>
      </c>
      <c r="C9272" s="885" t="s">
        <v>33094</v>
      </c>
      <c r="D9272" s="884" t="s">
        <v>28605</v>
      </c>
      <c r="E9272" s="884" t="s">
        <v>33095</v>
      </c>
      <c r="F9272" s="884" t="s">
        <v>33095</v>
      </c>
    </row>
    <row r="9273" customFormat="false" ht="15" hidden="false" customHeight="false" outlineLevel="0" collapsed="false">
      <c r="A9273" s="884" t="s">
        <v>28603</v>
      </c>
      <c r="B9273" s="884" t="n">
        <v>39308</v>
      </c>
      <c r="C9273" s="885" t="s">
        <v>33096</v>
      </c>
      <c r="D9273" s="884" t="s">
        <v>28605</v>
      </c>
      <c r="E9273" s="884" t="s">
        <v>12776</v>
      </c>
      <c r="F9273" s="884" t="s">
        <v>12776</v>
      </c>
    </row>
    <row r="9274" customFormat="false" ht="15" hidden="false" customHeight="false" outlineLevel="0" collapsed="false">
      <c r="A9274" s="884" t="s">
        <v>28603</v>
      </c>
      <c r="B9274" s="884" t="n">
        <v>39309</v>
      </c>
      <c r="C9274" s="885" t="s">
        <v>33097</v>
      </c>
      <c r="D9274" s="884" t="s">
        <v>28605</v>
      </c>
      <c r="E9274" s="884" t="s">
        <v>12139</v>
      </c>
      <c r="F9274" s="884" t="s">
        <v>12139</v>
      </c>
    </row>
    <row r="9275" customFormat="false" ht="15" hidden="false" customHeight="false" outlineLevel="0" collapsed="false">
      <c r="A9275" s="884" t="s">
        <v>28603</v>
      </c>
      <c r="B9275" s="884" t="n">
        <v>39310</v>
      </c>
      <c r="C9275" s="885" t="s">
        <v>33098</v>
      </c>
      <c r="D9275" s="884" t="s">
        <v>28605</v>
      </c>
      <c r="E9275" s="884" t="s">
        <v>12814</v>
      </c>
      <c r="F9275" s="884" t="s">
        <v>12814</v>
      </c>
    </row>
    <row r="9276" customFormat="false" ht="15" hidden="false" customHeight="false" outlineLevel="0" collapsed="false">
      <c r="A9276" s="884" t="s">
        <v>28603</v>
      </c>
      <c r="B9276" s="884" t="n">
        <v>39311</v>
      </c>
      <c r="C9276" s="885" t="s">
        <v>33099</v>
      </c>
      <c r="D9276" s="884" t="s">
        <v>28605</v>
      </c>
      <c r="E9276" s="884" t="s">
        <v>8580</v>
      </c>
      <c r="F9276" s="884" t="s">
        <v>8580</v>
      </c>
    </row>
    <row r="9277" customFormat="false" ht="15" hidden="false" customHeight="false" outlineLevel="0" collapsed="false">
      <c r="A9277" s="884" t="s">
        <v>28603</v>
      </c>
      <c r="B9277" s="884" t="n">
        <v>39855</v>
      </c>
      <c r="C9277" s="885" t="s">
        <v>33100</v>
      </c>
      <c r="D9277" s="884" t="s">
        <v>28605</v>
      </c>
      <c r="E9277" s="884" t="s">
        <v>10368</v>
      </c>
      <c r="F9277" s="884" t="s">
        <v>10368</v>
      </c>
    </row>
    <row r="9278" customFormat="false" ht="15" hidden="false" customHeight="false" outlineLevel="0" collapsed="false">
      <c r="A9278" s="884" t="s">
        <v>28603</v>
      </c>
      <c r="B9278" s="884" t="n">
        <v>39856</v>
      </c>
      <c r="C9278" s="885" t="s">
        <v>33101</v>
      </c>
      <c r="D9278" s="884" t="s">
        <v>28605</v>
      </c>
      <c r="E9278" s="884" t="s">
        <v>12078</v>
      </c>
      <c r="F9278" s="884" t="s">
        <v>12078</v>
      </c>
    </row>
    <row r="9279" customFormat="false" ht="15" hidden="false" customHeight="false" outlineLevel="0" collapsed="false">
      <c r="A9279" s="884" t="s">
        <v>28603</v>
      </c>
      <c r="B9279" s="884" t="n">
        <v>39857</v>
      </c>
      <c r="C9279" s="885" t="s">
        <v>33102</v>
      </c>
      <c r="D9279" s="884" t="s">
        <v>28605</v>
      </c>
      <c r="E9279" s="884" t="s">
        <v>15897</v>
      </c>
      <c r="F9279" s="884" t="s">
        <v>15897</v>
      </c>
    </row>
    <row r="9280" customFormat="false" ht="15" hidden="false" customHeight="false" outlineLevel="0" collapsed="false">
      <c r="A9280" s="884" t="s">
        <v>28603</v>
      </c>
      <c r="B9280" s="884" t="n">
        <v>39858</v>
      </c>
      <c r="C9280" s="885" t="s">
        <v>33103</v>
      </c>
      <c r="D9280" s="884" t="s">
        <v>28605</v>
      </c>
      <c r="E9280" s="884" t="s">
        <v>19754</v>
      </c>
      <c r="F9280" s="884" t="s">
        <v>19754</v>
      </c>
    </row>
    <row r="9281" customFormat="false" ht="15" hidden="false" customHeight="false" outlineLevel="0" collapsed="false">
      <c r="A9281" s="884" t="s">
        <v>28603</v>
      </c>
      <c r="B9281" s="884" t="n">
        <v>39859</v>
      </c>
      <c r="C9281" s="885" t="s">
        <v>33104</v>
      </c>
      <c r="D9281" s="884" t="s">
        <v>28605</v>
      </c>
      <c r="E9281" s="884" t="s">
        <v>15551</v>
      </c>
      <c r="F9281" s="884" t="s">
        <v>15551</v>
      </c>
    </row>
    <row r="9282" customFormat="false" ht="15" hidden="false" customHeight="false" outlineLevel="0" collapsed="false">
      <c r="A9282" s="884" t="s">
        <v>28603</v>
      </c>
      <c r="B9282" s="884" t="n">
        <v>39860</v>
      </c>
      <c r="C9282" s="885" t="s">
        <v>33105</v>
      </c>
      <c r="D9282" s="884" t="s">
        <v>28605</v>
      </c>
      <c r="E9282" s="884" t="s">
        <v>13689</v>
      </c>
      <c r="F9282" s="884" t="s">
        <v>13689</v>
      </c>
    </row>
    <row r="9283" customFormat="false" ht="15" hidden="false" customHeight="false" outlineLevel="0" collapsed="false">
      <c r="A9283" s="884" t="s">
        <v>28603</v>
      </c>
      <c r="B9283" s="884" t="n">
        <v>39861</v>
      </c>
      <c r="C9283" s="885" t="s">
        <v>33106</v>
      </c>
      <c r="D9283" s="884" t="s">
        <v>28605</v>
      </c>
      <c r="E9283" s="884" t="s">
        <v>20823</v>
      </c>
      <c r="F9283" s="884" t="s">
        <v>20823</v>
      </c>
    </row>
    <row r="9284" customFormat="false" ht="15" hidden="false" customHeight="false" outlineLevel="0" collapsed="false">
      <c r="A9284" s="884" t="s">
        <v>28603</v>
      </c>
      <c r="B9284" s="884" t="n">
        <v>38447</v>
      </c>
      <c r="C9284" s="885" t="s">
        <v>33107</v>
      </c>
      <c r="D9284" s="884" t="s">
        <v>28605</v>
      </c>
      <c r="E9284" s="884" t="s">
        <v>33108</v>
      </c>
      <c r="F9284" s="884" t="s">
        <v>33108</v>
      </c>
    </row>
    <row r="9285" customFormat="false" ht="15" hidden="false" customHeight="false" outlineLevel="0" collapsed="false">
      <c r="A9285" s="884" t="s">
        <v>28603</v>
      </c>
      <c r="B9285" s="884" t="n">
        <v>36320</v>
      </c>
      <c r="C9285" s="885" t="s">
        <v>33109</v>
      </c>
      <c r="D9285" s="884" t="s">
        <v>28605</v>
      </c>
      <c r="E9285" s="884" t="s">
        <v>23789</v>
      </c>
      <c r="F9285" s="884" t="s">
        <v>23789</v>
      </c>
    </row>
    <row r="9286" customFormat="false" ht="15" hidden="false" customHeight="false" outlineLevel="0" collapsed="false">
      <c r="A9286" s="884" t="s">
        <v>28603</v>
      </c>
      <c r="B9286" s="884" t="n">
        <v>36324</v>
      </c>
      <c r="C9286" s="885" t="s">
        <v>33110</v>
      </c>
      <c r="D9286" s="884" t="s">
        <v>28605</v>
      </c>
      <c r="E9286" s="884" t="s">
        <v>24717</v>
      </c>
      <c r="F9286" s="884" t="s">
        <v>24717</v>
      </c>
    </row>
    <row r="9287" customFormat="false" ht="15" hidden="false" customHeight="false" outlineLevel="0" collapsed="false">
      <c r="A9287" s="884" t="s">
        <v>28603</v>
      </c>
      <c r="B9287" s="884" t="n">
        <v>38441</v>
      </c>
      <c r="C9287" s="885" t="s">
        <v>33111</v>
      </c>
      <c r="D9287" s="884" t="s">
        <v>28605</v>
      </c>
      <c r="E9287" s="884" t="s">
        <v>12185</v>
      </c>
      <c r="F9287" s="884" t="s">
        <v>12185</v>
      </c>
    </row>
    <row r="9288" customFormat="false" ht="15" hidden="false" customHeight="false" outlineLevel="0" collapsed="false">
      <c r="A9288" s="884" t="s">
        <v>28603</v>
      </c>
      <c r="B9288" s="884" t="n">
        <v>38442</v>
      </c>
      <c r="C9288" s="885" t="s">
        <v>33112</v>
      </c>
      <c r="D9288" s="884" t="s">
        <v>28605</v>
      </c>
      <c r="E9288" s="884" t="s">
        <v>11563</v>
      </c>
      <c r="F9288" s="884" t="s">
        <v>11563</v>
      </c>
    </row>
    <row r="9289" customFormat="false" ht="15" hidden="false" customHeight="false" outlineLevel="0" collapsed="false">
      <c r="A9289" s="884" t="s">
        <v>28603</v>
      </c>
      <c r="B9289" s="884" t="n">
        <v>38443</v>
      </c>
      <c r="C9289" s="885" t="s">
        <v>33113</v>
      </c>
      <c r="D9289" s="884" t="s">
        <v>28605</v>
      </c>
      <c r="E9289" s="884" t="s">
        <v>19315</v>
      </c>
      <c r="F9289" s="884" t="s">
        <v>19315</v>
      </c>
    </row>
    <row r="9290" customFormat="false" ht="15" hidden="false" customHeight="false" outlineLevel="0" collapsed="false">
      <c r="A9290" s="884" t="s">
        <v>28603</v>
      </c>
      <c r="B9290" s="884" t="n">
        <v>38444</v>
      </c>
      <c r="C9290" s="885" t="s">
        <v>33114</v>
      </c>
      <c r="D9290" s="884" t="s">
        <v>28605</v>
      </c>
      <c r="E9290" s="884" t="s">
        <v>30752</v>
      </c>
      <c r="F9290" s="884" t="s">
        <v>30752</v>
      </c>
    </row>
    <row r="9291" customFormat="false" ht="15" hidden="false" customHeight="false" outlineLevel="0" collapsed="false">
      <c r="A9291" s="884" t="s">
        <v>28603</v>
      </c>
      <c r="B9291" s="884" t="n">
        <v>38445</v>
      </c>
      <c r="C9291" s="885" t="s">
        <v>33115</v>
      </c>
      <c r="D9291" s="884" t="s">
        <v>28605</v>
      </c>
      <c r="E9291" s="884" t="s">
        <v>10738</v>
      </c>
      <c r="F9291" s="884" t="s">
        <v>10738</v>
      </c>
    </row>
    <row r="9292" customFormat="false" ht="15" hidden="false" customHeight="false" outlineLevel="0" collapsed="false">
      <c r="A9292" s="884" t="s">
        <v>28603</v>
      </c>
      <c r="B9292" s="884" t="n">
        <v>38446</v>
      </c>
      <c r="C9292" s="885" t="s">
        <v>33116</v>
      </c>
      <c r="D9292" s="884" t="s">
        <v>28605</v>
      </c>
      <c r="E9292" s="884" t="s">
        <v>20745</v>
      </c>
      <c r="F9292" s="884" t="s">
        <v>20745</v>
      </c>
    </row>
    <row r="9293" customFormat="false" ht="15" hidden="false" customHeight="false" outlineLevel="0" collapsed="false">
      <c r="A9293" s="884" t="s">
        <v>28603</v>
      </c>
      <c r="B9293" s="884" t="n">
        <v>3867</v>
      </c>
      <c r="C9293" s="885" t="s">
        <v>33117</v>
      </c>
      <c r="D9293" s="884" t="s">
        <v>28605</v>
      </c>
      <c r="E9293" s="884" t="s">
        <v>33118</v>
      </c>
      <c r="F9293" s="884" t="s">
        <v>33118</v>
      </c>
    </row>
    <row r="9294" customFormat="false" ht="15" hidden="false" customHeight="false" outlineLevel="0" collapsed="false">
      <c r="A9294" s="884" t="s">
        <v>28603</v>
      </c>
      <c r="B9294" s="884" t="n">
        <v>3861</v>
      </c>
      <c r="C9294" s="885" t="s">
        <v>33119</v>
      </c>
      <c r="D9294" s="884" t="s">
        <v>28605</v>
      </c>
      <c r="E9294" s="884" t="s">
        <v>11100</v>
      </c>
      <c r="F9294" s="884" t="s">
        <v>11100</v>
      </c>
    </row>
    <row r="9295" customFormat="false" ht="15" hidden="false" customHeight="false" outlineLevel="0" collapsed="false">
      <c r="A9295" s="884" t="s">
        <v>28603</v>
      </c>
      <c r="B9295" s="884" t="n">
        <v>3904</v>
      </c>
      <c r="C9295" s="885" t="s">
        <v>33120</v>
      </c>
      <c r="D9295" s="884" t="s">
        <v>28605</v>
      </c>
      <c r="E9295" s="884" t="s">
        <v>10572</v>
      </c>
      <c r="F9295" s="884" t="s">
        <v>10572</v>
      </c>
    </row>
    <row r="9296" customFormat="false" ht="15" hidden="false" customHeight="false" outlineLevel="0" collapsed="false">
      <c r="A9296" s="884" t="s">
        <v>28603</v>
      </c>
      <c r="B9296" s="884" t="n">
        <v>3903</v>
      </c>
      <c r="C9296" s="885" t="s">
        <v>33121</v>
      </c>
      <c r="D9296" s="884" t="s">
        <v>28605</v>
      </c>
      <c r="E9296" s="884" t="s">
        <v>28545</v>
      </c>
      <c r="F9296" s="884" t="s">
        <v>28545</v>
      </c>
    </row>
    <row r="9297" customFormat="false" ht="15" hidden="false" customHeight="false" outlineLevel="0" collapsed="false">
      <c r="A9297" s="884" t="s">
        <v>28603</v>
      </c>
      <c r="B9297" s="884" t="n">
        <v>3862</v>
      </c>
      <c r="C9297" s="885" t="s">
        <v>33122</v>
      </c>
      <c r="D9297" s="884" t="s">
        <v>28605</v>
      </c>
      <c r="E9297" s="884" t="s">
        <v>17080</v>
      </c>
      <c r="F9297" s="884" t="s">
        <v>17080</v>
      </c>
    </row>
    <row r="9298" customFormat="false" ht="15" hidden="false" customHeight="false" outlineLevel="0" collapsed="false">
      <c r="A9298" s="884" t="s">
        <v>28603</v>
      </c>
      <c r="B9298" s="884" t="n">
        <v>3863</v>
      </c>
      <c r="C9298" s="885" t="s">
        <v>33123</v>
      </c>
      <c r="D9298" s="884" t="s">
        <v>28605</v>
      </c>
      <c r="E9298" s="884" t="s">
        <v>21928</v>
      </c>
      <c r="F9298" s="884" t="s">
        <v>21928</v>
      </c>
    </row>
    <row r="9299" customFormat="false" ht="15" hidden="false" customHeight="false" outlineLevel="0" collapsed="false">
      <c r="A9299" s="884" t="s">
        <v>28603</v>
      </c>
      <c r="B9299" s="884" t="n">
        <v>3864</v>
      </c>
      <c r="C9299" s="885" t="s">
        <v>33124</v>
      </c>
      <c r="D9299" s="884" t="s">
        <v>28605</v>
      </c>
      <c r="E9299" s="884" t="s">
        <v>9435</v>
      </c>
      <c r="F9299" s="884" t="s">
        <v>9435</v>
      </c>
    </row>
    <row r="9300" customFormat="false" ht="15" hidden="false" customHeight="false" outlineLevel="0" collapsed="false">
      <c r="A9300" s="884" t="s">
        <v>28603</v>
      </c>
      <c r="B9300" s="884" t="n">
        <v>3865</v>
      </c>
      <c r="C9300" s="885" t="s">
        <v>33125</v>
      </c>
      <c r="D9300" s="884" t="s">
        <v>28605</v>
      </c>
      <c r="E9300" s="884" t="s">
        <v>17226</v>
      </c>
      <c r="F9300" s="884" t="s">
        <v>17226</v>
      </c>
    </row>
    <row r="9301" customFormat="false" ht="15" hidden="false" customHeight="false" outlineLevel="0" collapsed="false">
      <c r="A9301" s="884" t="s">
        <v>28603</v>
      </c>
      <c r="B9301" s="884" t="n">
        <v>3866</v>
      </c>
      <c r="C9301" s="885" t="s">
        <v>33126</v>
      </c>
      <c r="D9301" s="884" t="s">
        <v>28605</v>
      </c>
      <c r="E9301" s="884" t="s">
        <v>21120</v>
      </c>
      <c r="F9301" s="884" t="s">
        <v>21120</v>
      </c>
    </row>
    <row r="9302" customFormat="false" ht="15" hidden="false" customHeight="false" outlineLevel="0" collapsed="false">
      <c r="A9302" s="884" t="s">
        <v>28603</v>
      </c>
      <c r="B9302" s="884" t="n">
        <v>3902</v>
      </c>
      <c r="C9302" s="885" t="s">
        <v>33127</v>
      </c>
      <c r="D9302" s="884" t="s">
        <v>28605</v>
      </c>
      <c r="E9302" s="884" t="s">
        <v>18729</v>
      </c>
      <c r="F9302" s="884" t="s">
        <v>18729</v>
      </c>
    </row>
    <row r="9303" customFormat="false" ht="15" hidden="false" customHeight="false" outlineLevel="0" collapsed="false">
      <c r="A9303" s="884" t="s">
        <v>28603</v>
      </c>
      <c r="B9303" s="884" t="n">
        <v>3878</v>
      </c>
      <c r="C9303" s="885" t="s">
        <v>33128</v>
      </c>
      <c r="D9303" s="884" t="s">
        <v>28605</v>
      </c>
      <c r="E9303" s="884" t="s">
        <v>11563</v>
      </c>
      <c r="F9303" s="884" t="s">
        <v>11563</v>
      </c>
    </row>
    <row r="9304" customFormat="false" ht="15" hidden="false" customHeight="false" outlineLevel="0" collapsed="false">
      <c r="A9304" s="884" t="s">
        <v>28603</v>
      </c>
      <c r="B9304" s="884" t="n">
        <v>3877</v>
      </c>
      <c r="C9304" s="885" t="s">
        <v>33129</v>
      </c>
      <c r="D9304" s="884" t="s">
        <v>28605</v>
      </c>
      <c r="E9304" s="884" t="s">
        <v>27962</v>
      </c>
      <c r="F9304" s="884" t="s">
        <v>27962</v>
      </c>
    </row>
    <row r="9305" customFormat="false" ht="15" hidden="false" customHeight="false" outlineLevel="0" collapsed="false">
      <c r="A9305" s="884" t="s">
        <v>28603</v>
      </c>
      <c r="B9305" s="884" t="n">
        <v>3879</v>
      </c>
      <c r="C9305" s="885" t="s">
        <v>33130</v>
      </c>
      <c r="D9305" s="884" t="s">
        <v>28605</v>
      </c>
      <c r="E9305" s="884" t="s">
        <v>15976</v>
      </c>
      <c r="F9305" s="884" t="s">
        <v>15976</v>
      </c>
    </row>
    <row r="9306" customFormat="false" ht="15" hidden="false" customHeight="false" outlineLevel="0" collapsed="false">
      <c r="A9306" s="884" t="s">
        <v>28603</v>
      </c>
      <c r="B9306" s="884" t="n">
        <v>3880</v>
      </c>
      <c r="C9306" s="885" t="s">
        <v>33131</v>
      </c>
      <c r="D9306" s="884" t="s">
        <v>28605</v>
      </c>
      <c r="E9306" s="884" t="s">
        <v>22166</v>
      </c>
      <c r="F9306" s="884" t="s">
        <v>22166</v>
      </c>
    </row>
    <row r="9307" customFormat="false" ht="15" hidden="false" customHeight="false" outlineLevel="0" collapsed="false">
      <c r="A9307" s="884" t="s">
        <v>28603</v>
      </c>
      <c r="B9307" s="884" t="n">
        <v>12892</v>
      </c>
      <c r="C9307" s="885" t="s">
        <v>33132</v>
      </c>
      <c r="D9307" s="884" t="s">
        <v>29293</v>
      </c>
      <c r="E9307" s="884" t="s">
        <v>21598</v>
      </c>
      <c r="F9307" s="884" t="s">
        <v>21598</v>
      </c>
    </row>
    <row r="9308" customFormat="false" ht="15" hidden="false" customHeight="false" outlineLevel="0" collapsed="false">
      <c r="A9308" s="884" t="s">
        <v>28603</v>
      </c>
      <c r="B9308" s="884" t="n">
        <v>3883</v>
      </c>
      <c r="C9308" s="885" t="s">
        <v>33133</v>
      </c>
      <c r="D9308" s="884" t="s">
        <v>28605</v>
      </c>
      <c r="E9308" s="884" t="s">
        <v>11609</v>
      </c>
      <c r="F9308" s="884" t="s">
        <v>11609</v>
      </c>
    </row>
    <row r="9309" customFormat="false" ht="15" hidden="false" customHeight="false" outlineLevel="0" collapsed="false">
      <c r="A9309" s="884" t="s">
        <v>28603</v>
      </c>
      <c r="B9309" s="884" t="n">
        <v>3876</v>
      </c>
      <c r="C9309" s="885" t="s">
        <v>33134</v>
      </c>
      <c r="D9309" s="884" t="s">
        <v>28605</v>
      </c>
      <c r="E9309" s="884" t="s">
        <v>23815</v>
      </c>
      <c r="F9309" s="884" t="s">
        <v>23815</v>
      </c>
    </row>
    <row r="9310" customFormat="false" ht="15" hidden="false" customHeight="false" outlineLevel="0" collapsed="false">
      <c r="A9310" s="884" t="s">
        <v>28603</v>
      </c>
      <c r="B9310" s="884" t="n">
        <v>3884</v>
      </c>
      <c r="C9310" s="885" t="s">
        <v>33135</v>
      </c>
      <c r="D9310" s="884" t="s">
        <v>28605</v>
      </c>
      <c r="E9310" s="884" t="s">
        <v>23122</v>
      </c>
      <c r="F9310" s="884" t="s">
        <v>23122</v>
      </c>
    </row>
    <row r="9311" customFormat="false" ht="15" hidden="false" customHeight="false" outlineLevel="0" collapsed="false">
      <c r="A9311" s="884" t="s">
        <v>28603</v>
      </c>
      <c r="B9311" s="884" t="n">
        <v>3837</v>
      </c>
      <c r="C9311" s="885" t="s">
        <v>33136</v>
      </c>
      <c r="D9311" s="884" t="s">
        <v>28605</v>
      </c>
      <c r="E9311" s="884" t="s">
        <v>27523</v>
      </c>
      <c r="F9311" s="884" t="s">
        <v>27523</v>
      </c>
    </row>
    <row r="9312" customFormat="false" ht="15" hidden="false" customHeight="false" outlineLevel="0" collapsed="false">
      <c r="A9312" s="884" t="s">
        <v>28603</v>
      </c>
      <c r="B9312" s="884" t="n">
        <v>3845</v>
      </c>
      <c r="C9312" s="885" t="s">
        <v>33137</v>
      </c>
      <c r="D9312" s="884" t="s">
        <v>28605</v>
      </c>
      <c r="E9312" s="884" t="s">
        <v>16044</v>
      </c>
      <c r="F9312" s="884" t="s">
        <v>16044</v>
      </c>
    </row>
    <row r="9313" customFormat="false" ht="15" hidden="false" customHeight="false" outlineLevel="0" collapsed="false">
      <c r="A9313" s="884" t="s">
        <v>28603</v>
      </c>
      <c r="B9313" s="884" t="n">
        <v>11045</v>
      </c>
      <c r="C9313" s="885" t="s">
        <v>33138</v>
      </c>
      <c r="D9313" s="884" t="s">
        <v>28605</v>
      </c>
      <c r="E9313" s="884" t="s">
        <v>33139</v>
      </c>
      <c r="F9313" s="884" t="s">
        <v>33139</v>
      </c>
    </row>
    <row r="9314" customFormat="false" ht="15" hidden="false" customHeight="false" outlineLevel="0" collapsed="false">
      <c r="A9314" s="884" t="s">
        <v>28603</v>
      </c>
      <c r="B9314" s="884" t="n">
        <v>20170</v>
      </c>
      <c r="C9314" s="885" t="s">
        <v>33140</v>
      </c>
      <c r="D9314" s="884" t="s">
        <v>28605</v>
      </c>
      <c r="E9314" s="884" t="s">
        <v>21259</v>
      </c>
      <c r="F9314" s="884" t="s">
        <v>21259</v>
      </c>
    </row>
    <row r="9315" customFormat="false" ht="15" hidden="false" customHeight="false" outlineLevel="0" collapsed="false">
      <c r="A9315" s="884" t="s">
        <v>28603</v>
      </c>
      <c r="B9315" s="884" t="n">
        <v>20171</v>
      </c>
      <c r="C9315" s="885" t="s">
        <v>33141</v>
      </c>
      <c r="D9315" s="884" t="s">
        <v>28605</v>
      </c>
      <c r="E9315" s="884" t="s">
        <v>33142</v>
      </c>
      <c r="F9315" s="884" t="s">
        <v>33142</v>
      </c>
    </row>
    <row r="9316" customFormat="false" ht="15" hidden="false" customHeight="false" outlineLevel="0" collapsed="false">
      <c r="A9316" s="884" t="s">
        <v>28603</v>
      </c>
      <c r="B9316" s="884" t="n">
        <v>20167</v>
      </c>
      <c r="C9316" s="885" t="s">
        <v>33143</v>
      </c>
      <c r="D9316" s="884" t="s">
        <v>28605</v>
      </c>
      <c r="E9316" s="884" t="s">
        <v>10071</v>
      </c>
      <c r="F9316" s="884" t="s">
        <v>10071</v>
      </c>
    </row>
    <row r="9317" customFormat="false" ht="15" hidden="false" customHeight="false" outlineLevel="0" collapsed="false">
      <c r="A9317" s="884" t="s">
        <v>28603</v>
      </c>
      <c r="B9317" s="884" t="n">
        <v>20168</v>
      </c>
      <c r="C9317" s="885" t="s">
        <v>33144</v>
      </c>
      <c r="D9317" s="884" t="s">
        <v>28605</v>
      </c>
      <c r="E9317" s="884" t="s">
        <v>20175</v>
      </c>
      <c r="F9317" s="884" t="s">
        <v>20175</v>
      </c>
    </row>
    <row r="9318" customFormat="false" ht="15" hidden="false" customHeight="false" outlineLevel="0" collapsed="false">
      <c r="A9318" s="884" t="s">
        <v>28603</v>
      </c>
      <c r="B9318" s="884" t="n">
        <v>20169</v>
      </c>
      <c r="C9318" s="885" t="s">
        <v>33145</v>
      </c>
      <c r="D9318" s="884" t="s">
        <v>28605</v>
      </c>
      <c r="E9318" s="884" t="s">
        <v>15748</v>
      </c>
      <c r="F9318" s="884" t="s">
        <v>15748</v>
      </c>
    </row>
    <row r="9319" customFormat="false" ht="15" hidden="false" customHeight="false" outlineLevel="0" collapsed="false">
      <c r="A9319" s="884" t="s">
        <v>28603</v>
      </c>
      <c r="B9319" s="884" t="n">
        <v>3899</v>
      </c>
      <c r="C9319" s="885" t="s">
        <v>33146</v>
      </c>
      <c r="D9319" s="884" t="s">
        <v>28605</v>
      </c>
      <c r="E9319" s="884" t="s">
        <v>21937</v>
      </c>
      <c r="F9319" s="884" t="s">
        <v>21937</v>
      </c>
    </row>
    <row r="9320" customFormat="false" ht="15" hidden="false" customHeight="false" outlineLevel="0" collapsed="false">
      <c r="A9320" s="884" t="s">
        <v>28603</v>
      </c>
      <c r="B9320" s="884" t="n">
        <v>38676</v>
      </c>
      <c r="C9320" s="885" t="s">
        <v>33147</v>
      </c>
      <c r="D9320" s="884" t="s">
        <v>28605</v>
      </c>
      <c r="E9320" s="884" t="s">
        <v>21242</v>
      </c>
      <c r="F9320" s="884" t="s">
        <v>21242</v>
      </c>
    </row>
    <row r="9321" customFormat="false" ht="15" hidden="false" customHeight="false" outlineLevel="0" collapsed="false">
      <c r="A9321" s="884" t="s">
        <v>28603</v>
      </c>
      <c r="B9321" s="884" t="n">
        <v>3897</v>
      </c>
      <c r="C9321" s="885" t="s">
        <v>33148</v>
      </c>
      <c r="D9321" s="884" t="s">
        <v>28605</v>
      </c>
      <c r="E9321" s="884" t="s">
        <v>10141</v>
      </c>
      <c r="F9321" s="884" t="s">
        <v>10141</v>
      </c>
    </row>
    <row r="9322" customFormat="false" ht="15" hidden="false" customHeight="false" outlineLevel="0" collapsed="false">
      <c r="A9322" s="884" t="s">
        <v>28603</v>
      </c>
      <c r="B9322" s="884" t="n">
        <v>3875</v>
      </c>
      <c r="C9322" s="885" t="s">
        <v>33149</v>
      </c>
      <c r="D9322" s="884" t="s">
        <v>28605</v>
      </c>
      <c r="E9322" s="884" t="s">
        <v>23390</v>
      </c>
      <c r="F9322" s="884" t="s">
        <v>23390</v>
      </c>
    </row>
    <row r="9323" customFormat="false" ht="15" hidden="false" customHeight="false" outlineLevel="0" collapsed="false">
      <c r="A9323" s="884" t="s">
        <v>28603</v>
      </c>
      <c r="B9323" s="884" t="n">
        <v>3898</v>
      </c>
      <c r="C9323" s="885" t="s">
        <v>33150</v>
      </c>
      <c r="D9323" s="884" t="s">
        <v>28605</v>
      </c>
      <c r="E9323" s="884" t="s">
        <v>11396</v>
      </c>
      <c r="F9323" s="884" t="s">
        <v>11396</v>
      </c>
    </row>
    <row r="9324" customFormat="false" ht="15" hidden="false" customHeight="false" outlineLevel="0" collapsed="false">
      <c r="A9324" s="884" t="s">
        <v>28603</v>
      </c>
      <c r="B9324" s="884" t="n">
        <v>3855</v>
      </c>
      <c r="C9324" s="885" t="s">
        <v>33151</v>
      </c>
      <c r="D9324" s="884" t="s">
        <v>28605</v>
      </c>
      <c r="E9324" s="884" t="s">
        <v>23915</v>
      </c>
      <c r="F9324" s="884" t="s">
        <v>23915</v>
      </c>
    </row>
    <row r="9325" customFormat="false" ht="15" hidden="false" customHeight="false" outlineLevel="0" collapsed="false">
      <c r="A9325" s="884" t="s">
        <v>28603</v>
      </c>
      <c r="B9325" s="884" t="n">
        <v>3874</v>
      </c>
      <c r="C9325" s="885" t="s">
        <v>33152</v>
      </c>
      <c r="D9325" s="884" t="s">
        <v>28605</v>
      </c>
      <c r="E9325" s="884" t="s">
        <v>9047</v>
      </c>
      <c r="F9325" s="884" t="s">
        <v>9047</v>
      </c>
    </row>
    <row r="9326" customFormat="false" ht="15" hidden="false" customHeight="false" outlineLevel="0" collapsed="false">
      <c r="A9326" s="884" t="s">
        <v>28603</v>
      </c>
      <c r="B9326" s="884" t="n">
        <v>3870</v>
      </c>
      <c r="C9326" s="885" t="s">
        <v>33153</v>
      </c>
      <c r="D9326" s="884" t="s">
        <v>28605</v>
      </c>
      <c r="E9326" s="884" t="s">
        <v>10778</v>
      </c>
      <c r="F9326" s="884" t="s">
        <v>10778</v>
      </c>
    </row>
    <row r="9327" customFormat="false" ht="15" hidden="false" customHeight="false" outlineLevel="0" collapsed="false">
      <c r="A9327" s="884" t="s">
        <v>28603</v>
      </c>
      <c r="B9327" s="884" t="n">
        <v>38678</v>
      </c>
      <c r="C9327" s="885" t="s">
        <v>33154</v>
      </c>
      <c r="D9327" s="884" t="s">
        <v>28605</v>
      </c>
      <c r="E9327" s="884" t="s">
        <v>20361</v>
      </c>
      <c r="F9327" s="884" t="s">
        <v>20361</v>
      </c>
    </row>
    <row r="9328" customFormat="false" ht="15" hidden="false" customHeight="false" outlineLevel="0" collapsed="false">
      <c r="A9328" s="884" t="s">
        <v>28603</v>
      </c>
      <c r="B9328" s="884" t="n">
        <v>3859</v>
      </c>
      <c r="C9328" s="885" t="s">
        <v>33155</v>
      </c>
      <c r="D9328" s="884" t="s">
        <v>28605</v>
      </c>
      <c r="E9328" s="884" t="s">
        <v>11167</v>
      </c>
      <c r="F9328" s="884" t="s">
        <v>11167</v>
      </c>
    </row>
    <row r="9329" customFormat="false" ht="15" hidden="false" customHeight="false" outlineLevel="0" collapsed="false">
      <c r="A9329" s="884" t="s">
        <v>28603</v>
      </c>
      <c r="B9329" s="884" t="n">
        <v>3856</v>
      </c>
      <c r="C9329" s="885" t="s">
        <v>33156</v>
      </c>
      <c r="D9329" s="884" t="s">
        <v>28605</v>
      </c>
      <c r="E9329" s="884" t="s">
        <v>23122</v>
      </c>
      <c r="F9329" s="884" t="s">
        <v>23122</v>
      </c>
    </row>
    <row r="9330" customFormat="false" ht="15" hidden="false" customHeight="false" outlineLevel="0" collapsed="false">
      <c r="A9330" s="884" t="s">
        <v>28603</v>
      </c>
      <c r="B9330" s="884" t="n">
        <v>3906</v>
      </c>
      <c r="C9330" s="885" t="s">
        <v>33157</v>
      </c>
      <c r="D9330" s="884" t="s">
        <v>28605</v>
      </c>
      <c r="E9330" s="884" t="s">
        <v>11586</v>
      </c>
      <c r="F9330" s="884" t="s">
        <v>11586</v>
      </c>
    </row>
    <row r="9331" customFormat="false" ht="15" hidden="false" customHeight="false" outlineLevel="0" collapsed="false">
      <c r="A9331" s="884" t="s">
        <v>28603</v>
      </c>
      <c r="B9331" s="884" t="n">
        <v>3860</v>
      </c>
      <c r="C9331" s="885" t="s">
        <v>33158</v>
      </c>
      <c r="D9331" s="884" t="s">
        <v>28605</v>
      </c>
      <c r="E9331" s="884" t="s">
        <v>11347</v>
      </c>
      <c r="F9331" s="884" t="s">
        <v>11347</v>
      </c>
    </row>
    <row r="9332" customFormat="false" ht="15" hidden="false" customHeight="false" outlineLevel="0" collapsed="false">
      <c r="A9332" s="884" t="s">
        <v>28603</v>
      </c>
      <c r="B9332" s="884" t="n">
        <v>3905</v>
      </c>
      <c r="C9332" s="885" t="s">
        <v>33159</v>
      </c>
      <c r="D9332" s="884" t="s">
        <v>28605</v>
      </c>
      <c r="E9332" s="884" t="s">
        <v>12833</v>
      </c>
      <c r="F9332" s="884" t="s">
        <v>12833</v>
      </c>
    </row>
    <row r="9333" customFormat="false" ht="15" hidden="false" customHeight="false" outlineLevel="0" collapsed="false">
      <c r="A9333" s="884" t="s">
        <v>28603</v>
      </c>
      <c r="B9333" s="884" t="n">
        <v>3871</v>
      </c>
      <c r="C9333" s="885" t="s">
        <v>33160</v>
      </c>
      <c r="D9333" s="884" t="s">
        <v>28605</v>
      </c>
      <c r="E9333" s="884" t="s">
        <v>33161</v>
      </c>
      <c r="F9333" s="884" t="s">
        <v>33161</v>
      </c>
    </row>
    <row r="9334" customFormat="false" ht="15" hidden="false" customHeight="false" outlineLevel="0" collapsed="false">
      <c r="A9334" s="884" t="s">
        <v>28603</v>
      </c>
      <c r="B9334" s="884" t="n">
        <v>37429</v>
      </c>
      <c r="C9334" s="885" t="s">
        <v>33162</v>
      </c>
      <c r="D9334" s="884" t="s">
        <v>28605</v>
      </c>
      <c r="E9334" s="884" t="s">
        <v>33163</v>
      </c>
      <c r="F9334" s="884" t="s">
        <v>33163</v>
      </c>
    </row>
    <row r="9335" customFormat="false" ht="15" hidden="false" customHeight="false" outlineLevel="0" collapsed="false">
      <c r="A9335" s="884" t="s">
        <v>28603</v>
      </c>
      <c r="B9335" s="884" t="n">
        <v>37426</v>
      </c>
      <c r="C9335" s="885" t="s">
        <v>33164</v>
      </c>
      <c r="D9335" s="884" t="s">
        <v>28605</v>
      </c>
      <c r="E9335" s="884" t="s">
        <v>21844</v>
      </c>
      <c r="F9335" s="884" t="s">
        <v>21844</v>
      </c>
    </row>
    <row r="9336" customFormat="false" ht="15" hidden="false" customHeight="false" outlineLevel="0" collapsed="false">
      <c r="A9336" s="884" t="s">
        <v>28603</v>
      </c>
      <c r="B9336" s="884" t="n">
        <v>37427</v>
      </c>
      <c r="C9336" s="885" t="s">
        <v>33165</v>
      </c>
      <c r="D9336" s="884" t="s">
        <v>28605</v>
      </c>
      <c r="E9336" s="884" t="s">
        <v>33166</v>
      </c>
      <c r="F9336" s="884" t="s">
        <v>33166</v>
      </c>
    </row>
    <row r="9337" customFormat="false" ht="15" hidden="false" customHeight="false" outlineLevel="0" collapsed="false">
      <c r="A9337" s="884" t="s">
        <v>28603</v>
      </c>
      <c r="B9337" s="884" t="n">
        <v>37424</v>
      </c>
      <c r="C9337" s="885" t="s">
        <v>33167</v>
      </c>
      <c r="D9337" s="884" t="s">
        <v>28605</v>
      </c>
      <c r="E9337" s="884" t="s">
        <v>19320</v>
      </c>
      <c r="F9337" s="884" t="s">
        <v>19320</v>
      </c>
    </row>
    <row r="9338" customFormat="false" ht="15" hidden="false" customHeight="false" outlineLevel="0" collapsed="false">
      <c r="A9338" s="884" t="s">
        <v>28603</v>
      </c>
      <c r="B9338" s="884" t="n">
        <v>37428</v>
      </c>
      <c r="C9338" s="885" t="s">
        <v>33168</v>
      </c>
      <c r="D9338" s="884" t="s">
        <v>28605</v>
      </c>
      <c r="E9338" s="884" t="s">
        <v>33169</v>
      </c>
      <c r="F9338" s="884" t="s">
        <v>33169</v>
      </c>
    </row>
    <row r="9339" customFormat="false" ht="15" hidden="false" customHeight="false" outlineLevel="0" collapsed="false">
      <c r="A9339" s="884" t="s">
        <v>28603</v>
      </c>
      <c r="B9339" s="884" t="n">
        <v>37425</v>
      </c>
      <c r="C9339" s="885" t="s">
        <v>33170</v>
      </c>
      <c r="D9339" s="884" t="s">
        <v>28605</v>
      </c>
      <c r="E9339" s="884" t="s">
        <v>16912</v>
      </c>
      <c r="F9339" s="884" t="s">
        <v>16912</v>
      </c>
    </row>
    <row r="9340" customFormat="false" ht="23.25" hidden="false" customHeight="false" outlineLevel="0" collapsed="false">
      <c r="A9340" s="884" t="s">
        <v>28603</v>
      </c>
      <c r="B9340" s="884" t="n">
        <v>11519</v>
      </c>
      <c r="C9340" s="885" t="s">
        <v>33171</v>
      </c>
      <c r="D9340" s="884" t="s">
        <v>29293</v>
      </c>
      <c r="E9340" s="884" t="s">
        <v>17711</v>
      </c>
      <c r="F9340" s="884" t="s">
        <v>17711</v>
      </c>
    </row>
    <row r="9341" customFormat="false" ht="23.25" hidden="false" customHeight="false" outlineLevel="0" collapsed="false">
      <c r="A9341" s="884" t="s">
        <v>28603</v>
      </c>
      <c r="B9341" s="884" t="n">
        <v>11520</v>
      </c>
      <c r="C9341" s="885" t="s">
        <v>33172</v>
      </c>
      <c r="D9341" s="884" t="s">
        <v>29293</v>
      </c>
      <c r="E9341" s="884" t="s">
        <v>16741</v>
      </c>
      <c r="F9341" s="884" t="s">
        <v>16741</v>
      </c>
    </row>
    <row r="9342" customFormat="false" ht="15" hidden="false" customHeight="false" outlineLevel="0" collapsed="false">
      <c r="A9342" s="884" t="s">
        <v>28603</v>
      </c>
      <c r="B9342" s="884" t="n">
        <v>11518</v>
      </c>
      <c r="C9342" s="885" t="s">
        <v>33173</v>
      </c>
      <c r="D9342" s="884" t="s">
        <v>29293</v>
      </c>
      <c r="E9342" s="884" t="s">
        <v>33174</v>
      </c>
      <c r="F9342" s="884" t="s">
        <v>33174</v>
      </c>
    </row>
    <row r="9343" customFormat="false" ht="15" hidden="false" customHeight="false" outlineLevel="0" collapsed="false">
      <c r="A9343" s="884" t="s">
        <v>28603</v>
      </c>
      <c r="B9343" s="884" t="n">
        <v>38473</v>
      </c>
      <c r="C9343" s="885" t="s">
        <v>33175</v>
      </c>
      <c r="D9343" s="884" t="s">
        <v>28605</v>
      </c>
      <c r="E9343" s="884" t="s">
        <v>33176</v>
      </c>
      <c r="F9343" s="884" t="s">
        <v>33176</v>
      </c>
    </row>
    <row r="9344" customFormat="false" ht="15" hidden="false" customHeight="false" outlineLevel="0" collapsed="false">
      <c r="A9344" s="884" t="s">
        <v>28603</v>
      </c>
      <c r="B9344" s="884" t="n">
        <v>4244</v>
      </c>
      <c r="C9344" s="885" t="s">
        <v>33177</v>
      </c>
      <c r="D9344" s="884" t="s">
        <v>28608</v>
      </c>
      <c r="E9344" s="884" t="s">
        <v>21972</v>
      </c>
      <c r="F9344" s="884" t="s">
        <v>19047</v>
      </c>
    </row>
    <row r="9345" customFormat="false" ht="15" hidden="false" customHeight="false" outlineLevel="0" collapsed="false">
      <c r="A9345" s="884" t="s">
        <v>28603</v>
      </c>
      <c r="B9345" s="884" t="n">
        <v>40977</v>
      </c>
      <c r="C9345" s="885" t="s">
        <v>33178</v>
      </c>
      <c r="D9345" s="884" t="s">
        <v>28853</v>
      </c>
      <c r="E9345" s="884" t="s">
        <v>33179</v>
      </c>
      <c r="F9345" s="884" t="s">
        <v>33180</v>
      </c>
    </row>
    <row r="9346" customFormat="false" ht="15" hidden="false" customHeight="false" outlineLevel="0" collapsed="false">
      <c r="A9346" s="884" t="s">
        <v>28603</v>
      </c>
      <c r="B9346" s="884" t="n">
        <v>4006</v>
      </c>
      <c r="C9346" s="885" t="s">
        <v>33181</v>
      </c>
      <c r="D9346" s="884" t="s">
        <v>28626</v>
      </c>
      <c r="E9346" s="884" t="s">
        <v>33182</v>
      </c>
      <c r="F9346" s="884" t="s">
        <v>33182</v>
      </c>
    </row>
    <row r="9347" customFormat="false" ht="23.25" hidden="false" customHeight="false" outlineLevel="0" collapsed="false">
      <c r="A9347" s="884" t="s">
        <v>28603</v>
      </c>
      <c r="B9347" s="884" t="n">
        <v>2742</v>
      </c>
      <c r="C9347" s="885" t="s">
        <v>33183</v>
      </c>
      <c r="D9347" s="884" t="s">
        <v>28683</v>
      </c>
      <c r="E9347" s="884" t="s">
        <v>12363</v>
      </c>
      <c r="F9347" s="884" t="s">
        <v>12363</v>
      </c>
    </row>
    <row r="9348" customFormat="false" ht="23.25" hidden="false" customHeight="false" outlineLevel="0" collapsed="false">
      <c r="A9348" s="884" t="s">
        <v>28603</v>
      </c>
      <c r="B9348" s="884" t="n">
        <v>2748</v>
      </c>
      <c r="C9348" s="885" t="s">
        <v>33184</v>
      </c>
      <c r="D9348" s="884" t="s">
        <v>28683</v>
      </c>
      <c r="E9348" s="884" t="s">
        <v>12175</v>
      </c>
      <c r="F9348" s="884" t="s">
        <v>12175</v>
      </c>
    </row>
    <row r="9349" customFormat="false" ht="23.25" hidden="false" customHeight="false" outlineLevel="0" collapsed="false">
      <c r="A9349" s="884" t="s">
        <v>28603</v>
      </c>
      <c r="B9349" s="884" t="n">
        <v>2736</v>
      </c>
      <c r="C9349" s="885" t="s">
        <v>33185</v>
      </c>
      <c r="D9349" s="884" t="s">
        <v>28683</v>
      </c>
      <c r="E9349" s="884" t="s">
        <v>16026</v>
      </c>
      <c r="F9349" s="884" t="s">
        <v>16026</v>
      </c>
    </row>
    <row r="9350" customFormat="false" ht="23.25" hidden="false" customHeight="false" outlineLevel="0" collapsed="false">
      <c r="A9350" s="884" t="s">
        <v>28603</v>
      </c>
      <c r="B9350" s="884" t="n">
        <v>2745</v>
      </c>
      <c r="C9350" s="885" t="s">
        <v>33186</v>
      </c>
      <c r="D9350" s="884" t="s">
        <v>28683</v>
      </c>
      <c r="E9350" s="884" t="s">
        <v>11472</v>
      </c>
      <c r="F9350" s="884" t="s">
        <v>11472</v>
      </c>
    </row>
    <row r="9351" customFormat="false" ht="23.25" hidden="false" customHeight="false" outlineLevel="0" collapsed="false">
      <c r="A9351" s="884" t="s">
        <v>28603</v>
      </c>
      <c r="B9351" s="884" t="n">
        <v>2751</v>
      </c>
      <c r="C9351" s="885" t="s">
        <v>33187</v>
      </c>
      <c r="D9351" s="884" t="s">
        <v>28683</v>
      </c>
      <c r="E9351" s="884" t="s">
        <v>10949</v>
      </c>
      <c r="F9351" s="884" t="s">
        <v>10949</v>
      </c>
    </row>
    <row r="9352" customFormat="false" ht="23.25" hidden="false" customHeight="false" outlineLevel="0" collapsed="false">
      <c r="A9352" s="884" t="s">
        <v>28603</v>
      </c>
      <c r="B9352" s="884" t="n">
        <v>14439</v>
      </c>
      <c r="C9352" s="885" t="s">
        <v>33188</v>
      </c>
      <c r="D9352" s="884" t="s">
        <v>28683</v>
      </c>
      <c r="E9352" s="884" t="s">
        <v>26493</v>
      </c>
      <c r="F9352" s="884" t="s">
        <v>26493</v>
      </c>
    </row>
    <row r="9353" customFormat="false" ht="15" hidden="false" customHeight="false" outlineLevel="0" collapsed="false">
      <c r="A9353" s="884" t="s">
        <v>28603</v>
      </c>
      <c r="B9353" s="884" t="n">
        <v>2731</v>
      </c>
      <c r="C9353" s="885" t="s">
        <v>33189</v>
      </c>
      <c r="D9353" s="884" t="s">
        <v>28683</v>
      </c>
      <c r="E9353" s="884" t="s">
        <v>9237</v>
      </c>
      <c r="F9353" s="884" t="s">
        <v>9237</v>
      </c>
    </row>
    <row r="9354" customFormat="false" ht="15" hidden="false" customHeight="false" outlineLevel="0" collapsed="false">
      <c r="A9354" s="884" t="s">
        <v>28603</v>
      </c>
      <c r="B9354" s="884" t="n">
        <v>21138</v>
      </c>
      <c r="C9354" s="885" t="s">
        <v>33190</v>
      </c>
      <c r="D9354" s="884" t="s">
        <v>28683</v>
      </c>
      <c r="E9354" s="884" t="s">
        <v>9428</v>
      </c>
      <c r="F9354" s="884" t="s">
        <v>9428</v>
      </c>
    </row>
    <row r="9355" customFormat="false" ht="15" hidden="false" customHeight="false" outlineLevel="0" collapsed="false">
      <c r="A9355" s="884" t="s">
        <v>28603</v>
      </c>
      <c r="B9355" s="884" t="n">
        <v>2747</v>
      </c>
      <c r="C9355" s="885" t="s">
        <v>33191</v>
      </c>
      <c r="D9355" s="884" t="s">
        <v>28683</v>
      </c>
      <c r="E9355" s="884" t="s">
        <v>23178</v>
      </c>
      <c r="F9355" s="884" t="s">
        <v>23178</v>
      </c>
    </row>
    <row r="9356" customFormat="false" ht="15" hidden="false" customHeight="false" outlineLevel="0" collapsed="false">
      <c r="A9356" s="884" t="s">
        <v>28603</v>
      </c>
      <c r="B9356" s="884" t="n">
        <v>4115</v>
      </c>
      <c r="C9356" s="885" t="s">
        <v>33192</v>
      </c>
      <c r="D9356" s="884" t="s">
        <v>28683</v>
      </c>
      <c r="E9356" s="884" t="s">
        <v>9443</v>
      </c>
      <c r="F9356" s="884" t="s">
        <v>9443</v>
      </c>
    </row>
    <row r="9357" customFormat="false" ht="15" hidden="false" customHeight="false" outlineLevel="0" collapsed="false">
      <c r="A9357" s="884" t="s">
        <v>28603</v>
      </c>
      <c r="B9357" s="884" t="n">
        <v>2729</v>
      </c>
      <c r="C9357" s="885" t="s">
        <v>33193</v>
      </c>
      <c r="D9357" s="884" t="s">
        <v>28605</v>
      </c>
      <c r="E9357" s="884" t="s">
        <v>13727</v>
      </c>
      <c r="F9357" s="884" t="s">
        <v>13727</v>
      </c>
    </row>
    <row r="9358" customFormat="false" ht="15" hidden="false" customHeight="false" outlineLevel="0" collapsed="false">
      <c r="A9358" s="884" t="s">
        <v>28603</v>
      </c>
      <c r="B9358" s="884" t="n">
        <v>4119</v>
      </c>
      <c r="C9358" s="885" t="s">
        <v>33194</v>
      </c>
      <c r="D9358" s="884" t="s">
        <v>28683</v>
      </c>
      <c r="E9358" s="884" t="s">
        <v>27582</v>
      </c>
      <c r="F9358" s="884" t="s">
        <v>27582</v>
      </c>
    </row>
    <row r="9359" customFormat="false" ht="15" hidden="false" customHeight="false" outlineLevel="0" collapsed="false">
      <c r="A9359" s="884" t="s">
        <v>28603</v>
      </c>
      <c r="B9359" s="884" t="n">
        <v>2794</v>
      </c>
      <c r="C9359" s="885" t="s">
        <v>33195</v>
      </c>
      <c r="D9359" s="884" t="s">
        <v>28683</v>
      </c>
      <c r="E9359" s="884" t="s">
        <v>21414</v>
      </c>
      <c r="F9359" s="884" t="s">
        <v>21414</v>
      </c>
    </row>
    <row r="9360" customFormat="false" ht="15" hidden="false" customHeight="false" outlineLevel="0" collapsed="false">
      <c r="A9360" s="884" t="s">
        <v>28603</v>
      </c>
      <c r="B9360" s="884" t="n">
        <v>2788</v>
      </c>
      <c r="C9360" s="885" t="s">
        <v>33196</v>
      </c>
      <c r="D9360" s="884" t="s">
        <v>28683</v>
      </c>
      <c r="E9360" s="884" t="s">
        <v>30941</v>
      </c>
      <c r="F9360" s="884" t="s">
        <v>30941</v>
      </c>
    </row>
    <row r="9361" customFormat="false" ht="15" hidden="false" customHeight="false" outlineLevel="0" collapsed="false">
      <c r="A9361" s="884" t="s">
        <v>28603</v>
      </c>
      <c r="B9361" s="884" t="n">
        <v>3989</v>
      </c>
      <c r="C9361" s="885" t="s">
        <v>33197</v>
      </c>
      <c r="D9361" s="884" t="s">
        <v>28626</v>
      </c>
      <c r="E9361" s="884" t="s">
        <v>33198</v>
      </c>
      <c r="F9361" s="884" t="s">
        <v>33198</v>
      </c>
    </row>
    <row r="9362" customFormat="false" ht="15" hidden="false" customHeight="false" outlineLevel="0" collapsed="false">
      <c r="A9362" s="884" t="s">
        <v>28603</v>
      </c>
      <c r="B9362" s="884" t="n">
        <v>3997</v>
      </c>
      <c r="C9362" s="885" t="s">
        <v>33199</v>
      </c>
      <c r="D9362" s="884" t="s">
        <v>28626</v>
      </c>
      <c r="E9362" s="884" t="s">
        <v>33200</v>
      </c>
      <c r="F9362" s="884" t="s">
        <v>33200</v>
      </c>
    </row>
    <row r="9363" customFormat="false" ht="15" hidden="false" customHeight="false" outlineLevel="0" collapsed="false">
      <c r="A9363" s="884" t="s">
        <v>28603</v>
      </c>
      <c r="B9363" s="884" t="n">
        <v>4004</v>
      </c>
      <c r="C9363" s="885" t="s">
        <v>33201</v>
      </c>
      <c r="D9363" s="884" t="s">
        <v>28626</v>
      </c>
      <c r="E9363" s="884" t="s">
        <v>33202</v>
      </c>
      <c r="F9363" s="884" t="s">
        <v>33202</v>
      </c>
    </row>
    <row r="9364" customFormat="false" ht="15" hidden="false" customHeight="false" outlineLevel="0" collapsed="false">
      <c r="A9364" s="884" t="s">
        <v>28603</v>
      </c>
      <c r="B9364" s="884" t="n">
        <v>11836</v>
      </c>
      <c r="C9364" s="885" t="s">
        <v>33203</v>
      </c>
      <c r="D9364" s="884" t="s">
        <v>28626</v>
      </c>
      <c r="E9364" s="884" t="s">
        <v>33204</v>
      </c>
      <c r="F9364" s="884" t="s">
        <v>33204</v>
      </c>
    </row>
    <row r="9365" customFormat="false" ht="15" hidden="false" customHeight="false" outlineLevel="0" collapsed="false">
      <c r="A9365" s="884" t="s">
        <v>28603</v>
      </c>
      <c r="B9365" s="884" t="n">
        <v>36151</v>
      </c>
      <c r="C9365" s="885" t="s">
        <v>33205</v>
      </c>
      <c r="D9365" s="884" t="s">
        <v>28605</v>
      </c>
      <c r="E9365" s="884" t="s">
        <v>16473</v>
      </c>
      <c r="F9365" s="884" t="s">
        <v>16473</v>
      </c>
    </row>
    <row r="9366" customFormat="false" ht="15" hidden="false" customHeight="false" outlineLevel="0" collapsed="false">
      <c r="A9366" s="884" t="s">
        <v>28603</v>
      </c>
      <c r="B9366" s="884" t="n">
        <v>37457</v>
      </c>
      <c r="C9366" s="885" t="s">
        <v>33206</v>
      </c>
      <c r="D9366" s="884" t="s">
        <v>28683</v>
      </c>
      <c r="E9366" s="884" t="s">
        <v>27340</v>
      </c>
      <c r="F9366" s="884" t="s">
        <v>27340</v>
      </c>
    </row>
    <row r="9367" customFormat="false" ht="15" hidden="false" customHeight="false" outlineLevel="0" collapsed="false">
      <c r="A9367" s="884" t="s">
        <v>28603</v>
      </c>
      <c r="B9367" s="884" t="n">
        <v>37456</v>
      </c>
      <c r="C9367" s="885" t="s">
        <v>33207</v>
      </c>
      <c r="D9367" s="884" t="s">
        <v>28683</v>
      </c>
      <c r="E9367" s="884" t="s">
        <v>10345</v>
      </c>
      <c r="F9367" s="884" t="s">
        <v>10345</v>
      </c>
    </row>
    <row r="9368" customFormat="false" ht="23.25" hidden="false" customHeight="false" outlineLevel="0" collapsed="false">
      <c r="A9368" s="884" t="s">
        <v>28603</v>
      </c>
      <c r="B9368" s="884" t="n">
        <v>37461</v>
      </c>
      <c r="C9368" s="885" t="s">
        <v>33208</v>
      </c>
      <c r="D9368" s="884" t="s">
        <v>28683</v>
      </c>
      <c r="E9368" s="884" t="s">
        <v>16686</v>
      </c>
      <c r="F9368" s="884" t="s">
        <v>16686</v>
      </c>
    </row>
    <row r="9369" customFormat="false" ht="15" hidden="false" customHeight="false" outlineLevel="0" collapsed="false">
      <c r="A9369" s="884" t="s">
        <v>28603</v>
      </c>
      <c r="B9369" s="884" t="n">
        <v>37460</v>
      </c>
      <c r="C9369" s="885" t="s">
        <v>33209</v>
      </c>
      <c r="D9369" s="884" t="s">
        <v>28683</v>
      </c>
      <c r="E9369" s="884" t="s">
        <v>15976</v>
      </c>
      <c r="F9369" s="884" t="s">
        <v>15976</v>
      </c>
    </row>
    <row r="9370" customFormat="false" ht="15" hidden="false" customHeight="false" outlineLevel="0" collapsed="false">
      <c r="A9370" s="884" t="s">
        <v>28603</v>
      </c>
      <c r="B9370" s="884" t="n">
        <v>37458</v>
      </c>
      <c r="C9370" s="885" t="s">
        <v>33210</v>
      </c>
      <c r="D9370" s="884" t="s">
        <v>28683</v>
      </c>
      <c r="E9370" s="884" t="s">
        <v>23086</v>
      </c>
      <c r="F9370" s="884" t="s">
        <v>23086</v>
      </c>
    </row>
    <row r="9371" customFormat="false" ht="15" hidden="false" customHeight="false" outlineLevel="0" collapsed="false">
      <c r="A9371" s="884" t="s">
        <v>28603</v>
      </c>
      <c r="B9371" s="884" t="n">
        <v>37454</v>
      </c>
      <c r="C9371" s="885" t="s">
        <v>33211</v>
      </c>
      <c r="D9371" s="884" t="s">
        <v>28683</v>
      </c>
      <c r="E9371" s="884" t="s">
        <v>10989</v>
      </c>
      <c r="F9371" s="884" t="s">
        <v>10989</v>
      </c>
    </row>
    <row r="9372" customFormat="false" ht="15" hidden="false" customHeight="false" outlineLevel="0" collapsed="false">
      <c r="A9372" s="884" t="s">
        <v>28603</v>
      </c>
      <c r="B9372" s="884" t="n">
        <v>37455</v>
      </c>
      <c r="C9372" s="885" t="s">
        <v>33212</v>
      </c>
      <c r="D9372" s="884" t="s">
        <v>28683</v>
      </c>
      <c r="E9372" s="884" t="s">
        <v>23122</v>
      </c>
      <c r="F9372" s="884" t="s">
        <v>23122</v>
      </c>
    </row>
    <row r="9373" customFormat="false" ht="15" hidden="false" customHeight="false" outlineLevel="0" collapsed="false">
      <c r="A9373" s="884" t="s">
        <v>28603</v>
      </c>
      <c r="B9373" s="884" t="n">
        <v>37459</v>
      </c>
      <c r="C9373" s="885" t="s">
        <v>33213</v>
      </c>
      <c r="D9373" s="884" t="s">
        <v>28683</v>
      </c>
      <c r="E9373" s="884" t="s">
        <v>19485</v>
      </c>
      <c r="F9373" s="884" t="s">
        <v>19485</v>
      </c>
    </row>
    <row r="9374" customFormat="false" ht="23.25" hidden="false" customHeight="false" outlineLevel="0" collapsed="false">
      <c r="A9374" s="884" t="s">
        <v>28603</v>
      </c>
      <c r="B9374" s="884" t="n">
        <v>21029</v>
      </c>
      <c r="C9374" s="885" t="s">
        <v>33214</v>
      </c>
      <c r="D9374" s="884" t="s">
        <v>28605</v>
      </c>
      <c r="E9374" s="884" t="s">
        <v>33215</v>
      </c>
      <c r="F9374" s="884" t="s">
        <v>33215</v>
      </c>
    </row>
    <row r="9375" customFormat="false" ht="23.25" hidden="false" customHeight="false" outlineLevel="0" collapsed="false">
      <c r="A9375" s="884" t="s">
        <v>28603</v>
      </c>
      <c r="B9375" s="884" t="n">
        <v>21030</v>
      </c>
      <c r="C9375" s="885" t="s">
        <v>33216</v>
      </c>
      <c r="D9375" s="884" t="s">
        <v>28605</v>
      </c>
      <c r="E9375" s="884" t="s">
        <v>33217</v>
      </c>
      <c r="F9375" s="884" t="s">
        <v>33217</v>
      </c>
    </row>
    <row r="9376" customFormat="false" ht="23.25" hidden="false" customHeight="false" outlineLevel="0" collapsed="false">
      <c r="A9376" s="884" t="s">
        <v>28603</v>
      </c>
      <c r="B9376" s="884" t="n">
        <v>21031</v>
      </c>
      <c r="C9376" s="885" t="s">
        <v>33218</v>
      </c>
      <c r="D9376" s="884" t="s">
        <v>28605</v>
      </c>
      <c r="E9376" s="884" t="s">
        <v>33219</v>
      </c>
      <c r="F9376" s="884" t="s">
        <v>33219</v>
      </c>
    </row>
    <row r="9377" customFormat="false" ht="23.25" hidden="false" customHeight="false" outlineLevel="0" collapsed="false">
      <c r="A9377" s="884" t="s">
        <v>28603</v>
      </c>
      <c r="B9377" s="884" t="n">
        <v>21032</v>
      </c>
      <c r="C9377" s="885" t="s">
        <v>33220</v>
      </c>
      <c r="D9377" s="884" t="s">
        <v>28605</v>
      </c>
      <c r="E9377" s="884" t="s">
        <v>33221</v>
      </c>
      <c r="F9377" s="884" t="s">
        <v>33221</v>
      </c>
    </row>
    <row r="9378" customFormat="false" ht="23.25" hidden="false" customHeight="false" outlineLevel="0" collapsed="false">
      <c r="A9378" s="884" t="s">
        <v>28603</v>
      </c>
      <c r="B9378" s="884" t="n">
        <v>37527</v>
      </c>
      <c r="C9378" s="885" t="s">
        <v>33222</v>
      </c>
      <c r="D9378" s="884" t="s">
        <v>28605</v>
      </c>
      <c r="E9378" s="884" t="s">
        <v>33223</v>
      </c>
      <c r="F9378" s="884" t="s">
        <v>33223</v>
      </c>
    </row>
    <row r="9379" customFormat="false" ht="23.25" hidden="false" customHeight="false" outlineLevel="0" collapsed="false">
      <c r="A9379" s="884" t="s">
        <v>28603</v>
      </c>
      <c r="B9379" s="884" t="n">
        <v>37528</v>
      </c>
      <c r="C9379" s="885" t="s">
        <v>33224</v>
      </c>
      <c r="D9379" s="884" t="s">
        <v>28605</v>
      </c>
      <c r="E9379" s="884" t="s">
        <v>16175</v>
      </c>
      <c r="F9379" s="884" t="s">
        <v>16175</v>
      </c>
    </row>
    <row r="9380" customFormat="false" ht="23.25" hidden="false" customHeight="false" outlineLevel="0" collapsed="false">
      <c r="A9380" s="884" t="s">
        <v>28603</v>
      </c>
      <c r="B9380" s="884" t="n">
        <v>37529</v>
      </c>
      <c r="C9380" s="885" t="s">
        <v>33225</v>
      </c>
      <c r="D9380" s="884" t="s">
        <v>28605</v>
      </c>
      <c r="E9380" s="884" t="s">
        <v>26714</v>
      </c>
      <c r="F9380" s="884" t="s">
        <v>26714</v>
      </c>
    </row>
    <row r="9381" customFormat="false" ht="23.25" hidden="false" customHeight="false" outlineLevel="0" collapsed="false">
      <c r="A9381" s="884" t="s">
        <v>28603</v>
      </c>
      <c r="B9381" s="884" t="n">
        <v>37530</v>
      </c>
      <c r="C9381" s="885" t="s">
        <v>33226</v>
      </c>
      <c r="D9381" s="884" t="s">
        <v>28605</v>
      </c>
      <c r="E9381" s="884" t="s">
        <v>33227</v>
      </c>
      <c r="F9381" s="884" t="s">
        <v>33227</v>
      </c>
    </row>
    <row r="9382" customFormat="false" ht="23.25" hidden="false" customHeight="false" outlineLevel="0" collapsed="false">
      <c r="A9382" s="884" t="s">
        <v>28603</v>
      </c>
      <c r="B9382" s="884" t="n">
        <v>21034</v>
      </c>
      <c r="C9382" s="885" t="s">
        <v>33228</v>
      </c>
      <c r="D9382" s="884" t="s">
        <v>28605</v>
      </c>
      <c r="E9382" s="884" t="s">
        <v>33229</v>
      </c>
      <c r="F9382" s="884" t="s">
        <v>33229</v>
      </c>
    </row>
    <row r="9383" customFormat="false" ht="23.25" hidden="false" customHeight="false" outlineLevel="0" collapsed="false">
      <c r="A9383" s="884" t="s">
        <v>28603</v>
      </c>
      <c r="B9383" s="884" t="n">
        <v>37531</v>
      </c>
      <c r="C9383" s="885" t="s">
        <v>33230</v>
      </c>
      <c r="D9383" s="884" t="s">
        <v>28605</v>
      </c>
      <c r="E9383" s="884" t="s">
        <v>33231</v>
      </c>
      <c r="F9383" s="884" t="s">
        <v>33231</v>
      </c>
    </row>
    <row r="9384" customFormat="false" ht="23.25" hidden="false" customHeight="false" outlineLevel="0" collapsed="false">
      <c r="A9384" s="884" t="s">
        <v>28603</v>
      </c>
      <c r="B9384" s="884" t="n">
        <v>21036</v>
      </c>
      <c r="C9384" s="885" t="s">
        <v>33232</v>
      </c>
      <c r="D9384" s="884" t="s">
        <v>28605</v>
      </c>
      <c r="E9384" s="884" t="s">
        <v>33233</v>
      </c>
      <c r="F9384" s="884" t="s">
        <v>33233</v>
      </c>
    </row>
    <row r="9385" customFormat="false" ht="23.25" hidden="false" customHeight="false" outlineLevel="0" collapsed="false">
      <c r="A9385" s="884" t="s">
        <v>28603</v>
      </c>
      <c r="B9385" s="884" t="n">
        <v>21037</v>
      </c>
      <c r="C9385" s="885" t="s">
        <v>33234</v>
      </c>
      <c r="D9385" s="884" t="s">
        <v>28605</v>
      </c>
      <c r="E9385" s="884" t="s">
        <v>33235</v>
      </c>
      <c r="F9385" s="884" t="s">
        <v>33235</v>
      </c>
    </row>
    <row r="9386" customFormat="false" ht="23.25" hidden="false" customHeight="false" outlineLevel="0" collapsed="false">
      <c r="A9386" s="884" t="s">
        <v>28603</v>
      </c>
      <c r="B9386" s="884" t="n">
        <v>20185</v>
      </c>
      <c r="C9386" s="885" t="s">
        <v>33236</v>
      </c>
      <c r="D9386" s="884" t="s">
        <v>28683</v>
      </c>
      <c r="E9386" s="884" t="s">
        <v>19836</v>
      </c>
      <c r="F9386" s="884" t="s">
        <v>19836</v>
      </c>
    </row>
    <row r="9387" customFormat="false" ht="15" hidden="false" customHeight="false" outlineLevel="0" collapsed="false">
      <c r="A9387" s="884" t="s">
        <v>28603</v>
      </c>
      <c r="B9387" s="884" t="n">
        <v>20260</v>
      </c>
      <c r="C9387" s="885" t="s">
        <v>33237</v>
      </c>
      <c r="D9387" s="884" t="s">
        <v>28605</v>
      </c>
      <c r="E9387" s="884" t="s">
        <v>30778</v>
      </c>
      <c r="F9387" s="884" t="s">
        <v>30778</v>
      </c>
    </row>
    <row r="9388" customFormat="false" ht="23.25" hidden="false" customHeight="false" outlineLevel="0" collapsed="false">
      <c r="A9388" s="884" t="s">
        <v>28603</v>
      </c>
      <c r="B9388" s="884" t="n">
        <v>42011</v>
      </c>
      <c r="C9388" s="885" t="s">
        <v>33238</v>
      </c>
      <c r="D9388" s="884" t="s">
        <v>28605</v>
      </c>
      <c r="E9388" s="884" t="s">
        <v>33239</v>
      </c>
      <c r="F9388" s="884" t="s">
        <v>33239</v>
      </c>
    </row>
    <row r="9389" customFormat="false" ht="23.25" hidden="false" customHeight="false" outlineLevel="0" collapsed="false">
      <c r="A9389" s="884" t="s">
        <v>28603</v>
      </c>
      <c r="B9389" s="884" t="n">
        <v>37523</v>
      </c>
      <c r="C9389" s="885" t="s">
        <v>33240</v>
      </c>
      <c r="D9389" s="884" t="s">
        <v>28605</v>
      </c>
      <c r="E9389" s="884" t="s">
        <v>33241</v>
      </c>
      <c r="F9389" s="884" t="s">
        <v>33241</v>
      </c>
    </row>
    <row r="9390" customFormat="false" ht="23.25" hidden="false" customHeight="false" outlineLevel="0" collapsed="false">
      <c r="A9390" s="884" t="s">
        <v>28603</v>
      </c>
      <c r="B9390" s="884" t="n">
        <v>37515</v>
      </c>
      <c r="C9390" s="885" t="s">
        <v>33242</v>
      </c>
      <c r="D9390" s="884" t="s">
        <v>28605</v>
      </c>
      <c r="E9390" s="884" t="s">
        <v>33243</v>
      </c>
      <c r="F9390" s="884" t="s">
        <v>33243</v>
      </c>
    </row>
    <row r="9391" customFormat="false" ht="23.25" hidden="false" customHeight="false" outlineLevel="0" collapsed="false">
      <c r="A9391" s="884" t="s">
        <v>28603</v>
      </c>
      <c r="B9391" s="884" t="n">
        <v>12899</v>
      </c>
      <c r="C9391" s="885" t="s">
        <v>33244</v>
      </c>
      <c r="D9391" s="884" t="s">
        <v>28605</v>
      </c>
      <c r="E9391" s="884" t="s">
        <v>33245</v>
      </c>
      <c r="F9391" s="884" t="s">
        <v>33245</v>
      </c>
    </row>
    <row r="9392" customFormat="false" ht="23.25" hidden="false" customHeight="false" outlineLevel="0" collapsed="false">
      <c r="A9392" s="884" t="s">
        <v>28603</v>
      </c>
      <c r="B9392" s="884" t="n">
        <v>12898</v>
      </c>
      <c r="C9392" s="885" t="s">
        <v>33246</v>
      </c>
      <c r="D9392" s="884" t="s">
        <v>28605</v>
      </c>
      <c r="E9392" s="884" t="s">
        <v>22458</v>
      </c>
      <c r="F9392" s="884" t="s">
        <v>22458</v>
      </c>
    </row>
    <row r="9393" customFormat="false" ht="15" hidden="false" customHeight="false" outlineLevel="0" collapsed="false">
      <c r="A9393" s="884" t="s">
        <v>28603</v>
      </c>
      <c r="B9393" s="884" t="n">
        <v>39697</v>
      </c>
      <c r="C9393" s="885" t="s">
        <v>33247</v>
      </c>
      <c r="D9393" s="884" t="s">
        <v>28617</v>
      </c>
      <c r="E9393" s="884" t="s">
        <v>28369</v>
      </c>
      <c r="F9393" s="884" t="s">
        <v>28369</v>
      </c>
    </row>
    <row r="9394" customFormat="false" ht="15" hidden="false" customHeight="false" outlineLevel="0" collapsed="false">
      <c r="A9394" s="884" t="s">
        <v>28603</v>
      </c>
      <c r="B9394" s="884" t="n">
        <v>39696</v>
      </c>
      <c r="C9394" s="885" t="s">
        <v>33248</v>
      </c>
      <c r="D9394" s="884" t="s">
        <v>28617</v>
      </c>
      <c r="E9394" s="884" t="s">
        <v>23845</v>
      </c>
      <c r="F9394" s="884" t="s">
        <v>23845</v>
      </c>
    </row>
    <row r="9395" customFormat="false" ht="15" hidden="false" customHeight="false" outlineLevel="0" collapsed="false">
      <c r="A9395" s="884" t="s">
        <v>28603</v>
      </c>
      <c r="B9395" s="884" t="n">
        <v>39700</v>
      </c>
      <c r="C9395" s="885" t="s">
        <v>33249</v>
      </c>
      <c r="D9395" s="884" t="s">
        <v>28617</v>
      </c>
      <c r="E9395" s="884" t="s">
        <v>21243</v>
      </c>
      <c r="F9395" s="884" t="s">
        <v>21243</v>
      </c>
    </row>
    <row r="9396" customFormat="false" ht="15" hidden="false" customHeight="false" outlineLevel="0" collapsed="false">
      <c r="A9396" s="884" t="s">
        <v>28603</v>
      </c>
      <c r="B9396" s="884" t="n">
        <v>11621</v>
      </c>
      <c r="C9396" s="885" t="s">
        <v>33250</v>
      </c>
      <c r="D9396" s="884" t="s">
        <v>28617</v>
      </c>
      <c r="E9396" s="884" t="s">
        <v>17681</v>
      </c>
      <c r="F9396" s="884" t="s">
        <v>17681</v>
      </c>
    </row>
    <row r="9397" customFormat="false" ht="15" hidden="false" customHeight="false" outlineLevel="0" collapsed="false">
      <c r="A9397" s="884" t="s">
        <v>28603</v>
      </c>
      <c r="B9397" s="884" t="n">
        <v>4014</v>
      </c>
      <c r="C9397" s="885" t="s">
        <v>33251</v>
      </c>
      <c r="D9397" s="884" t="s">
        <v>28617</v>
      </c>
      <c r="E9397" s="884" t="s">
        <v>33252</v>
      </c>
      <c r="F9397" s="884" t="s">
        <v>33252</v>
      </c>
    </row>
    <row r="9398" customFormat="false" ht="15" hidden="false" customHeight="false" outlineLevel="0" collapsed="false">
      <c r="A9398" s="884" t="s">
        <v>28603</v>
      </c>
      <c r="B9398" s="884" t="n">
        <v>4015</v>
      </c>
      <c r="C9398" s="885" t="s">
        <v>33253</v>
      </c>
      <c r="D9398" s="884" t="s">
        <v>28617</v>
      </c>
      <c r="E9398" s="884" t="s">
        <v>24661</v>
      </c>
      <c r="F9398" s="884" t="s">
        <v>24661</v>
      </c>
    </row>
    <row r="9399" customFormat="false" ht="15" hidden="false" customHeight="false" outlineLevel="0" collapsed="false">
      <c r="A9399" s="884" t="s">
        <v>28603</v>
      </c>
      <c r="B9399" s="884" t="n">
        <v>4017</v>
      </c>
      <c r="C9399" s="885" t="s">
        <v>33254</v>
      </c>
      <c r="D9399" s="884" t="s">
        <v>28617</v>
      </c>
      <c r="E9399" s="884" t="s">
        <v>33255</v>
      </c>
      <c r="F9399" s="884" t="s">
        <v>33255</v>
      </c>
    </row>
    <row r="9400" customFormat="false" ht="15" hidden="false" customHeight="false" outlineLevel="0" collapsed="false">
      <c r="A9400" s="884" t="s">
        <v>28603</v>
      </c>
      <c r="B9400" s="884" t="n">
        <v>4016</v>
      </c>
      <c r="C9400" s="885" t="s">
        <v>33256</v>
      </c>
      <c r="D9400" s="884" t="s">
        <v>28617</v>
      </c>
      <c r="E9400" s="884" t="s">
        <v>21522</v>
      </c>
      <c r="F9400" s="884" t="s">
        <v>21522</v>
      </c>
    </row>
    <row r="9401" customFormat="false" ht="15" hidden="false" customHeight="false" outlineLevel="0" collapsed="false">
      <c r="A9401" s="884" t="s">
        <v>28603</v>
      </c>
      <c r="B9401" s="884" t="n">
        <v>39699</v>
      </c>
      <c r="C9401" s="885" t="s">
        <v>33257</v>
      </c>
      <c r="D9401" s="884" t="s">
        <v>28617</v>
      </c>
      <c r="E9401" s="884" t="s">
        <v>8911</v>
      </c>
      <c r="F9401" s="884" t="s">
        <v>8911</v>
      </c>
    </row>
    <row r="9402" customFormat="false" ht="15" hidden="false" customHeight="false" outlineLevel="0" collapsed="false">
      <c r="A9402" s="884" t="s">
        <v>28603</v>
      </c>
      <c r="B9402" s="884" t="n">
        <v>38544</v>
      </c>
      <c r="C9402" s="885" t="s">
        <v>33258</v>
      </c>
      <c r="D9402" s="884" t="s">
        <v>28617</v>
      </c>
      <c r="E9402" s="884" t="s">
        <v>23474</v>
      </c>
      <c r="F9402" s="884" t="s">
        <v>23474</v>
      </c>
    </row>
    <row r="9403" customFormat="false" ht="15" hidden="false" customHeight="false" outlineLevel="0" collapsed="false">
      <c r="A9403" s="884" t="s">
        <v>28603</v>
      </c>
      <c r="B9403" s="884" t="n">
        <v>38545</v>
      </c>
      <c r="C9403" s="885" t="s">
        <v>33259</v>
      </c>
      <c r="D9403" s="884" t="s">
        <v>28617</v>
      </c>
      <c r="E9403" s="884" t="s">
        <v>15900</v>
      </c>
      <c r="F9403" s="884" t="s">
        <v>15900</v>
      </c>
    </row>
    <row r="9404" customFormat="false" ht="15" hidden="false" customHeight="false" outlineLevel="0" collapsed="false">
      <c r="A9404" s="884" t="s">
        <v>28603</v>
      </c>
      <c r="B9404" s="884" t="n">
        <v>39695</v>
      </c>
      <c r="C9404" s="885" t="s">
        <v>33260</v>
      </c>
      <c r="D9404" s="884" t="s">
        <v>28617</v>
      </c>
      <c r="E9404" s="884" t="s">
        <v>9812</v>
      </c>
      <c r="F9404" s="884" t="s">
        <v>9812</v>
      </c>
    </row>
    <row r="9405" customFormat="false" ht="15" hidden="false" customHeight="false" outlineLevel="0" collapsed="false">
      <c r="A9405" s="884" t="s">
        <v>28603</v>
      </c>
      <c r="B9405" s="884" t="n">
        <v>39323</v>
      </c>
      <c r="C9405" s="885" t="s">
        <v>33261</v>
      </c>
      <c r="D9405" s="884" t="s">
        <v>28617</v>
      </c>
      <c r="E9405" s="884" t="s">
        <v>20566</v>
      </c>
      <c r="F9405" s="884" t="s">
        <v>20566</v>
      </c>
    </row>
    <row r="9406" customFormat="false" ht="23.25" hidden="false" customHeight="false" outlineLevel="0" collapsed="false">
      <c r="A9406" s="884" t="s">
        <v>28603</v>
      </c>
      <c r="B9406" s="884" t="n">
        <v>626</v>
      </c>
      <c r="C9406" s="885" t="s">
        <v>33262</v>
      </c>
      <c r="D9406" s="884" t="s">
        <v>28689</v>
      </c>
      <c r="E9406" s="884" t="s">
        <v>8553</v>
      </c>
      <c r="F9406" s="884" t="s">
        <v>8553</v>
      </c>
    </row>
    <row r="9407" customFormat="false" ht="15" hidden="false" customHeight="false" outlineLevel="0" collapsed="false">
      <c r="A9407" s="884" t="s">
        <v>28603</v>
      </c>
      <c r="B9407" s="884" t="n">
        <v>25860</v>
      </c>
      <c r="C9407" s="885" t="s">
        <v>33263</v>
      </c>
      <c r="D9407" s="884" t="s">
        <v>28617</v>
      </c>
      <c r="E9407" s="884" t="s">
        <v>15766</v>
      </c>
      <c r="F9407" s="884" t="s">
        <v>15766</v>
      </c>
    </row>
    <row r="9408" customFormat="false" ht="15" hidden="false" customHeight="false" outlineLevel="0" collapsed="false">
      <c r="A9408" s="884" t="s">
        <v>28603</v>
      </c>
      <c r="B9408" s="884" t="n">
        <v>25861</v>
      </c>
      <c r="C9408" s="885" t="s">
        <v>33264</v>
      </c>
      <c r="D9408" s="884" t="s">
        <v>28617</v>
      </c>
      <c r="E9408" s="884" t="s">
        <v>14926</v>
      </c>
      <c r="F9408" s="884" t="s">
        <v>14926</v>
      </c>
    </row>
    <row r="9409" customFormat="false" ht="15" hidden="false" customHeight="false" outlineLevel="0" collapsed="false">
      <c r="A9409" s="884" t="s">
        <v>28603</v>
      </c>
      <c r="B9409" s="884" t="n">
        <v>25862</v>
      </c>
      <c r="C9409" s="885" t="s">
        <v>33265</v>
      </c>
      <c r="D9409" s="884" t="s">
        <v>28617</v>
      </c>
      <c r="E9409" s="884" t="s">
        <v>9888</v>
      </c>
      <c r="F9409" s="884" t="s">
        <v>9888</v>
      </c>
    </row>
    <row r="9410" customFormat="false" ht="15" hidden="false" customHeight="false" outlineLevel="0" collapsed="false">
      <c r="A9410" s="884" t="s">
        <v>28603</v>
      </c>
      <c r="B9410" s="884" t="n">
        <v>25863</v>
      </c>
      <c r="C9410" s="885" t="s">
        <v>33266</v>
      </c>
      <c r="D9410" s="884" t="s">
        <v>28617</v>
      </c>
      <c r="E9410" s="884" t="s">
        <v>21899</v>
      </c>
      <c r="F9410" s="884" t="s">
        <v>21899</v>
      </c>
    </row>
    <row r="9411" customFormat="false" ht="15" hidden="false" customHeight="false" outlineLevel="0" collapsed="false">
      <c r="A9411" s="884" t="s">
        <v>28603</v>
      </c>
      <c r="B9411" s="884" t="n">
        <v>25864</v>
      </c>
      <c r="C9411" s="885" t="s">
        <v>33267</v>
      </c>
      <c r="D9411" s="884" t="s">
        <v>28617</v>
      </c>
      <c r="E9411" s="884" t="s">
        <v>33268</v>
      </c>
      <c r="F9411" s="884" t="s">
        <v>33268</v>
      </c>
    </row>
    <row r="9412" customFormat="false" ht="15" hidden="false" customHeight="false" outlineLevel="0" collapsed="false">
      <c r="A9412" s="884" t="s">
        <v>28603</v>
      </c>
      <c r="B9412" s="884" t="n">
        <v>25865</v>
      </c>
      <c r="C9412" s="885" t="s">
        <v>33269</v>
      </c>
      <c r="D9412" s="884" t="s">
        <v>28617</v>
      </c>
      <c r="E9412" s="884" t="s">
        <v>25891</v>
      </c>
      <c r="F9412" s="884" t="s">
        <v>25891</v>
      </c>
    </row>
    <row r="9413" customFormat="false" ht="15" hidden="false" customHeight="false" outlineLevel="0" collapsed="false">
      <c r="A9413" s="884" t="s">
        <v>28603</v>
      </c>
      <c r="B9413" s="884" t="n">
        <v>25866</v>
      </c>
      <c r="C9413" s="885" t="s">
        <v>33270</v>
      </c>
      <c r="D9413" s="884" t="s">
        <v>28617</v>
      </c>
      <c r="E9413" s="884" t="s">
        <v>22850</v>
      </c>
      <c r="F9413" s="884" t="s">
        <v>22850</v>
      </c>
    </row>
    <row r="9414" customFormat="false" ht="15" hidden="false" customHeight="false" outlineLevel="0" collapsed="false">
      <c r="A9414" s="884" t="s">
        <v>28603</v>
      </c>
      <c r="B9414" s="884" t="n">
        <v>25868</v>
      </c>
      <c r="C9414" s="885" t="s">
        <v>33271</v>
      </c>
      <c r="D9414" s="884" t="s">
        <v>28617</v>
      </c>
      <c r="E9414" s="884" t="s">
        <v>32529</v>
      </c>
      <c r="F9414" s="884" t="s">
        <v>32529</v>
      </c>
    </row>
    <row r="9415" customFormat="false" ht="15" hidden="false" customHeight="false" outlineLevel="0" collapsed="false">
      <c r="A9415" s="884" t="s">
        <v>28603</v>
      </c>
      <c r="B9415" s="884" t="n">
        <v>25869</v>
      </c>
      <c r="C9415" s="885" t="s">
        <v>33272</v>
      </c>
      <c r="D9415" s="884" t="s">
        <v>28617</v>
      </c>
      <c r="E9415" s="884" t="s">
        <v>12597</v>
      </c>
      <c r="F9415" s="884" t="s">
        <v>12597</v>
      </c>
    </row>
    <row r="9416" customFormat="false" ht="15" hidden="false" customHeight="false" outlineLevel="0" collapsed="false">
      <c r="A9416" s="884" t="s">
        <v>28603</v>
      </c>
      <c r="B9416" s="884" t="n">
        <v>25870</v>
      </c>
      <c r="C9416" s="885" t="s">
        <v>33273</v>
      </c>
      <c r="D9416" s="884" t="s">
        <v>28617</v>
      </c>
      <c r="E9416" s="884" t="s">
        <v>33274</v>
      </c>
      <c r="F9416" s="884" t="s">
        <v>33274</v>
      </c>
    </row>
    <row r="9417" customFormat="false" ht="15" hidden="false" customHeight="false" outlineLevel="0" collapsed="false">
      <c r="A9417" s="884" t="s">
        <v>28603</v>
      </c>
      <c r="B9417" s="884" t="n">
        <v>25871</v>
      </c>
      <c r="C9417" s="885" t="s">
        <v>33275</v>
      </c>
      <c r="D9417" s="884" t="s">
        <v>28617</v>
      </c>
      <c r="E9417" s="884" t="s">
        <v>20404</v>
      </c>
      <c r="F9417" s="884" t="s">
        <v>20404</v>
      </c>
    </row>
    <row r="9418" customFormat="false" ht="15" hidden="false" customHeight="false" outlineLevel="0" collapsed="false">
      <c r="A9418" s="884" t="s">
        <v>28603</v>
      </c>
      <c r="B9418" s="884" t="n">
        <v>25867</v>
      </c>
      <c r="C9418" s="885" t="s">
        <v>33276</v>
      </c>
      <c r="D9418" s="884" t="s">
        <v>28617</v>
      </c>
      <c r="E9418" s="884" t="s">
        <v>33277</v>
      </c>
      <c r="F9418" s="884" t="s">
        <v>33277</v>
      </c>
    </row>
    <row r="9419" customFormat="false" ht="15" hidden="false" customHeight="false" outlineLevel="0" collapsed="false">
      <c r="A9419" s="884" t="s">
        <v>28603</v>
      </c>
      <c r="B9419" s="884" t="n">
        <v>25872</v>
      </c>
      <c r="C9419" s="885" t="s">
        <v>33278</v>
      </c>
      <c r="D9419" s="884" t="s">
        <v>28617</v>
      </c>
      <c r="E9419" s="884" t="s">
        <v>33279</v>
      </c>
      <c r="F9419" s="884" t="s">
        <v>33279</v>
      </c>
    </row>
    <row r="9420" customFormat="false" ht="15" hidden="false" customHeight="false" outlineLevel="0" collapsed="false">
      <c r="A9420" s="884" t="s">
        <v>28603</v>
      </c>
      <c r="B9420" s="884" t="n">
        <v>25873</v>
      </c>
      <c r="C9420" s="885" t="s">
        <v>33280</v>
      </c>
      <c r="D9420" s="884" t="s">
        <v>28617</v>
      </c>
      <c r="E9420" s="884" t="s">
        <v>33281</v>
      </c>
      <c r="F9420" s="884" t="s">
        <v>33281</v>
      </c>
    </row>
    <row r="9421" customFormat="false" ht="15" hidden="false" customHeight="false" outlineLevel="0" collapsed="false">
      <c r="A9421" s="884" t="s">
        <v>28603</v>
      </c>
      <c r="B9421" s="884" t="n">
        <v>40637</v>
      </c>
      <c r="C9421" s="885" t="s">
        <v>33282</v>
      </c>
      <c r="D9421" s="884" t="s">
        <v>28605</v>
      </c>
      <c r="E9421" s="884" t="s">
        <v>33283</v>
      </c>
      <c r="F9421" s="884" t="s">
        <v>33283</v>
      </c>
    </row>
    <row r="9422" customFormat="false" ht="15" hidden="false" customHeight="false" outlineLevel="0" collapsed="false">
      <c r="A9422" s="884" t="s">
        <v>28603</v>
      </c>
      <c r="B9422" s="884" t="n">
        <v>13836</v>
      </c>
      <c r="C9422" s="885" t="s">
        <v>33284</v>
      </c>
      <c r="D9422" s="884" t="s">
        <v>28605</v>
      </c>
      <c r="E9422" s="884" t="s">
        <v>33285</v>
      </c>
      <c r="F9422" s="884" t="s">
        <v>33285</v>
      </c>
    </row>
    <row r="9423" customFormat="false" ht="23.25" hidden="false" customHeight="false" outlineLevel="0" collapsed="false">
      <c r="A9423" s="884" t="s">
        <v>28603</v>
      </c>
      <c r="B9423" s="884" t="n">
        <v>14534</v>
      </c>
      <c r="C9423" s="885" t="s">
        <v>33286</v>
      </c>
      <c r="D9423" s="884" t="s">
        <v>28605</v>
      </c>
      <c r="E9423" s="884" t="s">
        <v>33287</v>
      </c>
      <c r="F9423" s="884" t="s">
        <v>33287</v>
      </c>
    </row>
    <row r="9424" customFormat="false" ht="23.25" hidden="false" customHeight="false" outlineLevel="0" collapsed="false">
      <c r="A9424" s="884" t="s">
        <v>28603</v>
      </c>
      <c r="B9424" s="884" t="n">
        <v>14619</v>
      </c>
      <c r="C9424" s="885" t="s">
        <v>33288</v>
      </c>
      <c r="D9424" s="884" t="s">
        <v>28605</v>
      </c>
      <c r="E9424" s="884" t="s">
        <v>33289</v>
      </c>
      <c r="F9424" s="884" t="s">
        <v>33289</v>
      </c>
    </row>
    <row r="9425" customFormat="false" ht="23.25" hidden="false" customHeight="false" outlineLevel="0" collapsed="false">
      <c r="A9425" s="884" t="s">
        <v>28603</v>
      </c>
      <c r="B9425" s="884" t="n">
        <v>14535</v>
      </c>
      <c r="C9425" s="885" t="s">
        <v>33290</v>
      </c>
      <c r="D9425" s="884" t="s">
        <v>28605</v>
      </c>
      <c r="E9425" s="884" t="s">
        <v>33291</v>
      </c>
      <c r="F9425" s="884" t="s">
        <v>33291</v>
      </c>
    </row>
    <row r="9426" customFormat="false" ht="34.5" hidden="false" customHeight="false" outlineLevel="0" collapsed="false">
      <c r="A9426" s="884" t="s">
        <v>28603</v>
      </c>
      <c r="B9426" s="884" t="n">
        <v>39813</v>
      </c>
      <c r="C9426" s="885" t="s">
        <v>33292</v>
      </c>
      <c r="D9426" s="884" t="s">
        <v>28605</v>
      </c>
      <c r="E9426" s="884" t="s">
        <v>33293</v>
      </c>
      <c r="F9426" s="884" t="s">
        <v>33293</v>
      </c>
    </row>
    <row r="9427" customFormat="false" ht="15" hidden="false" customHeight="false" outlineLevel="0" collapsed="false">
      <c r="A9427" s="884" t="s">
        <v>28603</v>
      </c>
      <c r="B9427" s="884" t="n">
        <v>12868</v>
      </c>
      <c r="C9427" s="885" t="s">
        <v>33294</v>
      </c>
      <c r="D9427" s="884" t="s">
        <v>28608</v>
      </c>
      <c r="E9427" s="884" t="s">
        <v>11155</v>
      </c>
      <c r="F9427" s="884" t="s">
        <v>33295</v>
      </c>
    </row>
    <row r="9428" customFormat="false" ht="15" hidden="false" customHeight="false" outlineLevel="0" collapsed="false">
      <c r="A9428" s="884" t="s">
        <v>28603</v>
      </c>
      <c r="B9428" s="884" t="n">
        <v>40916</v>
      </c>
      <c r="C9428" s="885" t="s">
        <v>33296</v>
      </c>
      <c r="D9428" s="884" t="s">
        <v>28853</v>
      </c>
      <c r="E9428" s="884" t="s">
        <v>33297</v>
      </c>
      <c r="F9428" s="884" t="s">
        <v>33298</v>
      </c>
    </row>
    <row r="9429" customFormat="false" ht="15" hidden="false" customHeight="false" outlineLevel="0" collapsed="false">
      <c r="A9429" s="884" t="s">
        <v>28603</v>
      </c>
      <c r="B9429" s="884" t="n">
        <v>4755</v>
      </c>
      <c r="C9429" s="885" t="s">
        <v>33299</v>
      </c>
      <c r="D9429" s="884" t="s">
        <v>28608</v>
      </c>
      <c r="E9429" s="884" t="s">
        <v>30703</v>
      </c>
      <c r="F9429" s="884" t="s">
        <v>20631</v>
      </c>
    </row>
    <row r="9430" customFormat="false" ht="15" hidden="false" customHeight="false" outlineLevel="0" collapsed="false">
      <c r="A9430" s="884" t="s">
        <v>28603</v>
      </c>
      <c r="B9430" s="884" t="n">
        <v>41067</v>
      </c>
      <c r="C9430" s="885" t="s">
        <v>33300</v>
      </c>
      <c r="D9430" s="884" t="s">
        <v>28853</v>
      </c>
      <c r="E9430" s="884" t="s">
        <v>33301</v>
      </c>
      <c r="F9430" s="884" t="s">
        <v>33302</v>
      </c>
    </row>
    <row r="9431" customFormat="false" ht="15" hidden="false" customHeight="false" outlineLevel="0" collapsed="false">
      <c r="A9431" s="884" t="s">
        <v>28603</v>
      </c>
      <c r="B9431" s="884" t="n">
        <v>38463</v>
      </c>
      <c r="C9431" s="885" t="s">
        <v>33303</v>
      </c>
      <c r="D9431" s="884" t="s">
        <v>28605</v>
      </c>
      <c r="E9431" s="884" t="s">
        <v>25961</v>
      </c>
      <c r="F9431" s="884" t="s">
        <v>25961</v>
      </c>
    </row>
    <row r="9432" customFormat="false" ht="23.25" hidden="false" customHeight="false" outlineLevel="0" collapsed="false">
      <c r="A9432" s="884" t="s">
        <v>28603</v>
      </c>
      <c r="B9432" s="884" t="n">
        <v>40703</v>
      </c>
      <c r="C9432" s="885" t="s">
        <v>33304</v>
      </c>
      <c r="D9432" s="884" t="s">
        <v>28605</v>
      </c>
      <c r="E9432" s="884" t="s">
        <v>33305</v>
      </c>
      <c r="F9432" s="884" t="s">
        <v>33305</v>
      </c>
    </row>
    <row r="9433" customFormat="false" ht="15" hidden="false" customHeight="false" outlineLevel="0" collapsed="false">
      <c r="A9433" s="884" t="s">
        <v>28603</v>
      </c>
      <c r="B9433" s="884" t="n">
        <v>14531</v>
      </c>
      <c r="C9433" s="885" t="s">
        <v>33306</v>
      </c>
      <c r="D9433" s="884" t="s">
        <v>28605</v>
      </c>
      <c r="E9433" s="884" t="s">
        <v>33307</v>
      </c>
      <c r="F9433" s="884" t="s">
        <v>33307</v>
      </c>
    </row>
    <row r="9434" customFormat="false" ht="15" hidden="false" customHeight="false" outlineLevel="0" collapsed="false">
      <c r="A9434" s="884" t="s">
        <v>28603</v>
      </c>
      <c r="B9434" s="884" t="n">
        <v>36533</v>
      </c>
      <c r="C9434" s="885" t="s">
        <v>33308</v>
      </c>
      <c r="D9434" s="884" t="s">
        <v>28605</v>
      </c>
      <c r="E9434" s="884" t="s">
        <v>33309</v>
      </c>
      <c r="F9434" s="884" t="s">
        <v>33309</v>
      </c>
    </row>
    <row r="9435" customFormat="false" ht="15" hidden="false" customHeight="false" outlineLevel="0" collapsed="false">
      <c r="A9435" s="884" t="s">
        <v>28603</v>
      </c>
      <c r="B9435" s="884" t="n">
        <v>11616</v>
      </c>
      <c r="C9435" s="885" t="s">
        <v>33310</v>
      </c>
      <c r="D9435" s="884" t="s">
        <v>28605</v>
      </c>
      <c r="E9435" s="884" t="s">
        <v>33311</v>
      </c>
      <c r="F9435" s="884" t="s">
        <v>33311</v>
      </c>
    </row>
    <row r="9436" customFormat="false" ht="15" hidden="false" customHeight="false" outlineLevel="0" collapsed="false">
      <c r="A9436" s="884" t="s">
        <v>28603</v>
      </c>
      <c r="B9436" s="884" t="n">
        <v>41898</v>
      </c>
      <c r="C9436" s="885" t="s">
        <v>33312</v>
      </c>
      <c r="D9436" s="884" t="s">
        <v>28605</v>
      </c>
      <c r="E9436" s="884" t="s">
        <v>33313</v>
      </c>
      <c r="F9436" s="884" t="s">
        <v>33313</v>
      </c>
    </row>
    <row r="9437" customFormat="false" ht="15" hidden="false" customHeight="false" outlineLevel="0" collapsed="false">
      <c r="A9437" s="884" t="s">
        <v>28603</v>
      </c>
      <c r="B9437" s="884" t="n">
        <v>13447</v>
      </c>
      <c r="C9437" s="885" t="s">
        <v>33314</v>
      </c>
      <c r="D9437" s="884" t="s">
        <v>28605</v>
      </c>
      <c r="E9437" s="884" t="s">
        <v>33315</v>
      </c>
      <c r="F9437" s="884" t="s">
        <v>33315</v>
      </c>
    </row>
    <row r="9438" customFormat="false" ht="15" hidden="false" customHeight="false" outlineLevel="0" collapsed="false">
      <c r="A9438" s="884" t="s">
        <v>28603</v>
      </c>
      <c r="B9438" s="884" t="n">
        <v>14529</v>
      </c>
      <c r="C9438" s="885" t="s">
        <v>33316</v>
      </c>
      <c r="D9438" s="884" t="s">
        <v>28605</v>
      </c>
      <c r="E9438" s="884" t="s">
        <v>33317</v>
      </c>
      <c r="F9438" s="884" t="s">
        <v>33317</v>
      </c>
    </row>
    <row r="9439" customFormat="false" ht="15" hidden="false" customHeight="false" outlineLevel="0" collapsed="false">
      <c r="A9439" s="884" t="s">
        <v>28603</v>
      </c>
      <c r="B9439" s="884" t="n">
        <v>10747</v>
      </c>
      <c r="C9439" s="885" t="s">
        <v>33318</v>
      </c>
      <c r="D9439" s="884" t="s">
        <v>28605</v>
      </c>
      <c r="E9439" s="884" t="s">
        <v>33319</v>
      </c>
      <c r="F9439" s="884" t="s">
        <v>33319</v>
      </c>
    </row>
    <row r="9440" customFormat="false" ht="15" hidden="false" customHeight="false" outlineLevel="0" collapsed="false">
      <c r="A9440" s="884" t="s">
        <v>28603</v>
      </c>
      <c r="B9440" s="884" t="n">
        <v>36141</v>
      </c>
      <c r="C9440" s="885" t="s">
        <v>33320</v>
      </c>
      <c r="D9440" s="884" t="s">
        <v>28605</v>
      </c>
      <c r="E9440" s="884" t="s">
        <v>23131</v>
      </c>
      <c r="F9440" s="884" t="s">
        <v>23131</v>
      </c>
    </row>
    <row r="9441" customFormat="false" ht="15" hidden="false" customHeight="false" outlineLevel="0" collapsed="false">
      <c r="A9441" s="884" t="s">
        <v>28603</v>
      </c>
      <c r="B9441" s="884" t="n">
        <v>4053</v>
      </c>
      <c r="C9441" s="885" t="s">
        <v>33321</v>
      </c>
      <c r="D9441" s="884" t="s">
        <v>31985</v>
      </c>
      <c r="E9441" s="884" t="s">
        <v>28686</v>
      </c>
      <c r="F9441" s="884" t="s">
        <v>28686</v>
      </c>
    </row>
    <row r="9442" customFormat="false" ht="15" hidden="false" customHeight="false" outlineLevel="0" collapsed="false">
      <c r="A9442" s="884" t="s">
        <v>28603</v>
      </c>
      <c r="B9442" s="884" t="n">
        <v>4052</v>
      </c>
      <c r="C9442" s="885" t="s">
        <v>33322</v>
      </c>
      <c r="D9442" s="884" t="s">
        <v>28833</v>
      </c>
      <c r="E9442" s="884" t="s">
        <v>25460</v>
      </c>
      <c r="F9442" s="884" t="s">
        <v>25460</v>
      </c>
    </row>
    <row r="9443" customFormat="false" ht="15" hidden="false" customHeight="false" outlineLevel="0" collapsed="false">
      <c r="A9443" s="884" t="s">
        <v>28603</v>
      </c>
      <c r="B9443" s="884" t="n">
        <v>4056</v>
      </c>
      <c r="C9443" s="885" t="s">
        <v>33323</v>
      </c>
      <c r="D9443" s="884" t="s">
        <v>31985</v>
      </c>
      <c r="E9443" s="884" t="s">
        <v>26295</v>
      </c>
      <c r="F9443" s="884" t="s">
        <v>26295</v>
      </c>
    </row>
    <row r="9444" customFormat="false" ht="15" hidden="false" customHeight="false" outlineLevel="0" collapsed="false">
      <c r="A9444" s="884" t="s">
        <v>28603</v>
      </c>
      <c r="B9444" s="884" t="n">
        <v>4051</v>
      </c>
      <c r="C9444" s="885" t="s">
        <v>33324</v>
      </c>
      <c r="D9444" s="884" t="s">
        <v>28833</v>
      </c>
      <c r="E9444" s="884" t="s">
        <v>22063</v>
      </c>
      <c r="F9444" s="884" t="s">
        <v>22063</v>
      </c>
    </row>
    <row r="9445" customFormat="false" ht="15" hidden="false" customHeight="false" outlineLevel="0" collapsed="false">
      <c r="A9445" s="884" t="s">
        <v>28603</v>
      </c>
      <c r="B9445" s="884" t="n">
        <v>4047</v>
      </c>
      <c r="C9445" s="885" t="s">
        <v>33324</v>
      </c>
      <c r="D9445" s="884" t="s">
        <v>31985</v>
      </c>
      <c r="E9445" s="884" t="s">
        <v>20561</v>
      </c>
      <c r="F9445" s="884" t="s">
        <v>20561</v>
      </c>
    </row>
    <row r="9446" customFormat="false" ht="15" hidden="false" customHeight="false" outlineLevel="0" collapsed="false">
      <c r="A9446" s="884" t="s">
        <v>28603</v>
      </c>
      <c r="B9446" s="884" t="n">
        <v>4048</v>
      </c>
      <c r="C9446" s="885" t="s">
        <v>33324</v>
      </c>
      <c r="D9446" s="884" t="s">
        <v>28692</v>
      </c>
      <c r="E9446" s="884" t="s">
        <v>11059</v>
      </c>
      <c r="F9446" s="884" t="s">
        <v>11059</v>
      </c>
    </row>
    <row r="9447" customFormat="false" ht="23.25" hidden="false" customHeight="false" outlineLevel="0" collapsed="false">
      <c r="A9447" s="884" t="s">
        <v>28603</v>
      </c>
      <c r="B9447" s="884" t="n">
        <v>39434</v>
      </c>
      <c r="C9447" s="885" t="s">
        <v>33325</v>
      </c>
      <c r="D9447" s="884" t="s">
        <v>28689</v>
      </c>
      <c r="E9447" s="884" t="s">
        <v>8876</v>
      </c>
      <c r="F9447" s="884" t="s">
        <v>8876</v>
      </c>
    </row>
    <row r="9448" customFormat="false" ht="23.25" hidden="false" customHeight="false" outlineLevel="0" collapsed="false">
      <c r="A9448" s="884" t="s">
        <v>28603</v>
      </c>
      <c r="B9448" s="884" t="n">
        <v>39433</v>
      </c>
      <c r="C9448" s="885" t="s">
        <v>33326</v>
      </c>
      <c r="D9448" s="884" t="s">
        <v>28689</v>
      </c>
      <c r="E9448" s="884" t="s">
        <v>21927</v>
      </c>
      <c r="F9448" s="884" t="s">
        <v>21927</v>
      </c>
    </row>
    <row r="9449" customFormat="false" ht="15" hidden="false" customHeight="false" outlineLevel="0" collapsed="false">
      <c r="A9449" s="884" t="s">
        <v>28603</v>
      </c>
      <c r="B9449" s="884" t="n">
        <v>4049</v>
      </c>
      <c r="C9449" s="885" t="s">
        <v>33327</v>
      </c>
      <c r="D9449" s="884" t="s">
        <v>28692</v>
      </c>
      <c r="E9449" s="884" t="s">
        <v>33328</v>
      </c>
      <c r="F9449" s="884" t="s">
        <v>33328</v>
      </c>
    </row>
    <row r="9450" customFormat="false" ht="15" hidden="false" customHeight="false" outlineLevel="0" collapsed="false">
      <c r="A9450" s="884" t="s">
        <v>28603</v>
      </c>
      <c r="B9450" s="884" t="n">
        <v>38120</v>
      </c>
      <c r="C9450" s="885" t="s">
        <v>33329</v>
      </c>
      <c r="D9450" s="884" t="s">
        <v>28689</v>
      </c>
      <c r="E9450" s="884" t="s">
        <v>9249</v>
      </c>
      <c r="F9450" s="884" t="s">
        <v>9249</v>
      </c>
    </row>
    <row r="9451" customFormat="false" ht="15" hidden="false" customHeight="false" outlineLevel="0" collapsed="false">
      <c r="A9451" s="884" t="s">
        <v>28603</v>
      </c>
      <c r="B9451" s="884" t="n">
        <v>38877</v>
      </c>
      <c r="C9451" s="885" t="s">
        <v>33330</v>
      </c>
      <c r="D9451" s="884" t="s">
        <v>28689</v>
      </c>
      <c r="E9451" s="884" t="s">
        <v>11357</v>
      </c>
      <c r="F9451" s="884" t="s">
        <v>11357</v>
      </c>
    </row>
    <row r="9452" customFormat="false" ht="15" hidden="false" customHeight="false" outlineLevel="0" collapsed="false">
      <c r="A9452" s="884" t="s">
        <v>28603</v>
      </c>
      <c r="B9452" s="884" t="n">
        <v>34546</v>
      </c>
      <c r="C9452" s="885" t="s">
        <v>33331</v>
      </c>
      <c r="D9452" s="884" t="s">
        <v>28689</v>
      </c>
      <c r="E9452" s="884" t="s">
        <v>8533</v>
      </c>
      <c r="F9452" s="884" t="s">
        <v>8533</v>
      </c>
    </row>
    <row r="9453" customFormat="false" ht="15" hidden="false" customHeight="false" outlineLevel="0" collapsed="false">
      <c r="A9453" s="884" t="s">
        <v>28603</v>
      </c>
      <c r="B9453" s="884" t="n">
        <v>10498</v>
      </c>
      <c r="C9453" s="885" t="s">
        <v>33332</v>
      </c>
      <c r="D9453" s="884" t="s">
        <v>28689</v>
      </c>
      <c r="E9453" s="884" t="s">
        <v>16080</v>
      </c>
      <c r="F9453" s="884" t="s">
        <v>16080</v>
      </c>
    </row>
    <row r="9454" customFormat="false" ht="15" hidden="false" customHeight="false" outlineLevel="0" collapsed="false">
      <c r="A9454" s="884" t="s">
        <v>28603</v>
      </c>
      <c r="B9454" s="884" t="n">
        <v>4823</v>
      </c>
      <c r="C9454" s="885" t="s">
        <v>33333</v>
      </c>
      <c r="D9454" s="884" t="s">
        <v>28689</v>
      </c>
      <c r="E9454" s="884" t="s">
        <v>30079</v>
      </c>
      <c r="F9454" s="884" t="s">
        <v>30079</v>
      </c>
    </row>
    <row r="9455" customFormat="false" ht="15" hidden="false" customHeight="false" outlineLevel="0" collapsed="false">
      <c r="A9455" s="884" t="s">
        <v>28603</v>
      </c>
      <c r="B9455" s="884" t="n">
        <v>12357</v>
      </c>
      <c r="C9455" s="885" t="s">
        <v>33334</v>
      </c>
      <c r="D9455" s="884" t="s">
        <v>28605</v>
      </c>
      <c r="E9455" s="884" t="s">
        <v>33335</v>
      </c>
      <c r="F9455" s="884" t="s">
        <v>33335</v>
      </c>
    </row>
    <row r="9456" customFormat="false" ht="15" hidden="false" customHeight="false" outlineLevel="0" collapsed="false">
      <c r="A9456" s="884" t="s">
        <v>28603</v>
      </c>
      <c r="B9456" s="884" t="n">
        <v>12358</v>
      </c>
      <c r="C9456" s="885" t="s">
        <v>33336</v>
      </c>
      <c r="D9456" s="884" t="s">
        <v>28605</v>
      </c>
      <c r="E9456" s="884" t="s">
        <v>33337</v>
      </c>
      <c r="F9456" s="884" t="s">
        <v>33337</v>
      </c>
    </row>
    <row r="9457" customFormat="false" ht="15" hidden="false" customHeight="false" outlineLevel="0" collapsed="false">
      <c r="A9457" s="884" t="s">
        <v>28603</v>
      </c>
      <c r="B9457" s="884" t="n">
        <v>11079</v>
      </c>
      <c r="C9457" s="885" t="s">
        <v>33338</v>
      </c>
      <c r="D9457" s="884" t="s">
        <v>28626</v>
      </c>
      <c r="E9457" s="884" t="s">
        <v>33339</v>
      </c>
      <c r="F9457" s="884" t="s">
        <v>33339</v>
      </c>
    </row>
    <row r="9458" customFormat="false" ht="15" hidden="false" customHeight="false" outlineLevel="0" collapsed="false">
      <c r="A9458" s="884" t="s">
        <v>28603</v>
      </c>
      <c r="B9458" s="884" t="n">
        <v>11082</v>
      </c>
      <c r="C9458" s="885" t="s">
        <v>33340</v>
      </c>
      <c r="D9458" s="884" t="s">
        <v>28626</v>
      </c>
      <c r="E9458" s="884" t="s">
        <v>33341</v>
      </c>
      <c r="F9458" s="884" t="s">
        <v>33341</v>
      </c>
    </row>
    <row r="9459" customFormat="false" ht="15" hidden="false" customHeight="false" outlineLevel="0" collapsed="false">
      <c r="A9459" s="884" t="s">
        <v>28603</v>
      </c>
      <c r="B9459" s="884" t="n">
        <v>4058</v>
      </c>
      <c r="C9459" s="885" t="s">
        <v>33342</v>
      </c>
      <c r="D9459" s="884" t="s">
        <v>28608</v>
      </c>
      <c r="E9459" s="884" t="s">
        <v>21972</v>
      </c>
      <c r="F9459" s="884" t="s">
        <v>19047</v>
      </c>
    </row>
    <row r="9460" customFormat="false" ht="15" hidden="false" customHeight="false" outlineLevel="0" collapsed="false">
      <c r="A9460" s="884" t="s">
        <v>28603</v>
      </c>
      <c r="B9460" s="884" t="n">
        <v>40974</v>
      </c>
      <c r="C9460" s="885" t="s">
        <v>33343</v>
      </c>
      <c r="D9460" s="884" t="s">
        <v>28853</v>
      </c>
      <c r="E9460" s="884" t="s">
        <v>33179</v>
      </c>
      <c r="F9460" s="884" t="s">
        <v>33180</v>
      </c>
    </row>
    <row r="9461" customFormat="false" ht="15" hidden="false" customHeight="false" outlineLevel="0" collapsed="false">
      <c r="A9461" s="884" t="s">
        <v>28603</v>
      </c>
      <c r="B9461" s="884" t="n">
        <v>34794</v>
      </c>
      <c r="C9461" s="885" t="s">
        <v>33344</v>
      </c>
      <c r="D9461" s="884" t="s">
        <v>28608</v>
      </c>
      <c r="E9461" s="884" t="s">
        <v>23660</v>
      </c>
      <c r="F9461" s="884" t="s">
        <v>33345</v>
      </c>
    </row>
    <row r="9462" customFormat="false" ht="15" hidden="false" customHeight="false" outlineLevel="0" collapsed="false">
      <c r="A9462" s="884" t="s">
        <v>28603</v>
      </c>
      <c r="B9462" s="884" t="n">
        <v>40925</v>
      </c>
      <c r="C9462" s="885" t="s">
        <v>33346</v>
      </c>
      <c r="D9462" s="884" t="s">
        <v>28853</v>
      </c>
      <c r="E9462" s="884" t="s">
        <v>33347</v>
      </c>
      <c r="F9462" s="884" t="s">
        <v>33348</v>
      </c>
    </row>
    <row r="9463" customFormat="false" ht="15" hidden="false" customHeight="false" outlineLevel="0" collapsed="false">
      <c r="A9463" s="884" t="s">
        <v>28603</v>
      </c>
      <c r="B9463" s="884" t="n">
        <v>13741</v>
      </c>
      <c r="C9463" s="885" t="s">
        <v>33349</v>
      </c>
      <c r="D9463" s="884" t="s">
        <v>28605</v>
      </c>
      <c r="E9463" s="884" t="s">
        <v>33350</v>
      </c>
      <c r="F9463" s="884" t="s">
        <v>33350</v>
      </c>
    </row>
    <row r="9464" customFormat="false" ht="23.25" hidden="false" customHeight="false" outlineLevel="0" collapsed="false">
      <c r="A9464" s="884" t="s">
        <v>28603</v>
      </c>
      <c r="B9464" s="884" t="n">
        <v>3288</v>
      </c>
      <c r="C9464" s="885" t="s">
        <v>33351</v>
      </c>
      <c r="D9464" s="884" t="s">
        <v>28683</v>
      </c>
      <c r="E9464" s="884" t="s">
        <v>11497</v>
      </c>
      <c r="F9464" s="884" t="s">
        <v>11497</v>
      </c>
    </row>
    <row r="9465" customFormat="false" ht="15" hidden="false" customHeight="false" outlineLevel="0" collapsed="false">
      <c r="A9465" s="884" t="s">
        <v>28603</v>
      </c>
      <c r="B9465" s="884" t="n">
        <v>13587</v>
      </c>
      <c r="C9465" s="885" t="s">
        <v>33352</v>
      </c>
      <c r="D9465" s="884" t="s">
        <v>28683</v>
      </c>
      <c r="E9465" s="884" t="s">
        <v>17081</v>
      </c>
      <c r="F9465" s="884" t="s">
        <v>17081</v>
      </c>
    </row>
    <row r="9466" customFormat="false" ht="15" hidden="false" customHeight="false" outlineLevel="0" collapsed="false">
      <c r="A9466" s="884" t="s">
        <v>28603</v>
      </c>
      <c r="B9466" s="884" t="n">
        <v>38598</v>
      </c>
      <c r="C9466" s="885" t="s">
        <v>33353</v>
      </c>
      <c r="D9466" s="884" t="s">
        <v>28605</v>
      </c>
      <c r="E9466" s="884" t="s">
        <v>31901</v>
      </c>
      <c r="F9466" s="884" t="s">
        <v>31901</v>
      </c>
    </row>
    <row r="9467" customFormat="false" ht="15" hidden="false" customHeight="false" outlineLevel="0" collapsed="false">
      <c r="A9467" s="884" t="s">
        <v>28603</v>
      </c>
      <c r="B9467" s="884" t="n">
        <v>38595</v>
      </c>
      <c r="C9467" s="885" t="s">
        <v>33354</v>
      </c>
      <c r="D9467" s="884" t="s">
        <v>28605</v>
      </c>
      <c r="E9467" s="884" t="s">
        <v>11301</v>
      </c>
      <c r="F9467" s="884" t="s">
        <v>11301</v>
      </c>
    </row>
    <row r="9468" customFormat="false" ht="15" hidden="false" customHeight="false" outlineLevel="0" collapsed="false">
      <c r="A9468" s="884" t="s">
        <v>28603</v>
      </c>
      <c r="B9468" s="884" t="n">
        <v>38592</v>
      </c>
      <c r="C9468" s="885" t="s">
        <v>33355</v>
      </c>
      <c r="D9468" s="884" t="s">
        <v>28605</v>
      </c>
      <c r="E9468" s="884" t="s">
        <v>23885</v>
      </c>
      <c r="F9468" s="884" t="s">
        <v>23885</v>
      </c>
    </row>
    <row r="9469" customFormat="false" ht="15" hidden="false" customHeight="false" outlineLevel="0" collapsed="false">
      <c r="A9469" s="884" t="s">
        <v>28603</v>
      </c>
      <c r="B9469" s="884" t="n">
        <v>38588</v>
      </c>
      <c r="C9469" s="885" t="s">
        <v>33356</v>
      </c>
      <c r="D9469" s="884" t="s">
        <v>28605</v>
      </c>
      <c r="E9469" s="884" t="s">
        <v>11720</v>
      </c>
      <c r="F9469" s="884" t="s">
        <v>11720</v>
      </c>
    </row>
    <row r="9470" customFormat="false" ht="15" hidden="false" customHeight="false" outlineLevel="0" collapsed="false">
      <c r="A9470" s="884" t="s">
        <v>28603</v>
      </c>
      <c r="B9470" s="884" t="n">
        <v>38593</v>
      </c>
      <c r="C9470" s="885" t="s">
        <v>33357</v>
      </c>
      <c r="D9470" s="884" t="s">
        <v>28605</v>
      </c>
      <c r="E9470" s="884" t="s">
        <v>29446</v>
      </c>
      <c r="F9470" s="884" t="s">
        <v>29446</v>
      </c>
    </row>
    <row r="9471" customFormat="false" ht="15" hidden="false" customHeight="false" outlineLevel="0" collapsed="false">
      <c r="A9471" s="884" t="s">
        <v>28603</v>
      </c>
      <c r="B9471" s="884" t="n">
        <v>38589</v>
      </c>
      <c r="C9471" s="885" t="s">
        <v>33358</v>
      </c>
      <c r="D9471" s="884" t="s">
        <v>28605</v>
      </c>
      <c r="E9471" s="884" t="s">
        <v>11884</v>
      </c>
      <c r="F9471" s="884" t="s">
        <v>11884</v>
      </c>
    </row>
    <row r="9472" customFormat="false" ht="15" hidden="false" customHeight="false" outlineLevel="0" collapsed="false">
      <c r="A9472" s="884" t="s">
        <v>28603</v>
      </c>
      <c r="B9472" s="884" t="n">
        <v>38594</v>
      </c>
      <c r="C9472" s="885" t="s">
        <v>33359</v>
      </c>
      <c r="D9472" s="884" t="s">
        <v>28605</v>
      </c>
      <c r="E9472" s="884" t="s">
        <v>10397</v>
      </c>
      <c r="F9472" s="884" t="s">
        <v>10397</v>
      </c>
    </row>
    <row r="9473" customFormat="false" ht="15" hidden="false" customHeight="false" outlineLevel="0" collapsed="false">
      <c r="A9473" s="884" t="s">
        <v>28603</v>
      </c>
      <c r="B9473" s="884" t="n">
        <v>34787</v>
      </c>
      <c r="C9473" s="885" t="s">
        <v>33360</v>
      </c>
      <c r="D9473" s="884" t="s">
        <v>28605</v>
      </c>
      <c r="E9473" s="884" t="s">
        <v>11167</v>
      </c>
      <c r="F9473" s="884" t="s">
        <v>11167</v>
      </c>
    </row>
    <row r="9474" customFormat="false" ht="15" hidden="false" customHeight="false" outlineLevel="0" collapsed="false">
      <c r="A9474" s="884" t="s">
        <v>28603</v>
      </c>
      <c r="B9474" s="884" t="n">
        <v>34788</v>
      </c>
      <c r="C9474" s="885" t="s">
        <v>33361</v>
      </c>
      <c r="D9474" s="884" t="s">
        <v>28605</v>
      </c>
      <c r="E9474" s="884" t="s">
        <v>11167</v>
      </c>
      <c r="F9474" s="884" t="s">
        <v>11167</v>
      </c>
    </row>
    <row r="9475" customFormat="false" ht="15" hidden="false" customHeight="false" outlineLevel="0" collapsed="false">
      <c r="A9475" s="884" t="s">
        <v>28603</v>
      </c>
      <c r="B9475" s="884" t="n">
        <v>34784</v>
      </c>
      <c r="C9475" s="885" t="s">
        <v>33362</v>
      </c>
      <c r="D9475" s="884" t="s">
        <v>28605</v>
      </c>
      <c r="E9475" s="884" t="s">
        <v>10983</v>
      </c>
      <c r="F9475" s="884" t="s">
        <v>10983</v>
      </c>
    </row>
    <row r="9476" customFormat="false" ht="15" hidden="false" customHeight="false" outlineLevel="0" collapsed="false">
      <c r="A9476" s="884" t="s">
        <v>28603</v>
      </c>
      <c r="B9476" s="884" t="n">
        <v>34781</v>
      </c>
      <c r="C9476" s="885" t="s">
        <v>33363</v>
      </c>
      <c r="D9476" s="884" t="s">
        <v>28605</v>
      </c>
      <c r="E9476" s="884" t="s">
        <v>9812</v>
      </c>
      <c r="F9476" s="884" t="s">
        <v>9812</v>
      </c>
    </row>
    <row r="9477" customFormat="false" ht="15" hidden="false" customHeight="false" outlineLevel="0" collapsed="false">
      <c r="A9477" s="884" t="s">
        <v>28603</v>
      </c>
      <c r="B9477" s="884" t="n">
        <v>34773</v>
      </c>
      <c r="C9477" s="885" t="s">
        <v>33364</v>
      </c>
      <c r="D9477" s="884" t="s">
        <v>28605</v>
      </c>
      <c r="E9477" s="884" t="s">
        <v>10960</v>
      </c>
      <c r="F9477" s="884" t="s">
        <v>10960</v>
      </c>
    </row>
    <row r="9478" customFormat="false" ht="15" hidden="false" customHeight="false" outlineLevel="0" collapsed="false">
      <c r="A9478" s="884" t="s">
        <v>28603</v>
      </c>
      <c r="B9478" s="884" t="n">
        <v>34769</v>
      </c>
      <c r="C9478" s="885" t="s">
        <v>33365</v>
      </c>
      <c r="D9478" s="884" t="s">
        <v>28605</v>
      </c>
      <c r="E9478" s="884" t="s">
        <v>9060</v>
      </c>
      <c r="F9478" s="884" t="s">
        <v>9060</v>
      </c>
    </row>
    <row r="9479" customFormat="false" ht="15" hidden="false" customHeight="false" outlineLevel="0" collapsed="false">
      <c r="A9479" s="884" t="s">
        <v>28603</v>
      </c>
      <c r="B9479" s="884" t="n">
        <v>34763</v>
      </c>
      <c r="C9479" s="885" t="s">
        <v>33366</v>
      </c>
      <c r="D9479" s="884" t="s">
        <v>28605</v>
      </c>
      <c r="E9479" s="884" t="s">
        <v>28542</v>
      </c>
      <c r="F9479" s="884" t="s">
        <v>28542</v>
      </c>
    </row>
    <row r="9480" customFormat="false" ht="15" hidden="false" customHeight="false" outlineLevel="0" collapsed="false">
      <c r="A9480" s="884" t="s">
        <v>28603</v>
      </c>
      <c r="B9480" s="884" t="n">
        <v>34774</v>
      </c>
      <c r="C9480" s="885" t="s">
        <v>33367</v>
      </c>
      <c r="D9480" s="884" t="s">
        <v>28605</v>
      </c>
      <c r="E9480" s="884" t="s">
        <v>8996</v>
      </c>
      <c r="F9480" s="884" t="s">
        <v>8996</v>
      </c>
    </row>
    <row r="9481" customFormat="false" ht="15" hidden="false" customHeight="false" outlineLevel="0" collapsed="false">
      <c r="A9481" s="884" t="s">
        <v>28603</v>
      </c>
      <c r="B9481" s="884" t="n">
        <v>34771</v>
      </c>
      <c r="C9481" s="885" t="s">
        <v>33368</v>
      </c>
      <c r="D9481" s="884" t="s">
        <v>28605</v>
      </c>
      <c r="E9481" s="884" t="s">
        <v>33369</v>
      </c>
      <c r="F9481" s="884" t="s">
        <v>33369</v>
      </c>
    </row>
    <row r="9482" customFormat="false" ht="15" hidden="false" customHeight="false" outlineLevel="0" collapsed="false">
      <c r="A9482" s="884" t="s">
        <v>28603</v>
      </c>
      <c r="B9482" s="884" t="n">
        <v>34764</v>
      </c>
      <c r="C9482" s="885" t="s">
        <v>33370</v>
      </c>
      <c r="D9482" s="884" t="s">
        <v>28605</v>
      </c>
      <c r="E9482" s="884" t="s">
        <v>23789</v>
      </c>
      <c r="F9482" s="884" t="s">
        <v>23789</v>
      </c>
    </row>
    <row r="9483" customFormat="false" ht="15" hidden="false" customHeight="false" outlineLevel="0" collapsed="false">
      <c r="A9483" s="884" t="s">
        <v>28603</v>
      </c>
      <c r="B9483" s="884" t="n">
        <v>4062</v>
      </c>
      <c r="C9483" s="885" t="s">
        <v>33371</v>
      </c>
      <c r="D9483" s="884" t="s">
        <v>28605</v>
      </c>
      <c r="E9483" s="884" t="s">
        <v>25208</v>
      </c>
      <c r="F9483" s="884" t="s">
        <v>25208</v>
      </c>
    </row>
    <row r="9484" customFormat="false" ht="15" hidden="false" customHeight="false" outlineLevel="0" collapsed="false">
      <c r="A9484" s="884" t="s">
        <v>28603</v>
      </c>
      <c r="B9484" s="884" t="n">
        <v>4059</v>
      </c>
      <c r="C9484" s="885" t="s">
        <v>33372</v>
      </c>
      <c r="D9484" s="884" t="s">
        <v>28683</v>
      </c>
      <c r="E9484" s="884" t="s">
        <v>33373</v>
      </c>
      <c r="F9484" s="884" t="s">
        <v>33373</v>
      </c>
    </row>
    <row r="9485" customFormat="false" ht="15" hidden="false" customHeight="false" outlineLevel="0" collapsed="false">
      <c r="A9485" s="884" t="s">
        <v>28603</v>
      </c>
      <c r="B9485" s="884" t="n">
        <v>4061</v>
      </c>
      <c r="C9485" s="885" t="s">
        <v>33374</v>
      </c>
      <c r="D9485" s="884" t="s">
        <v>28605</v>
      </c>
      <c r="E9485" s="884" t="s">
        <v>33375</v>
      </c>
      <c r="F9485" s="884" t="s">
        <v>33375</v>
      </c>
    </row>
    <row r="9486" customFormat="false" ht="15" hidden="false" customHeight="false" outlineLevel="0" collapsed="false">
      <c r="A9486" s="884" t="s">
        <v>28603</v>
      </c>
      <c r="B9486" s="884" t="n">
        <v>10608</v>
      </c>
      <c r="C9486" s="885" t="s">
        <v>33376</v>
      </c>
      <c r="D9486" s="884" t="s">
        <v>28605</v>
      </c>
      <c r="E9486" s="884" t="s">
        <v>33377</v>
      </c>
      <c r="F9486" s="884" t="s">
        <v>33377</v>
      </c>
    </row>
    <row r="9487" customFormat="false" ht="15" hidden="false" customHeight="false" outlineLevel="0" collapsed="false">
      <c r="A9487" s="884" t="s">
        <v>28603</v>
      </c>
      <c r="B9487" s="884" t="n">
        <v>4069</v>
      </c>
      <c r="C9487" s="885" t="s">
        <v>33378</v>
      </c>
      <c r="D9487" s="884" t="s">
        <v>28608</v>
      </c>
      <c r="E9487" s="884" t="s">
        <v>12449</v>
      </c>
      <c r="F9487" s="884" t="s">
        <v>33379</v>
      </c>
    </row>
    <row r="9488" customFormat="false" ht="15" hidden="false" customHeight="false" outlineLevel="0" collapsed="false">
      <c r="A9488" s="884" t="s">
        <v>28603</v>
      </c>
      <c r="B9488" s="884" t="n">
        <v>40819</v>
      </c>
      <c r="C9488" s="885" t="s">
        <v>33380</v>
      </c>
      <c r="D9488" s="884" t="s">
        <v>28853</v>
      </c>
      <c r="E9488" s="884" t="s">
        <v>33381</v>
      </c>
      <c r="F9488" s="884" t="s">
        <v>33382</v>
      </c>
    </row>
    <row r="9489" customFormat="false" ht="15" hidden="false" customHeight="false" outlineLevel="0" collapsed="false">
      <c r="A9489" s="884" t="s">
        <v>28603</v>
      </c>
      <c r="B9489" s="884" t="n">
        <v>34361</v>
      </c>
      <c r="C9489" s="885" t="s">
        <v>33383</v>
      </c>
      <c r="D9489" s="884" t="s">
        <v>28689</v>
      </c>
      <c r="E9489" s="884" t="s">
        <v>30979</v>
      </c>
      <c r="F9489" s="884" t="s">
        <v>30979</v>
      </c>
    </row>
    <row r="9490" customFormat="false" ht="15" hidden="false" customHeight="false" outlineLevel="0" collapsed="false">
      <c r="A9490" s="884" t="s">
        <v>28603</v>
      </c>
      <c r="B9490" s="884" t="n">
        <v>36512</v>
      </c>
      <c r="C9490" s="885" t="s">
        <v>33384</v>
      </c>
      <c r="D9490" s="884" t="s">
        <v>28605</v>
      </c>
      <c r="E9490" s="884" t="s">
        <v>33385</v>
      </c>
      <c r="F9490" s="884" t="s">
        <v>33385</v>
      </c>
    </row>
    <row r="9491" customFormat="false" ht="15" hidden="false" customHeight="false" outlineLevel="0" collapsed="false">
      <c r="A9491" s="884" t="s">
        <v>28603</v>
      </c>
      <c r="B9491" s="884" t="n">
        <v>25972</v>
      </c>
      <c r="C9491" s="885" t="s">
        <v>33386</v>
      </c>
      <c r="D9491" s="884" t="s">
        <v>28689</v>
      </c>
      <c r="E9491" s="884" t="s">
        <v>15805</v>
      </c>
      <c r="F9491" s="884" t="s">
        <v>15805</v>
      </c>
    </row>
    <row r="9492" customFormat="false" ht="15" hidden="false" customHeight="false" outlineLevel="0" collapsed="false">
      <c r="A9492" s="884" t="s">
        <v>28603</v>
      </c>
      <c r="B9492" s="884" t="n">
        <v>25973</v>
      </c>
      <c r="C9492" s="885" t="s">
        <v>33387</v>
      </c>
      <c r="D9492" s="884" t="s">
        <v>28689</v>
      </c>
      <c r="E9492" s="884" t="s">
        <v>15805</v>
      </c>
      <c r="F9492" s="884" t="s">
        <v>15805</v>
      </c>
    </row>
    <row r="9493" customFormat="false" ht="15" hidden="false" customHeight="false" outlineLevel="0" collapsed="false">
      <c r="A9493" s="884" t="s">
        <v>28603</v>
      </c>
      <c r="B9493" s="884" t="n">
        <v>11697</v>
      </c>
      <c r="C9493" s="885" t="s">
        <v>33388</v>
      </c>
      <c r="D9493" s="884" t="s">
        <v>28605</v>
      </c>
      <c r="E9493" s="884" t="s">
        <v>33389</v>
      </c>
      <c r="F9493" s="884" t="s">
        <v>33389</v>
      </c>
    </row>
    <row r="9494" customFormat="false" ht="15" hidden="false" customHeight="false" outlineLevel="0" collapsed="false">
      <c r="A9494" s="884" t="s">
        <v>28603</v>
      </c>
      <c r="B9494" s="884" t="n">
        <v>11698</v>
      </c>
      <c r="C9494" s="885" t="s">
        <v>33390</v>
      </c>
      <c r="D9494" s="884" t="s">
        <v>28605</v>
      </c>
      <c r="E9494" s="884" t="s">
        <v>33391</v>
      </c>
      <c r="F9494" s="884" t="s">
        <v>33391</v>
      </c>
    </row>
    <row r="9495" customFormat="false" ht="15" hidden="false" customHeight="false" outlineLevel="0" collapsed="false">
      <c r="A9495" s="884" t="s">
        <v>28603</v>
      </c>
      <c r="B9495" s="884" t="n">
        <v>11699</v>
      </c>
      <c r="C9495" s="885" t="s">
        <v>33392</v>
      </c>
      <c r="D9495" s="884" t="s">
        <v>28605</v>
      </c>
      <c r="E9495" s="884" t="s">
        <v>33393</v>
      </c>
      <c r="F9495" s="884" t="s">
        <v>33393</v>
      </c>
    </row>
    <row r="9496" customFormat="false" ht="15" hidden="false" customHeight="false" outlineLevel="0" collapsed="false">
      <c r="A9496" s="884" t="s">
        <v>28603</v>
      </c>
      <c r="B9496" s="884" t="n">
        <v>10432</v>
      </c>
      <c r="C9496" s="885" t="s">
        <v>33394</v>
      </c>
      <c r="D9496" s="884" t="s">
        <v>28605</v>
      </c>
      <c r="E9496" s="884" t="s">
        <v>33395</v>
      </c>
      <c r="F9496" s="884" t="s">
        <v>33395</v>
      </c>
    </row>
    <row r="9497" customFormat="false" ht="15" hidden="false" customHeight="false" outlineLevel="0" collapsed="false">
      <c r="A9497" s="884" t="s">
        <v>28603</v>
      </c>
      <c r="B9497" s="884" t="n">
        <v>10430</v>
      </c>
      <c r="C9497" s="885" t="s">
        <v>33396</v>
      </c>
      <c r="D9497" s="884" t="s">
        <v>28605</v>
      </c>
      <c r="E9497" s="884" t="s">
        <v>33397</v>
      </c>
      <c r="F9497" s="884" t="s">
        <v>33397</v>
      </c>
    </row>
    <row r="9498" customFormat="false" ht="23.25" hidden="false" customHeight="false" outlineLevel="0" collapsed="false">
      <c r="A9498" s="884" t="s">
        <v>28603</v>
      </c>
      <c r="B9498" s="884" t="n">
        <v>37514</v>
      </c>
      <c r="C9498" s="885" t="s">
        <v>33398</v>
      </c>
      <c r="D9498" s="884" t="s">
        <v>28605</v>
      </c>
      <c r="E9498" s="884" t="s">
        <v>33399</v>
      </c>
      <c r="F9498" s="884" t="s">
        <v>33399</v>
      </c>
    </row>
    <row r="9499" customFormat="false" ht="23.25" hidden="false" customHeight="false" outlineLevel="0" collapsed="false">
      <c r="A9499" s="884" t="s">
        <v>28603</v>
      </c>
      <c r="B9499" s="884" t="n">
        <v>37519</v>
      </c>
      <c r="C9499" s="885" t="s">
        <v>33400</v>
      </c>
      <c r="D9499" s="884" t="s">
        <v>28605</v>
      </c>
      <c r="E9499" s="884" t="s">
        <v>33401</v>
      </c>
      <c r="F9499" s="884" t="s">
        <v>33401</v>
      </c>
    </row>
    <row r="9500" customFormat="false" ht="15" hidden="false" customHeight="false" outlineLevel="0" collapsed="false">
      <c r="A9500" s="884" t="s">
        <v>28603</v>
      </c>
      <c r="B9500" s="884" t="n">
        <v>37520</v>
      </c>
      <c r="C9500" s="885" t="s">
        <v>33402</v>
      </c>
      <c r="D9500" s="884" t="s">
        <v>28605</v>
      </c>
      <c r="E9500" s="884" t="s">
        <v>33403</v>
      </c>
      <c r="F9500" s="884" t="s">
        <v>33403</v>
      </c>
    </row>
    <row r="9501" customFormat="false" ht="15" hidden="false" customHeight="false" outlineLevel="0" collapsed="false">
      <c r="A9501" s="884" t="s">
        <v>28603</v>
      </c>
      <c r="B9501" s="884" t="n">
        <v>37521</v>
      </c>
      <c r="C9501" s="885" t="s">
        <v>33404</v>
      </c>
      <c r="D9501" s="884" t="s">
        <v>28605</v>
      </c>
      <c r="E9501" s="884" t="s">
        <v>33405</v>
      </c>
      <c r="F9501" s="884" t="s">
        <v>33405</v>
      </c>
    </row>
    <row r="9502" customFormat="false" ht="15" hidden="false" customHeight="false" outlineLevel="0" collapsed="false">
      <c r="A9502" s="884" t="s">
        <v>28603</v>
      </c>
      <c r="B9502" s="884" t="n">
        <v>37522</v>
      </c>
      <c r="C9502" s="885" t="s">
        <v>33406</v>
      </c>
      <c r="D9502" s="884" t="s">
        <v>28605</v>
      </c>
      <c r="E9502" s="884" t="s">
        <v>33407</v>
      </c>
      <c r="F9502" s="884" t="s">
        <v>33407</v>
      </c>
    </row>
    <row r="9503" customFormat="false" ht="23.25" hidden="false" customHeight="false" outlineLevel="0" collapsed="false">
      <c r="A9503" s="884" t="s">
        <v>28603</v>
      </c>
      <c r="B9503" s="884" t="n">
        <v>21109</v>
      </c>
      <c r="C9503" s="885" t="s">
        <v>33408</v>
      </c>
      <c r="D9503" s="884" t="s">
        <v>28605</v>
      </c>
      <c r="E9503" s="884" t="s">
        <v>33409</v>
      </c>
      <c r="F9503" s="884" t="s">
        <v>33409</v>
      </c>
    </row>
    <row r="9504" customFormat="false" ht="15" hidden="false" customHeight="false" outlineLevel="0" collapsed="false">
      <c r="A9504" s="884" t="s">
        <v>28603</v>
      </c>
      <c r="B9504" s="884" t="n">
        <v>36800</v>
      </c>
      <c r="C9504" s="885" t="s">
        <v>33410</v>
      </c>
      <c r="D9504" s="884" t="s">
        <v>28605</v>
      </c>
      <c r="E9504" s="884" t="s">
        <v>24450</v>
      </c>
      <c r="F9504" s="884" t="s">
        <v>24450</v>
      </c>
    </row>
    <row r="9505" customFormat="false" ht="15" hidden="false" customHeight="false" outlineLevel="0" collapsed="false">
      <c r="A9505" s="884" t="s">
        <v>28603</v>
      </c>
      <c r="B9505" s="884" t="n">
        <v>11769</v>
      </c>
      <c r="C9505" s="885" t="s">
        <v>33411</v>
      </c>
      <c r="D9505" s="884" t="s">
        <v>28605</v>
      </c>
      <c r="E9505" s="884" t="s">
        <v>33412</v>
      </c>
      <c r="F9505" s="884" t="s">
        <v>33412</v>
      </c>
    </row>
    <row r="9506" customFormat="false" ht="15" hidden="false" customHeight="false" outlineLevel="0" collapsed="false">
      <c r="A9506" s="884" t="s">
        <v>28603</v>
      </c>
      <c r="B9506" s="884" t="n">
        <v>36793</v>
      </c>
      <c r="C9506" s="885" t="s">
        <v>33413</v>
      </c>
      <c r="D9506" s="884" t="s">
        <v>28605</v>
      </c>
      <c r="E9506" s="884" t="s">
        <v>33414</v>
      </c>
      <c r="F9506" s="884" t="s">
        <v>33414</v>
      </c>
    </row>
    <row r="9507" customFormat="false" ht="23.25" hidden="false" customHeight="false" outlineLevel="0" collapsed="false">
      <c r="A9507" s="884" t="s">
        <v>28603</v>
      </c>
      <c r="B9507" s="884" t="n">
        <v>37546</v>
      </c>
      <c r="C9507" s="885" t="s">
        <v>33415</v>
      </c>
      <c r="D9507" s="884" t="s">
        <v>28605</v>
      </c>
      <c r="E9507" s="884" t="s">
        <v>33416</v>
      </c>
      <c r="F9507" s="884" t="s">
        <v>33416</v>
      </c>
    </row>
    <row r="9508" customFormat="false" ht="23.25" hidden="false" customHeight="false" outlineLevel="0" collapsed="false">
      <c r="A9508" s="884" t="s">
        <v>28603</v>
      </c>
      <c r="B9508" s="884" t="n">
        <v>37544</v>
      </c>
      <c r="C9508" s="885" t="s">
        <v>33417</v>
      </c>
      <c r="D9508" s="884" t="s">
        <v>28605</v>
      </c>
      <c r="E9508" s="884" t="s">
        <v>33418</v>
      </c>
      <c r="F9508" s="884" t="s">
        <v>33418</v>
      </c>
    </row>
    <row r="9509" customFormat="false" ht="23.25" hidden="false" customHeight="false" outlineLevel="0" collapsed="false">
      <c r="A9509" s="884" t="s">
        <v>28603</v>
      </c>
      <c r="B9509" s="884" t="n">
        <v>37545</v>
      </c>
      <c r="C9509" s="885" t="s">
        <v>33419</v>
      </c>
      <c r="D9509" s="884" t="s">
        <v>28605</v>
      </c>
      <c r="E9509" s="884" t="s">
        <v>33420</v>
      </c>
      <c r="F9509" s="884" t="s">
        <v>33420</v>
      </c>
    </row>
    <row r="9510" customFormat="false" ht="15" hidden="false" customHeight="false" outlineLevel="0" collapsed="false">
      <c r="A9510" s="884" t="s">
        <v>28603</v>
      </c>
      <c r="B9510" s="884" t="n">
        <v>11771</v>
      </c>
      <c r="C9510" s="885" t="s">
        <v>33421</v>
      </c>
      <c r="D9510" s="884" t="s">
        <v>28605</v>
      </c>
      <c r="E9510" s="884" t="s">
        <v>13921</v>
      </c>
      <c r="F9510" s="884" t="s">
        <v>13921</v>
      </c>
    </row>
    <row r="9511" customFormat="false" ht="23.25" hidden="false" customHeight="false" outlineLevel="0" collapsed="false">
      <c r="A9511" s="884" t="s">
        <v>28603</v>
      </c>
      <c r="B9511" s="884" t="n">
        <v>39919</v>
      </c>
      <c r="C9511" s="885" t="s">
        <v>33422</v>
      </c>
      <c r="D9511" s="884" t="s">
        <v>28605</v>
      </c>
      <c r="E9511" s="884" t="s">
        <v>33423</v>
      </c>
      <c r="F9511" s="884" t="s">
        <v>33423</v>
      </c>
    </row>
    <row r="9512" customFormat="false" ht="15" hidden="false" customHeight="false" outlineLevel="0" collapsed="false">
      <c r="A9512" s="884" t="s">
        <v>28603</v>
      </c>
      <c r="B9512" s="884" t="n">
        <v>38385</v>
      </c>
      <c r="C9512" s="885" t="s">
        <v>33424</v>
      </c>
      <c r="D9512" s="884" t="s">
        <v>28605</v>
      </c>
      <c r="E9512" s="884" t="s">
        <v>33425</v>
      </c>
      <c r="F9512" s="884" t="s">
        <v>33425</v>
      </c>
    </row>
    <row r="9513" customFormat="false" ht="15" hidden="false" customHeight="false" outlineLevel="0" collapsed="false">
      <c r="A9513" s="884" t="s">
        <v>28603</v>
      </c>
      <c r="B9513" s="884" t="n">
        <v>37587</v>
      </c>
      <c r="C9513" s="885" t="s">
        <v>33426</v>
      </c>
      <c r="D9513" s="884" t="s">
        <v>28605</v>
      </c>
      <c r="E9513" s="884" t="s">
        <v>33427</v>
      </c>
      <c r="F9513" s="884" t="s">
        <v>33427</v>
      </c>
    </row>
    <row r="9514" customFormat="false" ht="15" hidden="false" customHeight="false" outlineLevel="0" collapsed="false">
      <c r="A9514" s="884" t="s">
        <v>28603</v>
      </c>
      <c r="B9514" s="884" t="n">
        <v>11571</v>
      </c>
      <c r="C9514" s="885" t="s">
        <v>33428</v>
      </c>
      <c r="D9514" s="884" t="s">
        <v>28605</v>
      </c>
      <c r="E9514" s="884" t="s">
        <v>33429</v>
      </c>
      <c r="F9514" s="884" t="s">
        <v>33429</v>
      </c>
    </row>
    <row r="9515" customFormat="false" ht="15" hidden="false" customHeight="false" outlineLevel="0" collapsed="false">
      <c r="A9515" s="884" t="s">
        <v>28603</v>
      </c>
      <c r="B9515" s="884" t="n">
        <v>11561</v>
      </c>
      <c r="C9515" s="885" t="s">
        <v>33430</v>
      </c>
      <c r="D9515" s="884" t="s">
        <v>28605</v>
      </c>
      <c r="E9515" s="884" t="s">
        <v>17950</v>
      </c>
      <c r="F9515" s="884" t="s">
        <v>17950</v>
      </c>
    </row>
    <row r="9516" customFormat="false" ht="15" hidden="false" customHeight="false" outlineLevel="0" collapsed="false">
      <c r="A9516" s="884" t="s">
        <v>28603</v>
      </c>
      <c r="B9516" s="884" t="n">
        <v>11560</v>
      </c>
      <c r="C9516" s="885" t="s">
        <v>33431</v>
      </c>
      <c r="D9516" s="884" t="s">
        <v>28605</v>
      </c>
      <c r="E9516" s="884" t="s">
        <v>33432</v>
      </c>
      <c r="F9516" s="884" t="s">
        <v>33432</v>
      </c>
    </row>
    <row r="9517" customFormat="false" ht="15" hidden="false" customHeight="false" outlineLevel="0" collapsed="false">
      <c r="A9517" s="884" t="s">
        <v>28603</v>
      </c>
      <c r="B9517" s="884" t="n">
        <v>11499</v>
      </c>
      <c r="C9517" s="885" t="s">
        <v>33433</v>
      </c>
      <c r="D9517" s="884" t="s">
        <v>28605</v>
      </c>
      <c r="E9517" s="884" t="s">
        <v>33434</v>
      </c>
      <c r="F9517" s="884" t="s">
        <v>33434</v>
      </c>
    </row>
    <row r="9518" customFormat="false" ht="15" hidden="false" customHeight="false" outlineLevel="0" collapsed="false">
      <c r="A9518" s="884" t="s">
        <v>28603</v>
      </c>
      <c r="B9518" s="884" t="n">
        <v>40924</v>
      </c>
      <c r="C9518" s="885" t="s">
        <v>33435</v>
      </c>
      <c r="D9518" s="884" t="s">
        <v>28853</v>
      </c>
      <c r="E9518" s="884" t="s">
        <v>33436</v>
      </c>
      <c r="F9518" s="884" t="s">
        <v>33437</v>
      </c>
    </row>
    <row r="9519" customFormat="false" ht="15" hidden="false" customHeight="false" outlineLevel="0" collapsed="false">
      <c r="A9519" s="884" t="s">
        <v>28603</v>
      </c>
      <c r="B9519" s="884" t="n">
        <v>25957</v>
      </c>
      <c r="C9519" s="885" t="s">
        <v>33438</v>
      </c>
      <c r="D9519" s="884" t="s">
        <v>28608</v>
      </c>
      <c r="E9519" s="884" t="s">
        <v>19636</v>
      </c>
      <c r="F9519" s="884" t="s">
        <v>18691</v>
      </c>
    </row>
    <row r="9520" customFormat="false" ht="15" hidden="false" customHeight="false" outlineLevel="0" collapsed="false">
      <c r="A9520" s="884" t="s">
        <v>28603</v>
      </c>
      <c r="B9520" s="884" t="n">
        <v>40983</v>
      </c>
      <c r="C9520" s="885" t="s">
        <v>33439</v>
      </c>
      <c r="D9520" s="884" t="s">
        <v>28853</v>
      </c>
      <c r="E9520" s="884" t="s">
        <v>33440</v>
      </c>
      <c r="F9520" s="884" t="s">
        <v>33441</v>
      </c>
    </row>
    <row r="9521" customFormat="false" ht="15" hidden="false" customHeight="false" outlineLevel="0" collapsed="false">
      <c r="A9521" s="884" t="s">
        <v>28603</v>
      </c>
      <c r="B9521" s="884" t="n">
        <v>40921</v>
      </c>
      <c r="C9521" s="885" t="s">
        <v>33442</v>
      </c>
      <c r="D9521" s="884" t="s">
        <v>28853</v>
      </c>
      <c r="E9521" s="884" t="s">
        <v>33443</v>
      </c>
      <c r="F9521" s="884" t="s">
        <v>33444</v>
      </c>
    </row>
    <row r="9522" customFormat="false" ht="15" hidden="false" customHeight="false" outlineLevel="0" collapsed="false">
      <c r="A9522" s="884" t="s">
        <v>28603</v>
      </c>
      <c r="B9522" s="884" t="n">
        <v>34761</v>
      </c>
      <c r="C9522" s="885" t="s">
        <v>33445</v>
      </c>
      <c r="D9522" s="884" t="s">
        <v>28608</v>
      </c>
      <c r="E9522" s="884" t="s">
        <v>16850</v>
      </c>
      <c r="F9522" s="884" t="s">
        <v>21827</v>
      </c>
    </row>
    <row r="9523" customFormat="false" ht="15" hidden="false" customHeight="false" outlineLevel="0" collapsed="false">
      <c r="A9523" s="884" t="s">
        <v>28603</v>
      </c>
      <c r="B9523" s="884" t="n">
        <v>2437</v>
      </c>
      <c r="C9523" s="885" t="s">
        <v>33446</v>
      </c>
      <c r="D9523" s="884" t="s">
        <v>28608</v>
      </c>
      <c r="E9523" s="884" t="s">
        <v>20657</v>
      </c>
      <c r="F9523" s="884" t="s">
        <v>33447</v>
      </c>
    </row>
    <row r="9524" customFormat="false" ht="23.25" hidden="false" customHeight="false" outlineLevel="0" collapsed="false">
      <c r="A9524" s="884" t="s">
        <v>28603</v>
      </c>
      <c r="B9524" s="884" t="n">
        <v>40534</v>
      </c>
      <c r="C9524" s="885" t="s">
        <v>33448</v>
      </c>
      <c r="D9524" s="884" t="s">
        <v>28605</v>
      </c>
      <c r="E9524" s="884" t="s">
        <v>33449</v>
      </c>
      <c r="F9524" s="884" t="s">
        <v>33449</v>
      </c>
    </row>
    <row r="9525" customFormat="false" ht="23.25" hidden="false" customHeight="false" outlineLevel="0" collapsed="false">
      <c r="A9525" s="884" t="s">
        <v>28603</v>
      </c>
      <c r="B9525" s="884" t="n">
        <v>14252</v>
      </c>
      <c r="C9525" s="885" t="s">
        <v>33450</v>
      </c>
      <c r="D9525" s="884" t="s">
        <v>28605</v>
      </c>
      <c r="E9525" s="884" t="s">
        <v>33451</v>
      </c>
      <c r="F9525" s="884" t="s">
        <v>33451</v>
      </c>
    </row>
    <row r="9526" customFormat="false" ht="23.25" hidden="false" customHeight="false" outlineLevel="0" collapsed="false">
      <c r="A9526" s="884" t="s">
        <v>28603</v>
      </c>
      <c r="B9526" s="884" t="n">
        <v>730</v>
      </c>
      <c r="C9526" s="885" t="s">
        <v>33452</v>
      </c>
      <c r="D9526" s="884" t="s">
        <v>28605</v>
      </c>
      <c r="E9526" s="884" t="s">
        <v>33453</v>
      </c>
      <c r="F9526" s="884" t="s">
        <v>33453</v>
      </c>
    </row>
    <row r="9527" customFormat="false" ht="23.25" hidden="false" customHeight="false" outlineLevel="0" collapsed="false">
      <c r="A9527" s="884" t="s">
        <v>28603</v>
      </c>
      <c r="B9527" s="884" t="n">
        <v>723</v>
      </c>
      <c r="C9527" s="885" t="s">
        <v>33454</v>
      </c>
      <c r="D9527" s="884" t="s">
        <v>28605</v>
      </c>
      <c r="E9527" s="884" t="s">
        <v>33455</v>
      </c>
      <c r="F9527" s="884" t="s">
        <v>33455</v>
      </c>
    </row>
    <row r="9528" customFormat="false" ht="23.25" hidden="false" customHeight="false" outlineLevel="0" collapsed="false">
      <c r="A9528" s="884" t="s">
        <v>28603</v>
      </c>
      <c r="B9528" s="884" t="n">
        <v>36502</v>
      </c>
      <c r="C9528" s="885" t="s">
        <v>33456</v>
      </c>
      <c r="D9528" s="884" t="s">
        <v>28605</v>
      </c>
      <c r="E9528" s="884" t="s">
        <v>33457</v>
      </c>
      <c r="F9528" s="884" t="s">
        <v>33457</v>
      </c>
    </row>
    <row r="9529" customFormat="false" ht="23.25" hidden="false" customHeight="false" outlineLevel="0" collapsed="false">
      <c r="A9529" s="884" t="s">
        <v>28603</v>
      </c>
      <c r="B9529" s="884" t="n">
        <v>36503</v>
      </c>
      <c r="C9529" s="885" t="s">
        <v>33458</v>
      </c>
      <c r="D9529" s="884" t="s">
        <v>28605</v>
      </c>
      <c r="E9529" s="884" t="s">
        <v>33459</v>
      </c>
      <c r="F9529" s="884" t="s">
        <v>33459</v>
      </c>
    </row>
    <row r="9530" customFormat="false" ht="23.25" hidden="false" customHeight="false" outlineLevel="0" collapsed="false">
      <c r="A9530" s="884" t="s">
        <v>28603</v>
      </c>
      <c r="B9530" s="884" t="n">
        <v>4090</v>
      </c>
      <c r="C9530" s="885" t="s">
        <v>33460</v>
      </c>
      <c r="D9530" s="884" t="s">
        <v>28605</v>
      </c>
      <c r="E9530" s="884" t="s">
        <v>33461</v>
      </c>
      <c r="F9530" s="884" t="s">
        <v>33461</v>
      </c>
    </row>
    <row r="9531" customFormat="false" ht="23.25" hidden="false" customHeight="false" outlineLevel="0" collapsed="false">
      <c r="A9531" s="884" t="s">
        <v>28603</v>
      </c>
      <c r="B9531" s="884" t="n">
        <v>13227</v>
      </c>
      <c r="C9531" s="885" t="s">
        <v>33462</v>
      </c>
      <c r="D9531" s="884" t="s">
        <v>28605</v>
      </c>
      <c r="E9531" s="884" t="s">
        <v>33463</v>
      </c>
      <c r="F9531" s="884" t="s">
        <v>33463</v>
      </c>
    </row>
    <row r="9532" customFormat="false" ht="23.25" hidden="false" customHeight="false" outlineLevel="0" collapsed="false">
      <c r="A9532" s="884" t="s">
        <v>28603</v>
      </c>
      <c r="B9532" s="884" t="n">
        <v>10597</v>
      </c>
      <c r="C9532" s="885" t="s">
        <v>33464</v>
      </c>
      <c r="D9532" s="884" t="s">
        <v>28605</v>
      </c>
      <c r="E9532" s="884" t="s">
        <v>33465</v>
      </c>
      <c r="F9532" s="884" t="s">
        <v>33465</v>
      </c>
    </row>
    <row r="9533" customFormat="false" ht="15" hidden="false" customHeight="false" outlineLevel="0" collapsed="false">
      <c r="A9533" s="884" t="s">
        <v>28603</v>
      </c>
      <c r="B9533" s="884" t="n">
        <v>39628</v>
      </c>
      <c r="C9533" s="885" t="s">
        <v>33466</v>
      </c>
      <c r="D9533" s="884" t="s">
        <v>28605</v>
      </c>
      <c r="E9533" s="884" t="s">
        <v>33467</v>
      </c>
      <c r="F9533" s="884" t="s">
        <v>33467</v>
      </c>
    </row>
    <row r="9534" customFormat="false" ht="15" hidden="false" customHeight="false" outlineLevel="0" collapsed="false">
      <c r="A9534" s="884" t="s">
        <v>28603</v>
      </c>
      <c r="B9534" s="884" t="n">
        <v>39404</v>
      </c>
      <c r="C9534" s="885" t="s">
        <v>33468</v>
      </c>
      <c r="D9534" s="884" t="s">
        <v>28605</v>
      </c>
      <c r="E9534" s="884" t="s">
        <v>33469</v>
      </c>
      <c r="F9534" s="884" t="s">
        <v>33469</v>
      </c>
    </row>
    <row r="9535" customFormat="false" ht="15" hidden="false" customHeight="false" outlineLevel="0" collapsed="false">
      <c r="A9535" s="884" t="s">
        <v>28603</v>
      </c>
      <c r="B9535" s="884" t="n">
        <v>39402</v>
      </c>
      <c r="C9535" s="885" t="s">
        <v>33470</v>
      </c>
      <c r="D9535" s="884" t="s">
        <v>28605</v>
      </c>
      <c r="E9535" s="884" t="s">
        <v>33471</v>
      </c>
      <c r="F9535" s="884" t="s">
        <v>33471</v>
      </c>
    </row>
    <row r="9536" customFormat="false" ht="15" hidden="false" customHeight="false" outlineLevel="0" collapsed="false">
      <c r="A9536" s="884" t="s">
        <v>28603</v>
      </c>
      <c r="B9536" s="884" t="n">
        <v>39403</v>
      </c>
      <c r="C9536" s="885" t="s">
        <v>33472</v>
      </c>
      <c r="D9536" s="884" t="s">
        <v>28605</v>
      </c>
      <c r="E9536" s="884" t="s">
        <v>33473</v>
      </c>
      <c r="F9536" s="884" t="s">
        <v>33473</v>
      </c>
    </row>
    <row r="9537" customFormat="false" ht="15" hidden="false" customHeight="false" outlineLevel="0" collapsed="false">
      <c r="A9537" s="884" t="s">
        <v>28603</v>
      </c>
      <c r="B9537" s="884" t="n">
        <v>4093</v>
      </c>
      <c r="C9537" s="885" t="s">
        <v>33474</v>
      </c>
      <c r="D9537" s="884" t="s">
        <v>28608</v>
      </c>
      <c r="E9537" s="884" t="s">
        <v>18830</v>
      </c>
      <c r="F9537" s="884" t="s">
        <v>28192</v>
      </c>
    </row>
    <row r="9538" customFormat="false" ht="15" hidden="false" customHeight="false" outlineLevel="0" collapsed="false">
      <c r="A9538" s="884" t="s">
        <v>28603</v>
      </c>
      <c r="B9538" s="884" t="n">
        <v>10512</v>
      </c>
      <c r="C9538" s="885" t="s">
        <v>33475</v>
      </c>
      <c r="D9538" s="884" t="s">
        <v>28853</v>
      </c>
      <c r="E9538" s="884" t="s">
        <v>33476</v>
      </c>
      <c r="F9538" s="884" t="s">
        <v>33477</v>
      </c>
    </row>
    <row r="9539" customFormat="false" ht="15" hidden="false" customHeight="false" outlineLevel="0" collapsed="false">
      <c r="A9539" s="884" t="s">
        <v>28603</v>
      </c>
      <c r="B9539" s="884" t="n">
        <v>20020</v>
      </c>
      <c r="C9539" s="885" t="s">
        <v>33478</v>
      </c>
      <c r="D9539" s="884" t="s">
        <v>28608</v>
      </c>
      <c r="E9539" s="884" t="s">
        <v>18830</v>
      </c>
      <c r="F9539" s="884" t="s">
        <v>28192</v>
      </c>
    </row>
    <row r="9540" customFormat="false" ht="15" hidden="false" customHeight="false" outlineLevel="0" collapsed="false">
      <c r="A9540" s="884" t="s">
        <v>28603</v>
      </c>
      <c r="B9540" s="884" t="n">
        <v>4094</v>
      </c>
      <c r="C9540" s="885" t="s">
        <v>33479</v>
      </c>
      <c r="D9540" s="884" t="s">
        <v>28608</v>
      </c>
      <c r="E9540" s="884" t="s">
        <v>18830</v>
      </c>
      <c r="F9540" s="884" t="s">
        <v>28192</v>
      </c>
    </row>
    <row r="9541" customFormat="false" ht="15" hidden="false" customHeight="false" outlineLevel="0" collapsed="false">
      <c r="A9541" s="884" t="s">
        <v>28603</v>
      </c>
      <c r="B9541" s="884" t="n">
        <v>41038</v>
      </c>
      <c r="C9541" s="885" t="s">
        <v>33480</v>
      </c>
      <c r="D9541" s="884" t="s">
        <v>28853</v>
      </c>
      <c r="E9541" s="884" t="s">
        <v>33481</v>
      </c>
      <c r="F9541" s="884" t="s">
        <v>33482</v>
      </c>
    </row>
    <row r="9542" customFormat="false" ht="15" hidden="false" customHeight="false" outlineLevel="0" collapsed="false">
      <c r="A9542" s="884" t="s">
        <v>28603</v>
      </c>
      <c r="B9542" s="884" t="n">
        <v>40988</v>
      </c>
      <c r="C9542" s="885" t="s">
        <v>33483</v>
      </c>
      <c r="D9542" s="884" t="s">
        <v>28853</v>
      </c>
      <c r="E9542" s="884" t="s">
        <v>33484</v>
      </c>
      <c r="F9542" s="884" t="s">
        <v>33485</v>
      </c>
    </row>
    <row r="9543" customFormat="false" ht="15" hidden="false" customHeight="false" outlineLevel="0" collapsed="false">
      <c r="A9543" s="884" t="s">
        <v>28603</v>
      </c>
      <c r="B9543" s="884" t="n">
        <v>40990</v>
      </c>
      <c r="C9543" s="885" t="s">
        <v>33486</v>
      </c>
      <c r="D9543" s="884" t="s">
        <v>28853</v>
      </c>
      <c r="E9543" s="884" t="s">
        <v>33487</v>
      </c>
      <c r="F9543" s="884" t="s">
        <v>33488</v>
      </c>
    </row>
    <row r="9544" customFormat="false" ht="15" hidden="false" customHeight="false" outlineLevel="0" collapsed="false">
      <c r="A9544" s="884" t="s">
        <v>28603</v>
      </c>
      <c r="B9544" s="884" t="n">
        <v>40994</v>
      </c>
      <c r="C9544" s="885" t="s">
        <v>33489</v>
      </c>
      <c r="D9544" s="884" t="s">
        <v>28853</v>
      </c>
      <c r="E9544" s="884" t="s">
        <v>33484</v>
      </c>
      <c r="F9544" s="884" t="s">
        <v>33485</v>
      </c>
    </row>
    <row r="9545" customFormat="false" ht="15" hidden="false" customHeight="false" outlineLevel="0" collapsed="false">
      <c r="A9545" s="884" t="s">
        <v>28603</v>
      </c>
      <c r="B9545" s="884" t="n">
        <v>4095</v>
      </c>
      <c r="C9545" s="885" t="s">
        <v>33490</v>
      </c>
      <c r="D9545" s="884" t="s">
        <v>28608</v>
      </c>
      <c r="E9545" s="884" t="s">
        <v>22247</v>
      </c>
      <c r="F9545" s="884" t="s">
        <v>21196</v>
      </c>
    </row>
    <row r="9546" customFormat="false" ht="15" hidden="false" customHeight="false" outlineLevel="0" collapsed="false">
      <c r="A9546" s="884" t="s">
        <v>28603</v>
      </c>
      <c r="B9546" s="884" t="n">
        <v>4097</v>
      </c>
      <c r="C9546" s="885" t="s">
        <v>33491</v>
      </c>
      <c r="D9546" s="884" t="s">
        <v>28608</v>
      </c>
      <c r="E9546" s="884" t="s">
        <v>18830</v>
      </c>
      <c r="F9546" s="884" t="s">
        <v>28192</v>
      </c>
    </row>
    <row r="9547" customFormat="false" ht="15" hidden="false" customHeight="false" outlineLevel="0" collapsed="false">
      <c r="A9547" s="884" t="s">
        <v>28603</v>
      </c>
      <c r="B9547" s="884" t="n">
        <v>40992</v>
      </c>
      <c r="C9547" s="885" t="s">
        <v>33492</v>
      </c>
      <c r="D9547" s="884" t="s">
        <v>28853</v>
      </c>
      <c r="E9547" s="884" t="s">
        <v>33493</v>
      </c>
      <c r="F9547" s="884" t="s">
        <v>33494</v>
      </c>
    </row>
    <row r="9548" customFormat="false" ht="15" hidden="false" customHeight="false" outlineLevel="0" collapsed="false">
      <c r="A9548" s="884" t="s">
        <v>28603</v>
      </c>
      <c r="B9548" s="884" t="n">
        <v>4096</v>
      </c>
      <c r="C9548" s="885" t="s">
        <v>33495</v>
      </c>
      <c r="D9548" s="884" t="s">
        <v>28608</v>
      </c>
      <c r="E9548" s="884" t="s">
        <v>8732</v>
      </c>
      <c r="F9548" s="884" t="s">
        <v>19761</v>
      </c>
    </row>
    <row r="9549" customFormat="false" ht="15" hidden="false" customHeight="false" outlineLevel="0" collapsed="false">
      <c r="A9549" s="884" t="s">
        <v>28603</v>
      </c>
      <c r="B9549" s="884" t="n">
        <v>13955</v>
      </c>
      <c r="C9549" s="885" t="s">
        <v>33496</v>
      </c>
      <c r="D9549" s="884" t="s">
        <v>28605</v>
      </c>
      <c r="E9549" s="884" t="s">
        <v>33497</v>
      </c>
      <c r="F9549" s="884" t="s">
        <v>33497</v>
      </c>
    </row>
    <row r="9550" customFormat="false" ht="15" hidden="false" customHeight="false" outlineLevel="0" collapsed="false">
      <c r="A9550" s="884" t="s">
        <v>28603</v>
      </c>
      <c r="B9550" s="884" t="n">
        <v>4114</v>
      </c>
      <c r="C9550" s="885" t="s">
        <v>33498</v>
      </c>
      <c r="D9550" s="884" t="s">
        <v>28605</v>
      </c>
      <c r="E9550" s="884" t="s">
        <v>33499</v>
      </c>
      <c r="F9550" s="884" t="s">
        <v>33499</v>
      </c>
    </row>
    <row r="9551" customFormat="false" ht="15" hidden="false" customHeight="false" outlineLevel="0" collapsed="false">
      <c r="A9551" s="884" t="s">
        <v>28603</v>
      </c>
      <c r="B9551" s="884" t="n">
        <v>36797</v>
      </c>
      <c r="C9551" s="885" t="s">
        <v>33500</v>
      </c>
      <c r="D9551" s="884" t="s">
        <v>28605</v>
      </c>
      <c r="E9551" s="884" t="s">
        <v>20884</v>
      </c>
      <c r="F9551" s="884" t="s">
        <v>20884</v>
      </c>
    </row>
    <row r="9552" customFormat="false" ht="15" hidden="false" customHeight="false" outlineLevel="0" collapsed="false">
      <c r="A9552" s="884" t="s">
        <v>28603</v>
      </c>
      <c r="B9552" s="884" t="n">
        <v>4107</v>
      </c>
      <c r="C9552" s="885" t="s">
        <v>33501</v>
      </c>
      <c r="D9552" s="884" t="s">
        <v>28605</v>
      </c>
      <c r="E9552" s="884" t="s">
        <v>25605</v>
      </c>
      <c r="F9552" s="884" t="s">
        <v>25605</v>
      </c>
    </row>
    <row r="9553" customFormat="false" ht="15" hidden="false" customHeight="false" outlineLevel="0" collapsed="false">
      <c r="A9553" s="884" t="s">
        <v>28603</v>
      </c>
      <c r="B9553" s="884" t="n">
        <v>36799</v>
      </c>
      <c r="C9553" s="885" t="s">
        <v>33502</v>
      </c>
      <c r="D9553" s="884" t="s">
        <v>28605</v>
      </c>
      <c r="E9553" s="884" t="s">
        <v>33503</v>
      </c>
      <c r="F9553" s="884" t="s">
        <v>33503</v>
      </c>
    </row>
    <row r="9554" customFormat="false" ht="15" hidden="false" customHeight="false" outlineLevel="0" collapsed="false">
      <c r="A9554" s="884" t="s">
        <v>28603</v>
      </c>
      <c r="B9554" s="884" t="n">
        <v>4108</v>
      </c>
      <c r="C9554" s="885" t="s">
        <v>33504</v>
      </c>
      <c r="D9554" s="884" t="s">
        <v>28605</v>
      </c>
      <c r="E9554" s="884" t="s">
        <v>21336</v>
      </c>
      <c r="F9554" s="884" t="s">
        <v>21336</v>
      </c>
    </row>
    <row r="9555" customFormat="false" ht="15" hidden="false" customHeight="false" outlineLevel="0" collapsed="false">
      <c r="A9555" s="884" t="s">
        <v>28603</v>
      </c>
      <c r="B9555" s="884" t="n">
        <v>4102</v>
      </c>
      <c r="C9555" s="885" t="s">
        <v>33505</v>
      </c>
      <c r="D9555" s="884" t="s">
        <v>28605</v>
      </c>
      <c r="E9555" s="884" t="s">
        <v>33506</v>
      </c>
      <c r="F9555" s="884" t="s">
        <v>33506</v>
      </c>
    </row>
    <row r="9556" customFormat="false" ht="23.25" hidden="false" customHeight="false" outlineLevel="0" collapsed="false">
      <c r="A9556" s="884" t="s">
        <v>28603</v>
      </c>
      <c r="B9556" s="884" t="n">
        <v>10826</v>
      </c>
      <c r="C9556" s="885" t="s">
        <v>33507</v>
      </c>
      <c r="D9556" s="884" t="s">
        <v>28605</v>
      </c>
      <c r="E9556" s="884" t="s">
        <v>33508</v>
      </c>
      <c r="F9556" s="884" t="s">
        <v>33508</v>
      </c>
    </row>
    <row r="9557" customFormat="false" ht="15" hidden="false" customHeight="false" outlineLevel="0" collapsed="false">
      <c r="A9557" s="884" t="s">
        <v>28603</v>
      </c>
      <c r="B9557" s="884" t="n">
        <v>365</v>
      </c>
      <c r="C9557" s="885" t="s">
        <v>33509</v>
      </c>
      <c r="D9557" s="884" t="s">
        <v>28605</v>
      </c>
      <c r="E9557" s="884" t="s">
        <v>33510</v>
      </c>
      <c r="F9557" s="884" t="s">
        <v>33510</v>
      </c>
    </row>
    <row r="9558" customFormat="false" ht="15" hidden="false" customHeight="false" outlineLevel="0" collapsed="false">
      <c r="A9558" s="884" t="s">
        <v>28603</v>
      </c>
      <c r="B9558" s="884" t="n">
        <v>38639</v>
      </c>
      <c r="C9558" s="885" t="s">
        <v>33511</v>
      </c>
      <c r="D9558" s="884" t="s">
        <v>28605</v>
      </c>
      <c r="E9558" s="884" t="s">
        <v>33512</v>
      </c>
      <c r="F9558" s="884" t="s">
        <v>33512</v>
      </c>
    </row>
    <row r="9559" customFormat="false" ht="15" hidden="false" customHeight="false" outlineLevel="0" collapsed="false">
      <c r="A9559" s="884" t="s">
        <v>28603</v>
      </c>
      <c r="B9559" s="884" t="n">
        <v>38640</v>
      </c>
      <c r="C9559" s="885" t="s">
        <v>33513</v>
      </c>
      <c r="D9559" s="884" t="s">
        <v>28605</v>
      </c>
      <c r="E9559" s="884" t="s">
        <v>11884</v>
      </c>
      <c r="F9559" s="884" t="s">
        <v>11884</v>
      </c>
    </row>
    <row r="9560" customFormat="false" ht="23.25" hidden="false" customHeight="false" outlineLevel="0" collapsed="false">
      <c r="A9560" s="884" t="s">
        <v>28603</v>
      </c>
      <c r="B9560" s="884" t="n">
        <v>358</v>
      </c>
      <c r="C9560" s="885" t="s">
        <v>33514</v>
      </c>
      <c r="D9560" s="884" t="s">
        <v>28605</v>
      </c>
      <c r="E9560" s="884" t="s">
        <v>33515</v>
      </c>
      <c r="F9560" s="884" t="s">
        <v>33515</v>
      </c>
    </row>
    <row r="9561" customFormat="false" ht="23.25" hidden="false" customHeight="false" outlineLevel="0" collapsed="false">
      <c r="A9561" s="884" t="s">
        <v>28603</v>
      </c>
      <c r="B9561" s="884" t="n">
        <v>359</v>
      </c>
      <c r="C9561" s="885" t="s">
        <v>33516</v>
      </c>
      <c r="D9561" s="884" t="s">
        <v>28605</v>
      </c>
      <c r="E9561" s="884" t="s">
        <v>33517</v>
      </c>
      <c r="F9561" s="884" t="s">
        <v>33517</v>
      </c>
    </row>
    <row r="9562" customFormat="false" ht="15" hidden="false" customHeight="false" outlineLevel="0" collapsed="false">
      <c r="A9562" s="884" t="s">
        <v>28603</v>
      </c>
      <c r="B9562" s="884" t="n">
        <v>38641</v>
      </c>
      <c r="C9562" s="885" t="s">
        <v>33518</v>
      </c>
      <c r="D9562" s="884" t="s">
        <v>28605</v>
      </c>
      <c r="E9562" s="884" t="s">
        <v>33519</v>
      </c>
      <c r="F9562" s="884" t="s">
        <v>33519</v>
      </c>
    </row>
    <row r="9563" customFormat="false" ht="23.25" hidden="false" customHeight="false" outlineLevel="0" collapsed="false">
      <c r="A9563" s="884" t="s">
        <v>28603</v>
      </c>
      <c r="B9563" s="884" t="n">
        <v>360</v>
      </c>
      <c r="C9563" s="885" t="s">
        <v>33520</v>
      </c>
      <c r="D9563" s="884" t="s">
        <v>28605</v>
      </c>
      <c r="E9563" s="884" t="s">
        <v>28910</v>
      </c>
      <c r="F9563" s="884" t="s">
        <v>28910</v>
      </c>
    </row>
    <row r="9564" customFormat="false" ht="23.25" hidden="false" customHeight="false" outlineLevel="0" collapsed="false">
      <c r="A9564" s="884" t="s">
        <v>28603</v>
      </c>
      <c r="B9564" s="884" t="n">
        <v>4127</v>
      </c>
      <c r="C9564" s="885" t="s">
        <v>33521</v>
      </c>
      <c r="D9564" s="884" t="s">
        <v>28605</v>
      </c>
      <c r="E9564" s="884" t="s">
        <v>20839</v>
      </c>
      <c r="F9564" s="884" t="s">
        <v>20839</v>
      </c>
    </row>
    <row r="9565" customFormat="false" ht="23.25" hidden="false" customHeight="false" outlineLevel="0" collapsed="false">
      <c r="A9565" s="884" t="s">
        <v>28603</v>
      </c>
      <c r="B9565" s="884" t="n">
        <v>4154</v>
      </c>
      <c r="C9565" s="885" t="s">
        <v>33522</v>
      </c>
      <c r="D9565" s="884" t="s">
        <v>28605</v>
      </c>
      <c r="E9565" s="884" t="s">
        <v>33523</v>
      </c>
      <c r="F9565" s="884" t="s">
        <v>33523</v>
      </c>
    </row>
    <row r="9566" customFormat="false" ht="23.25" hidden="false" customHeight="false" outlineLevel="0" collapsed="false">
      <c r="A9566" s="884" t="s">
        <v>28603</v>
      </c>
      <c r="B9566" s="884" t="n">
        <v>4168</v>
      </c>
      <c r="C9566" s="885" t="s">
        <v>33524</v>
      </c>
      <c r="D9566" s="884" t="s">
        <v>28605</v>
      </c>
      <c r="E9566" s="884" t="s">
        <v>33525</v>
      </c>
      <c r="F9566" s="884" t="s">
        <v>33525</v>
      </c>
    </row>
    <row r="9567" customFormat="false" ht="23.25" hidden="false" customHeight="false" outlineLevel="0" collapsed="false">
      <c r="A9567" s="884" t="s">
        <v>28603</v>
      </c>
      <c r="B9567" s="884" t="n">
        <v>4161</v>
      </c>
      <c r="C9567" s="885" t="s">
        <v>33526</v>
      </c>
      <c r="D9567" s="884" t="s">
        <v>28605</v>
      </c>
      <c r="E9567" s="884" t="s">
        <v>33527</v>
      </c>
      <c r="F9567" s="884" t="s">
        <v>33527</v>
      </c>
    </row>
    <row r="9568" customFormat="false" ht="15" hidden="false" customHeight="false" outlineLevel="0" collapsed="false">
      <c r="A9568" s="884" t="s">
        <v>28603</v>
      </c>
      <c r="B9568" s="884" t="n">
        <v>4214</v>
      </c>
      <c r="C9568" s="885" t="s">
        <v>33528</v>
      </c>
      <c r="D9568" s="884" t="s">
        <v>28605</v>
      </c>
      <c r="E9568" s="884" t="s">
        <v>8836</v>
      </c>
      <c r="F9568" s="884" t="s">
        <v>8836</v>
      </c>
    </row>
    <row r="9569" customFormat="false" ht="15" hidden="false" customHeight="false" outlineLevel="0" collapsed="false">
      <c r="A9569" s="884" t="s">
        <v>28603</v>
      </c>
      <c r="B9569" s="884" t="n">
        <v>4215</v>
      </c>
      <c r="C9569" s="885" t="s">
        <v>33529</v>
      </c>
      <c r="D9569" s="884" t="s">
        <v>28605</v>
      </c>
      <c r="E9569" s="884" t="s">
        <v>23873</v>
      </c>
      <c r="F9569" s="884" t="s">
        <v>23873</v>
      </c>
    </row>
    <row r="9570" customFormat="false" ht="15" hidden="false" customHeight="false" outlineLevel="0" collapsed="false">
      <c r="A9570" s="884" t="s">
        <v>28603</v>
      </c>
      <c r="B9570" s="884" t="n">
        <v>4210</v>
      </c>
      <c r="C9570" s="885" t="s">
        <v>33530</v>
      </c>
      <c r="D9570" s="884" t="s">
        <v>28605</v>
      </c>
      <c r="E9570" s="884" t="s">
        <v>11015</v>
      </c>
      <c r="F9570" s="884" t="s">
        <v>11015</v>
      </c>
    </row>
    <row r="9571" customFormat="false" ht="15" hidden="false" customHeight="false" outlineLevel="0" collapsed="false">
      <c r="A9571" s="884" t="s">
        <v>28603</v>
      </c>
      <c r="B9571" s="884" t="n">
        <v>4212</v>
      </c>
      <c r="C9571" s="885" t="s">
        <v>33531</v>
      </c>
      <c r="D9571" s="884" t="s">
        <v>28605</v>
      </c>
      <c r="E9571" s="884" t="s">
        <v>10237</v>
      </c>
      <c r="F9571" s="884" t="s">
        <v>10237</v>
      </c>
    </row>
    <row r="9572" customFormat="false" ht="15" hidden="false" customHeight="false" outlineLevel="0" collapsed="false">
      <c r="A9572" s="884" t="s">
        <v>28603</v>
      </c>
      <c r="B9572" s="884" t="n">
        <v>4213</v>
      </c>
      <c r="C9572" s="885" t="s">
        <v>33532</v>
      </c>
      <c r="D9572" s="884" t="s">
        <v>28605</v>
      </c>
      <c r="E9572" s="884" t="s">
        <v>8911</v>
      </c>
      <c r="F9572" s="884" t="s">
        <v>8911</v>
      </c>
    </row>
    <row r="9573" customFormat="false" ht="15" hidden="false" customHeight="false" outlineLevel="0" collapsed="false">
      <c r="A9573" s="884" t="s">
        <v>28603</v>
      </c>
      <c r="B9573" s="884" t="n">
        <v>4211</v>
      </c>
      <c r="C9573" s="885" t="s">
        <v>33533</v>
      </c>
      <c r="D9573" s="884" t="s">
        <v>28605</v>
      </c>
      <c r="E9573" s="884" t="s">
        <v>9051</v>
      </c>
      <c r="F9573" s="884" t="s">
        <v>9051</v>
      </c>
    </row>
    <row r="9574" customFormat="false" ht="15" hidden="false" customHeight="false" outlineLevel="0" collapsed="false">
      <c r="A9574" s="884" t="s">
        <v>28603</v>
      </c>
      <c r="B9574" s="884" t="n">
        <v>4209</v>
      </c>
      <c r="C9574" s="885" t="s">
        <v>33534</v>
      </c>
      <c r="D9574" s="884" t="s">
        <v>28605</v>
      </c>
      <c r="E9574" s="884" t="s">
        <v>22141</v>
      </c>
      <c r="F9574" s="884" t="s">
        <v>22141</v>
      </c>
    </row>
    <row r="9575" customFormat="false" ht="15" hidden="false" customHeight="false" outlineLevel="0" collapsed="false">
      <c r="A9575" s="884" t="s">
        <v>28603</v>
      </c>
      <c r="B9575" s="884" t="n">
        <v>4180</v>
      </c>
      <c r="C9575" s="885" t="s">
        <v>33535</v>
      </c>
      <c r="D9575" s="884" t="s">
        <v>28605</v>
      </c>
      <c r="E9575" s="884" t="s">
        <v>33536</v>
      </c>
      <c r="F9575" s="884" t="s">
        <v>33536</v>
      </c>
    </row>
    <row r="9576" customFormat="false" ht="15" hidden="false" customHeight="false" outlineLevel="0" collapsed="false">
      <c r="A9576" s="884" t="s">
        <v>28603</v>
      </c>
      <c r="B9576" s="884" t="n">
        <v>4177</v>
      </c>
      <c r="C9576" s="885" t="s">
        <v>33537</v>
      </c>
      <c r="D9576" s="884" t="s">
        <v>28605</v>
      </c>
      <c r="E9576" s="884" t="s">
        <v>10903</v>
      </c>
      <c r="F9576" s="884" t="s">
        <v>10903</v>
      </c>
    </row>
    <row r="9577" customFormat="false" ht="15" hidden="false" customHeight="false" outlineLevel="0" collapsed="false">
      <c r="A9577" s="884" t="s">
        <v>28603</v>
      </c>
      <c r="B9577" s="884" t="n">
        <v>4179</v>
      </c>
      <c r="C9577" s="885" t="s">
        <v>33538</v>
      </c>
      <c r="D9577" s="884" t="s">
        <v>28605</v>
      </c>
      <c r="E9577" s="884" t="s">
        <v>15841</v>
      </c>
      <c r="F9577" s="884" t="s">
        <v>15841</v>
      </c>
    </row>
    <row r="9578" customFormat="false" ht="15" hidden="false" customHeight="false" outlineLevel="0" collapsed="false">
      <c r="A9578" s="884" t="s">
        <v>28603</v>
      </c>
      <c r="B9578" s="884" t="n">
        <v>4208</v>
      </c>
      <c r="C9578" s="885" t="s">
        <v>33539</v>
      </c>
      <c r="D9578" s="884" t="s">
        <v>28605</v>
      </c>
      <c r="E9578" s="884" t="s">
        <v>18736</v>
      </c>
      <c r="F9578" s="884" t="s">
        <v>18736</v>
      </c>
    </row>
    <row r="9579" customFormat="false" ht="15" hidden="false" customHeight="false" outlineLevel="0" collapsed="false">
      <c r="A9579" s="884" t="s">
        <v>28603</v>
      </c>
      <c r="B9579" s="884" t="n">
        <v>4181</v>
      </c>
      <c r="C9579" s="885" t="s">
        <v>33540</v>
      </c>
      <c r="D9579" s="884" t="s">
        <v>28605</v>
      </c>
      <c r="E9579" s="884" t="s">
        <v>12318</v>
      </c>
      <c r="F9579" s="884" t="s">
        <v>12318</v>
      </c>
    </row>
    <row r="9580" customFormat="false" ht="15" hidden="false" customHeight="false" outlineLevel="0" collapsed="false">
      <c r="A9580" s="884" t="s">
        <v>28603</v>
      </c>
      <c r="B9580" s="884" t="n">
        <v>4178</v>
      </c>
      <c r="C9580" s="885" t="s">
        <v>33541</v>
      </c>
      <c r="D9580" s="884" t="s">
        <v>28605</v>
      </c>
      <c r="E9580" s="884" t="s">
        <v>8833</v>
      </c>
      <c r="F9580" s="884" t="s">
        <v>8833</v>
      </c>
    </row>
    <row r="9581" customFormat="false" ht="15" hidden="false" customHeight="false" outlineLevel="0" collapsed="false">
      <c r="A9581" s="884" t="s">
        <v>28603</v>
      </c>
      <c r="B9581" s="884" t="n">
        <v>4182</v>
      </c>
      <c r="C9581" s="885" t="s">
        <v>33542</v>
      </c>
      <c r="D9581" s="884" t="s">
        <v>28605</v>
      </c>
      <c r="E9581" s="884" t="s">
        <v>33543</v>
      </c>
      <c r="F9581" s="884" t="s">
        <v>33543</v>
      </c>
    </row>
    <row r="9582" customFormat="false" ht="15" hidden="false" customHeight="false" outlineLevel="0" collapsed="false">
      <c r="A9582" s="884" t="s">
        <v>28603</v>
      </c>
      <c r="B9582" s="884" t="n">
        <v>4183</v>
      </c>
      <c r="C9582" s="885" t="s">
        <v>33544</v>
      </c>
      <c r="D9582" s="884" t="s">
        <v>28605</v>
      </c>
      <c r="E9582" s="884" t="s">
        <v>33545</v>
      </c>
      <c r="F9582" s="884" t="s">
        <v>33545</v>
      </c>
    </row>
    <row r="9583" customFormat="false" ht="15" hidden="false" customHeight="false" outlineLevel="0" collapsed="false">
      <c r="A9583" s="884" t="s">
        <v>28603</v>
      </c>
      <c r="B9583" s="884" t="n">
        <v>4184</v>
      </c>
      <c r="C9583" s="885" t="s">
        <v>33546</v>
      </c>
      <c r="D9583" s="884" t="s">
        <v>28605</v>
      </c>
      <c r="E9583" s="884" t="s">
        <v>33547</v>
      </c>
      <c r="F9583" s="884" t="s">
        <v>33547</v>
      </c>
    </row>
    <row r="9584" customFormat="false" ht="15" hidden="false" customHeight="false" outlineLevel="0" collapsed="false">
      <c r="A9584" s="884" t="s">
        <v>28603</v>
      </c>
      <c r="B9584" s="884" t="n">
        <v>4185</v>
      </c>
      <c r="C9584" s="885" t="s">
        <v>33548</v>
      </c>
      <c r="D9584" s="884" t="s">
        <v>28605</v>
      </c>
      <c r="E9584" s="884" t="s">
        <v>33549</v>
      </c>
      <c r="F9584" s="884" t="s">
        <v>33549</v>
      </c>
    </row>
    <row r="9585" customFormat="false" ht="15" hidden="false" customHeight="false" outlineLevel="0" collapsed="false">
      <c r="A9585" s="884" t="s">
        <v>28603</v>
      </c>
      <c r="B9585" s="884" t="n">
        <v>4205</v>
      </c>
      <c r="C9585" s="885" t="s">
        <v>33550</v>
      </c>
      <c r="D9585" s="884" t="s">
        <v>28605</v>
      </c>
      <c r="E9585" s="884" t="s">
        <v>20566</v>
      </c>
      <c r="F9585" s="884" t="s">
        <v>20566</v>
      </c>
    </row>
    <row r="9586" customFormat="false" ht="15" hidden="false" customHeight="false" outlineLevel="0" collapsed="false">
      <c r="A9586" s="884" t="s">
        <v>28603</v>
      </c>
      <c r="B9586" s="884" t="n">
        <v>4192</v>
      </c>
      <c r="C9586" s="885" t="s">
        <v>33551</v>
      </c>
      <c r="D9586" s="884" t="s">
        <v>28605</v>
      </c>
      <c r="E9586" s="884" t="s">
        <v>20566</v>
      </c>
      <c r="F9586" s="884" t="s">
        <v>20566</v>
      </c>
    </row>
    <row r="9587" customFormat="false" ht="15" hidden="false" customHeight="false" outlineLevel="0" collapsed="false">
      <c r="A9587" s="884" t="s">
        <v>28603</v>
      </c>
      <c r="B9587" s="884" t="n">
        <v>4191</v>
      </c>
      <c r="C9587" s="885" t="s">
        <v>33552</v>
      </c>
      <c r="D9587" s="884" t="s">
        <v>28605</v>
      </c>
      <c r="E9587" s="884" t="s">
        <v>20566</v>
      </c>
      <c r="F9587" s="884" t="s">
        <v>20566</v>
      </c>
    </row>
    <row r="9588" customFormat="false" ht="15" hidden="false" customHeight="false" outlineLevel="0" collapsed="false">
      <c r="A9588" s="884" t="s">
        <v>28603</v>
      </c>
      <c r="B9588" s="884" t="n">
        <v>4207</v>
      </c>
      <c r="C9588" s="885" t="s">
        <v>33553</v>
      </c>
      <c r="D9588" s="884" t="s">
        <v>28605</v>
      </c>
      <c r="E9588" s="884" t="s">
        <v>21557</v>
      </c>
      <c r="F9588" s="884" t="s">
        <v>21557</v>
      </c>
    </row>
    <row r="9589" customFormat="false" ht="15" hidden="false" customHeight="false" outlineLevel="0" collapsed="false">
      <c r="A9589" s="884" t="s">
        <v>28603</v>
      </c>
      <c r="B9589" s="884" t="n">
        <v>4206</v>
      </c>
      <c r="C9589" s="885" t="s">
        <v>33554</v>
      </c>
      <c r="D9589" s="884" t="s">
        <v>28605</v>
      </c>
      <c r="E9589" s="884" t="s">
        <v>19573</v>
      </c>
      <c r="F9589" s="884" t="s">
        <v>19573</v>
      </c>
    </row>
    <row r="9590" customFormat="false" ht="15" hidden="false" customHeight="false" outlineLevel="0" collapsed="false">
      <c r="A9590" s="884" t="s">
        <v>28603</v>
      </c>
      <c r="B9590" s="884" t="n">
        <v>4190</v>
      </c>
      <c r="C9590" s="885" t="s">
        <v>33555</v>
      </c>
      <c r="D9590" s="884" t="s">
        <v>28605</v>
      </c>
      <c r="E9590" s="884" t="s">
        <v>19573</v>
      </c>
      <c r="F9590" s="884" t="s">
        <v>19573</v>
      </c>
    </row>
    <row r="9591" customFormat="false" ht="15" hidden="false" customHeight="false" outlineLevel="0" collapsed="false">
      <c r="A9591" s="884" t="s">
        <v>28603</v>
      </c>
      <c r="B9591" s="884" t="n">
        <v>4186</v>
      </c>
      <c r="C9591" s="885" t="s">
        <v>33556</v>
      </c>
      <c r="D9591" s="884" t="s">
        <v>28605</v>
      </c>
      <c r="E9591" s="884" t="s">
        <v>9048</v>
      </c>
      <c r="F9591" s="884" t="s">
        <v>9048</v>
      </c>
    </row>
    <row r="9592" customFormat="false" ht="15" hidden="false" customHeight="false" outlineLevel="0" collapsed="false">
      <c r="A9592" s="884" t="s">
        <v>28603</v>
      </c>
      <c r="B9592" s="884" t="n">
        <v>4188</v>
      </c>
      <c r="C9592" s="885" t="s">
        <v>33557</v>
      </c>
      <c r="D9592" s="884" t="s">
        <v>28605</v>
      </c>
      <c r="E9592" s="884" t="s">
        <v>17025</v>
      </c>
      <c r="F9592" s="884" t="s">
        <v>17025</v>
      </c>
    </row>
    <row r="9593" customFormat="false" ht="15" hidden="false" customHeight="false" outlineLevel="0" collapsed="false">
      <c r="A9593" s="884" t="s">
        <v>28603</v>
      </c>
      <c r="B9593" s="884" t="n">
        <v>4189</v>
      </c>
      <c r="C9593" s="885" t="s">
        <v>33558</v>
      </c>
      <c r="D9593" s="884" t="s">
        <v>28605</v>
      </c>
      <c r="E9593" s="884" t="s">
        <v>17025</v>
      </c>
      <c r="F9593" s="884" t="s">
        <v>17025</v>
      </c>
    </row>
    <row r="9594" customFormat="false" ht="15" hidden="false" customHeight="false" outlineLevel="0" collapsed="false">
      <c r="A9594" s="884" t="s">
        <v>28603</v>
      </c>
      <c r="B9594" s="884" t="n">
        <v>4197</v>
      </c>
      <c r="C9594" s="885" t="s">
        <v>33559</v>
      </c>
      <c r="D9594" s="884" t="s">
        <v>28605</v>
      </c>
      <c r="E9594" s="884" t="s">
        <v>33560</v>
      </c>
      <c r="F9594" s="884" t="s">
        <v>33560</v>
      </c>
    </row>
    <row r="9595" customFormat="false" ht="15" hidden="false" customHeight="false" outlineLevel="0" collapsed="false">
      <c r="A9595" s="884" t="s">
        <v>28603</v>
      </c>
      <c r="B9595" s="884" t="n">
        <v>4194</v>
      </c>
      <c r="C9595" s="885" t="s">
        <v>33561</v>
      </c>
      <c r="D9595" s="884" t="s">
        <v>28605</v>
      </c>
      <c r="E9595" s="884" t="s">
        <v>27424</v>
      </c>
      <c r="F9595" s="884" t="s">
        <v>27424</v>
      </c>
    </row>
    <row r="9596" customFormat="false" ht="15" hidden="false" customHeight="false" outlineLevel="0" collapsed="false">
      <c r="A9596" s="884" t="s">
        <v>28603</v>
      </c>
      <c r="B9596" s="884" t="n">
        <v>4193</v>
      </c>
      <c r="C9596" s="885" t="s">
        <v>33562</v>
      </c>
      <c r="D9596" s="884" t="s">
        <v>28605</v>
      </c>
      <c r="E9596" s="884" t="s">
        <v>27424</v>
      </c>
      <c r="F9596" s="884" t="s">
        <v>27424</v>
      </c>
    </row>
    <row r="9597" customFormat="false" ht="15" hidden="false" customHeight="false" outlineLevel="0" collapsed="false">
      <c r="A9597" s="884" t="s">
        <v>28603</v>
      </c>
      <c r="B9597" s="884" t="n">
        <v>4204</v>
      </c>
      <c r="C9597" s="885" t="s">
        <v>33563</v>
      </c>
      <c r="D9597" s="884" t="s">
        <v>28605</v>
      </c>
      <c r="E9597" s="884" t="s">
        <v>27424</v>
      </c>
      <c r="F9597" s="884" t="s">
        <v>27424</v>
      </c>
    </row>
    <row r="9598" customFormat="false" ht="15" hidden="false" customHeight="false" outlineLevel="0" collapsed="false">
      <c r="A9598" s="884" t="s">
        <v>28603</v>
      </c>
      <c r="B9598" s="884" t="n">
        <v>4187</v>
      </c>
      <c r="C9598" s="885" t="s">
        <v>33564</v>
      </c>
      <c r="D9598" s="884" t="s">
        <v>28605</v>
      </c>
      <c r="E9598" s="884" t="s">
        <v>33565</v>
      </c>
      <c r="F9598" s="884" t="s">
        <v>33565</v>
      </c>
    </row>
    <row r="9599" customFormat="false" ht="15" hidden="false" customHeight="false" outlineLevel="0" collapsed="false">
      <c r="A9599" s="884" t="s">
        <v>28603</v>
      </c>
      <c r="B9599" s="884" t="n">
        <v>4202</v>
      </c>
      <c r="C9599" s="885" t="s">
        <v>33566</v>
      </c>
      <c r="D9599" s="884" t="s">
        <v>28605</v>
      </c>
      <c r="E9599" s="884" t="s">
        <v>33567</v>
      </c>
      <c r="F9599" s="884" t="s">
        <v>33567</v>
      </c>
    </row>
    <row r="9600" customFormat="false" ht="15" hidden="false" customHeight="false" outlineLevel="0" collapsed="false">
      <c r="A9600" s="884" t="s">
        <v>28603</v>
      </c>
      <c r="B9600" s="884" t="n">
        <v>4203</v>
      </c>
      <c r="C9600" s="885" t="s">
        <v>33568</v>
      </c>
      <c r="D9600" s="884" t="s">
        <v>28605</v>
      </c>
      <c r="E9600" s="884" t="s">
        <v>22505</v>
      </c>
      <c r="F9600" s="884" t="s">
        <v>22505</v>
      </c>
    </row>
    <row r="9601" customFormat="false" ht="15" hidden="false" customHeight="false" outlineLevel="0" collapsed="false">
      <c r="A9601" s="884" t="s">
        <v>28603</v>
      </c>
      <c r="B9601" s="884" t="n">
        <v>40356</v>
      </c>
      <c r="C9601" s="885" t="s">
        <v>33569</v>
      </c>
      <c r="D9601" s="884" t="s">
        <v>28605</v>
      </c>
      <c r="E9601" s="884" t="s">
        <v>33565</v>
      </c>
      <c r="F9601" s="884" t="s">
        <v>33565</v>
      </c>
    </row>
    <row r="9602" customFormat="false" ht="15" hidden="false" customHeight="false" outlineLevel="0" collapsed="false">
      <c r="A9602" s="884" t="s">
        <v>28603</v>
      </c>
      <c r="B9602" s="884" t="n">
        <v>40359</v>
      </c>
      <c r="C9602" s="885" t="s">
        <v>33570</v>
      </c>
      <c r="D9602" s="884" t="s">
        <v>28605</v>
      </c>
      <c r="E9602" s="884" t="s">
        <v>9860</v>
      </c>
      <c r="F9602" s="884" t="s">
        <v>9860</v>
      </c>
    </row>
    <row r="9603" customFormat="false" ht="15" hidden="false" customHeight="false" outlineLevel="0" collapsed="false">
      <c r="A9603" s="884" t="s">
        <v>28603</v>
      </c>
      <c r="B9603" s="884" t="n">
        <v>40362</v>
      </c>
      <c r="C9603" s="885" t="s">
        <v>33571</v>
      </c>
      <c r="D9603" s="884" t="s">
        <v>28605</v>
      </c>
      <c r="E9603" s="884" t="s">
        <v>31494</v>
      </c>
      <c r="F9603" s="884" t="s">
        <v>31494</v>
      </c>
    </row>
    <row r="9604" customFormat="false" ht="15" hidden="false" customHeight="false" outlineLevel="0" collapsed="false">
      <c r="A9604" s="884" t="s">
        <v>28603</v>
      </c>
      <c r="B9604" s="884" t="n">
        <v>40365</v>
      </c>
      <c r="C9604" s="885" t="s">
        <v>33572</v>
      </c>
      <c r="D9604" s="884" t="s">
        <v>28605</v>
      </c>
      <c r="E9604" s="884" t="s">
        <v>16749</v>
      </c>
      <c r="F9604" s="884" t="s">
        <v>16749</v>
      </c>
    </row>
    <row r="9605" customFormat="false" ht="15" hidden="false" customHeight="false" outlineLevel="0" collapsed="false">
      <c r="A9605" s="884" t="s">
        <v>28603</v>
      </c>
      <c r="B9605" s="884" t="n">
        <v>40368</v>
      </c>
      <c r="C9605" s="885" t="s">
        <v>33573</v>
      </c>
      <c r="D9605" s="884" t="s">
        <v>28605</v>
      </c>
      <c r="E9605" s="884" t="s">
        <v>23081</v>
      </c>
      <c r="F9605" s="884" t="s">
        <v>23081</v>
      </c>
    </row>
    <row r="9606" customFormat="false" ht="15" hidden="false" customHeight="false" outlineLevel="0" collapsed="false">
      <c r="A9606" s="884" t="s">
        <v>28603</v>
      </c>
      <c r="B9606" s="884" t="n">
        <v>40371</v>
      </c>
      <c r="C9606" s="885" t="s">
        <v>33574</v>
      </c>
      <c r="D9606" s="884" t="s">
        <v>28605</v>
      </c>
      <c r="E9606" s="884" t="s">
        <v>23200</v>
      </c>
      <c r="F9606" s="884" t="s">
        <v>23200</v>
      </c>
    </row>
    <row r="9607" customFormat="false" ht="15" hidden="false" customHeight="false" outlineLevel="0" collapsed="false">
      <c r="A9607" s="884" t="s">
        <v>28603</v>
      </c>
      <c r="B9607" s="884" t="n">
        <v>40374</v>
      </c>
      <c r="C9607" s="885" t="s">
        <v>33575</v>
      </c>
      <c r="D9607" s="884" t="s">
        <v>28605</v>
      </c>
      <c r="E9607" s="884" t="s">
        <v>33576</v>
      </c>
      <c r="F9607" s="884" t="s">
        <v>33576</v>
      </c>
    </row>
    <row r="9608" customFormat="false" ht="15" hidden="false" customHeight="false" outlineLevel="0" collapsed="false">
      <c r="A9608" s="884" t="s">
        <v>28603</v>
      </c>
      <c r="B9608" s="884" t="n">
        <v>7595</v>
      </c>
      <c r="C9608" s="885" t="s">
        <v>33577</v>
      </c>
      <c r="D9608" s="884" t="s">
        <v>28608</v>
      </c>
      <c r="E9608" s="884" t="s">
        <v>9083</v>
      </c>
      <c r="F9608" s="884" t="s">
        <v>33578</v>
      </c>
    </row>
    <row r="9609" customFormat="false" ht="15" hidden="false" customHeight="false" outlineLevel="0" collapsed="false">
      <c r="A9609" s="884" t="s">
        <v>28603</v>
      </c>
      <c r="B9609" s="884" t="n">
        <v>41094</v>
      </c>
      <c r="C9609" s="885" t="s">
        <v>33579</v>
      </c>
      <c r="D9609" s="884" t="s">
        <v>28853</v>
      </c>
      <c r="E9609" s="884" t="s">
        <v>33580</v>
      </c>
      <c r="F9609" s="884" t="s">
        <v>33581</v>
      </c>
    </row>
    <row r="9610" customFormat="false" ht="15" hidden="false" customHeight="false" outlineLevel="0" collapsed="false">
      <c r="A9610" s="884" t="s">
        <v>28603</v>
      </c>
      <c r="B9610" s="884" t="n">
        <v>38175</v>
      </c>
      <c r="C9610" s="885" t="s">
        <v>33582</v>
      </c>
      <c r="D9610" s="884" t="s">
        <v>28605</v>
      </c>
      <c r="E9610" s="884" t="s">
        <v>9382</v>
      </c>
      <c r="F9610" s="884" t="s">
        <v>9382</v>
      </c>
    </row>
    <row r="9611" customFormat="false" ht="23.25" hidden="false" customHeight="false" outlineLevel="0" collapsed="false">
      <c r="A9611" s="884" t="s">
        <v>28603</v>
      </c>
      <c r="B9611" s="884" t="n">
        <v>38176</v>
      </c>
      <c r="C9611" s="885" t="s">
        <v>33583</v>
      </c>
      <c r="D9611" s="884" t="s">
        <v>28605</v>
      </c>
      <c r="E9611" s="884" t="s">
        <v>15727</v>
      </c>
      <c r="F9611" s="884" t="s">
        <v>15727</v>
      </c>
    </row>
    <row r="9612" customFormat="false" ht="15" hidden="false" customHeight="false" outlineLevel="0" collapsed="false">
      <c r="A9612" s="884" t="s">
        <v>28603</v>
      </c>
      <c r="B9612" s="884" t="n">
        <v>36152</v>
      </c>
      <c r="C9612" s="885" t="s">
        <v>33584</v>
      </c>
      <c r="D9612" s="884" t="s">
        <v>28605</v>
      </c>
      <c r="E9612" s="884" t="s">
        <v>15922</v>
      </c>
      <c r="F9612" s="884" t="s">
        <v>15922</v>
      </c>
    </row>
    <row r="9613" customFormat="false" ht="15" hidden="false" customHeight="false" outlineLevel="0" collapsed="false">
      <c r="A9613" s="884" t="s">
        <v>28603</v>
      </c>
      <c r="B9613" s="884" t="n">
        <v>11138</v>
      </c>
      <c r="C9613" s="885" t="s">
        <v>33585</v>
      </c>
      <c r="D9613" s="884" t="s">
        <v>28692</v>
      </c>
      <c r="E9613" s="884" t="s">
        <v>33586</v>
      </c>
      <c r="F9613" s="884" t="s">
        <v>33586</v>
      </c>
    </row>
    <row r="9614" customFormat="false" ht="15" hidden="false" customHeight="false" outlineLevel="0" collapsed="false">
      <c r="A9614" s="884" t="s">
        <v>28603</v>
      </c>
      <c r="B9614" s="884" t="n">
        <v>5333</v>
      </c>
      <c r="C9614" s="885" t="s">
        <v>33587</v>
      </c>
      <c r="D9614" s="884" t="s">
        <v>28692</v>
      </c>
      <c r="E9614" s="884" t="s">
        <v>33588</v>
      </c>
      <c r="F9614" s="884" t="s">
        <v>33588</v>
      </c>
    </row>
    <row r="9615" customFormat="false" ht="15" hidden="false" customHeight="false" outlineLevel="0" collapsed="false">
      <c r="A9615" s="884" t="s">
        <v>28603</v>
      </c>
      <c r="B9615" s="884" t="n">
        <v>4221</v>
      </c>
      <c r="C9615" s="885" t="s">
        <v>33589</v>
      </c>
      <c r="D9615" s="884" t="s">
        <v>28692</v>
      </c>
      <c r="E9615" s="884" t="s">
        <v>11770</v>
      </c>
      <c r="F9615" s="884" t="s">
        <v>11770</v>
      </c>
    </row>
    <row r="9616" customFormat="false" ht="15" hidden="false" customHeight="false" outlineLevel="0" collapsed="false">
      <c r="A9616" s="884" t="s">
        <v>28603</v>
      </c>
      <c r="B9616" s="884" t="n">
        <v>4227</v>
      </c>
      <c r="C9616" s="885" t="s">
        <v>33590</v>
      </c>
      <c r="D9616" s="884" t="s">
        <v>28692</v>
      </c>
      <c r="E9616" s="884" t="s">
        <v>33591</v>
      </c>
      <c r="F9616" s="884" t="s">
        <v>33591</v>
      </c>
    </row>
    <row r="9617" customFormat="false" ht="23.25" hidden="false" customHeight="false" outlineLevel="0" collapsed="false">
      <c r="A9617" s="884" t="s">
        <v>28603</v>
      </c>
      <c r="B9617" s="884" t="n">
        <v>38170</v>
      </c>
      <c r="C9617" s="885" t="s">
        <v>33592</v>
      </c>
      <c r="D9617" s="884" t="s">
        <v>28605</v>
      </c>
      <c r="E9617" s="884" t="s">
        <v>19753</v>
      </c>
      <c r="F9617" s="884" t="s">
        <v>19753</v>
      </c>
    </row>
    <row r="9618" customFormat="false" ht="15" hidden="false" customHeight="false" outlineLevel="0" collapsed="false">
      <c r="A9618" s="884" t="s">
        <v>28603</v>
      </c>
      <c r="B9618" s="884" t="n">
        <v>4242</v>
      </c>
      <c r="C9618" s="885" t="s">
        <v>33593</v>
      </c>
      <c r="D9618" s="884" t="s">
        <v>28608</v>
      </c>
      <c r="E9618" s="884" t="s">
        <v>18830</v>
      </c>
      <c r="F9618" s="884" t="s">
        <v>28192</v>
      </c>
    </row>
    <row r="9619" customFormat="false" ht="15" hidden="false" customHeight="false" outlineLevel="0" collapsed="false">
      <c r="A9619" s="884" t="s">
        <v>28603</v>
      </c>
      <c r="B9619" s="884" t="n">
        <v>40980</v>
      </c>
      <c r="C9619" s="885" t="s">
        <v>33594</v>
      </c>
      <c r="D9619" s="884" t="s">
        <v>28853</v>
      </c>
      <c r="E9619" s="884" t="s">
        <v>33595</v>
      </c>
      <c r="F9619" s="884" t="s">
        <v>33596</v>
      </c>
    </row>
    <row r="9620" customFormat="false" ht="15" hidden="false" customHeight="false" outlineLevel="0" collapsed="false">
      <c r="A9620" s="884" t="s">
        <v>28603</v>
      </c>
      <c r="B9620" s="884" t="n">
        <v>4243</v>
      </c>
      <c r="C9620" s="885" t="s">
        <v>33597</v>
      </c>
      <c r="D9620" s="884" t="s">
        <v>28608</v>
      </c>
      <c r="E9620" s="884" t="s">
        <v>33598</v>
      </c>
      <c r="F9620" s="884" t="s">
        <v>33599</v>
      </c>
    </row>
    <row r="9621" customFormat="false" ht="15" hidden="false" customHeight="false" outlineLevel="0" collapsed="false">
      <c r="A9621" s="884" t="s">
        <v>28603</v>
      </c>
      <c r="B9621" s="884" t="n">
        <v>41031</v>
      </c>
      <c r="C9621" s="885" t="s">
        <v>33600</v>
      </c>
      <c r="D9621" s="884" t="s">
        <v>28853</v>
      </c>
      <c r="E9621" s="884" t="s">
        <v>33601</v>
      </c>
      <c r="F9621" s="884" t="s">
        <v>33602</v>
      </c>
    </row>
    <row r="9622" customFormat="false" ht="15" hidden="false" customHeight="false" outlineLevel="0" collapsed="false">
      <c r="A9622" s="884" t="s">
        <v>28603</v>
      </c>
      <c r="B9622" s="884" t="n">
        <v>37623</v>
      </c>
      <c r="C9622" s="885" t="s">
        <v>33603</v>
      </c>
      <c r="D9622" s="884" t="s">
        <v>28608</v>
      </c>
      <c r="E9622" s="884" t="s">
        <v>33604</v>
      </c>
      <c r="F9622" s="884" t="s">
        <v>20946</v>
      </c>
    </row>
    <row r="9623" customFormat="false" ht="15" hidden="false" customHeight="false" outlineLevel="0" collapsed="false">
      <c r="A9623" s="884" t="s">
        <v>28603</v>
      </c>
      <c r="B9623" s="884" t="n">
        <v>4250</v>
      </c>
      <c r="C9623" s="885" t="s">
        <v>33605</v>
      </c>
      <c r="D9623" s="884" t="s">
        <v>28608</v>
      </c>
      <c r="E9623" s="884" t="s">
        <v>33606</v>
      </c>
      <c r="F9623" s="884" t="s">
        <v>25168</v>
      </c>
    </row>
    <row r="9624" customFormat="false" ht="15" hidden="false" customHeight="false" outlineLevel="0" collapsed="false">
      <c r="A9624" s="884" t="s">
        <v>28603</v>
      </c>
      <c r="B9624" s="884" t="n">
        <v>40978</v>
      </c>
      <c r="C9624" s="885" t="s">
        <v>33607</v>
      </c>
      <c r="D9624" s="884" t="s">
        <v>28853</v>
      </c>
      <c r="E9624" s="884" t="s">
        <v>33608</v>
      </c>
      <c r="F9624" s="884" t="s">
        <v>33609</v>
      </c>
    </row>
    <row r="9625" customFormat="false" ht="15" hidden="false" customHeight="false" outlineLevel="0" collapsed="false">
      <c r="A9625" s="884" t="s">
        <v>28603</v>
      </c>
      <c r="B9625" s="884" t="n">
        <v>25960</v>
      </c>
      <c r="C9625" s="885" t="s">
        <v>33610</v>
      </c>
      <c r="D9625" s="884" t="s">
        <v>28608</v>
      </c>
      <c r="E9625" s="884" t="s">
        <v>20657</v>
      </c>
      <c r="F9625" s="884" t="s">
        <v>33447</v>
      </c>
    </row>
    <row r="9626" customFormat="false" ht="15" hidden="false" customHeight="false" outlineLevel="0" collapsed="false">
      <c r="A9626" s="884" t="s">
        <v>28603</v>
      </c>
      <c r="B9626" s="884" t="n">
        <v>41043</v>
      </c>
      <c r="C9626" s="885" t="s">
        <v>33611</v>
      </c>
      <c r="D9626" s="884" t="s">
        <v>28853</v>
      </c>
      <c r="E9626" s="884" t="s">
        <v>33612</v>
      </c>
      <c r="F9626" s="884" t="s">
        <v>33613</v>
      </c>
    </row>
    <row r="9627" customFormat="false" ht="15" hidden="false" customHeight="false" outlineLevel="0" collapsed="false">
      <c r="A9627" s="884" t="s">
        <v>28603</v>
      </c>
      <c r="B9627" s="884" t="n">
        <v>4234</v>
      </c>
      <c r="C9627" s="885" t="s">
        <v>33614</v>
      </c>
      <c r="D9627" s="884" t="s">
        <v>28608</v>
      </c>
      <c r="E9627" s="884" t="s">
        <v>33615</v>
      </c>
      <c r="F9627" s="884" t="s">
        <v>25570</v>
      </c>
    </row>
    <row r="9628" customFormat="false" ht="15" hidden="false" customHeight="false" outlineLevel="0" collapsed="false">
      <c r="A9628" s="884" t="s">
        <v>28603</v>
      </c>
      <c r="B9628" s="884" t="n">
        <v>40987</v>
      </c>
      <c r="C9628" s="885" t="s">
        <v>33616</v>
      </c>
      <c r="D9628" s="884" t="s">
        <v>28853</v>
      </c>
      <c r="E9628" s="884" t="s">
        <v>33617</v>
      </c>
      <c r="F9628" s="884" t="s">
        <v>33618</v>
      </c>
    </row>
    <row r="9629" customFormat="false" ht="15" hidden="false" customHeight="false" outlineLevel="0" collapsed="false">
      <c r="A9629" s="884" t="s">
        <v>28603</v>
      </c>
      <c r="B9629" s="884" t="n">
        <v>4253</v>
      </c>
      <c r="C9629" s="885" t="s">
        <v>33619</v>
      </c>
      <c r="D9629" s="884" t="s">
        <v>28608</v>
      </c>
      <c r="E9629" s="884" t="s">
        <v>22185</v>
      </c>
      <c r="F9629" s="884" t="s">
        <v>33620</v>
      </c>
    </row>
    <row r="9630" customFormat="false" ht="15" hidden="false" customHeight="false" outlineLevel="0" collapsed="false">
      <c r="A9630" s="884" t="s">
        <v>28603</v>
      </c>
      <c r="B9630" s="884" t="n">
        <v>40981</v>
      </c>
      <c r="C9630" s="885" t="s">
        <v>33621</v>
      </c>
      <c r="D9630" s="884" t="s">
        <v>28853</v>
      </c>
      <c r="E9630" s="884" t="s">
        <v>33622</v>
      </c>
      <c r="F9630" s="884" t="s">
        <v>33623</v>
      </c>
    </row>
    <row r="9631" customFormat="false" ht="15" hidden="false" customHeight="false" outlineLevel="0" collapsed="false">
      <c r="A9631" s="884" t="s">
        <v>28603</v>
      </c>
      <c r="B9631" s="884" t="n">
        <v>4254</v>
      </c>
      <c r="C9631" s="885" t="s">
        <v>33624</v>
      </c>
      <c r="D9631" s="884" t="s">
        <v>28608</v>
      </c>
      <c r="E9631" s="884" t="s">
        <v>10465</v>
      </c>
      <c r="F9631" s="884" t="s">
        <v>13566</v>
      </c>
    </row>
    <row r="9632" customFormat="false" ht="15" hidden="false" customHeight="false" outlineLevel="0" collapsed="false">
      <c r="A9632" s="884" t="s">
        <v>28603</v>
      </c>
      <c r="B9632" s="884" t="n">
        <v>41036</v>
      </c>
      <c r="C9632" s="885" t="s">
        <v>33625</v>
      </c>
      <c r="D9632" s="884" t="s">
        <v>28853</v>
      </c>
      <c r="E9632" s="884" t="s">
        <v>33626</v>
      </c>
      <c r="F9632" s="884" t="s">
        <v>33627</v>
      </c>
    </row>
    <row r="9633" customFormat="false" ht="15" hidden="false" customHeight="false" outlineLevel="0" collapsed="false">
      <c r="A9633" s="884" t="s">
        <v>28603</v>
      </c>
      <c r="B9633" s="884" t="n">
        <v>4251</v>
      </c>
      <c r="C9633" s="885" t="s">
        <v>33628</v>
      </c>
      <c r="D9633" s="884" t="s">
        <v>28608</v>
      </c>
      <c r="E9633" s="884" t="s">
        <v>30771</v>
      </c>
      <c r="F9633" s="884" t="s">
        <v>16753</v>
      </c>
    </row>
    <row r="9634" customFormat="false" ht="15" hidden="false" customHeight="false" outlineLevel="0" collapsed="false">
      <c r="A9634" s="884" t="s">
        <v>28603</v>
      </c>
      <c r="B9634" s="884" t="n">
        <v>40979</v>
      </c>
      <c r="C9634" s="885" t="s">
        <v>33629</v>
      </c>
      <c r="D9634" s="884" t="s">
        <v>28853</v>
      </c>
      <c r="E9634" s="884" t="s">
        <v>33630</v>
      </c>
      <c r="F9634" s="884" t="s">
        <v>33631</v>
      </c>
    </row>
    <row r="9635" customFormat="false" ht="15" hidden="false" customHeight="false" outlineLevel="0" collapsed="false">
      <c r="A9635" s="884" t="s">
        <v>28603</v>
      </c>
      <c r="B9635" s="884" t="n">
        <v>4230</v>
      </c>
      <c r="C9635" s="885" t="s">
        <v>33632</v>
      </c>
      <c r="D9635" s="884" t="s">
        <v>28608</v>
      </c>
      <c r="E9635" s="884" t="s">
        <v>28280</v>
      </c>
      <c r="F9635" s="884" t="s">
        <v>33633</v>
      </c>
    </row>
    <row r="9636" customFormat="false" ht="15" hidden="false" customHeight="false" outlineLevel="0" collapsed="false">
      <c r="A9636" s="884" t="s">
        <v>28603</v>
      </c>
      <c r="B9636" s="884" t="n">
        <v>40998</v>
      </c>
      <c r="C9636" s="885" t="s">
        <v>33634</v>
      </c>
      <c r="D9636" s="884" t="s">
        <v>28853</v>
      </c>
      <c r="E9636" s="884" t="s">
        <v>33635</v>
      </c>
      <c r="F9636" s="884" t="s">
        <v>33636</v>
      </c>
    </row>
    <row r="9637" customFormat="false" ht="15" hidden="false" customHeight="false" outlineLevel="0" collapsed="false">
      <c r="A9637" s="884" t="s">
        <v>28603</v>
      </c>
      <c r="B9637" s="884" t="n">
        <v>4257</v>
      </c>
      <c r="C9637" s="885" t="s">
        <v>33637</v>
      </c>
      <c r="D9637" s="884" t="s">
        <v>28608</v>
      </c>
      <c r="E9637" s="884" t="s">
        <v>16923</v>
      </c>
      <c r="F9637" s="884" t="s">
        <v>23648</v>
      </c>
    </row>
    <row r="9638" customFormat="false" ht="15" hidden="false" customHeight="false" outlineLevel="0" collapsed="false">
      <c r="A9638" s="884" t="s">
        <v>28603</v>
      </c>
      <c r="B9638" s="884" t="n">
        <v>40982</v>
      </c>
      <c r="C9638" s="885" t="s">
        <v>33638</v>
      </c>
      <c r="D9638" s="884" t="s">
        <v>28853</v>
      </c>
      <c r="E9638" s="884" t="s">
        <v>33639</v>
      </c>
      <c r="F9638" s="884" t="s">
        <v>33640</v>
      </c>
    </row>
    <row r="9639" customFormat="false" ht="15" hidden="false" customHeight="false" outlineLevel="0" collapsed="false">
      <c r="A9639" s="884" t="s">
        <v>28603</v>
      </c>
      <c r="B9639" s="884" t="n">
        <v>41029</v>
      </c>
      <c r="C9639" s="885" t="s">
        <v>33641</v>
      </c>
      <c r="D9639" s="884" t="s">
        <v>28853</v>
      </c>
      <c r="E9639" s="884" t="s">
        <v>33481</v>
      </c>
      <c r="F9639" s="884" t="s">
        <v>33482</v>
      </c>
    </row>
    <row r="9640" customFormat="false" ht="15" hidden="false" customHeight="false" outlineLevel="0" collapsed="false">
      <c r="A9640" s="884" t="s">
        <v>28603</v>
      </c>
      <c r="B9640" s="884" t="n">
        <v>41026</v>
      </c>
      <c r="C9640" s="885" t="s">
        <v>33642</v>
      </c>
      <c r="D9640" s="884" t="s">
        <v>28853</v>
      </c>
      <c r="E9640" s="884" t="s">
        <v>33643</v>
      </c>
      <c r="F9640" s="884" t="s">
        <v>33644</v>
      </c>
    </row>
    <row r="9641" customFormat="false" ht="15" hidden="false" customHeight="false" outlineLevel="0" collapsed="false">
      <c r="A9641" s="884" t="s">
        <v>28603</v>
      </c>
      <c r="B9641" s="884" t="n">
        <v>4240</v>
      </c>
      <c r="C9641" s="885" t="s">
        <v>33645</v>
      </c>
      <c r="D9641" s="884" t="s">
        <v>28608</v>
      </c>
      <c r="E9641" s="884" t="s">
        <v>33646</v>
      </c>
      <c r="F9641" s="884" t="s">
        <v>33647</v>
      </c>
    </row>
    <row r="9642" customFormat="false" ht="15" hidden="false" customHeight="false" outlineLevel="0" collapsed="false">
      <c r="A9642" s="884" t="s">
        <v>28603</v>
      </c>
      <c r="B9642" s="884" t="n">
        <v>4239</v>
      </c>
      <c r="C9642" s="885" t="s">
        <v>33648</v>
      </c>
      <c r="D9642" s="884" t="s">
        <v>28608</v>
      </c>
      <c r="E9642" s="884" t="s">
        <v>33646</v>
      </c>
      <c r="F9642" s="884" t="s">
        <v>33647</v>
      </c>
    </row>
    <row r="9643" customFormat="false" ht="15" hidden="false" customHeight="false" outlineLevel="0" collapsed="false">
      <c r="A9643" s="884" t="s">
        <v>28603</v>
      </c>
      <c r="B9643" s="884" t="n">
        <v>41024</v>
      </c>
      <c r="C9643" s="885" t="s">
        <v>33649</v>
      </c>
      <c r="D9643" s="884" t="s">
        <v>28853</v>
      </c>
      <c r="E9643" s="884" t="s">
        <v>33643</v>
      </c>
      <c r="F9643" s="884" t="s">
        <v>33644</v>
      </c>
    </row>
    <row r="9644" customFormat="false" ht="15" hidden="false" customHeight="false" outlineLevel="0" collapsed="false">
      <c r="A9644" s="884" t="s">
        <v>28603</v>
      </c>
      <c r="B9644" s="884" t="n">
        <v>4248</v>
      </c>
      <c r="C9644" s="885" t="s">
        <v>33650</v>
      </c>
      <c r="D9644" s="884" t="s">
        <v>28608</v>
      </c>
      <c r="E9644" s="884" t="s">
        <v>16821</v>
      </c>
      <c r="F9644" s="884" t="s">
        <v>25196</v>
      </c>
    </row>
    <row r="9645" customFormat="false" ht="15" hidden="false" customHeight="false" outlineLevel="0" collapsed="false">
      <c r="A9645" s="884" t="s">
        <v>28603</v>
      </c>
      <c r="B9645" s="884" t="n">
        <v>41033</v>
      </c>
      <c r="C9645" s="885" t="s">
        <v>33651</v>
      </c>
      <c r="D9645" s="884" t="s">
        <v>28853</v>
      </c>
      <c r="E9645" s="884" t="s">
        <v>33652</v>
      </c>
      <c r="F9645" s="884" t="s">
        <v>33653</v>
      </c>
    </row>
    <row r="9646" customFormat="false" ht="15" hidden="false" customHeight="false" outlineLevel="0" collapsed="false">
      <c r="A9646" s="884" t="s">
        <v>28603</v>
      </c>
      <c r="B9646" s="884" t="n">
        <v>25959</v>
      </c>
      <c r="C9646" s="885" t="s">
        <v>33654</v>
      </c>
      <c r="D9646" s="884" t="s">
        <v>28608</v>
      </c>
      <c r="E9646" s="884" t="s">
        <v>20657</v>
      </c>
      <c r="F9646" s="884" t="s">
        <v>33447</v>
      </c>
    </row>
    <row r="9647" customFormat="false" ht="15" hidden="false" customHeight="false" outlineLevel="0" collapsed="false">
      <c r="A9647" s="884" t="s">
        <v>28603</v>
      </c>
      <c r="B9647" s="884" t="n">
        <v>41040</v>
      </c>
      <c r="C9647" s="885" t="s">
        <v>33655</v>
      </c>
      <c r="D9647" s="884" t="s">
        <v>28853</v>
      </c>
      <c r="E9647" s="884" t="s">
        <v>33612</v>
      </c>
      <c r="F9647" s="884" t="s">
        <v>33613</v>
      </c>
    </row>
    <row r="9648" customFormat="false" ht="15" hidden="false" customHeight="false" outlineLevel="0" collapsed="false">
      <c r="A9648" s="884" t="s">
        <v>28603</v>
      </c>
      <c r="B9648" s="884" t="n">
        <v>4238</v>
      </c>
      <c r="C9648" s="885" t="s">
        <v>33656</v>
      </c>
      <c r="D9648" s="884" t="s">
        <v>28608</v>
      </c>
      <c r="E9648" s="884" t="s">
        <v>13697</v>
      </c>
      <c r="F9648" s="884" t="s">
        <v>17707</v>
      </c>
    </row>
    <row r="9649" customFormat="false" ht="15" hidden="false" customHeight="false" outlineLevel="0" collapsed="false">
      <c r="A9649" s="884" t="s">
        <v>28603</v>
      </c>
      <c r="B9649" s="884" t="n">
        <v>41012</v>
      </c>
      <c r="C9649" s="885" t="s">
        <v>33657</v>
      </c>
      <c r="D9649" s="884" t="s">
        <v>28853</v>
      </c>
      <c r="E9649" s="884" t="s">
        <v>33658</v>
      </c>
      <c r="F9649" s="884" t="s">
        <v>33659</v>
      </c>
    </row>
    <row r="9650" customFormat="false" ht="15" hidden="false" customHeight="false" outlineLevel="0" collapsed="false">
      <c r="A9650" s="884" t="s">
        <v>28603</v>
      </c>
      <c r="B9650" s="884" t="n">
        <v>4237</v>
      </c>
      <c r="C9650" s="885" t="s">
        <v>33660</v>
      </c>
      <c r="D9650" s="884" t="s">
        <v>28608</v>
      </c>
      <c r="E9650" s="884" t="s">
        <v>18389</v>
      </c>
      <c r="F9650" s="884" t="s">
        <v>33661</v>
      </c>
    </row>
    <row r="9651" customFormat="false" ht="15" hidden="false" customHeight="false" outlineLevel="0" collapsed="false">
      <c r="A9651" s="884" t="s">
        <v>28603</v>
      </c>
      <c r="B9651" s="884" t="n">
        <v>41002</v>
      </c>
      <c r="C9651" s="885" t="s">
        <v>33662</v>
      </c>
      <c r="D9651" s="884" t="s">
        <v>28853</v>
      </c>
      <c r="E9651" s="884" t="s">
        <v>33663</v>
      </c>
      <c r="F9651" s="884" t="s">
        <v>33664</v>
      </c>
    </row>
    <row r="9652" customFormat="false" ht="15" hidden="false" customHeight="false" outlineLevel="0" collapsed="false">
      <c r="A9652" s="884" t="s">
        <v>28603</v>
      </c>
      <c r="B9652" s="884" t="n">
        <v>4233</v>
      </c>
      <c r="C9652" s="885" t="s">
        <v>33665</v>
      </c>
      <c r="D9652" s="884" t="s">
        <v>28608</v>
      </c>
      <c r="E9652" s="884" t="s">
        <v>18830</v>
      </c>
      <c r="F9652" s="884" t="s">
        <v>28192</v>
      </c>
    </row>
    <row r="9653" customFormat="false" ht="15" hidden="false" customHeight="false" outlineLevel="0" collapsed="false">
      <c r="A9653" s="884" t="s">
        <v>28603</v>
      </c>
      <c r="B9653" s="884" t="n">
        <v>41001</v>
      </c>
      <c r="C9653" s="885" t="s">
        <v>33666</v>
      </c>
      <c r="D9653" s="884" t="s">
        <v>28853</v>
      </c>
      <c r="E9653" s="884" t="s">
        <v>33667</v>
      </c>
      <c r="F9653" s="884" t="s">
        <v>33668</v>
      </c>
    </row>
    <row r="9654" customFormat="false" ht="15" hidden="false" customHeight="false" outlineLevel="0" collapsed="false">
      <c r="A9654" s="884" t="s">
        <v>28603</v>
      </c>
      <c r="B9654" s="884" t="n">
        <v>4252</v>
      </c>
      <c r="C9654" s="885" t="s">
        <v>33669</v>
      </c>
      <c r="D9654" s="884" t="s">
        <v>28608</v>
      </c>
      <c r="E9654" s="884" t="s">
        <v>33670</v>
      </c>
      <c r="F9654" s="884" t="s">
        <v>16824</v>
      </c>
    </row>
    <row r="9655" customFormat="false" ht="15" hidden="false" customHeight="false" outlineLevel="0" collapsed="false">
      <c r="A9655" s="884" t="s">
        <v>28603</v>
      </c>
      <c r="B9655" s="884" t="n">
        <v>2</v>
      </c>
      <c r="C9655" s="885" t="s">
        <v>33671</v>
      </c>
      <c r="D9655" s="884" t="s">
        <v>28626</v>
      </c>
      <c r="E9655" s="884" t="s">
        <v>8868</v>
      </c>
      <c r="F9655" s="884" t="s">
        <v>8868</v>
      </c>
    </row>
    <row r="9656" customFormat="false" ht="23.25" hidden="false" customHeight="false" outlineLevel="0" collapsed="false">
      <c r="A9656" s="884" t="s">
        <v>28603</v>
      </c>
      <c r="B9656" s="884" t="n">
        <v>36517</v>
      </c>
      <c r="C9656" s="885" t="s">
        <v>33672</v>
      </c>
      <c r="D9656" s="884" t="s">
        <v>28605</v>
      </c>
      <c r="E9656" s="884" t="s">
        <v>33673</v>
      </c>
      <c r="F9656" s="884" t="s">
        <v>33673</v>
      </c>
    </row>
    <row r="9657" customFormat="false" ht="23.25" hidden="false" customHeight="false" outlineLevel="0" collapsed="false">
      <c r="A9657" s="884" t="s">
        <v>28603</v>
      </c>
      <c r="B9657" s="884" t="n">
        <v>4262</v>
      </c>
      <c r="C9657" s="885" t="s">
        <v>33674</v>
      </c>
      <c r="D9657" s="884" t="s">
        <v>28605</v>
      </c>
      <c r="E9657" s="884" t="s">
        <v>33675</v>
      </c>
      <c r="F9657" s="884" t="s">
        <v>33675</v>
      </c>
    </row>
    <row r="9658" customFormat="false" ht="23.25" hidden="false" customHeight="false" outlineLevel="0" collapsed="false">
      <c r="A9658" s="884" t="s">
        <v>28603</v>
      </c>
      <c r="B9658" s="884" t="n">
        <v>4263</v>
      </c>
      <c r="C9658" s="885" t="s">
        <v>33676</v>
      </c>
      <c r="D9658" s="884" t="s">
        <v>28605</v>
      </c>
      <c r="E9658" s="884" t="s">
        <v>33677</v>
      </c>
      <c r="F9658" s="884" t="s">
        <v>33677</v>
      </c>
    </row>
    <row r="9659" customFormat="false" ht="23.25" hidden="false" customHeight="false" outlineLevel="0" collapsed="false">
      <c r="A9659" s="884" t="s">
        <v>28603</v>
      </c>
      <c r="B9659" s="884" t="n">
        <v>36518</v>
      </c>
      <c r="C9659" s="885" t="s">
        <v>33678</v>
      </c>
      <c r="D9659" s="884" t="s">
        <v>28605</v>
      </c>
      <c r="E9659" s="884" t="s">
        <v>33679</v>
      </c>
      <c r="F9659" s="884" t="s">
        <v>33679</v>
      </c>
    </row>
    <row r="9660" customFormat="false" ht="23.25" hidden="false" customHeight="false" outlineLevel="0" collapsed="false">
      <c r="A9660" s="884" t="s">
        <v>28603</v>
      </c>
      <c r="B9660" s="884" t="n">
        <v>14221</v>
      </c>
      <c r="C9660" s="885" t="s">
        <v>33680</v>
      </c>
      <c r="D9660" s="884" t="s">
        <v>28605</v>
      </c>
      <c r="E9660" s="884" t="s">
        <v>33681</v>
      </c>
      <c r="F9660" s="884" t="s">
        <v>33681</v>
      </c>
    </row>
    <row r="9661" customFormat="false" ht="15" hidden="false" customHeight="false" outlineLevel="0" collapsed="false">
      <c r="A9661" s="884" t="s">
        <v>28603</v>
      </c>
      <c r="B9661" s="884" t="n">
        <v>38402</v>
      </c>
      <c r="C9661" s="885" t="s">
        <v>33682</v>
      </c>
      <c r="D9661" s="884" t="s">
        <v>28605</v>
      </c>
      <c r="E9661" s="884" t="s">
        <v>19190</v>
      </c>
      <c r="F9661" s="884" t="s">
        <v>19190</v>
      </c>
    </row>
    <row r="9662" customFormat="false" ht="15" hidden="false" customHeight="false" outlineLevel="0" collapsed="false">
      <c r="A9662" s="884" t="s">
        <v>28603</v>
      </c>
      <c r="B9662" s="884" t="n">
        <v>3412</v>
      </c>
      <c r="C9662" s="885" t="s">
        <v>33683</v>
      </c>
      <c r="D9662" s="884" t="s">
        <v>28617</v>
      </c>
      <c r="E9662" s="884" t="s">
        <v>32259</v>
      </c>
      <c r="F9662" s="884" t="s">
        <v>32259</v>
      </c>
    </row>
    <row r="9663" customFormat="false" ht="15" hidden="false" customHeight="false" outlineLevel="0" collapsed="false">
      <c r="A9663" s="884" t="s">
        <v>28603</v>
      </c>
      <c r="B9663" s="884" t="n">
        <v>3413</v>
      </c>
      <c r="C9663" s="885" t="s">
        <v>33684</v>
      </c>
      <c r="D9663" s="884" t="s">
        <v>28617</v>
      </c>
      <c r="E9663" s="884" t="s">
        <v>33685</v>
      </c>
      <c r="F9663" s="884" t="s">
        <v>33685</v>
      </c>
    </row>
    <row r="9664" customFormat="false" ht="15" hidden="false" customHeight="false" outlineLevel="0" collapsed="false">
      <c r="A9664" s="884" t="s">
        <v>28603</v>
      </c>
      <c r="B9664" s="884" t="n">
        <v>39744</v>
      </c>
      <c r="C9664" s="885" t="s">
        <v>33686</v>
      </c>
      <c r="D9664" s="884" t="s">
        <v>28617</v>
      </c>
      <c r="E9664" s="884" t="s">
        <v>12112</v>
      </c>
      <c r="F9664" s="884" t="s">
        <v>12112</v>
      </c>
    </row>
    <row r="9665" customFormat="false" ht="15" hidden="false" customHeight="false" outlineLevel="0" collapsed="false">
      <c r="A9665" s="884" t="s">
        <v>28603</v>
      </c>
      <c r="B9665" s="884" t="n">
        <v>39745</v>
      </c>
      <c r="C9665" s="885" t="s">
        <v>33687</v>
      </c>
      <c r="D9665" s="884" t="s">
        <v>28617</v>
      </c>
      <c r="E9665" s="884" t="s">
        <v>27500</v>
      </c>
      <c r="F9665" s="884" t="s">
        <v>27500</v>
      </c>
    </row>
    <row r="9666" customFormat="false" ht="15" hidden="false" customHeight="false" outlineLevel="0" collapsed="false">
      <c r="A9666" s="884" t="s">
        <v>28603</v>
      </c>
      <c r="B9666" s="884" t="n">
        <v>39637</v>
      </c>
      <c r="C9666" s="885" t="s">
        <v>33688</v>
      </c>
      <c r="D9666" s="884" t="s">
        <v>28617</v>
      </c>
      <c r="E9666" s="884" t="s">
        <v>33689</v>
      </c>
      <c r="F9666" s="884" t="s">
        <v>33689</v>
      </c>
    </row>
    <row r="9667" customFormat="false" ht="15" hidden="false" customHeight="false" outlineLevel="0" collapsed="false">
      <c r="A9667" s="884" t="s">
        <v>28603</v>
      </c>
      <c r="B9667" s="884" t="n">
        <v>39638</v>
      </c>
      <c r="C9667" s="885" t="s">
        <v>33690</v>
      </c>
      <c r="D9667" s="884" t="s">
        <v>28617</v>
      </c>
      <c r="E9667" s="884" t="s">
        <v>33691</v>
      </c>
      <c r="F9667" s="884" t="s">
        <v>33691</v>
      </c>
    </row>
    <row r="9668" customFormat="false" ht="15" hidden="false" customHeight="false" outlineLevel="0" collapsed="false">
      <c r="A9668" s="884" t="s">
        <v>28603</v>
      </c>
      <c r="B9668" s="884" t="n">
        <v>39639</v>
      </c>
      <c r="C9668" s="885" t="s">
        <v>33692</v>
      </c>
      <c r="D9668" s="884" t="s">
        <v>28617</v>
      </c>
      <c r="E9668" s="884" t="s">
        <v>33693</v>
      </c>
      <c r="F9668" s="884" t="s">
        <v>33693</v>
      </c>
    </row>
    <row r="9669" customFormat="false" ht="23.25" hidden="false" customHeight="false" outlineLevel="0" collapsed="false">
      <c r="A9669" s="884" t="s">
        <v>28603</v>
      </c>
      <c r="B9669" s="884" t="n">
        <v>39517</v>
      </c>
      <c r="C9669" s="885" t="s">
        <v>33694</v>
      </c>
      <c r="D9669" s="884" t="s">
        <v>28617</v>
      </c>
      <c r="E9669" s="884" t="s">
        <v>33695</v>
      </c>
      <c r="F9669" s="884" t="s">
        <v>33695</v>
      </c>
    </row>
    <row r="9670" customFormat="false" ht="23.25" hidden="false" customHeight="false" outlineLevel="0" collapsed="false">
      <c r="A9670" s="884" t="s">
        <v>28603</v>
      </c>
      <c r="B9670" s="884" t="n">
        <v>39518</v>
      </c>
      <c r="C9670" s="885" t="s">
        <v>33696</v>
      </c>
      <c r="D9670" s="884" t="s">
        <v>28617</v>
      </c>
      <c r="E9670" s="884" t="s">
        <v>33697</v>
      </c>
      <c r="F9670" s="884" t="s">
        <v>33697</v>
      </c>
    </row>
    <row r="9671" customFormat="false" ht="15" hidden="false" customHeight="false" outlineLevel="0" collapsed="false">
      <c r="A9671" s="884" t="s">
        <v>28603</v>
      </c>
      <c r="B9671" s="884" t="n">
        <v>38366</v>
      </c>
      <c r="C9671" s="885" t="s">
        <v>33698</v>
      </c>
      <c r="D9671" s="884" t="s">
        <v>28617</v>
      </c>
      <c r="E9671" s="884" t="s">
        <v>9048</v>
      </c>
      <c r="F9671" s="884" t="s">
        <v>9048</v>
      </c>
    </row>
    <row r="9672" customFormat="false" ht="15" hidden="false" customHeight="false" outlineLevel="0" collapsed="false">
      <c r="A9672" s="884" t="s">
        <v>28603</v>
      </c>
      <c r="B9672" s="884" t="n">
        <v>11703</v>
      </c>
      <c r="C9672" s="885" t="s">
        <v>33699</v>
      </c>
      <c r="D9672" s="884" t="s">
        <v>28605</v>
      </c>
      <c r="E9672" s="884" t="s">
        <v>33700</v>
      </c>
      <c r="F9672" s="884" t="s">
        <v>33700</v>
      </c>
    </row>
    <row r="9673" customFormat="false" ht="15" hidden="false" customHeight="false" outlineLevel="0" collapsed="false">
      <c r="A9673" s="884" t="s">
        <v>28603</v>
      </c>
      <c r="B9673" s="884" t="n">
        <v>37400</v>
      </c>
      <c r="C9673" s="885" t="s">
        <v>33701</v>
      </c>
      <c r="D9673" s="884" t="s">
        <v>28605</v>
      </c>
      <c r="E9673" s="884" t="s">
        <v>33702</v>
      </c>
      <c r="F9673" s="884" t="s">
        <v>33702</v>
      </c>
    </row>
    <row r="9674" customFormat="false" ht="23.25" hidden="false" customHeight="false" outlineLevel="0" collapsed="false">
      <c r="A9674" s="884" t="s">
        <v>28603</v>
      </c>
      <c r="B9674" s="884" t="n">
        <v>25400</v>
      </c>
      <c r="C9674" s="885" t="s">
        <v>33703</v>
      </c>
      <c r="D9674" s="884" t="s">
        <v>28605</v>
      </c>
      <c r="E9674" s="884" t="s">
        <v>33704</v>
      </c>
      <c r="F9674" s="884" t="s">
        <v>33704</v>
      </c>
    </row>
    <row r="9675" customFormat="false" ht="15" hidden="false" customHeight="false" outlineLevel="0" collapsed="false">
      <c r="A9675" s="884" t="s">
        <v>28603</v>
      </c>
      <c r="B9675" s="884" t="n">
        <v>4272</v>
      </c>
      <c r="C9675" s="885" t="s">
        <v>33705</v>
      </c>
      <c r="D9675" s="884" t="s">
        <v>28605</v>
      </c>
      <c r="E9675" s="884" t="s">
        <v>33706</v>
      </c>
      <c r="F9675" s="884" t="s">
        <v>33706</v>
      </c>
    </row>
    <row r="9676" customFormat="false" ht="15" hidden="false" customHeight="false" outlineLevel="0" collapsed="false">
      <c r="A9676" s="884" t="s">
        <v>28603</v>
      </c>
      <c r="B9676" s="884" t="n">
        <v>4276</v>
      </c>
      <c r="C9676" s="885" t="s">
        <v>33707</v>
      </c>
      <c r="D9676" s="884" t="s">
        <v>28605</v>
      </c>
      <c r="E9676" s="884" t="s">
        <v>33708</v>
      </c>
      <c r="F9676" s="884" t="s">
        <v>33708</v>
      </c>
    </row>
    <row r="9677" customFormat="false" ht="15" hidden="false" customHeight="false" outlineLevel="0" collapsed="false">
      <c r="A9677" s="884" t="s">
        <v>28603</v>
      </c>
      <c r="B9677" s="884" t="n">
        <v>4273</v>
      </c>
      <c r="C9677" s="885" t="s">
        <v>33709</v>
      </c>
      <c r="D9677" s="884" t="s">
        <v>28605</v>
      </c>
      <c r="E9677" s="884" t="s">
        <v>33710</v>
      </c>
      <c r="F9677" s="884" t="s">
        <v>33710</v>
      </c>
    </row>
    <row r="9678" customFormat="false" ht="23.25" hidden="false" customHeight="false" outlineLevel="0" collapsed="false">
      <c r="A9678" s="884" t="s">
        <v>28603</v>
      </c>
      <c r="B9678" s="884" t="n">
        <v>4274</v>
      </c>
      <c r="C9678" s="885" t="s">
        <v>33711</v>
      </c>
      <c r="D9678" s="884" t="s">
        <v>28605</v>
      </c>
      <c r="E9678" s="884" t="s">
        <v>30964</v>
      </c>
      <c r="F9678" s="884" t="s">
        <v>30964</v>
      </c>
    </row>
    <row r="9679" customFormat="false" ht="23.25" hidden="false" customHeight="false" outlineLevel="0" collapsed="false">
      <c r="A9679" s="884" t="s">
        <v>28603</v>
      </c>
      <c r="B9679" s="884" t="n">
        <v>39438</v>
      </c>
      <c r="C9679" s="885" t="s">
        <v>33712</v>
      </c>
      <c r="D9679" s="884" t="s">
        <v>28605</v>
      </c>
      <c r="E9679" s="884" t="s">
        <v>10168</v>
      </c>
      <c r="F9679" s="884" t="s">
        <v>10168</v>
      </c>
    </row>
    <row r="9680" customFormat="false" ht="15" hidden="false" customHeight="false" outlineLevel="0" collapsed="false">
      <c r="A9680" s="884" t="s">
        <v>28603</v>
      </c>
      <c r="B9680" s="884" t="n">
        <v>11963</v>
      </c>
      <c r="C9680" s="885" t="s">
        <v>33713</v>
      </c>
      <c r="D9680" s="884" t="s">
        <v>28605</v>
      </c>
      <c r="E9680" s="884" t="s">
        <v>15913</v>
      </c>
      <c r="F9680" s="884" t="s">
        <v>15913</v>
      </c>
    </row>
    <row r="9681" customFormat="false" ht="15" hidden="false" customHeight="false" outlineLevel="0" collapsed="false">
      <c r="A9681" s="884" t="s">
        <v>28603</v>
      </c>
      <c r="B9681" s="884" t="n">
        <v>11964</v>
      </c>
      <c r="C9681" s="885" t="s">
        <v>33714</v>
      </c>
      <c r="D9681" s="884" t="s">
        <v>28605</v>
      </c>
      <c r="E9681" s="884" t="s">
        <v>10960</v>
      </c>
      <c r="F9681" s="884" t="s">
        <v>10960</v>
      </c>
    </row>
    <row r="9682" customFormat="false" ht="23.25" hidden="false" customHeight="false" outlineLevel="0" collapsed="false">
      <c r="A9682" s="884" t="s">
        <v>28603</v>
      </c>
      <c r="B9682" s="884" t="n">
        <v>4379</v>
      </c>
      <c r="C9682" s="885" t="s">
        <v>33715</v>
      </c>
      <c r="D9682" s="884" t="s">
        <v>28605</v>
      </c>
      <c r="E9682" s="884" t="s">
        <v>10796</v>
      </c>
      <c r="F9682" s="884" t="s">
        <v>10796</v>
      </c>
    </row>
    <row r="9683" customFormat="false" ht="23.25" hidden="false" customHeight="false" outlineLevel="0" collapsed="false">
      <c r="A9683" s="884" t="s">
        <v>28603</v>
      </c>
      <c r="B9683" s="884" t="n">
        <v>4377</v>
      </c>
      <c r="C9683" s="885" t="s">
        <v>33716</v>
      </c>
      <c r="D9683" s="884" t="s">
        <v>28605</v>
      </c>
      <c r="E9683" s="884" t="s">
        <v>10642</v>
      </c>
      <c r="F9683" s="884" t="s">
        <v>10642</v>
      </c>
    </row>
    <row r="9684" customFormat="false" ht="23.25" hidden="false" customHeight="false" outlineLevel="0" collapsed="false">
      <c r="A9684" s="884" t="s">
        <v>28603</v>
      </c>
      <c r="B9684" s="884" t="n">
        <v>4356</v>
      </c>
      <c r="C9684" s="885" t="s">
        <v>33717</v>
      </c>
      <c r="D9684" s="884" t="s">
        <v>28605</v>
      </c>
      <c r="E9684" s="884" t="s">
        <v>10168</v>
      </c>
      <c r="F9684" s="884" t="s">
        <v>10168</v>
      </c>
    </row>
    <row r="9685" customFormat="false" ht="23.25" hidden="false" customHeight="false" outlineLevel="0" collapsed="false">
      <c r="A9685" s="884" t="s">
        <v>28603</v>
      </c>
      <c r="B9685" s="884" t="n">
        <v>13246</v>
      </c>
      <c r="C9685" s="885" t="s">
        <v>33718</v>
      </c>
      <c r="D9685" s="884" t="s">
        <v>28605</v>
      </c>
      <c r="E9685" s="884" t="s">
        <v>10327</v>
      </c>
      <c r="F9685" s="884" t="s">
        <v>10327</v>
      </c>
    </row>
    <row r="9686" customFormat="false" ht="23.25" hidden="false" customHeight="false" outlineLevel="0" collapsed="false">
      <c r="A9686" s="884" t="s">
        <v>28603</v>
      </c>
      <c r="B9686" s="884" t="n">
        <v>4346</v>
      </c>
      <c r="C9686" s="885" t="s">
        <v>33719</v>
      </c>
      <c r="D9686" s="884" t="s">
        <v>28605</v>
      </c>
      <c r="E9686" s="884" t="s">
        <v>16769</v>
      </c>
      <c r="F9686" s="884" t="s">
        <v>16769</v>
      </c>
    </row>
    <row r="9687" customFormat="false" ht="23.25" hidden="false" customHeight="false" outlineLevel="0" collapsed="false">
      <c r="A9687" s="884" t="s">
        <v>28603</v>
      </c>
      <c r="B9687" s="884" t="n">
        <v>11955</v>
      </c>
      <c r="C9687" s="885" t="s">
        <v>33720</v>
      </c>
      <c r="D9687" s="884" t="s">
        <v>28605</v>
      </c>
      <c r="E9687" s="884" t="s">
        <v>8824</v>
      </c>
      <c r="F9687" s="884" t="s">
        <v>8824</v>
      </c>
    </row>
    <row r="9688" customFormat="false" ht="23.25" hidden="false" customHeight="false" outlineLevel="0" collapsed="false">
      <c r="A9688" s="884" t="s">
        <v>28603</v>
      </c>
      <c r="B9688" s="884" t="n">
        <v>11960</v>
      </c>
      <c r="C9688" s="885" t="s">
        <v>33721</v>
      </c>
      <c r="D9688" s="884" t="s">
        <v>28605</v>
      </c>
      <c r="E9688" s="884" t="s">
        <v>11989</v>
      </c>
      <c r="F9688" s="884" t="s">
        <v>11989</v>
      </c>
    </row>
    <row r="9689" customFormat="false" ht="23.25" hidden="false" customHeight="false" outlineLevel="0" collapsed="false">
      <c r="A9689" s="884" t="s">
        <v>28603</v>
      </c>
      <c r="B9689" s="884" t="n">
        <v>4333</v>
      </c>
      <c r="C9689" s="885" t="s">
        <v>33722</v>
      </c>
      <c r="D9689" s="884" t="s">
        <v>28605</v>
      </c>
      <c r="E9689" s="884" t="s">
        <v>10168</v>
      </c>
      <c r="F9689" s="884" t="s">
        <v>10168</v>
      </c>
    </row>
    <row r="9690" customFormat="false" ht="23.25" hidden="false" customHeight="false" outlineLevel="0" collapsed="false">
      <c r="A9690" s="884" t="s">
        <v>28603</v>
      </c>
      <c r="B9690" s="884" t="n">
        <v>4358</v>
      </c>
      <c r="C9690" s="885" t="s">
        <v>33723</v>
      </c>
      <c r="D9690" s="884" t="s">
        <v>28605</v>
      </c>
      <c r="E9690" s="884" t="s">
        <v>9386</v>
      </c>
      <c r="F9690" s="884" t="s">
        <v>9386</v>
      </c>
    </row>
    <row r="9691" customFormat="false" ht="15" hidden="false" customHeight="false" outlineLevel="0" collapsed="false">
      <c r="A9691" s="884" t="s">
        <v>28603</v>
      </c>
      <c r="B9691" s="884" t="n">
        <v>39435</v>
      </c>
      <c r="C9691" s="885" t="s">
        <v>33724</v>
      </c>
      <c r="D9691" s="884" t="s">
        <v>28605</v>
      </c>
      <c r="E9691" s="884" t="s">
        <v>10056</v>
      </c>
      <c r="F9691" s="884" t="s">
        <v>10056</v>
      </c>
    </row>
    <row r="9692" customFormat="false" ht="15" hidden="false" customHeight="false" outlineLevel="0" collapsed="false">
      <c r="A9692" s="884" t="s">
        <v>28603</v>
      </c>
      <c r="B9692" s="884" t="n">
        <v>39436</v>
      </c>
      <c r="C9692" s="885" t="s">
        <v>33725</v>
      </c>
      <c r="D9692" s="884" t="s">
        <v>28605</v>
      </c>
      <c r="E9692" s="884" t="s">
        <v>10978</v>
      </c>
      <c r="F9692" s="884" t="s">
        <v>10978</v>
      </c>
    </row>
    <row r="9693" customFormat="false" ht="15" hidden="false" customHeight="false" outlineLevel="0" collapsed="false">
      <c r="A9693" s="884" t="s">
        <v>28603</v>
      </c>
      <c r="B9693" s="884" t="n">
        <v>39437</v>
      </c>
      <c r="C9693" s="885" t="s">
        <v>33726</v>
      </c>
      <c r="D9693" s="884" t="s">
        <v>28605</v>
      </c>
      <c r="E9693" s="884" t="s">
        <v>10966</v>
      </c>
      <c r="F9693" s="884" t="s">
        <v>10966</v>
      </c>
    </row>
    <row r="9694" customFormat="false" ht="15" hidden="false" customHeight="false" outlineLevel="0" collapsed="false">
      <c r="A9694" s="884" t="s">
        <v>28603</v>
      </c>
      <c r="B9694" s="884" t="n">
        <v>39439</v>
      </c>
      <c r="C9694" s="885" t="s">
        <v>33727</v>
      </c>
      <c r="D9694" s="884" t="s">
        <v>28605</v>
      </c>
      <c r="E9694" s="884" t="s">
        <v>11989</v>
      </c>
      <c r="F9694" s="884" t="s">
        <v>11989</v>
      </c>
    </row>
    <row r="9695" customFormat="false" ht="15" hidden="false" customHeight="false" outlineLevel="0" collapsed="false">
      <c r="A9695" s="884" t="s">
        <v>28603</v>
      </c>
      <c r="B9695" s="884" t="n">
        <v>39440</v>
      </c>
      <c r="C9695" s="885" t="s">
        <v>33728</v>
      </c>
      <c r="D9695" s="884" t="s">
        <v>28605</v>
      </c>
      <c r="E9695" s="884" t="s">
        <v>11676</v>
      </c>
      <c r="F9695" s="884" t="s">
        <v>11676</v>
      </c>
    </row>
    <row r="9696" customFormat="false" ht="15" hidden="false" customHeight="false" outlineLevel="0" collapsed="false">
      <c r="A9696" s="884" t="s">
        <v>28603</v>
      </c>
      <c r="B9696" s="884" t="n">
        <v>39441</v>
      </c>
      <c r="C9696" s="885" t="s">
        <v>33729</v>
      </c>
      <c r="D9696" s="884" t="s">
        <v>28605</v>
      </c>
      <c r="E9696" s="884" t="s">
        <v>10168</v>
      </c>
      <c r="F9696" s="884" t="s">
        <v>10168</v>
      </c>
    </row>
    <row r="9697" customFormat="false" ht="23.25" hidden="false" customHeight="false" outlineLevel="0" collapsed="false">
      <c r="A9697" s="884" t="s">
        <v>28603</v>
      </c>
      <c r="B9697" s="884" t="n">
        <v>39442</v>
      </c>
      <c r="C9697" s="885" t="s">
        <v>33730</v>
      </c>
      <c r="D9697" s="884" t="s">
        <v>28605</v>
      </c>
      <c r="E9697" s="884" t="s">
        <v>10642</v>
      </c>
      <c r="F9697" s="884" t="s">
        <v>10642</v>
      </c>
    </row>
    <row r="9698" customFormat="false" ht="23.25" hidden="false" customHeight="false" outlineLevel="0" collapsed="false">
      <c r="A9698" s="884" t="s">
        <v>28603</v>
      </c>
      <c r="B9698" s="884" t="n">
        <v>39443</v>
      </c>
      <c r="C9698" s="885" t="s">
        <v>33731</v>
      </c>
      <c r="D9698" s="884" t="s">
        <v>28605</v>
      </c>
      <c r="E9698" s="884" t="s">
        <v>9975</v>
      </c>
      <c r="F9698" s="884" t="s">
        <v>9975</v>
      </c>
    </row>
    <row r="9699" customFormat="false" ht="15" hidden="false" customHeight="false" outlineLevel="0" collapsed="false">
      <c r="A9699" s="884" t="s">
        <v>28603</v>
      </c>
      <c r="B9699" s="884" t="n">
        <v>4329</v>
      </c>
      <c r="C9699" s="885" t="s">
        <v>33732</v>
      </c>
      <c r="D9699" s="884" t="s">
        <v>28605</v>
      </c>
      <c r="E9699" s="884" t="s">
        <v>11286</v>
      </c>
      <c r="F9699" s="884" t="s">
        <v>11286</v>
      </c>
    </row>
    <row r="9700" customFormat="false" ht="23.25" hidden="false" customHeight="false" outlineLevel="0" collapsed="false">
      <c r="A9700" s="884" t="s">
        <v>28603</v>
      </c>
      <c r="B9700" s="884" t="n">
        <v>4383</v>
      </c>
      <c r="C9700" s="885" t="s">
        <v>33733</v>
      </c>
      <c r="D9700" s="884" t="s">
        <v>28605</v>
      </c>
      <c r="E9700" s="884" t="s">
        <v>19885</v>
      </c>
      <c r="F9700" s="884" t="s">
        <v>19885</v>
      </c>
    </row>
    <row r="9701" customFormat="false" ht="23.25" hidden="false" customHeight="false" outlineLevel="0" collapsed="false">
      <c r="A9701" s="884" t="s">
        <v>28603</v>
      </c>
      <c r="B9701" s="884" t="n">
        <v>4344</v>
      </c>
      <c r="C9701" s="885" t="s">
        <v>33734</v>
      </c>
      <c r="D9701" s="884" t="s">
        <v>28605</v>
      </c>
      <c r="E9701" s="884" t="s">
        <v>33735</v>
      </c>
      <c r="F9701" s="884" t="s">
        <v>33735</v>
      </c>
    </row>
    <row r="9702" customFormat="false" ht="15" hidden="false" customHeight="false" outlineLevel="0" collapsed="false">
      <c r="A9702" s="884" t="s">
        <v>28603</v>
      </c>
      <c r="B9702" s="884" t="n">
        <v>436</v>
      </c>
      <c r="C9702" s="885" t="s">
        <v>33736</v>
      </c>
      <c r="D9702" s="884" t="s">
        <v>28605</v>
      </c>
      <c r="E9702" s="884" t="s">
        <v>15990</v>
      </c>
      <c r="F9702" s="884" t="s">
        <v>15990</v>
      </c>
    </row>
    <row r="9703" customFormat="false" ht="15" hidden="false" customHeight="false" outlineLevel="0" collapsed="false">
      <c r="A9703" s="884" t="s">
        <v>28603</v>
      </c>
      <c r="B9703" s="884" t="n">
        <v>442</v>
      </c>
      <c r="C9703" s="885" t="s">
        <v>33737</v>
      </c>
      <c r="D9703" s="884" t="s">
        <v>28605</v>
      </c>
      <c r="E9703" s="884" t="s">
        <v>11347</v>
      </c>
      <c r="F9703" s="884" t="s">
        <v>11347</v>
      </c>
    </row>
    <row r="9704" customFormat="false" ht="15" hidden="false" customHeight="false" outlineLevel="0" collapsed="false">
      <c r="A9704" s="884" t="s">
        <v>28603</v>
      </c>
      <c r="B9704" s="884" t="n">
        <v>11953</v>
      </c>
      <c r="C9704" s="885" t="s">
        <v>33738</v>
      </c>
      <c r="D9704" s="884" t="s">
        <v>28605</v>
      </c>
      <c r="E9704" s="884" t="s">
        <v>9039</v>
      </c>
      <c r="F9704" s="884" t="s">
        <v>9039</v>
      </c>
    </row>
    <row r="9705" customFormat="false" ht="15" hidden="false" customHeight="false" outlineLevel="0" collapsed="false">
      <c r="A9705" s="884" t="s">
        <v>28603</v>
      </c>
      <c r="B9705" s="884" t="n">
        <v>4335</v>
      </c>
      <c r="C9705" s="885" t="s">
        <v>33739</v>
      </c>
      <c r="D9705" s="884" t="s">
        <v>28605</v>
      </c>
      <c r="E9705" s="884" t="s">
        <v>15805</v>
      </c>
      <c r="F9705" s="884" t="s">
        <v>15805</v>
      </c>
    </row>
    <row r="9706" customFormat="false" ht="15" hidden="false" customHeight="false" outlineLevel="0" collapsed="false">
      <c r="A9706" s="884" t="s">
        <v>28603</v>
      </c>
      <c r="B9706" s="884" t="n">
        <v>4334</v>
      </c>
      <c r="C9706" s="885" t="s">
        <v>33740</v>
      </c>
      <c r="D9706" s="884" t="s">
        <v>28605</v>
      </c>
      <c r="E9706" s="884" t="s">
        <v>12081</v>
      </c>
      <c r="F9706" s="884" t="s">
        <v>12081</v>
      </c>
    </row>
    <row r="9707" customFormat="false" ht="15" hidden="false" customHeight="false" outlineLevel="0" collapsed="false">
      <c r="A9707" s="884" t="s">
        <v>28603</v>
      </c>
      <c r="B9707" s="884" t="n">
        <v>4343</v>
      </c>
      <c r="C9707" s="885" t="s">
        <v>33741</v>
      </c>
      <c r="D9707" s="884" t="s">
        <v>28605</v>
      </c>
      <c r="E9707" s="884" t="s">
        <v>10906</v>
      </c>
      <c r="F9707" s="884" t="s">
        <v>10906</v>
      </c>
    </row>
    <row r="9708" customFormat="false" ht="23.25" hidden="false" customHeight="false" outlineLevel="0" collapsed="false">
      <c r="A9708" s="884" t="s">
        <v>28603</v>
      </c>
      <c r="B9708" s="884" t="n">
        <v>430</v>
      </c>
      <c r="C9708" s="885" t="s">
        <v>33742</v>
      </c>
      <c r="D9708" s="884" t="s">
        <v>28605</v>
      </c>
      <c r="E9708" s="884" t="s">
        <v>15941</v>
      </c>
      <c r="F9708" s="884" t="s">
        <v>15941</v>
      </c>
    </row>
    <row r="9709" customFormat="false" ht="23.25" hidden="false" customHeight="false" outlineLevel="0" collapsed="false">
      <c r="A9709" s="884" t="s">
        <v>28603</v>
      </c>
      <c r="B9709" s="884" t="n">
        <v>441</v>
      </c>
      <c r="C9709" s="885" t="s">
        <v>33743</v>
      </c>
      <c r="D9709" s="884" t="s">
        <v>28605</v>
      </c>
      <c r="E9709" s="884" t="s">
        <v>11357</v>
      </c>
      <c r="F9709" s="884" t="s">
        <v>11357</v>
      </c>
    </row>
    <row r="9710" customFormat="false" ht="23.25" hidden="false" customHeight="false" outlineLevel="0" collapsed="false">
      <c r="A9710" s="884" t="s">
        <v>28603</v>
      </c>
      <c r="B9710" s="884" t="n">
        <v>431</v>
      </c>
      <c r="C9710" s="885" t="s">
        <v>33744</v>
      </c>
      <c r="D9710" s="884" t="s">
        <v>28605</v>
      </c>
      <c r="E9710" s="884" t="s">
        <v>19986</v>
      </c>
      <c r="F9710" s="884" t="s">
        <v>19986</v>
      </c>
    </row>
    <row r="9711" customFormat="false" ht="23.25" hidden="false" customHeight="false" outlineLevel="0" collapsed="false">
      <c r="A9711" s="884" t="s">
        <v>28603</v>
      </c>
      <c r="B9711" s="884" t="n">
        <v>432</v>
      </c>
      <c r="C9711" s="885" t="s">
        <v>33745</v>
      </c>
      <c r="D9711" s="884" t="s">
        <v>28605</v>
      </c>
      <c r="E9711" s="884" t="s">
        <v>27282</v>
      </c>
      <c r="F9711" s="884" t="s">
        <v>27282</v>
      </c>
    </row>
    <row r="9712" customFormat="false" ht="15" hidden="false" customHeight="false" outlineLevel="0" collapsed="false">
      <c r="A9712" s="884" t="s">
        <v>28603</v>
      </c>
      <c r="B9712" s="884" t="n">
        <v>429</v>
      </c>
      <c r="C9712" s="885" t="s">
        <v>33746</v>
      </c>
      <c r="D9712" s="884" t="s">
        <v>28605</v>
      </c>
      <c r="E9712" s="884" t="s">
        <v>19534</v>
      </c>
      <c r="F9712" s="884" t="s">
        <v>19534</v>
      </c>
    </row>
    <row r="9713" customFormat="false" ht="23.25" hidden="false" customHeight="false" outlineLevel="0" collapsed="false">
      <c r="A9713" s="884" t="s">
        <v>28603</v>
      </c>
      <c r="B9713" s="884" t="n">
        <v>439</v>
      </c>
      <c r="C9713" s="885" t="s">
        <v>33747</v>
      </c>
      <c r="D9713" s="884" t="s">
        <v>28605</v>
      </c>
      <c r="E9713" s="884" t="s">
        <v>8468</v>
      </c>
      <c r="F9713" s="884" t="s">
        <v>8468</v>
      </c>
    </row>
    <row r="9714" customFormat="false" ht="23.25" hidden="false" customHeight="false" outlineLevel="0" collapsed="false">
      <c r="A9714" s="884" t="s">
        <v>28603</v>
      </c>
      <c r="B9714" s="884" t="n">
        <v>433</v>
      </c>
      <c r="C9714" s="885" t="s">
        <v>33748</v>
      </c>
      <c r="D9714" s="884" t="s">
        <v>28605</v>
      </c>
      <c r="E9714" s="884" t="s">
        <v>17101</v>
      </c>
      <c r="F9714" s="884" t="s">
        <v>17101</v>
      </c>
    </row>
    <row r="9715" customFormat="false" ht="15" hidden="false" customHeight="false" outlineLevel="0" collapsed="false">
      <c r="A9715" s="884" t="s">
        <v>28603</v>
      </c>
      <c r="B9715" s="884" t="n">
        <v>437</v>
      </c>
      <c r="C9715" s="885" t="s">
        <v>33749</v>
      </c>
      <c r="D9715" s="884" t="s">
        <v>28605</v>
      </c>
      <c r="E9715" s="884" t="s">
        <v>12081</v>
      </c>
      <c r="F9715" s="884" t="s">
        <v>12081</v>
      </c>
    </row>
    <row r="9716" customFormat="false" ht="23.25" hidden="false" customHeight="false" outlineLevel="0" collapsed="false">
      <c r="A9716" s="884" t="s">
        <v>28603</v>
      </c>
      <c r="B9716" s="884" t="n">
        <v>11790</v>
      </c>
      <c r="C9716" s="885" t="s">
        <v>33750</v>
      </c>
      <c r="D9716" s="884" t="s">
        <v>28605</v>
      </c>
      <c r="E9716" s="884" t="s">
        <v>12597</v>
      </c>
      <c r="F9716" s="884" t="s">
        <v>12597</v>
      </c>
    </row>
    <row r="9717" customFormat="false" ht="23.25" hidden="false" customHeight="false" outlineLevel="0" collapsed="false">
      <c r="A9717" s="884" t="s">
        <v>28603</v>
      </c>
      <c r="B9717" s="884" t="n">
        <v>428</v>
      </c>
      <c r="C9717" s="885" t="s">
        <v>33751</v>
      </c>
      <c r="D9717" s="884" t="s">
        <v>28605</v>
      </c>
      <c r="E9717" s="884" t="s">
        <v>8881</v>
      </c>
      <c r="F9717" s="884" t="s">
        <v>8881</v>
      </c>
    </row>
    <row r="9718" customFormat="false" ht="23.25" hidden="false" customHeight="false" outlineLevel="0" collapsed="false">
      <c r="A9718" s="884" t="s">
        <v>28603</v>
      </c>
      <c r="B9718" s="884" t="n">
        <v>4384</v>
      </c>
      <c r="C9718" s="885" t="s">
        <v>33752</v>
      </c>
      <c r="D9718" s="884" t="s">
        <v>28605</v>
      </c>
      <c r="E9718" s="884" t="s">
        <v>13728</v>
      </c>
      <c r="F9718" s="884" t="s">
        <v>13728</v>
      </c>
    </row>
    <row r="9719" customFormat="false" ht="23.25" hidden="false" customHeight="false" outlineLevel="0" collapsed="false">
      <c r="A9719" s="884" t="s">
        <v>28603</v>
      </c>
      <c r="B9719" s="884" t="n">
        <v>4351</v>
      </c>
      <c r="C9719" s="885" t="s">
        <v>33753</v>
      </c>
      <c r="D9719" s="884" t="s">
        <v>28605</v>
      </c>
      <c r="E9719" s="884" t="s">
        <v>11913</v>
      </c>
      <c r="F9719" s="884" t="s">
        <v>11913</v>
      </c>
    </row>
    <row r="9720" customFormat="false" ht="15" hidden="false" customHeight="false" outlineLevel="0" collapsed="false">
      <c r="A9720" s="884" t="s">
        <v>28603</v>
      </c>
      <c r="B9720" s="884" t="n">
        <v>11054</v>
      </c>
      <c r="C9720" s="885" t="s">
        <v>33754</v>
      </c>
      <c r="D9720" s="884" t="s">
        <v>28605</v>
      </c>
      <c r="E9720" s="884" t="s">
        <v>11048</v>
      </c>
      <c r="F9720" s="884" t="s">
        <v>11048</v>
      </c>
    </row>
    <row r="9721" customFormat="false" ht="15" hidden="false" customHeight="false" outlineLevel="0" collapsed="false">
      <c r="A9721" s="884" t="s">
        <v>28603</v>
      </c>
      <c r="B9721" s="884" t="n">
        <v>11055</v>
      </c>
      <c r="C9721" s="885" t="s">
        <v>33755</v>
      </c>
      <c r="D9721" s="884" t="s">
        <v>28605</v>
      </c>
      <c r="E9721" s="884" t="s">
        <v>10796</v>
      </c>
      <c r="F9721" s="884" t="s">
        <v>10796</v>
      </c>
    </row>
    <row r="9722" customFormat="false" ht="15" hidden="false" customHeight="false" outlineLevel="0" collapsed="false">
      <c r="A9722" s="884" t="s">
        <v>28603</v>
      </c>
      <c r="B9722" s="884" t="n">
        <v>11056</v>
      </c>
      <c r="C9722" s="885" t="s">
        <v>33756</v>
      </c>
      <c r="D9722" s="884" t="s">
        <v>28605</v>
      </c>
      <c r="E9722" s="884" t="s">
        <v>10796</v>
      </c>
      <c r="F9722" s="884" t="s">
        <v>10796</v>
      </c>
    </row>
    <row r="9723" customFormat="false" ht="15" hidden="false" customHeight="false" outlineLevel="0" collapsed="false">
      <c r="A9723" s="884" t="s">
        <v>28603</v>
      </c>
      <c r="B9723" s="884" t="n">
        <v>11057</v>
      </c>
      <c r="C9723" s="885" t="s">
        <v>33757</v>
      </c>
      <c r="D9723" s="884" t="s">
        <v>28605</v>
      </c>
      <c r="E9723" s="884" t="s">
        <v>10478</v>
      </c>
      <c r="F9723" s="884" t="s">
        <v>10478</v>
      </c>
    </row>
    <row r="9724" customFormat="false" ht="15" hidden="false" customHeight="false" outlineLevel="0" collapsed="false">
      <c r="A9724" s="884" t="s">
        <v>28603</v>
      </c>
      <c r="B9724" s="884" t="n">
        <v>11059</v>
      </c>
      <c r="C9724" s="885" t="s">
        <v>33758</v>
      </c>
      <c r="D9724" s="884" t="s">
        <v>28605</v>
      </c>
      <c r="E9724" s="884" t="s">
        <v>9975</v>
      </c>
      <c r="F9724" s="884" t="s">
        <v>9975</v>
      </c>
    </row>
    <row r="9725" customFormat="false" ht="15" hidden="false" customHeight="false" outlineLevel="0" collapsed="false">
      <c r="A9725" s="884" t="s">
        <v>28603</v>
      </c>
      <c r="B9725" s="884" t="n">
        <v>11058</v>
      </c>
      <c r="C9725" s="885" t="s">
        <v>33759</v>
      </c>
      <c r="D9725" s="884" t="s">
        <v>28605</v>
      </c>
      <c r="E9725" s="884" t="s">
        <v>10493</v>
      </c>
      <c r="F9725" s="884" t="s">
        <v>10493</v>
      </c>
    </row>
    <row r="9726" customFormat="false" ht="15" hidden="false" customHeight="false" outlineLevel="0" collapsed="false">
      <c r="A9726" s="884" t="s">
        <v>28603</v>
      </c>
      <c r="B9726" s="884" t="n">
        <v>4380</v>
      </c>
      <c r="C9726" s="885" t="s">
        <v>33760</v>
      </c>
      <c r="D9726" s="884" t="s">
        <v>28605</v>
      </c>
      <c r="E9726" s="884" t="s">
        <v>28970</v>
      </c>
      <c r="F9726" s="884" t="s">
        <v>28970</v>
      </c>
    </row>
    <row r="9727" customFormat="false" ht="15" hidden="false" customHeight="false" outlineLevel="0" collapsed="false">
      <c r="A9727" s="884" t="s">
        <v>28603</v>
      </c>
      <c r="B9727" s="884" t="n">
        <v>4299</v>
      </c>
      <c r="C9727" s="885" t="s">
        <v>33761</v>
      </c>
      <c r="D9727" s="884" t="s">
        <v>28605</v>
      </c>
      <c r="E9727" s="884" t="s">
        <v>14959</v>
      </c>
      <c r="F9727" s="884" t="s">
        <v>14959</v>
      </c>
    </row>
    <row r="9728" customFormat="false" ht="15" hidden="false" customHeight="false" outlineLevel="0" collapsed="false">
      <c r="A9728" s="884" t="s">
        <v>28603</v>
      </c>
      <c r="B9728" s="884" t="n">
        <v>4304</v>
      </c>
      <c r="C9728" s="885" t="s">
        <v>33762</v>
      </c>
      <c r="D9728" s="884" t="s">
        <v>28605</v>
      </c>
      <c r="E9728" s="884" t="s">
        <v>10141</v>
      </c>
      <c r="F9728" s="884" t="s">
        <v>10141</v>
      </c>
    </row>
    <row r="9729" customFormat="false" ht="15" hidden="false" customHeight="false" outlineLevel="0" collapsed="false">
      <c r="A9729" s="884" t="s">
        <v>28603</v>
      </c>
      <c r="B9729" s="884" t="n">
        <v>4305</v>
      </c>
      <c r="C9729" s="885" t="s">
        <v>33763</v>
      </c>
      <c r="D9729" s="884" t="s">
        <v>28605</v>
      </c>
      <c r="E9729" s="884" t="s">
        <v>9052</v>
      </c>
      <c r="F9729" s="884" t="s">
        <v>9052</v>
      </c>
    </row>
    <row r="9730" customFormat="false" ht="15" hidden="false" customHeight="false" outlineLevel="0" collapsed="false">
      <c r="A9730" s="884" t="s">
        <v>28603</v>
      </c>
      <c r="B9730" s="884" t="n">
        <v>4306</v>
      </c>
      <c r="C9730" s="885" t="s">
        <v>33764</v>
      </c>
      <c r="D9730" s="884" t="s">
        <v>28605</v>
      </c>
      <c r="E9730" s="884" t="s">
        <v>23121</v>
      </c>
      <c r="F9730" s="884" t="s">
        <v>23121</v>
      </c>
    </row>
    <row r="9731" customFormat="false" ht="15" hidden="false" customHeight="false" outlineLevel="0" collapsed="false">
      <c r="A9731" s="884" t="s">
        <v>28603</v>
      </c>
      <c r="B9731" s="884" t="n">
        <v>4308</v>
      </c>
      <c r="C9731" s="885" t="s">
        <v>33765</v>
      </c>
      <c r="D9731" s="884" t="s">
        <v>28605</v>
      </c>
      <c r="E9731" s="884" t="s">
        <v>27259</v>
      </c>
      <c r="F9731" s="884" t="s">
        <v>27259</v>
      </c>
    </row>
    <row r="9732" customFormat="false" ht="15" hidden="false" customHeight="false" outlineLevel="0" collapsed="false">
      <c r="A9732" s="884" t="s">
        <v>28603</v>
      </c>
      <c r="B9732" s="884" t="n">
        <v>4302</v>
      </c>
      <c r="C9732" s="885" t="s">
        <v>33766</v>
      </c>
      <c r="D9732" s="884" t="s">
        <v>28605</v>
      </c>
      <c r="E9732" s="884" t="s">
        <v>11135</v>
      </c>
      <c r="F9732" s="884" t="s">
        <v>11135</v>
      </c>
    </row>
    <row r="9733" customFormat="false" ht="15" hidden="false" customHeight="false" outlineLevel="0" collapsed="false">
      <c r="A9733" s="884" t="s">
        <v>28603</v>
      </c>
      <c r="B9733" s="884" t="n">
        <v>4300</v>
      </c>
      <c r="C9733" s="885" t="s">
        <v>33767</v>
      </c>
      <c r="D9733" s="884" t="s">
        <v>28605</v>
      </c>
      <c r="E9733" s="884" t="s">
        <v>11982</v>
      </c>
      <c r="F9733" s="884" t="s">
        <v>11982</v>
      </c>
    </row>
    <row r="9734" customFormat="false" ht="15" hidden="false" customHeight="false" outlineLevel="0" collapsed="false">
      <c r="A9734" s="884" t="s">
        <v>28603</v>
      </c>
      <c r="B9734" s="884" t="n">
        <v>4301</v>
      </c>
      <c r="C9734" s="885" t="s">
        <v>33768</v>
      </c>
      <c r="D9734" s="884" t="s">
        <v>28605</v>
      </c>
      <c r="E9734" s="884" t="s">
        <v>10572</v>
      </c>
      <c r="F9734" s="884" t="s">
        <v>10572</v>
      </c>
    </row>
    <row r="9735" customFormat="false" ht="23.25" hidden="false" customHeight="false" outlineLevel="0" collapsed="false">
      <c r="A9735" s="884" t="s">
        <v>28603</v>
      </c>
      <c r="B9735" s="884" t="n">
        <v>4320</v>
      </c>
      <c r="C9735" s="885" t="s">
        <v>33769</v>
      </c>
      <c r="D9735" s="884" t="s">
        <v>28605</v>
      </c>
      <c r="E9735" s="884" t="s">
        <v>10237</v>
      </c>
      <c r="F9735" s="884" t="s">
        <v>10237</v>
      </c>
    </row>
    <row r="9736" customFormat="false" ht="23.25" hidden="false" customHeight="false" outlineLevel="0" collapsed="false">
      <c r="A9736" s="884" t="s">
        <v>28603</v>
      </c>
      <c r="B9736" s="884" t="n">
        <v>4318</v>
      </c>
      <c r="C9736" s="885" t="s">
        <v>33770</v>
      </c>
      <c r="D9736" s="884" t="s">
        <v>28605</v>
      </c>
      <c r="E9736" s="884" t="s">
        <v>11656</v>
      </c>
      <c r="F9736" s="884" t="s">
        <v>11656</v>
      </c>
    </row>
    <row r="9737" customFormat="false" ht="15" hidden="false" customHeight="false" outlineLevel="0" collapsed="false">
      <c r="A9737" s="884" t="s">
        <v>28603</v>
      </c>
      <c r="B9737" s="884" t="n">
        <v>40547</v>
      </c>
      <c r="C9737" s="885" t="s">
        <v>33771</v>
      </c>
      <c r="D9737" s="884" t="s">
        <v>31872</v>
      </c>
      <c r="E9737" s="884" t="s">
        <v>25511</v>
      </c>
      <c r="F9737" s="884" t="s">
        <v>25511</v>
      </c>
    </row>
    <row r="9738" customFormat="false" ht="15" hidden="false" customHeight="false" outlineLevel="0" collapsed="false">
      <c r="A9738" s="884" t="s">
        <v>28603</v>
      </c>
      <c r="B9738" s="884" t="n">
        <v>11962</v>
      </c>
      <c r="C9738" s="885" t="s">
        <v>33772</v>
      </c>
      <c r="D9738" s="884" t="s">
        <v>28605</v>
      </c>
      <c r="E9738" s="884" t="s">
        <v>10966</v>
      </c>
      <c r="F9738" s="884" t="s">
        <v>10966</v>
      </c>
    </row>
    <row r="9739" customFormat="false" ht="15" hidden="false" customHeight="false" outlineLevel="0" collapsed="false">
      <c r="A9739" s="884" t="s">
        <v>28603</v>
      </c>
      <c r="B9739" s="884" t="n">
        <v>4332</v>
      </c>
      <c r="C9739" s="885" t="s">
        <v>33773</v>
      </c>
      <c r="D9739" s="884" t="s">
        <v>28605</v>
      </c>
      <c r="E9739" s="884" t="s">
        <v>10569</v>
      </c>
      <c r="F9739" s="884" t="s">
        <v>10569</v>
      </c>
    </row>
    <row r="9740" customFormat="false" ht="15" hidden="false" customHeight="false" outlineLevel="0" collapsed="false">
      <c r="A9740" s="884" t="s">
        <v>28603</v>
      </c>
      <c r="B9740" s="884" t="n">
        <v>4331</v>
      </c>
      <c r="C9740" s="885" t="s">
        <v>33774</v>
      </c>
      <c r="D9740" s="884" t="s">
        <v>28605</v>
      </c>
      <c r="E9740" s="884" t="s">
        <v>31237</v>
      </c>
      <c r="F9740" s="884" t="s">
        <v>31237</v>
      </c>
    </row>
    <row r="9741" customFormat="false" ht="23.25" hidden="false" customHeight="false" outlineLevel="0" collapsed="false">
      <c r="A9741" s="884" t="s">
        <v>28603</v>
      </c>
      <c r="B9741" s="884" t="n">
        <v>4336</v>
      </c>
      <c r="C9741" s="885" t="s">
        <v>33775</v>
      </c>
      <c r="D9741" s="884" t="s">
        <v>28605</v>
      </c>
      <c r="E9741" s="884" t="s">
        <v>31856</v>
      </c>
      <c r="F9741" s="884" t="s">
        <v>31856</v>
      </c>
    </row>
    <row r="9742" customFormat="false" ht="15" hidden="false" customHeight="false" outlineLevel="0" collapsed="false">
      <c r="A9742" s="884" t="s">
        <v>28603</v>
      </c>
      <c r="B9742" s="884" t="n">
        <v>13294</v>
      </c>
      <c r="C9742" s="885" t="s">
        <v>33776</v>
      </c>
      <c r="D9742" s="884" t="s">
        <v>28605</v>
      </c>
      <c r="E9742" s="884" t="s">
        <v>11586</v>
      </c>
      <c r="F9742" s="884" t="s">
        <v>11586</v>
      </c>
    </row>
    <row r="9743" customFormat="false" ht="15" hidden="false" customHeight="false" outlineLevel="0" collapsed="false">
      <c r="A9743" s="884" t="s">
        <v>28603</v>
      </c>
      <c r="B9743" s="884" t="n">
        <v>11948</v>
      </c>
      <c r="C9743" s="885" t="s">
        <v>33777</v>
      </c>
      <c r="D9743" s="884" t="s">
        <v>28605</v>
      </c>
      <c r="E9743" s="884" t="s">
        <v>11982</v>
      </c>
      <c r="F9743" s="884" t="s">
        <v>11982</v>
      </c>
    </row>
    <row r="9744" customFormat="false" ht="15" hidden="false" customHeight="false" outlineLevel="0" collapsed="false">
      <c r="A9744" s="884" t="s">
        <v>28603</v>
      </c>
      <c r="B9744" s="884" t="n">
        <v>4382</v>
      </c>
      <c r="C9744" s="885" t="s">
        <v>33778</v>
      </c>
      <c r="D9744" s="884" t="s">
        <v>28605</v>
      </c>
      <c r="E9744" s="884" t="s">
        <v>11451</v>
      </c>
      <c r="F9744" s="884" t="s">
        <v>11451</v>
      </c>
    </row>
    <row r="9745" customFormat="false" ht="15" hidden="false" customHeight="false" outlineLevel="0" collapsed="false">
      <c r="A9745" s="884" t="s">
        <v>28603</v>
      </c>
      <c r="B9745" s="884" t="n">
        <v>4354</v>
      </c>
      <c r="C9745" s="885" t="s">
        <v>33779</v>
      </c>
      <c r="D9745" s="884" t="s">
        <v>28605</v>
      </c>
      <c r="E9745" s="884" t="s">
        <v>16445</v>
      </c>
      <c r="F9745" s="884" t="s">
        <v>16445</v>
      </c>
    </row>
    <row r="9746" customFormat="false" ht="15" hidden="false" customHeight="false" outlineLevel="0" collapsed="false">
      <c r="A9746" s="884" t="s">
        <v>28603</v>
      </c>
      <c r="B9746" s="884" t="n">
        <v>40839</v>
      </c>
      <c r="C9746" s="885" t="s">
        <v>33780</v>
      </c>
      <c r="D9746" s="884" t="s">
        <v>31872</v>
      </c>
      <c r="E9746" s="884" t="s">
        <v>33781</v>
      </c>
      <c r="F9746" s="884" t="s">
        <v>33781</v>
      </c>
    </row>
    <row r="9747" customFormat="false" ht="15" hidden="false" customHeight="false" outlineLevel="0" collapsed="false">
      <c r="A9747" s="884" t="s">
        <v>28603</v>
      </c>
      <c r="B9747" s="884" t="n">
        <v>40552</v>
      </c>
      <c r="C9747" s="885" t="s">
        <v>33782</v>
      </c>
      <c r="D9747" s="884" t="s">
        <v>31872</v>
      </c>
      <c r="E9747" s="884" t="s">
        <v>33783</v>
      </c>
      <c r="F9747" s="884" t="s">
        <v>33783</v>
      </c>
    </row>
    <row r="9748" customFormat="false" ht="15" hidden="false" customHeight="false" outlineLevel="0" collapsed="false">
      <c r="A9748" s="884" t="s">
        <v>28603</v>
      </c>
      <c r="B9748" s="884" t="n">
        <v>40549</v>
      </c>
      <c r="C9748" s="885" t="s">
        <v>33784</v>
      </c>
      <c r="D9748" s="884" t="s">
        <v>31872</v>
      </c>
      <c r="E9748" s="884" t="s">
        <v>33785</v>
      </c>
      <c r="F9748" s="884" t="s">
        <v>33785</v>
      </c>
    </row>
    <row r="9749" customFormat="false" ht="15" hidden="false" customHeight="false" outlineLevel="0" collapsed="false">
      <c r="A9749" s="884" t="s">
        <v>28603</v>
      </c>
      <c r="B9749" s="884" t="n">
        <v>4385</v>
      </c>
      <c r="C9749" s="885" t="s">
        <v>33786</v>
      </c>
      <c r="D9749" s="884" t="s">
        <v>29391</v>
      </c>
      <c r="E9749" s="884" t="s">
        <v>33787</v>
      </c>
      <c r="F9749" s="884" t="s">
        <v>33787</v>
      </c>
    </row>
    <row r="9750" customFormat="false" ht="15" hidden="false" customHeight="false" outlineLevel="0" collapsed="false">
      <c r="A9750" s="884" t="s">
        <v>28603</v>
      </c>
      <c r="B9750" s="884" t="n">
        <v>4386</v>
      </c>
      <c r="C9750" s="885" t="s">
        <v>33786</v>
      </c>
      <c r="D9750" s="884" t="s">
        <v>28617</v>
      </c>
      <c r="E9750" s="884" t="s">
        <v>18261</v>
      </c>
      <c r="F9750" s="884" t="s">
        <v>18261</v>
      </c>
    </row>
    <row r="9751" customFormat="false" ht="15" hidden="false" customHeight="false" outlineLevel="0" collapsed="false">
      <c r="A9751" s="884" t="s">
        <v>28603</v>
      </c>
      <c r="B9751" s="884" t="n">
        <v>38397</v>
      </c>
      <c r="C9751" s="885" t="s">
        <v>33788</v>
      </c>
      <c r="D9751" s="884" t="s">
        <v>28689</v>
      </c>
      <c r="E9751" s="884" t="s">
        <v>31856</v>
      </c>
      <c r="F9751" s="884" t="s">
        <v>31856</v>
      </c>
    </row>
    <row r="9752" customFormat="false" ht="23.25" hidden="false" customHeight="false" outlineLevel="0" collapsed="false">
      <c r="A9752" s="884" t="s">
        <v>28603</v>
      </c>
      <c r="B9752" s="884" t="n">
        <v>20078</v>
      </c>
      <c r="C9752" s="885" t="s">
        <v>33789</v>
      </c>
      <c r="D9752" s="884" t="s">
        <v>28605</v>
      </c>
      <c r="E9752" s="884" t="s">
        <v>16961</v>
      </c>
      <c r="F9752" s="884" t="s">
        <v>16961</v>
      </c>
    </row>
    <row r="9753" customFormat="false" ht="23.25" hidden="false" customHeight="false" outlineLevel="0" collapsed="false">
      <c r="A9753" s="884" t="s">
        <v>28603</v>
      </c>
      <c r="B9753" s="884" t="n">
        <v>20079</v>
      </c>
      <c r="C9753" s="885" t="s">
        <v>33790</v>
      </c>
      <c r="D9753" s="884" t="s">
        <v>28605</v>
      </c>
      <c r="E9753" s="884" t="s">
        <v>33791</v>
      </c>
      <c r="F9753" s="884" t="s">
        <v>33791</v>
      </c>
    </row>
    <row r="9754" customFormat="false" ht="15" hidden="false" customHeight="false" outlineLevel="0" collapsed="false">
      <c r="A9754" s="884" t="s">
        <v>28603</v>
      </c>
      <c r="B9754" s="884" t="n">
        <v>39897</v>
      </c>
      <c r="C9754" s="885" t="s">
        <v>33792</v>
      </c>
      <c r="D9754" s="884" t="s">
        <v>33793</v>
      </c>
      <c r="E9754" s="884" t="s">
        <v>21043</v>
      </c>
      <c r="F9754" s="884" t="s">
        <v>21043</v>
      </c>
    </row>
    <row r="9755" customFormat="false" ht="15" hidden="false" customHeight="false" outlineLevel="0" collapsed="false">
      <c r="A9755" s="884" t="s">
        <v>28603</v>
      </c>
      <c r="B9755" s="884" t="n">
        <v>118</v>
      </c>
      <c r="C9755" s="885" t="s">
        <v>33794</v>
      </c>
      <c r="D9755" s="884" t="s">
        <v>28605</v>
      </c>
      <c r="E9755" s="884" t="s">
        <v>22034</v>
      </c>
      <c r="F9755" s="884" t="s">
        <v>22034</v>
      </c>
    </row>
    <row r="9756" customFormat="false" ht="15" hidden="false" customHeight="false" outlineLevel="0" collapsed="false">
      <c r="A9756" s="884" t="s">
        <v>28603</v>
      </c>
      <c r="B9756" s="884" t="n">
        <v>4396</v>
      </c>
      <c r="C9756" s="885" t="s">
        <v>33795</v>
      </c>
      <c r="D9756" s="884" t="s">
        <v>28617</v>
      </c>
      <c r="E9756" s="884" t="s">
        <v>33796</v>
      </c>
      <c r="F9756" s="884" t="s">
        <v>33796</v>
      </c>
    </row>
    <row r="9757" customFormat="false" ht="15" hidden="false" customHeight="false" outlineLevel="0" collapsed="false">
      <c r="A9757" s="884" t="s">
        <v>28603</v>
      </c>
      <c r="B9757" s="884" t="n">
        <v>36881</v>
      </c>
      <c r="C9757" s="885" t="s">
        <v>33797</v>
      </c>
      <c r="D9757" s="884" t="s">
        <v>28617</v>
      </c>
      <c r="E9757" s="884" t="s">
        <v>33798</v>
      </c>
      <c r="F9757" s="884" t="s">
        <v>33798</v>
      </c>
    </row>
    <row r="9758" customFormat="false" ht="15" hidden="false" customHeight="false" outlineLevel="0" collapsed="false">
      <c r="A9758" s="884" t="s">
        <v>28603</v>
      </c>
      <c r="B9758" s="884" t="n">
        <v>36882</v>
      </c>
      <c r="C9758" s="885" t="s">
        <v>33799</v>
      </c>
      <c r="D9758" s="884" t="s">
        <v>28617</v>
      </c>
      <c r="E9758" s="884" t="s">
        <v>9329</v>
      </c>
      <c r="F9758" s="884" t="s">
        <v>9329</v>
      </c>
    </row>
    <row r="9759" customFormat="false" ht="15" hidden="false" customHeight="false" outlineLevel="0" collapsed="false">
      <c r="A9759" s="884" t="s">
        <v>28603</v>
      </c>
      <c r="B9759" s="884" t="n">
        <v>4397</v>
      </c>
      <c r="C9759" s="885" t="s">
        <v>33800</v>
      </c>
      <c r="D9759" s="884" t="s">
        <v>28617</v>
      </c>
      <c r="E9759" s="884" t="s">
        <v>33801</v>
      </c>
      <c r="F9759" s="884" t="s">
        <v>33801</v>
      </c>
    </row>
    <row r="9760" customFormat="false" ht="23.25" hidden="false" customHeight="false" outlineLevel="0" collapsed="false">
      <c r="A9760" s="884" t="s">
        <v>28603</v>
      </c>
      <c r="B9760" s="884" t="n">
        <v>34754</v>
      </c>
      <c r="C9760" s="885" t="s">
        <v>33802</v>
      </c>
      <c r="D9760" s="884" t="s">
        <v>28617</v>
      </c>
      <c r="E9760" s="884" t="s">
        <v>33803</v>
      </c>
      <c r="F9760" s="884" t="s">
        <v>33803</v>
      </c>
    </row>
    <row r="9761" customFormat="false" ht="23.25" hidden="false" customHeight="false" outlineLevel="0" collapsed="false">
      <c r="A9761" s="884" t="s">
        <v>28603</v>
      </c>
      <c r="B9761" s="884" t="n">
        <v>25962</v>
      </c>
      <c r="C9761" s="885" t="s">
        <v>33804</v>
      </c>
      <c r="D9761" s="884" t="s">
        <v>28617</v>
      </c>
      <c r="E9761" s="884" t="s">
        <v>33805</v>
      </c>
      <c r="F9761" s="884" t="s">
        <v>33805</v>
      </c>
    </row>
    <row r="9762" customFormat="false" ht="23.25" hidden="false" customHeight="false" outlineLevel="0" collapsed="false">
      <c r="A9762" s="884" t="s">
        <v>28603</v>
      </c>
      <c r="B9762" s="884" t="n">
        <v>34752</v>
      </c>
      <c r="C9762" s="885" t="s">
        <v>33806</v>
      </c>
      <c r="D9762" s="884" t="s">
        <v>28617</v>
      </c>
      <c r="E9762" s="884" t="s">
        <v>33807</v>
      </c>
      <c r="F9762" s="884" t="s">
        <v>33807</v>
      </c>
    </row>
    <row r="9763" customFormat="false" ht="15" hidden="false" customHeight="false" outlineLevel="0" collapsed="false">
      <c r="A9763" s="884" t="s">
        <v>28603</v>
      </c>
      <c r="B9763" s="884" t="n">
        <v>4751</v>
      </c>
      <c r="C9763" s="885" t="s">
        <v>33808</v>
      </c>
      <c r="D9763" s="884" t="s">
        <v>28608</v>
      </c>
      <c r="E9763" s="884" t="s">
        <v>18719</v>
      </c>
      <c r="F9763" s="884" t="s">
        <v>19794</v>
      </c>
    </row>
    <row r="9764" customFormat="false" ht="15" hidden="false" customHeight="false" outlineLevel="0" collapsed="false">
      <c r="A9764" s="884" t="s">
        <v>28603</v>
      </c>
      <c r="B9764" s="884" t="n">
        <v>41066</v>
      </c>
      <c r="C9764" s="885" t="s">
        <v>33809</v>
      </c>
      <c r="D9764" s="884" t="s">
        <v>28853</v>
      </c>
      <c r="E9764" s="884" t="s">
        <v>33810</v>
      </c>
      <c r="F9764" s="884" t="s">
        <v>33811</v>
      </c>
    </row>
    <row r="9765" customFormat="false" ht="15" hidden="false" customHeight="false" outlineLevel="0" collapsed="false">
      <c r="A9765" s="884" t="s">
        <v>28603</v>
      </c>
      <c r="B9765" s="884" t="n">
        <v>39604</v>
      </c>
      <c r="C9765" s="885" t="s">
        <v>33812</v>
      </c>
      <c r="D9765" s="884" t="s">
        <v>28605</v>
      </c>
      <c r="E9765" s="884" t="s">
        <v>23140</v>
      </c>
      <c r="F9765" s="884" t="s">
        <v>23140</v>
      </c>
    </row>
    <row r="9766" customFormat="false" ht="15" hidden="false" customHeight="false" outlineLevel="0" collapsed="false">
      <c r="A9766" s="884" t="s">
        <v>28603</v>
      </c>
      <c r="B9766" s="884" t="n">
        <v>39605</v>
      </c>
      <c r="C9766" s="885" t="s">
        <v>33813</v>
      </c>
      <c r="D9766" s="884" t="s">
        <v>28605</v>
      </c>
      <c r="E9766" s="884" t="s">
        <v>33814</v>
      </c>
      <c r="F9766" s="884" t="s">
        <v>33814</v>
      </c>
    </row>
    <row r="9767" customFormat="false" ht="15" hidden="false" customHeight="false" outlineLevel="0" collapsed="false">
      <c r="A9767" s="884" t="s">
        <v>28603</v>
      </c>
      <c r="B9767" s="884" t="n">
        <v>39606</v>
      </c>
      <c r="C9767" s="885" t="s">
        <v>33815</v>
      </c>
      <c r="D9767" s="884" t="s">
        <v>28605</v>
      </c>
      <c r="E9767" s="884" t="s">
        <v>31522</v>
      </c>
      <c r="F9767" s="884" t="s">
        <v>31522</v>
      </c>
    </row>
    <row r="9768" customFormat="false" ht="15" hidden="false" customHeight="false" outlineLevel="0" collapsed="false">
      <c r="A9768" s="884" t="s">
        <v>28603</v>
      </c>
      <c r="B9768" s="884" t="n">
        <v>39607</v>
      </c>
      <c r="C9768" s="885" t="s">
        <v>33816</v>
      </c>
      <c r="D9768" s="884" t="s">
        <v>28605</v>
      </c>
      <c r="E9768" s="884" t="s">
        <v>19409</v>
      </c>
      <c r="F9768" s="884" t="s">
        <v>19409</v>
      </c>
    </row>
    <row r="9769" customFormat="false" ht="15" hidden="false" customHeight="false" outlineLevel="0" collapsed="false">
      <c r="A9769" s="884" t="s">
        <v>28603</v>
      </c>
      <c r="B9769" s="884" t="n">
        <v>39594</v>
      </c>
      <c r="C9769" s="885" t="s">
        <v>33817</v>
      </c>
      <c r="D9769" s="884" t="s">
        <v>28605</v>
      </c>
      <c r="E9769" s="884" t="s">
        <v>33818</v>
      </c>
      <c r="F9769" s="884" t="s">
        <v>33818</v>
      </c>
    </row>
    <row r="9770" customFormat="false" ht="15" hidden="false" customHeight="false" outlineLevel="0" collapsed="false">
      <c r="A9770" s="884" t="s">
        <v>28603</v>
      </c>
      <c r="B9770" s="884" t="n">
        <v>39596</v>
      </c>
      <c r="C9770" s="885" t="s">
        <v>33819</v>
      </c>
      <c r="D9770" s="884" t="s">
        <v>28605</v>
      </c>
      <c r="E9770" s="884" t="s">
        <v>8724</v>
      </c>
      <c r="F9770" s="884" t="s">
        <v>8724</v>
      </c>
    </row>
    <row r="9771" customFormat="false" ht="15" hidden="false" customHeight="false" outlineLevel="0" collapsed="false">
      <c r="A9771" s="884" t="s">
        <v>28603</v>
      </c>
      <c r="B9771" s="884" t="n">
        <v>39595</v>
      </c>
      <c r="C9771" s="885" t="s">
        <v>33820</v>
      </c>
      <c r="D9771" s="884" t="s">
        <v>28605</v>
      </c>
      <c r="E9771" s="884" t="s">
        <v>14194</v>
      </c>
      <c r="F9771" s="884" t="s">
        <v>14194</v>
      </c>
    </row>
    <row r="9772" customFormat="false" ht="15" hidden="false" customHeight="false" outlineLevel="0" collapsed="false">
      <c r="A9772" s="884" t="s">
        <v>28603</v>
      </c>
      <c r="B9772" s="884" t="n">
        <v>39597</v>
      </c>
      <c r="C9772" s="885" t="s">
        <v>33821</v>
      </c>
      <c r="D9772" s="884" t="s">
        <v>28605</v>
      </c>
      <c r="E9772" s="884" t="s">
        <v>33822</v>
      </c>
      <c r="F9772" s="884" t="s">
        <v>33822</v>
      </c>
    </row>
    <row r="9773" customFormat="false" ht="15" hidden="false" customHeight="false" outlineLevel="0" collapsed="false">
      <c r="A9773" s="884" t="s">
        <v>28603</v>
      </c>
      <c r="B9773" s="884" t="n">
        <v>20209</v>
      </c>
      <c r="C9773" s="885" t="s">
        <v>33823</v>
      </c>
      <c r="D9773" s="884" t="s">
        <v>28683</v>
      </c>
      <c r="E9773" s="884" t="s">
        <v>8912</v>
      </c>
      <c r="F9773" s="884" t="s">
        <v>8912</v>
      </c>
    </row>
    <row r="9774" customFormat="false" ht="15" hidden="false" customHeight="false" outlineLevel="0" collapsed="false">
      <c r="A9774" s="884" t="s">
        <v>28603</v>
      </c>
      <c r="B9774" s="884" t="n">
        <v>4433</v>
      </c>
      <c r="C9774" s="885" t="s">
        <v>33824</v>
      </c>
      <c r="D9774" s="884" t="s">
        <v>28683</v>
      </c>
      <c r="E9774" s="884" t="s">
        <v>33825</v>
      </c>
      <c r="F9774" s="884" t="s">
        <v>33825</v>
      </c>
    </row>
    <row r="9775" customFormat="false" ht="15" hidden="false" customHeight="false" outlineLevel="0" collapsed="false">
      <c r="A9775" s="884" t="s">
        <v>28603</v>
      </c>
      <c r="B9775" s="884" t="n">
        <v>4491</v>
      </c>
      <c r="C9775" s="885" t="s">
        <v>33826</v>
      </c>
      <c r="D9775" s="884" t="s">
        <v>28683</v>
      </c>
      <c r="E9775" s="884" t="s">
        <v>33827</v>
      </c>
      <c r="F9775" s="884" t="s">
        <v>33827</v>
      </c>
    </row>
    <row r="9776" customFormat="false" ht="15" hidden="false" customHeight="false" outlineLevel="0" collapsed="false">
      <c r="A9776" s="884" t="s">
        <v>28603</v>
      </c>
      <c r="B9776" s="884" t="n">
        <v>4505</v>
      </c>
      <c r="C9776" s="885" t="s">
        <v>33828</v>
      </c>
      <c r="D9776" s="884" t="s">
        <v>28683</v>
      </c>
      <c r="E9776" s="884" t="s">
        <v>27196</v>
      </c>
      <c r="F9776" s="884" t="s">
        <v>27196</v>
      </c>
    </row>
    <row r="9777" customFormat="false" ht="15" hidden="false" customHeight="false" outlineLevel="0" collapsed="false">
      <c r="A9777" s="884" t="s">
        <v>28603</v>
      </c>
      <c r="B9777" s="884" t="n">
        <v>4517</v>
      </c>
      <c r="C9777" s="885" t="s">
        <v>33829</v>
      </c>
      <c r="D9777" s="884" t="s">
        <v>28683</v>
      </c>
      <c r="E9777" s="884" t="s">
        <v>10665</v>
      </c>
      <c r="F9777" s="884" t="s">
        <v>10665</v>
      </c>
    </row>
    <row r="9778" customFormat="false" ht="15" hidden="false" customHeight="false" outlineLevel="0" collapsed="false">
      <c r="A9778" s="884" t="s">
        <v>28603</v>
      </c>
      <c r="B9778" s="884" t="n">
        <v>4448</v>
      </c>
      <c r="C9778" s="885" t="s">
        <v>33830</v>
      </c>
      <c r="D9778" s="884" t="s">
        <v>28683</v>
      </c>
      <c r="E9778" s="884" t="s">
        <v>8928</v>
      </c>
      <c r="F9778" s="884" t="s">
        <v>8928</v>
      </c>
    </row>
    <row r="9779" customFormat="false" ht="15" hidden="false" customHeight="false" outlineLevel="0" collapsed="false">
      <c r="A9779" s="884" t="s">
        <v>28603</v>
      </c>
      <c r="B9779" s="884" t="n">
        <v>6194</v>
      </c>
      <c r="C9779" s="885" t="s">
        <v>33831</v>
      </c>
      <c r="D9779" s="884" t="s">
        <v>28683</v>
      </c>
      <c r="E9779" s="884" t="s">
        <v>23808</v>
      </c>
      <c r="F9779" s="884" t="s">
        <v>23808</v>
      </c>
    </row>
    <row r="9780" customFormat="false" ht="15" hidden="false" customHeight="false" outlineLevel="0" collapsed="false">
      <c r="A9780" s="884" t="s">
        <v>28603</v>
      </c>
      <c r="B9780" s="884" t="n">
        <v>4509</v>
      </c>
      <c r="C9780" s="885" t="s">
        <v>33832</v>
      </c>
      <c r="D9780" s="884" t="s">
        <v>28683</v>
      </c>
      <c r="E9780" s="884" t="s">
        <v>23888</v>
      </c>
      <c r="F9780" s="884" t="s">
        <v>23888</v>
      </c>
    </row>
    <row r="9781" customFormat="false" ht="15" hidden="false" customHeight="false" outlineLevel="0" collapsed="false">
      <c r="A9781" s="884" t="s">
        <v>28603</v>
      </c>
      <c r="B9781" s="884" t="n">
        <v>4513</v>
      </c>
      <c r="C9781" s="885" t="s">
        <v>33833</v>
      </c>
      <c r="D9781" s="884" t="s">
        <v>28683</v>
      </c>
      <c r="E9781" s="884" t="s">
        <v>10936</v>
      </c>
      <c r="F9781" s="884" t="s">
        <v>10936</v>
      </c>
    </row>
    <row r="9782" customFormat="false" ht="15" hidden="false" customHeight="false" outlineLevel="0" collapsed="false">
      <c r="A9782" s="884" t="s">
        <v>28603</v>
      </c>
      <c r="B9782" s="884" t="n">
        <v>4512</v>
      </c>
      <c r="C9782" s="885" t="s">
        <v>33834</v>
      </c>
      <c r="D9782" s="884" t="s">
        <v>28683</v>
      </c>
      <c r="E9782" s="884" t="s">
        <v>23814</v>
      </c>
      <c r="F9782" s="884" t="s">
        <v>23814</v>
      </c>
    </row>
    <row r="9783" customFormat="false" ht="15" hidden="false" customHeight="false" outlineLevel="0" collapsed="false">
      <c r="A9783" s="884" t="s">
        <v>28603</v>
      </c>
      <c r="B9783" s="884" t="n">
        <v>4500</v>
      </c>
      <c r="C9783" s="885" t="s">
        <v>33835</v>
      </c>
      <c r="D9783" s="884" t="s">
        <v>28683</v>
      </c>
      <c r="E9783" s="884" t="s">
        <v>18049</v>
      </c>
      <c r="F9783" s="884" t="s">
        <v>18049</v>
      </c>
    </row>
    <row r="9784" customFormat="false" ht="15" hidden="false" customHeight="false" outlineLevel="0" collapsed="false">
      <c r="A9784" s="884" t="s">
        <v>28603</v>
      </c>
      <c r="B9784" s="884" t="n">
        <v>10731</v>
      </c>
      <c r="C9784" s="885" t="s">
        <v>33836</v>
      </c>
      <c r="D9784" s="884" t="s">
        <v>28617</v>
      </c>
      <c r="E9784" s="884" t="s">
        <v>18766</v>
      </c>
      <c r="F9784" s="884" t="s">
        <v>18766</v>
      </c>
    </row>
    <row r="9785" customFormat="false" ht="15" hidden="false" customHeight="false" outlineLevel="0" collapsed="false">
      <c r="A9785" s="884" t="s">
        <v>28603</v>
      </c>
      <c r="B9785" s="884" t="n">
        <v>4704</v>
      </c>
      <c r="C9785" s="885" t="s">
        <v>33837</v>
      </c>
      <c r="D9785" s="884" t="s">
        <v>28617</v>
      </c>
      <c r="E9785" s="884" t="s">
        <v>33838</v>
      </c>
      <c r="F9785" s="884" t="s">
        <v>33838</v>
      </c>
    </row>
    <row r="9786" customFormat="false" ht="15" hidden="false" customHeight="false" outlineLevel="0" collapsed="false">
      <c r="A9786" s="884" t="s">
        <v>28603</v>
      </c>
      <c r="B9786" s="884" t="n">
        <v>10730</v>
      </c>
      <c r="C9786" s="885" t="s">
        <v>33839</v>
      </c>
      <c r="D9786" s="884" t="s">
        <v>28617</v>
      </c>
      <c r="E9786" s="884" t="s">
        <v>23093</v>
      </c>
      <c r="F9786" s="884" t="s">
        <v>23093</v>
      </c>
    </row>
    <row r="9787" customFormat="false" ht="15" hidden="false" customHeight="false" outlineLevel="0" collapsed="false">
      <c r="A9787" s="884" t="s">
        <v>28603</v>
      </c>
      <c r="B9787" s="884" t="n">
        <v>4729</v>
      </c>
      <c r="C9787" s="885" t="s">
        <v>33840</v>
      </c>
      <c r="D9787" s="884" t="s">
        <v>28626</v>
      </c>
      <c r="E9787" s="884" t="s">
        <v>18865</v>
      </c>
      <c r="F9787" s="884" t="s">
        <v>18865</v>
      </c>
    </row>
    <row r="9788" customFormat="false" ht="15" hidden="false" customHeight="false" outlineLevel="0" collapsed="false">
      <c r="A9788" s="884" t="s">
        <v>28603</v>
      </c>
      <c r="B9788" s="884" t="n">
        <v>4720</v>
      </c>
      <c r="C9788" s="885" t="s">
        <v>33841</v>
      </c>
      <c r="D9788" s="884" t="s">
        <v>28626</v>
      </c>
      <c r="E9788" s="884" t="s">
        <v>21621</v>
      </c>
      <c r="F9788" s="884" t="s">
        <v>21621</v>
      </c>
    </row>
    <row r="9789" customFormat="false" ht="15" hidden="false" customHeight="false" outlineLevel="0" collapsed="false">
      <c r="A9789" s="884" t="s">
        <v>28603</v>
      </c>
      <c r="B9789" s="884" t="n">
        <v>4721</v>
      </c>
      <c r="C9789" s="885" t="s">
        <v>33842</v>
      </c>
      <c r="D9789" s="884" t="s">
        <v>28626</v>
      </c>
      <c r="E9789" s="884" t="s">
        <v>33843</v>
      </c>
      <c r="F9789" s="884" t="s">
        <v>33843</v>
      </c>
    </row>
    <row r="9790" customFormat="false" ht="15" hidden="false" customHeight="false" outlineLevel="0" collapsed="false">
      <c r="A9790" s="884" t="s">
        <v>28603</v>
      </c>
      <c r="B9790" s="884" t="n">
        <v>4718</v>
      </c>
      <c r="C9790" s="885" t="s">
        <v>33844</v>
      </c>
      <c r="D9790" s="884" t="s">
        <v>28626</v>
      </c>
      <c r="E9790" s="884" t="s">
        <v>33843</v>
      </c>
      <c r="F9790" s="884" t="s">
        <v>33843</v>
      </c>
    </row>
    <row r="9791" customFormat="false" ht="15" hidden="false" customHeight="false" outlineLevel="0" collapsed="false">
      <c r="A9791" s="884" t="s">
        <v>28603</v>
      </c>
      <c r="B9791" s="884" t="n">
        <v>4722</v>
      </c>
      <c r="C9791" s="885" t="s">
        <v>33845</v>
      </c>
      <c r="D9791" s="884" t="s">
        <v>28626</v>
      </c>
      <c r="E9791" s="884" t="s">
        <v>33843</v>
      </c>
      <c r="F9791" s="884" t="s">
        <v>33843</v>
      </c>
    </row>
    <row r="9792" customFormat="false" ht="15" hidden="false" customHeight="false" outlineLevel="0" collapsed="false">
      <c r="A9792" s="884" t="s">
        <v>28603</v>
      </c>
      <c r="B9792" s="884" t="n">
        <v>4723</v>
      </c>
      <c r="C9792" s="885" t="s">
        <v>33846</v>
      </c>
      <c r="D9792" s="884" t="s">
        <v>28626</v>
      </c>
      <c r="E9792" s="884" t="s">
        <v>25575</v>
      </c>
      <c r="F9792" s="884" t="s">
        <v>25575</v>
      </c>
    </row>
    <row r="9793" customFormat="false" ht="15" hidden="false" customHeight="false" outlineLevel="0" collapsed="false">
      <c r="A9793" s="884" t="s">
        <v>28603</v>
      </c>
      <c r="B9793" s="884" t="n">
        <v>4727</v>
      </c>
      <c r="C9793" s="885" t="s">
        <v>33847</v>
      </c>
      <c r="D9793" s="884" t="s">
        <v>28626</v>
      </c>
      <c r="E9793" s="884" t="s">
        <v>12486</v>
      </c>
      <c r="F9793" s="884" t="s">
        <v>12486</v>
      </c>
    </row>
    <row r="9794" customFormat="false" ht="15" hidden="false" customHeight="false" outlineLevel="0" collapsed="false">
      <c r="A9794" s="884" t="s">
        <v>28603</v>
      </c>
      <c r="B9794" s="884" t="n">
        <v>4748</v>
      </c>
      <c r="C9794" s="885" t="s">
        <v>33848</v>
      </c>
      <c r="D9794" s="884" t="s">
        <v>28626</v>
      </c>
      <c r="E9794" s="884" t="s">
        <v>21410</v>
      </c>
      <c r="F9794" s="884" t="s">
        <v>21410</v>
      </c>
    </row>
    <row r="9795" customFormat="false" ht="15" hidden="false" customHeight="false" outlineLevel="0" collapsed="false">
      <c r="A9795" s="884" t="s">
        <v>28603</v>
      </c>
      <c r="B9795" s="884" t="n">
        <v>4730</v>
      </c>
      <c r="C9795" s="885" t="s">
        <v>33849</v>
      </c>
      <c r="D9795" s="884" t="s">
        <v>28626</v>
      </c>
      <c r="E9795" s="884" t="s">
        <v>33850</v>
      </c>
      <c r="F9795" s="884" t="s">
        <v>33850</v>
      </c>
    </row>
    <row r="9796" customFormat="false" ht="23.25" hidden="false" customHeight="false" outlineLevel="0" collapsed="false">
      <c r="A9796" s="884" t="s">
        <v>28603</v>
      </c>
      <c r="B9796" s="884" t="n">
        <v>13186</v>
      </c>
      <c r="C9796" s="885" t="s">
        <v>33851</v>
      </c>
      <c r="D9796" s="884" t="s">
        <v>28626</v>
      </c>
      <c r="E9796" s="884" t="s">
        <v>33852</v>
      </c>
      <c r="F9796" s="884" t="s">
        <v>33852</v>
      </c>
    </row>
    <row r="9797" customFormat="false" ht="23.25" hidden="false" customHeight="false" outlineLevel="0" collapsed="false">
      <c r="A9797" s="884" t="s">
        <v>28603</v>
      </c>
      <c r="B9797" s="884" t="n">
        <v>10737</v>
      </c>
      <c r="C9797" s="885" t="s">
        <v>33853</v>
      </c>
      <c r="D9797" s="884" t="s">
        <v>28617</v>
      </c>
      <c r="E9797" s="884" t="s">
        <v>33854</v>
      </c>
      <c r="F9797" s="884" t="s">
        <v>33854</v>
      </c>
    </row>
    <row r="9798" customFormat="false" ht="23.25" hidden="false" customHeight="false" outlineLevel="0" collapsed="false">
      <c r="A9798" s="884" t="s">
        <v>28603</v>
      </c>
      <c r="B9798" s="884" t="n">
        <v>10734</v>
      </c>
      <c r="C9798" s="885" t="s">
        <v>33855</v>
      </c>
      <c r="D9798" s="884" t="s">
        <v>28617</v>
      </c>
      <c r="E9798" s="884" t="s">
        <v>33856</v>
      </c>
      <c r="F9798" s="884" t="s">
        <v>33856</v>
      </c>
    </row>
    <row r="9799" customFormat="false" ht="15" hidden="false" customHeight="false" outlineLevel="0" collapsed="false">
      <c r="A9799" s="884" t="s">
        <v>28603</v>
      </c>
      <c r="B9799" s="884" t="n">
        <v>4708</v>
      </c>
      <c r="C9799" s="885" t="s">
        <v>33857</v>
      </c>
      <c r="D9799" s="884" t="s">
        <v>28617</v>
      </c>
      <c r="E9799" s="884" t="s">
        <v>33858</v>
      </c>
      <c r="F9799" s="884" t="s">
        <v>33858</v>
      </c>
    </row>
    <row r="9800" customFormat="false" ht="23.25" hidden="false" customHeight="false" outlineLevel="0" collapsed="false">
      <c r="A9800" s="884" t="s">
        <v>28603</v>
      </c>
      <c r="B9800" s="884" t="n">
        <v>4712</v>
      </c>
      <c r="C9800" s="885" t="s">
        <v>33859</v>
      </c>
      <c r="D9800" s="884" t="s">
        <v>28617</v>
      </c>
      <c r="E9800" s="884" t="s">
        <v>15038</v>
      </c>
      <c r="F9800" s="884" t="s">
        <v>15038</v>
      </c>
    </row>
    <row r="9801" customFormat="false" ht="23.25" hidden="false" customHeight="false" outlineLevel="0" collapsed="false">
      <c r="A9801" s="884" t="s">
        <v>28603</v>
      </c>
      <c r="B9801" s="884" t="n">
        <v>4710</v>
      </c>
      <c r="C9801" s="885" t="s">
        <v>33860</v>
      </c>
      <c r="D9801" s="884" t="s">
        <v>28617</v>
      </c>
      <c r="E9801" s="884" t="s">
        <v>25716</v>
      </c>
      <c r="F9801" s="884" t="s">
        <v>25716</v>
      </c>
    </row>
    <row r="9802" customFormat="false" ht="23.25" hidden="false" customHeight="false" outlineLevel="0" collapsed="false">
      <c r="A9802" s="884" t="s">
        <v>28603</v>
      </c>
      <c r="B9802" s="884" t="n">
        <v>4746</v>
      </c>
      <c r="C9802" s="885" t="s">
        <v>33861</v>
      </c>
      <c r="D9802" s="884" t="s">
        <v>28626</v>
      </c>
      <c r="E9802" s="884" t="s">
        <v>33862</v>
      </c>
      <c r="F9802" s="884" t="s">
        <v>33862</v>
      </c>
    </row>
    <row r="9803" customFormat="false" ht="15" hidden="false" customHeight="false" outlineLevel="0" collapsed="false">
      <c r="A9803" s="884" t="s">
        <v>28603</v>
      </c>
      <c r="B9803" s="884" t="n">
        <v>4750</v>
      </c>
      <c r="C9803" s="885" t="s">
        <v>33863</v>
      </c>
      <c r="D9803" s="884" t="s">
        <v>28608</v>
      </c>
      <c r="E9803" s="884" t="s">
        <v>32247</v>
      </c>
      <c r="F9803" s="884" t="s">
        <v>33864</v>
      </c>
    </row>
    <row r="9804" customFormat="false" ht="15" hidden="false" customHeight="false" outlineLevel="0" collapsed="false">
      <c r="A9804" s="884" t="s">
        <v>28603</v>
      </c>
      <c r="B9804" s="884" t="n">
        <v>41065</v>
      </c>
      <c r="C9804" s="885" t="s">
        <v>33865</v>
      </c>
      <c r="D9804" s="884" t="s">
        <v>28853</v>
      </c>
      <c r="E9804" s="884" t="s">
        <v>33866</v>
      </c>
      <c r="F9804" s="884" t="s">
        <v>33867</v>
      </c>
    </row>
    <row r="9805" customFormat="false" ht="15" hidden="false" customHeight="false" outlineLevel="0" collapsed="false">
      <c r="A9805" s="884" t="s">
        <v>28603</v>
      </c>
      <c r="B9805" s="884" t="n">
        <v>34747</v>
      </c>
      <c r="C9805" s="885" t="s">
        <v>33868</v>
      </c>
      <c r="D9805" s="884" t="s">
        <v>28683</v>
      </c>
      <c r="E9805" s="884" t="s">
        <v>33869</v>
      </c>
      <c r="F9805" s="884" t="s">
        <v>33869</v>
      </c>
    </row>
    <row r="9806" customFormat="false" ht="15" hidden="false" customHeight="false" outlineLevel="0" collapsed="false">
      <c r="A9806" s="884" t="s">
        <v>28603</v>
      </c>
      <c r="B9806" s="884" t="n">
        <v>4826</v>
      </c>
      <c r="C9806" s="885" t="s">
        <v>33870</v>
      </c>
      <c r="D9806" s="884" t="s">
        <v>28683</v>
      </c>
      <c r="E9806" s="884" t="s">
        <v>33871</v>
      </c>
      <c r="F9806" s="884" t="s">
        <v>33871</v>
      </c>
    </row>
    <row r="9807" customFormat="false" ht="15" hidden="false" customHeight="false" outlineLevel="0" collapsed="false">
      <c r="A9807" s="884" t="s">
        <v>28603</v>
      </c>
      <c r="B9807" s="884" t="n">
        <v>41975</v>
      </c>
      <c r="C9807" s="885" t="s">
        <v>33872</v>
      </c>
      <c r="D9807" s="884" t="s">
        <v>28617</v>
      </c>
      <c r="E9807" s="884" t="s">
        <v>22697</v>
      </c>
      <c r="F9807" s="884" t="s">
        <v>22697</v>
      </c>
    </row>
    <row r="9808" customFormat="false" ht="15" hidden="false" customHeight="false" outlineLevel="0" collapsed="false">
      <c r="A9808" s="884" t="s">
        <v>28603</v>
      </c>
      <c r="B9808" s="884" t="n">
        <v>4825</v>
      </c>
      <c r="C9808" s="885" t="s">
        <v>33873</v>
      </c>
      <c r="D9808" s="884" t="s">
        <v>28683</v>
      </c>
      <c r="E9808" s="884" t="s">
        <v>33874</v>
      </c>
      <c r="F9808" s="884" t="s">
        <v>33874</v>
      </c>
    </row>
    <row r="9809" customFormat="false" ht="15" hidden="false" customHeight="false" outlineLevel="0" collapsed="false">
      <c r="A9809" s="884" t="s">
        <v>28603</v>
      </c>
      <c r="B9809" s="884" t="n">
        <v>34744</v>
      </c>
      <c r="C9809" s="885" t="s">
        <v>33875</v>
      </c>
      <c r="D9809" s="884" t="s">
        <v>28617</v>
      </c>
      <c r="E9809" s="884" t="s">
        <v>10653</v>
      </c>
      <c r="F9809" s="884" t="s">
        <v>10653</v>
      </c>
    </row>
    <row r="9810" customFormat="false" ht="23.25" hidden="false" customHeight="false" outlineLevel="0" collapsed="false">
      <c r="A9810" s="884" t="s">
        <v>28603</v>
      </c>
      <c r="B9810" s="884" t="n">
        <v>39430</v>
      </c>
      <c r="C9810" s="885" t="s">
        <v>33876</v>
      </c>
      <c r="D9810" s="884" t="s">
        <v>28605</v>
      </c>
      <c r="E9810" s="884" t="s">
        <v>8948</v>
      </c>
      <c r="F9810" s="884" t="s">
        <v>8948</v>
      </c>
    </row>
    <row r="9811" customFormat="false" ht="15" hidden="false" customHeight="false" outlineLevel="0" collapsed="false">
      <c r="A9811" s="884" t="s">
        <v>28603</v>
      </c>
      <c r="B9811" s="884" t="n">
        <v>39573</v>
      </c>
      <c r="C9811" s="885" t="s">
        <v>33877</v>
      </c>
      <c r="D9811" s="884" t="s">
        <v>28605</v>
      </c>
      <c r="E9811" s="884" t="s">
        <v>9812</v>
      </c>
      <c r="F9811" s="884" t="s">
        <v>9812</v>
      </c>
    </row>
    <row r="9812" customFormat="false" ht="15" hidden="false" customHeight="false" outlineLevel="0" collapsed="false">
      <c r="A9812" s="884" t="s">
        <v>28603</v>
      </c>
      <c r="B9812" s="884" t="n">
        <v>38410</v>
      </c>
      <c r="C9812" s="885" t="s">
        <v>33878</v>
      </c>
      <c r="D9812" s="884" t="s">
        <v>28605</v>
      </c>
      <c r="E9812" s="884" t="s">
        <v>33879</v>
      </c>
      <c r="F9812" s="884" t="s">
        <v>33879</v>
      </c>
    </row>
    <row r="9813" customFormat="false" ht="15" hidden="false" customHeight="false" outlineLevel="0" collapsed="false">
      <c r="A9813" s="884" t="s">
        <v>28603</v>
      </c>
      <c r="B9813" s="884" t="n">
        <v>4765</v>
      </c>
      <c r="C9813" s="885" t="s">
        <v>33880</v>
      </c>
      <c r="D9813" s="884" t="s">
        <v>28683</v>
      </c>
      <c r="E9813" s="884" t="s">
        <v>10249</v>
      </c>
      <c r="F9813" s="884" t="s">
        <v>10249</v>
      </c>
    </row>
    <row r="9814" customFormat="false" ht="15" hidden="false" customHeight="false" outlineLevel="0" collapsed="false">
      <c r="A9814" s="884" t="s">
        <v>28603</v>
      </c>
      <c r="B9814" s="884" t="n">
        <v>4766</v>
      </c>
      <c r="C9814" s="885" t="s">
        <v>33881</v>
      </c>
      <c r="D9814" s="884" t="s">
        <v>28689</v>
      </c>
      <c r="E9814" s="884" t="s">
        <v>8836</v>
      </c>
      <c r="F9814" s="884" t="s">
        <v>8836</v>
      </c>
    </row>
    <row r="9815" customFormat="false" ht="15" hidden="false" customHeight="false" outlineLevel="0" collapsed="false">
      <c r="A9815" s="884" t="s">
        <v>28603</v>
      </c>
      <c r="B9815" s="884" t="n">
        <v>4767</v>
      </c>
      <c r="C9815" s="885" t="s">
        <v>33881</v>
      </c>
      <c r="D9815" s="884" t="s">
        <v>28683</v>
      </c>
      <c r="E9815" s="884" t="s">
        <v>18639</v>
      </c>
      <c r="F9815" s="884" t="s">
        <v>18639</v>
      </c>
    </row>
    <row r="9816" customFormat="false" ht="15" hidden="false" customHeight="false" outlineLevel="0" collapsed="false">
      <c r="A9816" s="884" t="s">
        <v>28603</v>
      </c>
      <c r="B9816" s="884" t="n">
        <v>10963</v>
      </c>
      <c r="C9816" s="885" t="s">
        <v>33882</v>
      </c>
      <c r="D9816" s="884" t="s">
        <v>28683</v>
      </c>
      <c r="E9816" s="884" t="s">
        <v>31769</v>
      </c>
      <c r="F9816" s="884" t="s">
        <v>31769</v>
      </c>
    </row>
    <row r="9817" customFormat="false" ht="15" hidden="false" customHeight="false" outlineLevel="0" collapsed="false">
      <c r="A9817" s="884" t="s">
        <v>28603</v>
      </c>
      <c r="B9817" s="884" t="n">
        <v>10962</v>
      </c>
      <c r="C9817" s="885" t="s">
        <v>33883</v>
      </c>
      <c r="D9817" s="884" t="s">
        <v>28689</v>
      </c>
      <c r="E9817" s="884" t="s">
        <v>15894</v>
      </c>
      <c r="F9817" s="884" t="s">
        <v>15894</v>
      </c>
    </row>
    <row r="9818" customFormat="false" ht="15" hidden="false" customHeight="false" outlineLevel="0" collapsed="false">
      <c r="A9818" s="884" t="s">
        <v>28603</v>
      </c>
      <c r="B9818" s="884" t="n">
        <v>34742</v>
      </c>
      <c r="C9818" s="885" t="s">
        <v>33884</v>
      </c>
      <c r="D9818" s="884" t="s">
        <v>28689</v>
      </c>
      <c r="E9818" s="884" t="s">
        <v>8935</v>
      </c>
      <c r="F9818" s="884" t="s">
        <v>8935</v>
      </c>
    </row>
    <row r="9819" customFormat="false" ht="15" hidden="false" customHeight="false" outlineLevel="0" collapsed="false">
      <c r="A9819" s="884" t="s">
        <v>28603</v>
      </c>
      <c r="B9819" s="884" t="n">
        <v>4773</v>
      </c>
      <c r="C9819" s="885" t="s">
        <v>33885</v>
      </c>
      <c r="D9819" s="884" t="s">
        <v>28683</v>
      </c>
      <c r="E9819" s="884" t="s">
        <v>33886</v>
      </c>
      <c r="F9819" s="884" t="s">
        <v>33886</v>
      </c>
    </row>
    <row r="9820" customFormat="false" ht="15" hidden="false" customHeight="false" outlineLevel="0" collapsed="false">
      <c r="A9820" s="884" t="s">
        <v>28603</v>
      </c>
      <c r="B9820" s="884" t="n">
        <v>34740</v>
      </c>
      <c r="C9820" s="885" t="s">
        <v>33887</v>
      </c>
      <c r="D9820" s="884" t="s">
        <v>28689</v>
      </c>
      <c r="E9820" s="884" t="s">
        <v>8935</v>
      </c>
      <c r="F9820" s="884" t="s">
        <v>8935</v>
      </c>
    </row>
    <row r="9821" customFormat="false" ht="15" hidden="false" customHeight="false" outlineLevel="0" collapsed="false">
      <c r="A9821" s="884" t="s">
        <v>28603</v>
      </c>
      <c r="B9821" s="884" t="n">
        <v>4776</v>
      </c>
      <c r="C9821" s="885" t="s">
        <v>33888</v>
      </c>
      <c r="D9821" s="884" t="s">
        <v>28683</v>
      </c>
      <c r="E9821" s="884" t="s">
        <v>33889</v>
      </c>
      <c r="F9821" s="884" t="s">
        <v>33889</v>
      </c>
    </row>
    <row r="9822" customFormat="false" ht="15" hidden="false" customHeight="false" outlineLevel="0" collapsed="false">
      <c r="A9822" s="884" t="s">
        <v>28603</v>
      </c>
      <c r="B9822" s="884" t="n">
        <v>4774</v>
      </c>
      <c r="C9822" s="885" t="s">
        <v>33888</v>
      </c>
      <c r="D9822" s="884" t="s">
        <v>28689</v>
      </c>
      <c r="E9822" s="884" t="s">
        <v>8836</v>
      </c>
      <c r="F9822" s="884" t="s">
        <v>8836</v>
      </c>
    </row>
    <row r="9823" customFormat="false" ht="15" hidden="false" customHeight="false" outlineLevel="0" collapsed="false">
      <c r="A9823" s="884" t="s">
        <v>28603</v>
      </c>
      <c r="B9823" s="884" t="n">
        <v>40313</v>
      </c>
      <c r="C9823" s="885" t="s">
        <v>33890</v>
      </c>
      <c r="D9823" s="884" t="s">
        <v>28689</v>
      </c>
      <c r="E9823" s="884" t="s">
        <v>8935</v>
      </c>
      <c r="F9823" s="884" t="s">
        <v>8935</v>
      </c>
    </row>
    <row r="9824" customFormat="false" ht="15" hidden="false" customHeight="false" outlineLevel="0" collapsed="false">
      <c r="A9824" s="884" t="s">
        <v>28603</v>
      </c>
      <c r="B9824" s="884" t="n">
        <v>13340</v>
      </c>
      <c r="C9824" s="885" t="s">
        <v>33891</v>
      </c>
      <c r="D9824" s="884" t="s">
        <v>28683</v>
      </c>
      <c r="E9824" s="884" t="s">
        <v>30407</v>
      </c>
      <c r="F9824" s="884" t="s">
        <v>30407</v>
      </c>
    </row>
    <row r="9825" customFormat="false" ht="15" hidden="false" customHeight="false" outlineLevel="0" collapsed="false">
      <c r="A9825" s="884" t="s">
        <v>28603</v>
      </c>
      <c r="B9825" s="884" t="n">
        <v>10965</v>
      </c>
      <c r="C9825" s="885" t="s">
        <v>33892</v>
      </c>
      <c r="D9825" s="884" t="s">
        <v>28683</v>
      </c>
      <c r="E9825" s="884" t="s">
        <v>33893</v>
      </c>
      <c r="F9825" s="884" t="s">
        <v>33893</v>
      </c>
    </row>
    <row r="9826" customFormat="false" ht="15" hidden="false" customHeight="false" outlineLevel="0" collapsed="false">
      <c r="A9826" s="884" t="s">
        <v>28603</v>
      </c>
      <c r="B9826" s="884" t="n">
        <v>10966</v>
      </c>
      <c r="C9826" s="885" t="s">
        <v>33894</v>
      </c>
      <c r="D9826" s="884" t="s">
        <v>28689</v>
      </c>
      <c r="E9826" s="884" t="s">
        <v>33895</v>
      </c>
      <c r="F9826" s="884" t="s">
        <v>33895</v>
      </c>
    </row>
    <row r="9827" customFormat="false" ht="15" hidden="false" customHeight="false" outlineLevel="0" collapsed="false">
      <c r="A9827" s="884" t="s">
        <v>28603</v>
      </c>
      <c r="B9827" s="884" t="n">
        <v>40537</v>
      </c>
      <c r="C9827" s="885" t="s">
        <v>33896</v>
      </c>
      <c r="D9827" s="884" t="s">
        <v>28689</v>
      </c>
      <c r="E9827" s="884" t="s">
        <v>11665</v>
      </c>
      <c r="F9827" s="884" t="s">
        <v>11665</v>
      </c>
    </row>
    <row r="9828" customFormat="false" ht="15" hidden="false" customHeight="false" outlineLevel="0" collapsed="false">
      <c r="A9828" s="884" t="s">
        <v>28603</v>
      </c>
      <c r="B9828" s="884" t="n">
        <v>40536</v>
      </c>
      <c r="C9828" s="885" t="s">
        <v>33897</v>
      </c>
      <c r="D9828" s="884" t="s">
        <v>28689</v>
      </c>
      <c r="E9828" s="884" t="s">
        <v>11665</v>
      </c>
      <c r="F9828" s="884" t="s">
        <v>11665</v>
      </c>
    </row>
    <row r="9829" customFormat="false" ht="15" hidden="false" customHeight="false" outlineLevel="0" collapsed="false">
      <c r="A9829" s="884" t="s">
        <v>28603</v>
      </c>
      <c r="B9829" s="884" t="n">
        <v>40535</v>
      </c>
      <c r="C9829" s="885" t="s">
        <v>33898</v>
      </c>
      <c r="D9829" s="884" t="s">
        <v>28689</v>
      </c>
      <c r="E9829" s="884" t="s">
        <v>11665</v>
      </c>
      <c r="F9829" s="884" t="s">
        <v>11665</v>
      </c>
    </row>
    <row r="9830" customFormat="false" ht="23.25" hidden="false" customHeight="false" outlineLevel="0" collapsed="false">
      <c r="A9830" s="884" t="s">
        <v>28603</v>
      </c>
      <c r="B9830" s="884" t="n">
        <v>39427</v>
      </c>
      <c r="C9830" s="885" t="s">
        <v>33899</v>
      </c>
      <c r="D9830" s="884" t="s">
        <v>28683</v>
      </c>
      <c r="E9830" s="884" t="s">
        <v>17084</v>
      </c>
      <c r="F9830" s="884" t="s">
        <v>17084</v>
      </c>
    </row>
    <row r="9831" customFormat="false" ht="15" hidden="false" customHeight="false" outlineLevel="0" collapsed="false">
      <c r="A9831" s="884" t="s">
        <v>28603</v>
      </c>
      <c r="B9831" s="884" t="n">
        <v>39424</v>
      </c>
      <c r="C9831" s="885" t="s">
        <v>33900</v>
      </c>
      <c r="D9831" s="884" t="s">
        <v>28683</v>
      </c>
      <c r="E9831" s="884" t="s">
        <v>18584</v>
      </c>
      <c r="F9831" s="884" t="s">
        <v>18584</v>
      </c>
    </row>
    <row r="9832" customFormat="false" ht="15" hidden="false" customHeight="false" outlineLevel="0" collapsed="false">
      <c r="A9832" s="884" t="s">
        <v>28603</v>
      </c>
      <c r="B9832" s="884" t="n">
        <v>39425</v>
      </c>
      <c r="C9832" s="885" t="s">
        <v>33901</v>
      </c>
      <c r="D9832" s="884" t="s">
        <v>28683</v>
      </c>
      <c r="E9832" s="884" t="s">
        <v>11635</v>
      </c>
      <c r="F9832" s="884" t="s">
        <v>11635</v>
      </c>
    </row>
    <row r="9833" customFormat="false" ht="15" hidden="false" customHeight="false" outlineLevel="0" collapsed="false">
      <c r="A9833" s="884" t="s">
        <v>28603</v>
      </c>
      <c r="B9833" s="884" t="n">
        <v>40664</v>
      </c>
      <c r="C9833" s="885" t="s">
        <v>33902</v>
      </c>
      <c r="D9833" s="884" t="s">
        <v>28689</v>
      </c>
      <c r="E9833" s="884" t="s">
        <v>26498</v>
      </c>
      <c r="F9833" s="884" t="s">
        <v>26498</v>
      </c>
    </row>
    <row r="9834" customFormat="false" ht="15" hidden="false" customHeight="false" outlineLevel="0" collapsed="false">
      <c r="A9834" s="884" t="s">
        <v>28603</v>
      </c>
      <c r="B9834" s="884" t="n">
        <v>34360</v>
      </c>
      <c r="C9834" s="885" t="s">
        <v>33903</v>
      </c>
      <c r="D9834" s="884" t="s">
        <v>28689</v>
      </c>
      <c r="E9834" s="884" t="s">
        <v>17906</v>
      </c>
      <c r="F9834" s="884" t="s">
        <v>17906</v>
      </c>
    </row>
    <row r="9835" customFormat="false" ht="15" hidden="false" customHeight="false" outlineLevel="0" collapsed="false">
      <c r="A9835" s="884" t="s">
        <v>28603</v>
      </c>
      <c r="B9835" s="884" t="n">
        <v>20259</v>
      </c>
      <c r="C9835" s="885" t="s">
        <v>33904</v>
      </c>
      <c r="D9835" s="884" t="s">
        <v>28683</v>
      </c>
      <c r="E9835" s="884" t="s">
        <v>19576</v>
      </c>
      <c r="F9835" s="884" t="s">
        <v>19576</v>
      </c>
    </row>
    <row r="9836" customFormat="false" ht="23.25" hidden="false" customHeight="false" outlineLevel="0" collapsed="false">
      <c r="A9836" s="884" t="s">
        <v>28603</v>
      </c>
      <c r="B9836" s="884" t="n">
        <v>14077</v>
      </c>
      <c r="C9836" s="885" t="s">
        <v>33905</v>
      </c>
      <c r="D9836" s="884" t="s">
        <v>28683</v>
      </c>
      <c r="E9836" s="884" t="s">
        <v>33906</v>
      </c>
      <c r="F9836" s="884" t="s">
        <v>33906</v>
      </c>
    </row>
    <row r="9837" customFormat="false" ht="23.25" hidden="false" customHeight="false" outlineLevel="0" collapsed="false">
      <c r="A9837" s="884" t="s">
        <v>28603</v>
      </c>
      <c r="B9837" s="884" t="n">
        <v>3678</v>
      </c>
      <c r="C9837" s="885" t="s">
        <v>33907</v>
      </c>
      <c r="D9837" s="884" t="s">
        <v>28683</v>
      </c>
      <c r="E9837" s="884" t="s">
        <v>22913</v>
      </c>
      <c r="F9837" s="884" t="s">
        <v>22913</v>
      </c>
    </row>
    <row r="9838" customFormat="false" ht="15" hidden="false" customHeight="false" outlineLevel="0" collapsed="false">
      <c r="A9838" s="884" t="s">
        <v>28603</v>
      </c>
      <c r="B9838" s="884" t="n">
        <v>39418</v>
      </c>
      <c r="C9838" s="885" t="s">
        <v>33908</v>
      </c>
      <c r="D9838" s="884" t="s">
        <v>28683</v>
      </c>
      <c r="E9838" s="884" t="s">
        <v>28734</v>
      </c>
      <c r="F9838" s="884" t="s">
        <v>28734</v>
      </c>
    </row>
    <row r="9839" customFormat="false" ht="15" hidden="false" customHeight="false" outlineLevel="0" collapsed="false">
      <c r="A9839" s="884" t="s">
        <v>28603</v>
      </c>
      <c r="B9839" s="884" t="n">
        <v>39419</v>
      </c>
      <c r="C9839" s="885" t="s">
        <v>33909</v>
      </c>
      <c r="D9839" s="884" t="s">
        <v>28683</v>
      </c>
      <c r="E9839" s="884" t="s">
        <v>11350</v>
      </c>
      <c r="F9839" s="884" t="s">
        <v>11350</v>
      </c>
    </row>
    <row r="9840" customFormat="false" ht="15" hidden="false" customHeight="false" outlineLevel="0" collapsed="false">
      <c r="A9840" s="884" t="s">
        <v>28603</v>
      </c>
      <c r="B9840" s="884" t="n">
        <v>39420</v>
      </c>
      <c r="C9840" s="885" t="s">
        <v>33910</v>
      </c>
      <c r="D9840" s="884" t="s">
        <v>28683</v>
      </c>
      <c r="E9840" s="884" t="s">
        <v>11158</v>
      </c>
      <c r="F9840" s="884" t="s">
        <v>11158</v>
      </c>
    </row>
    <row r="9841" customFormat="false" ht="15" hidden="false" customHeight="false" outlineLevel="0" collapsed="false">
      <c r="A9841" s="884" t="s">
        <v>28603</v>
      </c>
      <c r="B9841" s="884" t="n">
        <v>39571</v>
      </c>
      <c r="C9841" s="885" t="s">
        <v>33911</v>
      </c>
      <c r="D9841" s="884" t="s">
        <v>28683</v>
      </c>
      <c r="E9841" s="884" t="s">
        <v>10766</v>
      </c>
      <c r="F9841" s="884" t="s">
        <v>10766</v>
      </c>
    </row>
    <row r="9842" customFormat="false" ht="23.25" hidden="false" customHeight="false" outlineLevel="0" collapsed="false">
      <c r="A9842" s="884" t="s">
        <v>28603</v>
      </c>
      <c r="B9842" s="884" t="n">
        <v>39421</v>
      </c>
      <c r="C9842" s="885" t="s">
        <v>33912</v>
      </c>
      <c r="D9842" s="884" t="s">
        <v>28683</v>
      </c>
      <c r="E9842" s="884" t="s">
        <v>31489</v>
      </c>
      <c r="F9842" s="884" t="s">
        <v>31489</v>
      </c>
    </row>
    <row r="9843" customFormat="false" ht="23.25" hidden="false" customHeight="false" outlineLevel="0" collapsed="false">
      <c r="A9843" s="884" t="s">
        <v>28603</v>
      </c>
      <c r="B9843" s="884" t="n">
        <v>39422</v>
      </c>
      <c r="C9843" s="885" t="s">
        <v>33913</v>
      </c>
      <c r="D9843" s="884" t="s">
        <v>28683</v>
      </c>
      <c r="E9843" s="884" t="s">
        <v>28721</v>
      </c>
      <c r="F9843" s="884" t="s">
        <v>28721</v>
      </c>
    </row>
    <row r="9844" customFormat="false" ht="23.25" hidden="false" customHeight="false" outlineLevel="0" collapsed="false">
      <c r="A9844" s="884" t="s">
        <v>28603</v>
      </c>
      <c r="B9844" s="884" t="n">
        <v>39423</v>
      </c>
      <c r="C9844" s="885" t="s">
        <v>33914</v>
      </c>
      <c r="D9844" s="884" t="s">
        <v>28683</v>
      </c>
      <c r="E9844" s="884" t="s">
        <v>15894</v>
      </c>
      <c r="F9844" s="884" t="s">
        <v>15894</v>
      </c>
    </row>
    <row r="9845" customFormat="false" ht="23.25" hidden="false" customHeight="false" outlineLevel="0" collapsed="false">
      <c r="A9845" s="884" t="s">
        <v>28603</v>
      </c>
      <c r="B9845" s="884" t="n">
        <v>39426</v>
      </c>
      <c r="C9845" s="885" t="s">
        <v>33915</v>
      </c>
      <c r="D9845" s="884" t="s">
        <v>28683</v>
      </c>
      <c r="E9845" s="884" t="s">
        <v>20097</v>
      </c>
      <c r="F9845" s="884" t="s">
        <v>20097</v>
      </c>
    </row>
    <row r="9846" customFormat="false" ht="23.25" hidden="false" customHeight="false" outlineLevel="0" collapsed="false">
      <c r="A9846" s="884" t="s">
        <v>28603</v>
      </c>
      <c r="B9846" s="884" t="n">
        <v>39429</v>
      </c>
      <c r="C9846" s="885" t="s">
        <v>33916</v>
      </c>
      <c r="D9846" s="884" t="s">
        <v>28683</v>
      </c>
      <c r="E9846" s="884" t="s">
        <v>23892</v>
      </c>
      <c r="F9846" s="884" t="s">
        <v>23892</v>
      </c>
    </row>
    <row r="9847" customFormat="false" ht="23.25" hidden="false" customHeight="false" outlineLevel="0" collapsed="false">
      <c r="A9847" s="884" t="s">
        <v>28603</v>
      </c>
      <c r="B9847" s="884" t="n">
        <v>39428</v>
      </c>
      <c r="C9847" s="885" t="s">
        <v>33917</v>
      </c>
      <c r="D9847" s="884" t="s">
        <v>28683</v>
      </c>
      <c r="E9847" s="884" t="s">
        <v>11448</v>
      </c>
      <c r="F9847" s="884" t="s">
        <v>11448</v>
      </c>
    </row>
    <row r="9848" customFormat="false" ht="15" hidden="false" customHeight="false" outlineLevel="0" collapsed="false">
      <c r="A9848" s="884" t="s">
        <v>28603</v>
      </c>
      <c r="B9848" s="884" t="n">
        <v>39572</v>
      </c>
      <c r="C9848" s="885" t="s">
        <v>33918</v>
      </c>
      <c r="D9848" s="884" t="s">
        <v>28683</v>
      </c>
      <c r="E9848" s="884" t="s">
        <v>23414</v>
      </c>
      <c r="F9848" s="884" t="s">
        <v>23414</v>
      </c>
    </row>
    <row r="9849" customFormat="false" ht="23.25" hidden="false" customHeight="false" outlineLevel="0" collapsed="false">
      <c r="A9849" s="884" t="s">
        <v>28603</v>
      </c>
      <c r="B9849" s="884" t="n">
        <v>39570</v>
      </c>
      <c r="C9849" s="885" t="s">
        <v>33919</v>
      </c>
      <c r="D9849" s="884" t="s">
        <v>28683</v>
      </c>
      <c r="E9849" s="884" t="s">
        <v>11612</v>
      </c>
      <c r="F9849" s="884" t="s">
        <v>11612</v>
      </c>
    </row>
    <row r="9850" customFormat="false" ht="23.25" hidden="false" customHeight="false" outlineLevel="0" collapsed="false">
      <c r="A9850" s="884" t="s">
        <v>28603</v>
      </c>
      <c r="B9850" s="884" t="n">
        <v>39569</v>
      </c>
      <c r="C9850" s="885" t="s">
        <v>33920</v>
      </c>
      <c r="D9850" s="884" t="s">
        <v>28683</v>
      </c>
      <c r="E9850" s="884" t="s">
        <v>28675</v>
      </c>
      <c r="F9850" s="884" t="s">
        <v>28675</v>
      </c>
    </row>
    <row r="9851" customFormat="false" ht="15" hidden="false" customHeight="false" outlineLevel="0" collapsed="false">
      <c r="A9851" s="884" t="s">
        <v>28603</v>
      </c>
      <c r="B9851" s="884" t="n">
        <v>11552</v>
      </c>
      <c r="C9851" s="885" t="s">
        <v>33921</v>
      </c>
      <c r="D9851" s="884" t="s">
        <v>28683</v>
      </c>
      <c r="E9851" s="884" t="s">
        <v>19396</v>
      </c>
      <c r="F9851" s="884" t="s">
        <v>19396</v>
      </c>
    </row>
    <row r="9852" customFormat="false" ht="15" hidden="false" customHeight="false" outlineLevel="0" collapsed="false">
      <c r="A9852" s="884" t="s">
        <v>28603</v>
      </c>
      <c r="B9852" s="884" t="n">
        <v>40598</v>
      </c>
      <c r="C9852" s="885" t="s">
        <v>33922</v>
      </c>
      <c r="D9852" s="884" t="s">
        <v>28689</v>
      </c>
      <c r="E9852" s="884" t="s">
        <v>11665</v>
      </c>
      <c r="F9852" s="884" t="s">
        <v>11665</v>
      </c>
    </row>
    <row r="9853" customFormat="false" ht="15" hidden="false" customHeight="false" outlineLevel="0" collapsed="false">
      <c r="A9853" s="884" t="s">
        <v>28603</v>
      </c>
      <c r="B9853" s="884" t="n">
        <v>39029</v>
      </c>
      <c r="C9853" s="885" t="s">
        <v>33923</v>
      </c>
      <c r="D9853" s="884" t="s">
        <v>28683</v>
      </c>
      <c r="E9853" s="884" t="s">
        <v>33924</v>
      </c>
      <c r="F9853" s="884" t="s">
        <v>33924</v>
      </c>
    </row>
    <row r="9854" customFormat="false" ht="15" hidden="false" customHeight="false" outlineLevel="0" collapsed="false">
      <c r="A9854" s="884" t="s">
        <v>28603</v>
      </c>
      <c r="B9854" s="884" t="n">
        <v>39028</v>
      </c>
      <c r="C9854" s="885" t="s">
        <v>33925</v>
      </c>
      <c r="D9854" s="884" t="s">
        <v>28683</v>
      </c>
      <c r="E9854" s="884" t="s">
        <v>27867</v>
      </c>
      <c r="F9854" s="884" t="s">
        <v>27867</v>
      </c>
    </row>
    <row r="9855" customFormat="false" ht="15" hidden="false" customHeight="false" outlineLevel="0" collapsed="false">
      <c r="A9855" s="884" t="s">
        <v>28603</v>
      </c>
      <c r="B9855" s="884" t="n">
        <v>39328</v>
      </c>
      <c r="C9855" s="885" t="s">
        <v>33926</v>
      </c>
      <c r="D9855" s="884" t="s">
        <v>28683</v>
      </c>
      <c r="E9855" s="884" t="s">
        <v>10766</v>
      </c>
      <c r="F9855" s="884" t="s">
        <v>10766</v>
      </c>
    </row>
    <row r="9856" customFormat="false" ht="34.5" hidden="false" customHeight="false" outlineLevel="0" collapsed="false">
      <c r="A9856" s="884" t="s">
        <v>28603</v>
      </c>
      <c r="B9856" s="884" t="n">
        <v>38541</v>
      </c>
      <c r="C9856" s="885" t="s">
        <v>33927</v>
      </c>
      <c r="D9856" s="884" t="s">
        <v>28605</v>
      </c>
      <c r="E9856" s="884" t="s">
        <v>33928</v>
      </c>
      <c r="F9856" s="884" t="s">
        <v>33928</v>
      </c>
    </row>
    <row r="9857" customFormat="false" ht="34.5" hidden="false" customHeight="false" outlineLevel="0" collapsed="false">
      <c r="A9857" s="884" t="s">
        <v>28603</v>
      </c>
      <c r="B9857" s="884" t="n">
        <v>38542</v>
      </c>
      <c r="C9857" s="885" t="s">
        <v>33929</v>
      </c>
      <c r="D9857" s="884" t="s">
        <v>28605</v>
      </c>
      <c r="E9857" s="884" t="s">
        <v>33930</v>
      </c>
      <c r="F9857" s="884" t="s">
        <v>33930</v>
      </c>
    </row>
    <row r="9858" customFormat="false" ht="34.5" hidden="false" customHeight="false" outlineLevel="0" collapsed="false">
      <c r="A9858" s="884" t="s">
        <v>28603</v>
      </c>
      <c r="B9858" s="884" t="n">
        <v>38543</v>
      </c>
      <c r="C9858" s="885" t="s">
        <v>33931</v>
      </c>
      <c r="D9858" s="884" t="s">
        <v>28605</v>
      </c>
      <c r="E9858" s="884" t="s">
        <v>33932</v>
      </c>
      <c r="F9858" s="884" t="s">
        <v>33932</v>
      </c>
    </row>
    <row r="9859" customFormat="false" ht="23.25" hidden="false" customHeight="false" outlineLevel="0" collapsed="false">
      <c r="A9859" s="884" t="s">
        <v>28603</v>
      </c>
      <c r="B9859" s="884" t="n">
        <v>40406</v>
      </c>
      <c r="C9859" s="885" t="s">
        <v>33933</v>
      </c>
      <c r="D9859" s="884" t="s">
        <v>28605</v>
      </c>
      <c r="E9859" s="884" t="s">
        <v>33934</v>
      </c>
      <c r="F9859" s="884" t="s">
        <v>33934</v>
      </c>
    </row>
    <row r="9860" customFormat="false" ht="23.25" hidden="false" customHeight="false" outlineLevel="0" collapsed="false">
      <c r="A9860" s="884" t="s">
        <v>28603</v>
      </c>
      <c r="B9860" s="884" t="n">
        <v>40789</v>
      </c>
      <c r="C9860" s="885" t="s">
        <v>33935</v>
      </c>
      <c r="D9860" s="884" t="s">
        <v>28605</v>
      </c>
      <c r="E9860" s="884" t="s">
        <v>33936</v>
      </c>
      <c r="F9860" s="884" t="s">
        <v>33936</v>
      </c>
    </row>
    <row r="9861" customFormat="false" ht="23.25" hidden="false" customHeight="false" outlineLevel="0" collapsed="false">
      <c r="A9861" s="884" t="s">
        <v>28603</v>
      </c>
      <c r="B9861" s="884" t="n">
        <v>40791</v>
      </c>
      <c r="C9861" s="885" t="s">
        <v>33937</v>
      </c>
      <c r="D9861" s="884" t="s">
        <v>28605</v>
      </c>
      <c r="E9861" s="884" t="s">
        <v>33938</v>
      </c>
      <c r="F9861" s="884" t="s">
        <v>33938</v>
      </c>
    </row>
    <row r="9862" customFormat="false" ht="23.25" hidden="false" customHeight="false" outlineLevel="0" collapsed="false">
      <c r="A9862" s="884" t="s">
        <v>28603</v>
      </c>
      <c r="B9862" s="884" t="n">
        <v>11651</v>
      </c>
      <c r="C9862" s="885" t="s">
        <v>33939</v>
      </c>
      <c r="D9862" s="884" t="s">
        <v>28605</v>
      </c>
      <c r="E9862" s="884" t="s">
        <v>33940</v>
      </c>
      <c r="F9862" s="884" t="s">
        <v>33940</v>
      </c>
    </row>
    <row r="9863" customFormat="false" ht="23.25" hidden="false" customHeight="false" outlineLevel="0" collapsed="false">
      <c r="A9863" s="884" t="s">
        <v>28603</v>
      </c>
      <c r="B9863" s="884" t="n">
        <v>42002</v>
      </c>
      <c r="C9863" s="885" t="s">
        <v>33941</v>
      </c>
      <c r="D9863" s="884" t="s">
        <v>28605</v>
      </c>
      <c r="E9863" s="884" t="s">
        <v>33942</v>
      </c>
      <c r="F9863" s="884" t="s">
        <v>33942</v>
      </c>
    </row>
    <row r="9864" customFormat="false" ht="15" hidden="false" customHeight="false" outlineLevel="0" collapsed="false">
      <c r="A9864" s="884" t="s">
        <v>28603</v>
      </c>
      <c r="B9864" s="884" t="n">
        <v>40435</v>
      </c>
      <c r="C9864" s="885" t="s">
        <v>33943</v>
      </c>
      <c r="D9864" s="884" t="s">
        <v>28605</v>
      </c>
      <c r="E9864" s="884" t="s">
        <v>33944</v>
      </c>
      <c r="F9864" s="884" t="s">
        <v>33944</v>
      </c>
    </row>
    <row r="9865" customFormat="false" ht="23.25" hidden="false" customHeight="false" outlineLevel="0" collapsed="false">
      <c r="A9865" s="884" t="s">
        <v>28603</v>
      </c>
      <c r="B9865" s="884" t="n">
        <v>39012</v>
      </c>
      <c r="C9865" s="885" t="s">
        <v>33945</v>
      </c>
      <c r="D9865" s="884" t="s">
        <v>28605</v>
      </c>
      <c r="E9865" s="884" t="s">
        <v>33946</v>
      </c>
      <c r="F9865" s="884" t="s">
        <v>33946</v>
      </c>
    </row>
    <row r="9866" customFormat="false" ht="15" hidden="false" customHeight="false" outlineLevel="0" collapsed="false">
      <c r="A9866" s="884" t="s">
        <v>28603</v>
      </c>
      <c r="B9866" s="884" t="n">
        <v>5327</v>
      </c>
      <c r="C9866" s="885" t="s">
        <v>33947</v>
      </c>
      <c r="D9866" s="884" t="s">
        <v>28689</v>
      </c>
      <c r="E9866" s="884" t="s">
        <v>33948</v>
      </c>
      <c r="F9866" s="884" t="s">
        <v>33948</v>
      </c>
    </row>
    <row r="9867" customFormat="false" ht="15" hidden="false" customHeight="false" outlineLevel="0" collapsed="false">
      <c r="A9867" s="884" t="s">
        <v>28603</v>
      </c>
      <c r="B9867" s="884" t="n">
        <v>35274</v>
      </c>
      <c r="C9867" s="885" t="s">
        <v>33949</v>
      </c>
      <c r="D9867" s="884" t="s">
        <v>28683</v>
      </c>
      <c r="E9867" s="884" t="s">
        <v>17741</v>
      </c>
      <c r="F9867" s="884" t="s">
        <v>17741</v>
      </c>
    </row>
    <row r="9868" customFormat="false" ht="15" hidden="false" customHeight="false" outlineLevel="0" collapsed="false">
      <c r="A9868" s="884" t="s">
        <v>28603</v>
      </c>
      <c r="B9868" s="884" t="n">
        <v>35275</v>
      </c>
      <c r="C9868" s="885" t="s">
        <v>33950</v>
      </c>
      <c r="D9868" s="884" t="s">
        <v>28683</v>
      </c>
      <c r="E9868" s="884" t="s">
        <v>20513</v>
      </c>
      <c r="F9868" s="884" t="s">
        <v>20513</v>
      </c>
    </row>
    <row r="9869" customFormat="false" ht="15" hidden="false" customHeight="false" outlineLevel="0" collapsed="false">
      <c r="A9869" s="884" t="s">
        <v>28603</v>
      </c>
      <c r="B9869" s="884" t="n">
        <v>35276</v>
      </c>
      <c r="C9869" s="885" t="s">
        <v>33951</v>
      </c>
      <c r="D9869" s="884" t="s">
        <v>28683</v>
      </c>
      <c r="E9869" s="884" t="s">
        <v>33952</v>
      </c>
      <c r="F9869" s="884" t="s">
        <v>33952</v>
      </c>
    </row>
    <row r="9870" customFormat="false" ht="15" hidden="false" customHeight="false" outlineLevel="0" collapsed="false">
      <c r="A9870" s="884" t="s">
        <v>28603</v>
      </c>
      <c r="B9870" s="884" t="n">
        <v>38386</v>
      </c>
      <c r="C9870" s="885" t="s">
        <v>33953</v>
      </c>
      <c r="D9870" s="884" t="s">
        <v>28605</v>
      </c>
      <c r="E9870" s="884" t="s">
        <v>26498</v>
      </c>
      <c r="F9870" s="884" t="s">
        <v>26498</v>
      </c>
    </row>
    <row r="9871" customFormat="false" ht="15" hidden="false" customHeight="false" outlineLevel="0" collapsed="false">
      <c r="A9871" s="884" t="s">
        <v>28603</v>
      </c>
      <c r="B9871" s="884" t="n">
        <v>11091</v>
      </c>
      <c r="C9871" s="885" t="s">
        <v>33954</v>
      </c>
      <c r="D9871" s="884" t="s">
        <v>28605</v>
      </c>
      <c r="E9871" s="884" t="s">
        <v>11656</v>
      </c>
      <c r="F9871" s="884" t="s">
        <v>11656</v>
      </c>
    </row>
    <row r="9872" customFormat="false" ht="15" hidden="false" customHeight="false" outlineLevel="0" collapsed="false">
      <c r="A9872" s="884" t="s">
        <v>28603</v>
      </c>
      <c r="B9872" s="884" t="n">
        <v>37586</v>
      </c>
      <c r="C9872" s="885" t="s">
        <v>33955</v>
      </c>
      <c r="D9872" s="884" t="s">
        <v>31872</v>
      </c>
      <c r="E9872" s="884" t="s">
        <v>18196</v>
      </c>
      <c r="F9872" s="884" t="s">
        <v>18196</v>
      </c>
    </row>
    <row r="9873" customFormat="false" ht="15" hidden="false" customHeight="false" outlineLevel="0" collapsed="false">
      <c r="A9873" s="884" t="s">
        <v>28603</v>
      </c>
      <c r="B9873" s="884" t="n">
        <v>37395</v>
      </c>
      <c r="C9873" s="885" t="s">
        <v>33956</v>
      </c>
      <c r="D9873" s="884" t="s">
        <v>31872</v>
      </c>
      <c r="E9873" s="884" t="s">
        <v>13570</v>
      </c>
      <c r="F9873" s="884" t="s">
        <v>13570</v>
      </c>
    </row>
    <row r="9874" customFormat="false" ht="15" hidden="false" customHeight="false" outlineLevel="0" collapsed="false">
      <c r="A9874" s="884" t="s">
        <v>28603</v>
      </c>
      <c r="B9874" s="884" t="n">
        <v>14147</v>
      </c>
      <c r="C9874" s="885" t="s">
        <v>33957</v>
      </c>
      <c r="D9874" s="884" t="s">
        <v>31872</v>
      </c>
      <c r="E9874" s="884" t="s">
        <v>33958</v>
      </c>
      <c r="F9874" s="884" t="s">
        <v>33958</v>
      </c>
    </row>
    <row r="9875" customFormat="false" ht="15" hidden="false" customHeight="false" outlineLevel="0" collapsed="false">
      <c r="A9875" s="884" t="s">
        <v>28603</v>
      </c>
      <c r="B9875" s="884" t="n">
        <v>37396</v>
      </c>
      <c r="C9875" s="885" t="s">
        <v>33959</v>
      </c>
      <c r="D9875" s="884" t="s">
        <v>31872</v>
      </c>
      <c r="E9875" s="884" t="s">
        <v>18946</v>
      </c>
      <c r="F9875" s="884" t="s">
        <v>18946</v>
      </c>
    </row>
    <row r="9876" customFormat="false" ht="15" hidden="false" customHeight="false" outlineLevel="0" collapsed="false">
      <c r="A9876" s="884" t="s">
        <v>28603</v>
      </c>
      <c r="B9876" s="884" t="n">
        <v>37397</v>
      </c>
      <c r="C9876" s="885" t="s">
        <v>33960</v>
      </c>
      <c r="D9876" s="884" t="s">
        <v>31872</v>
      </c>
      <c r="E9876" s="884" t="s">
        <v>33961</v>
      </c>
      <c r="F9876" s="884" t="s">
        <v>33961</v>
      </c>
    </row>
    <row r="9877" customFormat="false" ht="15" hidden="false" customHeight="false" outlineLevel="0" collapsed="false">
      <c r="A9877" s="884" t="s">
        <v>28603</v>
      </c>
      <c r="B9877" s="884" t="n">
        <v>11559</v>
      </c>
      <c r="C9877" s="885" t="s">
        <v>33962</v>
      </c>
      <c r="D9877" s="884" t="s">
        <v>28605</v>
      </c>
      <c r="E9877" s="884" t="s">
        <v>31841</v>
      </c>
      <c r="F9877" s="884" t="s">
        <v>31841</v>
      </c>
    </row>
    <row r="9878" customFormat="false" ht="23.25" hidden="false" customHeight="false" outlineLevel="0" collapsed="false">
      <c r="A9878" s="884" t="s">
        <v>28603</v>
      </c>
      <c r="B9878" s="884" t="n">
        <v>444</v>
      </c>
      <c r="C9878" s="885" t="s">
        <v>33963</v>
      </c>
      <c r="D9878" s="884" t="s">
        <v>28605</v>
      </c>
      <c r="E9878" s="884" t="s">
        <v>20238</v>
      </c>
      <c r="F9878" s="884" t="s">
        <v>20238</v>
      </c>
    </row>
    <row r="9879" customFormat="false" ht="23.25" hidden="false" customHeight="false" outlineLevel="0" collapsed="false">
      <c r="A9879" s="884" t="s">
        <v>28603</v>
      </c>
      <c r="B9879" s="884" t="n">
        <v>445</v>
      </c>
      <c r="C9879" s="885" t="s">
        <v>33964</v>
      </c>
      <c r="D9879" s="884" t="s">
        <v>28605</v>
      </c>
      <c r="E9879" s="884" t="s">
        <v>21336</v>
      </c>
      <c r="F9879" s="884" t="s">
        <v>21336</v>
      </c>
    </row>
    <row r="9880" customFormat="false" ht="15" hidden="false" customHeight="false" outlineLevel="0" collapsed="false">
      <c r="A9880" s="884" t="s">
        <v>28603</v>
      </c>
      <c r="B9880" s="884" t="n">
        <v>4783</v>
      </c>
      <c r="C9880" s="885" t="s">
        <v>33965</v>
      </c>
      <c r="D9880" s="884" t="s">
        <v>28608</v>
      </c>
      <c r="E9880" s="884" t="s">
        <v>32247</v>
      </c>
      <c r="F9880" s="884" t="s">
        <v>33864</v>
      </c>
    </row>
    <row r="9881" customFormat="false" ht="15" hidden="false" customHeight="false" outlineLevel="0" collapsed="false">
      <c r="A9881" s="884" t="s">
        <v>28603</v>
      </c>
      <c r="B9881" s="884" t="n">
        <v>41079</v>
      </c>
      <c r="C9881" s="885" t="s">
        <v>33966</v>
      </c>
      <c r="D9881" s="884" t="s">
        <v>28853</v>
      </c>
      <c r="E9881" s="884" t="s">
        <v>33866</v>
      </c>
      <c r="F9881" s="884" t="s">
        <v>33867</v>
      </c>
    </row>
    <row r="9882" customFormat="false" ht="15" hidden="false" customHeight="false" outlineLevel="0" collapsed="false">
      <c r="A9882" s="884" t="s">
        <v>28603</v>
      </c>
      <c r="B9882" s="884" t="n">
        <v>12874</v>
      </c>
      <c r="C9882" s="885" t="s">
        <v>33967</v>
      </c>
      <c r="D9882" s="884" t="s">
        <v>28608</v>
      </c>
      <c r="E9882" s="884" t="s">
        <v>8907</v>
      </c>
      <c r="F9882" s="884" t="s">
        <v>20525</v>
      </c>
    </row>
    <row r="9883" customFormat="false" ht="15" hidden="false" customHeight="false" outlineLevel="0" collapsed="false">
      <c r="A9883" s="884" t="s">
        <v>28603</v>
      </c>
      <c r="B9883" s="884" t="n">
        <v>41082</v>
      </c>
      <c r="C9883" s="885" t="s">
        <v>33968</v>
      </c>
      <c r="D9883" s="884" t="s">
        <v>28853</v>
      </c>
      <c r="E9883" s="884" t="s">
        <v>33969</v>
      </c>
      <c r="F9883" s="884" t="s">
        <v>33970</v>
      </c>
    </row>
    <row r="9884" customFormat="false" ht="15" hidden="false" customHeight="false" outlineLevel="0" collapsed="false">
      <c r="A9884" s="884" t="s">
        <v>28603</v>
      </c>
      <c r="B9884" s="884" t="n">
        <v>4785</v>
      </c>
      <c r="C9884" s="885" t="s">
        <v>33971</v>
      </c>
      <c r="D9884" s="884" t="s">
        <v>28608</v>
      </c>
      <c r="E9884" s="884" t="s">
        <v>20011</v>
      </c>
      <c r="F9884" s="884" t="s">
        <v>15034</v>
      </c>
    </row>
    <row r="9885" customFormat="false" ht="15" hidden="false" customHeight="false" outlineLevel="0" collapsed="false">
      <c r="A9885" s="884" t="s">
        <v>28603</v>
      </c>
      <c r="B9885" s="884" t="n">
        <v>41081</v>
      </c>
      <c r="C9885" s="885" t="s">
        <v>33972</v>
      </c>
      <c r="D9885" s="884" t="s">
        <v>28853</v>
      </c>
      <c r="E9885" s="884" t="s">
        <v>33973</v>
      </c>
      <c r="F9885" s="884" t="s">
        <v>33974</v>
      </c>
    </row>
    <row r="9886" customFormat="false" ht="15" hidden="false" customHeight="false" outlineLevel="0" collapsed="false">
      <c r="A9886" s="884" t="s">
        <v>28603</v>
      </c>
      <c r="B9886" s="884" t="n">
        <v>4801</v>
      </c>
      <c r="C9886" s="885" t="s">
        <v>33975</v>
      </c>
      <c r="D9886" s="884" t="s">
        <v>28617</v>
      </c>
      <c r="E9886" s="884" t="s">
        <v>33976</v>
      </c>
      <c r="F9886" s="884" t="s">
        <v>33976</v>
      </c>
    </row>
    <row r="9887" customFormat="false" ht="15" hidden="false" customHeight="false" outlineLevel="0" collapsed="false">
      <c r="A9887" s="884" t="s">
        <v>28603</v>
      </c>
      <c r="B9887" s="884" t="n">
        <v>4794</v>
      </c>
      <c r="C9887" s="885" t="s">
        <v>33977</v>
      </c>
      <c r="D9887" s="884" t="s">
        <v>28617</v>
      </c>
      <c r="E9887" s="884" t="s">
        <v>33978</v>
      </c>
      <c r="F9887" s="884" t="s">
        <v>33978</v>
      </c>
    </row>
    <row r="9888" customFormat="false" ht="15" hidden="false" customHeight="false" outlineLevel="0" collapsed="false">
      <c r="A9888" s="884" t="s">
        <v>28603</v>
      </c>
      <c r="B9888" s="884" t="n">
        <v>4796</v>
      </c>
      <c r="C9888" s="885" t="s">
        <v>33979</v>
      </c>
      <c r="D9888" s="884" t="s">
        <v>28617</v>
      </c>
      <c r="E9888" s="884" t="s">
        <v>33980</v>
      </c>
      <c r="F9888" s="884" t="s">
        <v>33980</v>
      </c>
    </row>
    <row r="9889" customFormat="false" ht="15" hidden="false" customHeight="false" outlineLevel="0" collapsed="false">
      <c r="A9889" s="884" t="s">
        <v>28603</v>
      </c>
      <c r="B9889" s="884" t="n">
        <v>4800</v>
      </c>
      <c r="C9889" s="885" t="s">
        <v>33981</v>
      </c>
      <c r="D9889" s="884" t="s">
        <v>28617</v>
      </c>
      <c r="E9889" s="884" t="s">
        <v>17300</v>
      </c>
      <c r="F9889" s="884" t="s">
        <v>17300</v>
      </c>
    </row>
    <row r="9890" customFormat="false" ht="15" hidden="false" customHeight="false" outlineLevel="0" collapsed="false">
      <c r="A9890" s="884" t="s">
        <v>28603</v>
      </c>
      <c r="B9890" s="884" t="n">
        <v>4795</v>
      </c>
      <c r="C9890" s="885" t="s">
        <v>33982</v>
      </c>
      <c r="D9890" s="884" t="s">
        <v>28617</v>
      </c>
      <c r="E9890" s="884" t="s">
        <v>33983</v>
      </c>
      <c r="F9890" s="884" t="s">
        <v>33983</v>
      </c>
    </row>
    <row r="9891" customFormat="false" ht="23.25" hidden="false" customHeight="false" outlineLevel="0" collapsed="false">
      <c r="A9891" s="884" t="s">
        <v>28603</v>
      </c>
      <c r="B9891" s="884" t="n">
        <v>39694</v>
      </c>
      <c r="C9891" s="885" t="s">
        <v>33984</v>
      </c>
      <c r="D9891" s="884" t="s">
        <v>28617</v>
      </c>
      <c r="E9891" s="884" t="s">
        <v>33985</v>
      </c>
      <c r="F9891" s="884" t="s">
        <v>33985</v>
      </c>
    </row>
    <row r="9892" customFormat="false" ht="15" hidden="false" customHeight="false" outlineLevel="0" collapsed="false">
      <c r="A9892" s="884" t="s">
        <v>28603</v>
      </c>
      <c r="B9892" s="884" t="n">
        <v>1292</v>
      </c>
      <c r="C9892" s="885" t="s">
        <v>33986</v>
      </c>
      <c r="D9892" s="884" t="s">
        <v>28617</v>
      </c>
      <c r="E9892" s="884" t="s">
        <v>18860</v>
      </c>
      <c r="F9892" s="884" t="s">
        <v>18860</v>
      </c>
    </row>
    <row r="9893" customFormat="false" ht="15" hidden="false" customHeight="false" outlineLevel="0" collapsed="false">
      <c r="A9893" s="884" t="s">
        <v>28603</v>
      </c>
      <c r="B9893" s="884" t="n">
        <v>1287</v>
      </c>
      <c r="C9893" s="885" t="s">
        <v>33987</v>
      </c>
      <c r="D9893" s="884" t="s">
        <v>28617</v>
      </c>
      <c r="E9893" s="884" t="s">
        <v>13962</v>
      </c>
      <c r="F9893" s="884" t="s">
        <v>13962</v>
      </c>
    </row>
    <row r="9894" customFormat="false" ht="23.25" hidden="false" customHeight="false" outlineLevel="0" collapsed="false">
      <c r="A9894" s="884" t="s">
        <v>28603</v>
      </c>
      <c r="B9894" s="884" t="n">
        <v>1297</v>
      </c>
      <c r="C9894" s="885" t="s">
        <v>33988</v>
      </c>
      <c r="D9894" s="884" t="s">
        <v>28617</v>
      </c>
      <c r="E9894" s="884" t="s">
        <v>33989</v>
      </c>
      <c r="F9894" s="884" t="s">
        <v>33989</v>
      </c>
    </row>
    <row r="9895" customFormat="false" ht="23.25" hidden="false" customHeight="false" outlineLevel="0" collapsed="false">
      <c r="A9895" s="884" t="s">
        <v>28603</v>
      </c>
      <c r="B9895" s="884" t="n">
        <v>4786</v>
      </c>
      <c r="C9895" s="885" t="s">
        <v>33990</v>
      </c>
      <c r="D9895" s="884" t="s">
        <v>28617</v>
      </c>
      <c r="E9895" s="884" t="s">
        <v>33991</v>
      </c>
      <c r="F9895" s="884" t="s">
        <v>33991</v>
      </c>
    </row>
    <row r="9896" customFormat="false" ht="23.25" hidden="false" customHeight="false" outlineLevel="0" collapsed="false">
      <c r="A9896" s="884" t="s">
        <v>28603</v>
      </c>
      <c r="B9896" s="884" t="n">
        <v>10840</v>
      </c>
      <c r="C9896" s="885" t="s">
        <v>33992</v>
      </c>
      <c r="D9896" s="884" t="s">
        <v>28617</v>
      </c>
      <c r="E9896" s="884" t="s">
        <v>26668</v>
      </c>
      <c r="F9896" s="884" t="s">
        <v>26668</v>
      </c>
    </row>
    <row r="9897" customFormat="false" ht="23.25" hidden="false" customHeight="false" outlineLevel="0" collapsed="false">
      <c r="A9897" s="884" t="s">
        <v>28603</v>
      </c>
      <c r="B9897" s="884" t="n">
        <v>10841</v>
      </c>
      <c r="C9897" s="885" t="s">
        <v>33993</v>
      </c>
      <c r="D9897" s="884" t="s">
        <v>28617</v>
      </c>
      <c r="E9897" s="884" t="s">
        <v>33994</v>
      </c>
      <c r="F9897" s="884" t="s">
        <v>33994</v>
      </c>
    </row>
    <row r="9898" customFormat="false" ht="23.25" hidden="false" customHeight="false" outlineLevel="0" collapsed="false">
      <c r="A9898" s="884" t="s">
        <v>28603</v>
      </c>
      <c r="B9898" s="884" t="n">
        <v>25980</v>
      </c>
      <c r="C9898" s="885" t="s">
        <v>33995</v>
      </c>
      <c r="D9898" s="884" t="s">
        <v>28617</v>
      </c>
      <c r="E9898" s="884" t="s">
        <v>33996</v>
      </c>
      <c r="F9898" s="884" t="s">
        <v>33996</v>
      </c>
    </row>
    <row r="9899" customFormat="false" ht="23.25" hidden="false" customHeight="false" outlineLevel="0" collapsed="false">
      <c r="A9899" s="884" t="s">
        <v>28603</v>
      </c>
      <c r="B9899" s="884" t="n">
        <v>10842</v>
      </c>
      <c r="C9899" s="885" t="s">
        <v>33997</v>
      </c>
      <c r="D9899" s="884" t="s">
        <v>28617</v>
      </c>
      <c r="E9899" s="884" t="s">
        <v>27405</v>
      </c>
      <c r="F9899" s="884" t="s">
        <v>27405</v>
      </c>
    </row>
    <row r="9900" customFormat="false" ht="15" hidden="false" customHeight="false" outlineLevel="0" collapsed="false">
      <c r="A9900" s="884" t="s">
        <v>28603</v>
      </c>
      <c r="B9900" s="884" t="n">
        <v>21108</v>
      </c>
      <c r="C9900" s="885" t="s">
        <v>33998</v>
      </c>
      <c r="D9900" s="884" t="s">
        <v>28617</v>
      </c>
      <c r="E9900" s="884" t="s">
        <v>24516</v>
      </c>
      <c r="F9900" s="884" t="s">
        <v>24516</v>
      </c>
    </row>
    <row r="9901" customFormat="false" ht="15" hidden="false" customHeight="false" outlineLevel="0" collapsed="false">
      <c r="A9901" s="884" t="s">
        <v>28603</v>
      </c>
      <c r="B9901" s="884" t="n">
        <v>38180</v>
      </c>
      <c r="C9901" s="885" t="s">
        <v>33999</v>
      </c>
      <c r="D9901" s="884" t="s">
        <v>28617</v>
      </c>
      <c r="E9901" s="884" t="s">
        <v>34000</v>
      </c>
      <c r="F9901" s="884" t="s">
        <v>34000</v>
      </c>
    </row>
    <row r="9902" customFormat="false" ht="15" hidden="false" customHeight="false" outlineLevel="0" collapsed="false">
      <c r="A9902" s="884" t="s">
        <v>28603</v>
      </c>
      <c r="B9902" s="884" t="n">
        <v>40648</v>
      </c>
      <c r="C9902" s="885" t="s">
        <v>34001</v>
      </c>
      <c r="D9902" s="884" t="s">
        <v>28617</v>
      </c>
      <c r="E9902" s="884" t="s">
        <v>34002</v>
      </c>
      <c r="F9902" s="884" t="s">
        <v>34002</v>
      </c>
    </row>
    <row r="9903" customFormat="false" ht="15" hidden="false" customHeight="false" outlineLevel="0" collapsed="false">
      <c r="A9903" s="884" t="s">
        <v>28603</v>
      </c>
      <c r="B9903" s="884" t="n">
        <v>40649</v>
      </c>
      <c r="C9903" s="885" t="s">
        <v>34003</v>
      </c>
      <c r="D9903" s="884" t="s">
        <v>28617</v>
      </c>
      <c r="E9903" s="884" t="s">
        <v>34004</v>
      </c>
      <c r="F9903" s="884" t="s">
        <v>34004</v>
      </c>
    </row>
    <row r="9904" customFormat="false" ht="15" hidden="false" customHeight="false" outlineLevel="0" collapsed="false">
      <c r="A9904" s="884" t="s">
        <v>28603</v>
      </c>
      <c r="B9904" s="884" t="n">
        <v>40650</v>
      </c>
      <c r="C9904" s="885" t="s">
        <v>34005</v>
      </c>
      <c r="D9904" s="884" t="s">
        <v>28617</v>
      </c>
      <c r="E9904" s="884" t="s">
        <v>34006</v>
      </c>
      <c r="F9904" s="884" t="s">
        <v>34006</v>
      </c>
    </row>
    <row r="9905" customFormat="false" ht="15" hidden="false" customHeight="false" outlineLevel="0" collapsed="false">
      <c r="A9905" s="884" t="s">
        <v>28603</v>
      </c>
      <c r="B9905" s="884" t="n">
        <v>40651</v>
      </c>
      <c r="C9905" s="885" t="s">
        <v>34007</v>
      </c>
      <c r="D9905" s="884" t="s">
        <v>28617</v>
      </c>
      <c r="E9905" s="884" t="s">
        <v>34008</v>
      </c>
      <c r="F9905" s="884" t="s">
        <v>34008</v>
      </c>
    </row>
    <row r="9906" customFormat="false" ht="15" hidden="false" customHeight="false" outlineLevel="0" collapsed="false">
      <c r="A9906" s="884" t="s">
        <v>28603</v>
      </c>
      <c r="B9906" s="884" t="n">
        <v>40652</v>
      </c>
      <c r="C9906" s="885" t="s">
        <v>34009</v>
      </c>
      <c r="D9906" s="884" t="s">
        <v>28617</v>
      </c>
      <c r="E9906" s="884" t="s">
        <v>34010</v>
      </c>
      <c r="F9906" s="884" t="s">
        <v>34010</v>
      </c>
    </row>
    <row r="9907" customFormat="false" ht="23.25" hidden="false" customHeight="false" outlineLevel="0" collapsed="false">
      <c r="A9907" s="884" t="s">
        <v>28603</v>
      </c>
      <c r="B9907" s="884" t="n">
        <v>40647</v>
      </c>
      <c r="C9907" s="885" t="s">
        <v>34011</v>
      </c>
      <c r="D9907" s="884" t="s">
        <v>28617</v>
      </c>
      <c r="E9907" s="884" t="s">
        <v>34012</v>
      </c>
      <c r="F9907" s="884" t="s">
        <v>34012</v>
      </c>
    </row>
    <row r="9908" customFormat="false" ht="15" hidden="false" customHeight="false" outlineLevel="0" collapsed="false">
      <c r="A9908" s="884" t="s">
        <v>28603</v>
      </c>
      <c r="B9908" s="884" t="n">
        <v>40653</v>
      </c>
      <c r="C9908" s="885" t="s">
        <v>34013</v>
      </c>
      <c r="D9908" s="884" t="s">
        <v>28617</v>
      </c>
      <c r="E9908" s="884" t="s">
        <v>34014</v>
      </c>
      <c r="F9908" s="884" t="s">
        <v>34014</v>
      </c>
    </row>
    <row r="9909" customFormat="false" ht="15" hidden="false" customHeight="false" outlineLevel="0" collapsed="false">
      <c r="A9909" s="884" t="s">
        <v>28603</v>
      </c>
      <c r="B9909" s="884" t="n">
        <v>36178</v>
      </c>
      <c r="C9909" s="885" t="s">
        <v>34015</v>
      </c>
      <c r="D9909" s="884" t="s">
        <v>28605</v>
      </c>
      <c r="E9909" s="884" t="s">
        <v>9067</v>
      </c>
      <c r="F9909" s="884" t="s">
        <v>9067</v>
      </c>
    </row>
    <row r="9910" customFormat="false" ht="15" hidden="false" customHeight="false" outlineLevel="0" collapsed="false">
      <c r="A9910" s="884" t="s">
        <v>28603</v>
      </c>
      <c r="B9910" s="884" t="n">
        <v>38195</v>
      </c>
      <c r="C9910" s="885" t="s">
        <v>34016</v>
      </c>
      <c r="D9910" s="884" t="s">
        <v>28617</v>
      </c>
      <c r="E9910" s="884" t="s">
        <v>34017</v>
      </c>
      <c r="F9910" s="884" t="s">
        <v>34017</v>
      </c>
    </row>
    <row r="9911" customFormat="false" ht="15" hidden="false" customHeight="false" outlineLevel="0" collapsed="false">
      <c r="A9911" s="884" t="s">
        <v>28603</v>
      </c>
      <c r="B9911" s="884" t="n">
        <v>38181</v>
      </c>
      <c r="C9911" s="885" t="s">
        <v>34018</v>
      </c>
      <c r="D9911" s="884" t="s">
        <v>28617</v>
      </c>
      <c r="E9911" s="884" t="s">
        <v>34019</v>
      </c>
      <c r="F9911" s="884" t="s">
        <v>34019</v>
      </c>
    </row>
    <row r="9912" customFormat="false" ht="15" hidden="false" customHeight="false" outlineLevel="0" collapsed="false">
      <c r="A9912" s="884" t="s">
        <v>28603</v>
      </c>
      <c r="B9912" s="884" t="n">
        <v>38182</v>
      </c>
      <c r="C9912" s="885" t="s">
        <v>34020</v>
      </c>
      <c r="D9912" s="884" t="s">
        <v>28617</v>
      </c>
      <c r="E9912" s="884" t="s">
        <v>25467</v>
      </c>
      <c r="F9912" s="884" t="s">
        <v>25467</v>
      </c>
    </row>
    <row r="9913" customFormat="false" ht="15" hidden="false" customHeight="false" outlineLevel="0" collapsed="false">
      <c r="A9913" s="884" t="s">
        <v>28603</v>
      </c>
      <c r="B9913" s="884" t="n">
        <v>38186</v>
      </c>
      <c r="C9913" s="885" t="s">
        <v>34021</v>
      </c>
      <c r="D9913" s="884" t="s">
        <v>28617</v>
      </c>
      <c r="E9913" s="884" t="s">
        <v>33397</v>
      </c>
      <c r="F9913" s="884" t="s">
        <v>33397</v>
      </c>
    </row>
    <row r="9914" customFormat="false" ht="15" hidden="false" customHeight="false" outlineLevel="0" collapsed="false">
      <c r="A9914" s="884" t="s">
        <v>28603</v>
      </c>
      <c r="B9914" s="884" t="n">
        <v>38185</v>
      </c>
      <c r="C9914" s="885" t="s">
        <v>34022</v>
      </c>
      <c r="D9914" s="884" t="s">
        <v>28617</v>
      </c>
      <c r="E9914" s="884" t="s">
        <v>34023</v>
      </c>
      <c r="F9914" s="884" t="s">
        <v>34023</v>
      </c>
    </row>
    <row r="9915" customFormat="false" ht="15" hidden="false" customHeight="false" outlineLevel="0" collapsed="false">
      <c r="A9915" s="884" t="s">
        <v>28603</v>
      </c>
      <c r="B9915" s="884" t="n">
        <v>40654</v>
      </c>
      <c r="C9915" s="885" t="s">
        <v>34024</v>
      </c>
      <c r="D9915" s="884" t="s">
        <v>28617</v>
      </c>
      <c r="E9915" s="884" t="s">
        <v>34025</v>
      </c>
      <c r="F9915" s="884" t="s">
        <v>34025</v>
      </c>
    </row>
    <row r="9916" customFormat="false" ht="23.25" hidden="false" customHeight="false" outlineLevel="0" collapsed="false">
      <c r="A9916" s="884" t="s">
        <v>28603</v>
      </c>
      <c r="B9916" s="884" t="n">
        <v>25981</v>
      </c>
      <c r="C9916" s="885" t="s">
        <v>34026</v>
      </c>
      <c r="D9916" s="884" t="s">
        <v>28617</v>
      </c>
      <c r="E9916" s="884" t="s">
        <v>34027</v>
      </c>
      <c r="F9916" s="884" t="s">
        <v>34027</v>
      </c>
    </row>
    <row r="9917" customFormat="false" ht="15" hidden="false" customHeight="false" outlineLevel="0" collapsed="false">
      <c r="A9917" s="884" t="s">
        <v>28603</v>
      </c>
      <c r="B9917" s="884" t="n">
        <v>4822</v>
      </c>
      <c r="C9917" s="885" t="s">
        <v>34028</v>
      </c>
      <c r="D9917" s="884" t="s">
        <v>28617</v>
      </c>
      <c r="E9917" s="884" t="s">
        <v>34029</v>
      </c>
      <c r="F9917" s="884" t="s">
        <v>34029</v>
      </c>
    </row>
    <row r="9918" customFormat="false" ht="15" hidden="false" customHeight="false" outlineLevel="0" collapsed="false">
      <c r="A9918" s="884" t="s">
        <v>28603</v>
      </c>
      <c r="B9918" s="884" t="n">
        <v>4818</v>
      </c>
      <c r="C9918" s="885" t="s">
        <v>34030</v>
      </c>
      <c r="D9918" s="884" t="s">
        <v>28617</v>
      </c>
      <c r="E9918" s="884" t="s">
        <v>34031</v>
      </c>
      <c r="F9918" s="884" t="s">
        <v>34031</v>
      </c>
    </row>
    <row r="9919" customFormat="false" ht="23.25" hidden="false" customHeight="false" outlineLevel="0" collapsed="false">
      <c r="A9919" s="884" t="s">
        <v>28603</v>
      </c>
      <c r="B9919" s="884" t="n">
        <v>39567</v>
      </c>
      <c r="C9919" s="885" t="s">
        <v>34032</v>
      </c>
      <c r="D9919" s="884" t="s">
        <v>28617</v>
      </c>
      <c r="E9919" s="884" t="s">
        <v>34033</v>
      </c>
      <c r="F9919" s="884" t="s">
        <v>34033</v>
      </c>
    </row>
    <row r="9920" customFormat="false" ht="23.25" hidden="false" customHeight="false" outlineLevel="0" collapsed="false">
      <c r="A9920" s="884" t="s">
        <v>28603</v>
      </c>
      <c r="B9920" s="884" t="n">
        <v>39566</v>
      </c>
      <c r="C9920" s="885" t="s">
        <v>34034</v>
      </c>
      <c r="D9920" s="884" t="s">
        <v>28617</v>
      </c>
      <c r="E9920" s="884" t="s">
        <v>14668</v>
      </c>
      <c r="F9920" s="884" t="s">
        <v>14668</v>
      </c>
    </row>
    <row r="9921" customFormat="false" ht="15" hidden="false" customHeight="false" outlineLevel="0" collapsed="false">
      <c r="A9921" s="884" t="s">
        <v>28603</v>
      </c>
      <c r="B9921" s="884" t="n">
        <v>11062</v>
      </c>
      <c r="C9921" s="885" t="s">
        <v>34035</v>
      </c>
      <c r="D9921" s="884" t="s">
        <v>28617</v>
      </c>
      <c r="E9921" s="884" t="s">
        <v>32764</v>
      </c>
      <c r="F9921" s="884" t="s">
        <v>32764</v>
      </c>
    </row>
    <row r="9922" customFormat="false" ht="15" hidden="false" customHeight="false" outlineLevel="0" collapsed="false">
      <c r="A9922" s="884" t="s">
        <v>28603</v>
      </c>
      <c r="B9922" s="884" t="n">
        <v>11063</v>
      </c>
      <c r="C9922" s="885" t="s">
        <v>34036</v>
      </c>
      <c r="D9922" s="884" t="s">
        <v>28617</v>
      </c>
      <c r="E9922" s="884" t="s">
        <v>15045</v>
      </c>
      <c r="F9922" s="884" t="s">
        <v>15045</v>
      </c>
    </row>
    <row r="9923" customFormat="false" ht="15" hidden="false" customHeight="false" outlineLevel="0" collapsed="false">
      <c r="A9923" s="884" t="s">
        <v>28603</v>
      </c>
      <c r="B9923" s="884" t="n">
        <v>13521</v>
      </c>
      <c r="C9923" s="885" t="s">
        <v>34037</v>
      </c>
      <c r="D9923" s="884" t="s">
        <v>28605</v>
      </c>
      <c r="E9923" s="884" t="s">
        <v>34038</v>
      </c>
      <c r="F9923" s="884" t="s">
        <v>34038</v>
      </c>
    </row>
    <row r="9924" customFormat="false" ht="23.25" hidden="false" customHeight="false" outlineLevel="0" collapsed="false">
      <c r="A9924" s="884" t="s">
        <v>28603</v>
      </c>
      <c r="B9924" s="884" t="n">
        <v>10851</v>
      </c>
      <c r="C9924" s="885" t="s">
        <v>34039</v>
      </c>
      <c r="D9924" s="884" t="s">
        <v>28605</v>
      </c>
      <c r="E9924" s="884" t="s">
        <v>17002</v>
      </c>
      <c r="F9924" s="884" t="s">
        <v>17002</v>
      </c>
    </row>
    <row r="9925" customFormat="false" ht="23.25" hidden="false" customHeight="false" outlineLevel="0" collapsed="false">
      <c r="A9925" s="884" t="s">
        <v>28603</v>
      </c>
      <c r="B9925" s="884" t="n">
        <v>39515</v>
      </c>
      <c r="C9925" s="885" t="s">
        <v>34040</v>
      </c>
      <c r="D9925" s="884" t="s">
        <v>28605</v>
      </c>
      <c r="E9925" s="884" t="s">
        <v>21834</v>
      </c>
      <c r="F9925" s="884" t="s">
        <v>21834</v>
      </c>
    </row>
    <row r="9926" customFormat="false" ht="23.25" hidden="false" customHeight="false" outlineLevel="0" collapsed="false">
      <c r="A9926" s="884" t="s">
        <v>28603</v>
      </c>
      <c r="B9926" s="884" t="n">
        <v>39516</v>
      </c>
      <c r="C9926" s="885" t="s">
        <v>34041</v>
      </c>
      <c r="D9926" s="884" t="s">
        <v>28605</v>
      </c>
      <c r="E9926" s="884" t="s">
        <v>34042</v>
      </c>
      <c r="F9926" s="884" t="s">
        <v>34042</v>
      </c>
    </row>
    <row r="9927" customFormat="false" ht="23.25" hidden="false" customHeight="false" outlineLevel="0" collapsed="false">
      <c r="A9927" s="884" t="s">
        <v>28603</v>
      </c>
      <c r="B9927" s="884" t="n">
        <v>39514</v>
      </c>
      <c r="C9927" s="885" t="s">
        <v>34043</v>
      </c>
      <c r="D9927" s="884" t="s">
        <v>28605</v>
      </c>
      <c r="E9927" s="884" t="s">
        <v>22122</v>
      </c>
      <c r="F9927" s="884" t="s">
        <v>22122</v>
      </c>
    </row>
    <row r="9928" customFormat="false" ht="15" hidden="false" customHeight="false" outlineLevel="0" collapsed="false">
      <c r="A9928" s="884" t="s">
        <v>28603</v>
      </c>
      <c r="B9928" s="884" t="n">
        <v>4812</v>
      </c>
      <c r="C9928" s="885" t="s">
        <v>34044</v>
      </c>
      <c r="D9928" s="884" t="s">
        <v>28617</v>
      </c>
      <c r="E9928" s="884" t="s">
        <v>19335</v>
      </c>
      <c r="F9928" s="884" t="s">
        <v>19335</v>
      </c>
    </row>
    <row r="9929" customFormat="false" ht="15" hidden="false" customHeight="false" outlineLevel="0" collapsed="false">
      <c r="A9929" s="884" t="s">
        <v>28603</v>
      </c>
      <c r="B9929" s="884" t="n">
        <v>10849</v>
      </c>
      <c r="C9929" s="885" t="s">
        <v>34045</v>
      </c>
      <c r="D9929" s="884" t="s">
        <v>28605</v>
      </c>
      <c r="E9929" s="884" t="s">
        <v>34046</v>
      </c>
      <c r="F9929" s="884" t="s">
        <v>34046</v>
      </c>
    </row>
    <row r="9930" customFormat="false" ht="15" hidden="false" customHeight="false" outlineLevel="0" collapsed="false">
      <c r="A9930" s="884" t="s">
        <v>28603</v>
      </c>
      <c r="B9930" s="884" t="n">
        <v>10848</v>
      </c>
      <c r="C9930" s="885" t="s">
        <v>34047</v>
      </c>
      <c r="D9930" s="884" t="s">
        <v>28605</v>
      </c>
      <c r="E9930" s="884" t="s">
        <v>34048</v>
      </c>
      <c r="F9930" s="884" t="s">
        <v>34048</v>
      </c>
    </row>
    <row r="9931" customFormat="false" ht="15" hidden="false" customHeight="false" outlineLevel="0" collapsed="false">
      <c r="A9931" s="884" t="s">
        <v>28603</v>
      </c>
      <c r="B9931" s="884" t="n">
        <v>4813</v>
      </c>
      <c r="C9931" s="885" t="s">
        <v>34049</v>
      </c>
      <c r="D9931" s="884" t="s">
        <v>28617</v>
      </c>
      <c r="E9931" s="884" t="s">
        <v>9958</v>
      </c>
      <c r="F9931" s="884" t="s">
        <v>9958</v>
      </c>
    </row>
    <row r="9932" customFormat="false" ht="23.25" hidden="false" customHeight="false" outlineLevel="0" collapsed="false">
      <c r="A9932" s="884" t="s">
        <v>28603</v>
      </c>
      <c r="B9932" s="884" t="n">
        <v>37560</v>
      </c>
      <c r="C9932" s="885" t="s">
        <v>34050</v>
      </c>
      <c r="D9932" s="884" t="s">
        <v>28605</v>
      </c>
      <c r="E9932" s="884" t="s">
        <v>27241</v>
      </c>
      <c r="F9932" s="884" t="s">
        <v>27241</v>
      </c>
    </row>
    <row r="9933" customFormat="false" ht="23.25" hidden="false" customHeight="false" outlineLevel="0" collapsed="false">
      <c r="A9933" s="884" t="s">
        <v>28603</v>
      </c>
      <c r="B9933" s="884" t="n">
        <v>37557</v>
      </c>
      <c r="C9933" s="885" t="s">
        <v>34051</v>
      </c>
      <c r="D9933" s="884" t="s">
        <v>28605</v>
      </c>
      <c r="E9933" s="884" t="s">
        <v>12222</v>
      </c>
      <c r="F9933" s="884" t="s">
        <v>12222</v>
      </c>
    </row>
    <row r="9934" customFormat="false" ht="23.25" hidden="false" customHeight="false" outlineLevel="0" collapsed="false">
      <c r="A9934" s="884" t="s">
        <v>28603</v>
      </c>
      <c r="B9934" s="884" t="n">
        <v>37556</v>
      </c>
      <c r="C9934" s="885" t="s">
        <v>34052</v>
      </c>
      <c r="D9934" s="884" t="s">
        <v>28605</v>
      </c>
      <c r="E9934" s="884" t="s">
        <v>17234</v>
      </c>
      <c r="F9934" s="884" t="s">
        <v>17234</v>
      </c>
    </row>
    <row r="9935" customFormat="false" ht="23.25" hidden="false" customHeight="false" outlineLevel="0" collapsed="false">
      <c r="A9935" s="884" t="s">
        <v>28603</v>
      </c>
      <c r="B9935" s="884" t="n">
        <v>37559</v>
      </c>
      <c r="C9935" s="885" t="s">
        <v>34053</v>
      </c>
      <c r="D9935" s="884" t="s">
        <v>28605</v>
      </c>
      <c r="E9935" s="884" t="s">
        <v>19846</v>
      </c>
      <c r="F9935" s="884" t="s">
        <v>19846</v>
      </c>
    </row>
    <row r="9936" customFormat="false" ht="23.25" hidden="false" customHeight="false" outlineLevel="0" collapsed="false">
      <c r="A9936" s="884" t="s">
        <v>28603</v>
      </c>
      <c r="B9936" s="884" t="n">
        <v>37539</v>
      </c>
      <c r="C9936" s="885" t="s">
        <v>34054</v>
      </c>
      <c r="D9936" s="884" t="s">
        <v>28605</v>
      </c>
      <c r="E9936" s="884" t="s">
        <v>34055</v>
      </c>
      <c r="F9936" s="884" t="s">
        <v>34055</v>
      </c>
    </row>
    <row r="9937" customFormat="false" ht="23.25" hidden="false" customHeight="false" outlineLevel="0" collapsed="false">
      <c r="A9937" s="884" t="s">
        <v>28603</v>
      </c>
      <c r="B9937" s="884" t="n">
        <v>37558</v>
      </c>
      <c r="C9937" s="885" t="s">
        <v>34056</v>
      </c>
      <c r="D9937" s="884" t="s">
        <v>28605</v>
      </c>
      <c r="E9937" s="884" t="s">
        <v>34057</v>
      </c>
      <c r="F9937" s="884" t="s">
        <v>34057</v>
      </c>
    </row>
    <row r="9938" customFormat="false" ht="15" hidden="false" customHeight="false" outlineLevel="0" collapsed="false">
      <c r="A9938" s="884" t="s">
        <v>28603</v>
      </c>
      <c r="B9938" s="884" t="n">
        <v>34723</v>
      </c>
      <c r="C9938" s="885" t="s">
        <v>34058</v>
      </c>
      <c r="D9938" s="884" t="s">
        <v>28617</v>
      </c>
      <c r="E9938" s="884" t="s">
        <v>34059</v>
      </c>
      <c r="F9938" s="884" t="s">
        <v>34059</v>
      </c>
    </row>
    <row r="9939" customFormat="false" ht="15" hidden="false" customHeight="false" outlineLevel="0" collapsed="false">
      <c r="A9939" s="884" t="s">
        <v>28603</v>
      </c>
      <c r="B9939" s="884" t="n">
        <v>34721</v>
      </c>
      <c r="C9939" s="885" t="s">
        <v>34060</v>
      </c>
      <c r="D9939" s="884" t="s">
        <v>28617</v>
      </c>
      <c r="E9939" s="884" t="s">
        <v>34061</v>
      </c>
      <c r="F9939" s="884" t="s">
        <v>34061</v>
      </c>
    </row>
    <row r="9940" customFormat="false" ht="15" hidden="false" customHeight="false" outlineLevel="0" collapsed="false">
      <c r="A9940" s="884" t="s">
        <v>28603</v>
      </c>
      <c r="B9940" s="884" t="n">
        <v>4309</v>
      </c>
      <c r="C9940" s="885" t="s">
        <v>34062</v>
      </c>
      <c r="D9940" s="884" t="s">
        <v>28605</v>
      </c>
      <c r="E9940" s="884" t="s">
        <v>10422</v>
      </c>
      <c r="F9940" s="884" t="s">
        <v>10422</v>
      </c>
    </row>
    <row r="9941" customFormat="false" ht="15" hidden="false" customHeight="false" outlineLevel="0" collapsed="false">
      <c r="A9941" s="884" t="s">
        <v>28603</v>
      </c>
      <c r="B9941" s="884" t="n">
        <v>4307</v>
      </c>
      <c r="C9941" s="885" t="s">
        <v>34063</v>
      </c>
      <c r="D9941" s="884" t="s">
        <v>28605</v>
      </c>
      <c r="E9941" s="884" t="s">
        <v>15887</v>
      </c>
      <c r="F9941" s="884" t="s">
        <v>15887</v>
      </c>
    </row>
    <row r="9942" customFormat="false" ht="15" hidden="false" customHeight="false" outlineLevel="0" collapsed="false">
      <c r="A9942" s="884" t="s">
        <v>28603</v>
      </c>
      <c r="B9942" s="884" t="n">
        <v>10850</v>
      </c>
      <c r="C9942" s="885" t="s">
        <v>34064</v>
      </c>
      <c r="D9942" s="884" t="s">
        <v>28605</v>
      </c>
      <c r="E9942" s="884" t="s">
        <v>13551</v>
      </c>
      <c r="F9942" s="884" t="s">
        <v>13551</v>
      </c>
    </row>
    <row r="9943" customFormat="false" ht="15" hidden="false" customHeight="false" outlineLevel="0" collapsed="false">
      <c r="A9943" s="884" t="s">
        <v>28603</v>
      </c>
      <c r="B9943" s="884" t="n">
        <v>4792</v>
      </c>
      <c r="C9943" s="885" t="s">
        <v>34065</v>
      </c>
      <c r="D9943" s="884" t="s">
        <v>28617</v>
      </c>
      <c r="E9943" s="884" t="s">
        <v>34066</v>
      </c>
      <c r="F9943" s="884" t="s">
        <v>34066</v>
      </c>
    </row>
    <row r="9944" customFormat="false" ht="15" hidden="false" customHeight="false" outlineLevel="0" collapsed="false">
      <c r="A9944" s="884" t="s">
        <v>28603</v>
      </c>
      <c r="B9944" s="884" t="n">
        <v>4790</v>
      </c>
      <c r="C9944" s="885" t="s">
        <v>34067</v>
      </c>
      <c r="D9944" s="884" t="s">
        <v>28617</v>
      </c>
      <c r="E9944" s="884" t="s">
        <v>9280</v>
      </c>
      <c r="F9944" s="884" t="s">
        <v>9280</v>
      </c>
    </row>
    <row r="9945" customFormat="false" ht="23.25" hidden="false" customHeight="false" outlineLevel="0" collapsed="false">
      <c r="A9945" s="884" t="s">
        <v>28603</v>
      </c>
      <c r="B9945" s="884" t="n">
        <v>40671</v>
      </c>
      <c r="C9945" s="885" t="s">
        <v>34068</v>
      </c>
      <c r="D9945" s="884" t="s">
        <v>28617</v>
      </c>
      <c r="E9945" s="884" t="s">
        <v>34069</v>
      </c>
      <c r="F9945" s="884" t="s">
        <v>34069</v>
      </c>
    </row>
    <row r="9946" customFormat="false" ht="15" hidden="false" customHeight="false" outlineLevel="0" collapsed="false">
      <c r="A9946" s="884" t="s">
        <v>28603</v>
      </c>
      <c r="B9946" s="884" t="n">
        <v>7552</v>
      </c>
      <c r="C9946" s="885" t="s">
        <v>34070</v>
      </c>
      <c r="D9946" s="884" t="s">
        <v>28605</v>
      </c>
      <c r="E9946" s="884" t="s">
        <v>20674</v>
      </c>
      <c r="F9946" s="884" t="s">
        <v>20674</v>
      </c>
    </row>
    <row r="9947" customFormat="false" ht="15" hidden="false" customHeight="false" outlineLevel="0" collapsed="false">
      <c r="A9947" s="884" t="s">
        <v>28603</v>
      </c>
      <c r="B9947" s="884" t="n">
        <v>4893</v>
      </c>
      <c r="C9947" s="885" t="s">
        <v>34071</v>
      </c>
      <c r="D9947" s="884" t="s">
        <v>28605</v>
      </c>
      <c r="E9947" s="884" t="s">
        <v>15864</v>
      </c>
      <c r="F9947" s="884" t="s">
        <v>15864</v>
      </c>
    </row>
    <row r="9948" customFormat="false" ht="15" hidden="false" customHeight="false" outlineLevel="0" collapsed="false">
      <c r="A9948" s="884" t="s">
        <v>28603</v>
      </c>
      <c r="B9948" s="884" t="n">
        <v>4894</v>
      </c>
      <c r="C9948" s="885" t="s">
        <v>34072</v>
      </c>
      <c r="D9948" s="884" t="s">
        <v>28605</v>
      </c>
      <c r="E9948" s="884" t="s">
        <v>8893</v>
      </c>
      <c r="F9948" s="884" t="s">
        <v>8893</v>
      </c>
    </row>
    <row r="9949" customFormat="false" ht="15" hidden="false" customHeight="false" outlineLevel="0" collapsed="false">
      <c r="A9949" s="884" t="s">
        <v>28603</v>
      </c>
      <c r="B9949" s="884" t="n">
        <v>4888</v>
      </c>
      <c r="C9949" s="885" t="s">
        <v>34073</v>
      </c>
      <c r="D9949" s="884" t="s">
        <v>28605</v>
      </c>
      <c r="E9949" s="884" t="s">
        <v>25000</v>
      </c>
      <c r="F9949" s="884" t="s">
        <v>25000</v>
      </c>
    </row>
    <row r="9950" customFormat="false" ht="15" hidden="false" customHeight="false" outlineLevel="0" collapsed="false">
      <c r="A9950" s="884" t="s">
        <v>28603</v>
      </c>
      <c r="B9950" s="884" t="n">
        <v>4890</v>
      </c>
      <c r="C9950" s="885" t="s">
        <v>34074</v>
      </c>
      <c r="D9950" s="884" t="s">
        <v>28605</v>
      </c>
      <c r="E9950" s="884" t="s">
        <v>10778</v>
      </c>
      <c r="F9950" s="884" t="s">
        <v>10778</v>
      </c>
    </row>
    <row r="9951" customFormat="false" ht="15" hidden="false" customHeight="false" outlineLevel="0" collapsed="false">
      <c r="A9951" s="884" t="s">
        <v>28603</v>
      </c>
      <c r="B9951" s="884" t="n">
        <v>12411</v>
      </c>
      <c r="C9951" s="885" t="s">
        <v>34075</v>
      </c>
      <c r="D9951" s="884" t="s">
        <v>28605</v>
      </c>
      <c r="E9951" s="884" t="s">
        <v>27353</v>
      </c>
      <c r="F9951" s="884" t="s">
        <v>27353</v>
      </c>
    </row>
    <row r="9952" customFormat="false" ht="15" hidden="false" customHeight="false" outlineLevel="0" collapsed="false">
      <c r="A9952" s="884" t="s">
        <v>28603</v>
      </c>
      <c r="B9952" s="884" t="n">
        <v>4891</v>
      </c>
      <c r="C9952" s="885" t="s">
        <v>34076</v>
      </c>
      <c r="D9952" s="884" t="s">
        <v>28605</v>
      </c>
      <c r="E9952" s="884" t="s">
        <v>33814</v>
      </c>
      <c r="F9952" s="884" t="s">
        <v>33814</v>
      </c>
    </row>
    <row r="9953" customFormat="false" ht="15" hidden="false" customHeight="false" outlineLevel="0" collapsed="false">
      <c r="A9953" s="884" t="s">
        <v>28603</v>
      </c>
      <c r="B9953" s="884" t="n">
        <v>4889</v>
      </c>
      <c r="C9953" s="885" t="s">
        <v>34077</v>
      </c>
      <c r="D9953" s="884" t="s">
        <v>28605</v>
      </c>
      <c r="E9953" s="884" t="s">
        <v>23842</v>
      </c>
      <c r="F9953" s="884" t="s">
        <v>23842</v>
      </c>
    </row>
    <row r="9954" customFormat="false" ht="15" hidden="false" customHeight="false" outlineLevel="0" collapsed="false">
      <c r="A9954" s="884" t="s">
        <v>28603</v>
      </c>
      <c r="B9954" s="884" t="n">
        <v>4892</v>
      </c>
      <c r="C9954" s="885" t="s">
        <v>34078</v>
      </c>
      <c r="D9954" s="884" t="s">
        <v>28605</v>
      </c>
      <c r="E9954" s="884" t="s">
        <v>27413</v>
      </c>
      <c r="F9954" s="884" t="s">
        <v>27413</v>
      </c>
    </row>
    <row r="9955" customFormat="false" ht="15" hidden="false" customHeight="false" outlineLevel="0" collapsed="false">
      <c r="A9955" s="884" t="s">
        <v>28603</v>
      </c>
      <c r="B9955" s="884" t="n">
        <v>12412</v>
      </c>
      <c r="C9955" s="885" t="s">
        <v>34079</v>
      </c>
      <c r="D9955" s="884" t="s">
        <v>28605</v>
      </c>
      <c r="E9955" s="884" t="s">
        <v>19003</v>
      </c>
      <c r="F9955" s="884" t="s">
        <v>19003</v>
      </c>
    </row>
    <row r="9956" customFormat="false" ht="15" hidden="false" customHeight="false" outlineLevel="0" collapsed="false">
      <c r="A9956" s="884" t="s">
        <v>28603</v>
      </c>
      <c r="B9956" s="884" t="n">
        <v>11073</v>
      </c>
      <c r="C9956" s="885" t="s">
        <v>34080</v>
      </c>
      <c r="D9956" s="884" t="s">
        <v>28605</v>
      </c>
      <c r="E9956" s="884" t="s">
        <v>24889</v>
      </c>
      <c r="F9956" s="884" t="s">
        <v>24889</v>
      </c>
    </row>
    <row r="9957" customFormat="false" ht="15" hidden="false" customHeight="false" outlineLevel="0" collapsed="false">
      <c r="A9957" s="884" t="s">
        <v>28603</v>
      </c>
      <c r="B9957" s="884" t="n">
        <v>11071</v>
      </c>
      <c r="C9957" s="885" t="s">
        <v>34081</v>
      </c>
      <c r="D9957" s="884" t="s">
        <v>28605</v>
      </c>
      <c r="E9957" s="884" t="s">
        <v>12117</v>
      </c>
      <c r="F9957" s="884" t="s">
        <v>12117</v>
      </c>
    </row>
    <row r="9958" customFormat="false" ht="15" hidden="false" customHeight="false" outlineLevel="0" collapsed="false">
      <c r="A9958" s="884" t="s">
        <v>28603</v>
      </c>
      <c r="B9958" s="884" t="n">
        <v>11072</v>
      </c>
      <c r="C9958" s="885" t="s">
        <v>34082</v>
      </c>
      <c r="D9958" s="884" t="s">
        <v>28605</v>
      </c>
      <c r="E9958" s="884" t="s">
        <v>10389</v>
      </c>
      <c r="F9958" s="884" t="s">
        <v>10389</v>
      </c>
    </row>
    <row r="9959" customFormat="false" ht="15" hidden="false" customHeight="false" outlineLevel="0" collapsed="false">
      <c r="A9959" s="884" t="s">
        <v>28603</v>
      </c>
      <c r="B9959" s="884" t="n">
        <v>4895</v>
      </c>
      <c r="C9959" s="885" t="s">
        <v>34083</v>
      </c>
      <c r="D9959" s="884" t="s">
        <v>28605</v>
      </c>
      <c r="E9959" s="884" t="s">
        <v>10572</v>
      </c>
      <c r="F9959" s="884" t="s">
        <v>10572</v>
      </c>
    </row>
    <row r="9960" customFormat="false" ht="15" hidden="false" customHeight="false" outlineLevel="0" collapsed="false">
      <c r="A9960" s="884" t="s">
        <v>28603</v>
      </c>
      <c r="B9960" s="884" t="n">
        <v>4907</v>
      </c>
      <c r="C9960" s="885" t="s">
        <v>34084</v>
      </c>
      <c r="D9960" s="884" t="s">
        <v>28605</v>
      </c>
      <c r="E9960" s="884" t="s">
        <v>8924</v>
      </c>
      <c r="F9960" s="884" t="s">
        <v>8924</v>
      </c>
    </row>
    <row r="9961" customFormat="false" ht="15" hidden="false" customHeight="false" outlineLevel="0" collapsed="false">
      <c r="A9961" s="884" t="s">
        <v>28603</v>
      </c>
      <c r="B9961" s="884" t="n">
        <v>4904</v>
      </c>
      <c r="C9961" s="885" t="s">
        <v>34085</v>
      </c>
      <c r="D9961" s="884" t="s">
        <v>28605</v>
      </c>
      <c r="E9961" s="884" t="s">
        <v>34086</v>
      </c>
      <c r="F9961" s="884" t="s">
        <v>34086</v>
      </c>
    </row>
    <row r="9962" customFormat="false" ht="15" hidden="false" customHeight="false" outlineLevel="0" collapsed="false">
      <c r="A9962" s="884" t="s">
        <v>28603</v>
      </c>
      <c r="B9962" s="884" t="n">
        <v>4905</v>
      </c>
      <c r="C9962" s="885" t="s">
        <v>34087</v>
      </c>
      <c r="D9962" s="884" t="s">
        <v>28605</v>
      </c>
      <c r="E9962" s="884" t="s">
        <v>34088</v>
      </c>
      <c r="F9962" s="884" t="s">
        <v>34088</v>
      </c>
    </row>
    <row r="9963" customFormat="false" ht="15" hidden="false" customHeight="false" outlineLevel="0" collapsed="false">
      <c r="A9963" s="884" t="s">
        <v>28603</v>
      </c>
      <c r="B9963" s="884" t="n">
        <v>4902</v>
      </c>
      <c r="C9963" s="885" t="s">
        <v>34089</v>
      </c>
      <c r="D9963" s="884" t="s">
        <v>28605</v>
      </c>
      <c r="E9963" s="884" t="s">
        <v>34090</v>
      </c>
      <c r="F9963" s="884" t="s">
        <v>34090</v>
      </c>
    </row>
    <row r="9964" customFormat="false" ht="15" hidden="false" customHeight="false" outlineLevel="0" collapsed="false">
      <c r="A9964" s="884" t="s">
        <v>28603</v>
      </c>
      <c r="B9964" s="884" t="n">
        <v>4908</v>
      </c>
      <c r="C9964" s="885" t="s">
        <v>34091</v>
      </c>
      <c r="D9964" s="884" t="s">
        <v>28605</v>
      </c>
      <c r="E9964" s="884" t="s">
        <v>34092</v>
      </c>
      <c r="F9964" s="884" t="s">
        <v>34092</v>
      </c>
    </row>
    <row r="9965" customFormat="false" ht="15" hidden="false" customHeight="false" outlineLevel="0" collapsed="false">
      <c r="A9965" s="884" t="s">
        <v>28603</v>
      </c>
      <c r="B9965" s="884" t="n">
        <v>4909</v>
      </c>
      <c r="C9965" s="885" t="s">
        <v>34093</v>
      </c>
      <c r="D9965" s="884" t="s">
        <v>28605</v>
      </c>
      <c r="E9965" s="884" t="s">
        <v>34094</v>
      </c>
      <c r="F9965" s="884" t="s">
        <v>34094</v>
      </c>
    </row>
    <row r="9966" customFormat="false" ht="15" hidden="false" customHeight="false" outlineLevel="0" collapsed="false">
      <c r="A9966" s="884" t="s">
        <v>28603</v>
      </c>
      <c r="B9966" s="884" t="n">
        <v>4903</v>
      </c>
      <c r="C9966" s="885" t="s">
        <v>34095</v>
      </c>
      <c r="D9966" s="884" t="s">
        <v>28605</v>
      </c>
      <c r="E9966" s="884" t="s">
        <v>34096</v>
      </c>
      <c r="F9966" s="884" t="s">
        <v>34096</v>
      </c>
    </row>
    <row r="9967" customFormat="false" ht="15" hidden="false" customHeight="false" outlineLevel="0" collapsed="false">
      <c r="A9967" s="884" t="s">
        <v>28603</v>
      </c>
      <c r="B9967" s="884" t="n">
        <v>4897</v>
      </c>
      <c r="C9967" s="885" t="s">
        <v>34097</v>
      </c>
      <c r="D9967" s="884" t="s">
        <v>28605</v>
      </c>
      <c r="E9967" s="884" t="s">
        <v>27320</v>
      </c>
      <c r="F9967" s="884" t="s">
        <v>27320</v>
      </c>
    </row>
    <row r="9968" customFormat="false" ht="15" hidden="false" customHeight="false" outlineLevel="0" collapsed="false">
      <c r="A9968" s="884" t="s">
        <v>28603</v>
      </c>
      <c r="B9968" s="884" t="n">
        <v>4896</v>
      </c>
      <c r="C9968" s="885" t="s">
        <v>34098</v>
      </c>
      <c r="D9968" s="884" t="s">
        <v>28605</v>
      </c>
      <c r="E9968" s="884" t="s">
        <v>11373</v>
      </c>
      <c r="F9968" s="884" t="s">
        <v>11373</v>
      </c>
    </row>
    <row r="9969" customFormat="false" ht="15" hidden="false" customHeight="false" outlineLevel="0" collapsed="false">
      <c r="A9969" s="884" t="s">
        <v>28603</v>
      </c>
      <c r="B9969" s="884" t="n">
        <v>4900</v>
      </c>
      <c r="C9969" s="885" t="s">
        <v>34099</v>
      </c>
      <c r="D9969" s="884" t="s">
        <v>28605</v>
      </c>
      <c r="E9969" s="884" t="s">
        <v>19473</v>
      </c>
      <c r="F9969" s="884" t="s">
        <v>19473</v>
      </c>
    </row>
    <row r="9970" customFormat="false" ht="15" hidden="false" customHeight="false" outlineLevel="0" collapsed="false">
      <c r="A9970" s="884" t="s">
        <v>28603</v>
      </c>
      <c r="B9970" s="884" t="n">
        <v>4898</v>
      </c>
      <c r="C9970" s="885" t="s">
        <v>34100</v>
      </c>
      <c r="D9970" s="884" t="s">
        <v>28605</v>
      </c>
      <c r="E9970" s="884" t="s">
        <v>23932</v>
      </c>
      <c r="F9970" s="884" t="s">
        <v>23932</v>
      </c>
    </row>
    <row r="9971" customFormat="false" ht="15" hidden="false" customHeight="false" outlineLevel="0" collapsed="false">
      <c r="A9971" s="884" t="s">
        <v>28603</v>
      </c>
      <c r="B9971" s="884" t="n">
        <v>4899</v>
      </c>
      <c r="C9971" s="885" t="s">
        <v>34101</v>
      </c>
      <c r="D9971" s="884" t="s">
        <v>28605</v>
      </c>
      <c r="E9971" s="884" t="s">
        <v>9393</v>
      </c>
      <c r="F9971" s="884" t="s">
        <v>9393</v>
      </c>
    </row>
    <row r="9972" customFormat="false" ht="15" hidden="false" customHeight="false" outlineLevel="0" collapsed="false">
      <c r="A9972" s="884" t="s">
        <v>28603</v>
      </c>
      <c r="B9972" s="884" t="n">
        <v>11096</v>
      </c>
      <c r="C9972" s="885" t="s">
        <v>34102</v>
      </c>
      <c r="D9972" s="884" t="s">
        <v>28689</v>
      </c>
      <c r="E9972" s="884" t="s">
        <v>10769</v>
      </c>
      <c r="F9972" s="884" t="s">
        <v>10769</v>
      </c>
    </row>
    <row r="9973" customFormat="false" ht="15" hidden="false" customHeight="false" outlineLevel="0" collapsed="false">
      <c r="A9973" s="884" t="s">
        <v>28603</v>
      </c>
      <c r="B9973" s="884" t="n">
        <v>4741</v>
      </c>
      <c r="C9973" s="885" t="s">
        <v>34103</v>
      </c>
      <c r="D9973" s="884" t="s">
        <v>28626</v>
      </c>
      <c r="E9973" s="884" t="s">
        <v>34104</v>
      </c>
      <c r="F9973" s="884" t="s">
        <v>34104</v>
      </c>
    </row>
    <row r="9974" customFormat="false" ht="15" hidden="false" customHeight="false" outlineLevel="0" collapsed="false">
      <c r="A9974" s="884" t="s">
        <v>28603</v>
      </c>
      <c r="B9974" s="884" t="n">
        <v>4752</v>
      </c>
      <c r="C9974" s="885" t="s">
        <v>34105</v>
      </c>
      <c r="D9974" s="884" t="s">
        <v>28608</v>
      </c>
      <c r="E9974" s="884" t="s">
        <v>21302</v>
      </c>
      <c r="F9974" s="884" t="s">
        <v>25964</v>
      </c>
    </row>
    <row r="9975" customFormat="false" ht="15" hidden="false" customHeight="false" outlineLevel="0" collapsed="false">
      <c r="A9975" s="884" t="s">
        <v>28603</v>
      </c>
      <c r="B9975" s="884" t="n">
        <v>41091</v>
      </c>
      <c r="C9975" s="885" t="s">
        <v>34106</v>
      </c>
      <c r="D9975" s="884" t="s">
        <v>28853</v>
      </c>
      <c r="E9975" s="884" t="s">
        <v>34107</v>
      </c>
      <c r="F9975" s="884" t="s">
        <v>34108</v>
      </c>
    </row>
    <row r="9976" customFormat="false" ht="23.25" hidden="false" customHeight="false" outlineLevel="0" collapsed="false">
      <c r="A9976" s="884" t="s">
        <v>28603</v>
      </c>
      <c r="B9976" s="884" t="n">
        <v>13954</v>
      </c>
      <c r="C9976" s="885" t="s">
        <v>34109</v>
      </c>
      <c r="D9976" s="884" t="s">
        <v>28605</v>
      </c>
      <c r="E9976" s="884" t="s">
        <v>34110</v>
      </c>
      <c r="F9976" s="884" t="s">
        <v>34110</v>
      </c>
    </row>
    <row r="9977" customFormat="false" ht="15" hidden="false" customHeight="false" outlineLevel="0" collapsed="false">
      <c r="A9977" s="884" t="s">
        <v>28603</v>
      </c>
      <c r="B9977" s="884" t="n">
        <v>3411</v>
      </c>
      <c r="C9977" s="885" t="s">
        <v>34111</v>
      </c>
      <c r="D9977" s="884" t="s">
        <v>28689</v>
      </c>
      <c r="E9977" s="884" t="s">
        <v>34112</v>
      </c>
      <c r="F9977" s="884" t="s">
        <v>34112</v>
      </c>
    </row>
    <row r="9978" customFormat="false" ht="15" hidden="false" customHeight="false" outlineLevel="0" collapsed="false">
      <c r="A9978" s="884" t="s">
        <v>28603</v>
      </c>
      <c r="B9978" s="884" t="n">
        <v>39995</v>
      </c>
      <c r="C9978" s="885" t="s">
        <v>34113</v>
      </c>
      <c r="D9978" s="884" t="s">
        <v>28626</v>
      </c>
      <c r="E9978" s="884" t="s">
        <v>34114</v>
      </c>
      <c r="F9978" s="884" t="s">
        <v>34114</v>
      </c>
    </row>
    <row r="9979" customFormat="false" ht="15" hidden="false" customHeight="false" outlineLevel="0" collapsed="false">
      <c r="A9979" s="884" t="s">
        <v>28603</v>
      </c>
      <c r="B9979" s="884" t="n">
        <v>11615</v>
      </c>
      <c r="C9979" s="885" t="s">
        <v>34115</v>
      </c>
      <c r="D9979" s="884" t="s">
        <v>28617</v>
      </c>
      <c r="E9979" s="884" t="s">
        <v>10389</v>
      </c>
      <c r="F9979" s="884" t="s">
        <v>10389</v>
      </c>
    </row>
    <row r="9980" customFormat="false" ht="15" hidden="false" customHeight="false" outlineLevel="0" collapsed="false">
      <c r="A9980" s="884" t="s">
        <v>28603</v>
      </c>
      <c r="B9980" s="884" t="n">
        <v>3408</v>
      </c>
      <c r="C9980" s="885" t="s">
        <v>34116</v>
      </c>
      <c r="D9980" s="884" t="s">
        <v>28617</v>
      </c>
      <c r="E9980" s="884" t="s">
        <v>15765</v>
      </c>
      <c r="F9980" s="884" t="s">
        <v>15765</v>
      </c>
    </row>
    <row r="9981" customFormat="false" ht="15" hidden="false" customHeight="false" outlineLevel="0" collapsed="false">
      <c r="A9981" s="884" t="s">
        <v>28603</v>
      </c>
      <c r="B9981" s="884" t="n">
        <v>3409</v>
      </c>
      <c r="C9981" s="885" t="s">
        <v>34117</v>
      </c>
      <c r="D9981" s="884" t="s">
        <v>28617</v>
      </c>
      <c r="E9981" s="884" t="s">
        <v>18691</v>
      </c>
      <c r="F9981" s="884" t="s">
        <v>18691</v>
      </c>
    </row>
    <row r="9982" customFormat="false" ht="15" hidden="false" customHeight="false" outlineLevel="0" collapsed="false">
      <c r="A9982" s="884" t="s">
        <v>28603</v>
      </c>
      <c r="B9982" s="884" t="n">
        <v>11427</v>
      </c>
      <c r="C9982" s="885" t="s">
        <v>34118</v>
      </c>
      <c r="D9982" s="884" t="s">
        <v>28689</v>
      </c>
      <c r="E9982" s="884" t="s">
        <v>19823</v>
      </c>
      <c r="F9982" s="884" t="s">
        <v>19823</v>
      </c>
    </row>
    <row r="9983" customFormat="false" ht="15" hidden="false" customHeight="false" outlineLevel="0" collapsed="false">
      <c r="A9983" s="884" t="s">
        <v>28603</v>
      </c>
      <c r="B9983" s="884" t="n">
        <v>26022</v>
      </c>
      <c r="C9983" s="885" t="s">
        <v>34119</v>
      </c>
      <c r="D9983" s="884" t="s">
        <v>28605</v>
      </c>
      <c r="E9983" s="884" t="s">
        <v>34120</v>
      </c>
      <c r="F9983" s="884" t="s">
        <v>34120</v>
      </c>
    </row>
    <row r="9984" customFormat="false" ht="15" hidden="false" customHeight="false" outlineLevel="0" collapsed="false">
      <c r="A9984" s="884" t="s">
        <v>28603</v>
      </c>
      <c r="B9984" s="884" t="n">
        <v>421</v>
      </c>
      <c r="C9984" s="885" t="s">
        <v>34121</v>
      </c>
      <c r="D9984" s="884" t="s">
        <v>28605</v>
      </c>
      <c r="E9984" s="884" t="s">
        <v>19403</v>
      </c>
      <c r="F9984" s="884" t="s">
        <v>19403</v>
      </c>
    </row>
    <row r="9985" customFormat="false" ht="15" hidden="false" customHeight="false" outlineLevel="0" collapsed="false">
      <c r="A9985" s="884" t="s">
        <v>28603</v>
      </c>
      <c r="B9985" s="884" t="n">
        <v>12362</v>
      </c>
      <c r="C9985" s="885" t="s">
        <v>34122</v>
      </c>
      <c r="D9985" s="884" t="s">
        <v>28605</v>
      </c>
      <c r="E9985" s="884" t="s">
        <v>19362</v>
      </c>
      <c r="F9985" s="884" t="s">
        <v>19362</v>
      </c>
    </row>
    <row r="9986" customFormat="false" ht="15" hidden="false" customHeight="false" outlineLevel="0" collapsed="false">
      <c r="A9986" s="884" t="s">
        <v>28603</v>
      </c>
      <c r="B9986" s="884" t="n">
        <v>14148</v>
      </c>
      <c r="C9986" s="885" t="s">
        <v>34123</v>
      </c>
      <c r="D9986" s="884" t="s">
        <v>28605</v>
      </c>
      <c r="E9986" s="884" t="s">
        <v>27918</v>
      </c>
      <c r="F9986" s="884" t="s">
        <v>27918</v>
      </c>
    </row>
    <row r="9987" customFormat="false" ht="15" hidden="false" customHeight="false" outlineLevel="0" collapsed="false">
      <c r="A9987" s="884" t="s">
        <v>28603</v>
      </c>
      <c r="B9987" s="884" t="n">
        <v>4341</v>
      </c>
      <c r="C9987" s="885" t="s">
        <v>34124</v>
      </c>
      <c r="D9987" s="884" t="s">
        <v>28605</v>
      </c>
      <c r="E9987" s="884" t="s">
        <v>10301</v>
      </c>
      <c r="F9987" s="884" t="s">
        <v>10301</v>
      </c>
    </row>
    <row r="9988" customFormat="false" ht="15" hidden="false" customHeight="false" outlineLevel="0" collapsed="false">
      <c r="A9988" s="884" t="s">
        <v>28603</v>
      </c>
      <c r="B9988" s="884" t="n">
        <v>4337</v>
      </c>
      <c r="C9988" s="885" t="s">
        <v>34125</v>
      </c>
      <c r="D9988" s="884" t="s">
        <v>28605</v>
      </c>
      <c r="E9988" s="884" t="s">
        <v>27679</v>
      </c>
      <c r="F9988" s="884" t="s">
        <v>27679</v>
      </c>
    </row>
    <row r="9989" customFormat="false" ht="15" hidden="false" customHeight="false" outlineLevel="0" collapsed="false">
      <c r="A9989" s="884" t="s">
        <v>28603</v>
      </c>
      <c r="B9989" s="884" t="n">
        <v>4339</v>
      </c>
      <c r="C9989" s="885" t="s">
        <v>34126</v>
      </c>
      <c r="D9989" s="884" t="s">
        <v>28605</v>
      </c>
      <c r="E9989" s="884" t="s">
        <v>27169</v>
      </c>
      <c r="F9989" s="884" t="s">
        <v>27169</v>
      </c>
    </row>
    <row r="9990" customFormat="false" ht="15" hidden="false" customHeight="false" outlineLevel="0" collapsed="false">
      <c r="A9990" s="884" t="s">
        <v>28603</v>
      </c>
      <c r="B9990" s="884" t="n">
        <v>39997</v>
      </c>
      <c r="C9990" s="885" t="s">
        <v>34127</v>
      </c>
      <c r="D9990" s="884" t="s">
        <v>28605</v>
      </c>
      <c r="E9990" s="884" t="s">
        <v>10493</v>
      </c>
      <c r="F9990" s="884" t="s">
        <v>10493</v>
      </c>
    </row>
    <row r="9991" customFormat="false" ht="15" hidden="false" customHeight="false" outlineLevel="0" collapsed="false">
      <c r="A9991" s="884" t="s">
        <v>28603</v>
      </c>
      <c r="B9991" s="884" t="n">
        <v>11971</v>
      </c>
      <c r="C9991" s="885" t="s">
        <v>34128</v>
      </c>
      <c r="D9991" s="884" t="s">
        <v>28605</v>
      </c>
      <c r="E9991" s="884" t="s">
        <v>23419</v>
      </c>
      <c r="F9991" s="884" t="s">
        <v>23419</v>
      </c>
    </row>
    <row r="9992" customFormat="false" ht="15" hidden="false" customHeight="false" outlineLevel="0" collapsed="false">
      <c r="A9992" s="884" t="s">
        <v>28603</v>
      </c>
      <c r="B9992" s="884" t="n">
        <v>4342</v>
      </c>
      <c r="C9992" s="885" t="s">
        <v>34129</v>
      </c>
      <c r="D9992" s="884" t="s">
        <v>28605</v>
      </c>
      <c r="E9992" s="884" t="s">
        <v>10966</v>
      </c>
      <c r="F9992" s="884" t="s">
        <v>10966</v>
      </c>
    </row>
    <row r="9993" customFormat="false" ht="15" hidden="false" customHeight="false" outlineLevel="0" collapsed="false">
      <c r="A9993" s="884" t="s">
        <v>28603</v>
      </c>
      <c r="B9993" s="884" t="n">
        <v>4330</v>
      </c>
      <c r="C9993" s="885" t="s">
        <v>34130</v>
      </c>
      <c r="D9993" s="884" t="s">
        <v>28605</v>
      </c>
      <c r="E9993" s="884" t="s">
        <v>11989</v>
      </c>
      <c r="F9993" s="884" t="s">
        <v>11989</v>
      </c>
    </row>
    <row r="9994" customFormat="false" ht="15" hidden="false" customHeight="false" outlineLevel="0" collapsed="false">
      <c r="A9994" s="884" t="s">
        <v>28603</v>
      </c>
      <c r="B9994" s="884" t="n">
        <v>4340</v>
      </c>
      <c r="C9994" s="885" t="s">
        <v>34131</v>
      </c>
      <c r="D9994" s="884" t="s">
        <v>28605</v>
      </c>
      <c r="E9994" s="884" t="s">
        <v>11543</v>
      </c>
      <c r="F9994" s="884" t="s">
        <v>11543</v>
      </c>
    </row>
    <row r="9995" customFormat="false" ht="15" hidden="false" customHeight="false" outlineLevel="0" collapsed="false">
      <c r="A9995" s="884" t="s">
        <v>28603</v>
      </c>
      <c r="B9995" s="884" t="n">
        <v>5088</v>
      </c>
      <c r="C9995" s="885" t="s">
        <v>34132</v>
      </c>
      <c r="D9995" s="884" t="s">
        <v>28605</v>
      </c>
      <c r="E9995" s="884" t="s">
        <v>12123</v>
      </c>
      <c r="F9995" s="884" t="s">
        <v>12123</v>
      </c>
    </row>
    <row r="9996" customFormat="false" ht="23.25" hidden="false" customHeight="false" outlineLevel="0" collapsed="false">
      <c r="A9996" s="884" t="s">
        <v>28603</v>
      </c>
      <c r="B9996" s="884" t="n">
        <v>11154</v>
      </c>
      <c r="C9996" s="885" t="s">
        <v>34133</v>
      </c>
      <c r="D9996" s="884" t="s">
        <v>28605</v>
      </c>
      <c r="E9996" s="884" t="s">
        <v>34134</v>
      </c>
      <c r="F9996" s="884" t="s">
        <v>34134</v>
      </c>
    </row>
    <row r="9997" customFormat="false" ht="23.25" hidden="false" customHeight="false" outlineLevel="0" collapsed="false">
      <c r="A9997" s="884" t="s">
        <v>28603</v>
      </c>
      <c r="B9997" s="884" t="n">
        <v>39021</v>
      </c>
      <c r="C9997" s="885" t="s">
        <v>34135</v>
      </c>
      <c r="D9997" s="884" t="s">
        <v>28605</v>
      </c>
      <c r="E9997" s="884" t="s">
        <v>34136</v>
      </c>
      <c r="F9997" s="884" t="s">
        <v>34136</v>
      </c>
    </row>
    <row r="9998" customFormat="false" ht="23.25" hidden="false" customHeight="false" outlineLevel="0" collapsed="false">
      <c r="A9998" s="884" t="s">
        <v>28603</v>
      </c>
      <c r="B9998" s="884" t="n">
        <v>39022</v>
      </c>
      <c r="C9998" s="885" t="s">
        <v>34137</v>
      </c>
      <c r="D9998" s="884" t="s">
        <v>28605</v>
      </c>
      <c r="E9998" s="884" t="s">
        <v>34138</v>
      </c>
      <c r="F9998" s="884" t="s">
        <v>34138</v>
      </c>
    </row>
    <row r="9999" customFormat="false" ht="23.25" hidden="false" customHeight="false" outlineLevel="0" collapsed="false">
      <c r="A9999" s="884" t="s">
        <v>28603</v>
      </c>
      <c r="B9999" s="884" t="n">
        <v>39024</v>
      </c>
      <c r="C9999" s="885" t="s">
        <v>34139</v>
      </c>
      <c r="D9999" s="884" t="s">
        <v>28605</v>
      </c>
      <c r="E9999" s="884" t="s">
        <v>34140</v>
      </c>
      <c r="F9999" s="884" t="s">
        <v>34140</v>
      </c>
    </row>
    <row r="10000" customFormat="false" ht="23.25" hidden="false" customHeight="false" outlineLevel="0" collapsed="false">
      <c r="A10000" s="884" t="s">
        <v>28603</v>
      </c>
      <c r="B10000" s="884" t="n">
        <v>4914</v>
      </c>
      <c r="C10000" s="885" t="s">
        <v>34141</v>
      </c>
      <c r="D10000" s="884" t="s">
        <v>28617</v>
      </c>
      <c r="E10000" s="884" t="s">
        <v>34142</v>
      </c>
      <c r="F10000" s="884" t="s">
        <v>34142</v>
      </c>
    </row>
    <row r="10001" customFormat="false" ht="15" hidden="false" customHeight="false" outlineLevel="0" collapsed="false">
      <c r="A10001" s="884" t="s">
        <v>28603</v>
      </c>
      <c r="B10001" s="884" t="n">
        <v>4917</v>
      </c>
      <c r="C10001" s="885" t="s">
        <v>34143</v>
      </c>
      <c r="D10001" s="884" t="s">
        <v>28617</v>
      </c>
      <c r="E10001" s="884" t="s">
        <v>34144</v>
      </c>
      <c r="F10001" s="884" t="s">
        <v>34144</v>
      </c>
    </row>
    <row r="10002" customFormat="false" ht="23.25" hidden="false" customHeight="false" outlineLevel="0" collapsed="false">
      <c r="A10002" s="884" t="s">
        <v>28603</v>
      </c>
      <c r="B10002" s="884" t="n">
        <v>39025</v>
      </c>
      <c r="C10002" s="885" t="s">
        <v>34145</v>
      </c>
      <c r="D10002" s="884" t="s">
        <v>28605</v>
      </c>
      <c r="E10002" s="884" t="s">
        <v>34146</v>
      </c>
      <c r="F10002" s="884" t="s">
        <v>34146</v>
      </c>
    </row>
    <row r="10003" customFormat="false" ht="23.25" hidden="false" customHeight="false" outlineLevel="0" collapsed="false">
      <c r="A10003" s="884" t="s">
        <v>28603</v>
      </c>
      <c r="B10003" s="884" t="n">
        <v>4930</v>
      </c>
      <c r="C10003" s="885" t="s">
        <v>34147</v>
      </c>
      <c r="D10003" s="884" t="s">
        <v>28617</v>
      </c>
      <c r="E10003" s="884" t="s">
        <v>34148</v>
      </c>
      <c r="F10003" s="884" t="s">
        <v>34148</v>
      </c>
    </row>
    <row r="10004" customFormat="false" ht="23.25" hidden="false" customHeight="false" outlineLevel="0" collapsed="false">
      <c r="A10004" s="884" t="s">
        <v>28603</v>
      </c>
      <c r="B10004" s="884" t="n">
        <v>4922</v>
      </c>
      <c r="C10004" s="885" t="s">
        <v>34149</v>
      </c>
      <c r="D10004" s="884" t="s">
        <v>28617</v>
      </c>
      <c r="E10004" s="884" t="s">
        <v>34150</v>
      </c>
      <c r="F10004" s="884" t="s">
        <v>34150</v>
      </c>
    </row>
    <row r="10005" customFormat="false" ht="23.25" hidden="false" customHeight="false" outlineLevel="0" collapsed="false">
      <c r="A10005" s="884" t="s">
        <v>28603</v>
      </c>
      <c r="B10005" s="884" t="n">
        <v>4911</v>
      </c>
      <c r="C10005" s="885" t="s">
        <v>34151</v>
      </c>
      <c r="D10005" s="884" t="s">
        <v>28617</v>
      </c>
      <c r="E10005" s="884" t="s">
        <v>34152</v>
      </c>
      <c r="F10005" s="884" t="s">
        <v>34152</v>
      </c>
    </row>
    <row r="10006" customFormat="false" ht="23.25" hidden="false" customHeight="false" outlineLevel="0" collapsed="false">
      <c r="A10006" s="884" t="s">
        <v>28603</v>
      </c>
      <c r="B10006" s="884" t="n">
        <v>37518</v>
      </c>
      <c r="C10006" s="885" t="s">
        <v>34153</v>
      </c>
      <c r="D10006" s="884" t="s">
        <v>28617</v>
      </c>
      <c r="E10006" s="884" t="s">
        <v>13072</v>
      </c>
      <c r="F10006" s="884" t="s">
        <v>13072</v>
      </c>
    </row>
    <row r="10007" customFormat="false" ht="23.25" hidden="false" customHeight="false" outlineLevel="0" collapsed="false">
      <c r="A10007" s="884" t="s">
        <v>28603</v>
      </c>
      <c r="B10007" s="884" t="n">
        <v>4910</v>
      </c>
      <c r="C10007" s="885" t="s">
        <v>34154</v>
      </c>
      <c r="D10007" s="884" t="s">
        <v>28617</v>
      </c>
      <c r="E10007" s="884" t="s">
        <v>34152</v>
      </c>
      <c r="F10007" s="884" t="s">
        <v>34152</v>
      </c>
    </row>
    <row r="10008" customFormat="false" ht="23.25" hidden="false" customHeight="false" outlineLevel="0" collapsed="false">
      <c r="A10008" s="884" t="s">
        <v>28603</v>
      </c>
      <c r="B10008" s="884" t="n">
        <v>4943</v>
      </c>
      <c r="C10008" s="885" t="s">
        <v>34155</v>
      </c>
      <c r="D10008" s="884" t="s">
        <v>28617</v>
      </c>
      <c r="E10008" s="884" t="s">
        <v>34156</v>
      </c>
      <c r="F10008" s="884" t="s">
        <v>34156</v>
      </c>
    </row>
    <row r="10009" customFormat="false" ht="15" hidden="false" customHeight="false" outlineLevel="0" collapsed="false">
      <c r="A10009" s="884" t="s">
        <v>28603</v>
      </c>
      <c r="B10009" s="884" t="n">
        <v>5002</v>
      </c>
      <c r="C10009" s="885" t="s">
        <v>34157</v>
      </c>
      <c r="D10009" s="884" t="s">
        <v>28617</v>
      </c>
      <c r="E10009" s="884" t="s">
        <v>34158</v>
      </c>
      <c r="F10009" s="884" t="s">
        <v>34158</v>
      </c>
    </row>
    <row r="10010" customFormat="false" ht="15" hidden="false" customHeight="false" outlineLevel="0" collapsed="false">
      <c r="A10010" s="884" t="s">
        <v>28603</v>
      </c>
      <c r="B10010" s="884" t="n">
        <v>4977</v>
      </c>
      <c r="C10010" s="885" t="s">
        <v>34159</v>
      </c>
      <c r="D10010" s="884" t="s">
        <v>28617</v>
      </c>
      <c r="E10010" s="884" t="s">
        <v>34160</v>
      </c>
      <c r="F10010" s="884" t="s">
        <v>34160</v>
      </c>
    </row>
    <row r="10011" customFormat="false" ht="23.25" hidden="false" customHeight="false" outlineLevel="0" collapsed="false">
      <c r="A10011" s="884" t="s">
        <v>28603</v>
      </c>
      <c r="B10011" s="884" t="n">
        <v>5028</v>
      </c>
      <c r="C10011" s="885" t="s">
        <v>34161</v>
      </c>
      <c r="D10011" s="884" t="s">
        <v>28617</v>
      </c>
      <c r="E10011" s="884" t="s">
        <v>34162</v>
      </c>
      <c r="F10011" s="884" t="s">
        <v>34162</v>
      </c>
    </row>
    <row r="10012" customFormat="false" ht="15" hidden="false" customHeight="false" outlineLevel="0" collapsed="false">
      <c r="A10012" s="884" t="s">
        <v>28603</v>
      </c>
      <c r="B10012" s="884" t="n">
        <v>4998</v>
      </c>
      <c r="C10012" s="885" t="s">
        <v>34163</v>
      </c>
      <c r="D10012" s="884" t="s">
        <v>28617</v>
      </c>
      <c r="E10012" s="884" t="s">
        <v>34164</v>
      </c>
      <c r="F10012" s="884" t="s">
        <v>34164</v>
      </c>
    </row>
    <row r="10013" customFormat="false" ht="15" hidden="false" customHeight="false" outlineLevel="0" collapsed="false">
      <c r="A10013" s="884" t="s">
        <v>28603</v>
      </c>
      <c r="B10013" s="884" t="n">
        <v>4969</v>
      </c>
      <c r="C10013" s="885" t="s">
        <v>34165</v>
      </c>
      <c r="D10013" s="884" t="s">
        <v>28617</v>
      </c>
      <c r="E10013" s="884" t="s">
        <v>34166</v>
      </c>
      <c r="F10013" s="884" t="s">
        <v>34166</v>
      </c>
    </row>
    <row r="10014" customFormat="false" ht="23.25" hidden="false" customHeight="false" outlineLevel="0" collapsed="false">
      <c r="A10014" s="884" t="s">
        <v>28603</v>
      </c>
      <c r="B10014" s="884" t="n">
        <v>11364</v>
      </c>
      <c r="C10014" s="885" t="s">
        <v>34167</v>
      </c>
      <c r="D10014" s="884" t="s">
        <v>28605</v>
      </c>
      <c r="E10014" s="884" t="s">
        <v>34168</v>
      </c>
      <c r="F10014" s="884" t="s">
        <v>34168</v>
      </c>
    </row>
    <row r="10015" customFormat="false" ht="23.25" hidden="false" customHeight="false" outlineLevel="0" collapsed="false">
      <c r="A10015" s="884" t="s">
        <v>28603</v>
      </c>
      <c r="B10015" s="884" t="n">
        <v>11365</v>
      </c>
      <c r="C10015" s="885" t="s">
        <v>34169</v>
      </c>
      <c r="D10015" s="884" t="s">
        <v>28605</v>
      </c>
      <c r="E10015" s="884" t="s">
        <v>34170</v>
      </c>
      <c r="F10015" s="884" t="s">
        <v>34170</v>
      </c>
    </row>
    <row r="10016" customFormat="false" ht="23.25" hidden="false" customHeight="false" outlineLevel="0" collapsed="false">
      <c r="A10016" s="884" t="s">
        <v>28603</v>
      </c>
      <c r="B10016" s="884" t="n">
        <v>11366</v>
      </c>
      <c r="C10016" s="885" t="s">
        <v>34171</v>
      </c>
      <c r="D10016" s="884" t="s">
        <v>28605</v>
      </c>
      <c r="E10016" s="884" t="s">
        <v>34172</v>
      </c>
      <c r="F10016" s="884" t="s">
        <v>34172</v>
      </c>
    </row>
    <row r="10017" customFormat="false" ht="23.25" hidden="false" customHeight="false" outlineLevel="0" collapsed="false">
      <c r="A10017" s="884" t="s">
        <v>28603</v>
      </c>
      <c r="B10017" s="884" t="n">
        <v>11367</v>
      </c>
      <c r="C10017" s="885" t="s">
        <v>34173</v>
      </c>
      <c r="D10017" s="884" t="s">
        <v>28617</v>
      </c>
      <c r="E10017" s="884" t="s">
        <v>34174</v>
      </c>
      <c r="F10017" s="884" t="s">
        <v>34174</v>
      </c>
    </row>
    <row r="10018" customFormat="false" ht="23.25" hidden="false" customHeight="false" outlineLevel="0" collapsed="false">
      <c r="A10018" s="884" t="s">
        <v>28603</v>
      </c>
      <c r="B10018" s="884" t="n">
        <v>4989</v>
      </c>
      <c r="C10018" s="885" t="s">
        <v>34175</v>
      </c>
      <c r="D10018" s="884" t="s">
        <v>28605</v>
      </c>
      <c r="E10018" s="884" t="s">
        <v>34176</v>
      </c>
      <c r="F10018" s="884" t="s">
        <v>34176</v>
      </c>
    </row>
    <row r="10019" customFormat="false" ht="23.25" hidden="false" customHeight="false" outlineLevel="0" collapsed="false">
      <c r="A10019" s="884" t="s">
        <v>28603</v>
      </c>
      <c r="B10019" s="884" t="n">
        <v>4982</v>
      </c>
      <c r="C10019" s="885" t="s">
        <v>34177</v>
      </c>
      <c r="D10019" s="884" t="s">
        <v>28605</v>
      </c>
      <c r="E10019" s="884" t="s">
        <v>34178</v>
      </c>
      <c r="F10019" s="884" t="s">
        <v>34178</v>
      </c>
    </row>
    <row r="10020" customFormat="false" ht="23.25" hidden="false" customHeight="false" outlineLevel="0" collapsed="false">
      <c r="A10020" s="884" t="s">
        <v>28603</v>
      </c>
      <c r="B10020" s="884" t="n">
        <v>20322</v>
      </c>
      <c r="C10020" s="885" t="s">
        <v>34179</v>
      </c>
      <c r="D10020" s="884" t="s">
        <v>28605</v>
      </c>
      <c r="E10020" s="884" t="s">
        <v>34180</v>
      </c>
      <c r="F10020" s="884" t="s">
        <v>34180</v>
      </c>
    </row>
    <row r="10021" customFormat="false" ht="23.25" hidden="false" customHeight="false" outlineLevel="0" collapsed="false">
      <c r="A10021" s="884" t="s">
        <v>28603</v>
      </c>
      <c r="B10021" s="884" t="n">
        <v>10553</v>
      </c>
      <c r="C10021" s="885" t="s">
        <v>34181</v>
      </c>
      <c r="D10021" s="884" t="s">
        <v>28605</v>
      </c>
      <c r="E10021" s="884" t="s">
        <v>34182</v>
      </c>
      <c r="F10021" s="884" t="s">
        <v>34182</v>
      </c>
    </row>
    <row r="10022" customFormat="false" ht="23.25" hidden="false" customHeight="false" outlineLevel="0" collapsed="false">
      <c r="A10022" s="884" t="s">
        <v>28603</v>
      </c>
      <c r="B10022" s="884" t="n">
        <v>5020</v>
      </c>
      <c r="C10022" s="885" t="s">
        <v>34183</v>
      </c>
      <c r="D10022" s="884" t="s">
        <v>28605</v>
      </c>
      <c r="E10022" s="884" t="s">
        <v>34184</v>
      </c>
      <c r="F10022" s="884" t="s">
        <v>34184</v>
      </c>
    </row>
    <row r="10023" customFormat="false" ht="23.25" hidden="false" customHeight="false" outlineLevel="0" collapsed="false">
      <c r="A10023" s="884" t="s">
        <v>28603</v>
      </c>
      <c r="B10023" s="884" t="n">
        <v>4962</v>
      </c>
      <c r="C10023" s="885" t="s">
        <v>34185</v>
      </c>
      <c r="D10023" s="884" t="s">
        <v>28605</v>
      </c>
      <c r="E10023" s="884" t="s">
        <v>34186</v>
      </c>
      <c r="F10023" s="884" t="s">
        <v>34186</v>
      </c>
    </row>
    <row r="10024" customFormat="false" ht="23.25" hidden="false" customHeight="false" outlineLevel="0" collapsed="false">
      <c r="A10024" s="884" t="s">
        <v>28603</v>
      </c>
      <c r="B10024" s="884" t="n">
        <v>4981</v>
      </c>
      <c r="C10024" s="885" t="s">
        <v>34187</v>
      </c>
      <c r="D10024" s="884" t="s">
        <v>28605</v>
      </c>
      <c r="E10024" s="884" t="s">
        <v>34188</v>
      </c>
      <c r="F10024" s="884" t="s">
        <v>34188</v>
      </c>
    </row>
    <row r="10025" customFormat="false" ht="23.25" hidden="false" customHeight="false" outlineLevel="0" collapsed="false">
      <c r="A10025" s="884" t="s">
        <v>28603</v>
      </c>
      <c r="B10025" s="884" t="n">
        <v>10554</v>
      </c>
      <c r="C10025" s="885" t="s">
        <v>34189</v>
      </c>
      <c r="D10025" s="884" t="s">
        <v>28605</v>
      </c>
      <c r="E10025" s="884" t="s">
        <v>34190</v>
      </c>
      <c r="F10025" s="884" t="s">
        <v>34190</v>
      </c>
    </row>
    <row r="10026" customFormat="false" ht="23.25" hidden="false" customHeight="false" outlineLevel="0" collapsed="false">
      <c r="A10026" s="884" t="s">
        <v>28603</v>
      </c>
      <c r="B10026" s="884" t="n">
        <v>4964</v>
      </c>
      <c r="C10026" s="885" t="s">
        <v>34191</v>
      </c>
      <c r="D10026" s="884" t="s">
        <v>28605</v>
      </c>
      <c r="E10026" s="884" t="s">
        <v>34192</v>
      </c>
      <c r="F10026" s="884" t="s">
        <v>34192</v>
      </c>
    </row>
    <row r="10027" customFormat="false" ht="23.25" hidden="false" customHeight="false" outlineLevel="0" collapsed="false">
      <c r="A10027" s="884" t="s">
        <v>28603</v>
      </c>
      <c r="B10027" s="884" t="n">
        <v>4992</v>
      </c>
      <c r="C10027" s="885" t="s">
        <v>34193</v>
      </c>
      <c r="D10027" s="884" t="s">
        <v>28605</v>
      </c>
      <c r="E10027" s="884" t="s">
        <v>34194</v>
      </c>
      <c r="F10027" s="884" t="s">
        <v>34194</v>
      </c>
    </row>
    <row r="10028" customFormat="false" ht="23.25" hidden="false" customHeight="false" outlineLevel="0" collapsed="false">
      <c r="A10028" s="884" t="s">
        <v>28603</v>
      </c>
      <c r="B10028" s="884" t="n">
        <v>10555</v>
      </c>
      <c r="C10028" s="885" t="s">
        <v>34195</v>
      </c>
      <c r="D10028" s="884" t="s">
        <v>28605</v>
      </c>
      <c r="E10028" s="884" t="s">
        <v>34196</v>
      </c>
      <c r="F10028" s="884" t="s">
        <v>34196</v>
      </c>
    </row>
    <row r="10029" customFormat="false" ht="23.25" hidden="false" customHeight="false" outlineLevel="0" collapsed="false">
      <c r="A10029" s="884" t="s">
        <v>28603</v>
      </c>
      <c r="B10029" s="884" t="n">
        <v>4987</v>
      </c>
      <c r="C10029" s="885" t="s">
        <v>34197</v>
      </c>
      <c r="D10029" s="884" t="s">
        <v>28605</v>
      </c>
      <c r="E10029" s="884" t="s">
        <v>34190</v>
      </c>
      <c r="F10029" s="884" t="s">
        <v>34190</v>
      </c>
    </row>
    <row r="10030" customFormat="false" ht="23.25" hidden="false" customHeight="false" outlineLevel="0" collapsed="false">
      <c r="A10030" s="884" t="s">
        <v>28603</v>
      </c>
      <c r="B10030" s="884" t="n">
        <v>10556</v>
      </c>
      <c r="C10030" s="885" t="s">
        <v>34198</v>
      </c>
      <c r="D10030" s="884" t="s">
        <v>28605</v>
      </c>
      <c r="E10030" s="884" t="s">
        <v>34199</v>
      </c>
      <c r="F10030" s="884" t="s">
        <v>34199</v>
      </c>
    </row>
    <row r="10031" customFormat="false" ht="23.25" hidden="false" customHeight="false" outlineLevel="0" collapsed="false">
      <c r="A10031" s="884" t="s">
        <v>28603</v>
      </c>
      <c r="B10031" s="884" t="n">
        <v>4958</v>
      </c>
      <c r="C10031" s="885" t="s">
        <v>34200</v>
      </c>
      <c r="D10031" s="884" t="s">
        <v>28617</v>
      </c>
      <c r="E10031" s="884" t="s">
        <v>9178</v>
      </c>
      <c r="F10031" s="884" t="s">
        <v>9178</v>
      </c>
    </row>
    <row r="10032" customFormat="false" ht="23.25" hidden="false" customHeight="false" outlineLevel="0" collapsed="false">
      <c r="A10032" s="884" t="s">
        <v>28603</v>
      </c>
      <c r="B10032" s="884" t="n">
        <v>39502</v>
      </c>
      <c r="C10032" s="885" t="s">
        <v>34201</v>
      </c>
      <c r="D10032" s="884" t="s">
        <v>28605</v>
      </c>
      <c r="E10032" s="884" t="s">
        <v>34202</v>
      </c>
      <c r="F10032" s="884" t="s">
        <v>34202</v>
      </c>
    </row>
    <row r="10033" customFormat="false" ht="23.25" hidden="false" customHeight="false" outlineLevel="0" collapsed="false">
      <c r="A10033" s="884" t="s">
        <v>28603</v>
      </c>
      <c r="B10033" s="884" t="n">
        <v>39504</v>
      </c>
      <c r="C10033" s="885" t="s">
        <v>34203</v>
      </c>
      <c r="D10033" s="884" t="s">
        <v>28605</v>
      </c>
      <c r="E10033" s="884" t="s">
        <v>34204</v>
      </c>
      <c r="F10033" s="884" t="s">
        <v>34204</v>
      </c>
    </row>
    <row r="10034" customFormat="false" ht="23.25" hidden="false" customHeight="false" outlineLevel="0" collapsed="false">
      <c r="A10034" s="884" t="s">
        <v>28603</v>
      </c>
      <c r="B10034" s="884" t="n">
        <v>39503</v>
      </c>
      <c r="C10034" s="885" t="s">
        <v>34205</v>
      </c>
      <c r="D10034" s="884" t="s">
        <v>28605</v>
      </c>
      <c r="E10034" s="884" t="s">
        <v>34206</v>
      </c>
      <c r="F10034" s="884" t="s">
        <v>34206</v>
      </c>
    </row>
    <row r="10035" customFormat="false" ht="23.25" hidden="false" customHeight="false" outlineLevel="0" collapsed="false">
      <c r="A10035" s="884" t="s">
        <v>28603</v>
      </c>
      <c r="B10035" s="884" t="n">
        <v>39505</v>
      </c>
      <c r="C10035" s="885" t="s">
        <v>34207</v>
      </c>
      <c r="D10035" s="884" t="s">
        <v>28605</v>
      </c>
      <c r="E10035" s="884" t="s">
        <v>34192</v>
      </c>
      <c r="F10035" s="884" t="s">
        <v>34192</v>
      </c>
    </row>
    <row r="10036" customFormat="false" ht="15" hidden="false" customHeight="false" outlineLevel="0" collapsed="false">
      <c r="A10036" s="884" t="s">
        <v>28603</v>
      </c>
      <c r="B10036" s="884" t="n">
        <v>25969</v>
      </c>
      <c r="C10036" s="885" t="s">
        <v>34208</v>
      </c>
      <c r="D10036" s="884" t="s">
        <v>28605</v>
      </c>
      <c r="E10036" s="884" t="s">
        <v>34209</v>
      </c>
      <c r="F10036" s="884" t="s">
        <v>34209</v>
      </c>
    </row>
    <row r="10037" customFormat="false" ht="23.25" hidden="false" customHeight="false" outlineLevel="0" collapsed="false">
      <c r="A10037" s="884" t="s">
        <v>28603</v>
      </c>
      <c r="B10037" s="884" t="n">
        <v>4944</v>
      </c>
      <c r="C10037" s="885" t="s">
        <v>34210</v>
      </c>
      <c r="D10037" s="884" t="s">
        <v>28617</v>
      </c>
      <c r="E10037" s="884" t="s">
        <v>34211</v>
      </c>
      <c r="F10037" s="884" t="s">
        <v>34211</v>
      </c>
    </row>
    <row r="10038" customFormat="false" ht="15" hidden="false" customHeight="false" outlineLevel="0" collapsed="false">
      <c r="A10038" s="884" t="s">
        <v>28603</v>
      </c>
      <c r="B10038" s="884" t="n">
        <v>21102</v>
      </c>
      <c r="C10038" s="885" t="s">
        <v>34212</v>
      </c>
      <c r="D10038" s="884" t="s">
        <v>28605</v>
      </c>
      <c r="E10038" s="884" t="s">
        <v>15181</v>
      </c>
      <c r="F10038" s="884" t="s">
        <v>15181</v>
      </c>
    </row>
    <row r="10039" customFormat="false" ht="15" hidden="false" customHeight="false" outlineLevel="0" collapsed="false">
      <c r="A10039" s="884" t="s">
        <v>28603</v>
      </c>
      <c r="B10039" s="884" t="n">
        <v>21101</v>
      </c>
      <c r="C10039" s="885" t="s">
        <v>34213</v>
      </c>
      <c r="D10039" s="884" t="s">
        <v>28605</v>
      </c>
      <c r="E10039" s="884" t="s">
        <v>27353</v>
      </c>
      <c r="F10039" s="884" t="s">
        <v>27353</v>
      </c>
    </row>
    <row r="10040" customFormat="false" ht="15" hidden="false" customHeight="false" outlineLevel="0" collapsed="false">
      <c r="A10040" s="884" t="s">
        <v>28603</v>
      </c>
      <c r="B10040" s="884" t="n">
        <v>34713</v>
      </c>
      <c r="C10040" s="885" t="s">
        <v>34214</v>
      </c>
      <c r="D10040" s="884" t="s">
        <v>28617</v>
      </c>
      <c r="E10040" s="884" t="s">
        <v>34215</v>
      </c>
      <c r="F10040" s="884" t="s">
        <v>34215</v>
      </c>
    </row>
    <row r="10041" customFormat="false" ht="23.25" hidden="false" customHeight="false" outlineLevel="0" collapsed="false">
      <c r="A10041" s="884" t="s">
        <v>28603</v>
      </c>
      <c r="B10041" s="884" t="n">
        <v>4947</v>
      </c>
      <c r="C10041" s="885" t="s">
        <v>34216</v>
      </c>
      <c r="D10041" s="884" t="s">
        <v>28617</v>
      </c>
      <c r="E10041" s="884" t="s">
        <v>34217</v>
      </c>
      <c r="F10041" s="884" t="s">
        <v>34217</v>
      </c>
    </row>
    <row r="10042" customFormat="false" ht="15" hidden="false" customHeight="false" outlineLevel="0" collapsed="false">
      <c r="A10042" s="884" t="s">
        <v>28603</v>
      </c>
      <c r="B10042" s="884" t="n">
        <v>37563</v>
      </c>
      <c r="C10042" s="885" t="s">
        <v>34218</v>
      </c>
      <c r="D10042" s="884" t="s">
        <v>28617</v>
      </c>
      <c r="E10042" s="884" t="s">
        <v>34219</v>
      </c>
      <c r="F10042" s="884" t="s">
        <v>34219</v>
      </c>
    </row>
    <row r="10043" customFormat="false" ht="23.25" hidden="false" customHeight="false" outlineLevel="0" collapsed="false">
      <c r="A10043" s="884" t="s">
        <v>28603</v>
      </c>
      <c r="B10043" s="884" t="n">
        <v>4948</v>
      </c>
      <c r="C10043" s="885" t="s">
        <v>34220</v>
      </c>
      <c r="D10043" s="884" t="s">
        <v>28617</v>
      </c>
      <c r="E10043" s="884" t="s">
        <v>34221</v>
      </c>
      <c r="F10043" s="884" t="s">
        <v>34221</v>
      </c>
    </row>
    <row r="10044" customFormat="false" ht="23.25" hidden="false" customHeight="false" outlineLevel="0" collapsed="false">
      <c r="A10044" s="884" t="s">
        <v>28603</v>
      </c>
      <c r="B10044" s="884" t="n">
        <v>37561</v>
      </c>
      <c r="C10044" s="885" t="s">
        <v>34222</v>
      </c>
      <c r="D10044" s="884" t="s">
        <v>28617</v>
      </c>
      <c r="E10044" s="884" t="s">
        <v>34223</v>
      </c>
      <c r="F10044" s="884" t="s">
        <v>34223</v>
      </c>
    </row>
    <row r="10045" customFormat="false" ht="23.25" hidden="false" customHeight="false" outlineLevel="0" collapsed="false">
      <c r="A10045" s="884" t="s">
        <v>28603</v>
      </c>
      <c r="B10045" s="884" t="n">
        <v>37562</v>
      </c>
      <c r="C10045" s="885" t="s">
        <v>34224</v>
      </c>
      <c r="D10045" s="884" t="s">
        <v>28617</v>
      </c>
      <c r="E10045" s="884" t="s">
        <v>34225</v>
      </c>
      <c r="F10045" s="884" t="s">
        <v>34225</v>
      </c>
    </row>
    <row r="10046" customFormat="false" ht="23.25" hidden="false" customHeight="false" outlineLevel="0" collapsed="false">
      <c r="A10046" s="884" t="s">
        <v>28603</v>
      </c>
      <c r="B10046" s="884" t="n">
        <v>37585</v>
      </c>
      <c r="C10046" s="885" t="s">
        <v>34226</v>
      </c>
      <c r="D10046" s="884" t="s">
        <v>28605</v>
      </c>
      <c r="E10046" s="884" t="s">
        <v>34227</v>
      </c>
      <c r="F10046" s="884" t="s">
        <v>34227</v>
      </c>
    </row>
    <row r="10047" customFormat="false" ht="23.25" hidden="false" customHeight="false" outlineLevel="0" collapsed="false">
      <c r="A10047" s="884" t="s">
        <v>28603</v>
      </c>
      <c r="B10047" s="884" t="n">
        <v>14164</v>
      </c>
      <c r="C10047" s="885" t="s">
        <v>34228</v>
      </c>
      <c r="D10047" s="884" t="s">
        <v>28605</v>
      </c>
      <c r="E10047" s="884" t="s">
        <v>34229</v>
      </c>
      <c r="F10047" s="884" t="s">
        <v>34229</v>
      </c>
    </row>
    <row r="10048" customFormat="false" ht="23.25" hidden="false" customHeight="false" outlineLevel="0" collapsed="false">
      <c r="A10048" s="884" t="s">
        <v>28603</v>
      </c>
      <c r="B10048" s="884" t="n">
        <v>14163</v>
      </c>
      <c r="C10048" s="885" t="s">
        <v>34230</v>
      </c>
      <c r="D10048" s="884" t="s">
        <v>28605</v>
      </c>
      <c r="E10048" s="884" t="s">
        <v>34231</v>
      </c>
      <c r="F10048" s="884" t="s">
        <v>34231</v>
      </c>
    </row>
    <row r="10049" customFormat="false" ht="23.25" hidden="false" customHeight="false" outlineLevel="0" collapsed="false">
      <c r="A10049" s="884" t="s">
        <v>28603</v>
      </c>
      <c r="B10049" s="884" t="n">
        <v>5051</v>
      </c>
      <c r="C10049" s="885" t="s">
        <v>34232</v>
      </c>
      <c r="D10049" s="884" t="s">
        <v>28605</v>
      </c>
      <c r="E10049" s="884" t="s">
        <v>34233</v>
      </c>
      <c r="F10049" s="884" t="s">
        <v>34233</v>
      </c>
    </row>
    <row r="10050" customFormat="false" ht="23.25" hidden="false" customHeight="false" outlineLevel="0" collapsed="false">
      <c r="A10050" s="884" t="s">
        <v>28603</v>
      </c>
      <c r="B10050" s="884" t="n">
        <v>14162</v>
      </c>
      <c r="C10050" s="885" t="s">
        <v>34234</v>
      </c>
      <c r="D10050" s="884" t="s">
        <v>28605</v>
      </c>
      <c r="E10050" s="884" t="s">
        <v>34235</v>
      </c>
      <c r="F10050" s="884" t="s">
        <v>34235</v>
      </c>
    </row>
    <row r="10051" customFormat="false" ht="23.25" hidden="false" customHeight="false" outlineLevel="0" collapsed="false">
      <c r="A10051" s="884" t="s">
        <v>28603</v>
      </c>
      <c r="B10051" s="884" t="n">
        <v>5052</v>
      </c>
      <c r="C10051" s="885" t="s">
        <v>34236</v>
      </c>
      <c r="D10051" s="884" t="s">
        <v>28605</v>
      </c>
      <c r="E10051" s="884" t="s">
        <v>34237</v>
      </c>
      <c r="F10051" s="884" t="s">
        <v>34237</v>
      </c>
    </row>
    <row r="10052" customFormat="false" ht="15" hidden="false" customHeight="false" outlineLevel="0" collapsed="false">
      <c r="A10052" s="884" t="s">
        <v>28603</v>
      </c>
      <c r="B10052" s="884" t="n">
        <v>14166</v>
      </c>
      <c r="C10052" s="885" t="s">
        <v>34238</v>
      </c>
      <c r="D10052" s="884" t="s">
        <v>28605</v>
      </c>
      <c r="E10052" s="884" t="s">
        <v>34239</v>
      </c>
      <c r="F10052" s="884" t="s">
        <v>34239</v>
      </c>
    </row>
    <row r="10053" customFormat="false" ht="15" hidden="false" customHeight="false" outlineLevel="0" collapsed="false">
      <c r="A10053" s="884" t="s">
        <v>28603</v>
      </c>
      <c r="B10053" s="884" t="n">
        <v>14165</v>
      </c>
      <c r="C10053" s="885" t="s">
        <v>34240</v>
      </c>
      <c r="D10053" s="884" t="s">
        <v>28605</v>
      </c>
      <c r="E10053" s="884" t="s">
        <v>34241</v>
      </c>
      <c r="F10053" s="884" t="s">
        <v>34241</v>
      </c>
    </row>
    <row r="10054" customFormat="false" ht="15" hidden="false" customHeight="false" outlineLevel="0" collapsed="false">
      <c r="A10054" s="884" t="s">
        <v>28603</v>
      </c>
      <c r="B10054" s="884" t="n">
        <v>5050</v>
      </c>
      <c r="C10054" s="885" t="s">
        <v>34242</v>
      </c>
      <c r="D10054" s="884" t="s">
        <v>28605</v>
      </c>
      <c r="E10054" s="884" t="s">
        <v>34243</v>
      </c>
      <c r="F10054" s="884" t="s">
        <v>34243</v>
      </c>
    </row>
    <row r="10055" customFormat="false" ht="15" hidden="false" customHeight="false" outlineLevel="0" collapsed="false">
      <c r="A10055" s="884" t="s">
        <v>28603</v>
      </c>
      <c r="B10055" s="884" t="n">
        <v>12378</v>
      </c>
      <c r="C10055" s="885" t="s">
        <v>34244</v>
      </c>
      <c r="D10055" s="884" t="s">
        <v>28605</v>
      </c>
      <c r="E10055" s="884" t="s">
        <v>34245</v>
      </c>
      <c r="F10055" s="884" t="s">
        <v>34245</v>
      </c>
    </row>
    <row r="10056" customFormat="false" ht="15" hidden="false" customHeight="false" outlineLevel="0" collapsed="false">
      <c r="A10056" s="884" t="s">
        <v>28603</v>
      </c>
      <c r="B10056" s="884" t="n">
        <v>5040</v>
      </c>
      <c r="C10056" s="885" t="s">
        <v>34246</v>
      </c>
      <c r="D10056" s="884" t="s">
        <v>28605</v>
      </c>
      <c r="E10056" s="884" t="s">
        <v>9867</v>
      </c>
      <c r="F10056" s="884" t="s">
        <v>9867</v>
      </c>
    </row>
    <row r="10057" customFormat="false" ht="15" hidden="false" customHeight="false" outlineLevel="0" collapsed="false">
      <c r="A10057" s="884" t="s">
        <v>28603</v>
      </c>
      <c r="B10057" s="884" t="n">
        <v>5054</v>
      </c>
      <c r="C10057" s="885" t="s">
        <v>34247</v>
      </c>
      <c r="D10057" s="884" t="s">
        <v>28605</v>
      </c>
      <c r="E10057" s="884" t="s">
        <v>34248</v>
      </c>
      <c r="F10057" s="884" t="s">
        <v>34248</v>
      </c>
    </row>
    <row r="10058" customFormat="false" ht="15" hidden="false" customHeight="false" outlineLevel="0" collapsed="false">
      <c r="A10058" s="884" t="s">
        <v>28603</v>
      </c>
      <c r="B10058" s="884" t="n">
        <v>12366</v>
      </c>
      <c r="C10058" s="885" t="s">
        <v>34249</v>
      </c>
      <c r="D10058" s="884" t="s">
        <v>28605</v>
      </c>
      <c r="E10058" s="884" t="s">
        <v>34250</v>
      </c>
      <c r="F10058" s="884" t="s">
        <v>34250</v>
      </c>
    </row>
    <row r="10059" customFormat="false" ht="15" hidden="false" customHeight="false" outlineLevel="0" collapsed="false">
      <c r="A10059" s="884" t="s">
        <v>28603</v>
      </c>
      <c r="B10059" s="884" t="n">
        <v>5045</v>
      </c>
      <c r="C10059" s="885" t="s">
        <v>34251</v>
      </c>
      <c r="D10059" s="884" t="s">
        <v>28605</v>
      </c>
      <c r="E10059" s="884" t="s">
        <v>34252</v>
      </c>
      <c r="F10059" s="884" t="s">
        <v>34252</v>
      </c>
    </row>
    <row r="10060" customFormat="false" ht="15" hidden="false" customHeight="false" outlineLevel="0" collapsed="false">
      <c r="A10060" s="884" t="s">
        <v>28603</v>
      </c>
      <c r="B10060" s="884" t="n">
        <v>12367</v>
      </c>
      <c r="C10060" s="885" t="s">
        <v>34253</v>
      </c>
      <c r="D10060" s="884" t="s">
        <v>28605</v>
      </c>
      <c r="E10060" s="884" t="s">
        <v>34254</v>
      </c>
      <c r="F10060" s="884" t="s">
        <v>34254</v>
      </c>
    </row>
    <row r="10061" customFormat="false" ht="15" hidden="false" customHeight="false" outlineLevel="0" collapsed="false">
      <c r="A10061" s="884" t="s">
        <v>28603</v>
      </c>
      <c r="B10061" s="884" t="n">
        <v>12368</v>
      </c>
      <c r="C10061" s="885" t="s">
        <v>34255</v>
      </c>
      <c r="D10061" s="884" t="s">
        <v>28605</v>
      </c>
      <c r="E10061" s="884" t="s">
        <v>34256</v>
      </c>
      <c r="F10061" s="884" t="s">
        <v>34256</v>
      </c>
    </row>
    <row r="10062" customFormat="false" ht="15" hidden="false" customHeight="false" outlineLevel="0" collapsed="false">
      <c r="A10062" s="884" t="s">
        <v>28603</v>
      </c>
      <c r="B10062" s="884" t="n">
        <v>5042</v>
      </c>
      <c r="C10062" s="885" t="s">
        <v>34257</v>
      </c>
      <c r="D10062" s="884" t="s">
        <v>28605</v>
      </c>
      <c r="E10062" s="884" t="s">
        <v>26828</v>
      </c>
      <c r="F10062" s="884" t="s">
        <v>26828</v>
      </c>
    </row>
    <row r="10063" customFormat="false" ht="15" hidden="false" customHeight="false" outlineLevel="0" collapsed="false">
      <c r="A10063" s="884" t="s">
        <v>28603</v>
      </c>
      <c r="B10063" s="884" t="n">
        <v>5044</v>
      </c>
      <c r="C10063" s="885" t="s">
        <v>34258</v>
      </c>
      <c r="D10063" s="884" t="s">
        <v>28605</v>
      </c>
      <c r="E10063" s="884" t="s">
        <v>34259</v>
      </c>
      <c r="F10063" s="884" t="s">
        <v>34259</v>
      </c>
    </row>
    <row r="10064" customFormat="false" ht="15" hidden="false" customHeight="false" outlineLevel="0" collapsed="false">
      <c r="A10064" s="884" t="s">
        <v>28603</v>
      </c>
      <c r="B10064" s="884" t="n">
        <v>5055</v>
      </c>
      <c r="C10064" s="885" t="s">
        <v>34260</v>
      </c>
      <c r="D10064" s="884" t="s">
        <v>28605</v>
      </c>
      <c r="E10064" s="884" t="s">
        <v>34261</v>
      </c>
      <c r="F10064" s="884" t="s">
        <v>34261</v>
      </c>
    </row>
    <row r="10065" customFormat="false" ht="15" hidden="false" customHeight="false" outlineLevel="0" collapsed="false">
      <c r="A10065" s="884" t="s">
        <v>28603</v>
      </c>
      <c r="B10065" s="884" t="n">
        <v>5041</v>
      </c>
      <c r="C10065" s="885" t="s">
        <v>34262</v>
      </c>
      <c r="D10065" s="884" t="s">
        <v>28605</v>
      </c>
      <c r="E10065" s="884" t="s">
        <v>34263</v>
      </c>
      <c r="F10065" s="884" t="s">
        <v>34263</v>
      </c>
    </row>
    <row r="10066" customFormat="false" ht="15" hidden="false" customHeight="false" outlineLevel="0" collapsed="false">
      <c r="A10066" s="884" t="s">
        <v>28603</v>
      </c>
      <c r="B10066" s="884" t="n">
        <v>5043</v>
      </c>
      <c r="C10066" s="885" t="s">
        <v>34264</v>
      </c>
      <c r="D10066" s="884" t="s">
        <v>28605</v>
      </c>
      <c r="E10066" s="884" t="s">
        <v>34265</v>
      </c>
      <c r="F10066" s="884" t="s">
        <v>34265</v>
      </c>
    </row>
    <row r="10067" customFormat="false" ht="15" hidden="false" customHeight="false" outlineLevel="0" collapsed="false">
      <c r="A10067" s="884" t="s">
        <v>28603</v>
      </c>
      <c r="B10067" s="884" t="n">
        <v>5053</v>
      </c>
      <c r="C10067" s="885" t="s">
        <v>34266</v>
      </c>
      <c r="D10067" s="884" t="s">
        <v>28605</v>
      </c>
      <c r="E10067" s="884" t="s">
        <v>34267</v>
      </c>
      <c r="F10067" s="884" t="s">
        <v>34267</v>
      </c>
    </row>
    <row r="10068" customFormat="false" ht="15" hidden="false" customHeight="false" outlineLevel="0" collapsed="false">
      <c r="A10068" s="884" t="s">
        <v>28603</v>
      </c>
      <c r="B10068" s="884" t="n">
        <v>5035</v>
      </c>
      <c r="C10068" s="885" t="s">
        <v>34268</v>
      </c>
      <c r="D10068" s="884" t="s">
        <v>28605</v>
      </c>
      <c r="E10068" s="884" t="s">
        <v>34269</v>
      </c>
      <c r="F10068" s="884" t="s">
        <v>34269</v>
      </c>
    </row>
    <row r="10069" customFormat="false" ht="15" hidden="false" customHeight="false" outlineLevel="0" collapsed="false">
      <c r="A10069" s="884" t="s">
        <v>28603</v>
      </c>
      <c r="B10069" s="884" t="n">
        <v>5036</v>
      </c>
      <c r="C10069" s="885" t="s">
        <v>34270</v>
      </c>
      <c r="D10069" s="884" t="s">
        <v>28605</v>
      </c>
      <c r="E10069" s="884" t="s">
        <v>34271</v>
      </c>
      <c r="F10069" s="884" t="s">
        <v>34271</v>
      </c>
    </row>
    <row r="10070" customFormat="false" ht="15" hidden="false" customHeight="false" outlineLevel="0" collapsed="false">
      <c r="A10070" s="884" t="s">
        <v>28603</v>
      </c>
      <c r="B10070" s="884" t="n">
        <v>5059</v>
      </c>
      <c r="C10070" s="885" t="s">
        <v>34272</v>
      </c>
      <c r="D10070" s="884" t="s">
        <v>28605</v>
      </c>
      <c r="E10070" s="884" t="s">
        <v>34273</v>
      </c>
      <c r="F10070" s="884" t="s">
        <v>34273</v>
      </c>
    </row>
    <row r="10071" customFormat="false" ht="15" hidden="false" customHeight="false" outlineLevel="0" collapsed="false">
      <c r="A10071" s="884" t="s">
        <v>28603</v>
      </c>
      <c r="B10071" s="884" t="n">
        <v>5034</v>
      </c>
      <c r="C10071" s="885" t="s">
        <v>34274</v>
      </c>
      <c r="D10071" s="884" t="s">
        <v>28605</v>
      </c>
      <c r="E10071" s="884" t="s">
        <v>34275</v>
      </c>
      <c r="F10071" s="884" t="s">
        <v>34275</v>
      </c>
    </row>
    <row r="10072" customFormat="false" ht="15" hidden="false" customHeight="false" outlineLevel="0" collapsed="false">
      <c r="A10072" s="884" t="s">
        <v>28603</v>
      </c>
      <c r="B10072" s="884" t="n">
        <v>5056</v>
      </c>
      <c r="C10072" s="885" t="s">
        <v>34276</v>
      </c>
      <c r="D10072" s="884" t="s">
        <v>28605</v>
      </c>
      <c r="E10072" s="884" t="s">
        <v>34277</v>
      </c>
      <c r="F10072" s="884" t="s">
        <v>34277</v>
      </c>
    </row>
    <row r="10073" customFormat="false" ht="15" hidden="false" customHeight="false" outlineLevel="0" collapsed="false">
      <c r="A10073" s="884" t="s">
        <v>28603</v>
      </c>
      <c r="B10073" s="884" t="n">
        <v>5057</v>
      </c>
      <c r="C10073" s="885" t="s">
        <v>34278</v>
      </c>
      <c r="D10073" s="884" t="s">
        <v>28605</v>
      </c>
      <c r="E10073" s="884" t="s">
        <v>34279</v>
      </c>
      <c r="F10073" s="884" t="s">
        <v>34279</v>
      </c>
    </row>
    <row r="10074" customFormat="false" ht="15" hidden="false" customHeight="false" outlineLevel="0" collapsed="false">
      <c r="A10074" s="884" t="s">
        <v>28603</v>
      </c>
      <c r="B10074" s="884" t="n">
        <v>5033</v>
      </c>
      <c r="C10074" s="885" t="s">
        <v>34280</v>
      </c>
      <c r="D10074" s="884" t="s">
        <v>28605</v>
      </c>
      <c r="E10074" s="884" t="s">
        <v>34281</v>
      </c>
      <c r="F10074" s="884" t="s">
        <v>34281</v>
      </c>
    </row>
    <row r="10075" customFormat="false" ht="15" hidden="false" customHeight="false" outlineLevel="0" collapsed="false">
      <c r="A10075" s="884" t="s">
        <v>28603</v>
      </c>
      <c r="B10075" s="884" t="n">
        <v>5037</v>
      </c>
      <c r="C10075" s="885" t="s">
        <v>34282</v>
      </c>
      <c r="D10075" s="884" t="s">
        <v>28605</v>
      </c>
      <c r="E10075" s="884" t="s">
        <v>34283</v>
      </c>
      <c r="F10075" s="884" t="s">
        <v>34283</v>
      </c>
    </row>
    <row r="10076" customFormat="false" ht="15" hidden="false" customHeight="false" outlineLevel="0" collapsed="false">
      <c r="A10076" s="884" t="s">
        <v>28603</v>
      </c>
      <c r="B10076" s="884" t="n">
        <v>5038</v>
      </c>
      <c r="C10076" s="885" t="s">
        <v>34284</v>
      </c>
      <c r="D10076" s="884" t="s">
        <v>28605</v>
      </c>
      <c r="E10076" s="884" t="s">
        <v>34285</v>
      </c>
      <c r="F10076" s="884" t="s">
        <v>34285</v>
      </c>
    </row>
    <row r="10077" customFormat="false" ht="15" hidden="false" customHeight="false" outlineLevel="0" collapsed="false">
      <c r="A10077" s="884" t="s">
        <v>28603</v>
      </c>
      <c r="B10077" s="884" t="n">
        <v>12374</v>
      </c>
      <c r="C10077" s="885" t="s">
        <v>34286</v>
      </c>
      <c r="D10077" s="884" t="s">
        <v>28605</v>
      </c>
      <c r="E10077" s="884" t="s">
        <v>34287</v>
      </c>
      <c r="F10077" s="884" t="s">
        <v>34287</v>
      </c>
    </row>
    <row r="10078" customFormat="false" ht="15" hidden="false" customHeight="false" outlineLevel="0" collapsed="false">
      <c r="A10078" s="884" t="s">
        <v>28603</v>
      </c>
      <c r="B10078" s="884" t="n">
        <v>12372</v>
      </c>
      <c r="C10078" s="885" t="s">
        <v>34288</v>
      </c>
      <c r="D10078" s="884" t="s">
        <v>28605</v>
      </c>
      <c r="E10078" s="884" t="s">
        <v>34289</v>
      </c>
      <c r="F10078" s="884" t="s">
        <v>34289</v>
      </c>
    </row>
    <row r="10079" customFormat="false" ht="15" hidden="false" customHeight="false" outlineLevel="0" collapsed="false">
      <c r="A10079" s="884" t="s">
        <v>28603</v>
      </c>
      <c r="B10079" s="884" t="n">
        <v>13335</v>
      </c>
      <c r="C10079" s="885" t="s">
        <v>34290</v>
      </c>
      <c r="D10079" s="884" t="s">
        <v>28605</v>
      </c>
      <c r="E10079" s="884" t="s">
        <v>34291</v>
      </c>
      <c r="F10079" s="884" t="s">
        <v>34291</v>
      </c>
    </row>
    <row r="10080" customFormat="false" ht="15" hidden="false" customHeight="false" outlineLevel="0" collapsed="false">
      <c r="A10080" s="884" t="s">
        <v>28603</v>
      </c>
      <c r="B10080" s="884" t="n">
        <v>13339</v>
      </c>
      <c r="C10080" s="885" t="s">
        <v>34292</v>
      </c>
      <c r="D10080" s="884" t="s">
        <v>28605</v>
      </c>
      <c r="E10080" s="884" t="s">
        <v>34293</v>
      </c>
      <c r="F10080" s="884" t="s">
        <v>34293</v>
      </c>
    </row>
    <row r="10081" customFormat="false" ht="15" hidden="false" customHeight="false" outlineLevel="0" collapsed="false">
      <c r="A10081" s="884" t="s">
        <v>28603</v>
      </c>
      <c r="B10081" s="884" t="n">
        <v>12373</v>
      </c>
      <c r="C10081" s="885" t="s">
        <v>34294</v>
      </c>
      <c r="D10081" s="884" t="s">
        <v>28605</v>
      </c>
      <c r="E10081" s="884" t="s">
        <v>34295</v>
      </c>
      <c r="F10081" s="884" t="s">
        <v>34295</v>
      </c>
    </row>
    <row r="10082" customFormat="false" ht="15" hidden="false" customHeight="false" outlineLevel="0" collapsed="false">
      <c r="A10082" s="884" t="s">
        <v>28603</v>
      </c>
      <c r="B10082" s="884" t="n">
        <v>34712</v>
      </c>
      <c r="C10082" s="885" t="s">
        <v>34296</v>
      </c>
      <c r="D10082" s="884" t="s">
        <v>28605</v>
      </c>
      <c r="E10082" s="884" t="s">
        <v>34297</v>
      </c>
      <c r="F10082" s="884" t="s">
        <v>34297</v>
      </c>
    </row>
    <row r="10083" customFormat="false" ht="15" hidden="false" customHeight="false" outlineLevel="0" collapsed="false">
      <c r="A10083" s="884" t="s">
        <v>28603</v>
      </c>
      <c r="B10083" s="884" t="n">
        <v>34711</v>
      </c>
      <c r="C10083" s="885" t="s">
        <v>34298</v>
      </c>
      <c r="D10083" s="884" t="s">
        <v>28605</v>
      </c>
      <c r="E10083" s="884" t="s">
        <v>34299</v>
      </c>
      <c r="F10083" s="884" t="s">
        <v>34299</v>
      </c>
    </row>
    <row r="10084" customFormat="false" ht="15" hidden="false" customHeight="false" outlineLevel="0" collapsed="false">
      <c r="A10084" s="884" t="s">
        <v>28603</v>
      </c>
      <c r="B10084" s="884" t="n">
        <v>34706</v>
      </c>
      <c r="C10084" s="885" t="s">
        <v>34300</v>
      </c>
      <c r="D10084" s="884" t="s">
        <v>28605</v>
      </c>
      <c r="E10084" s="884" t="s">
        <v>34301</v>
      </c>
      <c r="F10084" s="884" t="s">
        <v>34301</v>
      </c>
    </row>
    <row r="10085" customFormat="false" ht="15" hidden="false" customHeight="false" outlineLevel="0" collapsed="false">
      <c r="A10085" s="884" t="s">
        <v>28603</v>
      </c>
      <c r="B10085" s="884" t="n">
        <v>34703</v>
      </c>
      <c r="C10085" s="885" t="s">
        <v>34302</v>
      </c>
      <c r="D10085" s="884" t="s">
        <v>28605</v>
      </c>
      <c r="E10085" s="884" t="s">
        <v>34303</v>
      </c>
      <c r="F10085" s="884" t="s">
        <v>34303</v>
      </c>
    </row>
    <row r="10086" customFormat="false" ht="15" hidden="false" customHeight="false" outlineLevel="0" collapsed="false">
      <c r="A10086" s="884" t="s">
        <v>28603</v>
      </c>
      <c r="B10086" s="884" t="n">
        <v>12388</v>
      </c>
      <c r="C10086" s="885" t="s">
        <v>34304</v>
      </c>
      <c r="D10086" s="884" t="s">
        <v>28605</v>
      </c>
      <c r="E10086" s="884" t="s">
        <v>34305</v>
      </c>
      <c r="F10086" s="884" t="s">
        <v>34305</v>
      </c>
    </row>
    <row r="10087" customFormat="false" ht="15" hidden="false" customHeight="false" outlineLevel="0" collapsed="false">
      <c r="A10087" s="884" t="s">
        <v>28603</v>
      </c>
      <c r="B10087" s="884" t="n">
        <v>34695</v>
      </c>
      <c r="C10087" s="885" t="s">
        <v>34306</v>
      </c>
      <c r="D10087" s="884" t="s">
        <v>28605</v>
      </c>
      <c r="E10087" s="884" t="s">
        <v>34307</v>
      </c>
      <c r="F10087" s="884" t="s">
        <v>34307</v>
      </c>
    </row>
    <row r="10088" customFormat="false" ht="15" hidden="false" customHeight="false" outlineLevel="0" collapsed="false">
      <c r="A10088" s="884" t="s">
        <v>28603</v>
      </c>
      <c r="B10088" s="884" t="n">
        <v>34692</v>
      </c>
      <c r="C10088" s="885" t="s">
        <v>34308</v>
      </c>
      <c r="D10088" s="884" t="s">
        <v>28605</v>
      </c>
      <c r="E10088" s="884" t="s">
        <v>34309</v>
      </c>
      <c r="F10088" s="884" t="s">
        <v>34309</v>
      </c>
    </row>
    <row r="10089" customFormat="false" ht="15" hidden="false" customHeight="false" outlineLevel="0" collapsed="false">
      <c r="A10089" s="884" t="s">
        <v>28603</v>
      </c>
      <c r="B10089" s="884" t="n">
        <v>26028</v>
      </c>
      <c r="C10089" s="885" t="s">
        <v>34310</v>
      </c>
      <c r="D10089" s="884" t="s">
        <v>30284</v>
      </c>
      <c r="E10089" s="884" t="s">
        <v>34311</v>
      </c>
      <c r="F10089" s="884" t="s">
        <v>34311</v>
      </c>
    </row>
    <row r="10090" customFormat="false" ht="15" hidden="false" customHeight="false" outlineLevel="0" collapsed="false">
      <c r="A10090" s="884" t="s">
        <v>28603</v>
      </c>
      <c r="B10090" s="884" t="n">
        <v>11844</v>
      </c>
      <c r="C10090" s="885" t="s">
        <v>34312</v>
      </c>
      <c r="D10090" s="884" t="s">
        <v>28683</v>
      </c>
      <c r="E10090" s="884" t="s">
        <v>13521</v>
      </c>
      <c r="F10090" s="884" t="s">
        <v>13521</v>
      </c>
    </row>
    <row r="10091" customFormat="false" ht="15" hidden="false" customHeight="false" outlineLevel="0" collapsed="false">
      <c r="A10091" s="884" t="s">
        <v>28603</v>
      </c>
      <c r="B10091" s="884" t="n">
        <v>4465</v>
      </c>
      <c r="C10091" s="885" t="s">
        <v>34313</v>
      </c>
      <c r="D10091" s="884" t="s">
        <v>28683</v>
      </c>
      <c r="E10091" s="884" t="s">
        <v>29622</v>
      </c>
      <c r="F10091" s="884" t="s">
        <v>29622</v>
      </c>
    </row>
    <row r="10092" customFormat="false" ht="15" hidden="false" customHeight="false" outlineLevel="0" collapsed="false">
      <c r="A10092" s="884" t="s">
        <v>28603</v>
      </c>
      <c r="B10092" s="884" t="n">
        <v>35273</v>
      </c>
      <c r="C10092" s="885" t="s">
        <v>34314</v>
      </c>
      <c r="D10092" s="884" t="s">
        <v>28683</v>
      </c>
      <c r="E10092" s="884" t="s">
        <v>12051</v>
      </c>
      <c r="F10092" s="884" t="s">
        <v>12051</v>
      </c>
    </row>
    <row r="10093" customFormat="false" ht="15" hidden="false" customHeight="false" outlineLevel="0" collapsed="false">
      <c r="A10093" s="884" t="s">
        <v>28603</v>
      </c>
      <c r="B10093" s="884" t="n">
        <v>4470</v>
      </c>
      <c r="C10093" s="885" t="s">
        <v>34315</v>
      </c>
      <c r="D10093" s="884" t="s">
        <v>28683</v>
      </c>
      <c r="E10093" s="884" t="s">
        <v>34316</v>
      </c>
      <c r="F10093" s="884" t="s">
        <v>34316</v>
      </c>
    </row>
    <row r="10094" customFormat="false" ht="15" hidden="false" customHeight="false" outlineLevel="0" collapsed="false">
      <c r="A10094" s="884" t="s">
        <v>28603</v>
      </c>
      <c r="B10094" s="884" t="n">
        <v>20204</v>
      </c>
      <c r="C10094" s="885" t="s">
        <v>34317</v>
      </c>
      <c r="D10094" s="884" t="s">
        <v>28683</v>
      </c>
      <c r="E10094" s="884" t="s">
        <v>20745</v>
      </c>
      <c r="F10094" s="884" t="s">
        <v>20745</v>
      </c>
    </row>
    <row r="10095" customFormat="false" ht="15" hidden="false" customHeight="false" outlineLevel="0" collapsed="false">
      <c r="A10095" s="884" t="s">
        <v>28603</v>
      </c>
      <c r="B10095" s="884" t="n">
        <v>20208</v>
      </c>
      <c r="C10095" s="885" t="s">
        <v>34318</v>
      </c>
      <c r="D10095" s="884" t="s">
        <v>28683</v>
      </c>
      <c r="E10095" s="884" t="s">
        <v>25301</v>
      </c>
      <c r="F10095" s="884" t="s">
        <v>25301</v>
      </c>
    </row>
    <row r="10096" customFormat="false" ht="23.25" hidden="false" customHeight="false" outlineLevel="0" collapsed="false">
      <c r="A10096" s="884" t="s">
        <v>28603</v>
      </c>
      <c r="B10096" s="884" t="n">
        <v>4437</v>
      </c>
      <c r="C10096" s="885" t="s">
        <v>34319</v>
      </c>
      <c r="D10096" s="884" t="s">
        <v>28683</v>
      </c>
      <c r="E10096" s="884" t="s">
        <v>19047</v>
      </c>
      <c r="F10096" s="884" t="s">
        <v>19047</v>
      </c>
    </row>
    <row r="10097" customFormat="false" ht="15" hidden="false" customHeight="false" outlineLevel="0" collapsed="false">
      <c r="A10097" s="884" t="s">
        <v>28603</v>
      </c>
      <c r="B10097" s="884" t="n">
        <v>14580</v>
      </c>
      <c r="C10097" s="885" t="s">
        <v>34320</v>
      </c>
      <c r="D10097" s="884" t="s">
        <v>28683</v>
      </c>
      <c r="E10097" s="884" t="s">
        <v>12325</v>
      </c>
      <c r="F10097" s="884" t="s">
        <v>12325</v>
      </c>
    </row>
    <row r="10098" customFormat="false" ht="15" hidden="false" customHeight="false" outlineLevel="0" collapsed="false">
      <c r="A10098" s="884" t="s">
        <v>28603</v>
      </c>
      <c r="B10098" s="884" t="n">
        <v>40304</v>
      </c>
      <c r="C10098" s="885" t="s">
        <v>34321</v>
      </c>
      <c r="D10098" s="884" t="s">
        <v>28689</v>
      </c>
      <c r="E10098" s="884" t="s">
        <v>17276</v>
      </c>
      <c r="F10098" s="884" t="s">
        <v>17276</v>
      </c>
    </row>
    <row r="10099" customFormat="false" ht="15" hidden="false" customHeight="false" outlineLevel="0" collapsed="false">
      <c r="A10099" s="884" t="s">
        <v>28603</v>
      </c>
      <c r="B10099" s="884" t="n">
        <v>5065</v>
      </c>
      <c r="C10099" s="885" t="s">
        <v>34322</v>
      </c>
      <c r="D10099" s="884" t="s">
        <v>28689</v>
      </c>
      <c r="E10099" s="884" t="s">
        <v>17361</v>
      </c>
      <c r="F10099" s="884" t="s">
        <v>17361</v>
      </c>
    </row>
    <row r="10100" customFormat="false" ht="15" hidden="false" customHeight="false" outlineLevel="0" collapsed="false">
      <c r="A10100" s="884" t="s">
        <v>28603</v>
      </c>
      <c r="B10100" s="884" t="n">
        <v>5072</v>
      </c>
      <c r="C10100" s="885" t="s">
        <v>34323</v>
      </c>
      <c r="D10100" s="884" t="s">
        <v>28689</v>
      </c>
      <c r="E10100" s="884" t="s">
        <v>33604</v>
      </c>
      <c r="F10100" s="884" t="s">
        <v>33604</v>
      </c>
    </row>
    <row r="10101" customFormat="false" ht="15" hidden="false" customHeight="false" outlineLevel="0" collapsed="false">
      <c r="A10101" s="884" t="s">
        <v>28603</v>
      </c>
      <c r="B10101" s="884" t="n">
        <v>5066</v>
      </c>
      <c r="C10101" s="885" t="s">
        <v>34324</v>
      </c>
      <c r="D10101" s="884" t="s">
        <v>28689</v>
      </c>
      <c r="E10101" s="884" t="s">
        <v>34325</v>
      </c>
      <c r="F10101" s="884" t="s">
        <v>34325</v>
      </c>
    </row>
    <row r="10102" customFormat="false" ht="15" hidden="false" customHeight="false" outlineLevel="0" collapsed="false">
      <c r="A10102" s="884" t="s">
        <v>28603</v>
      </c>
      <c r="B10102" s="884" t="n">
        <v>5063</v>
      </c>
      <c r="C10102" s="885" t="s">
        <v>34326</v>
      </c>
      <c r="D10102" s="884" t="s">
        <v>28689</v>
      </c>
      <c r="E10102" s="884" t="s">
        <v>21276</v>
      </c>
      <c r="F10102" s="884" t="s">
        <v>21276</v>
      </c>
    </row>
    <row r="10103" customFormat="false" ht="15" hidden="false" customHeight="false" outlineLevel="0" collapsed="false">
      <c r="A10103" s="884" t="s">
        <v>28603</v>
      </c>
      <c r="B10103" s="884" t="n">
        <v>20247</v>
      </c>
      <c r="C10103" s="885" t="s">
        <v>34327</v>
      </c>
      <c r="D10103" s="884" t="s">
        <v>28689</v>
      </c>
      <c r="E10103" s="884" t="s">
        <v>21740</v>
      </c>
      <c r="F10103" s="884" t="s">
        <v>21740</v>
      </c>
    </row>
    <row r="10104" customFormat="false" ht="15" hidden="false" customHeight="false" outlineLevel="0" collapsed="false">
      <c r="A10104" s="884" t="s">
        <v>28603</v>
      </c>
      <c r="B10104" s="884" t="n">
        <v>5074</v>
      </c>
      <c r="C10104" s="885" t="s">
        <v>34328</v>
      </c>
      <c r="D10104" s="884" t="s">
        <v>28689</v>
      </c>
      <c r="E10104" s="884" t="s">
        <v>16058</v>
      </c>
      <c r="F10104" s="884" t="s">
        <v>16058</v>
      </c>
    </row>
    <row r="10105" customFormat="false" ht="15" hidden="false" customHeight="false" outlineLevel="0" collapsed="false">
      <c r="A10105" s="884" t="s">
        <v>28603</v>
      </c>
      <c r="B10105" s="884" t="n">
        <v>5067</v>
      </c>
      <c r="C10105" s="885" t="s">
        <v>34329</v>
      </c>
      <c r="D10105" s="884" t="s">
        <v>28689</v>
      </c>
      <c r="E10105" s="884" t="s">
        <v>16074</v>
      </c>
      <c r="F10105" s="884" t="s">
        <v>16074</v>
      </c>
    </row>
    <row r="10106" customFormat="false" ht="15" hidden="false" customHeight="false" outlineLevel="0" collapsed="false">
      <c r="A10106" s="884" t="s">
        <v>28603</v>
      </c>
      <c r="B10106" s="884" t="n">
        <v>5078</v>
      </c>
      <c r="C10106" s="885" t="s">
        <v>34330</v>
      </c>
      <c r="D10106" s="884" t="s">
        <v>28689</v>
      </c>
      <c r="E10106" s="884" t="s">
        <v>9075</v>
      </c>
      <c r="F10106" s="884" t="s">
        <v>9075</v>
      </c>
    </row>
    <row r="10107" customFormat="false" ht="15" hidden="false" customHeight="false" outlineLevel="0" collapsed="false">
      <c r="A10107" s="884" t="s">
        <v>28603</v>
      </c>
      <c r="B10107" s="884" t="n">
        <v>5068</v>
      </c>
      <c r="C10107" s="885" t="s">
        <v>34331</v>
      </c>
      <c r="D10107" s="884" t="s">
        <v>28689</v>
      </c>
      <c r="E10107" s="884" t="s">
        <v>19576</v>
      </c>
      <c r="F10107" s="884" t="s">
        <v>19576</v>
      </c>
    </row>
    <row r="10108" customFormat="false" ht="15" hidden="false" customHeight="false" outlineLevel="0" collapsed="false">
      <c r="A10108" s="884" t="s">
        <v>28603</v>
      </c>
      <c r="B10108" s="884" t="n">
        <v>5073</v>
      </c>
      <c r="C10108" s="885" t="s">
        <v>34332</v>
      </c>
      <c r="D10108" s="884" t="s">
        <v>28689</v>
      </c>
      <c r="E10108" s="884" t="s">
        <v>19389</v>
      </c>
      <c r="F10108" s="884" t="s">
        <v>19389</v>
      </c>
    </row>
    <row r="10109" customFormat="false" ht="15" hidden="false" customHeight="false" outlineLevel="0" collapsed="false">
      <c r="A10109" s="884" t="s">
        <v>28603</v>
      </c>
      <c r="B10109" s="884" t="n">
        <v>5069</v>
      </c>
      <c r="C10109" s="885" t="s">
        <v>34333</v>
      </c>
      <c r="D10109" s="884" t="s">
        <v>28689</v>
      </c>
      <c r="E10109" s="884" t="s">
        <v>19389</v>
      </c>
      <c r="F10109" s="884" t="s">
        <v>19389</v>
      </c>
    </row>
    <row r="10110" customFormat="false" ht="15" hidden="false" customHeight="false" outlineLevel="0" collapsed="false">
      <c r="A10110" s="884" t="s">
        <v>28603</v>
      </c>
      <c r="B10110" s="884" t="n">
        <v>5070</v>
      </c>
      <c r="C10110" s="885" t="s">
        <v>34334</v>
      </c>
      <c r="D10110" s="884" t="s">
        <v>28689</v>
      </c>
      <c r="E10110" s="884" t="s">
        <v>17486</v>
      </c>
      <c r="F10110" s="884" t="s">
        <v>17486</v>
      </c>
    </row>
    <row r="10111" customFormat="false" ht="15" hidden="false" customHeight="false" outlineLevel="0" collapsed="false">
      <c r="A10111" s="884" t="s">
        <v>28603</v>
      </c>
      <c r="B10111" s="884" t="n">
        <v>5071</v>
      </c>
      <c r="C10111" s="885" t="s">
        <v>34335</v>
      </c>
      <c r="D10111" s="884" t="s">
        <v>28689</v>
      </c>
      <c r="E10111" s="884" t="s">
        <v>19576</v>
      </c>
      <c r="F10111" s="884" t="s">
        <v>19576</v>
      </c>
    </row>
    <row r="10112" customFormat="false" ht="15" hidden="false" customHeight="false" outlineLevel="0" collapsed="false">
      <c r="A10112" s="884" t="s">
        <v>28603</v>
      </c>
      <c r="B10112" s="884" t="n">
        <v>5061</v>
      </c>
      <c r="C10112" s="885" t="s">
        <v>34336</v>
      </c>
      <c r="D10112" s="884" t="s">
        <v>28689</v>
      </c>
      <c r="E10112" s="884" t="s">
        <v>23587</v>
      </c>
      <c r="F10112" s="884" t="s">
        <v>23587</v>
      </c>
    </row>
    <row r="10113" customFormat="false" ht="15" hidden="false" customHeight="false" outlineLevel="0" collapsed="false">
      <c r="A10113" s="884" t="s">
        <v>28603</v>
      </c>
      <c r="B10113" s="884" t="n">
        <v>5075</v>
      </c>
      <c r="C10113" s="885" t="s">
        <v>34337</v>
      </c>
      <c r="D10113" s="884" t="s">
        <v>28689</v>
      </c>
      <c r="E10113" s="884" t="s">
        <v>19576</v>
      </c>
      <c r="F10113" s="884" t="s">
        <v>19576</v>
      </c>
    </row>
    <row r="10114" customFormat="false" ht="15" hidden="false" customHeight="false" outlineLevel="0" collapsed="false">
      <c r="A10114" s="884" t="s">
        <v>28603</v>
      </c>
      <c r="B10114" s="884" t="n">
        <v>39027</v>
      </c>
      <c r="C10114" s="885" t="s">
        <v>34338</v>
      </c>
      <c r="D10114" s="884" t="s">
        <v>28689</v>
      </c>
      <c r="E10114" s="884" t="s">
        <v>19576</v>
      </c>
      <c r="F10114" s="884" t="s">
        <v>19576</v>
      </c>
    </row>
    <row r="10115" customFormat="false" ht="15" hidden="false" customHeight="false" outlineLevel="0" collapsed="false">
      <c r="A10115" s="884" t="s">
        <v>28603</v>
      </c>
      <c r="B10115" s="884" t="n">
        <v>5062</v>
      </c>
      <c r="C10115" s="885" t="s">
        <v>34339</v>
      </c>
      <c r="D10115" s="884" t="s">
        <v>28689</v>
      </c>
      <c r="E10115" s="884" t="s">
        <v>27082</v>
      </c>
      <c r="F10115" s="884" t="s">
        <v>27082</v>
      </c>
    </row>
    <row r="10116" customFormat="false" ht="15" hidden="false" customHeight="false" outlineLevel="0" collapsed="false">
      <c r="A10116" s="884" t="s">
        <v>28603</v>
      </c>
      <c r="B10116" s="884" t="n">
        <v>40568</v>
      </c>
      <c r="C10116" s="885" t="s">
        <v>34340</v>
      </c>
      <c r="D10116" s="884" t="s">
        <v>28689</v>
      </c>
      <c r="E10116" s="884" t="s">
        <v>30749</v>
      </c>
      <c r="F10116" s="884" t="s">
        <v>30749</v>
      </c>
    </row>
    <row r="10117" customFormat="false" ht="15" hidden="false" customHeight="false" outlineLevel="0" collapsed="false">
      <c r="A10117" s="884" t="s">
        <v>28603</v>
      </c>
      <c r="B10117" s="884" t="n">
        <v>39026</v>
      </c>
      <c r="C10117" s="885" t="s">
        <v>34341</v>
      </c>
      <c r="D10117" s="884" t="s">
        <v>28689</v>
      </c>
      <c r="E10117" s="884" t="s">
        <v>19754</v>
      </c>
      <c r="F10117" s="884" t="s">
        <v>19754</v>
      </c>
    </row>
    <row r="10118" customFormat="false" ht="15" hidden="false" customHeight="false" outlineLevel="0" collapsed="false">
      <c r="A10118" s="884" t="s">
        <v>28603</v>
      </c>
      <c r="B10118" s="884" t="n">
        <v>11572</v>
      </c>
      <c r="C10118" s="885" t="s">
        <v>34342</v>
      </c>
      <c r="D10118" s="884" t="s">
        <v>28605</v>
      </c>
      <c r="E10118" s="884" t="s">
        <v>20628</v>
      </c>
      <c r="F10118" s="884" t="s">
        <v>20628</v>
      </c>
    </row>
    <row r="10119" customFormat="false" ht="15" hidden="false" customHeight="false" outlineLevel="0" collapsed="false">
      <c r="A10119" s="884" t="s">
        <v>28603</v>
      </c>
      <c r="B10119" s="884" t="n">
        <v>11149</v>
      </c>
      <c r="C10119" s="885" t="s">
        <v>34343</v>
      </c>
      <c r="D10119" s="884" t="s">
        <v>31985</v>
      </c>
      <c r="E10119" s="884" t="s">
        <v>34344</v>
      </c>
      <c r="F10119" s="884" t="s">
        <v>34344</v>
      </c>
    </row>
    <row r="10120" customFormat="false" ht="15" hidden="false" customHeight="false" outlineLevel="0" collapsed="false">
      <c r="A10120" s="884" t="s">
        <v>28603</v>
      </c>
      <c r="B10120" s="884" t="n">
        <v>511</v>
      </c>
      <c r="C10120" s="885" t="s">
        <v>34345</v>
      </c>
      <c r="D10120" s="884" t="s">
        <v>28692</v>
      </c>
      <c r="E10120" s="884" t="s">
        <v>34346</v>
      </c>
      <c r="F10120" s="884" t="s">
        <v>34346</v>
      </c>
    </row>
    <row r="10121" customFormat="false" ht="15" hidden="false" customHeight="false" outlineLevel="0" collapsed="false">
      <c r="A10121" s="884" t="s">
        <v>28603</v>
      </c>
      <c r="B10121" s="884" t="n">
        <v>11174</v>
      </c>
      <c r="C10121" s="885" t="s">
        <v>34347</v>
      </c>
      <c r="D10121" s="884" t="s">
        <v>28833</v>
      </c>
      <c r="E10121" s="884" t="s">
        <v>34348</v>
      </c>
      <c r="F10121" s="884" t="s">
        <v>34348</v>
      </c>
    </row>
    <row r="10122" customFormat="false" ht="23.25" hidden="false" customHeight="false" outlineLevel="0" collapsed="false">
      <c r="A10122" s="884" t="s">
        <v>28603</v>
      </c>
      <c r="B10122" s="884" t="n">
        <v>37540</v>
      </c>
      <c r="C10122" s="885" t="s">
        <v>34349</v>
      </c>
      <c r="D10122" s="884" t="s">
        <v>28605</v>
      </c>
      <c r="E10122" s="884" t="s">
        <v>34350</v>
      </c>
      <c r="F10122" s="884" t="s">
        <v>34350</v>
      </c>
    </row>
    <row r="10123" customFormat="false" ht="23.25" hidden="false" customHeight="false" outlineLevel="0" collapsed="false">
      <c r="A10123" s="884" t="s">
        <v>28603</v>
      </c>
      <c r="B10123" s="884" t="n">
        <v>37548</v>
      </c>
      <c r="C10123" s="885" t="s">
        <v>34351</v>
      </c>
      <c r="D10123" s="884" t="s">
        <v>28605</v>
      </c>
      <c r="E10123" s="884" t="s">
        <v>34352</v>
      </c>
      <c r="F10123" s="884" t="s">
        <v>34352</v>
      </c>
    </row>
    <row r="10124" customFormat="false" ht="23.25" hidden="false" customHeight="false" outlineLevel="0" collapsed="false">
      <c r="A10124" s="884" t="s">
        <v>28603</v>
      </c>
      <c r="B10124" s="884" t="n">
        <v>39828</v>
      </c>
      <c r="C10124" s="885" t="s">
        <v>34353</v>
      </c>
      <c r="D10124" s="884" t="s">
        <v>28605</v>
      </c>
      <c r="E10124" s="884" t="s">
        <v>34354</v>
      </c>
      <c r="F10124" s="884" t="s">
        <v>34354</v>
      </c>
    </row>
    <row r="10125" customFormat="false" ht="23.25" hidden="false" customHeight="false" outlineLevel="0" collapsed="false">
      <c r="A10125" s="884" t="s">
        <v>28603</v>
      </c>
      <c r="B10125" s="884" t="n">
        <v>12273</v>
      </c>
      <c r="C10125" s="885" t="s">
        <v>34355</v>
      </c>
      <c r="D10125" s="884" t="s">
        <v>28605</v>
      </c>
      <c r="E10125" s="884" t="s">
        <v>34356</v>
      </c>
      <c r="F10125" s="884" t="s">
        <v>34356</v>
      </c>
    </row>
    <row r="10126" customFormat="false" ht="15" hidden="false" customHeight="false" outlineLevel="0" collapsed="false">
      <c r="A10126" s="884" t="s">
        <v>28603</v>
      </c>
      <c r="B10126" s="884" t="n">
        <v>38392</v>
      </c>
      <c r="C10126" s="885" t="s">
        <v>34357</v>
      </c>
      <c r="D10126" s="884" t="s">
        <v>28605</v>
      </c>
      <c r="E10126" s="884" t="s">
        <v>17202</v>
      </c>
      <c r="F10126" s="884" t="s">
        <v>17202</v>
      </c>
    </row>
    <row r="10127" customFormat="false" ht="15" hidden="false" customHeight="false" outlineLevel="0" collapsed="false">
      <c r="A10127" s="884" t="s">
        <v>28603</v>
      </c>
      <c r="B10127" s="884" t="n">
        <v>11735</v>
      </c>
      <c r="C10127" s="885" t="s">
        <v>34358</v>
      </c>
      <c r="D10127" s="884" t="s">
        <v>28605</v>
      </c>
      <c r="E10127" s="884" t="s">
        <v>23056</v>
      </c>
      <c r="F10127" s="884" t="s">
        <v>23056</v>
      </c>
    </row>
    <row r="10128" customFormat="false" ht="15" hidden="false" customHeight="false" outlineLevel="0" collapsed="false">
      <c r="A10128" s="884" t="s">
        <v>28603</v>
      </c>
      <c r="B10128" s="884" t="n">
        <v>11733</v>
      </c>
      <c r="C10128" s="885" t="s">
        <v>34359</v>
      </c>
      <c r="D10128" s="884" t="s">
        <v>28605</v>
      </c>
      <c r="E10128" s="884" t="s">
        <v>27340</v>
      </c>
      <c r="F10128" s="884" t="s">
        <v>27340</v>
      </c>
    </row>
    <row r="10129" customFormat="false" ht="15" hidden="false" customHeight="false" outlineLevel="0" collapsed="false">
      <c r="A10129" s="884" t="s">
        <v>28603</v>
      </c>
      <c r="B10129" s="884" t="n">
        <v>11734</v>
      </c>
      <c r="C10129" s="885" t="s">
        <v>34360</v>
      </c>
      <c r="D10129" s="884" t="s">
        <v>28605</v>
      </c>
      <c r="E10129" s="884" t="s">
        <v>11858</v>
      </c>
      <c r="F10129" s="884" t="s">
        <v>11858</v>
      </c>
    </row>
    <row r="10130" customFormat="false" ht="15" hidden="false" customHeight="false" outlineLevel="0" collapsed="false">
      <c r="A10130" s="884" t="s">
        <v>28603</v>
      </c>
      <c r="B10130" s="884" t="n">
        <v>11737</v>
      </c>
      <c r="C10130" s="885" t="s">
        <v>34361</v>
      </c>
      <c r="D10130" s="884" t="s">
        <v>28605</v>
      </c>
      <c r="E10130" s="884" t="s">
        <v>21499</v>
      </c>
      <c r="F10130" s="884" t="s">
        <v>21499</v>
      </c>
    </row>
    <row r="10131" customFormat="false" ht="15" hidden="false" customHeight="false" outlineLevel="0" collapsed="false">
      <c r="A10131" s="884" t="s">
        <v>28603</v>
      </c>
      <c r="B10131" s="884" t="n">
        <v>11738</v>
      </c>
      <c r="C10131" s="885" t="s">
        <v>34362</v>
      </c>
      <c r="D10131" s="884" t="s">
        <v>28605</v>
      </c>
      <c r="E10131" s="884" t="s">
        <v>8861</v>
      </c>
      <c r="F10131" s="884" t="s">
        <v>8861</v>
      </c>
    </row>
    <row r="10132" customFormat="false" ht="15" hidden="false" customHeight="false" outlineLevel="0" collapsed="false">
      <c r="A10132" s="884" t="s">
        <v>28603</v>
      </c>
      <c r="B10132" s="884" t="n">
        <v>36143</v>
      </c>
      <c r="C10132" s="885" t="s">
        <v>34363</v>
      </c>
      <c r="D10132" s="884" t="s">
        <v>28605</v>
      </c>
      <c r="E10132" s="884" t="s">
        <v>33615</v>
      </c>
      <c r="F10132" s="884" t="s">
        <v>33615</v>
      </c>
    </row>
    <row r="10133" customFormat="false" ht="15" hidden="false" customHeight="false" outlineLevel="0" collapsed="false">
      <c r="A10133" s="884" t="s">
        <v>28603</v>
      </c>
      <c r="B10133" s="884" t="n">
        <v>36142</v>
      </c>
      <c r="C10133" s="885" t="s">
        <v>34364</v>
      </c>
      <c r="D10133" s="884" t="s">
        <v>28605</v>
      </c>
      <c r="E10133" s="884" t="s">
        <v>27340</v>
      </c>
      <c r="F10133" s="884" t="s">
        <v>27340</v>
      </c>
    </row>
    <row r="10134" customFormat="false" ht="15" hidden="false" customHeight="false" outlineLevel="0" collapsed="false">
      <c r="A10134" s="884" t="s">
        <v>28603</v>
      </c>
      <c r="B10134" s="884" t="n">
        <v>36146</v>
      </c>
      <c r="C10134" s="885" t="s">
        <v>34365</v>
      </c>
      <c r="D10134" s="884" t="s">
        <v>28605</v>
      </c>
      <c r="E10134" s="884" t="s">
        <v>34366</v>
      </c>
      <c r="F10134" s="884" t="s">
        <v>34366</v>
      </c>
    </row>
    <row r="10135" customFormat="false" ht="15" hidden="false" customHeight="false" outlineLevel="0" collapsed="false">
      <c r="A10135" s="884" t="s">
        <v>28603</v>
      </c>
      <c r="B10135" s="884" t="n">
        <v>39015</v>
      </c>
      <c r="C10135" s="885" t="s">
        <v>34367</v>
      </c>
      <c r="D10135" s="884" t="s">
        <v>28605</v>
      </c>
      <c r="E10135" s="884" t="s">
        <v>10963</v>
      </c>
      <c r="F10135" s="884" t="s">
        <v>10963</v>
      </c>
    </row>
    <row r="10136" customFormat="false" ht="15" hidden="false" customHeight="false" outlineLevel="0" collapsed="false">
      <c r="A10136" s="884" t="s">
        <v>28603</v>
      </c>
      <c r="B10136" s="884" t="n">
        <v>38377</v>
      </c>
      <c r="C10136" s="885" t="s">
        <v>34368</v>
      </c>
      <c r="D10136" s="884" t="s">
        <v>28605</v>
      </c>
      <c r="E10136" s="884" t="s">
        <v>11785</v>
      </c>
      <c r="F10136" s="884" t="s">
        <v>11785</v>
      </c>
    </row>
    <row r="10137" customFormat="false" ht="15" hidden="false" customHeight="false" outlineLevel="0" collapsed="false">
      <c r="A10137" s="884" t="s">
        <v>28603</v>
      </c>
      <c r="B10137" s="884" t="n">
        <v>38376</v>
      </c>
      <c r="C10137" s="885" t="s">
        <v>34369</v>
      </c>
      <c r="D10137" s="884" t="s">
        <v>28605</v>
      </c>
      <c r="E10137" s="884" t="s">
        <v>17922</v>
      </c>
      <c r="F10137" s="884" t="s">
        <v>17922</v>
      </c>
    </row>
    <row r="10138" customFormat="false" ht="15" hidden="false" customHeight="false" outlineLevel="0" collapsed="false">
      <c r="A10138" s="884" t="s">
        <v>28603</v>
      </c>
      <c r="B10138" s="884" t="n">
        <v>38116</v>
      </c>
      <c r="C10138" s="885" t="s">
        <v>34370</v>
      </c>
      <c r="D10138" s="884" t="s">
        <v>28605</v>
      </c>
      <c r="E10138" s="884" t="s">
        <v>15788</v>
      </c>
      <c r="F10138" s="884" t="s">
        <v>15788</v>
      </c>
    </row>
    <row r="10139" customFormat="false" ht="15" hidden="false" customHeight="false" outlineLevel="0" collapsed="false">
      <c r="A10139" s="884" t="s">
        <v>28603</v>
      </c>
      <c r="B10139" s="884" t="n">
        <v>38066</v>
      </c>
      <c r="C10139" s="885" t="s">
        <v>34371</v>
      </c>
      <c r="D10139" s="884" t="s">
        <v>28605</v>
      </c>
      <c r="E10139" s="884" t="s">
        <v>15834</v>
      </c>
      <c r="F10139" s="884" t="s">
        <v>15834</v>
      </c>
    </row>
    <row r="10140" customFormat="false" ht="15" hidden="false" customHeight="false" outlineLevel="0" collapsed="false">
      <c r="A10140" s="884" t="s">
        <v>28603</v>
      </c>
      <c r="B10140" s="884" t="n">
        <v>38117</v>
      </c>
      <c r="C10140" s="885" t="s">
        <v>34372</v>
      </c>
      <c r="D10140" s="884" t="s">
        <v>28605</v>
      </c>
      <c r="E10140" s="884" t="s">
        <v>23505</v>
      </c>
      <c r="F10140" s="884" t="s">
        <v>23505</v>
      </c>
    </row>
    <row r="10141" customFormat="false" ht="15" hidden="false" customHeight="false" outlineLevel="0" collapsed="false">
      <c r="A10141" s="884" t="s">
        <v>28603</v>
      </c>
      <c r="B10141" s="884" t="n">
        <v>38067</v>
      </c>
      <c r="C10141" s="885" t="s">
        <v>34373</v>
      </c>
      <c r="D10141" s="884" t="s">
        <v>28605</v>
      </c>
      <c r="E10141" s="884" t="s">
        <v>9090</v>
      </c>
      <c r="F10141" s="884" t="s">
        <v>9090</v>
      </c>
    </row>
    <row r="10142" customFormat="false" ht="15" hidden="false" customHeight="false" outlineLevel="0" collapsed="false">
      <c r="A10142" s="884" t="s">
        <v>28603</v>
      </c>
      <c r="B10142" s="884" t="n">
        <v>41757</v>
      </c>
      <c r="C10142" s="885" t="s">
        <v>34374</v>
      </c>
      <c r="D10142" s="884" t="s">
        <v>28605</v>
      </c>
      <c r="E10142" s="884" t="s">
        <v>34375</v>
      </c>
      <c r="F10142" s="884" t="s">
        <v>34375</v>
      </c>
    </row>
    <row r="10143" customFormat="false" ht="23.25" hidden="false" customHeight="false" outlineLevel="0" collapsed="false">
      <c r="A10143" s="884" t="s">
        <v>28603</v>
      </c>
      <c r="B10143" s="884" t="n">
        <v>5080</v>
      </c>
      <c r="C10143" s="885" t="s">
        <v>34376</v>
      </c>
      <c r="D10143" s="884" t="s">
        <v>28605</v>
      </c>
      <c r="E10143" s="884" t="s">
        <v>33536</v>
      </c>
      <c r="F10143" s="884" t="s">
        <v>33536</v>
      </c>
    </row>
    <row r="10144" customFormat="false" ht="23.25" hidden="false" customHeight="false" outlineLevel="0" collapsed="false">
      <c r="A10144" s="884" t="s">
        <v>28603</v>
      </c>
      <c r="B10144" s="884" t="n">
        <v>11522</v>
      </c>
      <c r="C10144" s="885" t="s">
        <v>34377</v>
      </c>
      <c r="D10144" s="884" t="s">
        <v>28605</v>
      </c>
      <c r="E10144" s="884" t="s">
        <v>19885</v>
      </c>
      <c r="F10144" s="884" t="s">
        <v>19885</v>
      </c>
    </row>
    <row r="10145" customFormat="false" ht="23.25" hidden="false" customHeight="false" outlineLevel="0" collapsed="false">
      <c r="A10145" s="884" t="s">
        <v>28603</v>
      </c>
      <c r="B10145" s="884" t="n">
        <v>11523</v>
      </c>
      <c r="C10145" s="885" t="s">
        <v>34378</v>
      </c>
      <c r="D10145" s="884" t="s">
        <v>28605</v>
      </c>
      <c r="E10145" s="884" t="s">
        <v>16952</v>
      </c>
      <c r="F10145" s="884" t="s">
        <v>16952</v>
      </c>
    </row>
    <row r="10146" customFormat="false" ht="23.25" hidden="false" customHeight="false" outlineLevel="0" collapsed="false">
      <c r="A10146" s="884" t="s">
        <v>28603</v>
      </c>
      <c r="B10146" s="884" t="n">
        <v>11524</v>
      </c>
      <c r="C10146" s="885" t="s">
        <v>34379</v>
      </c>
      <c r="D10146" s="884" t="s">
        <v>28605</v>
      </c>
      <c r="E10146" s="884" t="s">
        <v>34380</v>
      </c>
      <c r="F10146" s="884" t="s">
        <v>34380</v>
      </c>
    </row>
    <row r="10147" customFormat="false" ht="23.25" hidden="false" customHeight="false" outlineLevel="0" collapsed="false">
      <c r="A10147" s="884" t="s">
        <v>28603</v>
      </c>
      <c r="B10147" s="884" t="n">
        <v>38168</v>
      </c>
      <c r="C10147" s="885" t="s">
        <v>34381</v>
      </c>
      <c r="D10147" s="884" t="s">
        <v>28605</v>
      </c>
      <c r="E10147" s="884" t="s">
        <v>22706</v>
      </c>
      <c r="F10147" s="884" t="s">
        <v>22706</v>
      </c>
    </row>
    <row r="10148" customFormat="false" ht="23.25" hidden="false" customHeight="false" outlineLevel="0" collapsed="false">
      <c r="A10148" s="884" t="s">
        <v>28603</v>
      </c>
      <c r="B10148" s="884" t="n">
        <v>13393</v>
      </c>
      <c r="C10148" s="885" t="s">
        <v>34382</v>
      </c>
      <c r="D10148" s="884" t="s">
        <v>28605</v>
      </c>
      <c r="E10148" s="884" t="s">
        <v>34383</v>
      </c>
      <c r="F10148" s="884" t="s">
        <v>34383</v>
      </c>
    </row>
    <row r="10149" customFormat="false" ht="23.25" hidden="false" customHeight="false" outlineLevel="0" collapsed="false">
      <c r="A10149" s="884" t="s">
        <v>28603</v>
      </c>
      <c r="B10149" s="884" t="n">
        <v>13395</v>
      </c>
      <c r="C10149" s="885" t="s">
        <v>34384</v>
      </c>
      <c r="D10149" s="884" t="s">
        <v>28605</v>
      </c>
      <c r="E10149" s="884" t="s">
        <v>18470</v>
      </c>
      <c r="F10149" s="884" t="s">
        <v>18470</v>
      </c>
    </row>
    <row r="10150" customFormat="false" ht="23.25" hidden="false" customHeight="false" outlineLevel="0" collapsed="false">
      <c r="A10150" s="884" t="s">
        <v>28603</v>
      </c>
      <c r="B10150" s="884" t="n">
        <v>12039</v>
      </c>
      <c r="C10150" s="885" t="s">
        <v>34385</v>
      </c>
      <c r="D10150" s="884" t="s">
        <v>28605</v>
      </c>
      <c r="E10150" s="884" t="s">
        <v>34386</v>
      </c>
      <c r="F10150" s="884" t="s">
        <v>34386</v>
      </c>
    </row>
    <row r="10151" customFormat="false" ht="23.25" hidden="false" customHeight="false" outlineLevel="0" collapsed="false">
      <c r="A10151" s="884" t="s">
        <v>28603</v>
      </c>
      <c r="B10151" s="884" t="n">
        <v>13396</v>
      </c>
      <c r="C10151" s="885" t="s">
        <v>34387</v>
      </c>
      <c r="D10151" s="884" t="s">
        <v>28605</v>
      </c>
      <c r="E10151" s="884" t="s">
        <v>34388</v>
      </c>
      <c r="F10151" s="884" t="s">
        <v>34388</v>
      </c>
    </row>
    <row r="10152" customFormat="false" ht="23.25" hidden="false" customHeight="false" outlineLevel="0" collapsed="false">
      <c r="A10152" s="884" t="s">
        <v>28603</v>
      </c>
      <c r="B10152" s="884" t="n">
        <v>13397</v>
      </c>
      <c r="C10152" s="885" t="s">
        <v>34389</v>
      </c>
      <c r="D10152" s="884" t="s">
        <v>28605</v>
      </c>
      <c r="E10152" s="884" t="s">
        <v>34390</v>
      </c>
      <c r="F10152" s="884" t="s">
        <v>34390</v>
      </c>
    </row>
    <row r="10153" customFormat="false" ht="23.25" hidden="false" customHeight="false" outlineLevel="0" collapsed="false">
      <c r="A10153" s="884" t="s">
        <v>28603</v>
      </c>
      <c r="B10153" s="884" t="n">
        <v>12041</v>
      </c>
      <c r="C10153" s="885" t="s">
        <v>34391</v>
      </c>
      <c r="D10153" s="884" t="s">
        <v>28605</v>
      </c>
      <c r="E10153" s="884" t="s">
        <v>34392</v>
      </c>
      <c r="F10153" s="884" t="s">
        <v>34392</v>
      </c>
    </row>
    <row r="10154" customFormat="false" ht="23.25" hidden="false" customHeight="false" outlineLevel="0" collapsed="false">
      <c r="A10154" s="884" t="s">
        <v>28603</v>
      </c>
      <c r="B10154" s="884" t="n">
        <v>12043</v>
      </c>
      <c r="C10154" s="885" t="s">
        <v>34393</v>
      </c>
      <c r="D10154" s="884" t="s">
        <v>28605</v>
      </c>
      <c r="E10154" s="884" t="s">
        <v>34394</v>
      </c>
      <c r="F10154" s="884" t="s">
        <v>34394</v>
      </c>
    </row>
    <row r="10155" customFormat="false" ht="23.25" hidden="false" customHeight="false" outlineLevel="0" collapsed="false">
      <c r="A10155" s="884" t="s">
        <v>28603</v>
      </c>
      <c r="B10155" s="884" t="n">
        <v>39762</v>
      </c>
      <c r="C10155" s="885" t="s">
        <v>34395</v>
      </c>
      <c r="D10155" s="884" t="s">
        <v>28605</v>
      </c>
      <c r="E10155" s="884" t="s">
        <v>34396</v>
      </c>
      <c r="F10155" s="884" t="s">
        <v>34396</v>
      </c>
    </row>
    <row r="10156" customFormat="false" ht="23.25" hidden="false" customHeight="false" outlineLevel="0" collapsed="false">
      <c r="A10156" s="884" t="s">
        <v>28603</v>
      </c>
      <c r="B10156" s="884" t="n">
        <v>12042</v>
      </c>
      <c r="C10156" s="885" t="s">
        <v>34397</v>
      </c>
      <c r="D10156" s="884" t="s">
        <v>28605</v>
      </c>
      <c r="E10156" s="884" t="s">
        <v>34398</v>
      </c>
      <c r="F10156" s="884" t="s">
        <v>34398</v>
      </c>
    </row>
    <row r="10157" customFormat="false" ht="23.25" hidden="false" customHeight="false" outlineLevel="0" collapsed="false">
      <c r="A10157" s="884" t="s">
        <v>28603</v>
      </c>
      <c r="B10157" s="884" t="n">
        <v>39763</v>
      </c>
      <c r="C10157" s="885" t="s">
        <v>34399</v>
      </c>
      <c r="D10157" s="884" t="s">
        <v>28605</v>
      </c>
      <c r="E10157" s="884" t="s">
        <v>34400</v>
      </c>
      <c r="F10157" s="884" t="s">
        <v>34400</v>
      </c>
    </row>
    <row r="10158" customFormat="false" ht="23.25" hidden="false" customHeight="false" outlineLevel="0" collapsed="false">
      <c r="A10158" s="884" t="s">
        <v>28603</v>
      </c>
      <c r="B10158" s="884" t="n">
        <v>39756</v>
      </c>
      <c r="C10158" s="885" t="s">
        <v>34401</v>
      </c>
      <c r="D10158" s="884" t="s">
        <v>28605</v>
      </c>
      <c r="E10158" s="884" t="s">
        <v>34402</v>
      </c>
      <c r="F10158" s="884" t="s">
        <v>34402</v>
      </c>
    </row>
    <row r="10159" customFormat="false" ht="23.25" hidden="false" customHeight="false" outlineLevel="0" collapsed="false">
      <c r="A10159" s="884" t="s">
        <v>28603</v>
      </c>
      <c r="B10159" s="884" t="n">
        <v>12038</v>
      </c>
      <c r="C10159" s="885" t="s">
        <v>34403</v>
      </c>
      <c r="D10159" s="884" t="s">
        <v>28605</v>
      </c>
      <c r="E10159" s="884" t="s">
        <v>34404</v>
      </c>
      <c r="F10159" s="884" t="s">
        <v>34404</v>
      </c>
    </row>
    <row r="10160" customFormat="false" ht="23.25" hidden="false" customHeight="false" outlineLevel="0" collapsed="false">
      <c r="A10160" s="884" t="s">
        <v>28603</v>
      </c>
      <c r="B10160" s="884" t="n">
        <v>12040</v>
      </c>
      <c r="C10160" s="885" t="s">
        <v>34405</v>
      </c>
      <c r="D10160" s="884" t="s">
        <v>28605</v>
      </c>
      <c r="E10160" s="884" t="s">
        <v>34406</v>
      </c>
      <c r="F10160" s="884" t="s">
        <v>34406</v>
      </c>
    </row>
    <row r="10161" customFormat="false" ht="23.25" hidden="false" customHeight="false" outlineLevel="0" collapsed="false">
      <c r="A10161" s="884" t="s">
        <v>28603</v>
      </c>
      <c r="B10161" s="884" t="n">
        <v>39757</v>
      </c>
      <c r="C10161" s="885" t="s">
        <v>34407</v>
      </c>
      <c r="D10161" s="884" t="s">
        <v>28605</v>
      </c>
      <c r="E10161" s="884" t="s">
        <v>34408</v>
      </c>
      <c r="F10161" s="884" t="s">
        <v>34408</v>
      </c>
    </row>
    <row r="10162" customFormat="false" ht="23.25" hidden="false" customHeight="false" outlineLevel="0" collapsed="false">
      <c r="A10162" s="884" t="s">
        <v>28603</v>
      </c>
      <c r="B10162" s="884" t="n">
        <v>39758</v>
      </c>
      <c r="C10162" s="885" t="s">
        <v>34409</v>
      </c>
      <c r="D10162" s="884" t="s">
        <v>28605</v>
      </c>
      <c r="E10162" s="884" t="s">
        <v>34410</v>
      </c>
      <c r="F10162" s="884" t="s">
        <v>34410</v>
      </c>
    </row>
    <row r="10163" customFormat="false" ht="23.25" hidden="false" customHeight="false" outlineLevel="0" collapsed="false">
      <c r="A10163" s="884" t="s">
        <v>28603</v>
      </c>
      <c r="B10163" s="884" t="n">
        <v>39759</v>
      </c>
      <c r="C10163" s="885" t="s">
        <v>34411</v>
      </c>
      <c r="D10163" s="884" t="s">
        <v>28605</v>
      </c>
      <c r="E10163" s="884" t="s">
        <v>34412</v>
      </c>
      <c r="F10163" s="884" t="s">
        <v>34412</v>
      </c>
    </row>
    <row r="10164" customFormat="false" ht="23.25" hidden="false" customHeight="false" outlineLevel="0" collapsed="false">
      <c r="A10164" s="884" t="s">
        <v>28603</v>
      </c>
      <c r="B10164" s="884" t="n">
        <v>39760</v>
      </c>
      <c r="C10164" s="885" t="s">
        <v>34413</v>
      </c>
      <c r="D10164" s="884" t="s">
        <v>28605</v>
      </c>
      <c r="E10164" s="884" t="s">
        <v>34414</v>
      </c>
      <c r="F10164" s="884" t="s">
        <v>34414</v>
      </c>
    </row>
    <row r="10165" customFormat="false" ht="23.25" hidden="false" customHeight="false" outlineLevel="0" collapsed="false">
      <c r="A10165" s="884" t="s">
        <v>28603</v>
      </c>
      <c r="B10165" s="884" t="n">
        <v>39761</v>
      </c>
      <c r="C10165" s="885" t="s">
        <v>34415</v>
      </c>
      <c r="D10165" s="884" t="s">
        <v>28605</v>
      </c>
      <c r="E10165" s="884" t="s">
        <v>34416</v>
      </c>
      <c r="F10165" s="884" t="s">
        <v>34416</v>
      </c>
    </row>
    <row r="10166" customFormat="false" ht="23.25" hidden="false" customHeight="false" outlineLevel="0" collapsed="false">
      <c r="A10166" s="884" t="s">
        <v>28603</v>
      </c>
      <c r="B10166" s="884" t="n">
        <v>39765</v>
      </c>
      <c r="C10166" s="885" t="s">
        <v>34417</v>
      </c>
      <c r="D10166" s="884" t="s">
        <v>28605</v>
      </c>
      <c r="E10166" s="884" t="s">
        <v>24255</v>
      </c>
      <c r="F10166" s="884" t="s">
        <v>24255</v>
      </c>
    </row>
    <row r="10167" customFormat="false" ht="23.25" hidden="false" customHeight="false" outlineLevel="0" collapsed="false">
      <c r="A10167" s="884" t="s">
        <v>28603</v>
      </c>
      <c r="B10167" s="884" t="n">
        <v>13399</v>
      </c>
      <c r="C10167" s="885" t="s">
        <v>34418</v>
      </c>
      <c r="D10167" s="884" t="s">
        <v>28605</v>
      </c>
      <c r="E10167" s="884" t="s">
        <v>28189</v>
      </c>
      <c r="F10167" s="884" t="s">
        <v>28189</v>
      </c>
    </row>
    <row r="10168" customFormat="false" ht="23.25" hidden="false" customHeight="false" outlineLevel="0" collapsed="false">
      <c r="A10168" s="884" t="s">
        <v>28603</v>
      </c>
      <c r="B10168" s="884" t="n">
        <v>39764</v>
      </c>
      <c r="C10168" s="885" t="s">
        <v>34419</v>
      </c>
      <c r="D10168" s="884" t="s">
        <v>28605</v>
      </c>
      <c r="E10168" s="884" t="s">
        <v>34420</v>
      </c>
      <c r="F10168" s="884" t="s">
        <v>34420</v>
      </c>
    </row>
    <row r="10169" customFormat="false" ht="15" hidden="false" customHeight="false" outlineLevel="0" collapsed="false">
      <c r="A10169" s="884" t="s">
        <v>28603</v>
      </c>
      <c r="B10169" s="884" t="n">
        <v>39805</v>
      </c>
      <c r="C10169" s="885" t="s">
        <v>34421</v>
      </c>
      <c r="D10169" s="884" t="s">
        <v>28605</v>
      </c>
      <c r="E10169" s="884" t="s">
        <v>34422</v>
      </c>
      <c r="F10169" s="884" t="s">
        <v>34422</v>
      </c>
    </row>
    <row r="10170" customFormat="false" ht="15" hidden="false" customHeight="false" outlineLevel="0" collapsed="false">
      <c r="A10170" s="884" t="s">
        <v>28603</v>
      </c>
      <c r="B10170" s="884" t="n">
        <v>39806</v>
      </c>
      <c r="C10170" s="885" t="s">
        <v>34423</v>
      </c>
      <c r="D10170" s="884" t="s">
        <v>28605</v>
      </c>
      <c r="E10170" s="884" t="s">
        <v>34424</v>
      </c>
      <c r="F10170" s="884" t="s">
        <v>34424</v>
      </c>
    </row>
    <row r="10171" customFormat="false" ht="15" hidden="false" customHeight="false" outlineLevel="0" collapsed="false">
      <c r="A10171" s="884" t="s">
        <v>28603</v>
      </c>
      <c r="B10171" s="884" t="n">
        <v>39807</v>
      </c>
      <c r="C10171" s="885" t="s">
        <v>34425</v>
      </c>
      <c r="D10171" s="884" t="s">
        <v>28605</v>
      </c>
      <c r="E10171" s="884" t="s">
        <v>34426</v>
      </c>
      <c r="F10171" s="884" t="s">
        <v>34426</v>
      </c>
    </row>
    <row r="10172" customFormat="false" ht="15" hidden="false" customHeight="false" outlineLevel="0" collapsed="false">
      <c r="A10172" s="884" t="s">
        <v>28603</v>
      </c>
      <c r="B10172" s="884" t="n">
        <v>39804</v>
      </c>
      <c r="C10172" s="885" t="s">
        <v>34427</v>
      </c>
      <c r="D10172" s="884" t="s">
        <v>28605</v>
      </c>
      <c r="E10172" s="884" t="s">
        <v>20513</v>
      </c>
      <c r="F10172" s="884" t="s">
        <v>20513</v>
      </c>
    </row>
    <row r="10173" customFormat="false" ht="15" hidden="false" customHeight="false" outlineLevel="0" collapsed="false">
      <c r="A10173" s="884" t="s">
        <v>28603</v>
      </c>
      <c r="B10173" s="884" t="n">
        <v>39796</v>
      </c>
      <c r="C10173" s="885" t="s">
        <v>34428</v>
      </c>
      <c r="D10173" s="884" t="s">
        <v>28605</v>
      </c>
      <c r="E10173" s="884" t="s">
        <v>15154</v>
      </c>
      <c r="F10173" s="884" t="s">
        <v>15154</v>
      </c>
    </row>
    <row r="10174" customFormat="false" ht="15" hidden="false" customHeight="false" outlineLevel="0" collapsed="false">
      <c r="A10174" s="884" t="s">
        <v>28603</v>
      </c>
      <c r="B10174" s="884" t="n">
        <v>39797</v>
      </c>
      <c r="C10174" s="885" t="s">
        <v>34429</v>
      </c>
      <c r="D10174" s="884" t="s">
        <v>28605</v>
      </c>
      <c r="E10174" s="884" t="s">
        <v>23701</v>
      </c>
      <c r="F10174" s="884" t="s">
        <v>23701</v>
      </c>
    </row>
    <row r="10175" customFormat="false" ht="15" hidden="false" customHeight="false" outlineLevel="0" collapsed="false">
      <c r="A10175" s="884" t="s">
        <v>28603</v>
      </c>
      <c r="B10175" s="884" t="n">
        <v>39798</v>
      </c>
      <c r="C10175" s="885" t="s">
        <v>34430</v>
      </c>
      <c r="D10175" s="884" t="s">
        <v>28605</v>
      </c>
      <c r="E10175" s="884" t="s">
        <v>34431</v>
      </c>
      <c r="F10175" s="884" t="s">
        <v>34431</v>
      </c>
    </row>
    <row r="10176" customFormat="false" ht="15" hidden="false" customHeight="false" outlineLevel="0" collapsed="false">
      <c r="A10176" s="884" t="s">
        <v>28603</v>
      </c>
      <c r="B10176" s="884" t="n">
        <v>39794</v>
      </c>
      <c r="C10176" s="885" t="s">
        <v>34432</v>
      </c>
      <c r="D10176" s="884" t="s">
        <v>28605</v>
      </c>
      <c r="E10176" s="884" t="s">
        <v>15547</v>
      </c>
      <c r="F10176" s="884" t="s">
        <v>15547</v>
      </c>
    </row>
    <row r="10177" customFormat="false" ht="15" hidden="false" customHeight="false" outlineLevel="0" collapsed="false">
      <c r="A10177" s="884" t="s">
        <v>28603</v>
      </c>
      <c r="B10177" s="884" t="n">
        <v>39795</v>
      </c>
      <c r="C10177" s="885" t="s">
        <v>34433</v>
      </c>
      <c r="D10177" s="884" t="s">
        <v>28605</v>
      </c>
      <c r="E10177" s="884" t="s">
        <v>23851</v>
      </c>
      <c r="F10177" s="884" t="s">
        <v>23851</v>
      </c>
    </row>
    <row r="10178" customFormat="false" ht="15" hidden="false" customHeight="false" outlineLevel="0" collapsed="false">
      <c r="A10178" s="884" t="s">
        <v>28603</v>
      </c>
      <c r="B10178" s="884" t="n">
        <v>39801</v>
      </c>
      <c r="C10178" s="885" t="s">
        <v>34434</v>
      </c>
      <c r="D10178" s="884" t="s">
        <v>28605</v>
      </c>
      <c r="E10178" s="884" t="s">
        <v>34435</v>
      </c>
      <c r="F10178" s="884" t="s">
        <v>34435</v>
      </c>
    </row>
    <row r="10179" customFormat="false" ht="15" hidden="false" customHeight="false" outlineLevel="0" collapsed="false">
      <c r="A10179" s="884" t="s">
        <v>28603</v>
      </c>
      <c r="B10179" s="884" t="n">
        <v>39802</v>
      </c>
      <c r="C10179" s="885" t="s">
        <v>34436</v>
      </c>
      <c r="D10179" s="884" t="s">
        <v>28605</v>
      </c>
      <c r="E10179" s="884" t="s">
        <v>34437</v>
      </c>
      <c r="F10179" s="884" t="s">
        <v>34437</v>
      </c>
    </row>
    <row r="10180" customFormat="false" ht="15" hidden="false" customHeight="false" outlineLevel="0" collapsed="false">
      <c r="A10180" s="884" t="s">
        <v>28603</v>
      </c>
      <c r="B10180" s="884" t="n">
        <v>39803</v>
      </c>
      <c r="C10180" s="885" t="s">
        <v>34438</v>
      </c>
      <c r="D10180" s="884" t="s">
        <v>28605</v>
      </c>
      <c r="E10180" s="884" t="s">
        <v>34439</v>
      </c>
      <c r="F10180" s="884" t="s">
        <v>34439</v>
      </c>
    </row>
    <row r="10181" customFormat="false" ht="15" hidden="false" customHeight="false" outlineLevel="0" collapsed="false">
      <c r="A10181" s="884" t="s">
        <v>28603</v>
      </c>
      <c r="B10181" s="884" t="n">
        <v>39799</v>
      </c>
      <c r="C10181" s="885" t="s">
        <v>34440</v>
      </c>
      <c r="D10181" s="884" t="s">
        <v>28605</v>
      </c>
      <c r="E10181" s="884" t="s">
        <v>25153</v>
      </c>
      <c r="F10181" s="884" t="s">
        <v>25153</v>
      </c>
    </row>
    <row r="10182" customFormat="false" ht="15" hidden="false" customHeight="false" outlineLevel="0" collapsed="false">
      <c r="A10182" s="884" t="s">
        <v>28603</v>
      </c>
      <c r="B10182" s="884" t="n">
        <v>39800</v>
      </c>
      <c r="C10182" s="885" t="s">
        <v>34441</v>
      </c>
      <c r="D10182" s="884" t="s">
        <v>28605</v>
      </c>
      <c r="E10182" s="884" t="s">
        <v>14722</v>
      </c>
      <c r="F10182" s="884" t="s">
        <v>14722</v>
      </c>
    </row>
    <row r="10183" customFormat="false" ht="15" hidden="false" customHeight="false" outlineLevel="0" collapsed="false">
      <c r="A10183" s="884" t="s">
        <v>28603</v>
      </c>
      <c r="B10183" s="884" t="n">
        <v>4224</v>
      </c>
      <c r="C10183" s="885" t="s">
        <v>34442</v>
      </c>
      <c r="D10183" s="884" t="s">
        <v>28692</v>
      </c>
      <c r="E10183" s="884" t="s">
        <v>32968</v>
      </c>
      <c r="F10183" s="884" t="s">
        <v>32968</v>
      </c>
    </row>
    <row r="10184" customFormat="false" ht="15" hidden="false" customHeight="false" outlineLevel="0" collapsed="false">
      <c r="A10184" s="884" t="s">
        <v>28603</v>
      </c>
      <c r="B10184" s="884" t="n">
        <v>21059</v>
      </c>
      <c r="C10184" s="885" t="s">
        <v>34443</v>
      </c>
      <c r="D10184" s="884" t="s">
        <v>28605</v>
      </c>
      <c r="E10184" s="884" t="s">
        <v>34444</v>
      </c>
      <c r="F10184" s="884" t="s">
        <v>34444</v>
      </c>
    </row>
    <row r="10185" customFormat="false" ht="15" hidden="false" customHeight="false" outlineLevel="0" collapsed="false">
      <c r="A10185" s="884" t="s">
        <v>28603</v>
      </c>
      <c r="B10185" s="884" t="n">
        <v>11234</v>
      </c>
      <c r="C10185" s="885" t="s">
        <v>34445</v>
      </c>
      <c r="D10185" s="884" t="s">
        <v>28605</v>
      </c>
      <c r="E10185" s="884" t="s">
        <v>15618</v>
      </c>
      <c r="F10185" s="884" t="s">
        <v>15618</v>
      </c>
    </row>
    <row r="10186" customFormat="false" ht="15" hidden="false" customHeight="false" outlineLevel="0" collapsed="false">
      <c r="A10186" s="884" t="s">
        <v>28603</v>
      </c>
      <c r="B10186" s="884" t="n">
        <v>21060</v>
      </c>
      <c r="C10186" s="885" t="s">
        <v>34446</v>
      </c>
      <c r="D10186" s="884" t="s">
        <v>28605</v>
      </c>
      <c r="E10186" s="884" t="s">
        <v>34447</v>
      </c>
      <c r="F10186" s="884" t="s">
        <v>34447</v>
      </c>
    </row>
    <row r="10187" customFormat="false" ht="15" hidden="false" customHeight="false" outlineLevel="0" collapsed="false">
      <c r="A10187" s="884" t="s">
        <v>28603</v>
      </c>
      <c r="B10187" s="884" t="n">
        <v>21061</v>
      </c>
      <c r="C10187" s="885" t="s">
        <v>34448</v>
      </c>
      <c r="D10187" s="884" t="s">
        <v>28605</v>
      </c>
      <c r="E10187" s="884" t="s">
        <v>18911</v>
      </c>
      <c r="F10187" s="884" t="s">
        <v>18911</v>
      </c>
    </row>
    <row r="10188" customFormat="false" ht="15" hidden="false" customHeight="false" outlineLevel="0" collapsed="false">
      <c r="A10188" s="884" t="s">
        <v>28603</v>
      </c>
      <c r="B10188" s="884" t="n">
        <v>21062</v>
      </c>
      <c r="C10188" s="885" t="s">
        <v>34449</v>
      </c>
      <c r="D10188" s="884" t="s">
        <v>28605</v>
      </c>
      <c r="E10188" s="884" t="s">
        <v>34450</v>
      </c>
      <c r="F10188" s="884" t="s">
        <v>34450</v>
      </c>
    </row>
    <row r="10189" customFormat="false" ht="15" hidden="false" customHeight="false" outlineLevel="0" collapsed="false">
      <c r="A10189" s="884" t="s">
        <v>28603</v>
      </c>
      <c r="B10189" s="884" t="n">
        <v>11708</v>
      </c>
      <c r="C10189" s="885" t="s">
        <v>34451</v>
      </c>
      <c r="D10189" s="884" t="s">
        <v>28605</v>
      </c>
      <c r="E10189" s="884" t="s">
        <v>34452</v>
      </c>
      <c r="F10189" s="884" t="s">
        <v>34452</v>
      </c>
    </row>
    <row r="10190" customFormat="false" ht="15" hidden="false" customHeight="false" outlineLevel="0" collapsed="false">
      <c r="A10190" s="884" t="s">
        <v>28603</v>
      </c>
      <c r="B10190" s="884" t="n">
        <v>11709</v>
      </c>
      <c r="C10190" s="885" t="s">
        <v>34453</v>
      </c>
      <c r="D10190" s="884" t="s">
        <v>28605</v>
      </c>
      <c r="E10190" s="884" t="s">
        <v>34454</v>
      </c>
      <c r="F10190" s="884" t="s">
        <v>34454</v>
      </c>
    </row>
    <row r="10191" customFormat="false" ht="15" hidden="false" customHeight="false" outlineLevel="0" collapsed="false">
      <c r="A10191" s="884" t="s">
        <v>28603</v>
      </c>
      <c r="B10191" s="884" t="n">
        <v>11710</v>
      </c>
      <c r="C10191" s="885" t="s">
        <v>34455</v>
      </c>
      <c r="D10191" s="884" t="s">
        <v>28605</v>
      </c>
      <c r="E10191" s="884" t="s">
        <v>34456</v>
      </c>
      <c r="F10191" s="884" t="s">
        <v>34456</v>
      </c>
    </row>
    <row r="10192" customFormat="false" ht="15" hidden="false" customHeight="false" outlineLevel="0" collapsed="false">
      <c r="A10192" s="884" t="s">
        <v>28603</v>
      </c>
      <c r="B10192" s="884" t="n">
        <v>11707</v>
      </c>
      <c r="C10192" s="885" t="s">
        <v>34457</v>
      </c>
      <c r="D10192" s="884" t="s">
        <v>28605</v>
      </c>
      <c r="E10192" s="884" t="s">
        <v>8920</v>
      </c>
      <c r="F10192" s="884" t="s">
        <v>8920</v>
      </c>
    </row>
    <row r="10193" customFormat="false" ht="15" hidden="false" customHeight="false" outlineLevel="0" collapsed="false">
      <c r="A10193" s="884" t="s">
        <v>28603</v>
      </c>
      <c r="B10193" s="884" t="n">
        <v>11739</v>
      </c>
      <c r="C10193" s="885" t="s">
        <v>34458</v>
      </c>
      <c r="D10193" s="884" t="s">
        <v>28605</v>
      </c>
      <c r="E10193" s="884" t="s">
        <v>8888</v>
      </c>
      <c r="F10193" s="884" t="s">
        <v>8888</v>
      </c>
    </row>
    <row r="10194" customFormat="false" ht="15" hidden="false" customHeight="false" outlineLevel="0" collapsed="false">
      <c r="A10194" s="884" t="s">
        <v>28603</v>
      </c>
      <c r="B10194" s="884" t="n">
        <v>11711</v>
      </c>
      <c r="C10194" s="885" t="s">
        <v>34459</v>
      </c>
      <c r="D10194" s="884" t="s">
        <v>28605</v>
      </c>
      <c r="E10194" s="884" t="s">
        <v>24692</v>
      </c>
      <c r="F10194" s="884" t="s">
        <v>24692</v>
      </c>
    </row>
    <row r="10195" customFormat="false" ht="15" hidden="false" customHeight="false" outlineLevel="0" collapsed="false">
      <c r="A10195" s="884" t="s">
        <v>28603</v>
      </c>
      <c r="B10195" s="884" t="n">
        <v>5102</v>
      </c>
      <c r="C10195" s="885" t="s">
        <v>34460</v>
      </c>
      <c r="D10195" s="884" t="s">
        <v>28605</v>
      </c>
      <c r="E10195" s="884" t="s">
        <v>25846</v>
      </c>
      <c r="F10195" s="884" t="s">
        <v>25846</v>
      </c>
    </row>
    <row r="10196" customFormat="false" ht="15" hidden="false" customHeight="false" outlineLevel="0" collapsed="false">
      <c r="A10196" s="884" t="s">
        <v>28603</v>
      </c>
      <c r="B10196" s="884" t="n">
        <v>11741</v>
      </c>
      <c r="C10196" s="885" t="s">
        <v>34461</v>
      </c>
      <c r="D10196" s="884" t="s">
        <v>28605</v>
      </c>
      <c r="E10196" s="884" t="s">
        <v>15912</v>
      </c>
      <c r="F10196" s="884" t="s">
        <v>15912</v>
      </c>
    </row>
    <row r="10197" customFormat="false" ht="15" hidden="false" customHeight="false" outlineLevel="0" collapsed="false">
      <c r="A10197" s="884" t="s">
        <v>28603</v>
      </c>
      <c r="B10197" s="884" t="n">
        <v>11743</v>
      </c>
      <c r="C10197" s="885" t="s">
        <v>34462</v>
      </c>
      <c r="D10197" s="884" t="s">
        <v>28605</v>
      </c>
      <c r="E10197" s="884" t="s">
        <v>32079</v>
      </c>
      <c r="F10197" s="884" t="s">
        <v>32079</v>
      </c>
    </row>
    <row r="10198" customFormat="false" ht="15" hidden="false" customHeight="false" outlineLevel="0" collapsed="false">
      <c r="A10198" s="884" t="s">
        <v>28603</v>
      </c>
      <c r="B10198" s="884" t="n">
        <v>11745</v>
      </c>
      <c r="C10198" s="885" t="s">
        <v>34463</v>
      </c>
      <c r="D10198" s="884" t="s">
        <v>28605</v>
      </c>
      <c r="E10198" s="884" t="s">
        <v>8860</v>
      </c>
      <c r="F10198" s="884" t="s">
        <v>8860</v>
      </c>
    </row>
    <row r="10199" customFormat="false" ht="15" hidden="false" customHeight="false" outlineLevel="0" collapsed="false">
      <c r="A10199" s="884" t="s">
        <v>28603</v>
      </c>
      <c r="B10199" s="884" t="n">
        <v>25961</v>
      </c>
      <c r="C10199" s="885" t="s">
        <v>34464</v>
      </c>
      <c r="D10199" s="884" t="s">
        <v>28608</v>
      </c>
      <c r="E10199" s="884" t="s">
        <v>18821</v>
      </c>
      <c r="F10199" s="884" t="s">
        <v>28602</v>
      </c>
    </row>
    <row r="10200" customFormat="false" ht="15" hidden="false" customHeight="false" outlineLevel="0" collapsed="false">
      <c r="A10200" s="884" t="s">
        <v>28603</v>
      </c>
      <c r="B10200" s="884" t="n">
        <v>40985</v>
      </c>
      <c r="C10200" s="885" t="s">
        <v>34465</v>
      </c>
      <c r="D10200" s="884" t="s">
        <v>28853</v>
      </c>
      <c r="E10200" s="884" t="s">
        <v>34466</v>
      </c>
      <c r="F10200" s="884" t="s">
        <v>34467</v>
      </c>
    </row>
    <row r="10201" customFormat="false" ht="15" hidden="false" customHeight="false" outlineLevel="0" collapsed="false">
      <c r="A10201" s="884" t="s">
        <v>28603</v>
      </c>
      <c r="B10201" s="884" t="n">
        <v>1088</v>
      </c>
      <c r="C10201" s="885" t="s">
        <v>34468</v>
      </c>
      <c r="D10201" s="884" t="s">
        <v>28605</v>
      </c>
      <c r="E10201" s="884" t="s">
        <v>11062</v>
      </c>
      <c r="F10201" s="884" t="s">
        <v>11062</v>
      </c>
    </row>
    <row r="10202" customFormat="false" ht="15" hidden="false" customHeight="false" outlineLevel="0" collapsed="false">
      <c r="A10202" s="884" t="s">
        <v>28603</v>
      </c>
      <c r="B10202" s="884" t="n">
        <v>1087</v>
      </c>
      <c r="C10202" s="885" t="s">
        <v>34469</v>
      </c>
      <c r="D10202" s="884" t="s">
        <v>28605</v>
      </c>
      <c r="E10202" s="884" t="s">
        <v>19958</v>
      </c>
      <c r="F10202" s="884" t="s">
        <v>19958</v>
      </c>
    </row>
    <row r="10203" customFormat="false" ht="15" hidden="false" customHeight="false" outlineLevel="0" collapsed="false">
      <c r="A10203" s="884" t="s">
        <v>28603</v>
      </c>
      <c r="B10203" s="884" t="n">
        <v>38777</v>
      </c>
      <c r="C10203" s="885" t="s">
        <v>34470</v>
      </c>
      <c r="D10203" s="884" t="s">
        <v>28605</v>
      </c>
      <c r="E10203" s="884" t="s">
        <v>30425</v>
      </c>
      <c r="F10203" s="884" t="s">
        <v>30425</v>
      </c>
    </row>
    <row r="10204" customFormat="false" ht="15" hidden="false" customHeight="false" outlineLevel="0" collapsed="false">
      <c r="A10204" s="884" t="s">
        <v>28603</v>
      </c>
      <c r="B10204" s="884" t="n">
        <v>1086</v>
      </c>
      <c r="C10204" s="885" t="s">
        <v>34471</v>
      </c>
      <c r="D10204" s="884" t="s">
        <v>28605</v>
      </c>
      <c r="E10204" s="884" t="s">
        <v>20309</v>
      </c>
      <c r="F10204" s="884" t="s">
        <v>20309</v>
      </c>
    </row>
    <row r="10205" customFormat="false" ht="15" hidden="false" customHeight="false" outlineLevel="0" collapsed="false">
      <c r="A10205" s="884" t="s">
        <v>28603</v>
      </c>
      <c r="B10205" s="884" t="n">
        <v>1079</v>
      </c>
      <c r="C10205" s="885" t="s">
        <v>34472</v>
      </c>
      <c r="D10205" s="884" t="s">
        <v>28605</v>
      </c>
      <c r="E10205" s="884" t="s">
        <v>34473</v>
      </c>
      <c r="F10205" s="884" t="s">
        <v>34473</v>
      </c>
    </row>
    <row r="10206" customFormat="false" ht="15" hidden="false" customHeight="false" outlineLevel="0" collapsed="false">
      <c r="A10206" s="884" t="s">
        <v>28603</v>
      </c>
      <c r="B10206" s="884" t="n">
        <v>39374</v>
      </c>
      <c r="C10206" s="885" t="s">
        <v>34474</v>
      </c>
      <c r="D10206" s="884" t="s">
        <v>28605</v>
      </c>
      <c r="E10206" s="884" t="s">
        <v>34475</v>
      </c>
      <c r="F10206" s="884" t="s">
        <v>34475</v>
      </c>
    </row>
    <row r="10207" customFormat="false" ht="15" hidden="false" customHeight="false" outlineLevel="0" collapsed="false">
      <c r="A10207" s="884" t="s">
        <v>28603</v>
      </c>
      <c r="B10207" s="884" t="n">
        <v>1082</v>
      </c>
      <c r="C10207" s="885" t="s">
        <v>34476</v>
      </c>
      <c r="D10207" s="884" t="s">
        <v>28605</v>
      </c>
      <c r="E10207" s="884" t="s">
        <v>34477</v>
      </c>
      <c r="F10207" s="884" t="s">
        <v>34477</v>
      </c>
    </row>
    <row r="10208" customFormat="false" ht="15" hidden="false" customHeight="false" outlineLevel="0" collapsed="false">
      <c r="A10208" s="884" t="s">
        <v>28603</v>
      </c>
      <c r="B10208" s="884" t="n">
        <v>12316</v>
      </c>
      <c r="C10208" s="885" t="s">
        <v>34478</v>
      </c>
      <c r="D10208" s="884" t="s">
        <v>28605</v>
      </c>
      <c r="E10208" s="884" t="s">
        <v>34479</v>
      </c>
      <c r="F10208" s="884" t="s">
        <v>34479</v>
      </c>
    </row>
    <row r="10209" customFormat="false" ht="15" hidden="false" customHeight="false" outlineLevel="0" collapsed="false">
      <c r="A10209" s="884" t="s">
        <v>28603</v>
      </c>
      <c r="B10209" s="884" t="n">
        <v>12317</v>
      </c>
      <c r="C10209" s="885" t="s">
        <v>34480</v>
      </c>
      <c r="D10209" s="884" t="s">
        <v>28605</v>
      </c>
      <c r="E10209" s="884" t="s">
        <v>30398</v>
      </c>
      <c r="F10209" s="884" t="s">
        <v>30398</v>
      </c>
    </row>
    <row r="10210" customFormat="false" ht="15" hidden="false" customHeight="false" outlineLevel="0" collapsed="false">
      <c r="A10210" s="884" t="s">
        <v>28603</v>
      </c>
      <c r="B10210" s="884" t="n">
        <v>12318</v>
      </c>
      <c r="C10210" s="885" t="s">
        <v>34481</v>
      </c>
      <c r="D10210" s="884" t="s">
        <v>28605</v>
      </c>
      <c r="E10210" s="884" t="s">
        <v>18424</v>
      </c>
      <c r="F10210" s="884" t="s">
        <v>18424</v>
      </c>
    </row>
    <row r="10211" customFormat="false" ht="15" hidden="false" customHeight="false" outlineLevel="0" collapsed="false">
      <c r="A10211" s="884" t="s">
        <v>28603</v>
      </c>
      <c r="B10211" s="884" t="n">
        <v>5104</v>
      </c>
      <c r="C10211" s="885" t="s">
        <v>34482</v>
      </c>
      <c r="D10211" s="884" t="s">
        <v>28689</v>
      </c>
      <c r="E10211" s="884" t="s">
        <v>34483</v>
      </c>
      <c r="F10211" s="884" t="s">
        <v>34483</v>
      </c>
    </row>
    <row r="10212" customFormat="false" ht="15" hidden="false" customHeight="false" outlineLevel="0" collapsed="false">
      <c r="A10212" s="884" t="s">
        <v>28603</v>
      </c>
      <c r="B10212" s="884" t="n">
        <v>26023</v>
      </c>
      <c r="C10212" s="885" t="s">
        <v>34484</v>
      </c>
      <c r="D10212" s="884" t="s">
        <v>28605</v>
      </c>
      <c r="E10212" s="884" t="s">
        <v>17800</v>
      </c>
      <c r="F10212" s="884" t="s">
        <v>17800</v>
      </c>
    </row>
    <row r="10213" customFormat="false" ht="15" hidden="false" customHeight="false" outlineLevel="0" collapsed="false">
      <c r="A10213" s="884" t="s">
        <v>28603</v>
      </c>
      <c r="B10213" s="884" t="n">
        <v>2710</v>
      </c>
      <c r="C10213" s="885" t="s">
        <v>34485</v>
      </c>
      <c r="D10213" s="884" t="s">
        <v>28605</v>
      </c>
      <c r="E10213" s="884" t="s">
        <v>17527</v>
      </c>
      <c r="F10213" s="884" t="s">
        <v>17527</v>
      </c>
    </row>
    <row r="10214" customFormat="false" ht="15" hidden="false" customHeight="false" outlineLevel="0" collapsed="false">
      <c r="A10214" s="884" t="s">
        <v>28603</v>
      </c>
      <c r="B10214" s="884" t="n">
        <v>14575</v>
      </c>
      <c r="C10214" s="885" t="s">
        <v>34486</v>
      </c>
      <c r="D10214" s="884" t="s">
        <v>28605</v>
      </c>
      <c r="E10214" s="884" t="s">
        <v>34487</v>
      </c>
      <c r="F10214" s="884" t="s">
        <v>34487</v>
      </c>
    </row>
    <row r="10215" customFormat="false" ht="15" hidden="false" customHeight="false" outlineLevel="0" collapsed="false">
      <c r="A10215" s="884" t="s">
        <v>28603</v>
      </c>
      <c r="B10215" s="884" t="n">
        <v>20033</v>
      </c>
      <c r="C10215" s="885" t="s">
        <v>34488</v>
      </c>
      <c r="D10215" s="884" t="s">
        <v>28605</v>
      </c>
      <c r="E10215" s="884" t="s">
        <v>34489</v>
      </c>
      <c r="F10215" s="884" t="s">
        <v>34489</v>
      </c>
    </row>
    <row r="10216" customFormat="false" ht="15" hidden="false" customHeight="false" outlineLevel="0" collapsed="false">
      <c r="A10216" s="884" t="s">
        <v>28603</v>
      </c>
      <c r="B10216" s="884" t="n">
        <v>20034</v>
      </c>
      <c r="C10216" s="885" t="s">
        <v>34490</v>
      </c>
      <c r="D10216" s="884" t="s">
        <v>28605</v>
      </c>
      <c r="E10216" s="884" t="s">
        <v>34491</v>
      </c>
      <c r="F10216" s="884" t="s">
        <v>34491</v>
      </c>
    </row>
    <row r="10217" customFormat="false" ht="15" hidden="false" customHeight="false" outlineLevel="0" collapsed="false">
      <c r="A10217" s="884" t="s">
        <v>28603</v>
      </c>
      <c r="B10217" s="884" t="n">
        <v>20035</v>
      </c>
      <c r="C10217" s="885" t="s">
        <v>34492</v>
      </c>
      <c r="D10217" s="884" t="s">
        <v>28605</v>
      </c>
      <c r="E10217" s="884" t="s">
        <v>10585</v>
      </c>
      <c r="F10217" s="884" t="s">
        <v>10585</v>
      </c>
    </row>
    <row r="10218" customFormat="false" ht="15" hidden="false" customHeight="false" outlineLevel="0" collapsed="false">
      <c r="A10218" s="884" t="s">
        <v>28603</v>
      </c>
      <c r="B10218" s="884" t="n">
        <v>20036</v>
      </c>
      <c r="C10218" s="885" t="s">
        <v>34493</v>
      </c>
      <c r="D10218" s="884" t="s">
        <v>28605</v>
      </c>
      <c r="E10218" s="884" t="s">
        <v>34494</v>
      </c>
      <c r="F10218" s="884" t="s">
        <v>34494</v>
      </c>
    </row>
    <row r="10219" customFormat="false" ht="15" hidden="false" customHeight="false" outlineLevel="0" collapsed="false">
      <c r="A10219" s="884" t="s">
        <v>28603</v>
      </c>
      <c r="B10219" s="884" t="n">
        <v>20037</v>
      </c>
      <c r="C10219" s="885" t="s">
        <v>34495</v>
      </c>
      <c r="D10219" s="884" t="s">
        <v>28605</v>
      </c>
      <c r="E10219" s="884" t="s">
        <v>34496</v>
      </c>
      <c r="F10219" s="884" t="s">
        <v>34496</v>
      </c>
    </row>
    <row r="10220" customFormat="false" ht="15" hidden="false" customHeight="false" outlineLevel="0" collapsed="false">
      <c r="A10220" s="884" t="s">
        <v>28603</v>
      </c>
      <c r="B10220" s="884" t="n">
        <v>20038</v>
      </c>
      <c r="C10220" s="885" t="s">
        <v>34497</v>
      </c>
      <c r="D10220" s="884" t="s">
        <v>28605</v>
      </c>
      <c r="E10220" s="884" t="s">
        <v>34498</v>
      </c>
      <c r="F10220" s="884" t="s">
        <v>34498</v>
      </c>
    </row>
    <row r="10221" customFormat="false" ht="15" hidden="false" customHeight="false" outlineLevel="0" collapsed="false">
      <c r="A10221" s="884" t="s">
        <v>28603</v>
      </c>
      <c r="B10221" s="884" t="n">
        <v>20039</v>
      </c>
      <c r="C10221" s="885" t="s">
        <v>34499</v>
      </c>
      <c r="D10221" s="884" t="s">
        <v>28605</v>
      </c>
      <c r="E10221" s="884" t="s">
        <v>34500</v>
      </c>
      <c r="F10221" s="884" t="s">
        <v>34500</v>
      </c>
    </row>
    <row r="10222" customFormat="false" ht="15" hidden="false" customHeight="false" outlineLevel="0" collapsed="false">
      <c r="A10222" s="884" t="s">
        <v>28603</v>
      </c>
      <c r="B10222" s="884" t="n">
        <v>20040</v>
      </c>
      <c r="C10222" s="885" t="s">
        <v>34501</v>
      </c>
      <c r="D10222" s="884" t="s">
        <v>28605</v>
      </c>
      <c r="E10222" s="884" t="s">
        <v>34502</v>
      </c>
      <c r="F10222" s="884" t="s">
        <v>34502</v>
      </c>
    </row>
    <row r="10223" customFormat="false" ht="15" hidden="false" customHeight="false" outlineLevel="0" collapsed="false">
      <c r="A10223" s="884" t="s">
        <v>28603</v>
      </c>
      <c r="B10223" s="884" t="n">
        <v>20041</v>
      </c>
      <c r="C10223" s="885" t="s">
        <v>34503</v>
      </c>
      <c r="D10223" s="884" t="s">
        <v>28605</v>
      </c>
      <c r="E10223" s="884" t="s">
        <v>34504</v>
      </c>
      <c r="F10223" s="884" t="s">
        <v>34504</v>
      </c>
    </row>
    <row r="10224" customFormat="false" ht="15" hidden="false" customHeight="false" outlineLevel="0" collapsed="false">
      <c r="A10224" s="884" t="s">
        <v>28603</v>
      </c>
      <c r="B10224" s="884" t="n">
        <v>20043</v>
      </c>
      <c r="C10224" s="885" t="s">
        <v>34505</v>
      </c>
      <c r="D10224" s="884" t="s">
        <v>28605</v>
      </c>
      <c r="E10224" s="884" t="s">
        <v>23116</v>
      </c>
      <c r="F10224" s="884" t="s">
        <v>23116</v>
      </c>
    </row>
    <row r="10225" customFormat="false" ht="15" hidden="false" customHeight="false" outlineLevel="0" collapsed="false">
      <c r="A10225" s="884" t="s">
        <v>28603</v>
      </c>
      <c r="B10225" s="884" t="n">
        <v>20044</v>
      </c>
      <c r="C10225" s="885" t="s">
        <v>34506</v>
      </c>
      <c r="D10225" s="884" t="s">
        <v>28605</v>
      </c>
      <c r="E10225" s="884" t="s">
        <v>23902</v>
      </c>
      <c r="F10225" s="884" t="s">
        <v>23902</v>
      </c>
    </row>
    <row r="10226" customFormat="false" ht="15" hidden="false" customHeight="false" outlineLevel="0" collapsed="false">
      <c r="A10226" s="884" t="s">
        <v>28603</v>
      </c>
      <c r="B10226" s="884" t="n">
        <v>20042</v>
      </c>
      <c r="C10226" s="885" t="s">
        <v>34507</v>
      </c>
      <c r="D10226" s="884" t="s">
        <v>28605</v>
      </c>
      <c r="E10226" s="884" t="s">
        <v>23086</v>
      </c>
      <c r="F10226" s="884" t="s">
        <v>23086</v>
      </c>
    </row>
    <row r="10227" customFormat="false" ht="15" hidden="false" customHeight="false" outlineLevel="0" collapsed="false">
      <c r="A10227" s="884" t="s">
        <v>28603</v>
      </c>
      <c r="B10227" s="884" t="n">
        <v>20046</v>
      </c>
      <c r="C10227" s="885" t="s">
        <v>34508</v>
      </c>
      <c r="D10227" s="884" t="s">
        <v>28605</v>
      </c>
      <c r="E10227" s="884" t="s">
        <v>20421</v>
      </c>
      <c r="F10227" s="884" t="s">
        <v>20421</v>
      </c>
    </row>
    <row r="10228" customFormat="false" ht="15" hidden="false" customHeight="false" outlineLevel="0" collapsed="false">
      <c r="A10228" s="884" t="s">
        <v>28603</v>
      </c>
      <c r="B10228" s="884" t="n">
        <v>20047</v>
      </c>
      <c r="C10228" s="885" t="s">
        <v>34509</v>
      </c>
      <c r="D10228" s="884" t="s">
        <v>28605</v>
      </c>
      <c r="E10228" s="884" t="s">
        <v>20275</v>
      </c>
      <c r="F10228" s="884" t="s">
        <v>20275</v>
      </c>
    </row>
    <row r="10229" customFormat="false" ht="15" hidden="false" customHeight="false" outlineLevel="0" collapsed="false">
      <c r="A10229" s="884" t="s">
        <v>28603</v>
      </c>
      <c r="B10229" s="884" t="n">
        <v>20045</v>
      </c>
      <c r="C10229" s="885" t="s">
        <v>34510</v>
      </c>
      <c r="D10229" s="884" t="s">
        <v>28605</v>
      </c>
      <c r="E10229" s="884" t="s">
        <v>15795</v>
      </c>
      <c r="F10229" s="884" t="s">
        <v>15795</v>
      </c>
    </row>
    <row r="10230" customFormat="false" ht="23.25" hidden="false" customHeight="false" outlineLevel="0" collapsed="false">
      <c r="A10230" s="884" t="s">
        <v>28603</v>
      </c>
      <c r="B10230" s="884" t="n">
        <v>20972</v>
      </c>
      <c r="C10230" s="885" t="s">
        <v>34511</v>
      </c>
      <c r="D10230" s="884" t="s">
        <v>28605</v>
      </c>
      <c r="E10230" s="884" t="s">
        <v>34512</v>
      </c>
      <c r="F10230" s="884" t="s">
        <v>34512</v>
      </c>
    </row>
    <row r="10231" customFormat="false" ht="15" hidden="false" customHeight="false" outlineLevel="0" collapsed="false">
      <c r="A10231" s="884" t="s">
        <v>28603</v>
      </c>
      <c r="B10231" s="884" t="n">
        <v>20032</v>
      </c>
      <c r="C10231" s="885" t="s">
        <v>34513</v>
      </c>
      <c r="D10231" s="884" t="s">
        <v>28605</v>
      </c>
      <c r="E10231" s="884" t="s">
        <v>8793</v>
      </c>
      <c r="F10231" s="884" t="s">
        <v>8793</v>
      </c>
    </row>
    <row r="10232" customFormat="false" ht="15" hidden="false" customHeight="false" outlineLevel="0" collapsed="false">
      <c r="A10232" s="884" t="s">
        <v>28603</v>
      </c>
      <c r="B10232" s="884" t="n">
        <v>11321</v>
      </c>
      <c r="C10232" s="885" t="s">
        <v>34514</v>
      </c>
      <c r="D10232" s="884" t="s">
        <v>28605</v>
      </c>
      <c r="E10232" s="884" t="s">
        <v>23672</v>
      </c>
      <c r="F10232" s="884" t="s">
        <v>23672</v>
      </c>
    </row>
    <row r="10233" customFormat="false" ht="15" hidden="false" customHeight="false" outlineLevel="0" collapsed="false">
      <c r="A10233" s="884" t="s">
        <v>28603</v>
      </c>
      <c r="B10233" s="884" t="n">
        <v>11323</v>
      </c>
      <c r="C10233" s="885" t="s">
        <v>34515</v>
      </c>
      <c r="D10233" s="884" t="s">
        <v>28605</v>
      </c>
      <c r="E10233" s="884" t="s">
        <v>34516</v>
      </c>
      <c r="F10233" s="884" t="s">
        <v>34516</v>
      </c>
    </row>
    <row r="10234" customFormat="false" ht="15" hidden="false" customHeight="false" outlineLevel="0" collapsed="false">
      <c r="A10234" s="884" t="s">
        <v>28603</v>
      </c>
      <c r="B10234" s="884" t="n">
        <v>20327</v>
      </c>
      <c r="C10234" s="885" t="s">
        <v>34517</v>
      </c>
      <c r="D10234" s="884" t="s">
        <v>28605</v>
      </c>
      <c r="E10234" s="884" t="s">
        <v>19842</v>
      </c>
      <c r="F10234" s="884" t="s">
        <v>19842</v>
      </c>
    </row>
    <row r="10235" customFormat="false" ht="15" hidden="false" customHeight="false" outlineLevel="0" collapsed="false">
      <c r="A10235" s="884" t="s">
        <v>28603</v>
      </c>
      <c r="B10235" s="884" t="n">
        <v>25966</v>
      </c>
      <c r="C10235" s="885" t="s">
        <v>34518</v>
      </c>
      <c r="D10235" s="884" t="s">
        <v>28692</v>
      </c>
      <c r="E10235" s="884" t="s">
        <v>23464</v>
      </c>
      <c r="F10235" s="884" t="s">
        <v>23464</v>
      </c>
    </row>
    <row r="10236" customFormat="false" ht="23.25" hidden="false" customHeight="false" outlineLevel="0" collapsed="false">
      <c r="A10236" s="884" t="s">
        <v>28603</v>
      </c>
      <c r="B10236" s="884" t="n">
        <v>13390</v>
      </c>
      <c r="C10236" s="885" t="s">
        <v>34519</v>
      </c>
      <c r="D10236" s="884" t="s">
        <v>28605</v>
      </c>
      <c r="E10236" s="884" t="s">
        <v>34520</v>
      </c>
      <c r="F10236" s="884" t="s">
        <v>34520</v>
      </c>
    </row>
    <row r="10237" customFormat="false" ht="15" hidden="false" customHeight="false" outlineLevel="0" collapsed="false">
      <c r="A10237" s="884" t="s">
        <v>28603</v>
      </c>
      <c r="B10237" s="884" t="n">
        <v>6034</v>
      </c>
      <c r="C10237" s="885" t="s">
        <v>34521</v>
      </c>
      <c r="D10237" s="884" t="s">
        <v>28605</v>
      </c>
      <c r="E10237" s="884" t="s">
        <v>18713</v>
      </c>
      <c r="F10237" s="884" t="s">
        <v>18713</v>
      </c>
    </row>
    <row r="10238" customFormat="false" ht="15" hidden="false" customHeight="false" outlineLevel="0" collapsed="false">
      <c r="A10238" s="884" t="s">
        <v>28603</v>
      </c>
      <c r="B10238" s="884" t="n">
        <v>6036</v>
      </c>
      <c r="C10238" s="885" t="s">
        <v>34522</v>
      </c>
      <c r="D10238" s="884" t="s">
        <v>28605</v>
      </c>
      <c r="E10238" s="884" t="s">
        <v>34523</v>
      </c>
      <c r="F10238" s="884" t="s">
        <v>34523</v>
      </c>
    </row>
    <row r="10239" customFormat="false" ht="15" hidden="false" customHeight="false" outlineLevel="0" collapsed="false">
      <c r="A10239" s="884" t="s">
        <v>28603</v>
      </c>
      <c r="B10239" s="884" t="n">
        <v>6031</v>
      </c>
      <c r="C10239" s="885" t="s">
        <v>34524</v>
      </c>
      <c r="D10239" s="884" t="s">
        <v>28605</v>
      </c>
      <c r="E10239" s="884" t="s">
        <v>30675</v>
      </c>
      <c r="F10239" s="884" t="s">
        <v>30675</v>
      </c>
    </row>
    <row r="10240" customFormat="false" ht="15" hidden="false" customHeight="false" outlineLevel="0" collapsed="false">
      <c r="A10240" s="884" t="s">
        <v>28603</v>
      </c>
      <c r="B10240" s="884" t="n">
        <v>6029</v>
      </c>
      <c r="C10240" s="885" t="s">
        <v>34525</v>
      </c>
      <c r="D10240" s="884" t="s">
        <v>28605</v>
      </c>
      <c r="E10240" s="884" t="s">
        <v>16979</v>
      </c>
      <c r="F10240" s="884" t="s">
        <v>16979</v>
      </c>
    </row>
    <row r="10241" customFormat="false" ht="15" hidden="false" customHeight="false" outlineLevel="0" collapsed="false">
      <c r="A10241" s="884" t="s">
        <v>28603</v>
      </c>
      <c r="B10241" s="884" t="n">
        <v>6033</v>
      </c>
      <c r="C10241" s="885" t="s">
        <v>34526</v>
      </c>
      <c r="D10241" s="884" t="s">
        <v>28605</v>
      </c>
      <c r="E10241" s="884" t="s">
        <v>8964</v>
      </c>
      <c r="F10241" s="884" t="s">
        <v>8964</v>
      </c>
    </row>
    <row r="10242" customFormat="false" ht="15" hidden="false" customHeight="false" outlineLevel="0" collapsed="false">
      <c r="A10242" s="884" t="s">
        <v>28603</v>
      </c>
      <c r="B10242" s="884" t="n">
        <v>11672</v>
      </c>
      <c r="C10242" s="885" t="s">
        <v>34527</v>
      </c>
      <c r="D10242" s="884" t="s">
        <v>28605</v>
      </c>
      <c r="E10242" s="884" t="s">
        <v>17806</v>
      </c>
      <c r="F10242" s="884" t="s">
        <v>17806</v>
      </c>
    </row>
    <row r="10243" customFormat="false" ht="15" hidden="false" customHeight="false" outlineLevel="0" collapsed="false">
      <c r="A10243" s="884" t="s">
        <v>28603</v>
      </c>
      <c r="B10243" s="884" t="n">
        <v>11669</v>
      </c>
      <c r="C10243" s="885" t="s">
        <v>34528</v>
      </c>
      <c r="D10243" s="884" t="s">
        <v>28605</v>
      </c>
      <c r="E10243" s="884" t="s">
        <v>11755</v>
      </c>
      <c r="F10243" s="884" t="s">
        <v>11755</v>
      </c>
    </row>
    <row r="10244" customFormat="false" ht="15" hidden="false" customHeight="false" outlineLevel="0" collapsed="false">
      <c r="A10244" s="884" t="s">
        <v>28603</v>
      </c>
      <c r="B10244" s="884" t="n">
        <v>11670</v>
      </c>
      <c r="C10244" s="885" t="s">
        <v>34529</v>
      </c>
      <c r="D10244" s="884" t="s">
        <v>28605</v>
      </c>
      <c r="E10244" s="884" t="s">
        <v>18780</v>
      </c>
      <c r="F10244" s="884" t="s">
        <v>18780</v>
      </c>
    </row>
    <row r="10245" customFormat="false" ht="15" hidden="false" customHeight="false" outlineLevel="0" collapsed="false">
      <c r="A10245" s="884" t="s">
        <v>28603</v>
      </c>
      <c r="B10245" s="884" t="n">
        <v>20055</v>
      </c>
      <c r="C10245" s="885" t="s">
        <v>34530</v>
      </c>
      <c r="D10245" s="884" t="s">
        <v>28605</v>
      </c>
      <c r="E10245" s="884" t="s">
        <v>17981</v>
      </c>
      <c r="F10245" s="884" t="s">
        <v>17981</v>
      </c>
    </row>
    <row r="10246" customFormat="false" ht="15" hidden="false" customHeight="false" outlineLevel="0" collapsed="false">
      <c r="A10246" s="884" t="s">
        <v>28603</v>
      </c>
      <c r="B10246" s="884" t="n">
        <v>11671</v>
      </c>
      <c r="C10246" s="885" t="s">
        <v>34531</v>
      </c>
      <c r="D10246" s="884" t="s">
        <v>28605</v>
      </c>
      <c r="E10246" s="884" t="s">
        <v>34532</v>
      </c>
      <c r="F10246" s="884" t="s">
        <v>34532</v>
      </c>
    </row>
    <row r="10247" customFormat="false" ht="15" hidden="false" customHeight="false" outlineLevel="0" collapsed="false">
      <c r="A10247" s="884" t="s">
        <v>28603</v>
      </c>
      <c r="B10247" s="884" t="n">
        <v>6032</v>
      </c>
      <c r="C10247" s="885" t="s">
        <v>34533</v>
      </c>
      <c r="D10247" s="884" t="s">
        <v>28605</v>
      </c>
      <c r="E10247" s="884" t="s">
        <v>33670</v>
      </c>
      <c r="F10247" s="884" t="s">
        <v>33670</v>
      </c>
    </row>
    <row r="10248" customFormat="false" ht="15" hidden="false" customHeight="false" outlineLevel="0" collapsed="false">
      <c r="A10248" s="884" t="s">
        <v>28603</v>
      </c>
      <c r="B10248" s="884" t="n">
        <v>11673</v>
      </c>
      <c r="C10248" s="885" t="s">
        <v>34534</v>
      </c>
      <c r="D10248" s="884" t="s">
        <v>28605</v>
      </c>
      <c r="E10248" s="884" t="s">
        <v>22185</v>
      </c>
      <c r="F10248" s="884" t="s">
        <v>22185</v>
      </c>
    </row>
    <row r="10249" customFormat="false" ht="15" hidden="false" customHeight="false" outlineLevel="0" collapsed="false">
      <c r="A10249" s="884" t="s">
        <v>28603</v>
      </c>
      <c r="B10249" s="884" t="n">
        <v>11674</v>
      </c>
      <c r="C10249" s="885" t="s">
        <v>34535</v>
      </c>
      <c r="D10249" s="884" t="s">
        <v>28605</v>
      </c>
      <c r="E10249" s="884" t="s">
        <v>18368</v>
      </c>
      <c r="F10249" s="884" t="s">
        <v>18368</v>
      </c>
    </row>
    <row r="10250" customFormat="false" ht="15" hidden="false" customHeight="false" outlineLevel="0" collapsed="false">
      <c r="A10250" s="884" t="s">
        <v>28603</v>
      </c>
      <c r="B10250" s="884" t="n">
        <v>11675</v>
      </c>
      <c r="C10250" s="885" t="s">
        <v>34536</v>
      </c>
      <c r="D10250" s="884" t="s">
        <v>28605</v>
      </c>
      <c r="E10250" s="884" t="s">
        <v>34537</v>
      </c>
      <c r="F10250" s="884" t="s">
        <v>34537</v>
      </c>
    </row>
    <row r="10251" customFormat="false" ht="15" hidden="false" customHeight="false" outlineLevel="0" collapsed="false">
      <c r="A10251" s="884" t="s">
        <v>28603</v>
      </c>
      <c r="B10251" s="884" t="n">
        <v>11676</v>
      </c>
      <c r="C10251" s="885" t="s">
        <v>34538</v>
      </c>
      <c r="D10251" s="884" t="s">
        <v>28605</v>
      </c>
      <c r="E10251" s="884" t="s">
        <v>13575</v>
      </c>
      <c r="F10251" s="884" t="s">
        <v>13575</v>
      </c>
    </row>
    <row r="10252" customFormat="false" ht="15" hidden="false" customHeight="false" outlineLevel="0" collapsed="false">
      <c r="A10252" s="884" t="s">
        <v>28603</v>
      </c>
      <c r="B10252" s="884" t="n">
        <v>11677</v>
      </c>
      <c r="C10252" s="885" t="s">
        <v>34539</v>
      </c>
      <c r="D10252" s="884" t="s">
        <v>28605</v>
      </c>
      <c r="E10252" s="884" t="s">
        <v>14681</v>
      </c>
      <c r="F10252" s="884" t="s">
        <v>14681</v>
      </c>
    </row>
    <row r="10253" customFormat="false" ht="15" hidden="false" customHeight="false" outlineLevel="0" collapsed="false">
      <c r="A10253" s="884" t="s">
        <v>28603</v>
      </c>
      <c r="B10253" s="884" t="n">
        <v>11678</v>
      </c>
      <c r="C10253" s="885" t="s">
        <v>34540</v>
      </c>
      <c r="D10253" s="884" t="s">
        <v>28605</v>
      </c>
      <c r="E10253" s="884" t="s">
        <v>34541</v>
      </c>
      <c r="F10253" s="884" t="s">
        <v>34541</v>
      </c>
    </row>
    <row r="10254" customFormat="false" ht="15" hidden="false" customHeight="false" outlineLevel="0" collapsed="false">
      <c r="A10254" s="884" t="s">
        <v>28603</v>
      </c>
      <c r="B10254" s="884" t="n">
        <v>6038</v>
      </c>
      <c r="C10254" s="885" t="s">
        <v>34542</v>
      </c>
      <c r="D10254" s="884" t="s">
        <v>28605</v>
      </c>
      <c r="E10254" s="884" t="s">
        <v>12181</v>
      </c>
      <c r="F10254" s="884" t="s">
        <v>12181</v>
      </c>
    </row>
    <row r="10255" customFormat="false" ht="15" hidden="false" customHeight="false" outlineLevel="0" collapsed="false">
      <c r="A10255" s="884" t="s">
        <v>28603</v>
      </c>
      <c r="B10255" s="884" t="n">
        <v>11718</v>
      </c>
      <c r="C10255" s="885" t="s">
        <v>34543</v>
      </c>
      <c r="D10255" s="884" t="s">
        <v>28605</v>
      </c>
      <c r="E10255" s="884" t="s">
        <v>34544</v>
      </c>
      <c r="F10255" s="884" t="s">
        <v>34544</v>
      </c>
    </row>
    <row r="10256" customFormat="false" ht="15" hidden="false" customHeight="false" outlineLevel="0" collapsed="false">
      <c r="A10256" s="884" t="s">
        <v>28603</v>
      </c>
      <c r="B10256" s="884" t="n">
        <v>6037</v>
      </c>
      <c r="C10256" s="885" t="s">
        <v>34545</v>
      </c>
      <c r="D10256" s="884" t="s">
        <v>28605</v>
      </c>
      <c r="E10256" s="884" t="s">
        <v>15973</v>
      </c>
      <c r="F10256" s="884" t="s">
        <v>15973</v>
      </c>
    </row>
    <row r="10257" customFormat="false" ht="15" hidden="false" customHeight="false" outlineLevel="0" collapsed="false">
      <c r="A10257" s="884" t="s">
        <v>28603</v>
      </c>
      <c r="B10257" s="884" t="n">
        <v>11719</v>
      </c>
      <c r="C10257" s="885" t="s">
        <v>34546</v>
      </c>
      <c r="D10257" s="884" t="s">
        <v>28605</v>
      </c>
      <c r="E10257" s="884" t="s">
        <v>19374</v>
      </c>
      <c r="F10257" s="884" t="s">
        <v>19374</v>
      </c>
    </row>
    <row r="10258" customFormat="false" ht="15" hidden="false" customHeight="false" outlineLevel="0" collapsed="false">
      <c r="A10258" s="884" t="s">
        <v>28603</v>
      </c>
      <c r="B10258" s="884" t="n">
        <v>6019</v>
      </c>
      <c r="C10258" s="885" t="s">
        <v>34547</v>
      </c>
      <c r="D10258" s="884" t="s">
        <v>28605</v>
      </c>
      <c r="E10258" s="884" t="s">
        <v>14723</v>
      </c>
      <c r="F10258" s="884" t="s">
        <v>14723</v>
      </c>
    </row>
    <row r="10259" customFormat="false" ht="15" hidden="false" customHeight="false" outlineLevel="0" collapsed="false">
      <c r="A10259" s="884" t="s">
        <v>28603</v>
      </c>
      <c r="B10259" s="884" t="n">
        <v>6010</v>
      </c>
      <c r="C10259" s="885" t="s">
        <v>34548</v>
      </c>
      <c r="D10259" s="884" t="s">
        <v>28605</v>
      </c>
      <c r="E10259" s="884" t="s">
        <v>34549</v>
      </c>
      <c r="F10259" s="884" t="s">
        <v>34549</v>
      </c>
    </row>
    <row r="10260" customFormat="false" ht="15" hidden="false" customHeight="false" outlineLevel="0" collapsed="false">
      <c r="A10260" s="884" t="s">
        <v>28603</v>
      </c>
      <c r="B10260" s="884" t="n">
        <v>6017</v>
      </c>
      <c r="C10260" s="885" t="s">
        <v>34550</v>
      </c>
      <c r="D10260" s="884" t="s">
        <v>28605</v>
      </c>
      <c r="E10260" s="884" t="s">
        <v>34551</v>
      </c>
      <c r="F10260" s="884" t="s">
        <v>34551</v>
      </c>
    </row>
    <row r="10261" customFormat="false" ht="15" hidden="false" customHeight="false" outlineLevel="0" collapsed="false">
      <c r="A10261" s="884" t="s">
        <v>28603</v>
      </c>
      <c r="B10261" s="884" t="n">
        <v>6020</v>
      </c>
      <c r="C10261" s="885" t="s">
        <v>34552</v>
      </c>
      <c r="D10261" s="884" t="s">
        <v>28605</v>
      </c>
      <c r="E10261" s="884" t="s">
        <v>16493</v>
      </c>
      <c r="F10261" s="884" t="s">
        <v>16493</v>
      </c>
    </row>
    <row r="10262" customFormat="false" ht="15" hidden="false" customHeight="false" outlineLevel="0" collapsed="false">
      <c r="A10262" s="884" t="s">
        <v>28603</v>
      </c>
      <c r="B10262" s="884" t="n">
        <v>6028</v>
      </c>
      <c r="C10262" s="885" t="s">
        <v>34553</v>
      </c>
      <c r="D10262" s="884" t="s">
        <v>28605</v>
      </c>
      <c r="E10262" s="884" t="s">
        <v>34554</v>
      </c>
      <c r="F10262" s="884" t="s">
        <v>34554</v>
      </c>
    </row>
    <row r="10263" customFormat="false" ht="15" hidden="false" customHeight="false" outlineLevel="0" collapsed="false">
      <c r="A10263" s="884" t="s">
        <v>28603</v>
      </c>
      <c r="B10263" s="884" t="n">
        <v>6011</v>
      </c>
      <c r="C10263" s="885" t="s">
        <v>34555</v>
      </c>
      <c r="D10263" s="884" t="s">
        <v>28605</v>
      </c>
      <c r="E10263" s="884" t="s">
        <v>34556</v>
      </c>
      <c r="F10263" s="884" t="s">
        <v>34556</v>
      </c>
    </row>
    <row r="10264" customFormat="false" ht="15" hidden="false" customHeight="false" outlineLevel="0" collapsed="false">
      <c r="A10264" s="884" t="s">
        <v>28603</v>
      </c>
      <c r="B10264" s="884" t="n">
        <v>6012</v>
      </c>
      <c r="C10264" s="885" t="s">
        <v>34557</v>
      </c>
      <c r="D10264" s="884" t="s">
        <v>28605</v>
      </c>
      <c r="E10264" s="884" t="s">
        <v>34558</v>
      </c>
      <c r="F10264" s="884" t="s">
        <v>34558</v>
      </c>
    </row>
    <row r="10265" customFormat="false" ht="15" hidden="false" customHeight="false" outlineLevel="0" collapsed="false">
      <c r="A10265" s="884" t="s">
        <v>28603</v>
      </c>
      <c r="B10265" s="884" t="n">
        <v>6016</v>
      </c>
      <c r="C10265" s="885" t="s">
        <v>34559</v>
      </c>
      <c r="D10265" s="884" t="s">
        <v>28605</v>
      </c>
      <c r="E10265" s="884" t="s">
        <v>34560</v>
      </c>
      <c r="F10265" s="884" t="s">
        <v>34560</v>
      </c>
    </row>
    <row r="10266" customFormat="false" ht="15" hidden="false" customHeight="false" outlineLevel="0" collapsed="false">
      <c r="A10266" s="884" t="s">
        <v>28603</v>
      </c>
      <c r="B10266" s="884" t="n">
        <v>6027</v>
      </c>
      <c r="C10266" s="885" t="s">
        <v>34561</v>
      </c>
      <c r="D10266" s="884" t="s">
        <v>28605</v>
      </c>
      <c r="E10266" s="884" t="s">
        <v>34562</v>
      </c>
      <c r="F10266" s="884" t="s">
        <v>34562</v>
      </c>
    </row>
    <row r="10267" customFormat="false" ht="15" hidden="false" customHeight="false" outlineLevel="0" collapsed="false">
      <c r="A10267" s="884" t="s">
        <v>28603</v>
      </c>
      <c r="B10267" s="884" t="n">
        <v>6013</v>
      </c>
      <c r="C10267" s="885" t="s">
        <v>34563</v>
      </c>
      <c r="D10267" s="884" t="s">
        <v>28605</v>
      </c>
      <c r="E10267" s="884" t="s">
        <v>34564</v>
      </c>
      <c r="F10267" s="884" t="s">
        <v>34564</v>
      </c>
    </row>
    <row r="10268" customFormat="false" ht="15" hidden="false" customHeight="false" outlineLevel="0" collapsed="false">
      <c r="A10268" s="884" t="s">
        <v>28603</v>
      </c>
      <c r="B10268" s="884" t="n">
        <v>6015</v>
      </c>
      <c r="C10268" s="885" t="s">
        <v>34565</v>
      </c>
      <c r="D10268" s="884" t="s">
        <v>28605</v>
      </c>
      <c r="E10268" s="884" t="s">
        <v>34566</v>
      </c>
      <c r="F10268" s="884" t="s">
        <v>34566</v>
      </c>
    </row>
    <row r="10269" customFormat="false" ht="15" hidden="false" customHeight="false" outlineLevel="0" collapsed="false">
      <c r="A10269" s="884" t="s">
        <v>28603</v>
      </c>
      <c r="B10269" s="884" t="n">
        <v>6014</v>
      </c>
      <c r="C10269" s="885" t="s">
        <v>34567</v>
      </c>
      <c r="D10269" s="884" t="s">
        <v>28605</v>
      </c>
      <c r="E10269" s="884" t="s">
        <v>34568</v>
      </c>
      <c r="F10269" s="884" t="s">
        <v>34568</v>
      </c>
    </row>
    <row r="10270" customFormat="false" ht="15" hidden="false" customHeight="false" outlineLevel="0" collapsed="false">
      <c r="A10270" s="884" t="s">
        <v>28603</v>
      </c>
      <c r="B10270" s="884" t="n">
        <v>6006</v>
      </c>
      <c r="C10270" s="885" t="s">
        <v>34569</v>
      </c>
      <c r="D10270" s="884" t="s">
        <v>28605</v>
      </c>
      <c r="E10270" s="884" t="s">
        <v>18981</v>
      </c>
      <c r="F10270" s="884" t="s">
        <v>18981</v>
      </c>
    </row>
    <row r="10271" customFormat="false" ht="15" hidden="false" customHeight="false" outlineLevel="0" collapsed="false">
      <c r="A10271" s="884" t="s">
        <v>28603</v>
      </c>
      <c r="B10271" s="884" t="n">
        <v>6005</v>
      </c>
      <c r="C10271" s="885" t="s">
        <v>34570</v>
      </c>
      <c r="D10271" s="884" t="s">
        <v>28605</v>
      </c>
      <c r="E10271" s="884" t="s">
        <v>12555</v>
      </c>
      <c r="F10271" s="884" t="s">
        <v>12555</v>
      </c>
    </row>
    <row r="10272" customFormat="false" ht="15" hidden="false" customHeight="false" outlineLevel="0" collapsed="false">
      <c r="A10272" s="884" t="s">
        <v>28603</v>
      </c>
      <c r="B10272" s="884" t="n">
        <v>11756</v>
      </c>
      <c r="C10272" s="885" t="s">
        <v>34571</v>
      </c>
      <c r="D10272" s="884" t="s">
        <v>28605</v>
      </c>
      <c r="E10272" s="884" t="s">
        <v>25938</v>
      </c>
      <c r="F10272" s="884" t="s">
        <v>25938</v>
      </c>
    </row>
    <row r="10273" customFormat="false" ht="23.25" hidden="false" customHeight="false" outlineLevel="0" collapsed="false">
      <c r="A10273" s="884" t="s">
        <v>28603</v>
      </c>
      <c r="B10273" s="884" t="n">
        <v>10904</v>
      </c>
      <c r="C10273" s="885" t="s">
        <v>34572</v>
      </c>
      <c r="D10273" s="884" t="s">
        <v>28605</v>
      </c>
      <c r="E10273" s="884" t="s">
        <v>34573</v>
      </c>
      <c r="F10273" s="884" t="s">
        <v>34573</v>
      </c>
    </row>
    <row r="10274" customFormat="false" ht="15" hidden="false" customHeight="false" outlineLevel="0" collapsed="false">
      <c r="A10274" s="884" t="s">
        <v>28603</v>
      </c>
      <c r="B10274" s="884" t="n">
        <v>11752</v>
      </c>
      <c r="C10274" s="885" t="s">
        <v>34574</v>
      </c>
      <c r="D10274" s="884" t="s">
        <v>28605</v>
      </c>
      <c r="E10274" s="884" t="s">
        <v>21238</v>
      </c>
      <c r="F10274" s="884" t="s">
        <v>21238</v>
      </c>
    </row>
    <row r="10275" customFormat="false" ht="15" hidden="false" customHeight="false" outlineLevel="0" collapsed="false">
      <c r="A10275" s="884" t="s">
        <v>28603</v>
      </c>
      <c r="B10275" s="884" t="n">
        <v>11753</v>
      </c>
      <c r="C10275" s="885" t="s">
        <v>34575</v>
      </c>
      <c r="D10275" s="884" t="s">
        <v>28605</v>
      </c>
      <c r="E10275" s="884" t="s">
        <v>13654</v>
      </c>
      <c r="F10275" s="884" t="s">
        <v>13654</v>
      </c>
    </row>
    <row r="10276" customFormat="false" ht="15" hidden="false" customHeight="false" outlineLevel="0" collapsed="false">
      <c r="A10276" s="884" t="s">
        <v>28603</v>
      </c>
      <c r="B10276" s="884" t="n">
        <v>6021</v>
      </c>
      <c r="C10276" s="885" t="s">
        <v>34576</v>
      </c>
      <c r="D10276" s="884" t="s">
        <v>28605</v>
      </c>
      <c r="E10276" s="884" t="s">
        <v>34577</v>
      </c>
      <c r="F10276" s="884" t="s">
        <v>34577</v>
      </c>
    </row>
    <row r="10277" customFormat="false" ht="15" hidden="false" customHeight="false" outlineLevel="0" collapsed="false">
      <c r="A10277" s="884" t="s">
        <v>28603</v>
      </c>
      <c r="B10277" s="884" t="n">
        <v>6024</v>
      </c>
      <c r="C10277" s="885" t="s">
        <v>34578</v>
      </c>
      <c r="D10277" s="884" t="s">
        <v>28605</v>
      </c>
      <c r="E10277" s="884" t="s">
        <v>10249</v>
      </c>
      <c r="F10277" s="884" t="s">
        <v>10249</v>
      </c>
    </row>
    <row r="10278" customFormat="false" ht="15" hidden="false" customHeight="false" outlineLevel="0" collapsed="false">
      <c r="A10278" s="884" t="s">
        <v>28603</v>
      </c>
      <c r="B10278" s="884" t="n">
        <v>38379</v>
      </c>
      <c r="C10278" s="885" t="s">
        <v>34579</v>
      </c>
      <c r="D10278" s="884" t="s">
        <v>28683</v>
      </c>
      <c r="E10278" s="884" t="s">
        <v>9153</v>
      </c>
      <c r="F10278" s="884" t="s">
        <v>9153</v>
      </c>
    </row>
    <row r="10279" customFormat="false" ht="15" hidden="false" customHeight="false" outlineLevel="0" collapsed="false">
      <c r="A10279" s="884" t="s">
        <v>28603</v>
      </c>
      <c r="B10279" s="884" t="n">
        <v>13897</v>
      </c>
      <c r="C10279" s="885" t="s">
        <v>34580</v>
      </c>
      <c r="D10279" s="884" t="s">
        <v>28605</v>
      </c>
      <c r="E10279" s="884" t="s">
        <v>34581</v>
      </c>
      <c r="F10279" s="884" t="s">
        <v>34581</v>
      </c>
    </row>
    <row r="10280" customFormat="false" ht="15" hidden="false" customHeight="false" outlineLevel="0" collapsed="false">
      <c r="A10280" s="884" t="s">
        <v>28603</v>
      </c>
      <c r="B10280" s="884" t="n">
        <v>10640</v>
      </c>
      <c r="C10280" s="885" t="s">
        <v>34582</v>
      </c>
      <c r="D10280" s="884" t="s">
        <v>28605</v>
      </c>
      <c r="E10280" s="884" t="s">
        <v>34583</v>
      </c>
      <c r="F10280" s="884" t="s">
        <v>34583</v>
      </c>
    </row>
    <row r="10281" customFormat="false" ht="15" hidden="false" customHeight="false" outlineLevel="0" collapsed="false">
      <c r="A10281" s="884" t="s">
        <v>28603</v>
      </c>
      <c r="B10281" s="884" t="n">
        <v>11086</v>
      </c>
      <c r="C10281" s="885" t="s">
        <v>34584</v>
      </c>
      <c r="D10281" s="884" t="s">
        <v>28626</v>
      </c>
      <c r="E10281" s="884" t="s">
        <v>29366</v>
      </c>
      <c r="F10281" s="884" t="s">
        <v>29366</v>
      </c>
    </row>
    <row r="10282" customFormat="false" ht="15" hidden="false" customHeight="false" outlineLevel="0" collapsed="false">
      <c r="A10282" s="884" t="s">
        <v>28603</v>
      </c>
      <c r="B10282" s="884" t="n">
        <v>34356</v>
      </c>
      <c r="C10282" s="885" t="s">
        <v>34585</v>
      </c>
      <c r="D10282" s="884" t="s">
        <v>28689</v>
      </c>
      <c r="E10282" s="884" t="s">
        <v>11612</v>
      </c>
      <c r="F10282" s="884" t="s">
        <v>11612</v>
      </c>
    </row>
    <row r="10283" customFormat="false" ht="15" hidden="false" customHeight="false" outlineLevel="0" collapsed="false">
      <c r="A10283" s="884" t="s">
        <v>28603</v>
      </c>
      <c r="B10283" s="884" t="n">
        <v>34357</v>
      </c>
      <c r="C10283" s="885" t="s">
        <v>34586</v>
      </c>
      <c r="D10283" s="884" t="s">
        <v>28689</v>
      </c>
      <c r="E10283" s="884" t="s">
        <v>27336</v>
      </c>
      <c r="F10283" s="884" t="s">
        <v>27336</v>
      </c>
    </row>
    <row r="10284" customFormat="false" ht="15" hidden="false" customHeight="false" outlineLevel="0" collapsed="false">
      <c r="A10284" s="884" t="s">
        <v>28603</v>
      </c>
      <c r="B10284" s="884" t="n">
        <v>37329</v>
      </c>
      <c r="C10284" s="885" t="s">
        <v>34587</v>
      </c>
      <c r="D10284" s="884" t="s">
        <v>28689</v>
      </c>
      <c r="E10284" s="884" t="s">
        <v>18947</v>
      </c>
      <c r="F10284" s="884" t="s">
        <v>18947</v>
      </c>
    </row>
    <row r="10285" customFormat="false" ht="15" hidden="false" customHeight="false" outlineLevel="0" collapsed="false">
      <c r="A10285" s="884" t="s">
        <v>28603</v>
      </c>
      <c r="B10285" s="884" t="n">
        <v>37398</v>
      </c>
      <c r="C10285" s="885" t="s">
        <v>34588</v>
      </c>
      <c r="D10285" s="884" t="s">
        <v>28689</v>
      </c>
      <c r="E10285" s="884" t="s">
        <v>19621</v>
      </c>
      <c r="F10285" s="884" t="s">
        <v>19621</v>
      </c>
    </row>
    <row r="10286" customFormat="false" ht="15" hidden="false" customHeight="false" outlineLevel="0" collapsed="false">
      <c r="A10286" s="884" t="s">
        <v>28603</v>
      </c>
      <c r="B10286" s="884" t="n">
        <v>2510</v>
      </c>
      <c r="C10286" s="885" t="s">
        <v>34589</v>
      </c>
      <c r="D10286" s="884" t="s">
        <v>28605</v>
      </c>
      <c r="E10286" s="884" t="s">
        <v>20414</v>
      </c>
      <c r="F10286" s="884" t="s">
        <v>20414</v>
      </c>
    </row>
    <row r="10287" customFormat="false" ht="23.25" hidden="false" customHeight="false" outlineLevel="0" collapsed="false">
      <c r="A10287" s="884" t="s">
        <v>28603</v>
      </c>
      <c r="B10287" s="884" t="n">
        <v>12359</v>
      </c>
      <c r="C10287" s="885" t="s">
        <v>34590</v>
      </c>
      <c r="D10287" s="884" t="s">
        <v>28605</v>
      </c>
      <c r="E10287" s="884" t="s">
        <v>10543</v>
      </c>
      <c r="F10287" s="884" t="s">
        <v>10543</v>
      </c>
    </row>
    <row r="10288" customFormat="false" ht="15" hidden="false" customHeight="false" outlineLevel="0" collapsed="false">
      <c r="A10288" s="884" t="s">
        <v>28603</v>
      </c>
      <c r="B10288" s="884" t="n">
        <v>5320</v>
      </c>
      <c r="C10288" s="885" t="s">
        <v>34591</v>
      </c>
      <c r="D10288" s="884" t="s">
        <v>28692</v>
      </c>
      <c r="E10288" s="884" t="s">
        <v>11404</v>
      </c>
      <c r="F10288" s="884" t="s">
        <v>11404</v>
      </c>
    </row>
    <row r="10289" customFormat="false" ht="15" hidden="false" customHeight="false" outlineLevel="0" collapsed="false">
      <c r="A10289" s="884" t="s">
        <v>28603</v>
      </c>
      <c r="B10289" s="884" t="n">
        <v>7353</v>
      </c>
      <c r="C10289" s="885" t="s">
        <v>34592</v>
      </c>
      <c r="D10289" s="884" t="s">
        <v>28692</v>
      </c>
      <c r="E10289" s="884" t="s">
        <v>33864</v>
      </c>
      <c r="F10289" s="884" t="s">
        <v>33864</v>
      </c>
    </row>
    <row r="10290" customFormat="false" ht="15" hidden="false" customHeight="false" outlineLevel="0" collapsed="false">
      <c r="A10290" s="884" t="s">
        <v>28603</v>
      </c>
      <c r="B10290" s="884" t="n">
        <v>36144</v>
      </c>
      <c r="C10290" s="885" t="s">
        <v>34593</v>
      </c>
      <c r="D10290" s="884" t="s">
        <v>28605</v>
      </c>
      <c r="E10290" s="884" t="s">
        <v>28910</v>
      </c>
      <c r="F10290" s="884" t="s">
        <v>28910</v>
      </c>
    </row>
    <row r="10291" customFormat="false" ht="15" hidden="false" customHeight="false" outlineLevel="0" collapsed="false">
      <c r="A10291" s="884" t="s">
        <v>28603</v>
      </c>
      <c r="B10291" s="884" t="n">
        <v>10518</v>
      </c>
      <c r="C10291" s="885" t="s">
        <v>34594</v>
      </c>
      <c r="D10291" s="884" t="s">
        <v>28605</v>
      </c>
      <c r="E10291" s="884" t="s">
        <v>20872</v>
      </c>
      <c r="F10291" s="884" t="s">
        <v>20872</v>
      </c>
    </row>
    <row r="10292" customFormat="false" ht="34.5" hidden="false" customHeight="false" outlineLevel="0" collapsed="false">
      <c r="A10292" s="884" t="s">
        <v>28603</v>
      </c>
      <c r="B10292" s="884" t="n">
        <v>36530</v>
      </c>
      <c r="C10292" s="885" t="s">
        <v>34595</v>
      </c>
      <c r="D10292" s="884" t="s">
        <v>28605</v>
      </c>
      <c r="E10292" s="884" t="s">
        <v>34596</v>
      </c>
      <c r="F10292" s="884" t="s">
        <v>34596</v>
      </c>
    </row>
    <row r="10293" customFormat="false" ht="34.5" hidden="false" customHeight="false" outlineLevel="0" collapsed="false">
      <c r="A10293" s="884" t="s">
        <v>28603</v>
      </c>
      <c r="B10293" s="884" t="n">
        <v>6046</v>
      </c>
      <c r="C10293" s="885" t="s">
        <v>34597</v>
      </c>
      <c r="D10293" s="884" t="s">
        <v>28605</v>
      </c>
      <c r="E10293" s="884" t="s">
        <v>34598</v>
      </c>
      <c r="F10293" s="884" t="s">
        <v>34598</v>
      </c>
    </row>
    <row r="10294" customFormat="false" ht="34.5" hidden="false" customHeight="false" outlineLevel="0" collapsed="false">
      <c r="A10294" s="884" t="s">
        <v>28603</v>
      </c>
      <c r="B10294" s="884" t="n">
        <v>36531</v>
      </c>
      <c r="C10294" s="885" t="s">
        <v>34599</v>
      </c>
      <c r="D10294" s="884" t="s">
        <v>28605</v>
      </c>
      <c r="E10294" s="884" t="s">
        <v>34600</v>
      </c>
      <c r="F10294" s="884" t="s">
        <v>34600</v>
      </c>
    </row>
    <row r="10295" customFormat="false" ht="15" hidden="false" customHeight="false" outlineLevel="0" collapsed="false">
      <c r="A10295" s="884" t="s">
        <v>28603</v>
      </c>
      <c r="B10295" s="884" t="n">
        <v>34684</v>
      </c>
      <c r="C10295" s="885" t="s">
        <v>34601</v>
      </c>
      <c r="D10295" s="884" t="s">
        <v>28617</v>
      </c>
      <c r="E10295" s="884" t="s">
        <v>34602</v>
      </c>
      <c r="F10295" s="884" t="s">
        <v>34602</v>
      </c>
    </row>
    <row r="10296" customFormat="false" ht="15" hidden="false" customHeight="false" outlineLevel="0" collapsed="false">
      <c r="A10296" s="884" t="s">
        <v>28603</v>
      </c>
      <c r="B10296" s="884" t="n">
        <v>34683</v>
      </c>
      <c r="C10296" s="885" t="s">
        <v>34603</v>
      </c>
      <c r="D10296" s="884" t="s">
        <v>28617</v>
      </c>
      <c r="E10296" s="884" t="s">
        <v>34604</v>
      </c>
      <c r="F10296" s="884" t="s">
        <v>34604</v>
      </c>
    </row>
    <row r="10297" customFormat="false" ht="23.25" hidden="false" customHeight="false" outlineLevel="0" collapsed="false">
      <c r="A10297" s="884" t="s">
        <v>28603</v>
      </c>
      <c r="B10297" s="884" t="n">
        <v>533</v>
      </c>
      <c r="C10297" s="885" t="s">
        <v>34605</v>
      </c>
      <c r="D10297" s="884" t="s">
        <v>28617</v>
      </c>
      <c r="E10297" s="884" t="s">
        <v>34606</v>
      </c>
      <c r="F10297" s="884" t="s">
        <v>34606</v>
      </c>
    </row>
    <row r="10298" customFormat="false" ht="15" hidden="false" customHeight="false" outlineLevel="0" collapsed="false">
      <c r="A10298" s="884" t="s">
        <v>28603</v>
      </c>
      <c r="B10298" s="884" t="n">
        <v>10515</v>
      </c>
      <c r="C10298" s="885" t="s">
        <v>34607</v>
      </c>
      <c r="D10298" s="884" t="s">
        <v>28617</v>
      </c>
      <c r="E10298" s="884" t="s">
        <v>25289</v>
      </c>
      <c r="F10298" s="884" t="s">
        <v>25289</v>
      </c>
    </row>
    <row r="10299" customFormat="false" ht="15" hidden="false" customHeight="false" outlineLevel="0" collapsed="false">
      <c r="A10299" s="884" t="s">
        <v>28603</v>
      </c>
      <c r="B10299" s="884" t="n">
        <v>536</v>
      </c>
      <c r="C10299" s="885" t="s">
        <v>34608</v>
      </c>
      <c r="D10299" s="884" t="s">
        <v>28617</v>
      </c>
      <c r="E10299" s="884" t="s">
        <v>31284</v>
      </c>
      <c r="F10299" s="884" t="s">
        <v>31284</v>
      </c>
    </row>
    <row r="10300" customFormat="false" ht="15" hidden="false" customHeight="false" outlineLevel="0" collapsed="false">
      <c r="A10300" s="884" t="s">
        <v>28603</v>
      </c>
      <c r="B10300" s="884" t="n">
        <v>153</v>
      </c>
      <c r="C10300" s="885" t="s">
        <v>34609</v>
      </c>
      <c r="D10300" s="884" t="s">
        <v>28692</v>
      </c>
      <c r="E10300" s="884" t="s">
        <v>34610</v>
      </c>
      <c r="F10300" s="884" t="s">
        <v>34610</v>
      </c>
    </row>
    <row r="10301" customFormat="false" ht="15" hidden="false" customHeight="false" outlineLevel="0" collapsed="false">
      <c r="A10301" s="884" t="s">
        <v>28603</v>
      </c>
      <c r="B10301" s="884" t="n">
        <v>34682</v>
      </c>
      <c r="C10301" s="885" t="s">
        <v>34611</v>
      </c>
      <c r="D10301" s="884" t="s">
        <v>28617</v>
      </c>
      <c r="E10301" s="884" t="s">
        <v>32006</v>
      </c>
      <c r="F10301" s="884" t="s">
        <v>32006</v>
      </c>
    </row>
    <row r="10302" customFormat="false" ht="15" hidden="false" customHeight="false" outlineLevel="0" collapsed="false">
      <c r="A10302" s="884" t="s">
        <v>28603</v>
      </c>
      <c r="B10302" s="884" t="n">
        <v>20205</v>
      </c>
      <c r="C10302" s="885" t="s">
        <v>34612</v>
      </c>
      <c r="D10302" s="884" t="s">
        <v>28683</v>
      </c>
      <c r="E10302" s="884" t="s">
        <v>9823</v>
      </c>
      <c r="F10302" s="884" t="s">
        <v>9823</v>
      </c>
    </row>
    <row r="10303" customFormat="false" ht="15" hidden="false" customHeight="false" outlineLevel="0" collapsed="false">
      <c r="A10303" s="884" t="s">
        <v>28603</v>
      </c>
      <c r="B10303" s="884" t="n">
        <v>4408</v>
      </c>
      <c r="C10303" s="885" t="s">
        <v>34613</v>
      </c>
      <c r="D10303" s="884" t="s">
        <v>28683</v>
      </c>
      <c r="E10303" s="884" t="s">
        <v>9823</v>
      </c>
      <c r="F10303" s="884" t="s">
        <v>9823</v>
      </c>
    </row>
    <row r="10304" customFormat="false" ht="15" hidden="false" customHeight="false" outlineLevel="0" collapsed="false">
      <c r="A10304" s="884" t="s">
        <v>28603</v>
      </c>
      <c r="B10304" s="884" t="n">
        <v>4412</v>
      </c>
      <c r="C10304" s="885" t="s">
        <v>34614</v>
      </c>
      <c r="D10304" s="884" t="s">
        <v>28683</v>
      </c>
      <c r="E10304" s="884" t="s">
        <v>27122</v>
      </c>
      <c r="F10304" s="884" t="s">
        <v>27122</v>
      </c>
    </row>
    <row r="10305" customFormat="false" ht="15" hidden="false" customHeight="false" outlineLevel="0" collapsed="false">
      <c r="A10305" s="884" t="s">
        <v>28603</v>
      </c>
      <c r="B10305" s="884" t="n">
        <v>10559</v>
      </c>
      <c r="C10305" s="885" t="s">
        <v>34615</v>
      </c>
      <c r="D10305" s="884" t="s">
        <v>28605</v>
      </c>
      <c r="E10305" s="884" t="s">
        <v>34616</v>
      </c>
      <c r="F10305" s="884" t="s">
        <v>34616</v>
      </c>
    </row>
    <row r="10306" customFormat="false" ht="15" hidden="false" customHeight="false" outlineLevel="0" collapsed="false">
      <c r="A10306" s="884" t="s">
        <v>28603</v>
      </c>
      <c r="B10306" s="884" t="n">
        <v>10664</v>
      </c>
      <c r="C10306" s="885" t="s">
        <v>34617</v>
      </c>
      <c r="D10306" s="884" t="s">
        <v>28605</v>
      </c>
      <c r="E10306" s="884" t="s">
        <v>34618</v>
      </c>
      <c r="F10306" s="884" t="s">
        <v>34618</v>
      </c>
    </row>
    <row r="10307" customFormat="false" ht="15" hidden="false" customHeight="false" outlineLevel="0" collapsed="false">
      <c r="A10307" s="884" t="s">
        <v>28603</v>
      </c>
      <c r="B10307" s="884" t="n">
        <v>36250</v>
      </c>
      <c r="C10307" s="885" t="s">
        <v>34619</v>
      </c>
      <c r="D10307" s="884" t="s">
        <v>28683</v>
      </c>
      <c r="E10307" s="884" t="s">
        <v>9794</v>
      </c>
      <c r="F10307" s="884" t="s">
        <v>9794</v>
      </c>
    </row>
    <row r="10308" customFormat="false" ht="15" hidden="false" customHeight="false" outlineLevel="0" collapsed="false">
      <c r="A10308" s="884" t="s">
        <v>28603</v>
      </c>
      <c r="B10308" s="884" t="n">
        <v>10857</v>
      </c>
      <c r="C10308" s="885" t="s">
        <v>34620</v>
      </c>
      <c r="D10308" s="884" t="s">
        <v>28683</v>
      </c>
      <c r="E10308" s="884" t="s">
        <v>15758</v>
      </c>
      <c r="F10308" s="884" t="s">
        <v>15758</v>
      </c>
    </row>
    <row r="10309" customFormat="false" ht="15" hidden="false" customHeight="false" outlineLevel="0" collapsed="false">
      <c r="A10309" s="884" t="s">
        <v>28603</v>
      </c>
      <c r="B10309" s="884" t="n">
        <v>4803</v>
      </c>
      <c r="C10309" s="885" t="s">
        <v>34621</v>
      </c>
      <c r="D10309" s="884" t="s">
        <v>28683</v>
      </c>
      <c r="E10309" s="884" t="s">
        <v>13731</v>
      </c>
      <c r="F10309" s="884" t="s">
        <v>13731</v>
      </c>
    </row>
    <row r="10310" customFormat="false" ht="15" hidden="false" customHeight="false" outlineLevel="0" collapsed="false">
      <c r="A10310" s="884" t="s">
        <v>28603</v>
      </c>
      <c r="B10310" s="884" t="n">
        <v>6186</v>
      </c>
      <c r="C10310" s="885" t="s">
        <v>34622</v>
      </c>
      <c r="D10310" s="884" t="s">
        <v>28683</v>
      </c>
      <c r="E10310" s="884" t="s">
        <v>22096</v>
      </c>
      <c r="F10310" s="884" t="s">
        <v>22096</v>
      </c>
    </row>
    <row r="10311" customFormat="false" ht="15" hidden="false" customHeight="false" outlineLevel="0" collapsed="false">
      <c r="A10311" s="884" t="s">
        <v>28603</v>
      </c>
      <c r="B10311" s="884" t="n">
        <v>4829</v>
      </c>
      <c r="C10311" s="885" t="s">
        <v>34623</v>
      </c>
      <c r="D10311" s="884" t="s">
        <v>28683</v>
      </c>
      <c r="E10311" s="884" t="s">
        <v>20745</v>
      </c>
      <c r="F10311" s="884" t="s">
        <v>20745</v>
      </c>
    </row>
    <row r="10312" customFormat="false" ht="15" hidden="false" customHeight="false" outlineLevel="0" collapsed="false">
      <c r="A10312" s="884" t="s">
        <v>28603</v>
      </c>
      <c r="B10312" s="884" t="n">
        <v>39829</v>
      </c>
      <c r="C10312" s="885" t="s">
        <v>34624</v>
      </c>
      <c r="D10312" s="884" t="s">
        <v>28683</v>
      </c>
      <c r="E10312" s="884" t="s">
        <v>16741</v>
      </c>
      <c r="F10312" s="884" t="s">
        <v>16741</v>
      </c>
    </row>
    <row r="10313" customFormat="false" ht="23.25" hidden="false" customHeight="false" outlineLevel="0" collapsed="false">
      <c r="A10313" s="884" t="s">
        <v>28603</v>
      </c>
      <c r="B10313" s="884" t="n">
        <v>20231</v>
      </c>
      <c r="C10313" s="885" t="s">
        <v>34625</v>
      </c>
      <c r="D10313" s="884" t="s">
        <v>28683</v>
      </c>
      <c r="E10313" s="884" t="s">
        <v>34626</v>
      </c>
      <c r="F10313" s="884" t="s">
        <v>34626</v>
      </c>
    </row>
    <row r="10314" customFormat="false" ht="15" hidden="false" customHeight="false" outlineLevel="0" collapsed="false">
      <c r="A10314" s="884" t="s">
        <v>28603</v>
      </c>
      <c r="B10314" s="884" t="n">
        <v>4804</v>
      </c>
      <c r="C10314" s="885" t="s">
        <v>34627</v>
      </c>
      <c r="D10314" s="884" t="s">
        <v>28683</v>
      </c>
      <c r="E10314" s="884" t="s">
        <v>9083</v>
      </c>
      <c r="F10314" s="884" t="s">
        <v>9083</v>
      </c>
    </row>
    <row r="10315" customFormat="false" ht="15" hidden="false" customHeight="false" outlineLevel="0" collapsed="false">
      <c r="A10315" s="884" t="s">
        <v>28603</v>
      </c>
      <c r="B10315" s="884" t="n">
        <v>34680</v>
      </c>
      <c r="C10315" s="885" t="s">
        <v>34628</v>
      </c>
      <c r="D10315" s="884" t="s">
        <v>28683</v>
      </c>
      <c r="E10315" s="884" t="s">
        <v>34629</v>
      </c>
      <c r="F10315" s="884" t="s">
        <v>34629</v>
      </c>
    </row>
    <row r="10316" customFormat="false" ht="15" hidden="false" customHeight="false" outlineLevel="0" collapsed="false">
      <c r="A10316" s="884" t="s">
        <v>28603</v>
      </c>
      <c r="B10316" s="884" t="n">
        <v>11573</v>
      </c>
      <c r="C10316" s="885" t="s">
        <v>34630</v>
      </c>
      <c r="D10316" s="884" t="s">
        <v>28605</v>
      </c>
      <c r="E10316" s="884" t="s">
        <v>10202</v>
      </c>
      <c r="F10316" s="884" t="s">
        <v>10202</v>
      </c>
    </row>
    <row r="10317" customFormat="false" ht="15" hidden="false" customHeight="false" outlineLevel="0" collapsed="false">
      <c r="A10317" s="884" t="s">
        <v>28603</v>
      </c>
      <c r="B10317" s="884" t="n">
        <v>38401</v>
      </c>
      <c r="C10317" s="885" t="s">
        <v>34631</v>
      </c>
      <c r="D10317" s="884" t="s">
        <v>28605</v>
      </c>
      <c r="E10317" s="884" t="s">
        <v>12562</v>
      </c>
      <c r="F10317" s="884" t="s">
        <v>12562</v>
      </c>
    </row>
    <row r="10318" customFormat="false" ht="23.25" hidden="false" customHeight="false" outlineLevel="0" collapsed="false">
      <c r="A10318" s="884" t="s">
        <v>28603</v>
      </c>
      <c r="B10318" s="884" t="n">
        <v>38179</v>
      </c>
      <c r="C10318" s="885" t="s">
        <v>34632</v>
      </c>
      <c r="D10318" s="884" t="s">
        <v>28605</v>
      </c>
      <c r="E10318" s="884" t="s">
        <v>34633</v>
      </c>
      <c r="F10318" s="884" t="s">
        <v>34633</v>
      </c>
    </row>
    <row r="10319" customFormat="false" ht="15" hidden="false" customHeight="false" outlineLevel="0" collapsed="false">
      <c r="A10319" s="884" t="s">
        <v>28603</v>
      </c>
      <c r="B10319" s="884" t="n">
        <v>11575</v>
      </c>
      <c r="C10319" s="885" t="s">
        <v>34634</v>
      </c>
      <c r="D10319" s="884" t="s">
        <v>28605</v>
      </c>
      <c r="E10319" s="884" t="s">
        <v>34635</v>
      </c>
      <c r="F10319" s="884" t="s">
        <v>34635</v>
      </c>
    </row>
    <row r="10320" customFormat="false" ht="15" hidden="false" customHeight="false" outlineLevel="0" collapsed="false">
      <c r="A10320" s="884" t="s">
        <v>28603</v>
      </c>
      <c r="B10320" s="884" t="n">
        <v>20256</v>
      </c>
      <c r="C10320" s="885" t="s">
        <v>34636</v>
      </c>
      <c r="D10320" s="884" t="s">
        <v>28605</v>
      </c>
      <c r="E10320" s="884" t="s">
        <v>10298</v>
      </c>
      <c r="F10320" s="884" t="s">
        <v>10298</v>
      </c>
    </row>
    <row r="10321" customFormat="false" ht="23.25" hidden="false" customHeight="false" outlineLevel="0" collapsed="false">
      <c r="A10321" s="884" t="s">
        <v>28603</v>
      </c>
      <c r="B10321" s="884" t="n">
        <v>14511</v>
      </c>
      <c r="C10321" s="885" t="s">
        <v>34637</v>
      </c>
      <c r="D10321" s="884" t="s">
        <v>28605</v>
      </c>
      <c r="E10321" s="884" t="s">
        <v>34638</v>
      </c>
      <c r="F10321" s="884" t="s">
        <v>34638</v>
      </c>
    </row>
    <row r="10322" customFormat="false" ht="23.25" hidden="false" customHeight="false" outlineLevel="0" collapsed="false">
      <c r="A10322" s="884" t="s">
        <v>28603</v>
      </c>
      <c r="B10322" s="884" t="n">
        <v>10642</v>
      </c>
      <c r="C10322" s="885" t="s">
        <v>34639</v>
      </c>
      <c r="D10322" s="884" t="s">
        <v>28605</v>
      </c>
      <c r="E10322" s="884" t="s">
        <v>34640</v>
      </c>
      <c r="F10322" s="884" t="s">
        <v>34640</v>
      </c>
    </row>
    <row r="10323" customFormat="false" ht="23.25" hidden="false" customHeight="false" outlineLevel="0" collapsed="false">
      <c r="A10323" s="884" t="s">
        <v>28603</v>
      </c>
      <c r="B10323" s="884" t="n">
        <v>14489</v>
      </c>
      <c r="C10323" s="885" t="s">
        <v>34641</v>
      </c>
      <c r="D10323" s="884" t="s">
        <v>28605</v>
      </c>
      <c r="E10323" s="884" t="s">
        <v>34642</v>
      </c>
      <c r="F10323" s="884" t="s">
        <v>34642</v>
      </c>
    </row>
    <row r="10324" customFormat="false" ht="23.25" hidden="false" customHeight="false" outlineLevel="0" collapsed="false">
      <c r="A10324" s="884" t="s">
        <v>28603</v>
      </c>
      <c r="B10324" s="884" t="n">
        <v>14513</v>
      </c>
      <c r="C10324" s="885" t="s">
        <v>34643</v>
      </c>
      <c r="D10324" s="884" t="s">
        <v>28605</v>
      </c>
      <c r="E10324" s="884" t="s">
        <v>34644</v>
      </c>
      <c r="F10324" s="884" t="s">
        <v>34644</v>
      </c>
    </row>
    <row r="10325" customFormat="false" ht="23.25" hidden="false" customHeight="false" outlineLevel="0" collapsed="false">
      <c r="A10325" s="884" t="s">
        <v>28603</v>
      </c>
      <c r="B10325" s="884" t="n">
        <v>13600</v>
      </c>
      <c r="C10325" s="885" t="s">
        <v>34645</v>
      </c>
      <c r="D10325" s="884" t="s">
        <v>28605</v>
      </c>
      <c r="E10325" s="884" t="s">
        <v>34646</v>
      </c>
      <c r="F10325" s="884" t="s">
        <v>34646</v>
      </c>
    </row>
    <row r="10326" customFormat="false" ht="23.25" hidden="false" customHeight="false" outlineLevel="0" collapsed="false">
      <c r="A10326" s="884" t="s">
        <v>28603</v>
      </c>
      <c r="B10326" s="884" t="n">
        <v>10646</v>
      </c>
      <c r="C10326" s="885" t="s">
        <v>34647</v>
      </c>
      <c r="D10326" s="884" t="s">
        <v>28605</v>
      </c>
      <c r="E10326" s="884" t="s">
        <v>34648</v>
      </c>
      <c r="F10326" s="884" t="s">
        <v>34648</v>
      </c>
    </row>
    <row r="10327" customFormat="false" ht="23.25" hidden="false" customHeight="false" outlineLevel="0" collapsed="false">
      <c r="A10327" s="884" t="s">
        <v>28603</v>
      </c>
      <c r="B10327" s="884" t="n">
        <v>6070</v>
      </c>
      <c r="C10327" s="885" t="s">
        <v>34649</v>
      </c>
      <c r="D10327" s="884" t="s">
        <v>28605</v>
      </c>
      <c r="E10327" s="884" t="s">
        <v>34650</v>
      </c>
      <c r="F10327" s="884" t="s">
        <v>34650</v>
      </c>
    </row>
    <row r="10328" customFormat="false" ht="23.25" hidden="false" customHeight="false" outlineLevel="0" collapsed="false">
      <c r="A10328" s="884" t="s">
        <v>28603</v>
      </c>
      <c r="B10328" s="884" t="n">
        <v>6069</v>
      </c>
      <c r="C10328" s="885" t="s">
        <v>34651</v>
      </c>
      <c r="D10328" s="884" t="s">
        <v>28605</v>
      </c>
      <c r="E10328" s="884" t="s">
        <v>34652</v>
      </c>
      <c r="F10328" s="884" t="s">
        <v>34652</v>
      </c>
    </row>
    <row r="10329" customFormat="false" ht="23.25" hidden="false" customHeight="false" outlineLevel="0" collapsed="false">
      <c r="A10329" s="884" t="s">
        <v>28603</v>
      </c>
      <c r="B10329" s="884" t="n">
        <v>14626</v>
      </c>
      <c r="C10329" s="885" t="s">
        <v>34653</v>
      </c>
      <c r="D10329" s="884" t="s">
        <v>28605</v>
      </c>
      <c r="E10329" s="884" t="s">
        <v>34654</v>
      </c>
      <c r="F10329" s="884" t="s">
        <v>34654</v>
      </c>
    </row>
    <row r="10330" customFormat="false" ht="23.25" hidden="false" customHeight="false" outlineLevel="0" collapsed="false">
      <c r="A10330" s="884" t="s">
        <v>28603</v>
      </c>
      <c r="B10330" s="884" t="n">
        <v>6067</v>
      </c>
      <c r="C10330" s="885" t="s">
        <v>34655</v>
      </c>
      <c r="D10330" s="884" t="s">
        <v>28605</v>
      </c>
      <c r="E10330" s="884" t="s">
        <v>34656</v>
      </c>
      <c r="F10330" s="884" t="s">
        <v>34656</v>
      </c>
    </row>
    <row r="10331" customFormat="false" ht="15" hidden="false" customHeight="false" outlineLevel="0" collapsed="false">
      <c r="A10331" s="884" t="s">
        <v>28603</v>
      </c>
      <c r="B10331" s="884" t="n">
        <v>38393</v>
      </c>
      <c r="C10331" s="885" t="s">
        <v>34657</v>
      </c>
      <c r="D10331" s="884" t="s">
        <v>28605</v>
      </c>
      <c r="E10331" s="884" t="s">
        <v>11437</v>
      </c>
      <c r="F10331" s="884" t="s">
        <v>11437</v>
      </c>
    </row>
    <row r="10332" customFormat="false" ht="15" hidden="false" customHeight="false" outlineLevel="0" collapsed="false">
      <c r="A10332" s="884" t="s">
        <v>28603</v>
      </c>
      <c r="B10332" s="884" t="n">
        <v>38390</v>
      </c>
      <c r="C10332" s="885" t="s">
        <v>34658</v>
      </c>
      <c r="D10332" s="884" t="s">
        <v>28605</v>
      </c>
      <c r="E10332" s="884" t="s">
        <v>17954</v>
      </c>
      <c r="F10332" s="884" t="s">
        <v>17954</v>
      </c>
    </row>
    <row r="10333" customFormat="false" ht="15" hidden="false" customHeight="false" outlineLevel="0" collapsed="false">
      <c r="A10333" s="884" t="s">
        <v>28603</v>
      </c>
      <c r="B10333" s="884" t="n">
        <v>36532</v>
      </c>
      <c r="C10333" s="885" t="s">
        <v>34659</v>
      </c>
      <c r="D10333" s="884" t="s">
        <v>28605</v>
      </c>
      <c r="E10333" s="884" t="s">
        <v>34660</v>
      </c>
      <c r="F10333" s="884" t="s">
        <v>34660</v>
      </c>
    </row>
    <row r="10334" customFormat="false" ht="23.25" hidden="false" customHeight="false" outlineLevel="0" collapsed="false">
      <c r="A10334" s="884" t="s">
        <v>28603</v>
      </c>
      <c r="B10334" s="884" t="n">
        <v>11578</v>
      </c>
      <c r="C10334" s="885" t="s">
        <v>34661</v>
      </c>
      <c r="D10334" s="884" t="s">
        <v>28605</v>
      </c>
      <c r="E10334" s="884" t="s">
        <v>23456</v>
      </c>
      <c r="F10334" s="884" t="s">
        <v>23456</v>
      </c>
    </row>
    <row r="10335" customFormat="false" ht="23.25" hidden="false" customHeight="false" outlineLevel="0" collapsed="false">
      <c r="A10335" s="884" t="s">
        <v>28603</v>
      </c>
      <c r="B10335" s="884" t="n">
        <v>11577</v>
      </c>
      <c r="C10335" s="885" t="s">
        <v>34662</v>
      </c>
      <c r="D10335" s="884" t="s">
        <v>28605</v>
      </c>
      <c r="E10335" s="884" t="s">
        <v>30591</v>
      </c>
      <c r="F10335" s="884" t="s">
        <v>30591</v>
      </c>
    </row>
    <row r="10336" customFormat="false" ht="15" hidden="false" customHeight="false" outlineLevel="0" collapsed="false">
      <c r="A10336" s="884" t="s">
        <v>28603</v>
      </c>
      <c r="B10336" s="884" t="n">
        <v>1116</v>
      </c>
      <c r="C10336" s="885" t="s">
        <v>34663</v>
      </c>
      <c r="D10336" s="884" t="s">
        <v>28683</v>
      </c>
      <c r="E10336" s="884" t="s">
        <v>30104</v>
      </c>
      <c r="F10336" s="884" t="s">
        <v>30104</v>
      </c>
    </row>
    <row r="10337" customFormat="false" ht="15" hidden="false" customHeight="false" outlineLevel="0" collapsed="false">
      <c r="A10337" s="884" t="s">
        <v>28603</v>
      </c>
      <c r="B10337" s="884" t="n">
        <v>1115</v>
      </c>
      <c r="C10337" s="885" t="s">
        <v>34664</v>
      </c>
      <c r="D10337" s="884" t="s">
        <v>28683</v>
      </c>
      <c r="E10337" s="884" t="s">
        <v>34665</v>
      </c>
      <c r="F10337" s="884" t="s">
        <v>34665</v>
      </c>
    </row>
    <row r="10338" customFormat="false" ht="15" hidden="false" customHeight="false" outlineLevel="0" collapsed="false">
      <c r="A10338" s="884" t="s">
        <v>28603</v>
      </c>
      <c r="B10338" s="884" t="n">
        <v>1113</v>
      </c>
      <c r="C10338" s="885" t="s">
        <v>34666</v>
      </c>
      <c r="D10338" s="884" t="s">
        <v>28683</v>
      </c>
      <c r="E10338" s="884" t="s">
        <v>21516</v>
      </c>
      <c r="F10338" s="884" t="s">
        <v>21516</v>
      </c>
    </row>
    <row r="10339" customFormat="false" ht="15" hidden="false" customHeight="false" outlineLevel="0" collapsed="false">
      <c r="A10339" s="884" t="s">
        <v>28603</v>
      </c>
      <c r="B10339" s="884" t="n">
        <v>1114</v>
      </c>
      <c r="C10339" s="885" t="s">
        <v>34667</v>
      </c>
      <c r="D10339" s="884" t="s">
        <v>28683</v>
      </c>
      <c r="E10339" s="884" t="s">
        <v>21766</v>
      </c>
      <c r="F10339" s="884" t="s">
        <v>21766</v>
      </c>
    </row>
    <row r="10340" customFormat="false" ht="15" hidden="false" customHeight="false" outlineLevel="0" collapsed="false">
      <c r="A10340" s="884" t="s">
        <v>28603</v>
      </c>
      <c r="B10340" s="884" t="n">
        <v>40872</v>
      </c>
      <c r="C10340" s="885" t="s">
        <v>34668</v>
      </c>
      <c r="D10340" s="884" t="s">
        <v>28683</v>
      </c>
      <c r="E10340" s="884" t="s">
        <v>20946</v>
      </c>
      <c r="F10340" s="884" t="s">
        <v>20946</v>
      </c>
    </row>
    <row r="10341" customFormat="false" ht="15" hidden="false" customHeight="false" outlineLevel="0" collapsed="false">
      <c r="A10341" s="884" t="s">
        <v>28603</v>
      </c>
      <c r="B10341" s="884" t="n">
        <v>20214</v>
      </c>
      <c r="C10341" s="885" t="s">
        <v>34669</v>
      </c>
      <c r="D10341" s="884" t="s">
        <v>28605</v>
      </c>
      <c r="E10341" s="884" t="s">
        <v>18943</v>
      </c>
      <c r="F10341" s="884" t="s">
        <v>18943</v>
      </c>
    </row>
    <row r="10342" customFormat="false" ht="15" hidden="false" customHeight="false" outlineLevel="0" collapsed="false">
      <c r="A10342" s="884" t="s">
        <v>28603</v>
      </c>
      <c r="B10342" s="884" t="n">
        <v>11064</v>
      </c>
      <c r="C10342" s="885" t="s">
        <v>34670</v>
      </c>
      <c r="D10342" s="884" t="s">
        <v>28605</v>
      </c>
      <c r="E10342" s="884" t="s">
        <v>23178</v>
      </c>
      <c r="F10342" s="884" t="s">
        <v>23178</v>
      </c>
    </row>
    <row r="10343" customFormat="false" ht="23.25" hidden="false" customHeight="false" outlineLevel="0" collapsed="false">
      <c r="A10343" s="884" t="s">
        <v>28603</v>
      </c>
      <c r="B10343" s="884" t="n">
        <v>7237</v>
      </c>
      <c r="C10343" s="885" t="s">
        <v>34671</v>
      </c>
      <c r="D10343" s="884" t="s">
        <v>28605</v>
      </c>
      <c r="E10343" s="884" t="s">
        <v>28218</v>
      </c>
      <c r="F10343" s="884" t="s">
        <v>28218</v>
      </c>
    </row>
    <row r="10344" customFormat="false" ht="15" hidden="false" customHeight="false" outlineLevel="0" collapsed="false">
      <c r="A10344" s="884" t="s">
        <v>28603</v>
      </c>
      <c r="B10344" s="884" t="n">
        <v>16</v>
      </c>
      <c r="C10344" s="885" t="s">
        <v>34672</v>
      </c>
      <c r="D10344" s="884" t="s">
        <v>28689</v>
      </c>
      <c r="E10344" s="884" t="s">
        <v>15941</v>
      </c>
      <c r="F10344" s="884" t="s">
        <v>15941</v>
      </c>
    </row>
    <row r="10345" customFormat="false" ht="15" hidden="false" customHeight="false" outlineLevel="0" collapsed="false">
      <c r="A10345" s="884" t="s">
        <v>28603</v>
      </c>
      <c r="B10345" s="884" t="n">
        <v>11757</v>
      </c>
      <c r="C10345" s="885" t="s">
        <v>34673</v>
      </c>
      <c r="D10345" s="884" t="s">
        <v>28605</v>
      </c>
      <c r="E10345" s="884" t="s">
        <v>31288</v>
      </c>
      <c r="F10345" s="884" t="s">
        <v>31288</v>
      </c>
    </row>
    <row r="10346" customFormat="false" ht="15" hidden="false" customHeight="false" outlineLevel="0" collapsed="false">
      <c r="A10346" s="884" t="s">
        <v>28603</v>
      </c>
      <c r="B10346" s="884" t="n">
        <v>11758</v>
      </c>
      <c r="C10346" s="885" t="s">
        <v>34674</v>
      </c>
      <c r="D10346" s="884" t="s">
        <v>28605</v>
      </c>
      <c r="E10346" s="884" t="s">
        <v>12473</v>
      </c>
      <c r="F10346" s="884" t="s">
        <v>12473</v>
      </c>
    </row>
    <row r="10347" customFormat="false" ht="15" hidden="false" customHeight="false" outlineLevel="0" collapsed="false">
      <c r="A10347" s="884" t="s">
        <v>28603</v>
      </c>
      <c r="B10347" s="884" t="n">
        <v>37526</v>
      </c>
      <c r="C10347" s="885" t="s">
        <v>34675</v>
      </c>
      <c r="D10347" s="884" t="s">
        <v>28605</v>
      </c>
      <c r="E10347" s="884" t="s">
        <v>23414</v>
      </c>
      <c r="F10347" s="884" t="s">
        <v>23414</v>
      </c>
    </row>
    <row r="10348" customFormat="false" ht="15" hidden="false" customHeight="false" outlineLevel="0" collapsed="false">
      <c r="A10348" s="884" t="s">
        <v>28603</v>
      </c>
      <c r="B10348" s="884" t="n">
        <v>6076</v>
      </c>
      <c r="C10348" s="885" t="s">
        <v>34676</v>
      </c>
      <c r="D10348" s="884" t="s">
        <v>28626</v>
      </c>
      <c r="E10348" s="884" t="s">
        <v>25316</v>
      </c>
      <c r="F10348" s="884" t="s">
        <v>25316</v>
      </c>
    </row>
    <row r="10349" customFormat="false" ht="15" hidden="false" customHeight="false" outlineLevel="0" collapsed="false">
      <c r="A10349" s="884" t="s">
        <v>28603</v>
      </c>
      <c r="B10349" s="884" t="n">
        <v>13109</v>
      </c>
      <c r="C10349" s="885" t="s">
        <v>34677</v>
      </c>
      <c r="D10349" s="884" t="s">
        <v>28605</v>
      </c>
      <c r="E10349" s="884" t="s">
        <v>34678</v>
      </c>
      <c r="F10349" s="884" t="s">
        <v>34678</v>
      </c>
    </row>
    <row r="10350" customFormat="false" ht="15" hidden="false" customHeight="false" outlineLevel="0" collapsed="false">
      <c r="A10350" s="884" t="s">
        <v>28603</v>
      </c>
      <c r="B10350" s="884" t="n">
        <v>13110</v>
      </c>
      <c r="C10350" s="885" t="s">
        <v>34679</v>
      </c>
      <c r="D10350" s="884" t="s">
        <v>28605</v>
      </c>
      <c r="E10350" s="884" t="s">
        <v>34680</v>
      </c>
      <c r="F10350" s="884" t="s">
        <v>34680</v>
      </c>
    </row>
    <row r="10351" customFormat="false" ht="15" hidden="false" customHeight="false" outlineLevel="0" collapsed="false">
      <c r="A10351" s="884" t="s">
        <v>28603</v>
      </c>
      <c r="B10351" s="884" t="n">
        <v>7581</v>
      </c>
      <c r="C10351" s="885" t="s">
        <v>34681</v>
      </c>
      <c r="D10351" s="884" t="s">
        <v>28605</v>
      </c>
      <c r="E10351" s="884" t="s">
        <v>17081</v>
      </c>
      <c r="F10351" s="884" t="s">
        <v>17081</v>
      </c>
    </row>
    <row r="10352" customFormat="false" ht="15" hidden="false" customHeight="false" outlineLevel="0" collapsed="false">
      <c r="A10352" s="884" t="s">
        <v>28603</v>
      </c>
      <c r="B10352" s="884" t="n">
        <v>20206</v>
      </c>
      <c r="C10352" s="885" t="s">
        <v>34682</v>
      </c>
      <c r="D10352" s="884" t="s">
        <v>28683</v>
      </c>
      <c r="E10352" s="884" t="s">
        <v>27962</v>
      </c>
      <c r="F10352" s="884" t="s">
        <v>27962</v>
      </c>
    </row>
    <row r="10353" customFormat="false" ht="15" hidden="false" customHeight="false" outlineLevel="0" collapsed="false">
      <c r="A10353" s="884" t="s">
        <v>28603</v>
      </c>
      <c r="B10353" s="884" t="n">
        <v>4460</v>
      </c>
      <c r="C10353" s="885" t="s">
        <v>34683</v>
      </c>
      <c r="D10353" s="884" t="s">
        <v>28683</v>
      </c>
      <c r="E10353" s="884" t="s">
        <v>19986</v>
      </c>
      <c r="F10353" s="884" t="s">
        <v>19986</v>
      </c>
    </row>
    <row r="10354" customFormat="false" ht="15" hidden="false" customHeight="false" outlineLevel="0" collapsed="false">
      <c r="A10354" s="884" t="s">
        <v>28603</v>
      </c>
      <c r="B10354" s="884" t="n">
        <v>6204</v>
      </c>
      <c r="C10354" s="885" t="s">
        <v>34684</v>
      </c>
      <c r="D10354" s="884" t="s">
        <v>28683</v>
      </c>
      <c r="E10354" s="884" t="s">
        <v>19393</v>
      </c>
      <c r="F10354" s="884" t="s">
        <v>19393</v>
      </c>
    </row>
    <row r="10355" customFormat="false" ht="15" hidden="false" customHeight="false" outlineLevel="0" collapsed="false">
      <c r="A10355" s="884" t="s">
        <v>28603</v>
      </c>
      <c r="B10355" s="884" t="n">
        <v>4417</v>
      </c>
      <c r="C10355" s="885" t="s">
        <v>34685</v>
      </c>
      <c r="D10355" s="884" t="s">
        <v>28683</v>
      </c>
      <c r="E10355" s="884" t="s">
        <v>31841</v>
      </c>
      <c r="F10355" s="884" t="s">
        <v>31841</v>
      </c>
    </row>
    <row r="10356" customFormat="false" ht="15" hidden="false" customHeight="false" outlineLevel="0" collapsed="false">
      <c r="A10356" s="884" t="s">
        <v>28603</v>
      </c>
      <c r="B10356" s="884" t="n">
        <v>4415</v>
      </c>
      <c r="C10356" s="885" t="s">
        <v>34686</v>
      </c>
      <c r="D10356" s="884" t="s">
        <v>28683</v>
      </c>
      <c r="E10356" s="884" t="s">
        <v>11858</v>
      </c>
      <c r="F10356" s="884" t="s">
        <v>11858</v>
      </c>
    </row>
    <row r="10357" customFormat="false" ht="15" hidden="false" customHeight="false" outlineLevel="0" collapsed="false">
      <c r="A10357" s="884" t="s">
        <v>28603</v>
      </c>
      <c r="B10357" s="884" t="n">
        <v>37373</v>
      </c>
      <c r="C10357" s="885" t="s">
        <v>34687</v>
      </c>
      <c r="D10357" s="884" t="s">
        <v>28608</v>
      </c>
      <c r="E10357" s="884" t="s">
        <v>11048</v>
      </c>
      <c r="F10357" s="884" t="s">
        <v>11048</v>
      </c>
    </row>
    <row r="10358" customFormat="false" ht="15" hidden="false" customHeight="false" outlineLevel="0" collapsed="false">
      <c r="A10358" s="884" t="s">
        <v>28603</v>
      </c>
      <c r="B10358" s="884" t="n">
        <v>40864</v>
      </c>
      <c r="C10358" s="885" t="s">
        <v>34688</v>
      </c>
      <c r="D10358" s="884" t="s">
        <v>28853</v>
      </c>
      <c r="E10358" s="884" t="s">
        <v>21937</v>
      </c>
      <c r="F10358" s="884" t="s">
        <v>21937</v>
      </c>
    </row>
    <row r="10359" customFormat="false" ht="15" hidden="false" customHeight="false" outlineLevel="0" collapsed="false">
      <c r="A10359" s="884" t="s">
        <v>28603</v>
      </c>
      <c r="B10359" s="884" t="n">
        <v>4734</v>
      </c>
      <c r="C10359" s="885" t="s">
        <v>34689</v>
      </c>
      <c r="D10359" s="884" t="s">
        <v>28626</v>
      </c>
      <c r="E10359" s="884" t="s">
        <v>34690</v>
      </c>
      <c r="F10359" s="884" t="s">
        <v>34690</v>
      </c>
    </row>
    <row r="10360" customFormat="false" ht="15" hidden="false" customHeight="false" outlineLevel="0" collapsed="false">
      <c r="A10360" s="884" t="s">
        <v>28603</v>
      </c>
      <c r="B10360" s="884" t="n">
        <v>6085</v>
      </c>
      <c r="C10360" s="885" t="s">
        <v>34691</v>
      </c>
      <c r="D10360" s="884" t="s">
        <v>28692</v>
      </c>
      <c r="E10360" s="884" t="s">
        <v>29555</v>
      </c>
      <c r="F10360" s="884" t="s">
        <v>29555</v>
      </c>
    </row>
    <row r="10361" customFormat="false" ht="15" hidden="false" customHeight="false" outlineLevel="0" collapsed="false">
      <c r="A10361" s="884" t="s">
        <v>28603</v>
      </c>
      <c r="B10361" s="884" t="n">
        <v>38396</v>
      </c>
      <c r="C10361" s="885" t="s">
        <v>34692</v>
      </c>
      <c r="D10361" s="884" t="s">
        <v>28605</v>
      </c>
      <c r="E10361" s="884" t="s">
        <v>34693</v>
      </c>
      <c r="F10361" s="884" t="s">
        <v>34693</v>
      </c>
    </row>
    <row r="10362" customFormat="false" ht="15" hidden="false" customHeight="false" outlineLevel="0" collapsed="false">
      <c r="A10362" s="884" t="s">
        <v>28603</v>
      </c>
      <c r="B10362" s="884" t="n">
        <v>6090</v>
      </c>
      <c r="C10362" s="885" t="s">
        <v>34694</v>
      </c>
      <c r="D10362" s="884" t="s">
        <v>28692</v>
      </c>
      <c r="E10362" s="884" t="s">
        <v>23151</v>
      </c>
      <c r="F10362" s="884" t="s">
        <v>23151</v>
      </c>
    </row>
    <row r="10363" customFormat="false" ht="15" hidden="false" customHeight="false" outlineLevel="0" collapsed="false">
      <c r="A10363" s="884" t="s">
        <v>28603</v>
      </c>
      <c r="B10363" s="884" t="n">
        <v>11622</v>
      </c>
      <c r="C10363" s="885" t="s">
        <v>34695</v>
      </c>
      <c r="D10363" s="884" t="s">
        <v>28689</v>
      </c>
      <c r="E10363" s="884" t="s">
        <v>34696</v>
      </c>
      <c r="F10363" s="884" t="s">
        <v>34696</v>
      </c>
    </row>
    <row r="10364" customFormat="false" ht="15" hidden="false" customHeight="false" outlineLevel="0" collapsed="false">
      <c r="A10364" s="884" t="s">
        <v>28603</v>
      </c>
      <c r="B10364" s="884" t="n">
        <v>6094</v>
      </c>
      <c r="C10364" s="885" t="s">
        <v>34697</v>
      </c>
      <c r="D10364" s="884" t="s">
        <v>28689</v>
      </c>
      <c r="E10364" s="884" t="s">
        <v>22169</v>
      </c>
      <c r="F10364" s="884" t="s">
        <v>22169</v>
      </c>
    </row>
    <row r="10365" customFormat="false" ht="15" hidden="false" customHeight="false" outlineLevel="0" collapsed="false">
      <c r="A10365" s="884" t="s">
        <v>28603</v>
      </c>
      <c r="B10365" s="884" t="n">
        <v>7317</v>
      </c>
      <c r="C10365" s="885" t="s">
        <v>34698</v>
      </c>
      <c r="D10365" s="884" t="s">
        <v>28689</v>
      </c>
      <c r="E10365" s="884" t="s">
        <v>27099</v>
      </c>
      <c r="F10365" s="884" t="s">
        <v>27099</v>
      </c>
    </row>
    <row r="10366" customFormat="false" ht="15" hidden="false" customHeight="false" outlineLevel="0" collapsed="false">
      <c r="A10366" s="884" t="s">
        <v>28603</v>
      </c>
      <c r="B10366" s="884" t="n">
        <v>142</v>
      </c>
      <c r="C10366" s="885" t="s">
        <v>34699</v>
      </c>
      <c r="D10366" s="884" t="s">
        <v>34700</v>
      </c>
      <c r="E10366" s="884" t="s">
        <v>34701</v>
      </c>
      <c r="F10366" s="884" t="s">
        <v>34701</v>
      </c>
    </row>
    <row r="10367" customFormat="false" ht="15" hidden="false" customHeight="false" outlineLevel="0" collapsed="false">
      <c r="A10367" s="884" t="s">
        <v>28603</v>
      </c>
      <c r="B10367" s="884" t="n">
        <v>38123</v>
      </c>
      <c r="C10367" s="885" t="s">
        <v>34702</v>
      </c>
      <c r="D10367" s="884" t="s">
        <v>28689</v>
      </c>
      <c r="E10367" s="884" t="s">
        <v>21975</v>
      </c>
      <c r="F10367" s="884" t="s">
        <v>21975</v>
      </c>
    </row>
    <row r="10368" customFormat="false" ht="15" hidden="false" customHeight="false" outlineLevel="0" collapsed="false">
      <c r="A10368" s="884" t="s">
        <v>28603</v>
      </c>
      <c r="B10368" s="884" t="n">
        <v>37953</v>
      </c>
      <c r="C10368" s="885" t="s">
        <v>34703</v>
      </c>
      <c r="D10368" s="884" t="s">
        <v>28605</v>
      </c>
      <c r="E10368" s="884" t="s">
        <v>23896</v>
      </c>
      <c r="F10368" s="884" t="s">
        <v>23896</v>
      </c>
    </row>
    <row r="10369" customFormat="false" ht="15" hidden="false" customHeight="false" outlineLevel="0" collapsed="false">
      <c r="A10369" s="884" t="s">
        <v>28603</v>
      </c>
      <c r="B10369" s="884" t="n">
        <v>37954</v>
      </c>
      <c r="C10369" s="885" t="s">
        <v>34704</v>
      </c>
      <c r="D10369" s="884" t="s">
        <v>28605</v>
      </c>
      <c r="E10369" s="884" t="s">
        <v>23502</v>
      </c>
      <c r="F10369" s="884" t="s">
        <v>23502</v>
      </c>
    </row>
    <row r="10370" customFormat="false" ht="15" hidden="false" customHeight="false" outlineLevel="0" collapsed="false">
      <c r="A10370" s="884" t="s">
        <v>28603</v>
      </c>
      <c r="B10370" s="884" t="n">
        <v>37955</v>
      </c>
      <c r="C10370" s="885" t="s">
        <v>34705</v>
      </c>
      <c r="D10370" s="884" t="s">
        <v>28605</v>
      </c>
      <c r="E10370" s="884" t="s">
        <v>16899</v>
      </c>
      <c r="F10370" s="884" t="s">
        <v>16899</v>
      </c>
    </row>
    <row r="10371" customFormat="false" ht="23.25" hidden="false" customHeight="false" outlineLevel="0" collapsed="false">
      <c r="A10371" s="884" t="s">
        <v>28603</v>
      </c>
      <c r="B10371" s="884" t="n">
        <v>6106</v>
      </c>
      <c r="C10371" s="885" t="s">
        <v>34706</v>
      </c>
      <c r="D10371" s="884" t="s">
        <v>28605</v>
      </c>
      <c r="E10371" s="884" t="s">
        <v>8824</v>
      </c>
      <c r="F10371" s="884" t="s">
        <v>8824</v>
      </c>
    </row>
    <row r="10372" customFormat="false" ht="15" hidden="false" customHeight="false" outlineLevel="0" collapsed="false">
      <c r="A10372" s="884" t="s">
        <v>28603</v>
      </c>
      <c r="B10372" s="884" t="n">
        <v>6107</v>
      </c>
      <c r="C10372" s="885" t="s">
        <v>34707</v>
      </c>
      <c r="D10372" s="884" t="s">
        <v>28605</v>
      </c>
      <c r="E10372" s="884" t="s">
        <v>30591</v>
      </c>
      <c r="F10372" s="884" t="s">
        <v>30591</v>
      </c>
    </row>
    <row r="10373" customFormat="false" ht="15" hidden="false" customHeight="false" outlineLevel="0" collapsed="false">
      <c r="A10373" s="884" t="s">
        <v>28603</v>
      </c>
      <c r="B10373" s="884" t="n">
        <v>6108</v>
      </c>
      <c r="C10373" s="885" t="s">
        <v>34708</v>
      </c>
      <c r="D10373" s="884" t="s">
        <v>28605</v>
      </c>
      <c r="E10373" s="884" t="s">
        <v>27561</v>
      </c>
      <c r="F10373" s="884" t="s">
        <v>27561</v>
      </c>
    </row>
    <row r="10374" customFormat="false" ht="15" hidden="false" customHeight="false" outlineLevel="0" collapsed="false">
      <c r="A10374" s="884" t="s">
        <v>28603</v>
      </c>
      <c r="B10374" s="884" t="n">
        <v>6109</v>
      </c>
      <c r="C10374" s="885" t="s">
        <v>34709</v>
      </c>
      <c r="D10374" s="884" t="s">
        <v>28605</v>
      </c>
      <c r="E10374" s="884" t="s">
        <v>23564</v>
      </c>
      <c r="F10374" s="884" t="s">
        <v>23564</v>
      </c>
    </row>
    <row r="10375" customFormat="false" ht="23.25" hidden="false" customHeight="false" outlineLevel="0" collapsed="false">
      <c r="A10375" s="884" t="s">
        <v>28603</v>
      </c>
      <c r="B10375" s="884" t="n">
        <v>37743</v>
      </c>
      <c r="C10375" s="885" t="s">
        <v>34710</v>
      </c>
      <c r="D10375" s="884" t="s">
        <v>28605</v>
      </c>
      <c r="E10375" s="884" t="s">
        <v>34711</v>
      </c>
      <c r="F10375" s="884" t="s">
        <v>34711</v>
      </c>
    </row>
    <row r="10376" customFormat="false" ht="23.25" hidden="false" customHeight="false" outlineLevel="0" collapsed="false">
      <c r="A10376" s="884" t="s">
        <v>28603</v>
      </c>
      <c r="B10376" s="884" t="n">
        <v>37744</v>
      </c>
      <c r="C10376" s="885" t="s">
        <v>34712</v>
      </c>
      <c r="D10376" s="884" t="s">
        <v>28605</v>
      </c>
      <c r="E10376" s="884" t="s">
        <v>34713</v>
      </c>
      <c r="F10376" s="884" t="s">
        <v>34713</v>
      </c>
    </row>
    <row r="10377" customFormat="false" ht="23.25" hidden="false" customHeight="false" outlineLevel="0" collapsed="false">
      <c r="A10377" s="884" t="s">
        <v>28603</v>
      </c>
      <c r="B10377" s="884" t="n">
        <v>37741</v>
      </c>
      <c r="C10377" s="885" t="s">
        <v>34714</v>
      </c>
      <c r="D10377" s="884" t="s">
        <v>28605</v>
      </c>
      <c r="E10377" s="884" t="s">
        <v>34715</v>
      </c>
      <c r="F10377" s="884" t="s">
        <v>34715</v>
      </c>
    </row>
    <row r="10378" customFormat="false" ht="23.25" hidden="false" customHeight="false" outlineLevel="0" collapsed="false">
      <c r="A10378" s="884" t="s">
        <v>28603</v>
      </c>
      <c r="B10378" s="884" t="n">
        <v>39396</v>
      </c>
      <c r="C10378" s="885" t="s">
        <v>34716</v>
      </c>
      <c r="D10378" s="884" t="s">
        <v>28605</v>
      </c>
      <c r="E10378" s="884" t="s">
        <v>34717</v>
      </c>
      <c r="F10378" s="884" t="s">
        <v>34717</v>
      </c>
    </row>
    <row r="10379" customFormat="false" ht="23.25" hidden="false" customHeight="false" outlineLevel="0" collapsed="false">
      <c r="A10379" s="884" t="s">
        <v>28603</v>
      </c>
      <c r="B10379" s="884" t="n">
        <v>39392</v>
      </c>
      <c r="C10379" s="885" t="s">
        <v>34718</v>
      </c>
      <c r="D10379" s="884" t="s">
        <v>28605</v>
      </c>
      <c r="E10379" s="884" t="s">
        <v>17834</v>
      </c>
      <c r="F10379" s="884" t="s">
        <v>17834</v>
      </c>
    </row>
    <row r="10380" customFormat="false" ht="23.25" hidden="false" customHeight="false" outlineLevel="0" collapsed="false">
      <c r="A10380" s="884" t="s">
        <v>28603</v>
      </c>
      <c r="B10380" s="884" t="n">
        <v>39393</v>
      </c>
      <c r="C10380" s="885" t="s">
        <v>34719</v>
      </c>
      <c r="D10380" s="884" t="s">
        <v>28605</v>
      </c>
      <c r="E10380" s="884" t="s">
        <v>28219</v>
      </c>
      <c r="F10380" s="884" t="s">
        <v>28219</v>
      </c>
    </row>
    <row r="10381" customFormat="false" ht="23.25" hidden="false" customHeight="false" outlineLevel="0" collapsed="false">
      <c r="A10381" s="884" t="s">
        <v>28603</v>
      </c>
      <c r="B10381" s="884" t="n">
        <v>39394</v>
      </c>
      <c r="C10381" s="885" t="s">
        <v>34720</v>
      </c>
      <c r="D10381" s="884" t="s">
        <v>28605</v>
      </c>
      <c r="E10381" s="884" t="s">
        <v>11249</v>
      </c>
      <c r="F10381" s="884" t="s">
        <v>11249</v>
      </c>
    </row>
    <row r="10382" customFormat="false" ht="23.25" hidden="false" customHeight="false" outlineLevel="0" collapsed="false">
      <c r="A10382" s="884" t="s">
        <v>28603</v>
      </c>
      <c r="B10382" s="884" t="n">
        <v>39395</v>
      </c>
      <c r="C10382" s="885" t="s">
        <v>34721</v>
      </c>
      <c r="D10382" s="884" t="s">
        <v>28605</v>
      </c>
      <c r="E10382" s="884" t="s">
        <v>20072</v>
      </c>
      <c r="F10382" s="884" t="s">
        <v>20072</v>
      </c>
    </row>
    <row r="10383" customFormat="false" ht="23.25" hidden="false" customHeight="false" outlineLevel="0" collapsed="false">
      <c r="A10383" s="884" t="s">
        <v>28603</v>
      </c>
      <c r="B10383" s="884" t="n">
        <v>14618</v>
      </c>
      <c r="C10383" s="885" t="s">
        <v>34722</v>
      </c>
      <c r="D10383" s="884" t="s">
        <v>28605</v>
      </c>
      <c r="E10383" s="884" t="s">
        <v>34723</v>
      </c>
      <c r="F10383" s="884" t="s">
        <v>34723</v>
      </c>
    </row>
    <row r="10384" customFormat="false" ht="23.25" hidden="false" customHeight="false" outlineLevel="0" collapsed="false">
      <c r="A10384" s="884" t="s">
        <v>28603</v>
      </c>
      <c r="B10384" s="884" t="n">
        <v>40269</v>
      </c>
      <c r="C10384" s="885" t="s">
        <v>34724</v>
      </c>
      <c r="D10384" s="884" t="s">
        <v>28605</v>
      </c>
      <c r="E10384" s="884" t="s">
        <v>34725</v>
      </c>
      <c r="F10384" s="884" t="s">
        <v>34725</v>
      </c>
    </row>
    <row r="10385" customFormat="false" ht="15" hidden="false" customHeight="false" outlineLevel="0" collapsed="false">
      <c r="A10385" s="884" t="s">
        <v>28603</v>
      </c>
      <c r="B10385" s="884" t="n">
        <v>6110</v>
      </c>
      <c r="C10385" s="885" t="s">
        <v>34726</v>
      </c>
      <c r="D10385" s="884" t="s">
        <v>28608</v>
      </c>
      <c r="E10385" s="884" t="s">
        <v>16748</v>
      </c>
      <c r="F10385" s="884" t="s">
        <v>12134</v>
      </c>
    </row>
    <row r="10386" customFormat="false" ht="15" hidden="false" customHeight="false" outlineLevel="0" collapsed="false">
      <c r="A10386" s="884" t="s">
        <v>28603</v>
      </c>
      <c r="B10386" s="884" t="n">
        <v>40910</v>
      </c>
      <c r="C10386" s="885" t="s">
        <v>34727</v>
      </c>
      <c r="D10386" s="884" t="s">
        <v>28853</v>
      </c>
      <c r="E10386" s="884" t="s">
        <v>34728</v>
      </c>
      <c r="F10386" s="884" t="s">
        <v>34729</v>
      </c>
    </row>
    <row r="10387" customFormat="false" ht="15" hidden="false" customHeight="false" outlineLevel="0" collapsed="false">
      <c r="A10387" s="884" t="s">
        <v>28603</v>
      </c>
      <c r="B10387" s="884" t="n">
        <v>6111</v>
      </c>
      <c r="C10387" s="885" t="s">
        <v>34730</v>
      </c>
      <c r="D10387" s="884" t="s">
        <v>28608</v>
      </c>
      <c r="E10387" s="884" t="s">
        <v>34731</v>
      </c>
      <c r="F10387" s="884" t="s">
        <v>16749</v>
      </c>
    </row>
    <row r="10388" customFormat="false" ht="15" hidden="false" customHeight="false" outlineLevel="0" collapsed="false">
      <c r="A10388" s="884" t="s">
        <v>28603</v>
      </c>
      <c r="B10388" s="884" t="n">
        <v>41084</v>
      </c>
      <c r="C10388" s="885" t="s">
        <v>34732</v>
      </c>
      <c r="D10388" s="884" t="s">
        <v>28853</v>
      </c>
      <c r="E10388" s="884" t="s">
        <v>34733</v>
      </c>
      <c r="F10388" s="884" t="s">
        <v>34734</v>
      </c>
    </row>
    <row r="10389" customFormat="false" ht="15" hidden="false" customHeight="false" outlineLevel="0" collapsed="false">
      <c r="A10389" s="884" t="s">
        <v>28603</v>
      </c>
      <c r="B10389" s="884" t="n">
        <v>25950</v>
      </c>
      <c r="C10389" s="885" t="s">
        <v>34735</v>
      </c>
      <c r="D10389" s="884" t="s">
        <v>28626</v>
      </c>
      <c r="E10389" s="884" t="s">
        <v>17902</v>
      </c>
      <c r="F10389" s="884" t="s">
        <v>17902</v>
      </c>
    </row>
    <row r="10390" customFormat="false" ht="15" hidden="false" customHeight="false" outlineLevel="0" collapsed="false">
      <c r="A10390" s="884" t="s">
        <v>28603</v>
      </c>
      <c r="B10390" s="884" t="n">
        <v>38637</v>
      </c>
      <c r="C10390" s="885" t="s">
        <v>34736</v>
      </c>
      <c r="D10390" s="884" t="s">
        <v>28605</v>
      </c>
      <c r="E10390" s="884" t="s">
        <v>34737</v>
      </c>
      <c r="F10390" s="884" t="s">
        <v>34737</v>
      </c>
    </row>
    <row r="10391" customFormat="false" ht="15" hidden="false" customHeight="false" outlineLevel="0" collapsed="false">
      <c r="A10391" s="884" t="s">
        <v>28603</v>
      </c>
      <c r="B10391" s="884" t="n">
        <v>6150</v>
      </c>
      <c r="C10391" s="885" t="s">
        <v>34738</v>
      </c>
      <c r="D10391" s="884" t="s">
        <v>28605</v>
      </c>
      <c r="E10391" s="884" t="s">
        <v>34739</v>
      </c>
      <c r="F10391" s="884" t="s">
        <v>34739</v>
      </c>
    </row>
    <row r="10392" customFormat="false" ht="15" hidden="false" customHeight="false" outlineLevel="0" collapsed="false">
      <c r="A10392" s="884" t="s">
        <v>28603</v>
      </c>
      <c r="B10392" s="884" t="n">
        <v>6136</v>
      </c>
      <c r="C10392" s="885" t="s">
        <v>34740</v>
      </c>
      <c r="D10392" s="884" t="s">
        <v>28605</v>
      </c>
      <c r="E10392" s="884" t="s">
        <v>34741</v>
      </c>
      <c r="F10392" s="884" t="s">
        <v>34741</v>
      </c>
    </row>
    <row r="10393" customFormat="false" ht="15" hidden="false" customHeight="false" outlineLevel="0" collapsed="false">
      <c r="A10393" s="884" t="s">
        <v>28603</v>
      </c>
      <c r="B10393" s="884" t="n">
        <v>38638</v>
      </c>
      <c r="C10393" s="885" t="s">
        <v>34742</v>
      </c>
      <c r="D10393" s="884" t="s">
        <v>28605</v>
      </c>
      <c r="E10393" s="884" t="s">
        <v>34743</v>
      </c>
      <c r="F10393" s="884" t="s">
        <v>34743</v>
      </c>
    </row>
    <row r="10394" customFormat="false" ht="15" hidden="false" customHeight="false" outlineLevel="0" collapsed="false">
      <c r="A10394" s="884" t="s">
        <v>28603</v>
      </c>
      <c r="B10394" s="884" t="n">
        <v>20262</v>
      </c>
      <c r="C10394" s="885" t="s">
        <v>34744</v>
      </c>
      <c r="D10394" s="884" t="s">
        <v>28605</v>
      </c>
      <c r="E10394" s="884" t="s">
        <v>23136</v>
      </c>
      <c r="F10394" s="884" t="s">
        <v>23136</v>
      </c>
    </row>
    <row r="10395" customFormat="false" ht="15" hidden="false" customHeight="false" outlineLevel="0" collapsed="false">
      <c r="A10395" s="884" t="s">
        <v>28603</v>
      </c>
      <c r="B10395" s="884" t="n">
        <v>6148</v>
      </c>
      <c r="C10395" s="885" t="s">
        <v>34745</v>
      </c>
      <c r="D10395" s="884" t="s">
        <v>28605</v>
      </c>
      <c r="E10395" s="884" t="s">
        <v>11252</v>
      </c>
      <c r="F10395" s="884" t="s">
        <v>11252</v>
      </c>
    </row>
    <row r="10396" customFormat="false" ht="15" hidden="false" customHeight="false" outlineLevel="0" collapsed="false">
      <c r="A10396" s="884" t="s">
        <v>28603</v>
      </c>
      <c r="B10396" s="884" t="n">
        <v>6145</v>
      </c>
      <c r="C10396" s="885" t="s">
        <v>34746</v>
      </c>
      <c r="D10396" s="884" t="s">
        <v>28605</v>
      </c>
      <c r="E10396" s="884" t="s">
        <v>19750</v>
      </c>
      <c r="F10396" s="884" t="s">
        <v>19750</v>
      </c>
    </row>
    <row r="10397" customFormat="false" ht="15" hidden="false" customHeight="false" outlineLevel="0" collapsed="false">
      <c r="A10397" s="884" t="s">
        <v>28603</v>
      </c>
      <c r="B10397" s="884" t="n">
        <v>6149</v>
      </c>
      <c r="C10397" s="885" t="s">
        <v>34747</v>
      </c>
      <c r="D10397" s="884" t="s">
        <v>28605</v>
      </c>
      <c r="E10397" s="884" t="s">
        <v>21365</v>
      </c>
      <c r="F10397" s="884" t="s">
        <v>21365</v>
      </c>
    </row>
    <row r="10398" customFormat="false" ht="15" hidden="false" customHeight="false" outlineLevel="0" collapsed="false">
      <c r="A10398" s="884" t="s">
        <v>28603</v>
      </c>
      <c r="B10398" s="884" t="n">
        <v>6146</v>
      </c>
      <c r="C10398" s="885" t="s">
        <v>34748</v>
      </c>
      <c r="D10398" s="884" t="s">
        <v>28605</v>
      </c>
      <c r="E10398" s="884" t="s">
        <v>34749</v>
      </c>
      <c r="F10398" s="884" t="s">
        <v>34749</v>
      </c>
    </row>
    <row r="10399" customFormat="false" ht="15" hidden="false" customHeight="false" outlineLevel="0" collapsed="false">
      <c r="A10399" s="884" t="s">
        <v>28603</v>
      </c>
      <c r="B10399" s="884" t="n">
        <v>26026</v>
      </c>
      <c r="C10399" s="885" t="s">
        <v>34750</v>
      </c>
      <c r="D10399" s="884" t="s">
        <v>28689</v>
      </c>
      <c r="E10399" s="884" t="s">
        <v>24754</v>
      </c>
      <c r="F10399" s="884" t="s">
        <v>24754</v>
      </c>
    </row>
    <row r="10400" customFormat="false" ht="15" hidden="false" customHeight="false" outlineLevel="0" collapsed="false">
      <c r="A10400" s="884" t="s">
        <v>28603</v>
      </c>
      <c r="B10400" s="884" t="n">
        <v>39961</v>
      </c>
      <c r="C10400" s="885" t="s">
        <v>34751</v>
      </c>
      <c r="D10400" s="884" t="s">
        <v>28605</v>
      </c>
      <c r="E10400" s="884" t="s">
        <v>21856</v>
      </c>
      <c r="F10400" s="884" t="s">
        <v>21856</v>
      </c>
    </row>
    <row r="10401" customFormat="false" ht="15" hidden="false" customHeight="false" outlineLevel="0" collapsed="false">
      <c r="A10401" s="884" t="s">
        <v>28603</v>
      </c>
      <c r="B10401" s="884" t="n">
        <v>38061</v>
      </c>
      <c r="C10401" s="885" t="s">
        <v>34752</v>
      </c>
      <c r="D10401" s="884" t="s">
        <v>28605</v>
      </c>
      <c r="E10401" s="884" t="s">
        <v>18186</v>
      </c>
      <c r="F10401" s="884" t="s">
        <v>18186</v>
      </c>
    </row>
    <row r="10402" customFormat="false" ht="15" hidden="false" customHeight="false" outlineLevel="0" collapsed="false">
      <c r="A10402" s="884" t="s">
        <v>28603</v>
      </c>
      <c r="B10402" s="884" t="n">
        <v>20250</v>
      </c>
      <c r="C10402" s="885" t="s">
        <v>34753</v>
      </c>
      <c r="D10402" s="884" t="s">
        <v>28689</v>
      </c>
      <c r="E10402" s="884" t="s">
        <v>22096</v>
      </c>
      <c r="F10402" s="884" t="s">
        <v>22096</v>
      </c>
    </row>
    <row r="10403" customFormat="false" ht="34.5" hidden="false" customHeight="false" outlineLevel="0" collapsed="false">
      <c r="A10403" s="884" t="s">
        <v>28603</v>
      </c>
      <c r="B10403" s="884" t="n">
        <v>39965</v>
      </c>
      <c r="C10403" s="885" t="s">
        <v>34754</v>
      </c>
      <c r="D10403" s="884" t="s">
        <v>28617</v>
      </c>
      <c r="E10403" s="884" t="s">
        <v>34755</v>
      </c>
      <c r="F10403" s="884" t="s">
        <v>34755</v>
      </c>
    </row>
    <row r="10404" customFormat="false" ht="45.75" hidden="false" customHeight="false" outlineLevel="0" collapsed="false">
      <c r="A10404" s="884" t="s">
        <v>28603</v>
      </c>
      <c r="B10404" s="884" t="n">
        <v>39964</v>
      </c>
      <c r="C10404" s="885" t="s">
        <v>34756</v>
      </c>
      <c r="D10404" s="884" t="s">
        <v>28617</v>
      </c>
      <c r="E10404" s="884" t="s">
        <v>34757</v>
      </c>
      <c r="F10404" s="884" t="s">
        <v>34757</v>
      </c>
    </row>
    <row r="10405" customFormat="false" ht="15" hidden="false" customHeight="false" outlineLevel="0" collapsed="false">
      <c r="A10405" s="884" t="s">
        <v>28603</v>
      </c>
      <c r="B10405" s="884" t="n">
        <v>7</v>
      </c>
      <c r="C10405" s="885" t="s">
        <v>34758</v>
      </c>
      <c r="D10405" s="884" t="s">
        <v>28689</v>
      </c>
      <c r="E10405" s="884" t="s">
        <v>20043</v>
      </c>
      <c r="F10405" s="884" t="s">
        <v>20043</v>
      </c>
    </row>
    <row r="10406" customFormat="false" ht="15" hidden="false" customHeight="false" outlineLevel="0" collapsed="false">
      <c r="A10406" s="884" t="s">
        <v>28603</v>
      </c>
      <c r="B10406" s="884" t="n">
        <v>13388</v>
      </c>
      <c r="C10406" s="885" t="s">
        <v>34759</v>
      </c>
      <c r="D10406" s="884" t="s">
        <v>28689</v>
      </c>
      <c r="E10406" s="884" t="s">
        <v>34760</v>
      </c>
      <c r="F10406" s="884" t="s">
        <v>34760</v>
      </c>
    </row>
    <row r="10407" customFormat="false" ht="15" hidden="false" customHeight="false" outlineLevel="0" collapsed="false">
      <c r="A10407" s="884" t="s">
        <v>28603</v>
      </c>
      <c r="B10407" s="884" t="n">
        <v>39914</v>
      </c>
      <c r="C10407" s="885" t="s">
        <v>34761</v>
      </c>
      <c r="D10407" s="884" t="s">
        <v>28689</v>
      </c>
      <c r="E10407" s="884" t="s">
        <v>34762</v>
      </c>
      <c r="F10407" s="884" t="s">
        <v>34762</v>
      </c>
    </row>
    <row r="10408" customFormat="false" ht="15" hidden="false" customHeight="false" outlineLevel="0" collapsed="false">
      <c r="A10408" s="884" t="s">
        <v>28603</v>
      </c>
      <c r="B10408" s="884" t="n">
        <v>12732</v>
      </c>
      <c r="C10408" s="885" t="s">
        <v>34763</v>
      </c>
      <c r="D10408" s="884" t="s">
        <v>28605</v>
      </c>
      <c r="E10408" s="884" t="s">
        <v>34764</v>
      </c>
      <c r="F10408" s="884" t="s">
        <v>34764</v>
      </c>
    </row>
    <row r="10409" customFormat="false" ht="15" hidden="false" customHeight="false" outlineLevel="0" collapsed="false">
      <c r="A10409" s="884" t="s">
        <v>28603</v>
      </c>
      <c r="B10409" s="884" t="n">
        <v>6160</v>
      </c>
      <c r="C10409" s="885" t="s">
        <v>34765</v>
      </c>
      <c r="D10409" s="884" t="s">
        <v>28608</v>
      </c>
      <c r="E10409" s="884" t="s">
        <v>10738</v>
      </c>
      <c r="F10409" s="884" t="s">
        <v>26289</v>
      </c>
    </row>
    <row r="10410" customFormat="false" ht="15" hidden="false" customHeight="false" outlineLevel="0" collapsed="false">
      <c r="A10410" s="884" t="s">
        <v>28603</v>
      </c>
      <c r="B10410" s="884" t="n">
        <v>41087</v>
      </c>
      <c r="C10410" s="885" t="s">
        <v>34766</v>
      </c>
      <c r="D10410" s="884" t="s">
        <v>28853</v>
      </c>
      <c r="E10410" s="884" t="s">
        <v>34767</v>
      </c>
      <c r="F10410" s="884" t="s">
        <v>34768</v>
      </c>
    </row>
    <row r="10411" customFormat="false" ht="15" hidden="false" customHeight="false" outlineLevel="0" collapsed="false">
      <c r="A10411" s="884" t="s">
        <v>28603</v>
      </c>
      <c r="B10411" s="884" t="n">
        <v>6166</v>
      </c>
      <c r="C10411" s="885" t="s">
        <v>34769</v>
      </c>
      <c r="D10411" s="884" t="s">
        <v>28608</v>
      </c>
      <c r="E10411" s="884" t="s">
        <v>23044</v>
      </c>
      <c r="F10411" s="884" t="s">
        <v>34770</v>
      </c>
    </row>
    <row r="10412" customFormat="false" ht="15" hidden="false" customHeight="false" outlineLevel="0" collapsed="false">
      <c r="A10412" s="884" t="s">
        <v>28603</v>
      </c>
      <c r="B10412" s="884" t="n">
        <v>41088</v>
      </c>
      <c r="C10412" s="885" t="s">
        <v>34771</v>
      </c>
      <c r="D10412" s="884" t="s">
        <v>28853</v>
      </c>
      <c r="E10412" s="884" t="s">
        <v>34772</v>
      </c>
      <c r="F10412" s="884" t="s">
        <v>34773</v>
      </c>
    </row>
    <row r="10413" customFormat="false" ht="23.25" hidden="false" customHeight="false" outlineLevel="0" collapsed="false">
      <c r="A10413" s="884" t="s">
        <v>28603</v>
      </c>
      <c r="B10413" s="884" t="n">
        <v>20232</v>
      </c>
      <c r="C10413" s="885" t="s">
        <v>34774</v>
      </c>
      <c r="D10413" s="884" t="s">
        <v>28683</v>
      </c>
      <c r="E10413" s="884" t="s">
        <v>34775</v>
      </c>
      <c r="F10413" s="884" t="s">
        <v>34775</v>
      </c>
    </row>
    <row r="10414" customFormat="false" ht="15" hidden="false" customHeight="false" outlineLevel="0" collapsed="false">
      <c r="A10414" s="884" t="s">
        <v>28603</v>
      </c>
      <c r="B10414" s="884" t="n">
        <v>10856</v>
      </c>
      <c r="C10414" s="885" t="s">
        <v>34776</v>
      </c>
      <c r="D10414" s="884" t="s">
        <v>28683</v>
      </c>
      <c r="E10414" s="884" t="s">
        <v>34777</v>
      </c>
      <c r="F10414" s="884" t="s">
        <v>34777</v>
      </c>
    </row>
    <row r="10415" customFormat="false" ht="15" hidden="false" customHeight="false" outlineLevel="0" collapsed="false">
      <c r="A10415" s="884" t="s">
        <v>28603</v>
      </c>
      <c r="B10415" s="884" t="n">
        <v>4828</v>
      </c>
      <c r="C10415" s="885" t="s">
        <v>34778</v>
      </c>
      <c r="D10415" s="884" t="s">
        <v>28683</v>
      </c>
      <c r="E10415" s="884" t="s">
        <v>33519</v>
      </c>
      <c r="F10415" s="884" t="s">
        <v>33519</v>
      </c>
    </row>
    <row r="10416" customFormat="false" ht="15" hidden="false" customHeight="false" outlineLevel="0" collapsed="false">
      <c r="A10416" s="884" t="s">
        <v>28603</v>
      </c>
      <c r="B10416" s="884" t="n">
        <v>20249</v>
      </c>
      <c r="C10416" s="885" t="s">
        <v>34779</v>
      </c>
      <c r="D10416" s="884" t="s">
        <v>28683</v>
      </c>
      <c r="E10416" s="884" t="s">
        <v>25945</v>
      </c>
      <c r="F10416" s="884" t="s">
        <v>25945</v>
      </c>
    </row>
    <row r="10417" customFormat="false" ht="15" hidden="false" customHeight="false" outlineLevel="0" collapsed="false">
      <c r="A10417" s="884" t="s">
        <v>28603</v>
      </c>
      <c r="B10417" s="884" t="n">
        <v>11609</v>
      </c>
      <c r="C10417" s="885" t="s">
        <v>34780</v>
      </c>
      <c r="D10417" s="884" t="s">
        <v>28692</v>
      </c>
      <c r="E10417" s="884" t="s">
        <v>30752</v>
      </c>
      <c r="F10417" s="884" t="s">
        <v>30752</v>
      </c>
    </row>
    <row r="10418" customFormat="false" ht="15" hidden="false" customHeight="false" outlineLevel="0" collapsed="false">
      <c r="A10418" s="884" t="s">
        <v>28603</v>
      </c>
      <c r="B10418" s="884" t="n">
        <v>20083</v>
      </c>
      <c r="C10418" s="885" t="s">
        <v>34781</v>
      </c>
      <c r="D10418" s="884" t="s">
        <v>28605</v>
      </c>
      <c r="E10418" s="884" t="s">
        <v>8796</v>
      </c>
      <c r="F10418" s="884" t="s">
        <v>8796</v>
      </c>
    </row>
    <row r="10419" customFormat="false" ht="15" hidden="false" customHeight="false" outlineLevel="0" collapsed="false">
      <c r="A10419" s="884" t="s">
        <v>28603</v>
      </c>
      <c r="B10419" s="884" t="n">
        <v>20082</v>
      </c>
      <c r="C10419" s="885" t="s">
        <v>34782</v>
      </c>
      <c r="D10419" s="884" t="s">
        <v>28605</v>
      </c>
      <c r="E10419" s="884" t="s">
        <v>21703</v>
      </c>
      <c r="F10419" s="884" t="s">
        <v>21703</v>
      </c>
    </row>
    <row r="10420" customFormat="false" ht="15" hidden="false" customHeight="false" outlineLevel="0" collapsed="false">
      <c r="A10420" s="884" t="s">
        <v>28603</v>
      </c>
      <c r="B10420" s="884" t="n">
        <v>5318</v>
      </c>
      <c r="C10420" s="885" t="s">
        <v>34783</v>
      </c>
      <c r="D10420" s="884" t="s">
        <v>28692</v>
      </c>
      <c r="E10420" s="884" t="s">
        <v>25082</v>
      </c>
      <c r="F10420" s="884" t="s">
        <v>25082</v>
      </c>
    </row>
    <row r="10421" customFormat="false" ht="15" hidden="false" customHeight="false" outlineLevel="0" collapsed="false">
      <c r="A10421" s="884" t="s">
        <v>28603</v>
      </c>
      <c r="B10421" s="884" t="n">
        <v>10691</v>
      </c>
      <c r="C10421" s="885" t="s">
        <v>34784</v>
      </c>
      <c r="D10421" s="884" t="s">
        <v>28692</v>
      </c>
      <c r="E10421" s="884" t="s">
        <v>12502</v>
      </c>
      <c r="F10421" s="884" t="s">
        <v>12502</v>
      </c>
    </row>
    <row r="10422" customFormat="false" ht="15" hidden="false" customHeight="false" outlineLevel="0" collapsed="false">
      <c r="A10422" s="884" t="s">
        <v>28603</v>
      </c>
      <c r="B10422" s="884" t="n">
        <v>12295</v>
      </c>
      <c r="C10422" s="885" t="s">
        <v>34785</v>
      </c>
      <c r="D10422" s="884" t="s">
        <v>28605</v>
      </c>
      <c r="E10422" s="884" t="s">
        <v>9043</v>
      </c>
      <c r="F10422" s="884" t="s">
        <v>9043</v>
      </c>
    </row>
    <row r="10423" customFormat="false" ht="15" hidden="false" customHeight="false" outlineLevel="0" collapsed="false">
      <c r="A10423" s="884" t="s">
        <v>28603</v>
      </c>
      <c r="B10423" s="884" t="n">
        <v>12296</v>
      </c>
      <c r="C10423" s="885" t="s">
        <v>34786</v>
      </c>
      <c r="D10423" s="884" t="s">
        <v>28605</v>
      </c>
      <c r="E10423" s="884" t="s">
        <v>11120</v>
      </c>
      <c r="F10423" s="884" t="s">
        <v>11120</v>
      </c>
    </row>
    <row r="10424" customFormat="false" ht="15" hidden="false" customHeight="false" outlineLevel="0" collapsed="false">
      <c r="A10424" s="884" t="s">
        <v>28603</v>
      </c>
      <c r="B10424" s="884" t="n">
        <v>12294</v>
      </c>
      <c r="C10424" s="885" t="s">
        <v>34787</v>
      </c>
      <c r="D10424" s="884" t="s">
        <v>28605</v>
      </c>
      <c r="E10424" s="884" t="s">
        <v>9894</v>
      </c>
      <c r="F10424" s="884" t="s">
        <v>9894</v>
      </c>
    </row>
    <row r="10425" customFormat="false" ht="15" hidden="false" customHeight="false" outlineLevel="0" collapsed="false">
      <c r="A10425" s="884" t="s">
        <v>28603</v>
      </c>
      <c r="B10425" s="884" t="n">
        <v>14543</v>
      </c>
      <c r="C10425" s="885" t="s">
        <v>34788</v>
      </c>
      <c r="D10425" s="884" t="s">
        <v>28605</v>
      </c>
      <c r="E10425" s="884" t="s">
        <v>8892</v>
      </c>
      <c r="F10425" s="884" t="s">
        <v>8892</v>
      </c>
    </row>
    <row r="10426" customFormat="false" ht="15" hidden="false" customHeight="false" outlineLevel="0" collapsed="false">
      <c r="A10426" s="884" t="s">
        <v>28603</v>
      </c>
      <c r="B10426" s="884" t="n">
        <v>13329</v>
      </c>
      <c r="C10426" s="885" t="s">
        <v>34789</v>
      </c>
      <c r="D10426" s="884" t="s">
        <v>28605</v>
      </c>
      <c r="E10426" s="884" t="s">
        <v>11059</v>
      </c>
      <c r="F10426" s="884" t="s">
        <v>11059</v>
      </c>
    </row>
    <row r="10427" customFormat="false" ht="15" hidden="false" customHeight="false" outlineLevel="0" collapsed="false">
      <c r="A10427" s="884" t="s">
        <v>28603</v>
      </c>
      <c r="B10427" s="884" t="n">
        <v>21044</v>
      </c>
      <c r="C10427" s="885" t="s">
        <v>34790</v>
      </c>
      <c r="D10427" s="884" t="s">
        <v>28605</v>
      </c>
      <c r="E10427" s="884" t="s">
        <v>21870</v>
      </c>
      <c r="F10427" s="884" t="s">
        <v>21870</v>
      </c>
    </row>
    <row r="10428" customFormat="false" ht="15" hidden="false" customHeight="false" outlineLevel="0" collapsed="false">
      <c r="A10428" s="884" t="s">
        <v>28603</v>
      </c>
      <c r="B10428" s="884" t="n">
        <v>21045</v>
      </c>
      <c r="C10428" s="885" t="s">
        <v>34791</v>
      </c>
      <c r="D10428" s="884" t="s">
        <v>28605</v>
      </c>
      <c r="E10428" s="884" t="s">
        <v>34792</v>
      </c>
      <c r="F10428" s="884" t="s">
        <v>34792</v>
      </c>
    </row>
    <row r="10429" customFormat="false" ht="15" hidden="false" customHeight="false" outlineLevel="0" collapsed="false">
      <c r="A10429" s="884" t="s">
        <v>28603</v>
      </c>
      <c r="B10429" s="884" t="n">
        <v>21040</v>
      </c>
      <c r="C10429" s="885" t="s">
        <v>34793</v>
      </c>
      <c r="D10429" s="884" t="s">
        <v>28605</v>
      </c>
      <c r="E10429" s="884" t="s">
        <v>23647</v>
      </c>
      <c r="F10429" s="884" t="s">
        <v>23647</v>
      </c>
    </row>
    <row r="10430" customFormat="false" ht="15" hidden="false" customHeight="false" outlineLevel="0" collapsed="false">
      <c r="A10430" s="884" t="s">
        <v>28603</v>
      </c>
      <c r="B10430" s="884" t="n">
        <v>21041</v>
      </c>
      <c r="C10430" s="885" t="s">
        <v>34794</v>
      </c>
      <c r="D10430" s="884" t="s">
        <v>28605</v>
      </c>
      <c r="E10430" s="884" t="s">
        <v>34795</v>
      </c>
      <c r="F10430" s="884" t="s">
        <v>34795</v>
      </c>
    </row>
    <row r="10431" customFormat="false" ht="15" hidden="false" customHeight="false" outlineLevel="0" collapsed="false">
      <c r="A10431" s="884" t="s">
        <v>28603</v>
      </c>
      <c r="B10431" s="884" t="n">
        <v>21047</v>
      </c>
      <c r="C10431" s="885" t="s">
        <v>34796</v>
      </c>
      <c r="D10431" s="884" t="s">
        <v>28605</v>
      </c>
      <c r="E10431" s="884" t="s">
        <v>20735</v>
      </c>
      <c r="F10431" s="884" t="s">
        <v>20735</v>
      </c>
    </row>
    <row r="10432" customFormat="false" ht="15" hidden="false" customHeight="false" outlineLevel="0" collapsed="false">
      <c r="A10432" s="884" t="s">
        <v>28603</v>
      </c>
      <c r="B10432" s="884" t="n">
        <v>21043</v>
      </c>
      <c r="C10432" s="885" t="s">
        <v>34797</v>
      </c>
      <c r="D10432" s="884" t="s">
        <v>28605</v>
      </c>
      <c r="E10432" s="884" t="s">
        <v>17902</v>
      </c>
      <c r="F10432" s="884" t="s">
        <v>17902</v>
      </c>
    </row>
    <row r="10433" customFormat="false" ht="23.25" hidden="false" customHeight="false" outlineLevel="0" collapsed="false">
      <c r="A10433" s="884" t="s">
        <v>28603</v>
      </c>
      <c r="B10433" s="884" t="n">
        <v>21042</v>
      </c>
      <c r="C10433" s="885" t="s">
        <v>34798</v>
      </c>
      <c r="D10433" s="884" t="s">
        <v>28605</v>
      </c>
      <c r="E10433" s="884" t="s">
        <v>31172</v>
      </c>
      <c r="F10433" s="884" t="s">
        <v>31172</v>
      </c>
    </row>
    <row r="10434" customFormat="false" ht="15" hidden="false" customHeight="false" outlineLevel="0" collapsed="false">
      <c r="A10434" s="884" t="s">
        <v>28603</v>
      </c>
      <c r="B10434" s="884" t="n">
        <v>11895</v>
      </c>
      <c r="C10434" s="885" t="s">
        <v>34799</v>
      </c>
      <c r="D10434" s="884" t="s">
        <v>28605</v>
      </c>
      <c r="E10434" s="884" t="s">
        <v>34800</v>
      </c>
      <c r="F10434" s="884" t="s">
        <v>34800</v>
      </c>
    </row>
    <row r="10435" customFormat="false" ht="15" hidden="false" customHeight="false" outlineLevel="0" collapsed="false">
      <c r="A10435" s="884" t="s">
        <v>28603</v>
      </c>
      <c r="B10435" s="884" t="n">
        <v>11896</v>
      </c>
      <c r="C10435" s="885" t="s">
        <v>34801</v>
      </c>
      <c r="D10435" s="884" t="s">
        <v>28605</v>
      </c>
      <c r="E10435" s="884" t="s">
        <v>34802</v>
      </c>
      <c r="F10435" s="884" t="s">
        <v>34802</v>
      </c>
    </row>
    <row r="10436" customFormat="false" ht="15" hidden="false" customHeight="false" outlineLevel="0" collapsed="false">
      <c r="A10436" s="884" t="s">
        <v>28603</v>
      </c>
      <c r="B10436" s="884" t="n">
        <v>11897</v>
      </c>
      <c r="C10436" s="885" t="s">
        <v>34803</v>
      </c>
      <c r="D10436" s="884" t="s">
        <v>28605</v>
      </c>
      <c r="E10436" s="884" t="s">
        <v>34804</v>
      </c>
      <c r="F10436" s="884" t="s">
        <v>34804</v>
      </c>
    </row>
    <row r="10437" customFormat="false" ht="15" hidden="false" customHeight="false" outlineLevel="0" collapsed="false">
      <c r="A10437" s="884" t="s">
        <v>28603</v>
      </c>
      <c r="B10437" s="884" t="n">
        <v>11898</v>
      </c>
      <c r="C10437" s="885" t="s">
        <v>34805</v>
      </c>
      <c r="D10437" s="884" t="s">
        <v>28605</v>
      </c>
      <c r="E10437" s="884" t="s">
        <v>34806</v>
      </c>
      <c r="F10437" s="884" t="s">
        <v>34806</v>
      </c>
    </row>
    <row r="10438" customFormat="false" ht="15" hidden="false" customHeight="false" outlineLevel="0" collapsed="false">
      <c r="A10438" s="884" t="s">
        <v>28603</v>
      </c>
      <c r="B10438" s="884" t="n">
        <v>3282</v>
      </c>
      <c r="C10438" s="885" t="s">
        <v>34807</v>
      </c>
      <c r="D10438" s="884" t="s">
        <v>28605</v>
      </c>
      <c r="E10438" s="884" t="s">
        <v>34808</v>
      </c>
      <c r="F10438" s="884" t="s">
        <v>34808</v>
      </c>
    </row>
    <row r="10439" customFormat="false" ht="15" hidden="false" customHeight="false" outlineLevel="0" collapsed="false">
      <c r="A10439" s="884" t="s">
        <v>28603</v>
      </c>
      <c r="B10439" s="884" t="n">
        <v>11899</v>
      </c>
      <c r="C10439" s="885" t="s">
        <v>34809</v>
      </c>
      <c r="D10439" s="884" t="s">
        <v>28605</v>
      </c>
      <c r="E10439" s="884" t="s">
        <v>34810</v>
      </c>
      <c r="F10439" s="884" t="s">
        <v>34810</v>
      </c>
    </row>
    <row r="10440" customFormat="false" ht="15" hidden="false" customHeight="false" outlineLevel="0" collapsed="false">
      <c r="A10440" s="884" t="s">
        <v>28603</v>
      </c>
      <c r="B10440" s="884" t="n">
        <v>11900</v>
      </c>
      <c r="C10440" s="885" t="s">
        <v>34811</v>
      </c>
      <c r="D10440" s="884" t="s">
        <v>28605</v>
      </c>
      <c r="E10440" s="884" t="s">
        <v>34812</v>
      </c>
      <c r="F10440" s="884" t="s">
        <v>34812</v>
      </c>
    </row>
    <row r="10441" customFormat="false" ht="15" hidden="false" customHeight="false" outlineLevel="0" collapsed="false">
      <c r="A10441" s="884" t="s">
        <v>28603</v>
      </c>
      <c r="B10441" s="884" t="n">
        <v>14149</v>
      </c>
      <c r="C10441" s="885" t="s">
        <v>34813</v>
      </c>
      <c r="D10441" s="884" t="s">
        <v>31872</v>
      </c>
      <c r="E10441" s="884" t="s">
        <v>34814</v>
      </c>
      <c r="F10441" s="884" t="s">
        <v>34814</v>
      </c>
    </row>
    <row r="10442" customFormat="false" ht="23.25" hidden="false" customHeight="false" outlineLevel="0" collapsed="false">
      <c r="A10442" s="884" t="s">
        <v>28603</v>
      </c>
      <c r="B10442" s="884" t="n">
        <v>38099</v>
      </c>
      <c r="C10442" s="885" t="s">
        <v>34815</v>
      </c>
      <c r="D10442" s="884" t="s">
        <v>28605</v>
      </c>
      <c r="E10442" s="884" t="s">
        <v>33369</v>
      </c>
      <c r="F10442" s="884" t="s">
        <v>33369</v>
      </c>
    </row>
    <row r="10443" customFormat="false" ht="23.25" hidden="false" customHeight="false" outlineLevel="0" collapsed="false">
      <c r="A10443" s="884" t="s">
        <v>28603</v>
      </c>
      <c r="B10443" s="884" t="n">
        <v>38100</v>
      </c>
      <c r="C10443" s="885" t="s">
        <v>34816</v>
      </c>
      <c r="D10443" s="884" t="s">
        <v>28605</v>
      </c>
      <c r="E10443" s="884" t="s">
        <v>28684</v>
      </c>
      <c r="F10443" s="884" t="s">
        <v>28684</v>
      </c>
    </row>
    <row r="10444" customFormat="false" ht="15" hidden="false" customHeight="false" outlineLevel="0" collapsed="false">
      <c r="A10444" s="884" t="s">
        <v>28603</v>
      </c>
      <c r="B10444" s="884" t="n">
        <v>20061</v>
      </c>
      <c r="C10444" s="885" t="s">
        <v>34817</v>
      </c>
      <c r="D10444" s="884" t="s">
        <v>28605</v>
      </c>
      <c r="E10444" s="884" t="s">
        <v>27340</v>
      </c>
      <c r="F10444" s="884" t="s">
        <v>27340</v>
      </c>
    </row>
    <row r="10445" customFormat="false" ht="15" hidden="false" customHeight="false" outlineLevel="0" collapsed="false">
      <c r="A10445" s="884" t="s">
        <v>28603</v>
      </c>
      <c r="B10445" s="884" t="n">
        <v>7576</v>
      </c>
      <c r="C10445" s="885" t="s">
        <v>34818</v>
      </c>
      <c r="D10445" s="884" t="s">
        <v>28605</v>
      </c>
      <c r="E10445" s="884" t="s">
        <v>34819</v>
      </c>
      <c r="F10445" s="884" t="s">
        <v>34819</v>
      </c>
    </row>
    <row r="10446" customFormat="false" ht="15" hidden="false" customHeight="false" outlineLevel="0" collapsed="false">
      <c r="A10446" s="884" t="s">
        <v>28603</v>
      </c>
      <c r="B10446" s="884" t="n">
        <v>3384</v>
      </c>
      <c r="C10446" s="885" t="s">
        <v>34820</v>
      </c>
      <c r="D10446" s="884" t="s">
        <v>28605</v>
      </c>
      <c r="E10446" s="884" t="s">
        <v>28991</v>
      </c>
      <c r="F10446" s="884" t="s">
        <v>28991</v>
      </c>
    </row>
    <row r="10447" customFormat="false" ht="15" hidden="false" customHeight="false" outlineLevel="0" collapsed="false">
      <c r="A10447" s="884" t="s">
        <v>28603</v>
      </c>
      <c r="B10447" s="884" t="n">
        <v>7572</v>
      </c>
      <c r="C10447" s="885" t="s">
        <v>34821</v>
      </c>
      <c r="D10447" s="884" t="s">
        <v>28605</v>
      </c>
      <c r="E10447" s="884" t="s">
        <v>19502</v>
      </c>
      <c r="F10447" s="884" t="s">
        <v>19502</v>
      </c>
    </row>
    <row r="10448" customFormat="false" ht="15" hidden="false" customHeight="false" outlineLevel="0" collapsed="false">
      <c r="A10448" s="884" t="s">
        <v>28603</v>
      </c>
      <c r="B10448" s="884" t="n">
        <v>3396</v>
      </c>
      <c r="C10448" s="885" t="s">
        <v>34822</v>
      </c>
      <c r="D10448" s="884" t="s">
        <v>28605</v>
      </c>
      <c r="E10448" s="884" t="s">
        <v>15876</v>
      </c>
      <c r="F10448" s="884" t="s">
        <v>15876</v>
      </c>
    </row>
    <row r="10449" customFormat="false" ht="15" hidden="false" customHeight="false" outlineLevel="0" collapsed="false">
      <c r="A10449" s="884" t="s">
        <v>28603</v>
      </c>
      <c r="B10449" s="884" t="n">
        <v>37590</v>
      </c>
      <c r="C10449" s="885" t="s">
        <v>34823</v>
      </c>
      <c r="D10449" s="884" t="s">
        <v>28605</v>
      </c>
      <c r="E10449" s="884" t="s">
        <v>34824</v>
      </c>
      <c r="F10449" s="884" t="s">
        <v>34824</v>
      </c>
    </row>
    <row r="10450" customFormat="false" ht="15" hidden="false" customHeight="false" outlineLevel="0" collapsed="false">
      <c r="A10450" s="884" t="s">
        <v>28603</v>
      </c>
      <c r="B10450" s="884" t="n">
        <v>37591</v>
      </c>
      <c r="C10450" s="885" t="s">
        <v>34825</v>
      </c>
      <c r="D10450" s="884" t="s">
        <v>28605</v>
      </c>
      <c r="E10450" s="884" t="s">
        <v>34826</v>
      </c>
      <c r="F10450" s="884" t="s">
        <v>34826</v>
      </c>
    </row>
    <row r="10451" customFormat="false" ht="23.25" hidden="false" customHeight="false" outlineLevel="0" collapsed="false">
      <c r="A10451" s="884" t="s">
        <v>28603</v>
      </c>
      <c r="B10451" s="884" t="n">
        <v>12626</v>
      </c>
      <c r="C10451" s="885" t="s">
        <v>34827</v>
      </c>
      <c r="D10451" s="884" t="s">
        <v>28605</v>
      </c>
      <c r="E10451" s="884" t="s">
        <v>8865</v>
      </c>
      <c r="F10451" s="884" t="s">
        <v>8865</v>
      </c>
    </row>
    <row r="10452" customFormat="false" ht="15" hidden="false" customHeight="false" outlineLevel="0" collapsed="false">
      <c r="A10452" s="884" t="s">
        <v>28603</v>
      </c>
      <c r="B10452" s="884" t="n">
        <v>11033</v>
      </c>
      <c r="C10452" s="885" t="s">
        <v>34828</v>
      </c>
      <c r="D10452" s="884" t="s">
        <v>28605</v>
      </c>
      <c r="E10452" s="884" t="s">
        <v>24777</v>
      </c>
      <c r="F10452" s="884" t="s">
        <v>24777</v>
      </c>
    </row>
    <row r="10453" customFormat="false" ht="15" hidden="false" customHeight="false" outlineLevel="0" collapsed="false">
      <c r="A10453" s="884" t="s">
        <v>28603</v>
      </c>
      <c r="B10453" s="884" t="n">
        <v>390</v>
      </c>
      <c r="C10453" s="885" t="s">
        <v>34829</v>
      </c>
      <c r="D10453" s="884" t="s">
        <v>28605</v>
      </c>
      <c r="E10453" s="884" t="s">
        <v>20355</v>
      </c>
      <c r="F10453" s="884" t="s">
        <v>20355</v>
      </c>
    </row>
    <row r="10454" customFormat="false" ht="23.25" hidden="false" customHeight="false" outlineLevel="0" collapsed="false">
      <c r="A10454" s="884" t="s">
        <v>28603</v>
      </c>
      <c r="B10454" s="884" t="n">
        <v>6178</v>
      </c>
      <c r="C10454" s="885" t="s">
        <v>34830</v>
      </c>
      <c r="D10454" s="884" t="s">
        <v>28617</v>
      </c>
      <c r="E10454" s="884" t="s">
        <v>34831</v>
      </c>
      <c r="F10454" s="884" t="s">
        <v>34831</v>
      </c>
    </row>
    <row r="10455" customFormat="false" ht="23.25" hidden="false" customHeight="false" outlineLevel="0" collapsed="false">
      <c r="A10455" s="884" t="s">
        <v>28603</v>
      </c>
      <c r="B10455" s="884" t="n">
        <v>6180</v>
      </c>
      <c r="C10455" s="885" t="s">
        <v>34832</v>
      </c>
      <c r="D10455" s="884" t="s">
        <v>28617</v>
      </c>
      <c r="E10455" s="884" t="s">
        <v>33215</v>
      </c>
      <c r="F10455" s="884" t="s">
        <v>33215</v>
      </c>
    </row>
    <row r="10456" customFormat="false" ht="15" hidden="false" customHeight="false" outlineLevel="0" collapsed="false">
      <c r="A10456" s="884" t="s">
        <v>28603</v>
      </c>
      <c r="B10456" s="884" t="n">
        <v>6182</v>
      </c>
      <c r="C10456" s="885" t="s">
        <v>34833</v>
      </c>
      <c r="D10456" s="884" t="s">
        <v>28617</v>
      </c>
      <c r="E10456" s="884" t="s">
        <v>34834</v>
      </c>
      <c r="F10456" s="884" t="s">
        <v>34834</v>
      </c>
    </row>
    <row r="10457" customFormat="false" ht="15" hidden="false" customHeight="false" outlineLevel="0" collapsed="false">
      <c r="A10457" s="884" t="s">
        <v>28603</v>
      </c>
      <c r="B10457" s="884" t="n">
        <v>3993</v>
      </c>
      <c r="C10457" s="885" t="s">
        <v>34835</v>
      </c>
      <c r="D10457" s="884" t="s">
        <v>28617</v>
      </c>
      <c r="E10457" s="884" t="s">
        <v>34836</v>
      </c>
      <c r="F10457" s="884" t="s">
        <v>34836</v>
      </c>
    </row>
    <row r="10458" customFormat="false" ht="15" hidden="false" customHeight="false" outlineLevel="0" collapsed="false">
      <c r="A10458" s="884" t="s">
        <v>28603</v>
      </c>
      <c r="B10458" s="884" t="n">
        <v>3990</v>
      </c>
      <c r="C10458" s="885" t="s">
        <v>34837</v>
      </c>
      <c r="D10458" s="884" t="s">
        <v>28683</v>
      </c>
      <c r="E10458" s="884" t="s">
        <v>19194</v>
      </c>
      <c r="F10458" s="884" t="s">
        <v>19194</v>
      </c>
    </row>
    <row r="10459" customFormat="false" ht="15" hidden="false" customHeight="false" outlineLevel="0" collapsed="false">
      <c r="A10459" s="884" t="s">
        <v>28603</v>
      </c>
      <c r="B10459" s="884" t="n">
        <v>3992</v>
      </c>
      <c r="C10459" s="885" t="s">
        <v>34838</v>
      </c>
      <c r="D10459" s="884" t="s">
        <v>28683</v>
      </c>
      <c r="E10459" s="884" t="s">
        <v>18806</v>
      </c>
      <c r="F10459" s="884" t="s">
        <v>18806</v>
      </c>
    </row>
    <row r="10460" customFormat="false" ht="15" hidden="false" customHeight="false" outlineLevel="0" collapsed="false">
      <c r="A10460" s="884" t="s">
        <v>28603</v>
      </c>
      <c r="B10460" s="884" t="n">
        <v>6193</v>
      </c>
      <c r="C10460" s="885" t="s">
        <v>34839</v>
      </c>
      <c r="D10460" s="884" t="s">
        <v>28683</v>
      </c>
      <c r="E10460" s="884" t="s">
        <v>11945</v>
      </c>
      <c r="F10460" s="884" t="s">
        <v>11945</v>
      </c>
    </row>
    <row r="10461" customFormat="false" ht="15" hidden="false" customHeight="false" outlineLevel="0" collapsed="false">
      <c r="A10461" s="884" t="s">
        <v>28603</v>
      </c>
      <c r="B10461" s="884" t="n">
        <v>6189</v>
      </c>
      <c r="C10461" s="885" t="s">
        <v>34840</v>
      </c>
      <c r="D10461" s="884" t="s">
        <v>28683</v>
      </c>
      <c r="E10461" s="884" t="s">
        <v>29907</v>
      </c>
      <c r="F10461" s="884" t="s">
        <v>29907</v>
      </c>
    </row>
    <row r="10462" customFormat="false" ht="15" hidden="false" customHeight="false" outlineLevel="0" collapsed="false">
      <c r="A10462" s="884" t="s">
        <v>28603</v>
      </c>
      <c r="B10462" s="884" t="n">
        <v>10567</v>
      </c>
      <c r="C10462" s="885" t="s">
        <v>34841</v>
      </c>
      <c r="D10462" s="884" t="s">
        <v>28683</v>
      </c>
      <c r="E10462" s="884" t="s">
        <v>16682</v>
      </c>
      <c r="F10462" s="884" t="s">
        <v>16682</v>
      </c>
    </row>
    <row r="10463" customFormat="false" ht="15" hidden="false" customHeight="false" outlineLevel="0" collapsed="false">
      <c r="A10463" s="884" t="s">
        <v>28603</v>
      </c>
      <c r="B10463" s="884" t="n">
        <v>6212</v>
      </c>
      <c r="C10463" s="885" t="s">
        <v>34842</v>
      </c>
      <c r="D10463" s="884" t="s">
        <v>28683</v>
      </c>
      <c r="E10463" s="884" t="s">
        <v>34843</v>
      </c>
      <c r="F10463" s="884" t="s">
        <v>34843</v>
      </c>
    </row>
    <row r="10464" customFormat="false" ht="15" hidden="false" customHeight="false" outlineLevel="0" collapsed="false">
      <c r="A10464" s="884" t="s">
        <v>28603</v>
      </c>
      <c r="B10464" s="884" t="n">
        <v>6188</v>
      </c>
      <c r="C10464" s="885" t="s">
        <v>34844</v>
      </c>
      <c r="D10464" s="884" t="s">
        <v>28617</v>
      </c>
      <c r="E10464" s="884" t="s">
        <v>34845</v>
      </c>
      <c r="F10464" s="884" t="s">
        <v>34845</v>
      </c>
    </row>
    <row r="10465" customFormat="false" ht="15" hidden="false" customHeight="false" outlineLevel="0" collapsed="false">
      <c r="A10465" s="884" t="s">
        <v>28603</v>
      </c>
      <c r="B10465" s="884" t="n">
        <v>6214</v>
      </c>
      <c r="C10465" s="885" t="s">
        <v>34846</v>
      </c>
      <c r="D10465" s="884" t="s">
        <v>28617</v>
      </c>
      <c r="E10465" s="884" t="s">
        <v>34847</v>
      </c>
      <c r="F10465" s="884" t="s">
        <v>34847</v>
      </c>
    </row>
    <row r="10466" customFormat="false" ht="15" hidden="false" customHeight="false" outlineLevel="0" collapsed="false">
      <c r="A10466" s="884" t="s">
        <v>28603</v>
      </c>
      <c r="B10466" s="884" t="n">
        <v>36153</v>
      </c>
      <c r="C10466" s="885" t="s">
        <v>34848</v>
      </c>
      <c r="D10466" s="884" t="s">
        <v>28605</v>
      </c>
      <c r="E10466" s="884" t="s">
        <v>34849</v>
      </c>
      <c r="F10466" s="884" t="s">
        <v>34849</v>
      </c>
    </row>
    <row r="10467" customFormat="false" ht="15" hidden="false" customHeight="false" outlineLevel="0" collapsed="false">
      <c r="A10467" s="884" t="s">
        <v>28603</v>
      </c>
      <c r="B10467" s="884" t="n">
        <v>10740</v>
      </c>
      <c r="C10467" s="885" t="s">
        <v>34850</v>
      </c>
      <c r="D10467" s="884" t="s">
        <v>28605</v>
      </c>
      <c r="E10467" s="884" t="s">
        <v>34851</v>
      </c>
      <c r="F10467" s="884" t="s">
        <v>34851</v>
      </c>
    </row>
    <row r="10468" customFormat="false" ht="15" hidden="false" customHeight="false" outlineLevel="0" collapsed="false">
      <c r="A10468" s="884" t="s">
        <v>28603</v>
      </c>
      <c r="B10468" s="884" t="n">
        <v>13914</v>
      </c>
      <c r="C10468" s="885" t="s">
        <v>34852</v>
      </c>
      <c r="D10468" s="884" t="s">
        <v>28605</v>
      </c>
      <c r="E10468" s="884" t="s">
        <v>34853</v>
      </c>
      <c r="F10468" s="884" t="s">
        <v>34853</v>
      </c>
    </row>
    <row r="10469" customFormat="false" ht="15" hidden="false" customHeight="false" outlineLevel="0" collapsed="false">
      <c r="A10469" s="884" t="s">
        <v>28603</v>
      </c>
      <c r="B10469" s="884" t="n">
        <v>10742</v>
      </c>
      <c r="C10469" s="885" t="s">
        <v>34854</v>
      </c>
      <c r="D10469" s="884" t="s">
        <v>28605</v>
      </c>
      <c r="E10469" s="884" t="s">
        <v>34855</v>
      </c>
      <c r="F10469" s="884" t="s">
        <v>34855</v>
      </c>
    </row>
    <row r="10470" customFormat="false" ht="15" hidden="false" customHeight="false" outlineLevel="0" collapsed="false">
      <c r="A10470" s="884" t="s">
        <v>28603</v>
      </c>
      <c r="B10470" s="884" t="n">
        <v>38465</v>
      </c>
      <c r="C10470" s="885" t="s">
        <v>34856</v>
      </c>
      <c r="D10470" s="884" t="s">
        <v>28605</v>
      </c>
      <c r="E10470" s="884" t="s">
        <v>34795</v>
      </c>
      <c r="F10470" s="884" t="s">
        <v>34795</v>
      </c>
    </row>
    <row r="10471" customFormat="false" ht="15" hidden="false" customHeight="false" outlineLevel="0" collapsed="false">
      <c r="A10471" s="884" t="s">
        <v>28603</v>
      </c>
      <c r="B10471" s="884" t="n">
        <v>7543</v>
      </c>
      <c r="C10471" s="885" t="s">
        <v>34857</v>
      </c>
      <c r="D10471" s="884" t="s">
        <v>28605</v>
      </c>
      <c r="E10471" s="884" t="s">
        <v>8884</v>
      </c>
      <c r="F10471" s="884" t="s">
        <v>8884</v>
      </c>
    </row>
    <row r="10472" customFormat="false" ht="15" hidden="false" customHeight="false" outlineLevel="0" collapsed="false">
      <c r="A10472" s="884" t="s">
        <v>28603</v>
      </c>
      <c r="B10472" s="884" t="n">
        <v>13255</v>
      </c>
      <c r="C10472" s="885" t="s">
        <v>34858</v>
      </c>
      <c r="D10472" s="884" t="s">
        <v>28605</v>
      </c>
      <c r="E10472" s="884" t="s">
        <v>21136</v>
      </c>
      <c r="F10472" s="884" t="s">
        <v>21136</v>
      </c>
    </row>
    <row r="10473" customFormat="false" ht="15" hidden="false" customHeight="false" outlineLevel="0" collapsed="false">
      <c r="A10473" s="884" t="s">
        <v>28603</v>
      </c>
      <c r="B10473" s="884" t="n">
        <v>39352</v>
      </c>
      <c r="C10473" s="885" t="s">
        <v>34859</v>
      </c>
      <c r="D10473" s="884" t="s">
        <v>28605</v>
      </c>
      <c r="E10473" s="884" t="s">
        <v>28734</v>
      </c>
      <c r="F10473" s="884" t="s">
        <v>28734</v>
      </c>
    </row>
    <row r="10474" customFormat="false" ht="15" hidden="false" customHeight="false" outlineLevel="0" collapsed="false">
      <c r="A10474" s="884" t="s">
        <v>28603</v>
      </c>
      <c r="B10474" s="884" t="n">
        <v>39350</v>
      </c>
      <c r="C10474" s="885" t="s">
        <v>34860</v>
      </c>
      <c r="D10474" s="884" t="s">
        <v>28605</v>
      </c>
      <c r="E10474" s="884" t="s">
        <v>27593</v>
      </c>
      <c r="F10474" s="884" t="s">
        <v>27593</v>
      </c>
    </row>
    <row r="10475" customFormat="false" ht="15" hidden="false" customHeight="false" outlineLevel="0" collapsed="false">
      <c r="A10475" s="884" t="s">
        <v>28603</v>
      </c>
      <c r="B10475" s="884" t="n">
        <v>39346</v>
      </c>
      <c r="C10475" s="885" t="s">
        <v>34861</v>
      </c>
      <c r="D10475" s="884" t="s">
        <v>28605</v>
      </c>
      <c r="E10475" s="884" t="s">
        <v>28734</v>
      </c>
      <c r="F10475" s="884" t="s">
        <v>28734</v>
      </c>
    </row>
    <row r="10476" customFormat="false" ht="15" hidden="false" customHeight="false" outlineLevel="0" collapsed="false">
      <c r="A10476" s="884" t="s">
        <v>28603</v>
      </c>
      <c r="B10476" s="884" t="n">
        <v>39351</v>
      </c>
      <c r="C10476" s="885" t="s">
        <v>34862</v>
      </c>
      <c r="D10476" s="884" t="s">
        <v>28605</v>
      </c>
      <c r="E10476" s="884" t="s">
        <v>23056</v>
      </c>
      <c r="F10476" s="884" t="s">
        <v>23056</v>
      </c>
    </row>
    <row r="10477" customFormat="false" ht="15" hidden="false" customHeight="false" outlineLevel="0" collapsed="false">
      <c r="A10477" s="884" t="s">
        <v>28603</v>
      </c>
      <c r="B10477" s="884" t="n">
        <v>38952</v>
      </c>
      <c r="C10477" s="885" t="s">
        <v>34863</v>
      </c>
      <c r="D10477" s="884" t="s">
        <v>28605</v>
      </c>
      <c r="E10477" s="884" t="s">
        <v>23113</v>
      </c>
      <c r="F10477" s="884" t="s">
        <v>23113</v>
      </c>
    </row>
    <row r="10478" customFormat="false" ht="15" hidden="false" customHeight="false" outlineLevel="0" collapsed="false">
      <c r="A10478" s="884" t="s">
        <v>28603</v>
      </c>
      <c r="B10478" s="884" t="n">
        <v>38953</v>
      </c>
      <c r="C10478" s="885" t="s">
        <v>34864</v>
      </c>
      <c r="D10478" s="884" t="s">
        <v>28605</v>
      </c>
      <c r="E10478" s="884" t="s">
        <v>34865</v>
      </c>
      <c r="F10478" s="884" t="s">
        <v>34865</v>
      </c>
    </row>
    <row r="10479" customFormat="false" ht="15" hidden="false" customHeight="false" outlineLevel="0" collapsed="false">
      <c r="A10479" s="884" t="s">
        <v>28603</v>
      </c>
      <c r="B10479" s="884" t="n">
        <v>38835</v>
      </c>
      <c r="C10479" s="885" t="s">
        <v>34866</v>
      </c>
      <c r="D10479" s="884" t="s">
        <v>28605</v>
      </c>
      <c r="E10479" s="884" t="s">
        <v>19472</v>
      </c>
      <c r="F10479" s="884" t="s">
        <v>19472</v>
      </c>
    </row>
    <row r="10480" customFormat="false" ht="15" hidden="false" customHeight="false" outlineLevel="0" collapsed="false">
      <c r="A10480" s="884" t="s">
        <v>28603</v>
      </c>
      <c r="B10480" s="884" t="n">
        <v>38837</v>
      </c>
      <c r="C10480" s="885" t="s">
        <v>34867</v>
      </c>
      <c r="D10480" s="884" t="s">
        <v>28605</v>
      </c>
      <c r="E10480" s="884" t="s">
        <v>8904</v>
      </c>
      <c r="F10480" s="884" t="s">
        <v>8904</v>
      </c>
    </row>
    <row r="10481" customFormat="false" ht="15" hidden="false" customHeight="false" outlineLevel="0" collapsed="false">
      <c r="A10481" s="884" t="s">
        <v>28603</v>
      </c>
      <c r="B10481" s="884" t="n">
        <v>38836</v>
      </c>
      <c r="C10481" s="885" t="s">
        <v>34868</v>
      </c>
      <c r="D10481" s="884" t="s">
        <v>28605</v>
      </c>
      <c r="E10481" s="884" t="s">
        <v>19160</v>
      </c>
      <c r="F10481" s="884" t="s">
        <v>19160</v>
      </c>
    </row>
    <row r="10482" customFormat="false" ht="15" hidden="false" customHeight="false" outlineLevel="0" collapsed="false">
      <c r="A10482" s="884" t="s">
        <v>28603</v>
      </c>
      <c r="B10482" s="884" t="n">
        <v>2666</v>
      </c>
      <c r="C10482" s="885" t="s">
        <v>34869</v>
      </c>
      <c r="D10482" s="884" t="s">
        <v>28605</v>
      </c>
      <c r="E10482" s="884" t="s">
        <v>9800</v>
      </c>
      <c r="F10482" s="884" t="s">
        <v>9800</v>
      </c>
    </row>
    <row r="10483" customFormat="false" ht="15" hidden="false" customHeight="false" outlineLevel="0" collapsed="false">
      <c r="A10483" s="884" t="s">
        <v>28603</v>
      </c>
      <c r="B10483" s="884" t="n">
        <v>2668</v>
      </c>
      <c r="C10483" s="885" t="s">
        <v>34870</v>
      </c>
      <c r="D10483" s="884" t="s">
        <v>28605</v>
      </c>
      <c r="E10483" s="884" t="s">
        <v>19441</v>
      </c>
      <c r="F10483" s="884" t="s">
        <v>19441</v>
      </c>
    </row>
    <row r="10484" customFormat="false" ht="15" hidden="false" customHeight="false" outlineLevel="0" collapsed="false">
      <c r="A10484" s="884" t="s">
        <v>28603</v>
      </c>
      <c r="B10484" s="884" t="n">
        <v>2664</v>
      </c>
      <c r="C10484" s="885" t="s">
        <v>34871</v>
      </c>
      <c r="D10484" s="884" t="s">
        <v>28605</v>
      </c>
      <c r="E10484" s="884" t="s">
        <v>17011</v>
      </c>
      <c r="F10484" s="884" t="s">
        <v>17011</v>
      </c>
    </row>
    <row r="10485" customFormat="false" ht="15" hidden="false" customHeight="false" outlineLevel="0" collapsed="false">
      <c r="A10485" s="884" t="s">
        <v>28603</v>
      </c>
      <c r="B10485" s="884" t="n">
        <v>2662</v>
      </c>
      <c r="C10485" s="885" t="s">
        <v>34872</v>
      </c>
      <c r="D10485" s="884" t="s">
        <v>28605</v>
      </c>
      <c r="E10485" s="884" t="s">
        <v>16077</v>
      </c>
      <c r="F10485" s="884" t="s">
        <v>16077</v>
      </c>
    </row>
    <row r="10486" customFormat="false" ht="15" hidden="false" customHeight="false" outlineLevel="0" collapsed="false">
      <c r="A10486" s="884" t="s">
        <v>28603</v>
      </c>
      <c r="B10486" s="884" t="n">
        <v>20964</v>
      </c>
      <c r="C10486" s="885" t="s">
        <v>34873</v>
      </c>
      <c r="D10486" s="884" t="s">
        <v>28605</v>
      </c>
      <c r="E10486" s="884" t="s">
        <v>34874</v>
      </c>
      <c r="F10486" s="884" t="s">
        <v>34874</v>
      </c>
    </row>
    <row r="10487" customFormat="false" ht="15" hidden="false" customHeight="false" outlineLevel="0" collapsed="false">
      <c r="A10487" s="884" t="s">
        <v>28603</v>
      </c>
      <c r="B10487" s="884" t="n">
        <v>10905</v>
      </c>
      <c r="C10487" s="885" t="s">
        <v>34875</v>
      </c>
      <c r="D10487" s="884" t="s">
        <v>28605</v>
      </c>
      <c r="E10487" s="884" t="s">
        <v>15184</v>
      </c>
      <c r="F10487" s="884" t="s">
        <v>15184</v>
      </c>
    </row>
    <row r="10488" customFormat="false" ht="15" hidden="false" customHeight="false" outlineLevel="0" collapsed="false">
      <c r="A10488" s="884" t="s">
        <v>28603</v>
      </c>
      <c r="B10488" s="884" t="n">
        <v>6249</v>
      </c>
      <c r="C10488" s="885" t="s">
        <v>34876</v>
      </c>
      <c r="D10488" s="884" t="s">
        <v>28605</v>
      </c>
      <c r="E10488" s="884" t="s">
        <v>8496</v>
      </c>
      <c r="F10488" s="884" t="s">
        <v>8496</v>
      </c>
    </row>
    <row r="10489" customFormat="false" ht="15" hidden="false" customHeight="false" outlineLevel="0" collapsed="false">
      <c r="A10489" s="884" t="s">
        <v>28603</v>
      </c>
      <c r="B10489" s="884" t="n">
        <v>6251</v>
      </c>
      <c r="C10489" s="885" t="s">
        <v>34877</v>
      </c>
      <c r="D10489" s="884" t="s">
        <v>28605</v>
      </c>
      <c r="E10489" s="884" t="s">
        <v>34878</v>
      </c>
      <c r="F10489" s="884" t="s">
        <v>34878</v>
      </c>
    </row>
    <row r="10490" customFormat="false" ht="15" hidden="false" customHeight="false" outlineLevel="0" collapsed="false">
      <c r="A10490" s="884" t="s">
        <v>28603</v>
      </c>
      <c r="B10490" s="884" t="n">
        <v>6252</v>
      </c>
      <c r="C10490" s="885" t="s">
        <v>34879</v>
      </c>
      <c r="D10490" s="884" t="s">
        <v>28605</v>
      </c>
      <c r="E10490" s="884" t="s">
        <v>10552</v>
      </c>
      <c r="F10490" s="884" t="s">
        <v>10552</v>
      </c>
    </row>
    <row r="10491" customFormat="false" ht="15" hidden="false" customHeight="false" outlineLevel="0" collapsed="false">
      <c r="A10491" s="884" t="s">
        <v>28603</v>
      </c>
      <c r="B10491" s="884" t="n">
        <v>6250</v>
      </c>
      <c r="C10491" s="885" t="s">
        <v>34880</v>
      </c>
      <c r="D10491" s="884" t="s">
        <v>28605</v>
      </c>
      <c r="E10491" s="884" t="s">
        <v>18226</v>
      </c>
      <c r="F10491" s="884" t="s">
        <v>18226</v>
      </c>
    </row>
    <row r="10492" customFormat="false" ht="15" hidden="false" customHeight="false" outlineLevel="0" collapsed="false">
      <c r="A10492" s="884" t="s">
        <v>28603</v>
      </c>
      <c r="B10492" s="884" t="n">
        <v>11289</v>
      </c>
      <c r="C10492" s="885" t="s">
        <v>34881</v>
      </c>
      <c r="D10492" s="884" t="s">
        <v>28605</v>
      </c>
      <c r="E10492" s="884" t="s">
        <v>24407</v>
      </c>
      <c r="F10492" s="884" t="s">
        <v>24407</v>
      </c>
    </row>
    <row r="10493" customFormat="false" ht="15" hidden="false" customHeight="false" outlineLevel="0" collapsed="false">
      <c r="A10493" s="884" t="s">
        <v>28603</v>
      </c>
      <c r="B10493" s="884" t="n">
        <v>11241</v>
      </c>
      <c r="C10493" s="885" t="s">
        <v>34882</v>
      </c>
      <c r="D10493" s="884" t="s">
        <v>28605</v>
      </c>
      <c r="E10493" s="884" t="s">
        <v>34883</v>
      </c>
      <c r="F10493" s="884" t="s">
        <v>34883</v>
      </c>
    </row>
    <row r="10494" customFormat="false" ht="15" hidden="false" customHeight="false" outlineLevel="0" collapsed="false">
      <c r="A10494" s="884" t="s">
        <v>28603</v>
      </c>
      <c r="B10494" s="884" t="n">
        <v>11301</v>
      </c>
      <c r="C10494" s="885" t="s">
        <v>34884</v>
      </c>
      <c r="D10494" s="884" t="s">
        <v>28605</v>
      </c>
      <c r="E10494" s="884" t="s">
        <v>26699</v>
      </c>
      <c r="F10494" s="884" t="s">
        <v>26699</v>
      </c>
    </row>
    <row r="10495" customFormat="false" ht="15" hidden="false" customHeight="false" outlineLevel="0" collapsed="false">
      <c r="A10495" s="884" t="s">
        <v>28603</v>
      </c>
      <c r="B10495" s="884" t="n">
        <v>21090</v>
      </c>
      <c r="C10495" s="885" t="s">
        <v>34885</v>
      </c>
      <c r="D10495" s="884" t="s">
        <v>28605</v>
      </c>
      <c r="E10495" s="884" t="s">
        <v>34886</v>
      </c>
      <c r="F10495" s="884" t="s">
        <v>34886</v>
      </c>
    </row>
    <row r="10496" customFormat="false" ht="15" hidden="false" customHeight="false" outlineLevel="0" collapsed="false">
      <c r="A10496" s="884" t="s">
        <v>28603</v>
      </c>
      <c r="B10496" s="884" t="n">
        <v>14112</v>
      </c>
      <c r="C10496" s="885" t="s">
        <v>34887</v>
      </c>
      <c r="D10496" s="884" t="s">
        <v>28605</v>
      </c>
      <c r="E10496" s="884" t="s">
        <v>34888</v>
      </c>
      <c r="F10496" s="884" t="s">
        <v>34888</v>
      </c>
    </row>
    <row r="10497" customFormat="false" ht="15" hidden="false" customHeight="false" outlineLevel="0" collapsed="false">
      <c r="A10497" s="884" t="s">
        <v>28603</v>
      </c>
      <c r="B10497" s="884" t="n">
        <v>11315</v>
      </c>
      <c r="C10497" s="885" t="s">
        <v>34889</v>
      </c>
      <c r="D10497" s="884" t="s">
        <v>28605</v>
      </c>
      <c r="E10497" s="884" t="s">
        <v>34890</v>
      </c>
      <c r="F10497" s="884" t="s">
        <v>34890</v>
      </c>
    </row>
    <row r="10498" customFormat="false" ht="15" hidden="false" customHeight="false" outlineLevel="0" collapsed="false">
      <c r="A10498" s="884" t="s">
        <v>28603</v>
      </c>
      <c r="B10498" s="884" t="n">
        <v>11292</v>
      </c>
      <c r="C10498" s="885" t="s">
        <v>34891</v>
      </c>
      <c r="D10498" s="884" t="s">
        <v>28605</v>
      </c>
      <c r="E10498" s="884" t="s">
        <v>34892</v>
      </c>
      <c r="F10498" s="884" t="s">
        <v>34892</v>
      </c>
    </row>
    <row r="10499" customFormat="false" ht="15" hidden="false" customHeight="false" outlineLevel="0" collapsed="false">
      <c r="A10499" s="884" t="s">
        <v>28603</v>
      </c>
      <c r="B10499" s="884" t="n">
        <v>21071</v>
      </c>
      <c r="C10499" s="885" t="s">
        <v>34893</v>
      </c>
      <c r="D10499" s="884" t="s">
        <v>28605</v>
      </c>
      <c r="E10499" s="884" t="s">
        <v>34894</v>
      </c>
      <c r="F10499" s="884" t="s">
        <v>34894</v>
      </c>
    </row>
    <row r="10500" customFormat="false" ht="15" hidden="false" customHeight="false" outlineLevel="0" collapsed="false">
      <c r="A10500" s="884" t="s">
        <v>28603</v>
      </c>
      <c r="B10500" s="884" t="n">
        <v>11293</v>
      </c>
      <c r="C10500" s="885" t="s">
        <v>34895</v>
      </c>
      <c r="D10500" s="884" t="s">
        <v>28605</v>
      </c>
      <c r="E10500" s="884" t="s">
        <v>34896</v>
      </c>
      <c r="F10500" s="884" t="s">
        <v>34896</v>
      </c>
    </row>
    <row r="10501" customFormat="false" ht="23.25" hidden="false" customHeight="false" outlineLevel="0" collapsed="false">
      <c r="A10501" s="884" t="s">
        <v>28603</v>
      </c>
      <c r="B10501" s="884" t="n">
        <v>11316</v>
      </c>
      <c r="C10501" s="885" t="s">
        <v>34897</v>
      </c>
      <c r="D10501" s="884" t="s">
        <v>28605</v>
      </c>
      <c r="E10501" s="884" t="s">
        <v>34898</v>
      </c>
      <c r="F10501" s="884" t="s">
        <v>34898</v>
      </c>
    </row>
    <row r="10502" customFormat="false" ht="23.25" hidden="false" customHeight="false" outlineLevel="0" collapsed="false">
      <c r="A10502" s="884" t="s">
        <v>28603</v>
      </c>
      <c r="B10502" s="884" t="n">
        <v>6243</v>
      </c>
      <c r="C10502" s="885" t="s">
        <v>34899</v>
      </c>
      <c r="D10502" s="884" t="s">
        <v>28605</v>
      </c>
      <c r="E10502" s="884" t="s">
        <v>34900</v>
      </c>
      <c r="F10502" s="884" t="s">
        <v>34900</v>
      </c>
    </row>
    <row r="10503" customFormat="false" ht="15" hidden="false" customHeight="false" outlineLevel="0" collapsed="false">
      <c r="A10503" s="884" t="s">
        <v>28603</v>
      </c>
      <c r="B10503" s="884" t="n">
        <v>21079</v>
      </c>
      <c r="C10503" s="885" t="s">
        <v>34901</v>
      </c>
      <c r="D10503" s="884" t="s">
        <v>28605</v>
      </c>
      <c r="E10503" s="884" t="s">
        <v>34902</v>
      </c>
      <c r="F10503" s="884" t="s">
        <v>34902</v>
      </c>
    </row>
    <row r="10504" customFormat="false" ht="15" hidden="false" customHeight="false" outlineLevel="0" collapsed="false">
      <c r="A10504" s="884" t="s">
        <v>28603</v>
      </c>
      <c r="B10504" s="884" t="n">
        <v>6240</v>
      </c>
      <c r="C10504" s="885" t="s">
        <v>34903</v>
      </c>
      <c r="D10504" s="884" t="s">
        <v>28605</v>
      </c>
      <c r="E10504" s="884" t="s">
        <v>34904</v>
      </c>
      <c r="F10504" s="884" t="s">
        <v>34904</v>
      </c>
    </row>
    <row r="10505" customFormat="false" ht="15" hidden="false" customHeight="false" outlineLevel="0" collapsed="false">
      <c r="A10505" s="884" t="s">
        <v>28603</v>
      </c>
      <c r="B10505" s="884" t="n">
        <v>11296</v>
      </c>
      <c r="C10505" s="885" t="s">
        <v>34905</v>
      </c>
      <c r="D10505" s="884" t="s">
        <v>28605</v>
      </c>
      <c r="E10505" s="884" t="s">
        <v>34906</v>
      </c>
      <c r="F10505" s="884" t="s">
        <v>34906</v>
      </c>
    </row>
    <row r="10506" customFormat="false" ht="15" hidden="false" customHeight="false" outlineLevel="0" collapsed="false">
      <c r="A10506" s="884" t="s">
        <v>28603</v>
      </c>
      <c r="B10506" s="884" t="n">
        <v>11299</v>
      </c>
      <c r="C10506" s="885" t="s">
        <v>34907</v>
      </c>
      <c r="D10506" s="884" t="s">
        <v>28605</v>
      </c>
      <c r="E10506" s="884" t="s">
        <v>34908</v>
      </c>
      <c r="F10506" s="884" t="s">
        <v>34908</v>
      </c>
    </row>
    <row r="10507" customFormat="false" ht="15" hidden="false" customHeight="false" outlineLevel="0" collapsed="false">
      <c r="A10507" s="884" t="s">
        <v>28603</v>
      </c>
      <c r="B10507" s="884" t="n">
        <v>11066</v>
      </c>
      <c r="C10507" s="885" t="s">
        <v>34909</v>
      </c>
      <c r="D10507" s="884" t="s">
        <v>28605</v>
      </c>
      <c r="E10507" s="884" t="s">
        <v>8553</v>
      </c>
      <c r="F10507" s="884" t="s">
        <v>8553</v>
      </c>
    </row>
    <row r="10508" customFormat="false" ht="15" hidden="false" customHeight="false" outlineLevel="0" collapsed="false">
      <c r="A10508" s="884" t="s">
        <v>28603</v>
      </c>
      <c r="B10508" s="884" t="n">
        <v>11065</v>
      </c>
      <c r="C10508" s="885" t="s">
        <v>34910</v>
      </c>
      <c r="D10508" s="884" t="s">
        <v>28605</v>
      </c>
      <c r="E10508" s="884" t="s">
        <v>8560</v>
      </c>
      <c r="F10508" s="884" t="s">
        <v>8560</v>
      </c>
    </row>
    <row r="10509" customFormat="false" ht="15" hidden="false" customHeight="false" outlineLevel="0" collapsed="false">
      <c r="A10509" s="884" t="s">
        <v>28603</v>
      </c>
      <c r="B10509" s="884" t="n">
        <v>11688</v>
      </c>
      <c r="C10509" s="885" t="s">
        <v>34911</v>
      </c>
      <c r="D10509" s="884" t="s">
        <v>28605</v>
      </c>
      <c r="E10509" s="884" t="s">
        <v>34912</v>
      </c>
      <c r="F10509" s="884" t="s">
        <v>34912</v>
      </c>
    </row>
    <row r="10510" customFormat="false" ht="23.25" hidden="false" customHeight="false" outlineLevel="0" collapsed="false">
      <c r="A10510" s="884" t="s">
        <v>28603</v>
      </c>
      <c r="B10510" s="884" t="n">
        <v>37736</v>
      </c>
      <c r="C10510" s="885" t="s">
        <v>34913</v>
      </c>
      <c r="D10510" s="884" t="s">
        <v>28605</v>
      </c>
      <c r="E10510" s="884" t="s">
        <v>34914</v>
      </c>
      <c r="F10510" s="884" t="s">
        <v>34914</v>
      </c>
    </row>
    <row r="10511" customFormat="false" ht="23.25" hidden="false" customHeight="false" outlineLevel="0" collapsed="false">
      <c r="A10511" s="884" t="s">
        <v>28603</v>
      </c>
      <c r="B10511" s="884" t="n">
        <v>37739</v>
      </c>
      <c r="C10511" s="885" t="s">
        <v>34915</v>
      </c>
      <c r="D10511" s="884" t="s">
        <v>28605</v>
      </c>
      <c r="E10511" s="884" t="s">
        <v>34916</v>
      </c>
      <c r="F10511" s="884" t="s">
        <v>34916</v>
      </c>
    </row>
    <row r="10512" customFormat="false" ht="23.25" hidden="false" customHeight="false" outlineLevel="0" collapsed="false">
      <c r="A10512" s="884" t="s">
        <v>28603</v>
      </c>
      <c r="B10512" s="884" t="n">
        <v>37740</v>
      </c>
      <c r="C10512" s="885" t="s">
        <v>34917</v>
      </c>
      <c r="D10512" s="884" t="s">
        <v>28605</v>
      </c>
      <c r="E10512" s="884" t="s">
        <v>34918</v>
      </c>
      <c r="F10512" s="884" t="s">
        <v>34918</v>
      </c>
    </row>
    <row r="10513" customFormat="false" ht="23.25" hidden="false" customHeight="false" outlineLevel="0" collapsed="false">
      <c r="A10513" s="884" t="s">
        <v>28603</v>
      </c>
      <c r="B10513" s="884" t="n">
        <v>37738</v>
      </c>
      <c r="C10513" s="885" t="s">
        <v>34919</v>
      </c>
      <c r="D10513" s="884" t="s">
        <v>28605</v>
      </c>
      <c r="E10513" s="884" t="s">
        <v>34920</v>
      </c>
      <c r="F10513" s="884" t="s">
        <v>34920</v>
      </c>
    </row>
    <row r="10514" customFormat="false" ht="23.25" hidden="false" customHeight="false" outlineLevel="0" collapsed="false">
      <c r="A10514" s="884" t="s">
        <v>28603</v>
      </c>
      <c r="B10514" s="884" t="n">
        <v>37737</v>
      </c>
      <c r="C10514" s="885" t="s">
        <v>34921</v>
      </c>
      <c r="D10514" s="884" t="s">
        <v>28605</v>
      </c>
      <c r="E10514" s="884" t="s">
        <v>34922</v>
      </c>
      <c r="F10514" s="884" t="s">
        <v>34922</v>
      </c>
    </row>
    <row r="10515" customFormat="false" ht="15" hidden="false" customHeight="false" outlineLevel="0" collapsed="false">
      <c r="A10515" s="884" t="s">
        <v>28603</v>
      </c>
      <c r="B10515" s="884" t="n">
        <v>25014</v>
      </c>
      <c r="C10515" s="885" t="s">
        <v>34923</v>
      </c>
      <c r="D10515" s="884" t="s">
        <v>28605</v>
      </c>
      <c r="E10515" s="884" t="s">
        <v>34924</v>
      </c>
      <c r="F10515" s="884" t="s">
        <v>34924</v>
      </c>
    </row>
    <row r="10516" customFormat="false" ht="15" hidden="false" customHeight="false" outlineLevel="0" collapsed="false">
      <c r="A10516" s="884" t="s">
        <v>28603</v>
      </c>
      <c r="B10516" s="884" t="n">
        <v>25013</v>
      </c>
      <c r="C10516" s="885" t="s">
        <v>34925</v>
      </c>
      <c r="D10516" s="884" t="s">
        <v>28605</v>
      </c>
      <c r="E10516" s="884" t="s">
        <v>34926</v>
      </c>
      <c r="F10516" s="884" t="s">
        <v>34926</v>
      </c>
    </row>
    <row r="10517" customFormat="false" ht="15" hidden="false" customHeight="false" outlineLevel="0" collapsed="false">
      <c r="A10517" s="884" t="s">
        <v>28603</v>
      </c>
      <c r="B10517" s="884" t="n">
        <v>14405</v>
      </c>
      <c r="C10517" s="885" t="s">
        <v>34927</v>
      </c>
      <c r="D10517" s="884" t="s">
        <v>28605</v>
      </c>
      <c r="E10517" s="884" t="s">
        <v>34928</v>
      </c>
      <c r="F10517" s="884" t="s">
        <v>34928</v>
      </c>
    </row>
    <row r="10518" customFormat="false" ht="15" hidden="false" customHeight="false" outlineLevel="0" collapsed="false">
      <c r="A10518" s="884" t="s">
        <v>28603</v>
      </c>
      <c r="B10518" s="884" t="n">
        <v>6253</v>
      </c>
      <c r="C10518" s="885" t="s">
        <v>34929</v>
      </c>
      <c r="D10518" s="884" t="s">
        <v>28605</v>
      </c>
      <c r="E10518" s="884" t="s">
        <v>34930</v>
      </c>
      <c r="F10518" s="884" t="s">
        <v>34930</v>
      </c>
    </row>
    <row r="10519" customFormat="false" ht="15" hidden="false" customHeight="false" outlineLevel="0" collapsed="false">
      <c r="A10519" s="884" t="s">
        <v>28603</v>
      </c>
      <c r="B10519" s="884" t="n">
        <v>36790</v>
      </c>
      <c r="C10519" s="885" t="s">
        <v>34931</v>
      </c>
      <c r="D10519" s="884" t="s">
        <v>28605</v>
      </c>
      <c r="E10519" s="884" t="s">
        <v>34932</v>
      </c>
      <c r="F10519" s="884" t="s">
        <v>34932</v>
      </c>
    </row>
    <row r="10520" customFormat="false" ht="15" hidden="false" customHeight="false" outlineLevel="0" collapsed="false">
      <c r="A10520" s="884" t="s">
        <v>28603</v>
      </c>
      <c r="B10520" s="884" t="n">
        <v>20271</v>
      </c>
      <c r="C10520" s="885" t="s">
        <v>34933</v>
      </c>
      <c r="D10520" s="884" t="s">
        <v>28605</v>
      </c>
      <c r="E10520" s="884" t="s">
        <v>34934</v>
      </c>
      <c r="F10520" s="884" t="s">
        <v>34934</v>
      </c>
    </row>
    <row r="10521" customFormat="false" ht="15" hidden="false" customHeight="false" outlineLevel="0" collapsed="false">
      <c r="A10521" s="884" t="s">
        <v>28603</v>
      </c>
      <c r="B10521" s="884" t="n">
        <v>10423</v>
      </c>
      <c r="C10521" s="885" t="s">
        <v>34935</v>
      </c>
      <c r="D10521" s="884" t="s">
        <v>28605</v>
      </c>
      <c r="E10521" s="884" t="s">
        <v>34936</v>
      </c>
      <c r="F10521" s="884" t="s">
        <v>34936</v>
      </c>
    </row>
    <row r="10522" customFormat="false" ht="15" hidden="false" customHeight="false" outlineLevel="0" collapsed="false">
      <c r="A10522" s="884" t="s">
        <v>28603</v>
      </c>
      <c r="B10522" s="884" t="n">
        <v>37589</v>
      </c>
      <c r="C10522" s="885" t="s">
        <v>34937</v>
      </c>
      <c r="D10522" s="884" t="s">
        <v>28605</v>
      </c>
      <c r="E10522" s="884" t="s">
        <v>34938</v>
      </c>
      <c r="F10522" s="884" t="s">
        <v>34938</v>
      </c>
    </row>
    <row r="10523" customFormat="false" ht="15" hidden="false" customHeight="false" outlineLevel="0" collapsed="false">
      <c r="A10523" s="884" t="s">
        <v>28603</v>
      </c>
      <c r="B10523" s="884" t="n">
        <v>11690</v>
      </c>
      <c r="C10523" s="885" t="s">
        <v>34939</v>
      </c>
      <c r="D10523" s="884" t="s">
        <v>28605</v>
      </c>
      <c r="E10523" s="884" t="s">
        <v>34940</v>
      </c>
      <c r="F10523" s="884" t="s">
        <v>34940</v>
      </c>
    </row>
    <row r="10524" customFormat="false" ht="15" hidden="false" customHeight="false" outlineLevel="0" collapsed="false">
      <c r="A10524" s="884" t="s">
        <v>28603</v>
      </c>
      <c r="B10524" s="884" t="n">
        <v>20234</v>
      </c>
      <c r="C10524" s="885" t="s">
        <v>34941</v>
      </c>
      <c r="D10524" s="884" t="s">
        <v>28605</v>
      </c>
      <c r="E10524" s="884" t="s">
        <v>34942</v>
      </c>
      <c r="F10524" s="884" t="s">
        <v>34942</v>
      </c>
    </row>
    <row r="10525" customFormat="false" ht="15" hidden="false" customHeight="false" outlineLevel="0" collapsed="false">
      <c r="A10525" s="884" t="s">
        <v>28603</v>
      </c>
      <c r="B10525" s="884" t="n">
        <v>4763</v>
      </c>
      <c r="C10525" s="885" t="s">
        <v>34943</v>
      </c>
      <c r="D10525" s="884" t="s">
        <v>28608</v>
      </c>
      <c r="E10525" s="884" t="s">
        <v>31068</v>
      </c>
      <c r="F10525" s="884" t="s">
        <v>16922</v>
      </c>
    </row>
    <row r="10526" customFormat="false" ht="15" hidden="false" customHeight="false" outlineLevel="0" collapsed="false">
      <c r="A10526" s="884" t="s">
        <v>28603</v>
      </c>
      <c r="B10526" s="884" t="n">
        <v>41070</v>
      </c>
      <c r="C10526" s="885" t="s">
        <v>34944</v>
      </c>
      <c r="D10526" s="884" t="s">
        <v>28853</v>
      </c>
      <c r="E10526" s="884" t="s">
        <v>34945</v>
      </c>
      <c r="F10526" s="884" t="s">
        <v>34946</v>
      </c>
    </row>
    <row r="10527" customFormat="false" ht="15" hidden="false" customHeight="false" outlineLevel="0" collapsed="false">
      <c r="A10527" s="884" t="s">
        <v>28603</v>
      </c>
      <c r="B10527" s="884" t="n">
        <v>14583</v>
      </c>
      <c r="C10527" s="885" t="s">
        <v>34947</v>
      </c>
      <c r="D10527" s="884" t="s">
        <v>28626</v>
      </c>
      <c r="E10527" s="884" t="s">
        <v>17102</v>
      </c>
      <c r="F10527" s="884" t="s">
        <v>17102</v>
      </c>
    </row>
    <row r="10528" customFormat="false" ht="15" hidden="false" customHeight="false" outlineLevel="0" collapsed="false">
      <c r="A10528" s="884" t="s">
        <v>28603</v>
      </c>
      <c r="B10528" s="884" t="n">
        <v>11457</v>
      </c>
      <c r="C10528" s="885" t="s">
        <v>34948</v>
      </c>
      <c r="D10528" s="884" t="s">
        <v>28605</v>
      </c>
      <c r="E10528" s="884" t="s">
        <v>34949</v>
      </c>
      <c r="F10528" s="884" t="s">
        <v>34949</v>
      </c>
    </row>
    <row r="10529" customFormat="false" ht="15" hidden="false" customHeight="false" outlineLevel="0" collapsed="false">
      <c r="A10529" s="884" t="s">
        <v>28603</v>
      </c>
      <c r="B10529" s="884" t="n">
        <v>21121</v>
      </c>
      <c r="C10529" s="885" t="s">
        <v>34950</v>
      </c>
      <c r="D10529" s="884" t="s">
        <v>28605</v>
      </c>
      <c r="E10529" s="884" t="s">
        <v>9003</v>
      </c>
      <c r="F10529" s="884" t="s">
        <v>9003</v>
      </c>
    </row>
    <row r="10530" customFormat="false" ht="15" hidden="false" customHeight="false" outlineLevel="0" collapsed="false">
      <c r="A10530" s="884" t="s">
        <v>28603</v>
      </c>
      <c r="B10530" s="884" t="n">
        <v>38010</v>
      </c>
      <c r="C10530" s="885" t="s">
        <v>34951</v>
      </c>
      <c r="D10530" s="884" t="s">
        <v>28605</v>
      </c>
      <c r="E10530" s="884" t="s">
        <v>11464</v>
      </c>
      <c r="F10530" s="884" t="s">
        <v>11464</v>
      </c>
    </row>
    <row r="10531" customFormat="false" ht="15" hidden="false" customHeight="false" outlineLevel="0" collapsed="false">
      <c r="A10531" s="884" t="s">
        <v>28603</v>
      </c>
      <c r="B10531" s="884" t="n">
        <v>38011</v>
      </c>
      <c r="C10531" s="885" t="s">
        <v>34952</v>
      </c>
      <c r="D10531" s="884" t="s">
        <v>28605</v>
      </c>
      <c r="E10531" s="884" t="s">
        <v>19738</v>
      </c>
      <c r="F10531" s="884" t="s">
        <v>19738</v>
      </c>
    </row>
    <row r="10532" customFormat="false" ht="15" hidden="false" customHeight="false" outlineLevel="0" collapsed="false">
      <c r="A10532" s="884" t="s">
        <v>28603</v>
      </c>
      <c r="B10532" s="884" t="n">
        <v>38012</v>
      </c>
      <c r="C10532" s="885" t="s">
        <v>34953</v>
      </c>
      <c r="D10532" s="884" t="s">
        <v>28605</v>
      </c>
      <c r="E10532" s="884" t="s">
        <v>16653</v>
      </c>
      <c r="F10532" s="884" t="s">
        <v>16653</v>
      </c>
    </row>
    <row r="10533" customFormat="false" ht="15" hidden="false" customHeight="false" outlineLevel="0" collapsed="false">
      <c r="A10533" s="884" t="s">
        <v>28603</v>
      </c>
      <c r="B10533" s="884" t="n">
        <v>38013</v>
      </c>
      <c r="C10533" s="885" t="s">
        <v>34954</v>
      </c>
      <c r="D10533" s="884" t="s">
        <v>28605</v>
      </c>
      <c r="E10533" s="884" t="s">
        <v>20059</v>
      </c>
      <c r="F10533" s="884" t="s">
        <v>20059</v>
      </c>
    </row>
    <row r="10534" customFormat="false" ht="15" hidden="false" customHeight="false" outlineLevel="0" collapsed="false">
      <c r="A10534" s="884" t="s">
        <v>28603</v>
      </c>
      <c r="B10534" s="884" t="n">
        <v>38014</v>
      </c>
      <c r="C10534" s="885" t="s">
        <v>34955</v>
      </c>
      <c r="D10534" s="884" t="s">
        <v>28605</v>
      </c>
      <c r="E10534" s="884" t="s">
        <v>34956</v>
      </c>
      <c r="F10534" s="884" t="s">
        <v>34956</v>
      </c>
    </row>
    <row r="10535" customFormat="false" ht="15" hidden="false" customHeight="false" outlineLevel="0" collapsed="false">
      <c r="A10535" s="884" t="s">
        <v>28603</v>
      </c>
      <c r="B10535" s="884" t="n">
        <v>38015</v>
      </c>
      <c r="C10535" s="885" t="s">
        <v>34957</v>
      </c>
      <c r="D10535" s="884" t="s">
        <v>28605</v>
      </c>
      <c r="E10535" s="884" t="s">
        <v>34958</v>
      </c>
      <c r="F10535" s="884" t="s">
        <v>34958</v>
      </c>
    </row>
    <row r="10536" customFormat="false" ht="15" hidden="false" customHeight="false" outlineLevel="0" collapsed="false">
      <c r="A10536" s="884" t="s">
        <v>28603</v>
      </c>
      <c r="B10536" s="884" t="n">
        <v>38016</v>
      </c>
      <c r="C10536" s="885" t="s">
        <v>34959</v>
      </c>
      <c r="D10536" s="884" t="s">
        <v>28605</v>
      </c>
      <c r="E10536" s="884" t="s">
        <v>12967</v>
      </c>
      <c r="F10536" s="884" t="s">
        <v>12967</v>
      </c>
    </row>
    <row r="10537" customFormat="false" ht="15" hidden="false" customHeight="false" outlineLevel="0" collapsed="false">
      <c r="A10537" s="884" t="s">
        <v>28603</v>
      </c>
      <c r="B10537" s="884" t="n">
        <v>12741</v>
      </c>
      <c r="C10537" s="885" t="s">
        <v>34960</v>
      </c>
      <c r="D10537" s="884" t="s">
        <v>28605</v>
      </c>
      <c r="E10537" s="884" t="s">
        <v>34961</v>
      </c>
      <c r="F10537" s="884" t="s">
        <v>34961</v>
      </c>
    </row>
    <row r="10538" customFormat="false" ht="15" hidden="false" customHeight="false" outlineLevel="0" collapsed="false">
      <c r="A10538" s="884" t="s">
        <v>28603</v>
      </c>
      <c r="B10538" s="884" t="n">
        <v>12733</v>
      </c>
      <c r="C10538" s="885" t="s">
        <v>34962</v>
      </c>
      <c r="D10538" s="884" t="s">
        <v>28605</v>
      </c>
      <c r="E10538" s="884" t="s">
        <v>10906</v>
      </c>
      <c r="F10538" s="884" t="s">
        <v>10906</v>
      </c>
    </row>
    <row r="10539" customFormat="false" ht="15" hidden="false" customHeight="false" outlineLevel="0" collapsed="false">
      <c r="A10539" s="884" t="s">
        <v>28603</v>
      </c>
      <c r="B10539" s="884" t="n">
        <v>12734</v>
      </c>
      <c r="C10539" s="885" t="s">
        <v>34963</v>
      </c>
      <c r="D10539" s="884" t="s">
        <v>28605</v>
      </c>
      <c r="E10539" s="884" t="s">
        <v>8892</v>
      </c>
      <c r="F10539" s="884" t="s">
        <v>8892</v>
      </c>
    </row>
    <row r="10540" customFormat="false" ht="15" hidden="false" customHeight="false" outlineLevel="0" collapsed="false">
      <c r="A10540" s="884" t="s">
        <v>28603</v>
      </c>
      <c r="B10540" s="884" t="n">
        <v>12735</v>
      </c>
      <c r="C10540" s="885" t="s">
        <v>34964</v>
      </c>
      <c r="D10540" s="884" t="s">
        <v>28605</v>
      </c>
      <c r="E10540" s="884" t="s">
        <v>19942</v>
      </c>
      <c r="F10540" s="884" t="s">
        <v>19942</v>
      </c>
    </row>
    <row r="10541" customFormat="false" ht="15" hidden="false" customHeight="false" outlineLevel="0" collapsed="false">
      <c r="A10541" s="884" t="s">
        <v>28603</v>
      </c>
      <c r="B10541" s="884" t="n">
        <v>12736</v>
      </c>
      <c r="C10541" s="885" t="s">
        <v>34965</v>
      </c>
      <c r="D10541" s="884" t="s">
        <v>28605</v>
      </c>
      <c r="E10541" s="884" t="s">
        <v>20449</v>
      </c>
      <c r="F10541" s="884" t="s">
        <v>20449</v>
      </c>
    </row>
    <row r="10542" customFormat="false" ht="15" hidden="false" customHeight="false" outlineLevel="0" collapsed="false">
      <c r="A10542" s="884" t="s">
        <v>28603</v>
      </c>
      <c r="B10542" s="884" t="n">
        <v>12737</v>
      </c>
      <c r="C10542" s="885" t="s">
        <v>34966</v>
      </c>
      <c r="D10542" s="884" t="s">
        <v>28605</v>
      </c>
      <c r="E10542" s="884" t="s">
        <v>34967</v>
      </c>
      <c r="F10542" s="884" t="s">
        <v>34967</v>
      </c>
    </row>
    <row r="10543" customFormat="false" ht="15" hidden="false" customHeight="false" outlineLevel="0" collapsed="false">
      <c r="A10543" s="884" t="s">
        <v>28603</v>
      </c>
      <c r="B10543" s="884" t="n">
        <v>12738</v>
      </c>
      <c r="C10543" s="885" t="s">
        <v>34968</v>
      </c>
      <c r="D10543" s="884" t="s">
        <v>28605</v>
      </c>
      <c r="E10543" s="884" t="s">
        <v>24154</v>
      </c>
      <c r="F10543" s="884" t="s">
        <v>24154</v>
      </c>
    </row>
    <row r="10544" customFormat="false" ht="15" hidden="false" customHeight="false" outlineLevel="0" collapsed="false">
      <c r="A10544" s="884" t="s">
        <v>28603</v>
      </c>
      <c r="B10544" s="884" t="n">
        <v>12739</v>
      </c>
      <c r="C10544" s="885" t="s">
        <v>34969</v>
      </c>
      <c r="D10544" s="884" t="s">
        <v>28605</v>
      </c>
      <c r="E10544" s="884" t="s">
        <v>34970</v>
      </c>
      <c r="F10544" s="884" t="s">
        <v>34970</v>
      </c>
    </row>
    <row r="10545" customFormat="false" ht="15" hidden="false" customHeight="false" outlineLevel="0" collapsed="false">
      <c r="A10545" s="884" t="s">
        <v>28603</v>
      </c>
      <c r="B10545" s="884" t="n">
        <v>12740</v>
      </c>
      <c r="C10545" s="885" t="s">
        <v>34971</v>
      </c>
      <c r="D10545" s="884" t="s">
        <v>28605</v>
      </c>
      <c r="E10545" s="884" t="s">
        <v>34972</v>
      </c>
      <c r="F10545" s="884" t="s">
        <v>34972</v>
      </c>
    </row>
    <row r="10546" customFormat="false" ht="15" hidden="false" customHeight="false" outlineLevel="0" collapsed="false">
      <c r="A10546" s="884" t="s">
        <v>28603</v>
      </c>
      <c r="B10546" s="884" t="n">
        <v>6297</v>
      </c>
      <c r="C10546" s="885" t="s">
        <v>34973</v>
      </c>
      <c r="D10546" s="884" t="s">
        <v>28605</v>
      </c>
      <c r="E10546" s="884" t="s">
        <v>12178</v>
      </c>
      <c r="F10546" s="884" t="s">
        <v>12178</v>
      </c>
    </row>
    <row r="10547" customFormat="false" ht="15" hidden="false" customHeight="false" outlineLevel="0" collapsed="false">
      <c r="A10547" s="884" t="s">
        <v>28603</v>
      </c>
      <c r="B10547" s="884" t="n">
        <v>6296</v>
      </c>
      <c r="C10547" s="885" t="s">
        <v>34974</v>
      </c>
      <c r="D10547" s="884" t="s">
        <v>28605</v>
      </c>
      <c r="E10547" s="884" t="s">
        <v>12352</v>
      </c>
      <c r="F10547" s="884" t="s">
        <v>12352</v>
      </c>
    </row>
    <row r="10548" customFormat="false" ht="15" hidden="false" customHeight="false" outlineLevel="0" collapsed="false">
      <c r="A10548" s="884" t="s">
        <v>28603</v>
      </c>
      <c r="B10548" s="884" t="n">
        <v>6294</v>
      </c>
      <c r="C10548" s="885" t="s">
        <v>34975</v>
      </c>
      <c r="D10548" s="884" t="s">
        <v>28605</v>
      </c>
      <c r="E10548" s="884" t="s">
        <v>19518</v>
      </c>
      <c r="F10548" s="884" t="s">
        <v>19518</v>
      </c>
    </row>
    <row r="10549" customFormat="false" ht="15" hidden="false" customHeight="false" outlineLevel="0" collapsed="false">
      <c r="A10549" s="884" t="s">
        <v>28603</v>
      </c>
      <c r="B10549" s="884" t="n">
        <v>6323</v>
      </c>
      <c r="C10549" s="885" t="s">
        <v>34976</v>
      </c>
      <c r="D10549" s="884" t="s">
        <v>28605</v>
      </c>
      <c r="E10549" s="884" t="s">
        <v>23156</v>
      </c>
      <c r="F10549" s="884" t="s">
        <v>23156</v>
      </c>
    </row>
    <row r="10550" customFormat="false" ht="15" hidden="false" customHeight="false" outlineLevel="0" collapsed="false">
      <c r="A10550" s="884" t="s">
        <v>28603</v>
      </c>
      <c r="B10550" s="884" t="n">
        <v>6299</v>
      </c>
      <c r="C10550" s="885" t="s">
        <v>34977</v>
      </c>
      <c r="D10550" s="884" t="s">
        <v>28605</v>
      </c>
      <c r="E10550" s="884" t="s">
        <v>24362</v>
      </c>
      <c r="F10550" s="884" t="s">
        <v>24362</v>
      </c>
    </row>
    <row r="10551" customFormat="false" ht="15" hidden="false" customHeight="false" outlineLevel="0" collapsed="false">
      <c r="A10551" s="884" t="s">
        <v>28603</v>
      </c>
      <c r="B10551" s="884" t="n">
        <v>6298</v>
      </c>
      <c r="C10551" s="885" t="s">
        <v>34978</v>
      </c>
      <c r="D10551" s="884" t="s">
        <v>28605</v>
      </c>
      <c r="E10551" s="884" t="s">
        <v>26438</v>
      </c>
      <c r="F10551" s="884" t="s">
        <v>26438</v>
      </c>
    </row>
    <row r="10552" customFormat="false" ht="15" hidden="false" customHeight="false" outlineLevel="0" collapsed="false">
      <c r="A10552" s="884" t="s">
        <v>28603</v>
      </c>
      <c r="B10552" s="884" t="n">
        <v>6295</v>
      </c>
      <c r="C10552" s="885" t="s">
        <v>34979</v>
      </c>
      <c r="D10552" s="884" t="s">
        <v>28605</v>
      </c>
      <c r="E10552" s="884" t="s">
        <v>15770</v>
      </c>
      <c r="F10552" s="884" t="s">
        <v>15770</v>
      </c>
    </row>
    <row r="10553" customFormat="false" ht="15" hidden="false" customHeight="false" outlineLevel="0" collapsed="false">
      <c r="A10553" s="884" t="s">
        <v>28603</v>
      </c>
      <c r="B10553" s="884" t="n">
        <v>6322</v>
      </c>
      <c r="C10553" s="885" t="s">
        <v>34980</v>
      </c>
      <c r="D10553" s="884" t="s">
        <v>28605</v>
      </c>
      <c r="E10553" s="884" t="s">
        <v>34981</v>
      </c>
      <c r="F10553" s="884" t="s">
        <v>34981</v>
      </c>
    </row>
    <row r="10554" customFormat="false" ht="15" hidden="false" customHeight="false" outlineLevel="0" collapsed="false">
      <c r="A10554" s="884" t="s">
        <v>28603</v>
      </c>
      <c r="B10554" s="884" t="n">
        <v>6300</v>
      </c>
      <c r="C10554" s="885" t="s">
        <v>34982</v>
      </c>
      <c r="D10554" s="884" t="s">
        <v>28605</v>
      </c>
      <c r="E10554" s="884" t="s">
        <v>34983</v>
      </c>
      <c r="F10554" s="884" t="s">
        <v>34983</v>
      </c>
    </row>
    <row r="10555" customFormat="false" ht="15" hidden="false" customHeight="false" outlineLevel="0" collapsed="false">
      <c r="A10555" s="884" t="s">
        <v>28603</v>
      </c>
      <c r="B10555" s="884" t="n">
        <v>6321</v>
      </c>
      <c r="C10555" s="885" t="s">
        <v>34984</v>
      </c>
      <c r="D10555" s="884" t="s">
        <v>28605</v>
      </c>
      <c r="E10555" s="884" t="s">
        <v>34985</v>
      </c>
      <c r="F10555" s="884" t="s">
        <v>34985</v>
      </c>
    </row>
    <row r="10556" customFormat="false" ht="15" hidden="false" customHeight="false" outlineLevel="0" collapsed="false">
      <c r="A10556" s="884" t="s">
        <v>28603</v>
      </c>
      <c r="B10556" s="884" t="n">
        <v>6301</v>
      </c>
      <c r="C10556" s="885" t="s">
        <v>34986</v>
      </c>
      <c r="D10556" s="884" t="s">
        <v>28605</v>
      </c>
      <c r="E10556" s="884" t="s">
        <v>34987</v>
      </c>
      <c r="F10556" s="884" t="s">
        <v>34987</v>
      </c>
    </row>
    <row r="10557" customFormat="false" ht="15" hidden="false" customHeight="false" outlineLevel="0" collapsed="false">
      <c r="A10557" s="884" t="s">
        <v>28603</v>
      </c>
      <c r="B10557" s="884" t="n">
        <v>7105</v>
      </c>
      <c r="C10557" s="885" t="s">
        <v>34988</v>
      </c>
      <c r="D10557" s="884" t="s">
        <v>28605</v>
      </c>
      <c r="E10557" s="884" t="s">
        <v>20674</v>
      </c>
      <c r="F10557" s="884" t="s">
        <v>20674</v>
      </c>
    </row>
    <row r="10558" customFormat="false" ht="15" hidden="false" customHeight="false" outlineLevel="0" collapsed="false">
      <c r="A10558" s="884" t="s">
        <v>28603</v>
      </c>
      <c r="B10558" s="884" t="n">
        <v>20183</v>
      </c>
      <c r="C10558" s="885" t="s">
        <v>34989</v>
      </c>
      <c r="D10558" s="884" t="s">
        <v>28605</v>
      </c>
      <c r="E10558" s="884" t="s">
        <v>13518</v>
      </c>
      <c r="F10558" s="884" t="s">
        <v>13518</v>
      </c>
    </row>
    <row r="10559" customFormat="false" ht="15" hidden="false" customHeight="false" outlineLevel="0" collapsed="false">
      <c r="A10559" s="884" t="s">
        <v>28603</v>
      </c>
      <c r="B10559" s="884" t="n">
        <v>38448</v>
      </c>
      <c r="C10559" s="885" t="s">
        <v>34990</v>
      </c>
      <c r="D10559" s="884" t="s">
        <v>28605</v>
      </c>
      <c r="E10559" s="884" t="s">
        <v>34991</v>
      </c>
      <c r="F10559" s="884" t="s">
        <v>34991</v>
      </c>
    </row>
    <row r="10560" customFormat="false" ht="15" hidden="false" customHeight="false" outlineLevel="0" collapsed="false">
      <c r="A10560" s="884" t="s">
        <v>28603</v>
      </c>
      <c r="B10560" s="884" t="n">
        <v>20182</v>
      </c>
      <c r="C10560" s="885" t="s">
        <v>34992</v>
      </c>
      <c r="D10560" s="884" t="s">
        <v>28605</v>
      </c>
      <c r="E10560" s="884" t="s">
        <v>21306</v>
      </c>
      <c r="F10560" s="884" t="s">
        <v>21306</v>
      </c>
    </row>
    <row r="10561" customFormat="false" ht="15" hidden="false" customHeight="false" outlineLevel="0" collapsed="false">
      <c r="A10561" s="884" t="s">
        <v>28603</v>
      </c>
      <c r="B10561" s="884" t="n">
        <v>7119</v>
      </c>
      <c r="C10561" s="885" t="s">
        <v>34993</v>
      </c>
      <c r="D10561" s="884" t="s">
        <v>28605</v>
      </c>
      <c r="E10561" s="884" t="s">
        <v>23499</v>
      </c>
      <c r="F10561" s="884" t="s">
        <v>23499</v>
      </c>
    </row>
    <row r="10562" customFormat="false" ht="15" hidden="false" customHeight="false" outlineLevel="0" collapsed="false">
      <c r="A10562" s="884" t="s">
        <v>28603</v>
      </c>
      <c r="B10562" s="884" t="n">
        <v>7120</v>
      </c>
      <c r="C10562" s="885" t="s">
        <v>34994</v>
      </c>
      <c r="D10562" s="884" t="s">
        <v>28605</v>
      </c>
      <c r="E10562" s="884" t="s">
        <v>11152</v>
      </c>
      <c r="F10562" s="884" t="s">
        <v>11152</v>
      </c>
    </row>
    <row r="10563" customFormat="false" ht="15" hidden="false" customHeight="false" outlineLevel="0" collapsed="false">
      <c r="A10563" s="884" t="s">
        <v>28603</v>
      </c>
      <c r="B10563" s="884" t="n">
        <v>6319</v>
      </c>
      <c r="C10563" s="885" t="s">
        <v>34995</v>
      </c>
      <c r="D10563" s="884" t="s">
        <v>28605</v>
      </c>
      <c r="E10563" s="884" t="s">
        <v>27244</v>
      </c>
      <c r="F10563" s="884" t="s">
        <v>27244</v>
      </c>
    </row>
    <row r="10564" customFormat="false" ht="15" hidden="false" customHeight="false" outlineLevel="0" collapsed="false">
      <c r="A10564" s="884" t="s">
        <v>28603</v>
      </c>
      <c r="B10564" s="884" t="n">
        <v>6304</v>
      </c>
      <c r="C10564" s="885" t="s">
        <v>34996</v>
      </c>
      <c r="D10564" s="884" t="s">
        <v>28605</v>
      </c>
      <c r="E10564" s="884" t="s">
        <v>27244</v>
      </c>
      <c r="F10564" s="884" t="s">
        <v>27244</v>
      </c>
    </row>
    <row r="10565" customFormat="false" ht="15" hidden="false" customHeight="false" outlineLevel="0" collapsed="false">
      <c r="A10565" s="884" t="s">
        <v>28603</v>
      </c>
      <c r="B10565" s="884" t="n">
        <v>21116</v>
      </c>
      <c r="C10565" s="885" t="s">
        <v>34997</v>
      </c>
      <c r="D10565" s="884" t="s">
        <v>28605</v>
      </c>
      <c r="E10565" s="884" t="s">
        <v>10821</v>
      </c>
      <c r="F10565" s="884" t="s">
        <v>10821</v>
      </c>
    </row>
    <row r="10566" customFormat="false" ht="15" hidden="false" customHeight="false" outlineLevel="0" collapsed="false">
      <c r="A10566" s="884" t="s">
        <v>28603</v>
      </c>
      <c r="B10566" s="884" t="n">
        <v>6320</v>
      </c>
      <c r="C10566" s="885" t="s">
        <v>34998</v>
      </c>
      <c r="D10566" s="884" t="s">
        <v>28605</v>
      </c>
      <c r="E10566" s="884" t="s">
        <v>16052</v>
      </c>
      <c r="F10566" s="884" t="s">
        <v>16052</v>
      </c>
    </row>
    <row r="10567" customFormat="false" ht="15" hidden="false" customHeight="false" outlineLevel="0" collapsed="false">
      <c r="A10567" s="884" t="s">
        <v>28603</v>
      </c>
      <c r="B10567" s="884" t="n">
        <v>6303</v>
      </c>
      <c r="C10567" s="885" t="s">
        <v>34999</v>
      </c>
      <c r="D10567" s="884" t="s">
        <v>28605</v>
      </c>
      <c r="E10567" s="884" t="s">
        <v>16052</v>
      </c>
      <c r="F10567" s="884" t="s">
        <v>16052</v>
      </c>
    </row>
    <row r="10568" customFormat="false" ht="15" hidden="false" customHeight="false" outlineLevel="0" collapsed="false">
      <c r="A10568" s="884" t="s">
        <v>28603</v>
      </c>
      <c r="B10568" s="884" t="n">
        <v>6308</v>
      </c>
      <c r="C10568" s="885" t="s">
        <v>35000</v>
      </c>
      <c r="D10568" s="884" t="s">
        <v>28605</v>
      </c>
      <c r="E10568" s="884" t="s">
        <v>35001</v>
      </c>
      <c r="F10568" s="884" t="s">
        <v>35001</v>
      </c>
    </row>
    <row r="10569" customFormat="false" ht="15" hidden="false" customHeight="false" outlineLevel="0" collapsed="false">
      <c r="A10569" s="884" t="s">
        <v>28603</v>
      </c>
      <c r="B10569" s="884" t="n">
        <v>6317</v>
      </c>
      <c r="C10569" s="885" t="s">
        <v>35002</v>
      </c>
      <c r="D10569" s="884" t="s">
        <v>28605</v>
      </c>
      <c r="E10569" s="884" t="s">
        <v>35001</v>
      </c>
      <c r="F10569" s="884" t="s">
        <v>35001</v>
      </c>
    </row>
    <row r="10570" customFormat="false" ht="15" hidden="false" customHeight="false" outlineLevel="0" collapsed="false">
      <c r="A10570" s="884" t="s">
        <v>28603</v>
      </c>
      <c r="B10570" s="884" t="n">
        <v>6307</v>
      </c>
      <c r="C10570" s="885" t="s">
        <v>35003</v>
      </c>
      <c r="D10570" s="884" t="s">
        <v>28605</v>
      </c>
      <c r="E10570" s="884" t="s">
        <v>35001</v>
      </c>
      <c r="F10570" s="884" t="s">
        <v>35001</v>
      </c>
    </row>
    <row r="10571" customFormat="false" ht="15" hidden="false" customHeight="false" outlineLevel="0" collapsed="false">
      <c r="A10571" s="884" t="s">
        <v>28603</v>
      </c>
      <c r="B10571" s="884" t="n">
        <v>6309</v>
      </c>
      <c r="C10571" s="885" t="s">
        <v>35004</v>
      </c>
      <c r="D10571" s="884" t="s">
        <v>28605</v>
      </c>
      <c r="E10571" s="884" t="s">
        <v>21149</v>
      </c>
      <c r="F10571" s="884" t="s">
        <v>21149</v>
      </c>
    </row>
    <row r="10572" customFormat="false" ht="15" hidden="false" customHeight="false" outlineLevel="0" collapsed="false">
      <c r="A10572" s="884" t="s">
        <v>28603</v>
      </c>
      <c r="B10572" s="884" t="n">
        <v>6318</v>
      </c>
      <c r="C10572" s="885" t="s">
        <v>35005</v>
      </c>
      <c r="D10572" s="884" t="s">
        <v>28605</v>
      </c>
      <c r="E10572" s="884" t="s">
        <v>35006</v>
      </c>
      <c r="F10572" s="884" t="s">
        <v>35006</v>
      </c>
    </row>
    <row r="10573" customFormat="false" ht="15" hidden="false" customHeight="false" outlineLevel="0" collapsed="false">
      <c r="A10573" s="884" t="s">
        <v>28603</v>
      </c>
      <c r="B10573" s="884" t="n">
        <v>6306</v>
      </c>
      <c r="C10573" s="885" t="s">
        <v>35007</v>
      </c>
      <c r="D10573" s="884" t="s">
        <v>28605</v>
      </c>
      <c r="E10573" s="884" t="s">
        <v>35006</v>
      </c>
      <c r="F10573" s="884" t="s">
        <v>35006</v>
      </c>
    </row>
    <row r="10574" customFormat="false" ht="15" hidden="false" customHeight="false" outlineLevel="0" collapsed="false">
      <c r="A10574" s="884" t="s">
        <v>28603</v>
      </c>
      <c r="B10574" s="884" t="n">
        <v>6305</v>
      </c>
      <c r="C10574" s="885" t="s">
        <v>35008</v>
      </c>
      <c r="D10574" s="884" t="s">
        <v>28605</v>
      </c>
      <c r="E10574" s="884" t="s">
        <v>35006</v>
      </c>
      <c r="F10574" s="884" t="s">
        <v>35006</v>
      </c>
    </row>
    <row r="10575" customFormat="false" ht="15" hidden="false" customHeight="false" outlineLevel="0" collapsed="false">
      <c r="A10575" s="884" t="s">
        <v>28603</v>
      </c>
      <c r="B10575" s="884" t="n">
        <v>6302</v>
      </c>
      <c r="C10575" s="885" t="s">
        <v>35009</v>
      </c>
      <c r="D10575" s="884" t="s">
        <v>28605</v>
      </c>
      <c r="E10575" s="884" t="s">
        <v>19996</v>
      </c>
      <c r="F10575" s="884" t="s">
        <v>19996</v>
      </c>
    </row>
    <row r="10576" customFormat="false" ht="15" hidden="false" customHeight="false" outlineLevel="0" collapsed="false">
      <c r="A10576" s="884" t="s">
        <v>28603</v>
      </c>
      <c r="B10576" s="884" t="n">
        <v>6312</v>
      </c>
      <c r="C10576" s="885" t="s">
        <v>35010</v>
      </c>
      <c r="D10576" s="884" t="s">
        <v>28605</v>
      </c>
      <c r="E10576" s="884" t="s">
        <v>35011</v>
      </c>
      <c r="F10576" s="884" t="s">
        <v>35011</v>
      </c>
    </row>
    <row r="10577" customFormat="false" ht="15" hidden="false" customHeight="false" outlineLevel="0" collapsed="false">
      <c r="A10577" s="884" t="s">
        <v>28603</v>
      </c>
      <c r="B10577" s="884" t="n">
        <v>6311</v>
      </c>
      <c r="C10577" s="885" t="s">
        <v>35012</v>
      </c>
      <c r="D10577" s="884" t="s">
        <v>28605</v>
      </c>
      <c r="E10577" s="884" t="s">
        <v>35011</v>
      </c>
      <c r="F10577" s="884" t="s">
        <v>35011</v>
      </c>
    </row>
    <row r="10578" customFormat="false" ht="15" hidden="false" customHeight="false" outlineLevel="0" collapsed="false">
      <c r="A10578" s="884" t="s">
        <v>28603</v>
      </c>
      <c r="B10578" s="884" t="n">
        <v>6310</v>
      </c>
      <c r="C10578" s="885" t="s">
        <v>35013</v>
      </c>
      <c r="D10578" s="884" t="s">
        <v>28605</v>
      </c>
      <c r="E10578" s="884" t="s">
        <v>35011</v>
      </c>
      <c r="F10578" s="884" t="s">
        <v>35011</v>
      </c>
    </row>
    <row r="10579" customFormat="false" ht="15" hidden="false" customHeight="false" outlineLevel="0" collapsed="false">
      <c r="A10579" s="884" t="s">
        <v>28603</v>
      </c>
      <c r="B10579" s="884" t="n">
        <v>6314</v>
      </c>
      <c r="C10579" s="885" t="s">
        <v>35014</v>
      </c>
      <c r="D10579" s="884" t="s">
        <v>28605</v>
      </c>
      <c r="E10579" s="884" t="s">
        <v>35011</v>
      </c>
      <c r="F10579" s="884" t="s">
        <v>35011</v>
      </c>
    </row>
    <row r="10580" customFormat="false" ht="15" hidden="false" customHeight="false" outlineLevel="0" collapsed="false">
      <c r="A10580" s="884" t="s">
        <v>28603</v>
      </c>
      <c r="B10580" s="884" t="n">
        <v>6313</v>
      </c>
      <c r="C10580" s="885" t="s">
        <v>35015</v>
      </c>
      <c r="D10580" s="884" t="s">
        <v>28605</v>
      </c>
      <c r="E10580" s="884" t="s">
        <v>35011</v>
      </c>
      <c r="F10580" s="884" t="s">
        <v>35011</v>
      </c>
    </row>
    <row r="10581" customFormat="false" ht="15" hidden="false" customHeight="false" outlineLevel="0" collapsed="false">
      <c r="A10581" s="884" t="s">
        <v>28603</v>
      </c>
      <c r="B10581" s="884" t="n">
        <v>6315</v>
      </c>
      <c r="C10581" s="885" t="s">
        <v>35016</v>
      </c>
      <c r="D10581" s="884" t="s">
        <v>28605</v>
      </c>
      <c r="E10581" s="884" t="s">
        <v>35017</v>
      </c>
      <c r="F10581" s="884" t="s">
        <v>35017</v>
      </c>
    </row>
    <row r="10582" customFormat="false" ht="15" hidden="false" customHeight="false" outlineLevel="0" collapsed="false">
      <c r="A10582" s="884" t="s">
        <v>28603</v>
      </c>
      <c r="B10582" s="884" t="n">
        <v>6316</v>
      </c>
      <c r="C10582" s="885" t="s">
        <v>35018</v>
      </c>
      <c r="D10582" s="884" t="s">
        <v>28605</v>
      </c>
      <c r="E10582" s="884" t="s">
        <v>35017</v>
      </c>
      <c r="F10582" s="884" t="s">
        <v>35017</v>
      </c>
    </row>
    <row r="10583" customFormat="false" ht="15" hidden="false" customHeight="false" outlineLevel="0" collapsed="false">
      <c r="A10583" s="884" t="s">
        <v>28603</v>
      </c>
      <c r="B10583" s="884" t="n">
        <v>38878</v>
      </c>
      <c r="C10583" s="885" t="s">
        <v>35019</v>
      </c>
      <c r="D10583" s="884" t="s">
        <v>28605</v>
      </c>
      <c r="E10583" s="884" t="s">
        <v>12313</v>
      </c>
      <c r="F10583" s="884" t="s">
        <v>12313</v>
      </c>
    </row>
    <row r="10584" customFormat="false" ht="15" hidden="false" customHeight="false" outlineLevel="0" collapsed="false">
      <c r="A10584" s="884" t="s">
        <v>28603</v>
      </c>
      <c r="B10584" s="884" t="n">
        <v>38879</v>
      </c>
      <c r="C10584" s="885" t="s">
        <v>35020</v>
      </c>
      <c r="D10584" s="884" t="s">
        <v>28605</v>
      </c>
      <c r="E10584" s="884" t="s">
        <v>17060</v>
      </c>
      <c r="F10584" s="884" t="s">
        <v>17060</v>
      </c>
    </row>
    <row r="10585" customFormat="false" ht="15" hidden="false" customHeight="false" outlineLevel="0" collapsed="false">
      <c r="A10585" s="884" t="s">
        <v>28603</v>
      </c>
      <c r="B10585" s="884" t="n">
        <v>38881</v>
      </c>
      <c r="C10585" s="885" t="s">
        <v>35021</v>
      </c>
      <c r="D10585" s="884" t="s">
        <v>28605</v>
      </c>
      <c r="E10585" s="884" t="s">
        <v>15652</v>
      </c>
      <c r="F10585" s="884" t="s">
        <v>15652</v>
      </c>
    </row>
    <row r="10586" customFormat="false" ht="15" hidden="false" customHeight="false" outlineLevel="0" collapsed="false">
      <c r="A10586" s="884" t="s">
        <v>28603</v>
      </c>
      <c r="B10586" s="884" t="n">
        <v>38880</v>
      </c>
      <c r="C10586" s="885" t="s">
        <v>35022</v>
      </c>
      <c r="D10586" s="884" t="s">
        <v>28605</v>
      </c>
      <c r="E10586" s="884" t="s">
        <v>19344</v>
      </c>
      <c r="F10586" s="884" t="s">
        <v>19344</v>
      </c>
    </row>
    <row r="10587" customFormat="false" ht="15" hidden="false" customHeight="false" outlineLevel="0" collapsed="false">
      <c r="A10587" s="884" t="s">
        <v>28603</v>
      </c>
      <c r="B10587" s="884" t="n">
        <v>38882</v>
      </c>
      <c r="C10587" s="885" t="s">
        <v>35023</v>
      </c>
      <c r="D10587" s="884" t="s">
        <v>28605</v>
      </c>
      <c r="E10587" s="884" t="s">
        <v>19531</v>
      </c>
      <c r="F10587" s="884" t="s">
        <v>19531</v>
      </c>
    </row>
    <row r="10588" customFormat="false" ht="15" hidden="false" customHeight="false" outlineLevel="0" collapsed="false">
      <c r="A10588" s="884" t="s">
        <v>28603</v>
      </c>
      <c r="B10588" s="884" t="n">
        <v>38883</v>
      </c>
      <c r="C10588" s="885" t="s">
        <v>35024</v>
      </c>
      <c r="D10588" s="884" t="s">
        <v>28605</v>
      </c>
      <c r="E10588" s="884" t="s">
        <v>25704</v>
      </c>
      <c r="F10588" s="884" t="s">
        <v>25704</v>
      </c>
    </row>
    <row r="10589" customFormat="false" ht="15" hidden="false" customHeight="false" outlineLevel="0" collapsed="false">
      <c r="A10589" s="884" t="s">
        <v>28603</v>
      </c>
      <c r="B10589" s="884" t="n">
        <v>38884</v>
      </c>
      <c r="C10589" s="885" t="s">
        <v>35025</v>
      </c>
      <c r="D10589" s="884" t="s">
        <v>28605</v>
      </c>
      <c r="E10589" s="884" t="s">
        <v>31172</v>
      </c>
      <c r="F10589" s="884" t="s">
        <v>31172</v>
      </c>
    </row>
    <row r="10590" customFormat="false" ht="15" hidden="false" customHeight="false" outlineLevel="0" collapsed="false">
      <c r="A10590" s="884" t="s">
        <v>28603</v>
      </c>
      <c r="B10590" s="884" t="n">
        <v>38885</v>
      </c>
      <c r="C10590" s="885" t="s">
        <v>35026</v>
      </c>
      <c r="D10590" s="884" t="s">
        <v>28605</v>
      </c>
      <c r="E10590" s="884" t="s">
        <v>35027</v>
      </c>
      <c r="F10590" s="884" t="s">
        <v>35027</v>
      </c>
    </row>
    <row r="10591" customFormat="false" ht="15" hidden="false" customHeight="false" outlineLevel="0" collapsed="false">
      <c r="A10591" s="884" t="s">
        <v>28603</v>
      </c>
      <c r="B10591" s="884" t="n">
        <v>38886</v>
      </c>
      <c r="C10591" s="885" t="s">
        <v>35028</v>
      </c>
      <c r="D10591" s="884" t="s">
        <v>28605</v>
      </c>
      <c r="E10591" s="884" t="s">
        <v>10083</v>
      </c>
      <c r="F10591" s="884" t="s">
        <v>10083</v>
      </c>
    </row>
    <row r="10592" customFormat="false" ht="15" hidden="false" customHeight="false" outlineLevel="0" collapsed="false">
      <c r="A10592" s="884" t="s">
        <v>28603</v>
      </c>
      <c r="B10592" s="884" t="n">
        <v>38887</v>
      </c>
      <c r="C10592" s="885" t="s">
        <v>35029</v>
      </c>
      <c r="D10592" s="884" t="s">
        <v>28605</v>
      </c>
      <c r="E10592" s="884" t="s">
        <v>31186</v>
      </c>
      <c r="F10592" s="884" t="s">
        <v>31186</v>
      </c>
    </row>
    <row r="10593" customFormat="false" ht="15" hidden="false" customHeight="false" outlineLevel="0" collapsed="false">
      <c r="A10593" s="884" t="s">
        <v>28603</v>
      </c>
      <c r="B10593" s="884" t="n">
        <v>38888</v>
      </c>
      <c r="C10593" s="885" t="s">
        <v>35030</v>
      </c>
      <c r="D10593" s="884" t="s">
        <v>28605</v>
      </c>
      <c r="E10593" s="884" t="s">
        <v>10517</v>
      </c>
      <c r="F10593" s="884" t="s">
        <v>10517</v>
      </c>
    </row>
    <row r="10594" customFormat="false" ht="15" hidden="false" customHeight="false" outlineLevel="0" collapsed="false">
      <c r="A10594" s="884" t="s">
        <v>28603</v>
      </c>
      <c r="B10594" s="884" t="n">
        <v>38890</v>
      </c>
      <c r="C10594" s="885" t="s">
        <v>35031</v>
      </c>
      <c r="D10594" s="884" t="s">
        <v>28605</v>
      </c>
      <c r="E10594" s="884" t="s">
        <v>35032</v>
      </c>
      <c r="F10594" s="884" t="s">
        <v>35032</v>
      </c>
    </row>
    <row r="10595" customFormat="false" ht="15" hidden="false" customHeight="false" outlineLevel="0" collapsed="false">
      <c r="A10595" s="884" t="s">
        <v>28603</v>
      </c>
      <c r="B10595" s="884" t="n">
        <v>38893</v>
      </c>
      <c r="C10595" s="885" t="s">
        <v>35033</v>
      </c>
      <c r="D10595" s="884" t="s">
        <v>28605</v>
      </c>
      <c r="E10595" s="884" t="s">
        <v>25504</v>
      </c>
      <c r="F10595" s="884" t="s">
        <v>25504</v>
      </c>
    </row>
    <row r="10596" customFormat="false" ht="15" hidden="false" customHeight="false" outlineLevel="0" collapsed="false">
      <c r="A10596" s="884" t="s">
        <v>28603</v>
      </c>
      <c r="B10596" s="884" t="n">
        <v>38894</v>
      </c>
      <c r="C10596" s="885" t="s">
        <v>35034</v>
      </c>
      <c r="D10596" s="884" t="s">
        <v>28605</v>
      </c>
      <c r="E10596" s="884" t="s">
        <v>35035</v>
      </c>
      <c r="F10596" s="884" t="s">
        <v>35035</v>
      </c>
    </row>
    <row r="10597" customFormat="false" ht="15" hidden="false" customHeight="false" outlineLevel="0" collapsed="false">
      <c r="A10597" s="884" t="s">
        <v>28603</v>
      </c>
      <c r="B10597" s="884" t="n">
        <v>38896</v>
      </c>
      <c r="C10597" s="885" t="s">
        <v>35036</v>
      </c>
      <c r="D10597" s="884" t="s">
        <v>28605</v>
      </c>
      <c r="E10597" s="884" t="s">
        <v>18375</v>
      </c>
      <c r="F10597" s="884" t="s">
        <v>18375</v>
      </c>
    </row>
    <row r="10598" customFormat="false" ht="15" hidden="false" customHeight="false" outlineLevel="0" collapsed="false">
      <c r="A10598" s="884" t="s">
        <v>28603</v>
      </c>
      <c r="B10598" s="884" t="n">
        <v>39324</v>
      </c>
      <c r="C10598" s="885" t="s">
        <v>35037</v>
      </c>
      <c r="D10598" s="884" t="s">
        <v>28605</v>
      </c>
      <c r="E10598" s="884" t="s">
        <v>27867</v>
      </c>
      <c r="F10598" s="884" t="s">
        <v>27867</v>
      </c>
    </row>
    <row r="10599" customFormat="false" ht="15" hidden="false" customHeight="false" outlineLevel="0" collapsed="false">
      <c r="A10599" s="884" t="s">
        <v>28603</v>
      </c>
      <c r="B10599" s="884" t="n">
        <v>39325</v>
      </c>
      <c r="C10599" s="885" t="s">
        <v>35038</v>
      </c>
      <c r="D10599" s="884" t="s">
        <v>28605</v>
      </c>
      <c r="E10599" s="884" t="s">
        <v>24888</v>
      </c>
      <c r="F10599" s="884" t="s">
        <v>24888</v>
      </c>
    </row>
    <row r="10600" customFormat="false" ht="15" hidden="false" customHeight="false" outlineLevel="0" collapsed="false">
      <c r="A10600" s="884" t="s">
        <v>28603</v>
      </c>
      <c r="B10600" s="884" t="n">
        <v>39326</v>
      </c>
      <c r="C10600" s="885" t="s">
        <v>35039</v>
      </c>
      <c r="D10600" s="884" t="s">
        <v>28605</v>
      </c>
      <c r="E10600" s="884" t="s">
        <v>30771</v>
      </c>
      <c r="F10600" s="884" t="s">
        <v>30771</v>
      </c>
    </row>
    <row r="10601" customFormat="false" ht="15" hidden="false" customHeight="false" outlineLevel="0" collapsed="false">
      <c r="A10601" s="884" t="s">
        <v>28603</v>
      </c>
      <c r="B10601" s="884" t="n">
        <v>39327</v>
      </c>
      <c r="C10601" s="885" t="s">
        <v>35040</v>
      </c>
      <c r="D10601" s="884" t="s">
        <v>28605</v>
      </c>
      <c r="E10601" s="884" t="s">
        <v>35041</v>
      </c>
      <c r="F10601" s="884" t="s">
        <v>35041</v>
      </c>
    </row>
    <row r="10602" customFormat="false" ht="15" hidden="false" customHeight="false" outlineLevel="0" collapsed="false">
      <c r="A10602" s="884" t="s">
        <v>28603</v>
      </c>
      <c r="B10602" s="884" t="n">
        <v>20176</v>
      </c>
      <c r="C10602" s="885" t="s">
        <v>35042</v>
      </c>
      <c r="D10602" s="884" t="s">
        <v>28605</v>
      </c>
      <c r="E10602" s="884" t="s">
        <v>35043</v>
      </c>
      <c r="F10602" s="884" t="s">
        <v>35043</v>
      </c>
    </row>
    <row r="10603" customFormat="false" ht="15" hidden="false" customHeight="false" outlineLevel="0" collapsed="false">
      <c r="A10603" s="884" t="s">
        <v>28603</v>
      </c>
      <c r="B10603" s="884" t="n">
        <v>11378</v>
      </c>
      <c r="C10603" s="885" t="s">
        <v>35044</v>
      </c>
      <c r="D10603" s="884" t="s">
        <v>28605</v>
      </c>
      <c r="E10603" s="884" t="s">
        <v>35045</v>
      </c>
      <c r="F10603" s="884" t="s">
        <v>35045</v>
      </c>
    </row>
    <row r="10604" customFormat="false" ht="15" hidden="false" customHeight="false" outlineLevel="0" collapsed="false">
      <c r="A10604" s="884" t="s">
        <v>28603</v>
      </c>
      <c r="B10604" s="884" t="n">
        <v>11379</v>
      </c>
      <c r="C10604" s="885" t="s">
        <v>35046</v>
      </c>
      <c r="D10604" s="884" t="s">
        <v>28605</v>
      </c>
      <c r="E10604" s="884" t="s">
        <v>29161</v>
      </c>
      <c r="F10604" s="884" t="s">
        <v>29161</v>
      </c>
    </row>
    <row r="10605" customFormat="false" ht="15" hidden="false" customHeight="false" outlineLevel="0" collapsed="false">
      <c r="A10605" s="884" t="s">
        <v>28603</v>
      </c>
      <c r="B10605" s="884" t="n">
        <v>11493</v>
      </c>
      <c r="C10605" s="885" t="s">
        <v>35047</v>
      </c>
      <c r="D10605" s="884" t="s">
        <v>28605</v>
      </c>
      <c r="E10605" s="884" t="s">
        <v>12490</v>
      </c>
      <c r="F10605" s="884" t="s">
        <v>12490</v>
      </c>
    </row>
    <row r="10606" customFormat="false" ht="15" hidden="false" customHeight="false" outlineLevel="0" collapsed="false">
      <c r="A10606" s="884" t="s">
        <v>28603</v>
      </c>
      <c r="B10606" s="884" t="n">
        <v>41896</v>
      </c>
      <c r="C10606" s="885" t="s">
        <v>35048</v>
      </c>
      <c r="D10606" s="884" t="s">
        <v>28605</v>
      </c>
      <c r="E10606" s="884" t="s">
        <v>35049</v>
      </c>
      <c r="F10606" s="884" t="s">
        <v>35049</v>
      </c>
    </row>
    <row r="10607" customFormat="false" ht="15" hidden="false" customHeight="false" outlineLevel="0" collapsed="false">
      <c r="A10607" s="884" t="s">
        <v>28603</v>
      </c>
      <c r="B10607" s="884" t="n">
        <v>7068</v>
      </c>
      <c r="C10607" s="885" t="s">
        <v>35050</v>
      </c>
      <c r="D10607" s="884" t="s">
        <v>28605</v>
      </c>
      <c r="E10607" s="884" t="s">
        <v>35051</v>
      </c>
      <c r="F10607" s="884" t="s">
        <v>35051</v>
      </c>
    </row>
    <row r="10608" customFormat="false" ht="15" hidden="false" customHeight="false" outlineLevel="0" collapsed="false">
      <c r="A10608" s="884" t="s">
        <v>28603</v>
      </c>
      <c r="B10608" s="884" t="n">
        <v>7106</v>
      </c>
      <c r="C10608" s="885" t="s">
        <v>35052</v>
      </c>
      <c r="D10608" s="884" t="s">
        <v>28605</v>
      </c>
      <c r="E10608" s="884" t="s">
        <v>22873</v>
      </c>
      <c r="F10608" s="884" t="s">
        <v>22873</v>
      </c>
    </row>
    <row r="10609" customFormat="false" ht="15" hidden="false" customHeight="false" outlineLevel="0" collapsed="false">
      <c r="A10609" s="884" t="s">
        <v>28603</v>
      </c>
      <c r="B10609" s="884" t="n">
        <v>7104</v>
      </c>
      <c r="C10609" s="885" t="s">
        <v>35053</v>
      </c>
      <c r="D10609" s="884" t="s">
        <v>28605</v>
      </c>
      <c r="E10609" s="884" t="s">
        <v>25012</v>
      </c>
      <c r="F10609" s="884" t="s">
        <v>25012</v>
      </c>
    </row>
    <row r="10610" customFormat="false" ht="15" hidden="false" customHeight="false" outlineLevel="0" collapsed="false">
      <c r="A10610" s="884" t="s">
        <v>28603</v>
      </c>
      <c r="B10610" s="884" t="n">
        <v>7136</v>
      </c>
      <c r="C10610" s="885" t="s">
        <v>35054</v>
      </c>
      <c r="D10610" s="884" t="s">
        <v>28605</v>
      </c>
      <c r="E10610" s="884" t="s">
        <v>33895</v>
      </c>
      <c r="F10610" s="884" t="s">
        <v>33895</v>
      </c>
    </row>
    <row r="10611" customFormat="false" ht="15" hidden="false" customHeight="false" outlineLevel="0" collapsed="false">
      <c r="A10611" s="884" t="s">
        <v>28603</v>
      </c>
      <c r="B10611" s="884" t="n">
        <v>7128</v>
      </c>
      <c r="C10611" s="885" t="s">
        <v>35055</v>
      </c>
      <c r="D10611" s="884" t="s">
        <v>28605</v>
      </c>
      <c r="E10611" s="884" t="s">
        <v>23166</v>
      </c>
      <c r="F10611" s="884" t="s">
        <v>23166</v>
      </c>
    </row>
    <row r="10612" customFormat="false" ht="15" hidden="false" customHeight="false" outlineLevel="0" collapsed="false">
      <c r="A10612" s="884" t="s">
        <v>28603</v>
      </c>
      <c r="B10612" s="884" t="n">
        <v>7108</v>
      </c>
      <c r="C10612" s="885" t="s">
        <v>35056</v>
      </c>
      <c r="D10612" s="884" t="s">
        <v>28605</v>
      </c>
      <c r="E10612" s="884" t="s">
        <v>19559</v>
      </c>
      <c r="F10612" s="884" t="s">
        <v>19559</v>
      </c>
    </row>
    <row r="10613" customFormat="false" ht="15" hidden="false" customHeight="false" outlineLevel="0" collapsed="false">
      <c r="A10613" s="884" t="s">
        <v>28603</v>
      </c>
      <c r="B10613" s="884" t="n">
        <v>7129</v>
      </c>
      <c r="C10613" s="885" t="s">
        <v>35057</v>
      </c>
      <c r="D10613" s="884" t="s">
        <v>28605</v>
      </c>
      <c r="E10613" s="884" t="s">
        <v>18435</v>
      </c>
      <c r="F10613" s="884" t="s">
        <v>18435</v>
      </c>
    </row>
    <row r="10614" customFormat="false" ht="15" hidden="false" customHeight="false" outlineLevel="0" collapsed="false">
      <c r="A10614" s="884" t="s">
        <v>28603</v>
      </c>
      <c r="B10614" s="884" t="n">
        <v>7130</v>
      </c>
      <c r="C10614" s="885" t="s">
        <v>35058</v>
      </c>
      <c r="D10614" s="884" t="s">
        <v>28605</v>
      </c>
      <c r="E10614" s="884" t="s">
        <v>29097</v>
      </c>
      <c r="F10614" s="884" t="s">
        <v>29097</v>
      </c>
    </row>
    <row r="10615" customFormat="false" ht="15" hidden="false" customHeight="false" outlineLevel="0" collapsed="false">
      <c r="A10615" s="884" t="s">
        <v>28603</v>
      </c>
      <c r="B10615" s="884" t="n">
        <v>7131</v>
      </c>
      <c r="C10615" s="885" t="s">
        <v>35059</v>
      </c>
      <c r="D10615" s="884" t="s">
        <v>28605</v>
      </c>
      <c r="E10615" s="884" t="s">
        <v>16905</v>
      </c>
      <c r="F10615" s="884" t="s">
        <v>16905</v>
      </c>
    </row>
    <row r="10616" customFormat="false" ht="15" hidden="false" customHeight="false" outlineLevel="0" collapsed="false">
      <c r="A10616" s="884" t="s">
        <v>28603</v>
      </c>
      <c r="B10616" s="884" t="n">
        <v>7132</v>
      </c>
      <c r="C10616" s="885" t="s">
        <v>35060</v>
      </c>
      <c r="D10616" s="884" t="s">
        <v>28605</v>
      </c>
      <c r="E10616" s="884" t="s">
        <v>19176</v>
      </c>
      <c r="F10616" s="884" t="s">
        <v>19176</v>
      </c>
    </row>
    <row r="10617" customFormat="false" ht="15" hidden="false" customHeight="false" outlineLevel="0" collapsed="false">
      <c r="A10617" s="884" t="s">
        <v>28603</v>
      </c>
      <c r="B10617" s="884" t="n">
        <v>7133</v>
      </c>
      <c r="C10617" s="885" t="s">
        <v>35061</v>
      </c>
      <c r="D10617" s="884" t="s">
        <v>28605</v>
      </c>
      <c r="E10617" s="884" t="s">
        <v>35062</v>
      </c>
      <c r="F10617" s="884" t="s">
        <v>35062</v>
      </c>
    </row>
    <row r="10618" customFormat="false" ht="23.25" hidden="false" customHeight="false" outlineLevel="0" collapsed="false">
      <c r="A10618" s="884" t="s">
        <v>28603</v>
      </c>
      <c r="B10618" s="884" t="n">
        <v>37420</v>
      </c>
      <c r="C10618" s="885" t="s">
        <v>35063</v>
      </c>
      <c r="D10618" s="884" t="s">
        <v>28605</v>
      </c>
      <c r="E10618" s="884" t="s">
        <v>15049</v>
      </c>
      <c r="F10618" s="884" t="s">
        <v>15049</v>
      </c>
    </row>
    <row r="10619" customFormat="false" ht="23.25" hidden="false" customHeight="false" outlineLevel="0" collapsed="false">
      <c r="A10619" s="884" t="s">
        <v>28603</v>
      </c>
      <c r="B10619" s="884" t="n">
        <v>37421</v>
      </c>
      <c r="C10619" s="885" t="s">
        <v>35064</v>
      </c>
      <c r="D10619" s="884" t="s">
        <v>28605</v>
      </c>
      <c r="E10619" s="884" t="s">
        <v>10291</v>
      </c>
      <c r="F10619" s="884" t="s">
        <v>10291</v>
      </c>
    </row>
    <row r="10620" customFormat="false" ht="15" hidden="false" customHeight="false" outlineLevel="0" collapsed="false">
      <c r="A10620" s="884" t="s">
        <v>28603</v>
      </c>
      <c r="B10620" s="884" t="n">
        <v>37422</v>
      </c>
      <c r="C10620" s="885" t="s">
        <v>35065</v>
      </c>
      <c r="D10620" s="884" t="s">
        <v>28605</v>
      </c>
      <c r="E10620" s="884" t="s">
        <v>19067</v>
      </c>
      <c r="F10620" s="884" t="s">
        <v>19067</v>
      </c>
    </row>
    <row r="10621" customFormat="false" ht="15" hidden="false" customHeight="false" outlineLevel="0" collapsed="false">
      <c r="A10621" s="884" t="s">
        <v>28603</v>
      </c>
      <c r="B10621" s="884" t="n">
        <v>37443</v>
      </c>
      <c r="C10621" s="885" t="s">
        <v>35066</v>
      </c>
      <c r="D10621" s="884" t="s">
        <v>28605</v>
      </c>
      <c r="E10621" s="884" t="s">
        <v>35067</v>
      </c>
      <c r="F10621" s="884" t="s">
        <v>35067</v>
      </c>
    </row>
    <row r="10622" customFormat="false" ht="15" hidden="false" customHeight="false" outlineLevel="0" collapsed="false">
      <c r="A10622" s="884" t="s">
        <v>28603</v>
      </c>
      <c r="B10622" s="884" t="n">
        <v>37444</v>
      </c>
      <c r="C10622" s="885" t="s">
        <v>35068</v>
      </c>
      <c r="D10622" s="884" t="s">
        <v>28605</v>
      </c>
      <c r="E10622" s="884" t="s">
        <v>35069</v>
      </c>
      <c r="F10622" s="884" t="s">
        <v>35069</v>
      </c>
    </row>
    <row r="10623" customFormat="false" ht="15" hidden="false" customHeight="false" outlineLevel="0" collapsed="false">
      <c r="A10623" s="884" t="s">
        <v>28603</v>
      </c>
      <c r="B10623" s="884" t="n">
        <v>37445</v>
      </c>
      <c r="C10623" s="885" t="s">
        <v>35070</v>
      </c>
      <c r="D10623" s="884" t="s">
        <v>28605</v>
      </c>
      <c r="E10623" s="884" t="s">
        <v>35071</v>
      </c>
      <c r="F10623" s="884" t="s">
        <v>35071</v>
      </c>
    </row>
    <row r="10624" customFormat="false" ht="15" hidden="false" customHeight="false" outlineLevel="0" collapsed="false">
      <c r="A10624" s="884" t="s">
        <v>28603</v>
      </c>
      <c r="B10624" s="884" t="n">
        <v>37446</v>
      </c>
      <c r="C10624" s="885" t="s">
        <v>35072</v>
      </c>
      <c r="D10624" s="884" t="s">
        <v>28605</v>
      </c>
      <c r="E10624" s="884" t="s">
        <v>35073</v>
      </c>
      <c r="F10624" s="884" t="s">
        <v>35073</v>
      </c>
    </row>
    <row r="10625" customFormat="false" ht="15" hidden="false" customHeight="false" outlineLevel="0" collapsed="false">
      <c r="A10625" s="884" t="s">
        <v>28603</v>
      </c>
      <c r="B10625" s="884" t="n">
        <v>37447</v>
      </c>
      <c r="C10625" s="885" t="s">
        <v>35074</v>
      </c>
      <c r="D10625" s="884" t="s">
        <v>28605</v>
      </c>
      <c r="E10625" s="884" t="s">
        <v>35075</v>
      </c>
      <c r="F10625" s="884" t="s">
        <v>35075</v>
      </c>
    </row>
    <row r="10626" customFormat="false" ht="15" hidden="false" customHeight="false" outlineLevel="0" collapsed="false">
      <c r="A10626" s="884" t="s">
        <v>28603</v>
      </c>
      <c r="B10626" s="884" t="n">
        <v>37448</v>
      </c>
      <c r="C10626" s="885" t="s">
        <v>35076</v>
      </c>
      <c r="D10626" s="884" t="s">
        <v>28605</v>
      </c>
      <c r="E10626" s="884" t="s">
        <v>35077</v>
      </c>
      <c r="F10626" s="884" t="s">
        <v>35077</v>
      </c>
    </row>
    <row r="10627" customFormat="false" ht="15" hidden="false" customHeight="false" outlineLevel="0" collapsed="false">
      <c r="A10627" s="884" t="s">
        <v>28603</v>
      </c>
      <c r="B10627" s="884" t="n">
        <v>37440</v>
      </c>
      <c r="C10627" s="885" t="s">
        <v>35078</v>
      </c>
      <c r="D10627" s="884" t="s">
        <v>28605</v>
      </c>
      <c r="E10627" s="884" t="s">
        <v>32413</v>
      </c>
      <c r="F10627" s="884" t="s">
        <v>32413</v>
      </c>
    </row>
    <row r="10628" customFormat="false" ht="15" hidden="false" customHeight="false" outlineLevel="0" collapsed="false">
      <c r="A10628" s="884" t="s">
        <v>28603</v>
      </c>
      <c r="B10628" s="884" t="n">
        <v>37441</v>
      </c>
      <c r="C10628" s="885" t="s">
        <v>35079</v>
      </c>
      <c r="D10628" s="884" t="s">
        <v>28605</v>
      </c>
      <c r="E10628" s="884" t="s">
        <v>32413</v>
      </c>
      <c r="F10628" s="884" t="s">
        <v>32413</v>
      </c>
    </row>
    <row r="10629" customFormat="false" ht="15" hidden="false" customHeight="false" outlineLevel="0" collapsed="false">
      <c r="A10629" s="884" t="s">
        <v>28603</v>
      </c>
      <c r="B10629" s="884" t="n">
        <v>37442</v>
      </c>
      <c r="C10629" s="885" t="s">
        <v>35080</v>
      </c>
      <c r="D10629" s="884" t="s">
        <v>28605</v>
      </c>
      <c r="E10629" s="884" t="s">
        <v>35081</v>
      </c>
      <c r="F10629" s="884" t="s">
        <v>35081</v>
      </c>
    </row>
    <row r="10630" customFormat="false" ht="15" hidden="false" customHeight="false" outlineLevel="0" collapsed="false">
      <c r="A10630" s="884" t="s">
        <v>28603</v>
      </c>
      <c r="B10630" s="884" t="n">
        <v>38017</v>
      </c>
      <c r="C10630" s="885" t="s">
        <v>35082</v>
      </c>
      <c r="D10630" s="884" t="s">
        <v>28605</v>
      </c>
      <c r="E10630" s="884" t="s">
        <v>11928</v>
      </c>
      <c r="F10630" s="884" t="s">
        <v>11928</v>
      </c>
    </row>
    <row r="10631" customFormat="false" ht="15" hidden="false" customHeight="false" outlineLevel="0" collapsed="false">
      <c r="A10631" s="884" t="s">
        <v>28603</v>
      </c>
      <c r="B10631" s="884" t="n">
        <v>38018</v>
      </c>
      <c r="C10631" s="885" t="s">
        <v>35083</v>
      </c>
      <c r="D10631" s="884" t="s">
        <v>28605</v>
      </c>
      <c r="E10631" s="884" t="s">
        <v>16702</v>
      </c>
      <c r="F10631" s="884" t="s">
        <v>16702</v>
      </c>
    </row>
    <row r="10632" customFormat="false" ht="15" hidden="false" customHeight="false" outlineLevel="0" collapsed="false">
      <c r="A10632" s="884" t="s">
        <v>28603</v>
      </c>
      <c r="B10632" s="884" t="n">
        <v>39895</v>
      </c>
      <c r="C10632" s="885" t="s">
        <v>35084</v>
      </c>
      <c r="D10632" s="884" t="s">
        <v>28605</v>
      </c>
      <c r="E10632" s="884" t="s">
        <v>14986</v>
      </c>
      <c r="F10632" s="884" t="s">
        <v>14986</v>
      </c>
    </row>
    <row r="10633" customFormat="false" ht="15" hidden="false" customHeight="false" outlineLevel="0" collapsed="false">
      <c r="A10633" s="884" t="s">
        <v>28603</v>
      </c>
      <c r="B10633" s="884" t="n">
        <v>39896</v>
      </c>
      <c r="C10633" s="885" t="s">
        <v>35085</v>
      </c>
      <c r="D10633" s="884" t="s">
        <v>28605</v>
      </c>
      <c r="E10633" s="884" t="s">
        <v>35086</v>
      </c>
      <c r="F10633" s="884" t="s">
        <v>35086</v>
      </c>
    </row>
    <row r="10634" customFormat="false" ht="15" hidden="false" customHeight="false" outlineLevel="0" collapsed="false">
      <c r="A10634" s="884" t="s">
        <v>28603</v>
      </c>
      <c r="B10634" s="884" t="n">
        <v>38873</v>
      </c>
      <c r="C10634" s="885" t="s">
        <v>35087</v>
      </c>
      <c r="D10634" s="884" t="s">
        <v>28605</v>
      </c>
      <c r="E10634" s="884" t="s">
        <v>21167</v>
      </c>
      <c r="F10634" s="884" t="s">
        <v>21167</v>
      </c>
    </row>
    <row r="10635" customFormat="false" ht="15" hidden="false" customHeight="false" outlineLevel="0" collapsed="false">
      <c r="A10635" s="884" t="s">
        <v>28603</v>
      </c>
      <c r="B10635" s="884" t="n">
        <v>38874</v>
      </c>
      <c r="C10635" s="885" t="s">
        <v>35088</v>
      </c>
      <c r="D10635" s="884" t="s">
        <v>28605</v>
      </c>
      <c r="E10635" s="884" t="s">
        <v>28602</v>
      </c>
      <c r="F10635" s="884" t="s">
        <v>28602</v>
      </c>
    </row>
    <row r="10636" customFormat="false" ht="15" hidden="false" customHeight="false" outlineLevel="0" collapsed="false">
      <c r="A10636" s="884" t="s">
        <v>28603</v>
      </c>
      <c r="B10636" s="884" t="n">
        <v>38875</v>
      </c>
      <c r="C10636" s="885" t="s">
        <v>35089</v>
      </c>
      <c r="D10636" s="884" t="s">
        <v>28605</v>
      </c>
      <c r="E10636" s="884" t="s">
        <v>34633</v>
      </c>
      <c r="F10636" s="884" t="s">
        <v>34633</v>
      </c>
    </row>
    <row r="10637" customFormat="false" ht="15" hidden="false" customHeight="false" outlineLevel="0" collapsed="false">
      <c r="A10637" s="884" t="s">
        <v>28603</v>
      </c>
      <c r="B10637" s="884" t="n">
        <v>38876</v>
      </c>
      <c r="C10637" s="885" t="s">
        <v>35090</v>
      </c>
      <c r="D10637" s="884" t="s">
        <v>28605</v>
      </c>
      <c r="E10637" s="884" t="s">
        <v>35091</v>
      </c>
      <c r="F10637" s="884" t="s">
        <v>35091</v>
      </c>
    </row>
    <row r="10638" customFormat="false" ht="15" hidden="false" customHeight="false" outlineLevel="0" collapsed="false">
      <c r="A10638" s="884" t="s">
        <v>28603</v>
      </c>
      <c r="B10638" s="884" t="n">
        <v>39000</v>
      </c>
      <c r="C10638" s="885" t="s">
        <v>35092</v>
      </c>
      <c r="D10638" s="884" t="s">
        <v>28605</v>
      </c>
      <c r="E10638" s="884" t="s">
        <v>35093</v>
      </c>
      <c r="F10638" s="884" t="s">
        <v>35093</v>
      </c>
    </row>
    <row r="10639" customFormat="false" ht="15" hidden="false" customHeight="false" outlineLevel="0" collapsed="false">
      <c r="A10639" s="884" t="s">
        <v>28603</v>
      </c>
      <c r="B10639" s="884" t="n">
        <v>38674</v>
      </c>
      <c r="C10639" s="885" t="s">
        <v>35094</v>
      </c>
      <c r="D10639" s="884" t="s">
        <v>28605</v>
      </c>
      <c r="E10639" s="884" t="s">
        <v>29722</v>
      </c>
      <c r="F10639" s="884" t="s">
        <v>29722</v>
      </c>
    </row>
    <row r="10640" customFormat="false" ht="15" hidden="false" customHeight="false" outlineLevel="0" collapsed="false">
      <c r="A10640" s="884" t="s">
        <v>28603</v>
      </c>
      <c r="B10640" s="884" t="n">
        <v>38911</v>
      </c>
      <c r="C10640" s="885" t="s">
        <v>35095</v>
      </c>
      <c r="D10640" s="884" t="s">
        <v>28605</v>
      </c>
      <c r="E10640" s="884" t="s">
        <v>15151</v>
      </c>
      <c r="F10640" s="884" t="s">
        <v>15151</v>
      </c>
    </row>
    <row r="10641" customFormat="false" ht="15" hidden="false" customHeight="false" outlineLevel="0" collapsed="false">
      <c r="A10641" s="884" t="s">
        <v>28603</v>
      </c>
      <c r="B10641" s="884" t="n">
        <v>38912</v>
      </c>
      <c r="C10641" s="885" t="s">
        <v>35096</v>
      </c>
      <c r="D10641" s="884" t="s">
        <v>28605</v>
      </c>
      <c r="E10641" s="884" t="s">
        <v>35097</v>
      </c>
      <c r="F10641" s="884" t="s">
        <v>35097</v>
      </c>
    </row>
    <row r="10642" customFormat="false" ht="15" hidden="false" customHeight="false" outlineLevel="0" collapsed="false">
      <c r="A10642" s="884" t="s">
        <v>28603</v>
      </c>
      <c r="B10642" s="884" t="n">
        <v>38019</v>
      </c>
      <c r="C10642" s="885" t="s">
        <v>35098</v>
      </c>
      <c r="D10642" s="884" t="s">
        <v>28605</v>
      </c>
      <c r="E10642" s="884" t="s">
        <v>16011</v>
      </c>
      <c r="F10642" s="884" t="s">
        <v>16011</v>
      </c>
    </row>
    <row r="10643" customFormat="false" ht="15" hidden="false" customHeight="false" outlineLevel="0" collapsed="false">
      <c r="A10643" s="884" t="s">
        <v>28603</v>
      </c>
      <c r="B10643" s="884" t="n">
        <v>38020</v>
      </c>
      <c r="C10643" s="885" t="s">
        <v>35099</v>
      </c>
      <c r="D10643" s="884" t="s">
        <v>28605</v>
      </c>
      <c r="E10643" s="884" t="s">
        <v>16702</v>
      </c>
      <c r="F10643" s="884" t="s">
        <v>16702</v>
      </c>
    </row>
    <row r="10644" customFormat="false" ht="15" hidden="false" customHeight="false" outlineLevel="0" collapsed="false">
      <c r="A10644" s="884" t="s">
        <v>28603</v>
      </c>
      <c r="B10644" s="884" t="n">
        <v>38454</v>
      </c>
      <c r="C10644" s="885" t="s">
        <v>35100</v>
      </c>
      <c r="D10644" s="884" t="s">
        <v>28605</v>
      </c>
      <c r="E10644" s="884" t="s">
        <v>8876</v>
      </c>
      <c r="F10644" s="884" t="s">
        <v>8876</v>
      </c>
    </row>
    <row r="10645" customFormat="false" ht="15" hidden="false" customHeight="false" outlineLevel="0" collapsed="false">
      <c r="A10645" s="884" t="s">
        <v>28603</v>
      </c>
      <c r="B10645" s="884" t="n">
        <v>38455</v>
      </c>
      <c r="C10645" s="885" t="s">
        <v>35101</v>
      </c>
      <c r="D10645" s="884" t="s">
        <v>28605</v>
      </c>
      <c r="E10645" s="884" t="s">
        <v>31841</v>
      </c>
      <c r="F10645" s="884" t="s">
        <v>31841</v>
      </c>
    </row>
    <row r="10646" customFormat="false" ht="15" hidden="false" customHeight="false" outlineLevel="0" collapsed="false">
      <c r="A10646" s="884" t="s">
        <v>28603</v>
      </c>
      <c r="B10646" s="884" t="n">
        <v>38462</v>
      </c>
      <c r="C10646" s="885" t="s">
        <v>35102</v>
      </c>
      <c r="D10646" s="884" t="s">
        <v>28605</v>
      </c>
      <c r="E10646" s="884" t="s">
        <v>20259</v>
      </c>
      <c r="F10646" s="884" t="s">
        <v>20259</v>
      </c>
    </row>
    <row r="10647" customFormat="false" ht="15" hidden="false" customHeight="false" outlineLevel="0" collapsed="false">
      <c r="A10647" s="884" t="s">
        <v>28603</v>
      </c>
      <c r="B10647" s="884" t="n">
        <v>36362</v>
      </c>
      <c r="C10647" s="885" t="s">
        <v>35103</v>
      </c>
      <c r="D10647" s="884" t="s">
        <v>28605</v>
      </c>
      <c r="E10647" s="884" t="s">
        <v>27253</v>
      </c>
      <c r="F10647" s="884" t="s">
        <v>27253</v>
      </c>
    </row>
    <row r="10648" customFormat="false" ht="15" hidden="false" customHeight="false" outlineLevel="0" collapsed="false">
      <c r="A10648" s="884" t="s">
        <v>28603</v>
      </c>
      <c r="B10648" s="884" t="n">
        <v>36298</v>
      </c>
      <c r="C10648" s="885" t="s">
        <v>35104</v>
      </c>
      <c r="D10648" s="884" t="s">
        <v>28605</v>
      </c>
      <c r="E10648" s="884" t="s">
        <v>12123</v>
      </c>
      <c r="F10648" s="884" t="s">
        <v>12123</v>
      </c>
    </row>
    <row r="10649" customFormat="false" ht="15" hidden="false" customHeight="false" outlineLevel="0" collapsed="false">
      <c r="A10649" s="884" t="s">
        <v>28603</v>
      </c>
      <c r="B10649" s="884" t="n">
        <v>38456</v>
      </c>
      <c r="C10649" s="885" t="s">
        <v>35105</v>
      </c>
      <c r="D10649" s="884" t="s">
        <v>28605</v>
      </c>
      <c r="E10649" s="884" t="s">
        <v>35106</v>
      </c>
      <c r="F10649" s="884" t="s">
        <v>35106</v>
      </c>
    </row>
    <row r="10650" customFormat="false" ht="15" hidden="false" customHeight="false" outlineLevel="0" collapsed="false">
      <c r="A10650" s="884" t="s">
        <v>28603</v>
      </c>
      <c r="B10650" s="884" t="n">
        <v>38457</v>
      </c>
      <c r="C10650" s="885" t="s">
        <v>35107</v>
      </c>
      <c r="D10650" s="884" t="s">
        <v>28605</v>
      </c>
      <c r="E10650" s="884" t="s">
        <v>19321</v>
      </c>
      <c r="F10650" s="884" t="s">
        <v>19321</v>
      </c>
    </row>
    <row r="10651" customFormat="false" ht="15" hidden="false" customHeight="false" outlineLevel="0" collapsed="false">
      <c r="A10651" s="884" t="s">
        <v>28603</v>
      </c>
      <c r="B10651" s="884" t="n">
        <v>38458</v>
      </c>
      <c r="C10651" s="885" t="s">
        <v>35108</v>
      </c>
      <c r="D10651" s="884" t="s">
        <v>28605</v>
      </c>
      <c r="E10651" s="884" t="s">
        <v>11431</v>
      </c>
      <c r="F10651" s="884" t="s">
        <v>11431</v>
      </c>
    </row>
    <row r="10652" customFormat="false" ht="15" hidden="false" customHeight="false" outlineLevel="0" collapsed="false">
      <c r="A10652" s="884" t="s">
        <v>28603</v>
      </c>
      <c r="B10652" s="884" t="n">
        <v>38459</v>
      </c>
      <c r="C10652" s="885" t="s">
        <v>35109</v>
      </c>
      <c r="D10652" s="884" t="s">
        <v>28605</v>
      </c>
      <c r="E10652" s="884" t="s">
        <v>8569</v>
      </c>
      <c r="F10652" s="884" t="s">
        <v>8569</v>
      </c>
    </row>
    <row r="10653" customFormat="false" ht="15" hidden="false" customHeight="false" outlineLevel="0" collapsed="false">
      <c r="A10653" s="884" t="s">
        <v>28603</v>
      </c>
      <c r="B10653" s="884" t="n">
        <v>38460</v>
      </c>
      <c r="C10653" s="885" t="s">
        <v>35110</v>
      </c>
      <c r="D10653" s="884" t="s">
        <v>28605</v>
      </c>
      <c r="E10653" s="884" t="s">
        <v>19067</v>
      </c>
      <c r="F10653" s="884" t="s">
        <v>19067</v>
      </c>
    </row>
    <row r="10654" customFormat="false" ht="15" hidden="false" customHeight="false" outlineLevel="0" collapsed="false">
      <c r="A10654" s="884" t="s">
        <v>28603</v>
      </c>
      <c r="B10654" s="884" t="n">
        <v>38461</v>
      </c>
      <c r="C10654" s="885" t="s">
        <v>35111</v>
      </c>
      <c r="D10654" s="884" t="s">
        <v>28605</v>
      </c>
      <c r="E10654" s="884" t="s">
        <v>35112</v>
      </c>
      <c r="F10654" s="884" t="s">
        <v>35112</v>
      </c>
    </row>
    <row r="10655" customFormat="false" ht="15" hidden="false" customHeight="false" outlineLevel="0" collapsed="false">
      <c r="A10655" s="884" t="s">
        <v>28603</v>
      </c>
      <c r="B10655" s="884" t="n">
        <v>7094</v>
      </c>
      <c r="C10655" s="885" t="s">
        <v>35113</v>
      </c>
      <c r="D10655" s="884" t="s">
        <v>28605</v>
      </c>
      <c r="E10655" s="884" t="s">
        <v>11132</v>
      </c>
      <c r="F10655" s="884" t="s">
        <v>11132</v>
      </c>
    </row>
    <row r="10656" customFormat="false" ht="15" hidden="false" customHeight="false" outlineLevel="0" collapsed="false">
      <c r="A10656" s="884" t="s">
        <v>28603</v>
      </c>
      <c r="B10656" s="884" t="n">
        <v>7116</v>
      </c>
      <c r="C10656" s="885" t="s">
        <v>35114</v>
      </c>
      <c r="D10656" s="884" t="s">
        <v>28605</v>
      </c>
      <c r="E10656" s="884" t="s">
        <v>9382</v>
      </c>
      <c r="F10656" s="884" t="s">
        <v>9382</v>
      </c>
    </row>
    <row r="10657" customFormat="false" ht="15" hidden="false" customHeight="false" outlineLevel="0" collapsed="false">
      <c r="A10657" s="884" t="s">
        <v>28603</v>
      </c>
      <c r="B10657" s="884" t="n">
        <v>7118</v>
      </c>
      <c r="C10657" s="885" t="s">
        <v>35115</v>
      </c>
      <c r="D10657" s="884" t="s">
        <v>28605</v>
      </c>
      <c r="E10657" s="884" t="s">
        <v>33578</v>
      </c>
      <c r="F10657" s="884" t="s">
        <v>33578</v>
      </c>
    </row>
    <row r="10658" customFormat="false" ht="15" hidden="false" customHeight="false" outlineLevel="0" collapsed="false">
      <c r="A10658" s="884" t="s">
        <v>28603</v>
      </c>
      <c r="B10658" s="884" t="n">
        <v>7117</v>
      </c>
      <c r="C10658" s="885" t="s">
        <v>35116</v>
      </c>
      <c r="D10658" s="884" t="s">
        <v>28605</v>
      </c>
      <c r="E10658" s="884" t="s">
        <v>13724</v>
      </c>
      <c r="F10658" s="884" t="s">
        <v>13724</v>
      </c>
    </row>
    <row r="10659" customFormat="false" ht="15" hidden="false" customHeight="false" outlineLevel="0" collapsed="false">
      <c r="A10659" s="884" t="s">
        <v>28603</v>
      </c>
      <c r="B10659" s="884" t="n">
        <v>7098</v>
      </c>
      <c r="C10659" s="885" t="s">
        <v>35117</v>
      </c>
      <c r="D10659" s="884" t="s">
        <v>28605</v>
      </c>
      <c r="E10659" s="884" t="s">
        <v>17077</v>
      </c>
      <c r="F10659" s="884" t="s">
        <v>17077</v>
      </c>
    </row>
    <row r="10660" customFormat="false" ht="15" hidden="false" customHeight="false" outlineLevel="0" collapsed="false">
      <c r="A10660" s="884" t="s">
        <v>28603</v>
      </c>
      <c r="B10660" s="884" t="n">
        <v>7110</v>
      </c>
      <c r="C10660" s="885" t="s">
        <v>35118</v>
      </c>
      <c r="D10660" s="884" t="s">
        <v>28605</v>
      </c>
      <c r="E10660" s="884" t="s">
        <v>35119</v>
      </c>
      <c r="F10660" s="884" t="s">
        <v>35119</v>
      </c>
    </row>
    <row r="10661" customFormat="false" ht="15" hidden="false" customHeight="false" outlineLevel="0" collapsed="false">
      <c r="A10661" s="884" t="s">
        <v>28603</v>
      </c>
      <c r="B10661" s="884" t="n">
        <v>7123</v>
      </c>
      <c r="C10661" s="885" t="s">
        <v>35120</v>
      </c>
      <c r="D10661" s="884" t="s">
        <v>28605</v>
      </c>
      <c r="E10661" s="884" t="s">
        <v>25012</v>
      </c>
      <c r="F10661" s="884" t="s">
        <v>25012</v>
      </c>
    </row>
    <row r="10662" customFormat="false" ht="15" hidden="false" customHeight="false" outlineLevel="0" collapsed="false">
      <c r="A10662" s="884" t="s">
        <v>28603</v>
      </c>
      <c r="B10662" s="884" t="n">
        <v>7121</v>
      </c>
      <c r="C10662" s="885" t="s">
        <v>35121</v>
      </c>
      <c r="D10662" s="884" t="s">
        <v>28605</v>
      </c>
      <c r="E10662" s="884" t="s">
        <v>29699</v>
      </c>
      <c r="F10662" s="884" t="s">
        <v>29699</v>
      </c>
    </row>
    <row r="10663" customFormat="false" ht="15" hidden="false" customHeight="false" outlineLevel="0" collapsed="false">
      <c r="A10663" s="884" t="s">
        <v>28603</v>
      </c>
      <c r="B10663" s="884" t="n">
        <v>7137</v>
      </c>
      <c r="C10663" s="885" t="s">
        <v>35122</v>
      </c>
      <c r="D10663" s="884" t="s">
        <v>28605</v>
      </c>
      <c r="E10663" s="884" t="s">
        <v>35123</v>
      </c>
      <c r="F10663" s="884" t="s">
        <v>35123</v>
      </c>
    </row>
    <row r="10664" customFormat="false" ht="15" hidden="false" customHeight="false" outlineLevel="0" collapsed="false">
      <c r="A10664" s="884" t="s">
        <v>28603</v>
      </c>
      <c r="B10664" s="884" t="n">
        <v>7122</v>
      </c>
      <c r="C10664" s="885" t="s">
        <v>35124</v>
      </c>
      <c r="D10664" s="884" t="s">
        <v>28605</v>
      </c>
      <c r="E10664" s="884" t="s">
        <v>33924</v>
      </c>
      <c r="F10664" s="884" t="s">
        <v>33924</v>
      </c>
    </row>
    <row r="10665" customFormat="false" ht="15" hidden="false" customHeight="false" outlineLevel="0" collapsed="false">
      <c r="A10665" s="884" t="s">
        <v>28603</v>
      </c>
      <c r="B10665" s="884" t="n">
        <v>7114</v>
      </c>
      <c r="C10665" s="885" t="s">
        <v>35125</v>
      </c>
      <c r="D10665" s="884" t="s">
        <v>28605</v>
      </c>
      <c r="E10665" s="884" t="s">
        <v>33088</v>
      </c>
      <c r="F10665" s="884" t="s">
        <v>33088</v>
      </c>
    </row>
    <row r="10666" customFormat="false" ht="15" hidden="false" customHeight="false" outlineLevel="0" collapsed="false">
      <c r="A10666" s="884" t="s">
        <v>28603</v>
      </c>
      <c r="B10666" s="884" t="n">
        <v>7109</v>
      </c>
      <c r="C10666" s="885" t="s">
        <v>35126</v>
      </c>
      <c r="D10666" s="884" t="s">
        <v>28605</v>
      </c>
      <c r="E10666" s="884" t="s">
        <v>12185</v>
      </c>
      <c r="F10666" s="884" t="s">
        <v>12185</v>
      </c>
    </row>
    <row r="10667" customFormat="false" ht="15" hidden="false" customHeight="false" outlineLevel="0" collapsed="false">
      <c r="A10667" s="884" t="s">
        <v>28603</v>
      </c>
      <c r="B10667" s="884" t="n">
        <v>7135</v>
      </c>
      <c r="C10667" s="885" t="s">
        <v>35127</v>
      </c>
      <c r="D10667" s="884" t="s">
        <v>28605</v>
      </c>
      <c r="E10667" s="884" t="s">
        <v>9837</v>
      </c>
      <c r="F10667" s="884" t="s">
        <v>9837</v>
      </c>
    </row>
    <row r="10668" customFormat="false" ht="15" hidden="false" customHeight="false" outlineLevel="0" collapsed="false">
      <c r="A10668" s="884" t="s">
        <v>28603</v>
      </c>
      <c r="B10668" s="884" t="n">
        <v>37947</v>
      </c>
      <c r="C10668" s="885" t="s">
        <v>35128</v>
      </c>
      <c r="D10668" s="884" t="s">
        <v>28605</v>
      </c>
      <c r="E10668" s="884" t="s">
        <v>24865</v>
      </c>
      <c r="F10668" s="884" t="s">
        <v>24865</v>
      </c>
    </row>
    <row r="10669" customFormat="false" ht="15" hidden="false" customHeight="false" outlineLevel="0" collapsed="false">
      <c r="A10669" s="884" t="s">
        <v>28603</v>
      </c>
      <c r="B10669" s="884" t="n">
        <v>7103</v>
      </c>
      <c r="C10669" s="885" t="s">
        <v>35129</v>
      </c>
      <c r="D10669" s="884" t="s">
        <v>28605</v>
      </c>
      <c r="E10669" s="884" t="s">
        <v>33088</v>
      </c>
      <c r="F10669" s="884" t="s">
        <v>33088</v>
      </c>
    </row>
    <row r="10670" customFormat="false" ht="15" hidden="false" customHeight="false" outlineLevel="0" collapsed="false">
      <c r="A10670" s="884" t="s">
        <v>28603</v>
      </c>
      <c r="B10670" s="884" t="n">
        <v>40419</v>
      </c>
      <c r="C10670" s="885" t="s">
        <v>35130</v>
      </c>
      <c r="D10670" s="884" t="s">
        <v>28605</v>
      </c>
      <c r="E10670" s="884" t="s">
        <v>34792</v>
      </c>
      <c r="F10670" s="884" t="s">
        <v>34792</v>
      </c>
    </row>
    <row r="10671" customFormat="false" ht="15" hidden="false" customHeight="false" outlineLevel="0" collapsed="false">
      <c r="A10671" s="884" t="s">
        <v>28603</v>
      </c>
      <c r="B10671" s="884" t="n">
        <v>40420</v>
      </c>
      <c r="C10671" s="885" t="s">
        <v>35131</v>
      </c>
      <c r="D10671" s="884" t="s">
        <v>28605</v>
      </c>
      <c r="E10671" s="884" t="s">
        <v>35132</v>
      </c>
      <c r="F10671" s="884" t="s">
        <v>35132</v>
      </c>
    </row>
    <row r="10672" customFormat="false" ht="15" hidden="false" customHeight="false" outlineLevel="0" collapsed="false">
      <c r="A10672" s="884" t="s">
        <v>28603</v>
      </c>
      <c r="B10672" s="884" t="n">
        <v>40421</v>
      </c>
      <c r="C10672" s="885" t="s">
        <v>35133</v>
      </c>
      <c r="D10672" s="884" t="s">
        <v>28605</v>
      </c>
      <c r="E10672" s="884" t="s">
        <v>35134</v>
      </c>
      <c r="F10672" s="884" t="s">
        <v>35134</v>
      </c>
    </row>
    <row r="10673" customFormat="false" ht="15" hidden="false" customHeight="false" outlineLevel="0" collapsed="false">
      <c r="A10673" s="884" t="s">
        <v>28603</v>
      </c>
      <c r="B10673" s="884" t="n">
        <v>7126</v>
      </c>
      <c r="C10673" s="885" t="s">
        <v>35135</v>
      </c>
      <c r="D10673" s="884" t="s">
        <v>28605</v>
      </c>
      <c r="E10673" s="884" t="s">
        <v>12139</v>
      </c>
      <c r="F10673" s="884" t="s">
        <v>12139</v>
      </c>
    </row>
    <row r="10674" customFormat="false" ht="15" hidden="false" customHeight="false" outlineLevel="0" collapsed="false">
      <c r="A10674" s="884" t="s">
        <v>28603</v>
      </c>
      <c r="B10674" s="884" t="n">
        <v>38905</v>
      </c>
      <c r="C10674" s="885" t="s">
        <v>35136</v>
      </c>
      <c r="D10674" s="884" t="s">
        <v>28605</v>
      </c>
      <c r="E10674" s="884" t="s">
        <v>12562</v>
      </c>
      <c r="F10674" s="884" t="s">
        <v>12562</v>
      </c>
    </row>
    <row r="10675" customFormat="false" ht="15" hidden="false" customHeight="false" outlineLevel="0" collapsed="false">
      <c r="A10675" s="884" t="s">
        <v>28603</v>
      </c>
      <c r="B10675" s="884" t="n">
        <v>38907</v>
      </c>
      <c r="C10675" s="885" t="s">
        <v>35137</v>
      </c>
      <c r="D10675" s="884" t="s">
        <v>28605</v>
      </c>
      <c r="E10675" s="884" t="s">
        <v>20023</v>
      </c>
      <c r="F10675" s="884" t="s">
        <v>20023</v>
      </c>
    </row>
    <row r="10676" customFormat="false" ht="15" hidden="false" customHeight="false" outlineLevel="0" collapsed="false">
      <c r="A10676" s="884" t="s">
        <v>28603</v>
      </c>
      <c r="B10676" s="884" t="n">
        <v>38908</v>
      </c>
      <c r="C10676" s="885" t="s">
        <v>35138</v>
      </c>
      <c r="D10676" s="884" t="s">
        <v>28605</v>
      </c>
      <c r="E10676" s="884" t="s">
        <v>17041</v>
      </c>
      <c r="F10676" s="884" t="s">
        <v>17041</v>
      </c>
    </row>
    <row r="10677" customFormat="false" ht="15" hidden="false" customHeight="false" outlineLevel="0" collapsed="false">
      <c r="A10677" s="884" t="s">
        <v>28603</v>
      </c>
      <c r="B10677" s="884" t="n">
        <v>38909</v>
      </c>
      <c r="C10677" s="885" t="s">
        <v>35139</v>
      </c>
      <c r="D10677" s="884" t="s">
        <v>28605</v>
      </c>
      <c r="E10677" s="884" t="s">
        <v>20845</v>
      </c>
      <c r="F10677" s="884" t="s">
        <v>20845</v>
      </c>
    </row>
    <row r="10678" customFormat="false" ht="15" hidden="false" customHeight="false" outlineLevel="0" collapsed="false">
      <c r="A10678" s="884" t="s">
        <v>28603</v>
      </c>
      <c r="B10678" s="884" t="n">
        <v>38910</v>
      </c>
      <c r="C10678" s="885" t="s">
        <v>35140</v>
      </c>
      <c r="D10678" s="884" t="s">
        <v>28605</v>
      </c>
      <c r="E10678" s="884" t="s">
        <v>26416</v>
      </c>
      <c r="F10678" s="884" t="s">
        <v>26416</v>
      </c>
    </row>
    <row r="10679" customFormat="false" ht="15" hidden="false" customHeight="false" outlineLevel="0" collapsed="false">
      <c r="A10679" s="884" t="s">
        <v>28603</v>
      </c>
      <c r="B10679" s="884" t="n">
        <v>38897</v>
      </c>
      <c r="C10679" s="885" t="s">
        <v>35141</v>
      </c>
      <c r="D10679" s="884" t="s">
        <v>28605</v>
      </c>
      <c r="E10679" s="884" t="s">
        <v>11227</v>
      </c>
      <c r="F10679" s="884" t="s">
        <v>11227</v>
      </c>
    </row>
    <row r="10680" customFormat="false" ht="15" hidden="false" customHeight="false" outlineLevel="0" collapsed="false">
      <c r="A10680" s="884" t="s">
        <v>28603</v>
      </c>
      <c r="B10680" s="884" t="n">
        <v>38899</v>
      </c>
      <c r="C10680" s="885" t="s">
        <v>35142</v>
      </c>
      <c r="D10680" s="884" t="s">
        <v>28605</v>
      </c>
      <c r="E10680" s="884" t="s">
        <v>23021</v>
      </c>
      <c r="F10680" s="884" t="s">
        <v>23021</v>
      </c>
    </row>
    <row r="10681" customFormat="false" ht="15" hidden="false" customHeight="false" outlineLevel="0" collapsed="false">
      <c r="A10681" s="884" t="s">
        <v>28603</v>
      </c>
      <c r="B10681" s="884" t="n">
        <v>38900</v>
      </c>
      <c r="C10681" s="885" t="s">
        <v>35143</v>
      </c>
      <c r="D10681" s="884" t="s">
        <v>28605</v>
      </c>
      <c r="E10681" s="884" t="s">
        <v>16742</v>
      </c>
      <c r="F10681" s="884" t="s">
        <v>16742</v>
      </c>
    </row>
    <row r="10682" customFormat="false" ht="15" hidden="false" customHeight="false" outlineLevel="0" collapsed="false">
      <c r="A10682" s="884" t="s">
        <v>28603</v>
      </c>
      <c r="B10682" s="884" t="n">
        <v>38901</v>
      </c>
      <c r="C10682" s="885" t="s">
        <v>35144</v>
      </c>
      <c r="D10682" s="884" t="s">
        <v>28605</v>
      </c>
      <c r="E10682" s="884" t="s">
        <v>13708</v>
      </c>
      <c r="F10682" s="884" t="s">
        <v>13708</v>
      </c>
    </row>
    <row r="10683" customFormat="false" ht="15" hidden="false" customHeight="false" outlineLevel="0" collapsed="false">
      <c r="A10683" s="884" t="s">
        <v>28603</v>
      </c>
      <c r="B10683" s="884" t="n">
        <v>38904</v>
      </c>
      <c r="C10683" s="885" t="s">
        <v>35145</v>
      </c>
      <c r="D10683" s="884" t="s">
        <v>28605</v>
      </c>
      <c r="E10683" s="884" t="s">
        <v>35146</v>
      </c>
      <c r="F10683" s="884" t="s">
        <v>35146</v>
      </c>
    </row>
    <row r="10684" customFormat="false" ht="15" hidden="false" customHeight="false" outlineLevel="0" collapsed="false">
      <c r="A10684" s="884" t="s">
        <v>28603</v>
      </c>
      <c r="B10684" s="884" t="n">
        <v>38903</v>
      </c>
      <c r="C10684" s="885" t="s">
        <v>35147</v>
      </c>
      <c r="D10684" s="884" t="s">
        <v>28605</v>
      </c>
      <c r="E10684" s="884" t="s">
        <v>25190</v>
      </c>
      <c r="F10684" s="884" t="s">
        <v>25190</v>
      </c>
    </row>
    <row r="10685" customFormat="false" ht="15" hidden="false" customHeight="false" outlineLevel="0" collapsed="false">
      <c r="A10685" s="884" t="s">
        <v>28603</v>
      </c>
      <c r="B10685" s="884" t="n">
        <v>7091</v>
      </c>
      <c r="C10685" s="885" t="s">
        <v>35148</v>
      </c>
      <c r="D10685" s="884" t="s">
        <v>28605</v>
      </c>
      <c r="E10685" s="884" t="s">
        <v>20188</v>
      </c>
      <c r="F10685" s="884" t="s">
        <v>20188</v>
      </c>
    </row>
    <row r="10686" customFormat="false" ht="15" hidden="false" customHeight="false" outlineLevel="0" collapsed="false">
      <c r="A10686" s="884" t="s">
        <v>28603</v>
      </c>
      <c r="B10686" s="884" t="n">
        <v>11655</v>
      </c>
      <c r="C10686" s="885" t="s">
        <v>35149</v>
      </c>
      <c r="D10686" s="884" t="s">
        <v>28605</v>
      </c>
      <c r="E10686" s="884" t="s">
        <v>35150</v>
      </c>
      <c r="F10686" s="884" t="s">
        <v>35150</v>
      </c>
    </row>
    <row r="10687" customFormat="false" ht="15" hidden="false" customHeight="false" outlineLevel="0" collapsed="false">
      <c r="A10687" s="884" t="s">
        <v>28603</v>
      </c>
      <c r="B10687" s="884" t="n">
        <v>11656</v>
      </c>
      <c r="C10687" s="885" t="s">
        <v>35151</v>
      </c>
      <c r="D10687" s="884" t="s">
        <v>28605</v>
      </c>
      <c r="E10687" s="884" t="s">
        <v>19579</v>
      </c>
      <c r="F10687" s="884" t="s">
        <v>19579</v>
      </c>
    </row>
    <row r="10688" customFormat="false" ht="15" hidden="false" customHeight="false" outlineLevel="0" collapsed="false">
      <c r="A10688" s="884" t="s">
        <v>28603</v>
      </c>
      <c r="B10688" s="884" t="n">
        <v>37948</v>
      </c>
      <c r="C10688" s="885" t="s">
        <v>35152</v>
      </c>
      <c r="D10688" s="884" t="s">
        <v>28605</v>
      </c>
      <c r="E10688" s="884" t="s">
        <v>12023</v>
      </c>
      <c r="F10688" s="884" t="s">
        <v>12023</v>
      </c>
    </row>
    <row r="10689" customFormat="false" ht="15" hidden="false" customHeight="false" outlineLevel="0" collapsed="false">
      <c r="A10689" s="884" t="s">
        <v>28603</v>
      </c>
      <c r="B10689" s="884" t="n">
        <v>7097</v>
      </c>
      <c r="C10689" s="885" t="s">
        <v>35153</v>
      </c>
      <c r="D10689" s="884" t="s">
        <v>28605</v>
      </c>
      <c r="E10689" s="884" t="s">
        <v>25841</v>
      </c>
      <c r="F10689" s="884" t="s">
        <v>25841</v>
      </c>
    </row>
    <row r="10690" customFormat="false" ht="15" hidden="false" customHeight="false" outlineLevel="0" collapsed="false">
      <c r="A10690" s="884" t="s">
        <v>28603</v>
      </c>
      <c r="B10690" s="884" t="n">
        <v>11657</v>
      </c>
      <c r="C10690" s="885" t="s">
        <v>35154</v>
      </c>
      <c r="D10690" s="884" t="s">
        <v>28605</v>
      </c>
      <c r="E10690" s="884" t="s">
        <v>12126</v>
      </c>
      <c r="F10690" s="884" t="s">
        <v>12126</v>
      </c>
    </row>
    <row r="10691" customFormat="false" ht="15" hidden="false" customHeight="false" outlineLevel="0" collapsed="false">
      <c r="A10691" s="884" t="s">
        <v>28603</v>
      </c>
      <c r="B10691" s="884" t="n">
        <v>11658</v>
      </c>
      <c r="C10691" s="885" t="s">
        <v>35155</v>
      </c>
      <c r="D10691" s="884" t="s">
        <v>28605</v>
      </c>
      <c r="E10691" s="884" t="s">
        <v>35156</v>
      </c>
      <c r="F10691" s="884" t="s">
        <v>35156</v>
      </c>
    </row>
    <row r="10692" customFormat="false" ht="15" hidden="false" customHeight="false" outlineLevel="0" collapsed="false">
      <c r="A10692" s="884" t="s">
        <v>28603</v>
      </c>
      <c r="B10692" s="884" t="n">
        <v>7146</v>
      </c>
      <c r="C10692" s="885" t="s">
        <v>35157</v>
      </c>
      <c r="D10692" s="884" t="s">
        <v>28605</v>
      </c>
      <c r="E10692" s="884" t="s">
        <v>35158</v>
      </c>
      <c r="F10692" s="884" t="s">
        <v>35158</v>
      </c>
    </row>
    <row r="10693" customFormat="false" ht="15" hidden="false" customHeight="false" outlineLevel="0" collapsed="false">
      <c r="A10693" s="884" t="s">
        <v>28603</v>
      </c>
      <c r="B10693" s="884" t="n">
        <v>7138</v>
      </c>
      <c r="C10693" s="885" t="s">
        <v>35159</v>
      </c>
      <c r="D10693" s="884" t="s">
        <v>28605</v>
      </c>
      <c r="E10693" s="884" t="s">
        <v>10989</v>
      </c>
      <c r="F10693" s="884" t="s">
        <v>10989</v>
      </c>
    </row>
    <row r="10694" customFormat="false" ht="15" hidden="false" customHeight="false" outlineLevel="0" collapsed="false">
      <c r="A10694" s="884" t="s">
        <v>28603</v>
      </c>
      <c r="B10694" s="884" t="n">
        <v>7139</v>
      </c>
      <c r="C10694" s="885" t="s">
        <v>35160</v>
      </c>
      <c r="D10694" s="884" t="s">
        <v>28605</v>
      </c>
      <c r="E10694" s="884" t="s">
        <v>27918</v>
      </c>
      <c r="F10694" s="884" t="s">
        <v>27918</v>
      </c>
    </row>
    <row r="10695" customFormat="false" ht="15" hidden="false" customHeight="false" outlineLevel="0" collapsed="false">
      <c r="A10695" s="884" t="s">
        <v>28603</v>
      </c>
      <c r="B10695" s="884" t="n">
        <v>7140</v>
      </c>
      <c r="C10695" s="885" t="s">
        <v>35161</v>
      </c>
      <c r="D10695" s="884" t="s">
        <v>28605</v>
      </c>
      <c r="E10695" s="884" t="s">
        <v>28684</v>
      </c>
      <c r="F10695" s="884" t="s">
        <v>28684</v>
      </c>
    </row>
    <row r="10696" customFormat="false" ht="15" hidden="false" customHeight="false" outlineLevel="0" collapsed="false">
      <c r="A10696" s="884" t="s">
        <v>28603</v>
      </c>
      <c r="B10696" s="884" t="n">
        <v>7141</v>
      </c>
      <c r="C10696" s="885" t="s">
        <v>35162</v>
      </c>
      <c r="D10696" s="884" t="s">
        <v>28605</v>
      </c>
      <c r="E10696" s="884" t="s">
        <v>11928</v>
      </c>
      <c r="F10696" s="884" t="s">
        <v>11928</v>
      </c>
    </row>
    <row r="10697" customFormat="false" ht="15" hidden="false" customHeight="false" outlineLevel="0" collapsed="false">
      <c r="A10697" s="884" t="s">
        <v>28603</v>
      </c>
      <c r="B10697" s="884" t="n">
        <v>7143</v>
      </c>
      <c r="C10697" s="885" t="s">
        <v>35163</v>
      </c>
      <c r="D10697" s="884" t="s">
        <v>28605</v>
      </c>
      <c r="E10697" s="884" t="s">
        <v>26031</v>
      </c>
      <c r="F10697" s="884" t="s">
        <v>26031</v>
      </c>
    </row>
    <row r="10698" customFormat="false" ht="15" hidden="false" customHeight="false" outlineLevel="0" collapsed="false">
      <c r="A10698" s="884" t="s">
        <v>28603</v>
      </c>
      <c r="B10698" s="884" t="n">
        <v>7144</v>
      </c>
      <c r="C10698" s="885" t="s">
        <v>35164</v>
      </c>
      <c r="D10698" s="884" t="s">
        <v>28605</v>
      </c>
      <c r="E10698" s="884" t="s">
        <v>35165</v>
      </c>
      <c r="F10698" s="884" t="s">
        <v>35165</v>
      </c>
    </row>
    <row r="10699" customFormat="false" ht="15" hidden="false" customHeight="false" outlineLevel="0" collapsed="false">
      <c r="A10699" s="884" t="s">
        <v>28603</v>
      </c>
      <c r="B10699" s="884" t="n">
        <v>7145</v>
      </c>
      <c r="C10699" s="885" t="s">
        <v>35166</v>
      </c>
      <c r="D10699" s="884" t="s">
        <v>28605</v>
      </c>
      <c r="E10699" s="884" t="s">
        <v>35167</v>
      </c>
      <c r="F10699" s="884" t="s">
        <v>35167</v>
      </c>
    </row>
    <row r="10700" customFormat="false" ht="15" hidden="false" customHeight="false" outlineLevel="0" collapsed="false">
      <c r="A10700" s="884" t="s">
        <v>28603</v>
      </c>
      <c r="B10700" s="884" t="n">
        <v>7142</v>
      </c>
      <c r="C10700" s="885" t="s">
        <v>35168</v>
      </c>
      <c r="D10700" s="884" t="s">
        <v>28605</v>
      </c>
      <c r="E10700" s="884" t="s">
        <v>21963</v>
      </c>
      <c r="F10700" s="884" t="s">
        <v>21963</v>
      </c>
    </row>
    <row r="10701" customFormat="false" ht="15" hidden="false" customHeight="false" outlineLevel="0" collapsed="false">
      <c r="A10701" s="884" t="s">
        <v>28603</v>
      </c>
      <c r="B10701" s="884" t="n">
        <v>3593</v>
      </c>
      <c r="C10701" s="885" t="s">
        <v>35169</v>
      </c>
      <c r="D10701" s="884" t="s">
        <v>28605</v>
      </c>
      <c r="E10701" s="884" t="s">
        <v>9237</v>
      </c>
      <c r="F10701" s="884" t="s">
        <v>9237</v>
      </c>
    </row>
    <row r="10702" customFormat="false" ht="15" hidden="false" customHeight="false" outlineLevel="0" collapsed="false">
      <c r="A10702" s="884" t="s">
        <v>28603</v>
      </c>
      <c r="B10702" s="884" t="n">
        <v>3588</v>
      </c>
      <c r="C10702" s="885" t="s">
        <v>35170</v>
      </c>
      <c r="D10702" s="884" t="s">
        <v>28605</v>
      </c>
      <c r="E10702" s="884" t="s">
        <v>35171</v>
      </c>
      <c r="F10702" s="884" t="s">
        <v>35171</v>
      </c>
    </row>
    <row r="10703" customFormat="false" ht="15" hidden="false" customHeight="false" outlineLevel="0" collapsed="false">
      <c r="A10703" s="884" t="s">
        <v>28603</v>
      </c>
      <c r="B10703" s="884" t="n">
        <v>3585</v>
      </c>
      <c r="C10703" s="885" t="s">
        <v>35172</v>
      </c>
      <c r="D10703" s="884" t="s">
        <v>28605</v>
      </c>
      <c r="E10703" s="884" t="s">
        <v>35173</v>
      </c>
      <c r="F10703" s="884" t="s">
        <v>35173</v>
      </c>
    </row>
    <row r="10704" customFormat="false" ht="15" hidden="false" customHeight="false" outlineLevel="0" collapsed="false">
      <c r="A10704" s="884" t="s">
        <v>28603</v>
      </c>
      <c r="B10704" s="884" t="n">
        <v>3587</v>
      </c>
      <c r="C10704" s="885" t="s">
        <v>35174</v>
      </c>
      <c r="D10704" s="884" t="s">
        <v>28605</v>
      </c>
      <c r="E10704" s="884" t="s">
        <v>22229</v>
      </c>
      <c r="F10704" s="884" t="s">
        <v>22229</v>
      </c>
    </row>
    <row r="10705" customFormat="false" ht="15" hidden="false" customHeight="false" outlineLevel="0" collapsed="false">
      <c r="A10705" s="884" t="s">
        <v>28603</v>
      </c>
      <c r="B10705" s="884" t="n">
        <v>3590</v>
      </c>
      <c r="C10705" s="885" t="s">
        <v>35175</v>
      </c>
      <c r="D10705" s="884" t="s">
        <v>28605</v>
      </c>
      <c r="E10705" s="884" t="s">
        <v>35176</v>
      </c>
      <c r="F10705" s="884" t="s">
        <v>35176</v>
      </c>
    </row>
    <row r="10706" customFormat="false" ht="15" hidden="false" customHeight="false" outlineLevel="0" collapsed="false">
      <c r="A10706" s="884" t="s">
        <v>28603</v>
      </c>
      <c r="B10706" s="884" t="n">
        <v>3589</v>
      </c>
      <c r="C10706" s="885" t="s">
        <v>35177</v>
      </c>
      <c r="D10706" s="884" t="s">
        <v>28605</v>
      </c>
      <c r="E10706" s="884" t="s">
        <v>24544</v>
      </c>
      <c r="F10706" s="884" t="s">
        <v>24544</v>
      </c>
    </row>
    <row r="10707" customFormat="false" ht="15" hidden="false" customHeight="false" outlineLevel="0" collapsed="false">
      <c r="A10707" s="884" t="s">
        <v>28603</v>
      </c>
      <c r="B10707" s="884" t="n">
        <v>3586</v>
      </c>
      <c r="C10707" s="885" t="s">
        <v>35178</v>
      </c>
      <c r="D10707" s="884" t="s">
        <v>28605</v>
      </c>
      <c r="E10707" s="884" t="s">
        <v>17584</v>
      </c>
      <c r="F10707" s="884" t="s">
        <v>17584</v>
      </c>
    </row>
    <row r="10708" customFormat="false" ht="15" hidden="false" customHeight="false" outlineLevel="0" collapsed="false">
      <c r="A10708" s="884" t="s">
        <v>28603</v>
      </c>
      <c r="B10708" s="884" t="n">
        <v>3592</v>
      </c>
      <c r="C10708" s="885" t="s">
        <v>35179</v>
      </c>
      <c r="D10708" s="884" t="s">
        <v>28605</v>
      </c>
      <c r="E10708" s="884" t="s">
        <v>35180</v>
      </c>
      <c r="F10708" s="884" t="s">
        <v>35180</v>
      </c>
    </row>
    <row r="10709" customFormat="false" ht="15" hidden="false" customHeight="false" outlineLevel="0" collapsed="false">
      <c r="A10709" s="884" t="s">
        <v>28603</v>
      </c>
      <c r="B10709" s="884" t="n">
        <v>3591</v>
      </c>
      <c r="C10709" s="885" t="s">
        <v>35181</v>
      </c>
      <c r="D10709" s="884" t="s">
        <v>28605</v>
      </c>
      <c r="E10709" s="884" t="s">
        <v>35182</v>
      </c>
      <c r="F10709" s="884" t="s">
        <v>35182</v>
      </c>
    </row>
    <row r="10710" customFormat="false" ht="15" hidden="false" customHeight="false" outlineLevel="0" collapsed="false">
      <c r="A10710" s="884" t="s">
        <v>28603</v>
      </c>
      <c r="B10710" s="884" t="n">
        <v>40392</v>
      </c>
      <c r="C10710" s="885" t="s">
        <v>35183</v>
      </c>
      <c r="D10710" s="884" t="s">
        <v>28605</v>
      </c>
      <c r="E10710" s="884" t="s">
        <v>21295</v>
      </c>
      <c r="F10710" s="884" t="s">
        <v>21295</v>
      </c>
    </row>
    <row r="10711" customFormat="false" ht="15" hidden="false" customHeight="false" outlineLevel="0" collapsed="false">
      <c r="A10711" s="884" t="s">
        <v>28603</v>
      </c>
      <c r="B10711" s="884" t="n">
        <v>40393</v>
      </c>
      <c r="C10711" s="885" t="s">
        <v>35184</v>
      </c>
      <c r="D10711" s="884" t="s">
        <v>28605</v>
      </c>
      <c r="E10711" s="884" t="s">
        <v>35185</v>
      </c>
      <c r="F10711" s="884" t="s">
        <v>35185</v>
      </c>
    </row>
    <row r="10712" customFormat="false" ht="15" hidden="false" customHeight="false" outlineLevel="0" collapsed="false">
      <c r="A10712" s="884" t="s">
        <v>28603</v>
      </c>
      <c r="B10712" s="884" t="n">
        <v>40394</v>
      </c>
      <c r="C10712" s="885" t="s">
        <v>35186</v>
      </c>
      <c r="D10712" s="884" t="s">
        <v>28605</v>
      </c>
      <c r="E10712" s="884" t="s">
        <v>19716</v>
      </c>
      <c r="F10712" s="884" t="s">
        <v>19716</v>
      </c>
    </row>
    <row r="10713" customFormat="false" ht="15" hidden="false" customHeight="false" outlineLevel="0" collapsed="false">
      <c r="A10713" s="884" t="s">
        <v>28603</v>
      </c>
      <c r="B10713" s="884" t="n">
        <v>40395</v>
      </c>
      <c r="C10713" s="885" t="s">
        <v>35187</v>
      </c>
      <c r="D10713" s="884" t="s">
        <v>28605</v>
      </c>
      <c r="E10713" s="884" t="s">
        <v>35188</v>
      </c>
      <c r="F10713" s="884" t="s">
        <v>35188</v>
      </c>
    </row>
    <row r="10714" customFormat="false" ht="15" hidden="false" customHeight="false" outlineLevel="0" collapsed="false">
      <c r="A10714" s="884" t="s">
        <v>28603</v>
      </c>
      <c r="B10714" s="884" t="n">
        <v>40396</v>
      </c>
      <c r="C10714" s="885" t="s">
        <v>35189</v>
      </c>
      <c r="D10714" s="884" t="s">
        <v>28605</v>
      </c>
      <c r="E10714" s="884" t="s">
        <v>35190</v>
      </c>
      <c r="F10714" s="884" t="s">
        <v>35190</v>
      </c>
    </row>
    <row r="10715" customFormat="false" ht="15" hidden="false" customHeight="false" outlineLevel="0" collapsed="false">
      <c r="A10715" s="884" t="s">
        <v>28603</v>
      </c>
      <c r="B10715" s="884" t="n">
        <v>40397</v>
      </c>
      <c r="C10715" s="885" t="s">
        <v>35191</v>
      </c>
      <c r="D10715" s="884" t="s">
        <v>28605</v>
      </c>
      <c r="E10715" s="884" t="s">
        <v>35192</v>
      </c>
      <c r="F10715" s="884" t="s">
        <v>35192</v>
      </c>
    </row>
    <row r="10716" customFormat="false" ht="15" hidden="false" customHeight="false" outlineLevel="0" collapsed="false">
      <c r="A10716" s="884" t="s">
        <v>28603</v>
      </c>
      <c r="B10716" s="884" t="n">
        <v>40398</v>
      </c>
      <c r="C10716" s="885" t="s">
        <v>35193</v>
      </c>
      <c r="D10716" s="884" t="s">
        <v>28605</v>
      </c>
      <c r="E10716" s="884" t="s">
        <v>35194</v>
      </c>
      <c r="F10716" s="884" t="s">
        <v>35194</v>
      </c>
    </row>
    <row r="10717" customFormat="false" ht="15" hidden="false" customHeight="false" outlineLevel="0" collapsed="false">
      <c r="A10717" s="884" t="s">
        <v>28603</v>
      </c>
      <c r="B10717" s="884" t="n">
        <v>40399</v>
      </c>
      <c r="C10717" s="885" t="s">
        <v>35195</v>
      </c>
      <c r="D10717" s="884" t="s">
        <v>28605</v>
      </c>
      <c r="E10717" s="884" t="s">
        <v>35196</v>
      </c>
      <c r="F10717" s="884" t="s">
        <v>35196</v>
      </c>
    </row>
    <row r="10718" customFormat="false" ht="15" hidden="false" customHeight="false" outlineLevel="0" collapsed="false">
      <c r="A10718" s="884" t="s">
        <v>28603</v>
      </c>
      <c r="B10718" s="884" t="n">
        <v>39322</v>
      </c>
      <c r="C10718" s="885" t="s">
        <v>35197</v>
      </c>
      <c r="D10718" s="884" t="s">
        <v>28605</v>
      </c>
      <c r="E10718" s="884" t="s">
        <v>19862</v>
      </c>
      <c r="F10718" s="884" t="s">
        <v>19862</v>
      </c>
    </row>
    <row r="10719" customFormat="false" ht="15" hidden="false" customHeight="false" outlineLevel="0" collapsed="false">
      <c r="A10719" s="884" t="s">
        <v>28603</v>
      </c>
      <c r="B10719" s="884" t="n">
        <v>39289</v>
      </c>
      <c r="C10719" s="885" t="s">
        <v>35198</v>
      </c>
      <c r="D10719" s="884" t="s">
        <v>28605</v>
      </c>
      <c r="E10719" s="884" t="s">
        <v>14998</v>
      </c>
      <c r="F10719" s="884" t="s">
        <v>14998</v>
      </c>
    </row>
    <row r="10720" customFormat="false" ht="15" hidden="false" customHeight="false" outlineLevel="0" collapsed="false">
      <c r="A10720" s="884" t="s">
        <v>28603</v>
      </c>
      <c r="B10720" s="884" t="n">
        <v>39290</v>
      </c>
      <c r="C10720" s="885" t="s">
        <v>35199</v>
      </c>
      <c r="D10720" s="884" t="s">
        <v>28605</v>
      </c>
      <c r="E10720" s="884" t="s">
        <v>35200</v>
      </c>
      <c r="F10720" s="884" t="s">
        <v>35200</v>
      </c>
    </row>
    <row r="10721" customFormat="false" ht="15" hidden="false" customHeight="false" outlineLevel="0" collapsed="false">
      <c r="A10721" s="884" t="s">
        <v>28603</v>
      </c>
      <c r="B10721" s="884" t="n">
        <v>39291</v>
      </c>
      <c r="C10721" s="885" t="s">
        <v>35201</v>
      </c>
      <c r="D10721" s="884" t="s">
        <v>28605</v>
      </c>
      <c r="E10721" s="884" t="s">
        <v>35202</v>
      </c>
      <c r="F10721" s="884" t="s">
        <v>35202</v>
      </c>
    </row>
    <row r="10722" customFormat="false" ht="15" hidden="false" customHeight="false" outlineLevel="0" collapsed="false">
      <c r="A10722" s="884" t="s">
        <v>28603</v>
      </c>
      <c r="B10722" s="884" t="n">
        <v>20174</v>
      </c>
      <c r="C10722" s="885" t="s">
        <v>35203</v>
      </c>
      <c r="D10722" s="884" t="s">
        <v>28605</v>
      </c>
      <c r="E10722" s="884" t="s">
        <v>26059</v>
      </c>
      <c r="F10722" s="884" t="s">
        <v>26059</v>
      </c>
    </row>
    <row r="10723" customFormat="false" ht="15" hidden="false" customHeight="false" outlineLevel="0" collapsed="false">
      <c r="A10723" s="884" t="s">
        <v>28603</v>
      </c>
      <c r="B10723" s="884" t="n">
        <v>41892</v>
      </c>
      <c r="C10723" s="885" t="s">
        <v>35204</v>
      </c>
      <c r="D10723" s="884" t="s">
        <v>28605</v>
      </c>
      <c r="E10723" s="884" t="s">
        <v>35205</v>
      </c>
      <c r="F10723" s="884" t="s">
        <v>35205</v>
      </c>
    </row>
    <row r="10724" customFormat="false" ht="15" hidden="false" customHeight="false" outlineLevel="0" collapsed="false">
      <c r="A10724" s="884" t="s">
        <v>28603</v>
      </c>
      <c r="B10724" s="884" t="n">
        <v>7048</v>
      </c>
      <c r="C10724" s="885" t="s">
        <v>35206</v>
      </c>
      <c r="D10724" s="884" t="s">
        <v>28605</v>
      </c>
      <c r="E10724" s="884" t="s">
        <v>20029</v>
      </c>
      <c r="F10724" s="884" t="s">
        <v>20029</v>
      </c>
    </row>
    <row r="10725" customFormat="false" ht="15" hidden="false" customHeight="false" outlineLevel="0" collapsed="false">
      <c r="A10725" s="884" t="s">
        <v>28603</v>
      </c>
      <c r="B10725" s="884" t="n">
        <v>7088</v>
      </c>
      <c r="C10725" s="885" t="s">
        <v>35207</v>
      </c>
      <c r="D10725" s="884" t="s">
        <v>28605</v>
      </c>
      <c r="E10725" s="884" t="s">
        <v>10153</v>
      </c>
      <c r="F10725" s="884" t="s">
        <v>10153</v>
      </c>
    </row>
    <row r="10726" customFormat="false" ht="15" hidden="false" customHeight="false" outlineLevel="0" collapsed="false">
      <c r="A10726" s="884" t="s">
        <v>28603</v>
      </c>
      <c r="B10726" s="884" t="n">
        <v>20179</v>
      </c>
      <c r="C10726" s="885" t="s">
        <v>35208</v>
      </c>
      <c r="D10726" s="884" t="s">
        <v>28605</v>
      </c>
      <c r="E10726" s="884" t="s">
        <v>35209</v>
      </c>
      <c r="F10726" s="884" t="s">
        <v>35209</v>
      </c>
    </row>
    <row r="10727" customFormat="false" ht="15" hidden="false" customHeight="false" outlineLevel="0" collapsed="false">
      <c r="A10727" s="884" t="s">
        <v>28603</v>
      </c>
      <c r="B10727" s="884" t="n">
        <v>20178</v>
      </c>
      <c r="C10727" s="885" t="s">
        <v>35210</v>
      </c>
      <c r="D10727" s="884" t="s">
        <v>28605</v>
      </c>
      <c r="E10727" s="884" t="s">
        <v>31248</v>
      </c>
      <c r="F10727" s="884" t="s">
        <v>31248</v>
      </c>
    </row>
    <row r="10728" customFormat="false" ht="15" hidden="false" customHeight="false" outlineLevel="0" collapsed="false">
      <c r="A10728" s="884" t="s">
        <v>28603</v>
      </c>
      <c r="B10728" s="884" t="n">
        <v>20180</v>
      </c>
      <c r="C10728" s="885" t="s">
        <v>35211</v>
      </c>
      <c r="D10728" s="884" t="s">
        <v>28605</v>
      </c>
      <c r="E10728" s="884" t="s">
        <v>35212</v>
      </c>
      <c r="F10728" s="884" t="s">
        <v>35212</v>
      </c>
    </row>
    <row r="10729" customFormat="false" ht="15" hidden="false" customHeight="false" outlineLevel="0" collapsed="false">
      <c r="A10729" s="884" t="s">
        <v>28603</v>
      </c>
      <c r="B10729" s="884" t="n">
        <v>20181</v>
      </c>
      <c r="C10729" s="885" t="s">
        <v>35213</v>
      </c>
      <c r="D10729" s="884" t="s">
        <v>28605</v>
      </c>
      <c r="E10729" s="884" t="s">
        <v>35214</v>
      </c>
      <c r="F10729" s="884" t="s">
        <v>35214</v>
      </c>
    </row>
    <row r="10730" customFormat="false" ht="15" hidden="false" customHeight="false" outlineLevel="0" collapsed="false">
      <c r="A10730" s="884" t="s">
        <v>28603</v>
      </c>
      <c r="B10730" s="884" t="n">
        <v>20177</v>
      </c>
      <c r="C10730" s="885" t="s">
        <v>35215</v>
      </c>
      <c r="D10730" s="884" t="s">
        <v>28605</v>
      </c>
      <c r="E10730" s="884" t="s">
        <v>21899</v>
      </c>
      <c r="F10730" s="884" t="s">
        <v>21899</v>
      </c>
    </row>
    <row r="10731" customFormat="false" ht="15" hidden="false" customHeight="false" outlineLevel="0" collapsed="false">
      <c r="A10731" s="884" t="s">
        <v>28603</v>
      </c>
      <c r="B10731" s="884" t="n">
        <v>7082</v>
      </c>
      <c r="C10731" s="885" t="s">
        <v>35216</v>
      </c>
      <c r="D10731" s="884" t="s">
        <v>28605</v>
      </c>
      <c r="E10731" s="884" t="s">
        <v>12578</v>
      </c>
      <c r="F10731" s="884" t="s">
        <v>12578</v>
      </c>
    </row>
    <row r="10732" customFormat="false" ht="15" hidden="false" customHeight="false" outlineLevel="0" collapsed="false">
      <c r="A10732" s="884" t="s">
        <v>28603</v>
      </c>
      <c r="B10732" s="884" t="n">
        <v>7069</v>
      </c>
      <c r="C10732" s="885" t="s">
        <v>35217</v>
      </c>
      <c r="D10732" s="884" t="s">
        <v>28605</v>
      </c>
      <c r="E10732" s="884" t="s">
        <v>35218</v>
      </c>
      <c r="F10732" s="884" t="s">
        <v>35218</v>
      </c>
    </row>
    <row r="10733" customFormat="false" ht="15" hidden="false" customHeight="false" outlineLevel="0" collapsed="false">
      <c r="A10733" s="884" t="s">
        <v>28603</v>
      </c>
      <c r="B10733" s="884" t="n">
        <v>7070</v>
      </c>
      <c r="C10733" s="885" t="s">
        <v>35219</v>
      </c>
      <c r="D10733" s="884" t="s">
        <v>28605</v>
      </c>
      <c r="E10733" s="884" t="s">
        <v>35220</v>
      </c>
      <c r="F10733" s="884" t="s">
        <v>35220</v>
      </c>
    </row>
    <row r="10734" customFormat="false" ht="15" hidden="false" customHeight="false" outlineLevel="0" collapsed="false">
      <c r="A10734" s="884" t="s">
        <v>28603</v>
      </c>
      <c r="B10734" s="884" t="n">
        <v>41893</v>
      </c>
      <c r="C10734" s="885" t="s">
        <v>35221</v>
      </c>
      <c r="D10734" s="884" t="s">
        <v>28605</v>
      </c>
      <c r="E10734" s="884" t="s">
        <v>35222</v>
      </c>
      <c r="F10734" s="884" t="s">
        <v>35222</v>
      </c>
    </row>
    <row r="10735" customFormat="false" ht="15" hidden="false" customHeight="false" outlineLevel="0" collapsed="false">
      <c r="A10735" s="884" t="s">
        <v>28603</v>
      </c>
      <c r="B10735" s="884" t="n">
        <v>41894</v>
      </c>
      <c r="C10735" s="885" t="s">
        <v>35223</v>
      </c>
      <c r="D10735" s="884" t="s">
        <v>28605</v>
      </c>
      <c r="E10735" s="884" t="s">
        <v>35224</v>
      </c>
      <c r="F10735" s="884" t="s">
        <v>35224</v>
      </c>
    </row>
    <row r="10736" customFormat="false" ht="15" hidden="false" customHeight="false" outlineLevel="0" collapsed="false">
      <c r="A10736" s="884" t="s">
        <v>28603</v>
      </c>
      <c r="B10736" s="884" t="n">
        <v>41895</v>
      </c>
      <c r="C10736" s="885" t="s">
        <v>35225</v>
      </c>
      <c r="D10736" s="884" t="s">
        <v>28605</v>
      </c>
      <c r="E10736" s="884" t="s">
        <v>35226</v>
      </c>
      <c r="F10736" s="884" t="s">
        <v>35226</v>
      </c>
    </row>
    <row r="10737" customFormat="false" ht="15" hidden="false" customHeight="false" outlineLevel="0" collapsed="false">
      <c r="A10737" s="884" t="s">
        <v>28603</v>
      </c>
      <c r="B10737" s="884" t="n">
        <v>20172</v>
      </c>
      <c r="C10737" s="885" t="s">
        <v>35227</v>
      </c>
      <c r="D10737" s="884" t="s">
        <v>28605</v>
      </c>
      <c r="E10737" s="884" t="s">
        <v>35228</v>
      </c>
      <c r="F10737" s="884" t="s">
        <v>35228</v>
      </c>
    </row>
    <row r="10738" customFormat="false" ht="15" hidden="false" customHeight="false" outlineLevel="0" collapsed="false">
      <c r="A10738" s="884" t="s">
        <v>28603</v>
      </c>
      <c r="B10738" s="884" t="n">
        <v>7153</v>
      </c>
      <c r="C10738" s="885" t="s">
        <v>35229</v>
      </c>
      <c r="D10738" s="884" t="s">
        <v>28608</v>
      </c>
      <c r="E10738" s="884" t="s">
        <v>22843</v>
      </c>
      <c r="F10738" s="884" t="s">
        <v>35230</v>
      </c>
    </row>
    <row r="10739" customFormat="false" ht="15" hidden="false" customHeight="false" outlineLevel="0" collapsed="false">
      <c r="A10739" s="884" t="s">
        <v>28603</v>
      </c>
      <c r="B10739" s="884" t="n">
        <v>41089</v>
      </c>
      <c r="C10739" s="885" t="s">
        <v>35231</v>
      </c>
      <c r="D10739" s="884" t="s">
        <v>28853</v>
      </c>
      <c r="E10739" s="884" t="s">
        <v>35232</v>
      </c>
      <c r="F10739" s="884" t="s">
        <v>35233</v>
      </c>
    </row>
    <row r="10740" customFormat="false" ht="15" hidden="false" customHeight="false" outlineLevel="0" collapsed="false">
      <c r="A10740" s="884" t="s">
        <v>28603</v>
      </c>
      <c r="B10740" s="884" t="n">
        <v>6175</v>
      </c>
      <c r="C10740" s="885" t="s">
        <v>35234</v>
      </c>
      <c r="D10740" s="884" t="s">
        <v>28608</v>
      </c>
      <c r="E10740" s="884" t="s">
        <v>35235</v>
      </c>
      <c r="F10740" s="884" t="s">
        <v>8513</v>
      </c>
    </row>
    <row r="10741" customFormat="false" ht="15" hidden="false" customHeight="false" outlineLevel="0" collapsed="false">
      <c r="A10741" s="884" t="s">
        <v>28603</v>
      </c>
      <c r="B10741" s="884" t="n">
        <v>41092</v>
      </c>
      <c r="C10741" s="885" t="s">
        <v>35236</v>
      </c>
      <c r="D10741" s="884" t="s">
        <v>28853</v>
      </c>
      <c r="E10741" s="884" t="s">
        <v>35237</v>
      </c>
      <c r="F10741" s="884" t="s">
        <v>35238</v>
      </c>
    </row>
    <row r="10742" customFormat="false" ht="23.25" hidden="false" customHeight="false" outlineLevel="0" collapsed="false">
      <c r="A10742" s="884" t="s">
        <v>28603</v>
      </c>
      <c r="B10742" s="884" t="n">
        <v>37712</v>
      </c>
      <c r="C10742" s="885" t="s">
        <v>35239</v>
      </c>
      <c r="D10742" s="884" t="s">
        <v>28617</v>
      </c>
      <c r="E10742" s="884" t="s">
        <v>21911</v>
      </c>
      <c r="F10742" s="884" t="s">
        <v>21911</v>
      </c>
    </row>
    <row r="10743" customFormat="false" ht="23.25" hidden="false" customHeight="false" outlineLevel="0" collapsed="false">
      <c r="A10743" s="884" t="s">
        <v>28603</v>
      </c>
      <c r="B10743" s="884" t="n">
        <v>34547</v>
      </c>
      <c r="C10743" s="885" t="s">
        <v>35240</v>
      </c>
      <c r="D10743" s="884" t="s">
        <v>28683</v>
      </c>
      <c r="E10743" s="884" t="s">
        <v>9003</v>
      </c>
      <c r="F10743" s="884" t="s">
        <v>9003</v>
      </c>
    </row>
    <row r="10744" customFormat="false" ht="23.25" hidden="false" customHeight="false" outlineLevel="0" collapsed="false">
      <c r="A10744" s="884" t="s">
        <v>28603</v>
      </c>
      <c r="B10744" s="884" t="n">
        <v>34548</v>
      </c>
      <c r="C10744" s="885" t="s">
        <v>35241</v>
      </c>
      <c r="D10744" s="884" t="s">
        <v>28683</v>
      </c>
      <c r="E10744" s="884" t="s">
        <v>11443</v>
      </c>
      <c r="F10744" s="884" t="s">
        <v>11443</v>
      </c>
    </row>
    <row r="10745" customFormat="false" ht="15" hidden="false" customHeight="false" outlineLevel="0" collapsed="false">
      <c r="A10745" s="884" t="s">
        <v>28603</v>
      </c>
      <c r="B10745" s="884" t="n">
        <v>37411</v>
      </c>
      <c r="C10745" s="885" t="s">
        <v>35242</v>
      </c>
      <c r="D10745" s="884" t="s">
        <v>28617</v>
      </c>
      <c r="E10745" s="884" t="s">
        <v>32584</v>
      </c>
      <c r="F10745" s="884" t="s">
        <v>32584</v>
      </c>
    </row>
    <row r="10746" customFormat="false" ht="23.25" hidden="false" customHeight="false" outlineLevel="0" collapsed="false">
      <c r="A10746" s="884" t="s">
        <v>28603</v>
      </c>
      <c r="B10746" s="884" t="n">
        <v>34558</v>
      </c>
      <c r="C10746" s="885" t="s">
        <v>35243</v>
      </c>
      <c r="D10746" s="884" t="s">
        <v>28683</v>
      </c>
      <c r="E10746" s="884" t="s">
        <v>23828</v>
      </c>
      <c r="F10746" s="884" t="s">
        <v>23828</v>
      </c>
    </row>
    <row r="10747" customFormat="false" ht="23.25" hidden="false" customHeight="false" outlineLevel="0" collapsed="false">
      <c r="A10747" s="884" t="s">
        <v>28603</v>
      </c>
      <c r="B10747" s="884" t="n">
        <v>34550</v>
      </c>
      <c r="C10747" s="885" t="s">
        <v>35244</v>
      </c>
      <c r="D10747" s="884" t="s">
        <v>28683</v>
      </c>
      <c r="E10747" s="884" t="s">
        <v>10475</v>
      </c>
      <c r="F10747" s="884" t="s">
        <v>10475</v>
      </c>
    </row>
    <row r="10748" customFormat="false" ht="23.25" hidden="false" customHeight="false" outlineLevel="0" collapsed="false">
      <c r="A10748" s="884" t="s">
        <v>28603</v>
      </c>
      <c r="B10748" s="884" t="n">
        <v>34557</v>
      </c>
      <c r="C10748" s="885" t="s">
        <v>35245</v>
      </c>
      <c r="D10748" s="884" t="s">
        <v>28683</v>
      </c>
      <c r="E10748" s="884" t="s">
        <v>28546</v>
      </c>
      <c r="F10748" s="884" t="s">
        <v>28546</v>
      </c>
    </row>
    <row r="10749" customFormat="false" ht="23.25" hidden="false" customHeight="false" outlineLevel="0" collapsed="false">
      <c r="A10749" s="884" t="s">
        <v>28603</v>
      </c>
      <c r="B10749" s="884" t="n">
        <v>7155</v>
      </c>
      <c r="C10749" s="885" t="s">
        <v>35246</v>
      </c>
      <c r="D10749" s="884" t="s">
        <v>28617</v>
      </c>
      <c r="E10749" s="884" t="s">
        <v>23554</v>
      </c>
      <c r="F10749" s="884" t="s">
        <v>23554</v>
      </c>
    </row>
    <row r="10750" customFormat="false" ht="23.25" hidden="false" customHeight="false" outlineLevel="0" collapsed="false">
      <c r="A10750" s="884" t="s">
        <v>28603</v>
      </c>
      <c r="B10750" s="884" t="n">
        <v>7154</v>
      </c>
      <c r="C10750" s="885" t="s">
        <v>35247</v>
      </c>
      <c r="D10750" s="884" t="s">
        <v>28689</v>
      </c>
      <c r="E10750" s="884" t="s">
        <v>11141</v>
      </c>
      <c r="F10750" s="884" t="s">
        <v>11141</v>
      </c>
    </row>
    <row r="10751" customFormat="false" ht="23.25" hidden="false" customHeight="false" outlineLevel="0" collapsed="false">
      <c r="A10751" s="884" t="s">
        <v>28603</v>
      </c>
      <c r="B10751" s="884" t="n">
        <v>10915</v>
      </c>
      <c r="C10751" s="885" t="s">
        <v>35248</v>
      </c>
      <c r="D10751" s="884" t="s">
        <v>28689</v>
      </c>
      <c r="E10751" s="884" t="s">
        <v>19518</v>
      </c>
      <c r="F10751" s="884" t="s">
        <v>19518</v>
      </c>
    </row>
    <row r="10752" customFormat="false" ht="23.25" hidden="false" customHeight="false" outlineLevel="0" collapsed="false">
      <c r="A10752" s="884" t="s">
        <v>28603</v>
      </c>
      <c r="B10752" s="884" t="n">
        <v>10917</v>
      </c>
      <c r="C10752" s="885" t="s">
        <v>35249</v>
      </c>
      <c r="D10752" s="884" t="s">
        <v>28617</v>
      </c>
      <c r="E10752" s="884" t="s">
        <v>15964</v>
      </c>
      <c r="F10752" s="884" t="s">
        <v>15964</v>
      </c>
    </row>
    <row r="10753" customFormat="false" ht="23.25" hidden="false" customHeight="false" outlineLevel="0" collapsed="false">
      <c r="A10753" s="884" t="s">
        <v>28603</v>
      </c>
      <c r="B10753" s="884" t="n">
        <v>21141</v>
      </c>
      <c r="C10753" s="885" t="s">
        <v>35250</v>
      </c>
      <c r="D10753" s="884" t="s">
        <v>28617</v>
      </c>
      <c r="E10753" s="884" t="s">
        <v>15744</v>
      </c>
      <c r="F10753" s="884" t="s">
        <v>15744</v>
      </c>
    </row>
    <row r="10754" customFormat="false" ht="23.25" hidden="false" customHeight="false" outlineLevel="0" collapsed="false">
      <c r="A10754" s="884" t="s">
        <v>28603</v>
      </c>
      <c r="B10754" s="884" t="n">
        <v>10916</v>
      </c>
      <c r="C10754" s="885" t="s">
        <v>35251</v>
      </c>
      <c r="D10754" s="884" t="s">
        <v>28689</v>
      </c>
      <c r="E10754" s="884" t="s">
        <v>15964</v>
      </c>
      <c r="F10754" s="884" t="s">
        <v>15964</v>
      </c>
    </row>
    <row r="10755" customFormat="false" ht="23.25" hidden="false" customHeight="false" outlineLevel="0" collapsed="false">
      <c r="A10755" s="884" t="s">
        <v>28603</v>
      </c>
      <c r="B10755" s="884" t="n">
        <v>39508</v>
      </c>
      <c r="C10755" s="885" t="s">
        <v>35252</v>
      </c>
      <c r="D10755" s="884" t="s">
        <v>28617</v>
      </c>
      <c r="E10755" s="884" t="s">
        <v>13658</v>
      </c>
      <c r="F10755" s="884" t="s">
        <v>13658</v>
      </c>
    </row>
    <row r="10756" customFormat="false" ht="23.25" hidden="false" customHeight="false" outlineLevel="0" collapsed="false">
      <c r="A10756" s="884" t="s">
        <v>28603</v>
      </c>
      <c r="B10756" s="884" t="n">
        <v>39507</v>
      </c>
      <c r="C10756" s="885" t="s">
        <v>35253</v>
      </c>
      <c r="D10756" s="884" t="s">
        <v>28617</v>
      </c>
      <c r="E10756" s="884" t="s">
        <v>10827</v>
      </c>
      <c r="F10756" s="884" t="s">
        <v>10827</v>
      </c>
    </row>
    <row r="10757" customFormat="false" ht="23.25" hidden="false" customHeight="false" outlineLevel="0" collapsed="false">
      <c r="A10757" s="884" t="s">
        <v>28603</v>
      </c>
      <c r="B10757" s="884" t="n">
        <v>7156</v>
      </c>
      <c r="C10757" s="885" t="s">
        <v>35254</v>
      </c>
      <c r="D10757" s="884" t="s">
        <v>28617</v>
      </c>
      <c r="E10757" s="884" t="s">
        <v>18686</v>
      </c>
      <c r="F10757" s="884" t="s">
        <v>18686</v>
      </c>
    </row>
    <row r="10758" customFormat="false" ht="23.25" hidden="false" customHeight="false" outlineLevel="0" collapsed="false">
      <c r="A10758" s="884" t="s">
        <v>28603</v>
      </c>
      <c r="B10758" s="884" t="n">
        <v>39509</v>
      </c>
      <c r="C10758" s="885" t="s">
        <v>35255</v>
      </c>
      <c r="D10758" s="884" t="s">
        <v>28617</v>
      </c>
      <c r="E10758" s="884" t="s">
        <v>16876</v>
      </c>
      <c r="F10758" s="884" t="s">
        <v>16876</v>
      </c>
    </row>
    <row r="10759" customFormat="false" ht="15" hidden="false" customHeight="false" outlineLevel="0" collapsed="false">
      <c r="A10759" s="884" t="s">
        <v>28603</v>
      </c>
      <c r="B10759" s="884" t="n">
        <v>25988</v>
      </c>
      <c r="C10759" s="885" t="s">
        <v>35256</v>
      </c>
      <c r="D10759" s="884" t="s">
        <v>28617</v>
      </c>
      <c r="E10759" s="884" t="s">
        <v>21716</v>
      </c>
      <c r="F10759" s="884" t="s">
        <v>21716</v>
      </c>
    </row>
    <row r="10760" customFormat="false" ht="15" hidden="false" customHeight="false" outlineLevel="0" collapsed="false">
      <c r="A10760" s="884" t="s">
        <v>28603</v>
      </c>
      <c r="B10760" s="884" t="n">
        <v>10928</v>
      </c>
      <c r="C10760" s="885" t="s">
        <v>35257</v>
      </c>
      <c r="D10760" s="884" t="s">
        <v>28617</v>
      </c>
      <c r="E10760" s="884" t="s">
        <v>19496</v>
      </c>
      <c r="F10760" s="884" t="s">
        <v>19496</v>
      </c>
    </row>
    <row r="10761" customFormat="false" ht="15" hidden="false" customHeight="false" outlineLevel="0" collapsed="false">
      <c r="A10761" s="884" t="s">
        <v>28603</v>
      </c>
      <c r="B10761" s="884" t="n">
        <v>7167</v>
      </c>
      <c r="C10761" s="885" t="s">
        <v>35258</v>
      </c>
      <c r="D10761" s="884" t="s">
        <v>28617</v>
      </c>
      <c r="E10761" s="884" t="s">
        <v>13727</v>
      </c>
      <c r="F10761" s="884" t="s">
        <v>13727</v>
      </c>
    </row>
    <row r="10762" customFormat="false" ht="15" hidden="false" customHeight="false" outlineLevel="0" collapsed="false">
      <c r="A10762" s="884" t="s">
        <v>28603</v>
      </c>
      <c r="B10762" s="884" t="n">
        <v>10933</v>
      </c>
      <c r="C10762" s="885" t="s">
        <v>35259</v>
      </c>
      <c r="D10762" s="884" t="s">
        <v>28617</v>
      </c>
      <c r="E10762" s="884" t="s">
        <v>19033</v>
      </c>
      <c r="F10762" s="884" t="s">
        <v>19033</v>
      </c>
    </row>
    <row r="10763" customFormat="false" ht="15" hidden="false" customHeight="false" outlineLevel="0" collapsed="false">
      <c r="A10763" s="884" t="s">
        <v>28603</v>
      </c>
      <c r="B10763" s="884" t="n">
        <v>10927</v>
      </c>
      <c r="C10763" s="885" t="s">
        <v>35260</v>
      </c>
      <c r="D10763" s="884" t="s">
        <v>28617</v>
      </c>
      <c r="E10763" s="884" t="s">
        <v>17113</v>
      </c>
      <c r="F10763" s="884" t="s">
        <v>17113</v>
      </c>
    </row>
    <row r="10764" customFormat="false" ht="15" hidden="false" customHeight="false" outlineLevel="0" collapsed="false">
      <c r="A10764" s="884" t="s">
        <v>28603</v>
      </c>
      <c r="B10764" s="884" t="n">
        <v>7158</v>
      </c>
      <c r="C10764" s="885" t="s">
        <v>35261</v>
      </c>
      <c r="D10764" s="884" t="s">
        <v>28617</v>
      </c>
      <c r="E10764" s="884" t="s">
        <v>27469</v>
      </c>
      <c r="F10764" s="884" t="s">
        <v>27469</v>
      </c>
    </row>
    <row r="10765" customFormat="false" ht="15" hidden="false" customHeight="false" outlineLevel="0" collapsed="false">
      <c r="A10765" s="884" t="s">
        <v>28603</v>
      </c>
      <c r="B10765" s="884" t="n">
        <v>7162</v>
      </c>
      <c r="C10765" s="885" t="s">
        <v>35262</v>
      </c>
      <c r="D10765" s="884" t="s">
        <v>28617</v>
      </c>
      <c r="E10765" s="884" t="s">
        <v>35263</v>
      </c>
      <c r="F10765" s="884" t="s">
        <v>35263</v>
      </c>
    </row>
    <row r="10766" customFormat="false" ht="15" hidden="false" customHeight="false" outlineLevel="0" collapsed="false">
      <c r="A10766" s="884" t="s">
        <v>28603</v>
      </c>
      <c r="B10766" s="884" t="n">
        <v>10932</v>
      </c>
      <c r="C10766" s="885" t="s">
        <v>35264</v>
      </c>
      <c r="D10766" s="884" t="s">
        <v>28617</v>
      </c>
      <c r="E10766" s="884" t="s">
        <v>15185</v>
      </c>
      <c r="F10766" s="884" t="s">
        <v>15185</v>
      </c>
    </row>
    <row r="10767" customFormat="false" ht="23.25" hidden="false" customHeight="false" outlineLevel="0" collapsed="false">
      <c r="A10767" s="884" t="s">
        <v>28603</v>
      </c>
      <c r="B10767" s="884" t="n">
        <v>40706</v>
      </c>
      <c r="C10767" s="885" t="s">
        <v>35265</v>
      </c>
      <c r="D10767" s="884" t="s">
        <v>28617</v>
      </c>
      <c r="E10767" s="884" t="s">
        <v>35266</v>
      </c>
      <c r="F10767" s="884" t="s">
        <v>35266</v>
      </c>
    </row>
    <row r="10768" customFormat="false" ht="23.25" hidden="false" customHeight="false" outlineLevel="0" collapsed="false">
      <c r="A10768" s="884" t="s">
        <v>28603</v>
      </c>
      <c r="B10768" s="884" t="n">
        <v>10937</v>
      </c>
      <c r="C10768" s="885" t="s">
        <v>35267</v>
      </c>
      <c r="D10768" s="884" t="s">
        <v>28617</v>
      </c>
      <c r="E10768" s="884" t="s">
        <v>35268</v>
      </c>
      <c r="F10768" s="884" t="s">
        <v>35268</v>
      </c>
    </row>
    <row r="10769" customFormat="false" ht="23.25" hidden="false" customHeight="false" outlineLevel="0" collapsed="false">
      <c r="A10769" s="884" t="s">
        <v>28603</v>
      </c>
      <c r="B10769" s="884" t="n">
        <v>10935</v>
      </c>
      <c r="C10769" s="885" t="s">
        <v>35269</v>
      </c>
      <c r="D10769" s="884" t="s">
        <v>28617</v>
      </c>
      <c r="E10769" s="884" t="s">
        <v>35270</v>
      </c>
      <c r="F10769" s="884" t="s">
        <v>35270</v>
      </c>
    </row>
    <row r="10770" customFormat="false" ht="23.25" hidden="false" customHeight="false" outlineLevel="0" collapsed="false">
      <c r="A10770" s="884" t="s">
        <v>28603</v>
      </c>
      <c r="B10770" s="884" t="n">
        <v>40707</v>
      </c>
      <c r="C10770" s="885" t="s">
        <v>35271</v>
      </c>
      <c r="D10770" s="884" t="s">
        <v>28617</v>
      </c>
      <c r="E10770" s="884" t="s">
        <v>35272</v>
      </c>
      <c r="F10770" s="884" t="s">
        <v>35272</v>
      </c>
    </row>
    <row r="10771" customFormat="false" ht="15" hidden="false" customHeight="false" outlineLevel="0" collapsed="false">
      <c r="A10771" s="884" t="s">
        <v>28603</v>
      </c>
      <c r="B10771" s="884" t="n">
        <v>10931</v>
      </c>
      <c r="C10771" s="885" t="s">
        <v>35273</v>
      </c>
      <c r="D10771" s="884" t="s">
        <v>28617</v>
      </c>
      <c r="E10771" s="884" t="s">
        <v>21543</v>
      </c>
      <c r="F10771" s="884" t="s">
        <v>21543</v>
      </c>
    </row>
    <row r="10772" customFormat="false" ht="15" hidden="false" customHeight="false" outlineLevel="0" collapsed="false">
      <c r="A10772" s="884" t="s">
        <v>28603</v>
      </c>
      <c r="B10772" s="884" t="n">
        <v>7164</v>
      </c>
      <c r="C10772" s="885" t="s">
        <v>35274</v>
      </c>
      <c r="D10772" s="884" t="s">
        <v>28617</v>
      </c>
      <c r="E10772" s="884" t="s">
        <v>10566</v>
      </c>
      <c r="F10772" s="884" t="s">
        <v>10566</v>
      </c>
    </row>
    <row r="10773" customFormat="false" ht="15" hidden="false" customHeight="false" outlineLevel="0" collapsed="false">
      <c r="A10773" s="884" t="s">
        <v>28603</v>
      </c>
      <c r="B10773" s="884" t="n">
        <v>36887</v>
      </c>
      <c r="C10773" s="885" t="s">
        <v>35275</v>
      </c>
      <c r="D10773" s="884" t="s">
        <v>28617</v>
      </c>
      <c r="E10773" s="884" t="s">
        <v>18538</v>
      </c>
      <c r="F10773" s="884" t="s">
        <v>18538</v>
      </c>
    </row>
    <row r="10774" customFormat="false" ht="23.25" hidden="false" customHeight="false" outlineLevel="0" collapsed="false">
      <c r="A10774" s="884" t="s">
        <v>28603</v>
      </c>
      <c r="B10774" s="884" t="n">
        <v>34630</v>
      </c>
      <c r="C10774" s="885" t="s">
        <v>35276</v>
      </c>
      <c r="D10774" s="884" t="s">
        <v>28605</v>
      </c>
      <c r="E10774" s="884" t="s">
        <v>35277</v>
      </c>
      <c r="F10774" s="884" t="s">
        <v>35277</v>
      </c>
    </row>
    <row r="10775" customFormat="false" ht="15" hidden="false" customHeight="false" outlineLevel="0" collapsed="false">
      <c r="A10775" s="884" t="s">
        <v>28603</v>
      </c>
      <c r="B10775" s="884" t="n">
        <v>7161</v>
      </c>
      <c r="C10775" s="885" t="s">
        <v>35278</v>
      </c>
      <c r="D10775" s="884" t="s">
        <v>28617</v>
      </c>
      <c r="E10775" s="884" t="s">
        <v>25008</v>
      </c>
      <c r="F10775" s="884" t="s">
        <v>25008</v>
      </c>
    </row>
    <row r="10776" customFormat="false" ht="23.25" hidden="false" customHeight="false" outlineLevel="0" collapsed="false">
      <c r="A10776" s="884" t="s">
        <v>28603</v>
      </c>
      <c r="B10776" s="884" t="n">
        <v>7170</v>
      </c>
      <c r="C10776" s="885" t="s">
        <v>35279</v>
      </c>
      <c r="D10776" s="884" t="s">
        <v>28617</v>
      </c>
      <c r="E10776" s="884" t="s">
        <v>11434</v>
      </c>
      <c r="F10776" s="884" t="s">
        <v>11434</v>
      </c>
    </row>
    <row r="10777" customFormat="false" ht="15" hidden="false" customHeight="false" outlineLevel="0" collapsed="false">
      <c r="A10777" s="884" t="s">
        <v>28603</v>
      </c>
      <c r="B10777" s="884" t="n">
        <v>37524</v>
      </c>
      <c r="C10777" s="885" t="s">
        <v>35280</v>
      </c>
      <c r="D10777" s="884" t="s">
        <v>28683</v>
      </c>
      <c r="E10777" s="884" t="s">
        <v>29817</v>
      </c>
      <c r="F10777" s="884" t="s">
        <v>29817</v>
      </c>
    </row>
    <row r="10778" customFormat="false" ht="23.25" hidden="false" customHeight="false" outlineLevel="0" collapsed="false">
      <c r="A10778" s="884" t="s">
        <v>28603</v>
      </c>
      <c r="B10778" s="884" t="n">
        <v>37525</v>
      </c>
      <c r="C10778" s="885" t="s">
        <v>35281</v>
      </c>
      <c r="D10778" s="884" t="s">
        <v>28683</v>
      </c>
      <c r="E10778" s="884" t="s">
        <v>10772</v>
      </c>
      <c r="F10778" s="884" t="s">
        <v>10772</v>
      </c>
    </row>
    <row r="10779" customFormat="false" ht="15" hidden="false" customHeight="false" outlineLevel="0" collapsed="false">
      <c r="A10779" s="884" t="s">
        <v>28603</v>
      </c>
      <c r="B10779" s="884" t="n">
        <v>10920</v>
      </c>
      <c r="C10779" s="885" t="s">
        <v>35282</v>
      </c>
      <c r="D10779" s="884" t="s">
        <v>28617</v>
      </c>
      <c r="E10779" s="884" t="s">
        <v>19898</v>
      </c>
      <c r="F10779" s="884" t="s">
        <v>19898</v>
      </c>
    </row>
    <row r="10780" customFormat="false" ht="15" hidden="false" customHeight="false" outlineLevel="0" collapsed="false">
      <c r="A10780" s="884" t="s">
        <v>28603</v>
      </c>
      <c r="B10780" s="884" t="n">
        <v>7238</v>
      </c>
      <c r="C10780" s="885" t="s">
        <v>35283</v>
      </c>
      <c r="D10780" s="884" t="s">
        <v>28617</v>
      </c>
      <c r="E10780" s="884" t="s">
        <v>13624</v>
      </c>
      <c r="F10780" s="884" t="s">
        <v>13624</v>
      </c>
    </row>
    <row r="10781" customFormat="false" ht="15" hidden="false" customHeight="false" outlineLevel="0" collapsed="false">
      <c r="A10781" s="884" t="s">
        <v>28603</v>
      </c>
      <c r="B10781" s="884" t="n">
        <v>7239</v>
      </c>
      <c r="C10781" s="885" t="s">
        <v>35284</v>
      </c>
      <c r="D10781" s="884" t="s">
        <v>28617</v>
      </c>
      <c r="E10781" s="884" t="s">
        <v>35285</v>
      </c>
      <c r="F10781" s="884" t="s">
        <v>35285</v>
      </c>
    </row>
    <row r="10782" customFormat="false" ht="15" hidden="false" customHeight="false" outlineLevel="0" collapsed="false">
      <c r="A10782" s="884" t="s">
        <v>28603</v>
      </c>
      <c r="B10782" s="884" t="n">
        <v>7240</v>
      </c>
      <c r="C10782" s="885" t="s">
        <v>35286</v>
      </c>
      <c r="D10782" s="884" t="s">
        <v>28617</v>
      </c>
      <c r="E10782" s="884" t="s">
        <v>9158</v>
      </c>
      <c r="F10782" s="884" t="s">
        <v>9158</v>
      </c>
    </row>
    <row r="10783" customFormat="false" ht="15" hidden="false" customHeight="false" outlineLevel="0" collapsed="false">
      <c r="A10783" s="884" t="s">
        <v>28603</v>
      </c>
      <c r="B10783" s="884" t="n">
        <v>36789</v>
      </c>
      <c r="C10783" s="885" t="s">
        <v>35287</v>
      </c>
      <c r="D10783" s="884" t="s">
        <v>28605</v>
      </c>
      <c r="E10783" s="884" t="s">
        <v>35288</v>
      </c>
      <c r="F10783" s="884" t="s">
        <v>35288</v>
      </c>
    </row>
    <row r="10784" customFormat="false" ht="15" hidden="false" customHeight="false" outlineLevel="0" collapsed="false">
      <c r="A10784" s="884" t="s">
        <v>28603</v>
      </c>
      <c r="B10784" s="884" t="n">
        <v>7173</v>
      </c>
      <c r="C10784" s="885" t="s">
        <v>35289</v>
      </c>
      <c r="D10784" s="884" t="s">
        <v>29391</v>
      </c>
      <c r="E10784" s="884" t="s">
        <v>35290</v>
      </c>
      <c r="F10784" s="884" t="s">
        <v>35290</v>
      </c>
    </row>
    <row r="10785" customFormat="false" ht="15" hidden="false" customHeight="false" outlineLevel="0" collapsed="false">
      <c r="A10785" s="884" t="s">
        <v>28603</v>
      </c>
      <c r="B10785" s="884" t="n">
        <v>7176</v>
      </c>
      <c r="C10785" s="885" t="s">
        <v>35289</v>
      </c>
      <c r="D10785" s="884" t="s">
        <v>28605</v>
      </c>
      <c r="E10785" s="884" t="s">
        <v>11994</v>
      </c>
      <c r="F10785" s="884" t="s">
        <v>11994</v>
      </c>
    </row>
    <row r="10786" customFormat="false" ht="15" hidden="false" customHeight="false" outlineLevel="0" collapsed="false">
      <c r="A10786" s="884" t="s">
        <v>28603</v>
      </c>
      <c r="B10786" s="884" t="n">
        <v>7183</v>
      </c>
      <c r="C10786" s="885" t="s">
        <v>35291</v>
      </c>
      <c r="D10786" s="884" t="s">
        <v>28605</v>
      </c>
      <c r="E10786" s="884" t="s">
        <v>29455</v>
      </c>
      <c r="F10786" s="884" t="s">
        <v>29455</v>
      </c>
    </row>
    <row r="10787" customFormat="false" ht="15" hidden="false" customHeight="false" outlineLevel="0" collapsed="false">
      <c r="A10787" s="884" t="s">
        <v>28603</v>
      </c>
      <c r="B10787" s="884" t="n">
        <v>7180</v>
      </c>
      <c r="C10787" s="885" t="s">
        <v>35292</v>
      </c>
      <c r="D10787" s="884" t="s">
        <v>28605</v>
      </c>
      <c r="E10787" s="884" t="s">
        <v>9385</v>
      </c>
      <c r="F10787" s="884" t="s">
        <v>9385</v>
      </c>
    </row>
    <row r="10788" customFormat="false" ht="15" hidden="false" customHeight="false" outlineLevel="0" collapsed="false">
      <c r="A10788" s="884" t="s">
        <v>28603</v>
      </c>
      <c r="B10788" s="884" t="n">
        <v>11088</v>
      </c>
      <c r="C10788" s="885" t="s">
        <v>35293</v>
      </c>
      <c r="D10788" s="884" t="s">
        <v>28605</v>
      </c>
      <c r="E10788" s="884" t="s">
        <v>28545</v>
      </c>
      <c r="F10788" s="884" t="s">
        <v>28545</v>
      </c>
    </row>
    <row r="10789" customFormat="false" ht="15" hidden="false" customHeight="false" outlineLevel="0" collapsed="false">
      <c r="A10789" s="884" t="s">
        <v>28603</v>
      </c>
      <c r="B10789" s="884" t="n">
        <v>36788</v>
      </c>
      <c r="C10789" s="885" t="s">
        <v>35294</v>
      </c>
      <c r="D10789" s="884" t="s">
        <v>28605</v>
      </c>
      <c r="E10789" s="884" t="s">
        <v>27881</v>
      </c>
      <c r="F10789" s="884" t="s">
        <v>27881</v>
      </c>
    </row>
    <row r="10790" customFormat="false" ht="15" hidden="false" customHeight="false" outlineLevel="0" collapsed="false">
      <c r="A10790" s="884" t="s">
        <v>28603</v>
      </c>
      <c r="B10790" s="884" t="n">
        <v>7175</v>
      </c>
      <c r="C10790" s="885" t="s">
        <v>35295</v>
      </c>
      <c r="D10790" s="884" t="s">
        <v>28605</v>
      </c>
      <c r="E10790" s="884" t="s">
        <v>23829</v>
      </c>
      <c r="F10790" s="884" t="s">
        <v>23829</v>
      </c>
    </row>
    <row r="10791" customFormat="false" ht="15" hidden="false" customHeight="false" outlineLevel="0" collapsed="false">
      <c r="A10791" s="884" t="s">
        <v>28603</v>
      </c>
      <c r="B10791" s="884" t="n">
        <v>25007</v>
      </c>
      <c r="C10791" s="885" t="s">
        <v>35296</v>
      </c>
      <c r="D10791" s="884" t="s">
        <v>28617</v>
      </c>
      <c r="E10791" s="884" t="s">
        <v>18892</v>
      </c>
      <c r="F10791" s="884" t="s">
        <v>18892</v>
      </c>
    </row>
    <row r="10792" customFormat="false" ht="23.25" hidden="false" customHeight="false" outlineLevel="0" collapsed="false">
      <c r="A10792" s="884" t="s">
        <v>28603</v>
      </c>
      <c r="B10792" s="884" t="n">
        <v>14171</v>
      </c>
      <c r="C10792" s="885" t="s">
        <v>35297</v>
      </c>
      <c r="D10792" s="884" t="s">
        <v>28617</v>
      </c>
      <c r="E10792" s="884" t="s">
        <v>35298</v>
      </c>
      <c r="F10792" s="884" t="s">
        <v>35298</v>
      </c>
    </row>
    <row r="10793" customFormat="false" ht="15" hidden="false" customHeight="false" outlineLevel="0" collapsed="false">
      <c r="A10793" s="884" t="s">
        <v>28603</v>
      </c>
      <c r="B10793" s="884" t="n">
        <v>14170</v>
      </c>
      <c r="C10793" s="885" t="s">
        <v>35299</v>
      </c>
      <c r="D10793" s="884" t="s">
        <v>28617</v>
      </c>
      <c r="E10793" s="884" t="s">
        <v>24515</v>
      </c>
      <c r="F10793" s="884" t="s">
        <v>24515</v>
      </c>
    </row>
    <row r="10794" customFormat="false" ht="23.25" hidden="false" customHeight="false" outlineLevel="0" collapsed="false">
      <c r="A10794" s="884" t="s">
        <v>28603</v>
      </c>
      <c r="B10794" s="884" t="n">
        <v>14173</v>
      </c>
      <c r="C10794" s="885" t="s">
        <v>35300</v>
      </c>
      <c r="D10794" s="884" t="s">
        <v>28617</v>
      </c>
      <c r="E10794" s="884" t="s">
        <v>35301</v>
      </c>
      <c r="F10794" s="884" t="s">
        <v>35301</v>
      </c>
    </row>
    <row r="10795" customFormat="false" ht="15" hidden="false" customHeight="false" outlineLevel="0" collapsed="false">
      <c r="A10795" s="884" t="s">
        <v>28603</v>
      </c>
      <c r="B10795" s="884" t="n">
        <v>14172</v>
      </c>
      <c r="C10795" s="885" t="s">
        <v>35302</v>
      </c>
      <c r="D10795" s="884" t="s">
        <v>28617</v>
      </c>
      <c r="E10795" s="884" t="s">
        <v>35303</v>
      </c>
      <c r="F10795" s="884" t="s">
        <v>35303</v>
      </c>
    </row>
    <row r="10796" customFormat="false" ht="15" hidden="false" customHeight="false" outlineLevel="0" collapsed="false">
      <c r="A10796" s="884" t="s">
        <v>28603</v>
      </c>
      <c r="B10796" s="884" t="n">
        <v>7243</v>
      </c>
      <c r="C10796" s="885" t="s">
        <v>35304</v>
      </c>
      <c r="D10796" s="884" t="s">
        <v>28617</v>
      </c>
      <c r="E10796" s="884" t="s">
        <v>35305</v>
      </c>
      <c r="F10796" s="884" t="s">
        <v>35305</v>
      </c>
    </row>
    <row r="10797" customFormat="false" ht="15" hidden="false" customHeight="false" outlineLevel="0" collapsed="false">
      <c r="A10797" s="884" t="s">
        <v>28603</v>
      </c>
      <c r="B10797" s="884" t="n">
        <v>11067</v>
      </c>
      <c r="C10797" s="885" t="s">
        <v>35306</v>
      </c>
      <c r="D10797" s="884" t="s">
        <v>28605</v>
      </c>
      <c r="E10797" s="884" t="s">
        <v>35307</v>
      </c>
      <c r="F10797" s="884" t="s">
        <v>35307</v>
      </c>
    </row>
    <row r="10798" customFormat="false" ht="15" hidden="false" customHeight="false" outlineLevel="0" collapsed="false">
      <c r="A10798" s="884" t="s">
        <v>28603</v>
      </c>
      <c r="B10798" s="884" t="n">
        <v>11068</v>
      </c>
      <c r="C10798" s="885" t="s">
        <v>35308</v>
      </c>
      <c r="D10798" s="884" t="s">
        <v>28605</v>
      </c>
      <c r="E10798" s="884" t="s">
        <v>35309</v>
      </c>
      <c r="F10798" s="884" t="s">
        <v>35309</v>
      </c>
    </row>
    <row r="10799" customFormat="false" ht="23.25" hidden="false" customHeight="false" outlineLevel="0" collapsed="false">
      <c r="A10799" s="884" t="s">
        <v>28603</v>
      </c>
      <c r="B10799" s="884" t="n">
        <v>40865</v>
      </c>
      <c r="C10799" s="885" t="s">
        <v>35310</v>
      </c>
      <c r="D10799" s="884" t="s">
        <v>28605</v>
      </c>
      <c r="E10799" s="884" t="s">
        <v>9381</v>
      </c>
      <c r="F10799" s="884" t="s">
        <v>9381</v>
      </c>
    </row>
    <row r="10800" customFormat="false" ht="15" hidden="false" customHeight="false" outlineLevel="0" collapsed="false">
      <c r="A10800" s="884" t="s">
        <v>28603</v>
      </c>
      <c r="B10800" s="884" t="n">
        <v>7184</v>
      </c>
      <c r="C10800" s="885" t="s">
        <v>35311</v>
      </c>
      <c r="D10800" s="884" t="s">
        <v>28617</v>
      </c>
      <c r="E10800" s="884" t="s">
        <v>32717</v>
      </c>
      <c r="F10800" s="884" t="s">
        <v>32717</v>
      </c>
    </row>
    <row r="10801" customFormat="false" ht="15" hidden="false" customHeight="false" outlineLevel="0" collapsed="false">
      <c r="A10801" s="884" t="s">
        <v>28603</v>
      </c>
      <c r="B10801" s="884" t="n">
        <v>34458</v>
      </c>
      <c r="C10801" s="885" t="s">
        <v>35312</v>
      </c>
      <c r="D10801" s="884" t="s">
        <v>28605</v>
      </c>
      <c r="E10801" s="884" t="s">
        <v>35313</v>
      </c>
      <c r="F10801" s="884" t="s">
        <v>35313</v>
      </c>
    </row>
    <row r="10802" customFormat="false" ht="15" hidden="false" customHeight="false" outlineLevel="0" collapsed="false">
      <c r="A10802" s="884" t="s">
        <v>28603</v>
      </c>
      <c r="B10802" s="884" t="n">
        <v>34464</v>
      </c>
      <c r="C10802" s="885" t="s">
        <v>35314</v>
      </c>
      <c r="D10802" s="884" t="s">
        <v>28605</v>
      </c>
      <c r="E10802" s="884" t="s">
        <v>35315</v>
      </c>
      <c r="F10802" s="884" t="s">
        <v>35315</v>
      </c>
    </row>
    <row r="10803" customFormat="false" ht="15" hidden="false" customHeight="false" outlineLevel="0" collapsed="false">
      <c r="A10803" s="884" t="s">
        <v>28603</v>
      </c>
      <c r="B10803" s="884" t="n">
        <v>34468</v>
      </c>
      <c r="C10803" s="885" t="s">
        <v>35316</v>
      </c>
      <c r="D10803" s="884" t="s">
        <v>28605</v>
      </c>
      <c r="E10803" s="884" t="s">
        <v>35317</v>
      </c>
      <c r="F10803" s="884" t="s">
        <v>35317</v>
      </c>
    </row>
    <row r="10804" customFormat="false" ht="15" hidden="false" customHeight="false" outlineLevel="0" collapsed="false">
      <c r="A10804" s="884" t="s">
        <v>28603</v>
      </c>
      <c r="B10804" s="884" t="n">
        <v>34473</v>
      </c>
      <c r="C10804" s="885" t="s">
        <v>35318</v>
      </c>
      <c r="D10804" s="884" t="s">
        <v>28605</v>
      </c>
      <c r="E10804" s="884" t="s">
        <v>35319</v>
      </c>
      <c r="F10804" s="884" t="s">
        <v>35319</v>
      </c>
    </row>
    <row r="10805" customFormat="false" ht="15" hidden="false" customHeight="false" outlineLevel="0" collapsed="false">
      <c r="A10805" s="884" t="s">
        <v>28603</v>
      </c>
      <c r="B10805" s="884" t="n">
        <v>34480</v>
      </c>
      <c r="C10805" s="885" t="s">
        <v>35320</v>
      </c>
      <c r="D10805" s="884" t="s">
        <v>28605</v>
      </c>
      <c r="E10805" s="884" t="s">
        <v>35321</v>
      </c>
      <c r="F10805" s="884" t="s">
        <v>35321</v>
      </c>
    </row>
    <row r="10806" customFormat="false" ht="15" hidden="false" customHeight="false" outlineLevel="0" collapsed="false">
      <c r="A10806" s="884" t="s">
        <v>28603</v>
      </c>
      <c r="B10806" s="884" t="n">
        <v>34486</v>
      </c>
      <c r="C10806" s="885" t="s">
        <v>35322</v>
      </c>
      <c r="D10806" s="884" t="s">
        <v>28605</v>
      </c>
      <c r="E10806" s="884" t="s">
        <v>35323</v>
      </c>
      <c r="F10806" s="884" t="s">
        <v>35323</v>
      </c>
    </row>
    <row r="10807" customFormat="false" ht="15" hidden="false" customHeight="false" outlineLevel="0" collapsed="false">
      <c r="A10807" s="884" t="s">
        <v>28603</v>
      </c>
      <c r="B10807" s="884" t="n">
        <v>7202</v>
      </c>
      <c r="C10807" s="885" t="s">
        <v>35324</v>
      </c>
      <c r="D10807" s="884" t="s">
        <v>28617</v>
      </c>
      <c r="E10807" s="884" t="s">
        <v>10440</v>
      </c>
      <c r="F10807" s="884" t="s">
        <v>10440</v>
      </c>
    </row>
    <row r="10808" customFormat="false" ht="15" hidden="false" customHeight="false" outlineLevel="0" collapsed="false">
      <c r="A10808" s="884" t="s">
        <v>28603</v>
      </c>
      <c r="B10808" s="884" t="n">
        <v>7190</v>
      </c>
      <c r="C10808" s="885" t="s">
        <v>35325</v>
      </c>
      <c r="D10808" s="884" t="s">
        <v>28605</v>
      </c>
      <c r="E10808" s="884" t="s">
        <v>8857</v>
      </c>
      <c r="F10808" s="884" t="s">
        <v>8857</v>
      </c>
    </row>
    <row r="10809" customFormat="false" ht="15" hidden="false" customHeight="false" outlineLevel="0" collapsed="false">
      <c r="A10809" s="884" t="s">
        <v>28603</v>
      </c>
      <c r="B10809" s="884" t="n">
        <v>34417</v>
      </c>
      <c r="C10809" s="885" t="s">
        <v>35326</v>
      </c>
      <c r="D10809" s="884" t="s">
        <v>28605</v>
      </c>
      <c r="E10809" s="884" t="s">
        <v>15001</v>
      </c>
      <c r="F10809" s="884" t="s">
        <v>15001</v>
      </c>
    </row>
    <row r="10810" customFormat="false" ht="15" hidden="false" customHeight="false" outlineLevel="0" collapsed="false">
      <c r="A10810" s="884" t="s">
        <v>28603</v>
      </c>
      <c r="B10810" s="884" t="n">
        <v>7213</v>
      </c>
      <c r="C10810" s="885" t="s">
        <v>35327</v>
      </c>
      <c r="D10810" s="884" t="s">
        <v>28617</v>
      </c>
      <c r="E10810" s="884" t="s">
        <v>20090</v>
      </c>
      <c r="F10810" s="884" t="s">
        <v>20090</v>
      </c>
    </row>
    <row r="10811" customFormat="false" ht="15" hidden="false" customHeight="false" outlineLevel="0" collapsed="false">
      <c r="A10811" s="884" t="s">
        <v>28603</v>
      </c>
      <c r="B10811" s="884" t="n">
        <v>7191</v>
      </c>
      <c r="C10811" s="885" t="s">
        <v>35327</v>
      </c>
      <c r="D10811" s="884" t="s">
        <v>28605</v>
      </c>
      <c r="E10811" s="884" t="s">
        <v>29209</v>
      </c>
      <c r="F10811" s="884" t="s">
        <v>29209</v>
      </c>
    </row>
    <row r="10812" customFormat="false" ht="15" hidden="false" customHeight="false" outlineLevel="0" collapsed="false">
      <c r="A10812" s="884" t="s">
        <v>28603</v>
      </c>
      <c r="B10812" s="884" t="n">
        <v>7195</v>
      </c>
      <c r="C10812" s="885" t="s">
        <v>35328</v>
      </c>
      <c r="D10812" s="884" t="s">
        <v>28605</v>
      </c>
      <c r="E10812" s="884" t="s">
        <v>35329</v>
      </c>
      <c r="F10812" s="884" t="s">
        <v>35329</v>
      </c>
    </row>
    <row r="10813" customFormat="false" ht="15" hidden="false" customHeight="false" outlineLevel="0" collapsed="false">
      <c r="A10813" s="884" t="s">
        <v>28603</v>
      </c>
      <c r="B10813" s="884" t="n">
        <v>7186</v>
      </c>
      <c r="C10813" s="885" t="s">
        <v>35330</v>
      </c>
      <c r="D10813" s="884" t="s">
        <v>28605</v>
      </c>
      <c r="E10813" s="884" t="s">
        <v>35331</v>
      </c>
      <c r="F10813" s="884" t="s">
        <v>35331</v>
      </c>
    </row>
    <row r="10814" customFormat="false" ht="15" hidden="false" customHeight="false" outlineLevel="0" collapsed="false">
      <c r="A10814" s="884" t="s">
        <v>28603</v>
      </c>
      <c r="B10814" s="884" t="n">
        <v>7207</v>
      </c>
      <c r="C10814" s="885" t="s">
        <v>35332</v>
      </c>
      <c r="D10814" s="884" t="s">
        <v>28605</v>
      </c>
      <c r="E10814" s="884" t="s">
        <v>35333</v>
      </c>
      <c r="F10814" s="884" t="s">
        <v>35333</v>
      </c>
    </row>
    <row r="10815" customFormat="false" ht="15" hidden="false" customHeight="false" outlineLevel="0" collapsed="false">
      <c r="A10815" s="884" t="s">
        <v>28603</v>
      </c>
      <c r="B10815" s="884" t="n">
        <v>7194</v>
      </c>
      <c r="C10815" s="885" t="s">
        <v>35332</v>
      </c>
      <c r="D10815" s="884" t="s">
        <v>28617</v>
      </c>
      <c r="E10815" s="884" t="s">
        <v>19811</v>
      </c>
      <c r="F10815" s="884" t="s">
        <v>19811</v>
      </c>
    </row>
    <row r="10816" customFormat="false" ht="15" hidden="false" customHeight="false" outlineLevel="0" collapsed="false">
      <c r="A10816" s="884" t="s">
        <v>28603</v>
      </c>
      <c r="B10816" s="884" t="n">
        <v>7197</v>
      </c>
      <c r="C10816" s="885" t="s">
        <v>35334</v>
      </c>
      <c r="D10816" s="884" t="s">
        <v>28605</v>
      </c>
      <c r="E10816" s="884" t="s">
        <v>32988</v>
      </c>
      <c r="F10816" s="884" t="s">
        <v>32988</v>
      </c>
    </row>
    <row r="10817" customFormat="false" ht="15" hidden="false" customHeight="false" outlineLevel="0" collapsed="false">
      <c r="A10817" s="884" t="s">
        <v>28603</v>
      </c>
      <c r="B10817" s="884" t="n">
        <v>7192</v>
      </c>
      <c r="C10817" s="885" t="s">
        <v>35335</v>
      </c>
      <c r="D10817" s="884" t="s">
        <v>28605</v>
      </c>
      <c r="E10817" s="884" t="s">
        <v>21531</v>
      </c>
      <c r="F10817" s="884" t="s">
        <v>21531</v>
      </c>
    </row>
    <row r="10818" customFormat="false" ht="15" hidden="false" customHeight="false" outlineLevel="0" collapsed="false">
      <c r="A10818" s="884" t="s">
        <v>28603</v>
      </c>
      <c r="B10818" s="884" t="n">
        <v>7193</v>
      </c>
      <c r="C10818" s="885" t="s">
        <v>35336</v>
      </c>
      <c r="D10818" s="884" t="s">
        <v>28605</v>
      </c>
      <c r="E10818" s="884" t="s">
        <v>9932</v>
      </c>
      <c r="F10818" s="884" t="s">
        <v>9932</v>
      </c>
    </row>
    <row r="10819" customFormat="false" ht="15" hidden="false" customHeight="false" outlineLevel="0" collapsed="false">
      <c r="A10819" s="884" t="s">
        <v>28603</v>
      </c>
      <c r="B10819" s="884" t="n">
        <v>7189</v>
      </c>
      <c r="C10819" s="885" t="s">
        <v>35337</v>
      </c>
      <c r="D10819" s="884" t="s">
        <v>28605</v>
      </c>
      <c r="E10819" s="884" t="s">
        <v>25742</v>
      </c>
      <c r="F10819" s="884" t="s">
        <v>25742</v>
      </c>
    </row>
    <row r="10820" customFormat="false" ht="15" hidden="false" customHeight="false" outlineLevel="0" collapsed="false">
      <c r="A10820" s="884" t="s">
        <v>28603</v>
      </c>
      <c r="B10820" s="884" t="n">
        <v>7198</v>
      </c>
      <c r="C10820" s="885" t="s">
        <v>35338</v>
      </c>
      <c r="D10820" s="884" t="s">
        <v>28617</v>
      </c>
      <c r="E10820" s="884" t="s">
        <v>35339</v>
      </c>
      <c r="F10820" s="884" t="s">
        <v>35339</v>
      </c>
    </row>
    <row r="10821" customFormat="false" ht="15" hidden="false" customHeight="false" outlineLevel="0" collapsed="false">
      <c r="A10821" s="884" t="s">
        <v>28603</v>
      </c>
      <c r="B10821" s="884" t="n">
        <v>34402</v>
      </c>
      <c r="C10821" s="885" t="s">
        <v>35338</v>
      </c>
      <c r="D10821" s="884" t="s">
        <v>28605</v>
      </c>
      <c r="E10821" s="884" t="s">
        <v>35340</v>
      </c>
      <c r="F10821" s="884" t="s">
        <v>35340</v>
      </c>
    </row>
    <row r="10822" customFormat="false" ht="15" hidden="false" customHeight="false" outlineLevel="0" collapsed="false">
      <c r="A10822" s="884" t="s">
        <v>28603</v>
      </c>
      <c r="B10822" s="884" t="n">
        <v>7245</v>
      </c>
      <c r="C10822" s="885" t="s">
        <v>35341</v>
      </c>
      <c r="D10822" s="884" t="s">
        <v>28605</v>
      </c>
      <c r="E10822" s="884" t="s">
        <v>16425</v>
      </c>
      <c r="F10822" s="884" t="s">
        <v>16425</v>
      </c>
    </row>
    <row r="10823" customFormat="false" ht="15" hidden="false" customHeight="false" outlineLevel="0" collapsed="false">
      <c r="A10823" s="884" t="s">
        <v>28603</v>
      </c>
      <c r="B10823" s="884" t="n">
        <v>34425</v>
      </c>
      <c r="C10823" s="885" t="s">
        <v>35342</v>
      </c>
      <c r="D10823" s="884" t="s">
        <v>28605</v>
      </c>
      <c r="E10823" s="884" t="s">
        <v>35343</v>
      </c>
      <c r="F10823" s="884" t="s">
        <v>35343</v>
      </c>
    </row>
    <row r="10824" customFormat="false" ht="15" hidden="false" customHeight="false" outlineLevel="0" collapsed="false">
      <c r="A10824" s="884" t="s">
        <v>28603</v>
      </c>
      <c r="B10824" s="884" t="n">
        <v>7223</v>
      </c>
      <c r="C10824" s="885" t="s">
        <v>35344</v>
      </c>
      <c r="D10824" s="884" t="s">
        <v>28605</v>
      </c>
      <c r="E10824" s="884" t="s">
        <v>35345</v>
      </c>
      <c r="F10824" s="884" t="s">
        <v>35345</v>
      </c>
    </row>
    <row r="10825" customFormat="false" ht="15" hidden="false" customHeight="false" outlineLevel="0" collapsed="false">
      <c r="A10825" s="884" t="s">
        <v>28603</v>
      </c>
      <c r="B10825" s="884" t="n">
        <v>7234</v>
      </c>
      <c r="C10825" s="885" t="s">
        <v>35346</v>
      </c>
      <c r="D10825" s="884" t="s">
        <v>28605</v>
      </c>
      <c r="E10825" s="884" t="s">
        <v>15612</v>
      </c>
      <c r="F10825" s="884" t="s">
        <v>15612</v>
      </c>
    </row>
    <row r="10826" customFormat="false" ht="15" hidden="false" customHeight="false" outlineLevel="0" collapsed="false">
      <c r="A10826" s="884" t="s">
        <v>28603</v>
      </c>
      <c r="B10826" s="884" t="n">
        <v>7224</v>
      </c>
      <c r="C10826" s="885" t="s">
        <v>35347</v>
      </c>
      <c r="D10826" s="884" t="s">
        <v>28605</v>
      </c>
      <c r="E10826" s="884" t="s">
        <v>29289</v>
      </c>
      <c r="F10826" s="884" t="s">
        <v>29289</v>
      </c>
    </row>
    <row r="10827" customFormat="false" ht="15" hidden="false" customHeight="false" outlineLevel="0" collapsed="false">
      <c r="A10827" s="884" t="s">
        <v>28603</v>
      </c>
      <c r="B10827" s="884" t="n">
        <v>7221</v>
      </c>
      <c r="C10827" s="885" t="s">
        <v>35348</v>
      </c>
      <c r="D10827" s="884" t="s">
        <v>28617</v>
      </c>
      <c r="E10827" s="884" t="s">
        <v>28999</v>
      </c>
      <c r="F10827" s="884" t="s">
        <v>28999</v>
      </c>
    </row>
    <row r="10828" customFormat="false" ht="15" hidden="false" customHeight="false" outlineLevel="0" collapsed="false">
      <c r="A10828" s="884" t="s">
        <v>28603</v>
      </c>
      <c r="B10828" s="884" t="n">
        <v>7210</v>
      </c>
      <c r="C10828" s="885" t="s">
        <v>35348</v>
      </c>
      <c r="D10828" s="884" t="s">
        <v>28605</v>
      </c>
      <c r="E10828" s="884" t="s">
        <v>35349</v>
      </c>
      <c r="F10828" s="884" t="s">
        <v>35349</v>
      </c>
    </row>
    <row r="10829" customFormat="false" ht="15" hidden="false" customHeight="false" outlineLevel="0" collapsed="false">
      <c r="A10829" s="884" t="s">
        <v>28603</v>
      </c>
      <c r="B10829" s="884" t="n">
        <v>7225</v>
      </c>
      <c r="C10829" s="885" t="s">
        <v>35350</v>
      </c>
      <c r="D10829" s="884" t="s">
        <v>28605</v>
      </c>
      <c r="E10829" s="884" t="s">
        <v>35351</v>
      </c>
      <c r="F10829" s="884" t="s">
        <v>35351</v>
      </c>
    </row>
    <row r="10830" customFormat="false" ht="15" hidden="false" customHeight="false" outlineLevel="0" collapsed="false">
      <c r="A10830" s="884" t="s">
        <v>28603</v>
      </c>
      <c r="B10830" s="884" t="n">
        <v>7226</v>
      </c>
      <c r="C10830" s="885" t="s">
        <v>35352</v>
      </c>
      <c r="D10830" s="884" t="s">
        <v>28605</v>
      </c>
      <c r="E10830" s="884" t="s">
        <v>35353</v>
      </c>
      <c r="F10830" s="884" t="s">
        <v>35353</v>
      </c>
    </row>
    <row r="10831" customFormat="false" ht="15" hidden="false" customHeight="false" outlineLevel="0" collapsed="false">
      <c r="A10831" s="884" t="s">
        <v>28603</v>
      </c>
      <c r="B10831" s="884" t="n">
        <v>7236</v>
      </c>
      <c r="C10831" s="885" t="s">
        <v>35354</v>
      </c>
      <c r="D10831" s="884" t="s">
        <v>28605</v>
      </c>
      <c r="E10831" s="884" t="s">
        <v>35355</v>
      </c>
      <c r="F10831" s="884" t="s">
        <v>35355</v>
      </c>
    </row>
    <row r="10832" customFormat="false" ht="15" hidden="false" customHeight="false" outlineLevel="0" collapsed="false">
      <c r="A10832" s="884" t="s">
        <v>28603</v>
      </c>
      <c r="B10832" s="884" t="n">
        <v>7227</v>
      </c>
      <c r="C10832" s="885" t="s">
        <v>35356</v>
      </c>
      <c r="D10832" s="884" t="s">
        <v>28605</v>
      </c>
      <c r="E10832" s="884" t="s">
        <v>35357</v>
      </c>
      <c r="F10832" s="884" t="s">
        <v>35357</v>
      </c>
    </row>
    <row r="10833" customFormat="false" ht="15" hidden="false" customHeight="false" outlineLevel="0" collapsed="false">
      <c r="A10833" s="884" t="s">
        <v>28603</v>
      </c>
      <c r="B10833" s="884" t="n">
        <v>7212</v>
      </c>
      <c r="C10833" s="885" t="s">
        <v>35358</v>
      </c>
      <c r="D10833" s="884" t="s">
        <v>28605</v>
      </c>
      <c r="E10833" s="884" t="s">
        <v>35359</v>
      </c>
      <c r="F10833" s="884" t="s">
        <v>35359</v>
      </c>
    </row>
    <row r="10834" customFormat="false" ht="15" hidden="false" customHeight="false" outlineLevel="0" collapsed="false">
      <c r="A10834" s="884" t="s">
        <v>28603</v>
      </c>
      <c r="B10834" s="884" t="n">
        <v>7229</v>
      </c>
      <c r="C10834" s="885" t="s">
        <v>35360</v>
      </c>
      <c r="D10834" s="884" t="s">
        <v>28605</v>
      </c>
      <c r="E10834" s="884" t="s">
        <v>35361</v>
      </c>
      <c r="F10834" s="884" t="s">
        <v>35361</v>
      </c>
    </row>
    <row r="10835" customFormat="false" ht="15" hidden="false" customHeight="false" outlineLevel="0" collapsed="false">
      <c r="A10835" s="884" t="s">
        <v>28603</v>
      </c>
      <c r="B10835" s="884" t="n">
        <v>7230</v>
      </c>
      <c r="C10835" s="885" t="s">
        <v>35362</v>
      </c>
      <c r="D10835" s="884" t="s">
        <v>28605</v>
      </c>
      <c r="E10835" s="884" t="s">
        <v>9193</v>
      </c>
      <c r="F10835" s="884" t="s">
        <v>9193</v>
      </c>
    </row>
    <row r="10836" customFormat="false" ht="15" hidden="false" customHeight="false" outlineLevel="0" collapsed="false">
      <c r="A10836" s="884" t="s">
        <v>28603</v>
      </c>
      <c r="B10836" s="884" t="n">
        <v>7231</v>
      </c>
      <c r="C10836" s="885" t="s">
        <v>35363</v>
      </c>
      <c r="D10836" s="884" t="s">
        <v>28605</v>
      </c>
      <c r="E10836" s="884" t="s">
        <v>35364</v>
      </c>
      <c r="F10836" s="884" t="s">
        <v>35364</v>
      </c>
    </row>
    <row r="10837" customFormat="false" ht="15" hidden="false" customHeight="false" outlineLevel="0" collapsed="false">
      <c r="A10837" s="884" t="s">
        <v>28603</v>
      </c>
      <c r="B10837" s="884" t="n">
        <v>7220</v>
      </c>
      <c r="C10837" s="885" t="s">
        <v>35365</v>
      </c>
      <c r="D10837" s="884" t="s">
        <v>28605</v>
      </c>
      <c r="E10837" s="884" t="s">
        <v>35366</v>
      </c>
      <c r="F10837" s="884" t="s">
        <v>35366</v>
      </c>
    </row>
    <row r="10838" customFormat="false" ht="15" hidden="false" customHeight="false" outlineLevel="0" collapsed="false">
      <c r="A10838" s="884" t="s">
        <v>28603</v>
      </c>
      <c r="B10838" s="884" t="n">
        <v>34447</v>
      </c>
      <c r="C10838" s="885" t="s">
        <v>35367</v>
      </c>
      <c r="D10838" s="884" t="s">
        <v>28605</v>
      </c>
      <c r="E10838" s="884" t="s">
        <v>35368</v>
      </c>
      <c r="F10838" s="884" t="s">
        <v>35368</v>
      </c>
    </row>
    <row r="10839" customFormat="false" ht="15" hidden="false" customHeight="false" outlineLevel="0" collapsed="false">
      <c r="A10839" s="884" t="s">
        <v>28603</v>
      </c>
      <c r="B10839" s="884" t="n">
        <v>7233</v>
      </c>
      <c r="C10839" s="885" t="s">
        <v>35369</v>
      </c>
      <c r="D10839" s="884" t="s">
        <v>28605</v>
      </c>
      <c r="E10839" s="884" t="s">
        <v>35370</v>
      </c>
      <c r="F10839" s="884" t="s">
        <v>35370</v>
      </c>
    </row>
    <row r="10840" customFormat="false" ht="34.5" hidden="false" customHeight="false" outlineLevel="0" collapsed="false">
      <c r="A10840" s="884" t="s">
        <v>28603</v>
      </c>
      <c r="B10840" s="884" t="n">
        <v>42172</v>
      </c>
      <c r="C10840" s="885" t="s">
        <v>35371</v>
      </c>
      <c r="D10840" s="884" t="s">
        <v>28617</v>
      </c>
      <c r="E10840" s="884" t="s">
        <v>9328</v>
      </c>
      <c r="F10840" s="884" t="s">
        <v>9328</v>
      </c>
    </row>
    <row r="10841" customFormat="false" ht="34.5" hidden="false" customHeight="false" outlineLevel="0" collapsed="false">
      <c r="A10841" s="884" t="s">
        <v>28603</v>
      </c>
      <c r="B10841" s="884" t="n">
        <v>39520</v>
      </c>
      <c r="C10841" s="885" t="s">
        <v>35372</v>
      </c>
      <c r="D10841" s="884" t="s">
        <v>28617</v>
      </c>
      <c r="E10841" s="884" t="s">
        <v>35373</v>
      </c>
      <c r="F10841" s="884" t="s">
        <v>35373</v>
      </c>
    </row>
    <row r="10842" customFormat="false" ht="34.5" hidden="false" customHeight="false" outlineLevel="0" collapsed="false">
      <c r="A10842" s="884" t="s">
        <v>28603</v>
      </c>
      <c r="B10842" s="884" t="n">
        <v>39521</v>
      </c>
      <c r="C10842" s="885" t="s">
        <v>35374</v>
      </c>
      <c r="D10842" s="884" t="s">
        <v>28617</v>
      </c>
      <c r="E10842" s="884" t="s">
        <v>35375</v>
      </c>
      <c r="F10842" s="884" t="s">
        <v>35375</v>
      </c>
    </row>
    <row r="10843" customFormat="false" ht="23.25" hidden="false" customHeight="false" outlineLevel="0" collapsed="false">
      <c r="A10843" s="884" t="s">
        <v>28603</v>
      </c>
      <c r="B10843" s="884" t="n">
        <v>39522</v>
      </c>
      <c r="C10843" s="885" t="s">
        <v>35376</v>
      </c>
      <c r="D10843" s="884" t="s">
        <v>28617</v>
      </c>
      <c r="E10843" s="884" t="s">
        <v>8625</v>
      </c>
      <c r="F10843" s="884" t="s">
        <v>8625</v>
      </c>
    </row>
    <row r="10844" customFormat="false" ht="15" hidden="false" customHeight="false" outlineLevel="0" collapsed="false">
      <c r="A10844" s="884" t="s">
        <v>28603</v>
      </c>
      <c r="B10844" s="884" t="n">
        <v>7246</v>
      </c>
      <c r="C10844" s="885" t="s">
        <v>35377</v>
      </c>
      <c r="D10844" s="884" t="s">
        <v>28605</v>
      </c>
      <c r="E10844" s="884" t="s">
        <v>19060</v>
      </c>
      <c r="F10844" s="884" t="s">
        <v>19060</v>
      </c>
    </row>
    <row r="10845" customFormat="false" ht="15" hidden="false" customHeight="false" outlineLevel="0" collapsed="false">
      <c r="A10845" s="884" t="s">
        <v>28603</v>
      </c>
      <c r="B10845" s="884" t="n">
        <v>12869</v>
      </c>
      <c r="C10845" s="885" t="s">
        <v>35378</v>
      </c>
      <c r="D10845" s="884" t="s">
        <v>28608</v>
      </c>
      <c r="E10845" s="884" t="s">
        <v>15014</v>
      </c>
      <c r="F10845" s="884" t="s">
        <v>9122</v>
      </c>
    </row>
    <row r="10846" customFormat="false" ht="15" hidden="false" customHeight="false" outlineLevel="0" collapsed="false">
      <c r="A10846" s="884" t="s">
        <v>28603</v>
      </c>
      <c r="B10846" s="884" t="n">
        <v>41097</v>
      </c>
      <c r="C10846" s="885" t="s">
        <v>35379</v>
      </c>
      <c r="D10846" s="884" t="s">
        <v>28853</v>
      </c>
      <c r="E10846" s="884" t="s">
        <v>35380</v>
      </c>
      <c r="F10846" s="884" t="s">
        <v>35381</v>
      </c>
    </row>
    <row r="10847" customFormat="false" ht="23.25" hidden="false" customHeight="false" outlineLevel="0" collapsed="false">
      <c r="A10847" s="884" t="s">
        <v>28603</v>
      </c>
      <c r="B10847" s="884" t="n">
        <v>1574</v>
      </c>
      <c r="C10847" s="885" t="s">
        <v>35382</v>
      </c>
      <c r="D10847" s="884" t="s">
        <v>28605</v>
      </c>
      <c r="E10847" s="884" t="s">
        <v>9052</v>
      </c>
      <c r="F10847" s="884" t="s">
        <v>9052</v>
      </c>
    </row>
    <row r="10848" customFormat="false" ht="23.25" hidden="false" customHeight="false" outlineLevel="0" collapsed="false">
      <c r="A10848" s="884" t="s">
        <v>28603</v>
      </c>
      <c r="B10848" s="884" t="n">
        <v>1581</v>
      </c>
      <c r="C10848" s="885" t="s">
        <v>35383</v>
      </c>
      <c r="D10848" s="884" t="s">
        <v>28605</v>
      </c>
      <c r="E10848" s="884" t="s">
        <v>15869</v>
      </c>
      <c r="F10848" s="884" t="s">
        <v>15869</v>
      </c>
    </row>
    <row r="10849" customFormat="false" ht="23.25" hidden="false" customHeight="false" outlineLevel="0" collapsed="false">
      <c r="A10849" s="884" t="s">
        <v>28603</v>
      </c>
      <c r="B10849" s="884" t="n">
        <v>1575</v>
      </c>
      <c r="C10849" s="885" t="s">
        <v>35384</v>
      </c>
      <c r="D10849" s="884" t="s">
        <v>28605</v>
      </c>
      <c r="E10849" s="884" t="s">
        <v>9385</v>
      </c>
      <c r="F10849" s="884" t="s">
        <v>9385</v>
      </c>
    </row>
    <row r="10850" customFormat="false" ht="23.25" hidden="false" customHeight="false" outlineLevel="0" collapsed="false">
      <c r="A10850" s="884" t="s">
        <v>28603</v>
      </c>
      <c r="B10850" s="884" t="n">
        <v>1570</v>
      </c>
      <c r="C10850" s="885" t="s">
        <v>35385</v>
      </c>
      <c r="D10850" s="884" t="s">
        <v>28605</v>
      </c>
      <c r="E10850" s="884" t="s">
        <v>10394</v>
      </c>
      <c r="F10850" s="884" t="s">
        <v>10394</v>
      </c>
    </row>
    <row r="10851" customFormat="false" ht="23.25" hidden="false" customHeight="false" outlineLevel="0" collapsed="false">
      <c r="A10851" s="884" t="s">
        <v>28603</v>
      </c>
      <c r="B10851" s="884" t="n">
        <v>1576</v>
      </c>
      <c r="C10851" s="885" t="s">
        <v>35386</v>
      </c>
      <c r="D10851" s="884" t="s">
        <v>28605</v>
      </c>
      <c r="E10851" s="884" t="s">
        <v>27679</v>
      </c>
      <c r="F10851" s="884" t="s">
        <v>27679</v>
      </c>
    </row>
    <row r="10852" customFormat="false" ht="23.25" hidden="false" customHeight="false" outlineLevel="0" collapsed="false">
      <c r="A10852" s="884" t="s">
        <v>28603</v>
      </c>
      <c r="B10852" s="884" t="n">
        <v>1577</v>
      </c>
      <c r="C10852" s="885" t="s">
        <v>35387</v>
      </c>
      <c r="D10852" s="884" t="s">
        <v>28605</v>
      </c>
      <c r="E10852" s="884" t="s">
        <v>8956</v>
      </c>
      <c r="F10852" s="884" t="s">
        <v>8956</v>
      </c>
    </row>
    <row r="10853" customFormat="false" ht="23.25" hidden="false" customHeight="false" outlineLevel="0" collapsed="false">
      <c r="A10853" s="884" t="s">
        <v>28603</v>
      </c>
      <c r="B10853" s="884" t="n">
        <v>1571</v>
      </c>
      <c r="C10853" s="885" t="s">
        <v>35388</v>
      </c>
      <c r="D10853" s="884" t="s">
        <v>28605</v>
      </c>
      <c r="E10853" s="884" t="s">
        <v>11656</v>
      </c>
      <c r="F10853" s="884" t="s">
        <v>11656</v>
      </c>
    </row>
    <row r="10854" customFormat="false" ht="23.25" hidden="false" customHeight="false" outlineLevel="0" collapsed="false">
      <c r="A10854" s="884" t="s">
        <v>28603</v>
      </c>
      <c r="B10854" s="884" t="n">
        <v>1578</v>
      </c>
      <c r="C10854" s="885" t="s">
        <v>35389</v>
      </c>
      <c r="D10854" s="884" t="s">
        <v>28605</v>
      </c>
      <c r="E10854" s="884" t="s">
        <v>11916</v>
      </c>
      <c r="F10854" s="884" t="s">
        <v>11916</v>
      </c>
    </row>
    <row r="10855" customFormat="false" ht="23.25" hidden="false" customHeight="false" outlineLevel="0" collapsed="false">
      <c r="A10855" s="884" t="s">
        <v>28603</v>
      </c>
      <c r="B10855" s="884" t="n">
        <v>1573</v>
      </c>
      <c r="C10855" s="885" t="s">
        <v>35390</v>
      </c>
      <c r="D10855" s="884" t="s">
        <v>28605</v>
      </c>
      <c r="E10855" s="884" t="s">
        <v>10983</v>
      </c>
      <c r="F10855" s="884" t="s">
        <v>10983</v>
      </c>
    </row>
    <row r="10856" customFormat="false" ht="23.25" hidden="false" customHeight="false" outlineLevel="0" collapsed="false">
      <c r="A10856" s="884" t="s">
        <v>28603</v>
      </c>
      <c r="B10856" s="884" t="n">
        <v>1579</v>
      </c>
      <c r="C10856" s="885" t="s">
        <v>35391</v>
      </c>
      <c r="D10856" s="884" t="s">
        <v>28605</v>
      </c>
      <c r="E10856" s="884" t="s">
        <v>20220</v>
      </c>
      <c r="F10856" s="884" t="s">
        <v>20220</v>
      </c>
    </row>
    <row r="10857" customFormat="false" ht="23.25" hidden="false" customHeight="false" outlineLevel="0" collapsed="false">
      <c r="A10857" s="884" t="s">
        <v>28603</v>
      </c>
      <c r="B10857" s="884" t="n">
        <v>1580</v>
      </c>
      <c r="C10857" s="885" t="s">
        <v>35392</v>
      </c>
      <c r="D10857" s="884" t="s">
        <v>28605</v>
      </c>
      <c r="E10857" s="884" t="s">
        <v>23606</v>
      </c>
      <c r="F10857" s="884" t="s">
        <v>23606</v>
      </c>
    </row>
    <row r="10858" customFormat="false" ht="15" hidden="false" customHeight="false" outlineLevel="0" collapsed="false">
      <c r="A10858" s="884" t="s">
        <v>28603</v>
      </c>
      <c r="B10858" s="884" t="n">
        <v>7571</v>
      </c>
      <c r="C10858" s="885" t="s">
        <v>35393</v>
      </c>
      <c r="D10858" s="884" t="s">
        <v>28605</v>
      </c>
      <c r="E10858" s="884" t="s">
        <v>17485</v>
      </c>
      <c r="F10858" s="884" t="s">
        <v>17485</v>
      </c>
    </row>
    <row r="10859" customFormat="false" ht="15" hidden="false" customHeight="false" outlineLevel="0" collapsed="false">
      <c r="A10859" s="884" t="s">
        <v>28603</v>
      </c>
      <c r="B10859" s="884" t="n">
        <v>39321</v>
      </c>
      <c r="C10859" s="885" t="s">
        <v>35394</v>
      </c>
      <c r="D10859" s="884" t="s">
        <v>28605</v>
      </c>
      <c r="E10859" s="884" t="s">
        <v>16702</v>
      </c>
      <c r="F10859" s="884" t="s">
        <v>16702</v>
      </c>
    </row>
    <row r="10860" customFormat="false" ht="15" hidden="false" customHeight="false" outlineLevel="0" collapsed="false">
      <c r="A10860" s="884" t="s">
        <v>28603</v>
      </c>
      <c r="B10860" s="884" t="n">
        <v>39319</v>
      </c>
      <c r="C10860" s="885" t="s">
        <v>35395</v>
      </c>
      <c r="D10860" s="884" t="s">
        <v>28605</v>
      </c>
      <c r="E10860" s="884" t="s">
        <v>26498</v>
      </c>
      <c r="F10860" s="884" t="s">
        <v>26498</v>
      </c>
    </row>
    <row r="10861" customFormat="false" ht="15" hidden="false" customHeight="false" outlineLevel="0" collapsed="false">
      <c r="A10861" s="884" t="s">
        <v>28603</v>
      </c>
      <c r="B10861" s="884" t="n">
        <v>39320</v>
      </c>
      <c r="C10861" s="885" t="s">
        <v>35396</v>
      </c>
      <c r="D10861" s="884" t="s">
        <v>28605</v>
      </c>
      <c r="E10861" s="884" t="s">
        <v>11141</v>
      </c>
      <c r="F10861" s="884" t="s">
        <v>11141</v>
      </c>
    </row>
    <row r="10862" customFormat="false" ht="15" hidden="false" customHeight="false" outlineLevel="0" collapsed="false">
      <c r="A10862" s="884" t="s">
        <v>28603</v>
      </c>
      <c r="B10862" s="884" t="n">
        <v>1591</v>
      </c>
      <c r="C10862" s="885" t="s">
        <v>35397</v>
      </c>
      <c r="D10862" s="884" t="s">
        <v>28605</v>
      </c>
      <c r="E10862" s="884" t="s">
        <v>19114</v>
      </c>
      <c r="F10862" s="884" t="s">
        <v>19114</v>
      </c>
    </row>
    <row r="10863" customFormat="false" ht="15" hidden="false" customHeight="false" outlineLevel="0" collapsed="false">
      <c r="A10863" s="884" t="s">
        <v>28603</v>
      </c>
      <c r="B10863" s="884" t="n">
        <v>1547</v>
      </c>
      <c r="C10863" s="885" t="s">
        <v>35398</v>
      </c>
      <c r="D10863" s="884" t="s">
        <v>28605</v>
      </c>
      <c r="E10863" s="884" t="s">
        <v>35399</v>
      </c>
      <c r="F10863" s="884" t="s">
        <v>35399</v>
      </c>
    </row>
    <row r="10864" customFormat="false" ht="15" hidden="false" customHeight="false" outlineLevel="0" collapsed="false">
      <c r="A10864" s="884" t="s">
        <v>28603</v>
      </c>
      <c r="B10864" s="884" t="n">
        <v>38196</v>
      </c>
      <c r="C10864" s="885" t="s">
        <v>35400</v>
      </c>
      <c r="D10864" s="884" t="s">
        <v>28605</v>
      </c>
      <c r="E10864" s="884" t="s">
        <v>33274</v>
      </c>
      <c r="F10864" s="884" t="s">
        <v>33274</v>
      </c>
    </row>
    <row r="10865" customFormat="false" ht="15" hidden="false" customHeight="false" outlineLevel="0" collapsed="false">
      <c r="A10865" s="884" t="s">
        <v>28603</v>
      </c>
      <c r="B10865" s="884" t="n">
        <v>1543</v>
      </c>
      <c r="C10865" s="885" t="s">
        <v>35401</v>
      </c>
      <c r="D10865" s="884" t="s">
        <v>28605</v>
      </c>
      <c r="E10865" s="884" t="s">
        <v>9990</v>
      </c>
      <c r="F10865" s="884" t="s">
        <v>9990</v>
      </c>
    </row>
    <row r="10866" customFormat="false" ht="15" hidden="false" customHeight="false" outlineLevel="0" collapsed="false">
      <c r="A10866" s="884" t="s">
        <v>28603</v>
      </c>
      <c r="B10866" s="884" t="n">
        <v>1585</v>
      </c>
      <c r="C10866" s="885" t="s">
        <v>35402</v>
      </c>
      <c r="D10866" s="884" t="s">
        <v>28605</v>
      </c>
      <c r="E10866" s="884" t="s">
        <v>11916</v>
      </c>
      <c r="F10866" s="884" t="s">
        <v>11916</v>
      </c>
    </row>
    <row r="10867" customFormat="false" ht="15" hidden="false" customHeight="false" outlineLevel="0" collapsed="false">
      <c r="A10867" s="884" t="s">
        <v>28603</v>
      </c>
      <c r="B10867" s="884" t="n">
        <v>1593</v>
      </c>
      <c r="C10867" s="885" t="s">
        <v>35403</v>
      </c>
      <c r="D10867" s="884" t="s">
        <v>28605</v>
      </c>
      <c r="E10867" s="884" t="s">
        <v>20309</v>
      </c>
      <c r="F10867" s="884" t="s">
        <v>20309</v>
      </c>
    </row>
    <row r="10868" customFormat="false" ht="15" hidden="false" customHeight="false" outlineLevel="0" collapsed="false">
      <c r="A10868" s="884" t="s">
        <v>28603</v>
      </c>
      <c r="B10868" s="884" t="n">
        <v>11838</v>
      </c>
      <c r="C10868" s="885" t="s">
        <v>35404</v>
      </c>
      <c r="D10868" s="884" t="s">
        <v>28605</v>
      </c>
      <c r="E10868" s="884" t="s">
        <v>16414</v>
      </c>
      <c r="F10868" s="884" t="s">
        <v>16414</v>
      </c>
    </row>
    <row r="10869" customFormat="false" ht="15" hidden="false" customHeight="false" outlineLevel="0" collapsed="false">
      <c r="A10869" s="884" t="s">
        <v>28603</v>
      </c>
      <c r="B10869" s="884" t="n">
        <v>1594</v>
      </c>
      <c r="C10869" s="885" t="s">
        <v>35405</v>
      </c>
      <c r="D10869" s="884" t="s">
        <v>28605</v>
      </c>
      <c r="E10869" s="884" t="s">
        <v>30389</v>
      </c>
      <c r="F10869" s="884" t="s">
        <v>30389</v>
      </c>
    </row>
    <row r="10870" customFormat="false" ht="15" hidden="false" customHeight="false" outlineLevel="0" collapsed="false">
      <c r="A10870" s="884" t="s">
        <v>28603</v>
      </c>
      <c r="B10870" s="884" t="n">
        <v>1586</v>
      </c>
      <c r="C10870" s="885" t="s">
        <v>35406</v>
      </c>
      <c r="D10870" s="884" t="s">
        <v>28605</v>
      </c>
      <c r="E10870" s="884" t="s">
        <v>10403</v>
      </c>
      <c r="F10870" s="884" t="s">
        <v>10403</v>
      </c>
    </row>
    <row r="10871" customFormat="false" ht="15" hidden="false" customHeight="false" outlineLevel="0" collapsed="false">
      <c r="A10871" s="884" t="s">
        <v>28603</v>
      </c>
      <c r="B10871" s="884" t="n">
        <v>11839</v>
      </c>
      <c r="C10871" s="885" t="s">
        <v>35407</v>
      </c>
      <c r="D10871" s="884" t="s">
        <v>28605</v>
      </c>
      <c r="E10871" s="884" t="s">
        <v>8585</v>
      </c>
      <c r="F10871" s="884" t="s">
        <v>8585</v>
      </c>
    </row>
    <row r="10872" customFormat="false" ht="15" hidden="false" customHeight="false" outlineLevel="0" collapsed="false">
      <c r="A10872" s="884" t="s">
        <v>28603</v>
      </c>
      <c r="B10872" s="884" t="n">
        <v>1587</v>
      </c>
      <c r="C10872" s="885" t="s">
        <v>35408</v>
      </c>
      <c r="D10872" s="884" t="s">
        <v>28605</v>
      </c>
      <c r="E10872" s="884" t="s">
        <v>23876</v>
      </c>
      <c r="F10872" s="884" t="s">
        <v>23876</v>
      </c>
    </row>
    <row r="10873" customFormat="false" ht="15" hidden="false" customHeight="false" outlineLevel="0" collapsed="false">
      <c r="A10873" s="884" t="s">
        <v>28603</v>
      </c>
      <c r="B10873" s="884" t="n">
        <v>1545</v>
      </c>
      <c r="C10873" s="885" t="s">
        <v>35409</v>
      </c>
      <c r="D10873" s="884" t="s">
        <v>28605</v>
      </c>
      <c r="E10873" s="884" t="s">
        <v>29709</v>
      </c>
      <c r="F10873" s="884" t="s">
        <v>29709</v>
      </c>
    </row>
    <row r="10874" customFormat="false" ht="15" hidden="false" customHeight="false" outlineLevel="0" collapsed="false">
      <c r="A10874" s="884" t="s">
        <v>28603</v>
      </c>
      <c r="B10874" s="884" t="n">
        <v>1588</v>
      </c>
      <c r="C10874" s="885" t="s">
        <v>35410</v>
      </c>
      <c r="D10874" s="884" t="s">
        <v>28605</v>
      </c>
      <c r="E10874" s="884" t="s">
        <v>16038</v>
      </c>
      <c r="F10874" s="884" t="s">
        <v>16038</v>
      </c>
    </row>
    <row r="10875" customFormat="false" ht="15" hidden="false" customHeight="false" outlineLevel="0" collapsed="false">
      <c r="A10875" s="884" t="s">
        <v>28603</v>
      </c>
      <c r="B10875" s="884" t="n">
        <v>1535</v>
      </c>
      <c r="C10875" s="885" t="s">
        <v>35411</v>
      </c>
      <c r="D10875" s="884" t="s">
        <v>28605</v>
      </c>
      <c r="E10875" s="884" t="s">
        <v>11480</v>
      </c>
      <c r="F10875" s="884" t="s">
        <v>11480</v>
      </c>
    </row>
    <row r="10876" customFormat="false" ht="15" hidden="false" customHeight="false" outlineLevel="0" collapsed="false">
      <c r="A10876" s="884" t="s">
        <v>28603</v>
      </c>
      <c r="B10876" s="884" t="n">
        <v>1589</v>
      </c>
      <c r="C10876" s="885" t="s">
        <v>35412</v>
      </c>
      <c r="D10876" s="884" t="s">
        <v>28605</v>
      </c>
      <c r="E10876" s="884" t="s">
        <v>16682</v>
      </c>
      <c r="F10876" s="884" t="s">
        <v>16682</v>
      </c>
    </row>
    <row r="10877" customFormat="false" ht="15" hidden="false" customHeight="false" outlineLevel="0" collapsed="false">
      <c r="A10877" s="884" t="s">
        <v>28603</v>
      </c>
      <c r="B10877" s="884" t="n">
        <v>1546</v>
      </c>
      <c r="C10877" s="885" t="s">
        <v>35413</v>
      </c>
      <c r="D10877" s="884" t="s">
        <v>28605</v>
      </c>
      <c r="E10877" s="884" t="s">
        <v>35414</v>
      </c>
      <c r="F10877" s="884" t="s">
        <v>35414</v>
      </c>
    </row>
    <row r="10878" customFormat="false" ht="15" hidden="false" customHeight="false" outlineLevel="0" collapsed="false">
      <c r="A10878" s="884" t="s">
        <v>28603</v>
      </c>
      <c r="B10878" s="884" t="n">
        <v>1590</v>
      </c>
      <c r="C10878" s="885" t="s">
        <v>35415</v>
      </c>
      <c r="D10878" s="884" t="s">
        <v>28605</v>
      </c>
      <c r="E10878" s="884" t="s">
        <v>31494</v>
      </c>
      <c r="F10878" s="884" t="s">
        <v>31494</v>
      </c>
    </row>
    <row r="10879" customFormat="false" ht="15" hidden="false" customHeight="false" outlineLevel="0" collapsed="false">
      <c r="A10879" s="884" t="s">
        <v>28603</v>
      </c>
      <c r="B10879" s="884" t="n">
        <v>1542</v>
      </c>
      <c r="C10879" s="885" t="s">
        <v>35416</v>
      </c>
      <c r="D10879" s="884" t="s">
        <v>28605</v>
      </c>
      <c r="E10879" s="884" t="s">
        <v>15014</v>
      </c>
      <c r="F10879" s="884" t="s">
        <v>15014</v>
      </c>
    </row>
    <row r="10880" customFormat="false" ht="23.25" hidden="false" customHeight="false" outlineLevel="0" collapsed="false">
      <c r="A10880" s="884" t="s">
        <v>28603</v>
      </c>
      <c r="B10880" s="884" t="n">
        <v>38415</v>
      </c>
      <c r="C10880" s="885" t="s">
        <v>35417</v>
      </c>
      <c r="D10880" s="884" t="s">
        <v>28605</v>
      </c>
      <c r="E10880" s="884" t="s">
        <v>35418</v>
      </c>
      <c r="F10880" s="884" t="s">
        <v>35418</v>
      </c>
    </row>
    <row r="10881" customFormat="false" ht="23.25" hidden="false" customHeight="false" outlineLevel="0" collapsed="false">
      <c r="A10881" s="884" t="s">
        <v>28603</v>
      </c>
      <c r="B10881" s="884" t="n">
        <v>38414</v>
      </c>
      <c r="C10881" s="885" t="s">
        <v>35419</v>
      </c>
      <c r="D10881" s="884" t="s">
        <v>28605</v>
      </c>
      <c r="E10881" s="884" t="s">
        <v>35420</v>
      </c>
      <c r="F10881" s="884" t="s">
        <v>35420</v>
      </c>
    </row>
    <row r="10882" customFormat="false" ht="15" hidden="false" customHeight="false" outlineLevel="0" collapsed="false">
      <c r="A10882" s="884" t="s">
        <v>28603</v>
      </c>
      <c r="B10882" s="884" t="n">
        <v>38128</v>
      </c>
      <c r="C10882" s="885" t="s">
        <v>35421</v>
      </c>
      <c r="D10882" s="884" t="s">
        <v>28689</v>
      </c>
      <c r="E10882" s="884" t="s">
        <v>23409</v>
      </c>
      <c r="F10882" s="884" t="s">
        <v>23409</v>
      </c>
    </row>
    <row r="10883" customFormat="false" ht="15" hidden="false" customHeight="false" outlineLevel="0" collapsed="false">
      <c r="A10883" s="884" t="s">
        <v>28603</v>
      </c>
      <c r="B10883" s="884" t="n">
        <v>7253</v>
      </c>
      <c r="C10883" s="885" t="s">
        <v>35422</v>
      </c>
      <c r="D10883" s="884" t="s">
        <v>28626</v>
      </c>
      <c r="E10883" s="884" t="s">
        <v>35423</v>
      </c>
      <c r="F10883" s="884" t="s">
        <v>35423</v>
      </c>
    </row>
    <row r="10884" customFormat="false" ht="15" hidden="false" customHeight="false" outlineLevel="0" collapsed="false">
      <c r="A10884" s="884" t="s">
        <v>28603</v>
      </c>
      <c r="B10884" s="884" t="n">
        <v>4806</v>
      </c>
      <c r="C10884" s="885" t="s">
        <v>35424</v>
      </c>
      <c r="D10884" s="884" t="s">
        <v>28683</v>
      </c>
      <c r="E10884" s="884" t="s">
        <v>12786</v>
      </c>
      <c r="F10884" s="884" t="s">
        <v>12786</v>
      </c>
    </row>
    <row r="10885" customFormat="false" ht="15" hidden="false" customHeight="false" outlineLevel="0" collapsed="false">
      <c r="A10885" s="884" t="s">
        <v>28603</v>
      </c>
      <c r="B10885" s="884" t="n">
        <v>34401</v>
      </c>
      <c r="C10885" s="885" t="s">
        <v>35425</v>
      </c>
      <c r="D10885" s="884" t="s">
        <v>28605</v>
      </c>
      <c r="E10885" s="884" t="s">
        <v>27121</v>
      </c>
      <c r="F10885" s="884" t="s">
        <v>27121</v>
      </c>
    </row>
    <row r="10886" customFormat="false" ht="15" hidden="false" customHeight="false" outlineLevel="0" collapsed="false">
      <c r="A10886" s="884" t="s">
        <v>28603</v>
      </c>
      <c r="B10886" s="884" t="n">
        <v>7258</v>
      </c>
      <c r="C10886" s="885" t="s">
        <v>35426</v>
      </c>
      <c r="D10886" s="884" t="s">
        <v>28605</v>
      </c>
      <c r="E10886" s="884" t="s">
        <v>10505</v>
      </c>
      <c r="F10886" s="884" t="s">
        <v>10505</v>
      </c>
    </row>
    <row r="10887" customFormat="false" ht="15" hidden="false" customHeight="false" outlineLevel="0" collapsed="false">
      <c r="A10887" s="884" t="s">
        <v>28603</v>
      </c>
      <c r="B10887" s="884" t="n">
        <v>7260</v>
      </c>
      <c r="C10887" s="885" t="s">
        <v>35427</v>
      </c>
      <c r="D10887" s="884" t="s">
        <v>28605</v>
      </c>
      <c r="E10887" s="884" t="s">
        <v>23789</v>
      </c>
      <c r="F10887" s="884" t="s">
        <v>23789</v>
      </c>
    </row>
    <row r="10888" customFormat="false" ht="15" hidden="false" customHeight="false" outlineLevel="0" collapsed="false">
      <c r="A10888" s="884" t="s">
        <v>28603</v>
      </c>
      <c r="B10888" s="884" t="n">
        <v>7256</v>
      </c>
      <c r="C10888" s="885" t="s">
        <v>35428</v>
      </c>
      <c r="D10888" s="884" t="s">
        <v>28605</v>
      </c>
      <c r="E10888" s="884" t="s">
        <v>11373</v>
      </c>
      <c r="F10888" s="884" t="s">
        <v>11373</v>
      </c>
    </row>
    <row r="10889" customFormat="false" ht="15" hidden="false" customHeight="false" outlineLevel="0" collapsed="false">
      <c r="A10889" s="884" t="s">
        <v>28603</v>
      </c>
      <c r="B10889" s="884" t="n">
        <v>34400</v>
      </c>
      <c r="C10889" s="885" t="s">
        <v>35429</v>
      </c>
      <c r="D10889" s="884" t="s">
        <v>28605</v>
      </c>
      <c r="E10889" s="884" t="s">
        <v>27259</v>
      </c>
      <c r="F10889" s="884" t="s">
        <v>27259</v>
      </c>
    </row>
    <row r="10890" customFormat="false" ht="15" hidden="false" customHeight="false" outlineLevel="0" collapsed="false">
      <c r="A10890" s="884" t="s">
        <v>28603</v>
      </c>
      <c r="B10890" s="884" t="n">
        <v>10617</v>
      </c>
      <c r="C10890" s="885" t="s">
        <v>35430</v>
      </c>
      <c r="D10890" s="884" t="s">
        <v>28605</v>
      </c>
      <c r="E10890" s="884" t="s">
        <v>10986</v>
      </c>
      <c r="F10890" s="884" t="s">
        <v>10986</v>
      </c>
    </row>
    <row r="10891" customFormat="false" ht="15" hidden="false" customHeight="false" outlineLevel="0" collapsed="false">
      <c r="A10891" s="884" t="s">
        <v>28603</v>
      </c>
      <c r="B10891" s="884" t="n">
        <v>7280</v>
      </c>
      <c r="C10891" s="885" t="s">
        <v>35431</v>
      </c>
      <c r="D10891" s="884" t="s">
        <v>28605</v>
      </c>
      <c r="E10891" s="884" t="s">
        <v>35432</v>
      </c>
      <c r="F10891" s="884" t="s">
        <v>35432</v>
      </c>
    </row>
    <row r="10892" customFormat="false" ht="15" hidden="false" customHeight="false" outlineLevel="0" collapsed="false">
      <c r="A10892" s="884" t="s">
        <v>28603</v>
      </c>
      <c r="B10892" s="884" t="n">
        <v>7282</v>
      </c>
      <c r="C10892" s="885" t="s">
        <v>35433</v>
      </c>
      <c r="D10892" s="884" t="s">
        <v>28605</v>
      </c>
      <c r="E10892" s="884" t="s">
        <v>35434</v>
      </c>
      <c r="F10892" s="884" t="s">
        <v>35434</v>
      </c>
    </row>
    <row r="10893" customFormat="false" ht="15" hidden="false" customHeight="false" outlineLevel="0" collapsed="false">
      <c r="A10893" s="884" t="s">
        <v>28603</v>
      </c>
      <c r="B10893" s="884" t="n">
        <v>7276</v>
      </c>
      <c r="C10893" s="885" t="s">
        <v>35435</v>
      </c>
      <c r="D10893" s="884" t="s">
        <v>28605</v>
      </c>
      <c r="E10893" s="884" t="s">
        <v>35436</v>
      </c>
      <c r="F10893" s="884" t="s">
        <v>35436</v>
      </c>
    </row>
    <row r="10894" customFormat="false" ht="15" hidden="false" customHeight="false" outlineLevel="0" collapsed="false">
      <c r="A10894" s="884" t="s">
        <v>28603</v>
      </c>
      <c r="B10894" s="884" t="n">
        <v>7277</v>
      </c>
      <c r="C10894" s="885" t="s">
        <v>35437</v>
      </c>
      <c r="D10894" s="884" t="s">
        <v>28605</v>
      </c>
      <c r="E10894" s="884" t="s">
        <v>35438</v>
      </c>
      <c r="F10894" s="884" t="s">
        <v>35438</v>
      </c>
    </row>
    <row r="10895" customFormat="false" ht="15" hidden="false" customHeight="false" outlineLevel="0" collapsed="false">
      <c r="A10895" s="884" t="s">
        <v>28603</v>
      </c>
      <c r="B10895" s="884" t="n">
        <v>7278</v>
      </c>
      <c r="C10895" s="885" t="s">
        <v>35439</v>
      </c>
      <c r="D10895" s="884" t="s">
        <v>28605</v>
      </c>
      <c r="E10895" s="884" t="s">
        <v>35440</v>
      </c>
      <c r="F10895" s="884" t="s">
        <v>35440</v>
      </c>
    </row>
    <row r="10896" customFormat="false" ht="15" hidden="false" customHeight="false" outlineLevel="0" collapsed="false">
      <c r="A10896" s="884" t="s">
        <v>28603</v>
      </c>
      <c r="B10896" s="884" t="n">
        <v>7274</v>
      </c>
      <c r="C10896" s="885" t="s">
        <v>35441</v>
      </c>
      <c r="D10896" s="884" t="s">
        <v>28605</v>
      </c>
      <c r="E10896" s="884" t="s">
        <v>26037</v>
      </c>
      <c r="F10896" s="884" t="s">
        <v>26037</v>
      </c>
    </row>
    <row r="10897" customFormat="false" ht="15" hidden="false" customHeight="false" outlineLevel="0" collapsed="false">
      <c r="A10897" s="884" t="s">
        <v>28603</v>
      </c>
      <c r="B10897" s="884" t="n">
        <v>7275</v>
      </c>
      <c r="C10897" s="885" t="s">
        <v>35442</v>
      </c>
      <c r="D10897" s="884" t="s">
        <v>28605</v>
      </c>
      <c r="E10897" s="884" t="s">
        <v>35443</v>
      </c>
      <c r="F10897" s="884" t="s">
        <v>35443</v>
      </c>
    </row>
    <row r="10898" customFormat="false" ht="15" hidden="false" customHeight="false" outlineLevel="0" collapsed="false">
      <c r="A10898" s="884" t="s">
        <v>28603</v>
      </c>
      <c r="B10898" s="884" t="n">
        <v>7284</v>
      </c>
      <c r="C10898" s="885" t="s">
        <v>35444</v>
      </c>
      <c r="D10898" s="884" t="s">
        <v>28605</v>
      </c>
      <c r="E10898" s="884" t="s">
        <v>35445</v>
      </c>
      <c r="F10898" s="884" t="s">
        <v>35445</v>
      </c>
    </row>
    <row r="10899" customFormat="false" ht="15" hidden="false" customHeight="false" outlineLevel="0" collapsed="false">
      <c r="A10899" s="884" t="s">
        <v>28603</v>
      </c>
      <c r="B10899" s="884" t="n">
        <v>11663</v>
      </c>
      <c r="C10899" s="885" t="s">
        <v>35446</v>
      </c>
      <c r="D10899" s="884" t="s">
        <v>28605</v>
      </c>
      <c r="E10899" s="884" t="s">
        <v>23984</v>
      </c>
      <c r="F10899" s="884" t="s">
        <v>23984</v>
      </c>
    </row>
    <row r="10900" customFormat="false" ht="15" hidden="false" customHeight="false" outlineLevel="0" collapsed="false">
      <c r="A10900" s="884" t="s">
        <v>28603</v>
      </c>
      <c r="B10900" s="884" t="n">
        <v>11665</v>
      </c>
      <c r="C10900" s="885" t="s">
        <v>35447</v>
      </c>
      <c r="D10900" s="884" t="s">
        <v>28605</v>
      </c>
      <c r="E10900" s="884" t="s">
        <v>35448</v>
      </c>
      <c r="F10900" s="884" t="s">
        <v>35448</v>
      </c>
    </row>
    <row r="10901" customFormat="false" ht="15" hidden="false" customHeight="false" outlineLevel="0" collapsed="false">
      <c r="A10901" s="884" t="s">
        <v>28603</v>
      </c>
      <c r="B10901" s="884" t="n">
        <v>11666</v>
      </c>
      <c r="C10901" s="885" t="s">
        <v>35449</v>
      </c>
      <c r="D10901" s="884" t="s">
        <v>28605</v>
      </c>
      <c r="E10901" s="884" t="s">
        <v>35450</v>
      </c>
      <c r="F10901" s="884" t="s">
        <v>35450</v>
      </c>
    </row>
    <row r="10902" customFormat="false" ht="15" hidden="false" customHeight="false" outlineLevel="0" collapsed="false">
      <c r="A10902" s="884" t="s">
        <v>28603</v>
      </c>
      <c r="B10902" s="884" t="n">
        <v>11667</v>
      </c>
      <c r="C10902" s="885" t="s">
        <v>35451</v>
      </c>
      <c r="D10902" s="884" t="s">
        <v>28605</v>
      </c>
      <c r="E10902" s="884" t="s">
        <v>35452</v>
      </c>
      <c r="F10902" s="884" t="s">
        <v>35452</v>
      </c>
    </row>
    <row r="10903" customFormat="false" ht="15" hidden="false" customHeight="false" outlineLevel="0" collapsed="false">
      <c r="A10903" s="884" t="s">
        <v>28603</v>
      </c>
      <c r="B10903" s="884" t="n">
        <v>11668</v>
      </c>
      <c r="C10903" s="885" t="s">
        <v>35453</v>
      </c>
      <c r="D10903" s="884" t="s">
        <v>28605</v>
      </c>
      <c r="E10903" s="884" t="s">
        <v>35454</v>
      </c>
      <c r="F10903" s="884" t="s">
        <v>35454</v>
      </c>
    </row>
    <row r="10904" customFormat="false" ht="15" hidden="false" customHeight="false" outlineLevel="0" collapsed="false">
      <c r="A10904" s="884" t="s">
        <v>28603</v>
      </c>
      <c r="B10904" s="884" t="n">
        <v>38121</v>
      </c>
      <c r="C10904" s="885" t="s">
        <v>35455</v>
      </c>
      <c r="D10904" s="884" t="s">
        <v>28692</v>
      </c>
      <c r="E10904" s="884" t="s">
        <v>32549</v>
      </c>
      <c r="F10904" s="884" t="s">
        <v>32549</v>
      </c>
    </row>
    <row r="10905" customFormat="false" ht="15" hidden="false" customHeight="false" outlineLevel="0" collapsed="false">
      <c r="A10905" s="884" t="s">
        <v>28603</v>
      </c>
      <c r="B10905" s="884" t="n">
        <v>7343</v>
      </c>
      <c r="C10905" s="885" t="s">
        <v>35456</v>
      </c>
      <c r="D10905" s="884" t="s">
        <v>28692</v>
      </c>
      <c r="E10905" s="884" t="s">
        <v>23551</v>
      </c>
      <c r="F10905" s="884" t="s">
        <v>23551</v>
      </c>
    </row>
    <row r="10906" customFormat="false" ht="15" hidden="false" customHeight="false" outlineLevel="0" collapsed="false">
      <c r="A10906" s="884" t="s">
        <v>28603</v>
      </c>
      <c r="B10906" s="884" t="n">
        <v>7287</v>
      </c>
      <c r="C10906" s="885" t="s">
        <v>35457</v>
      </c>
      <c r="D10906" s="884" t="s">
        <v>31985</v>
      </c>
      <c r="E10906" s="884" t="s">
        <v>15401</v>
      </c>
      <c r="F10906" s="884" t="s">
        <v>15401</v>
      </c>
    </row>
    <row r="10907" customFormat="false" ht="15" hidden="false" customHeight="false" outlineLevel="0" collapsed="false">
      <c r="A10907" s="884" t="s">
        <v>28603</v>
      </c>
      <c r="B10907" s="884" t="n">
        <v>7350</v>
      </c>
      <c r="C10907" s="885" t="s">
        <v>35458</v>
      </c>
      <c r="D10907" s="884" t="s">
        <v>28692</v>
      </c>
      <c r="E10907" s="884" t="s">
        <v>18003</v>
      </c>
      <c r="F10907" s="884" t="s">
        <v>18003</v>
      </c>
    </row>
    <row r="10908" customFormat="false" ht="15" hidden="false" customHeight="false" outlineLevel="0" collapsed="false">
      <c r="A10908" s="884" t="s">
        <v>28603</v>
      </c>
      <c r="B10908" s="884" t="n">
        <v>7348</v>
      </c>
      <c r="C10908" s="885" t="s">
        <v>35459</v>
      </c>
      <c r="D10908" s="884" t="s">
        <v>28692</v>
      </c>
      <c r="E10908" s="884" t="s">
        <v>15731</v>
      </c>
      <c r="F10908" s="884" t="s">
        <v>15731</v>
      </c>
    </row>
    <row r="10909" customFormat="false" ht="15" hidden="false" customHeight="false" outlineLevel="0" collapsed="false">
      <c r="A10909" s="884" t="s">
        <v>28603</v>
      </c>
      <c r="B10909" s="884" t="n">
        <v>7347</v>
      </c>
      <c r="C10909" s="885" t="s">
        <v>35459</v>
      </c>
      <c r="D10909" s="884" t="s">
        <v>31985</v>
      </c>
      <c r="E10909" s="884" t="s">
        <v>35460</v>
      </c>
      <c r="F10909" s="884" t="s">
        <v>35460</v>
      </c>
    </row>
    <row r="10910" customFormat="false" ht="15" hidden="false" customHeight="false" outlineLevel="0" collapsed="false">
      <c r="A10910" s="884" t="s">
        <v>28603</v>
      </c>
      <c r="B10910" s="884" t="n">
        <v>7355</v>
      </c>
      <c r="C10910" s="885" t="s">
        <v>35461</v>
      </c>
      <c r="D10910" s="884" t="s">
        <v>31985</v>
      </c>
      <c r="E10910" s="884" t="s">
        <v>18383</v>
      </c>
      <c r="F10910" s="884" t="s">
        <v>18383</v>
      </c>
    </row>
    <row r="10911" customFormat="false" ht="15" hidden="false" customHeight="false" outlineLevel="0" collapsed="false">
      <c r="A10911" s="884" t="s">
        <v>28603</v>
      </c>
      <c r="B10911" s="884" t="n">
        <v>7356</v>
      </c>
      <c r="C10911" s="885" t="s">
        <v>35462</v>
      </c>
      <c r="D10911" s="884" t="s">
        <v>28692</v>
      </c>
      <c r="E10911" s="884" t="s">
        <v>9990</v>
      </c>
      <c r="F10911" s="884" t="s">
        <v>9990</v>
      </c>
    </row>
    <row r="10912" customFormat="false" ht="15" hidden="false" customHeight="false" outlineLevel="0" collapsed="false">
      <c r="A10912" s="884" t="s">
        <v>28603</v>
      </c>
      <c r="B10912" s="884" t="n">
        <v>7313</v>
      </c>
      <c r="C10912" s="885" t="s">
        <v>35463</v>
      </c>
      <c r="D10912" s="884" t="s">
        <v>28692</v>
      </c>
      <c r="E10912" s="884" t="s">
        <v>19709</v>
      </c>
      <c r="F10912" s="884" t="s">
        <v>19709</v>
      </c>
    </row>
    <row r="10913" customFormat="false" ht="15" hidden="false" customHeight="false" outlineLevel="0" collapsed="false">
      <c r="A10913" s="884" t="s">
        <v>28603</v>
      </c>
      <c r="B10913" s="884" t="n">
        <v>7319</v>
      </c>
      <c r="C10913" s="885" t="s">
        <v>35464</v>
      </c>
      <c r="D10913" s="884" t="s">
        <v>28692</v>
      </c>
      <c r="E10913" s="884" t="s">
        <v>35465</v>
      </c>
      <c r="F10913" s="884" t="s">
        <v>35465</v>
      </c>
    </row>
    <row r="10914" customFormat="false" ht="15" hidden="false" customHeight="false" outlineLevel="0" collapsed="false">
      <c r="A10914" s="884" t="s">
        <v>28603</v>
      </c>
      <c r="B10914" s="884" t="n">
        <v>38119</v>
      </c>
      <c r="C10914" s="885" t="s">
        <v>35466</v>
      </c>
      <c r="D10914" s="884" t="s">
        <v>28692</v>
      </c>
      <c r="E10914" s="884" t="s">
        <v>18794</v>
      </c>
      <c r="F10914" s="884" t="s">
        <v>18794</v>
      </c>
    </row>
    <row r="10915" customFormat="false" ht="15" hidden="false" customHeight="false" outlineLevel="0" collapsed="false">
      <c r="A10915" s="884" t="s">
        <v>28603</v>
      </c>
      <c r="B10915" s="884" t="n">
        <v>7314</v>
      </c>
      <c r="C10915" s="885" t="s">
        <v>35467</v>
      </c>
      <c r="D10915" s="884" t="s">
        <v>28692</v>
      </c>
      <c r="E10915" s="884" t="s">
        <v>35468</v>
      </c>
      <c r="F10915" s="884" t="s">
        <v>35468</v>
      </c>
    </row>
    <row r="10916" customFormat="false" ht="15" hidden="false" customHeight="false" outlineLevel="0" collapsed="false">
      <c r="A10916" s="884" t="s">
        <v>28603</v>
      </c>
      <c r="B10916" s="884" t="n">
        <v>38131</v>
      </c>
      <c r="C10916" s="885" t="s">
        <v>35469</v>
      </c>
      <c r="D10916" s="884" t="s">
        <v>28692</v>
      </c>
      <c r="E10916" s="884" t="s">
        <v>35470</v>
      </c>
      <c r="F10916" s="884" t="s">
        <v>35470</v>
      </c>
    </row>
    <row r="10917" customFormat="false" ht="15" hidden="false" customHeight="false" outlineLevel="0" collapsed="false">
      <c r="A10917" s="884" t="s">
        <v>28603</v>
      </c>
      <c r="B10917" s="884" t="n">
        <v>7304</v>
      </c>
      <c r="C10917" s="885" t="s">
        <v>35471</v>
      </c>
      <c r="D10917" s="884" t="s">
        <v>28692</v>
      </c>
      <c r="E10917" s="884" t="s">
        <v>35472</v>
      </c>
      <c r="F10917" s="884" t="s">
        <v>35472</v>
      </c>
    </row>
    <row r="10918" customFormat="false" ht="15" hidden="false" customHeight="false" outlineLevel="0" collapsed="false">
      <c r="A10918" s="884" t="s">
        <v>28603</v>
      </c>
      <c r="B10918" s="884" t="n">
        <v>7293</v>
      </c>
      <c r="C10918" s="885" t="s">
        <v>35473</v>
      </c>
      <c r="D10918" s="884" t="s">
        <v>28692</v>
      </c>
      <c r="E10918" s="884" t="s">
        <v>20647</v>
      </c>
      <c r="F10918" s="884" t="s">
        <v>20647</v>
      </c>
    </row>
    <row r="10919" customFormat="false" ht="15" hidden="false" customHeight="false" outlineLevel="0" collapsed="false">
      <c r="A10919" s="884" t="s">
        <v>28603</v>
      </c>
      <c r="B10919" s="884" t="n">
        <v>7311</v>
      </c>
      <c r="C10919" s="885" t="s">
        <v>35474</v>
      </c>
      <c r="D10919" s="884" t="s">
        <v>28692</v>
      </c>
      <c r="E10919" s="884" t="s">
        <v>32100</v>
      </c>
      <c r="F10919" s="884" t="s">
        <v>32100</v>
      </c>
    </row>
    <row r="10920" customFormat="false" ht="15" hidden="false" customHeight="false" outlineLevel="0" collapsed="false">
      <c r="A10920" s="884" t="s">
        <v>28603</v>
      </c>
      <c r="B10920" s="884" t="n">
        <v>7292</v>
      </c>
      <c r="C10920" s="885" t="s">
        <v>35475</v>
      </c>
      <c r="D10920" s="884" t="s">
        <v>28692</v>
      </c>
      <c r="E10920" s="884" t="s">
        <v>31201</v>
      </c>
      <c r="F10920" s="884" t="s">
        <v>31201</v>
      </c>
    </row>
    <row r="10921" customFormat="false" ht="15" hidden="false" customHeight="false" outlineLevel="0" collapsed="false">
      <c r="A10921" s="884" t="s">
        <v>28603</v>
      </c>
      <c r="B10921" s="884" t="n">
        <v>7288</v>
      </c>
      <c r="C10921" s="885" t="s">
        <v>35476</v>
      </c>
      <c r="D10921" s="884" t="s">
        <v>28692</v>
      </c>
      <c r="E10921" s="884" t="s">
        <v>10517</v>
      </c>
      <c r="F10921" s="884" t="s">
        <v>10517</v>
      </c>
    </row>
    <row r="10922" customFormat="false" ht="15" hidden="false" customHeight="false" outlineLevel="0" collapsed="false">
      <c r="A10922" s="884" t="s">
        <v>28603</v>
      </c>
      <c r="B10922" s="884" t="n">
        <v>35693</v>
      </c>
      <c r="C10922" s="885" t="s">
        <v>35477</v>
      </c>
      <c r="D10922" s="884" t="s">
        <v>28692</v>
      </c>
      <c r="E10922" s="884" t="s">
        <v>15812</v>
      </c>
      <c r="F10922" s="884" t="s">
        <v>15812</v>
      </c>
    </row>
    <row r="10923" customFormat="false" ht="15" hidden="false" customHeight="false" outlineLevel="0" collapsed="false">
      <c r="A10923" s="884" t="s">
        <v>28603</v>
      </c>
      <c r="B10923" s="884" t="n">
        <v>35692</v>
      </c>
      <c r="C10923" s="885" t="s">
        <v>35478</v>
      </c>
      <c r="D10923" s="884" t="s">
        <v>28692</v>
      </c>
      <c r="E10923" s="884" t="s">
        <v>20997</v>
      </c>
      <c r="F10923" s="884" t="s">
        <v>20997</v>
      </c>
    </row>
    <row r="10924" customFormat="false" ht="15" hidden="false" customHeight="false" outlineLevel="0" collapsed="false">
      <c r="A10924" s="884" t="s">
        <v>28603</v>
      </c>
      <c r="B10924" s="884" t="n">
        <v>7344</v>
      </c>
      <c r="C10924" s="885" t="s">
        <v>35479</v>
      </c>
      <c r="D10924" s="884" t="s">
        <v>31985</v>
      </c>
      <c r="E10924" s="884" t="s">
        <v>15673</v>
      </c>
      <c r="F10924" s="884" t="s">
        <v>15673</v>
      </c>
    </row>
    <row r="10925" customFormat="false" ht="15" hidden="false" customHeight="false" outlineLevel="0" collapsed="false">
      <c r="A10925" s="884" t="s">
        <v>28603</v>
      </c>
      <c r="B10925" s="884" t="n">
        <v>7345</v>
      </c>
      <c r="C10925" s="885" t="s">
        <v>35480</v>
      </c>
      <c r="D10925" s="884" t="s">
        <v>28692</v>
      </c>
      <c r="E10925" s="884" t="s">
        <v>21365</v>
      </c>
      <c r="F10925" s="884" t="s">
        <v>21365</v>
      </c>
    </row>
    <row r="10926" customFormat="false" ht="15" hidden="false" customHeight="false" outlineLevel="0" collapsed="false">
      <c r="A10926" s="884" t="s">
        <v>28603</v>
      </c>
      <c r="B10926" s="884" t="n">
        <v>35691</v>
      </c>
      <c r="C10926" s="885" t="s">
        <v>35481</v>
      </c>
      <c r="D10926" s="884" t="s">
        <v>28692</v>
      </c>
      <c r="E10926" s="884" t="s">
        <v>20401</v>
      </c>
      <c r="F10926" s="884" t="s">
        <v>20401</v>
      </c>
    </row>
    <row r="10927" customFormat="false" ht="15" hidden="false" customHeight="false" outlineLevel="0" collapsed="false">
      <c r="A10927" s="884" t="s">
        <v>28603</v>
      </c>
      <c r="B10927" s="884" t="n">
        <v>7342</v>
      </c>
      <c r="C10927" s="885" t="s">
        <v>35482</v>
      </c>
      <c r="D10927" s="884" t="s">
        <v>28689</v>
      </c>
      <c r="E10927" s="884" t="s">
        <v>24717</v>
      </c>
      <c r="F10927" s="884" t="s">
        <v>24717</v>
      </c>
    </row>
    <row r="10928" customFormat="false" ht="15" hidden="false" customHeight="false" outlineLevel="0" collapsed="false">
      <c r="A10928" s="884" t="s">
        <v>28603</v>
      </c>
      <c r="B10928" s="884" t="n">
        <v>7306</v>
      </c>
      <c r="C10928" s="885" t="s">
        <v>35483</v>
      </c>
      <c r="D10928" s="884" t="s">
        <v>28692</v>
      </c>
      <c r="E10928" s="884" t="s">
        <v>35484</v>
      </c>
      <c r="F10928" s="884" t="s">
        <v>35484</v>
      </c>
    </row>
    <row r="10929" customFormat="false" ht="15" hidden="false" customHeight="false" outlineLevel="0" collapsed="false">
      <c r="A10929" s="884" t="s">
        <v>28603</v>
      </c>
      <c r="B10929" s="884" t="n">
        <v>154</v>
      </c>
      <c r="C10929" s="885" t="s">
        <v>35485</v>
      </c>
      <c r="D10929" s="884" t="s">
        <v>28692</v>
      </c>
      <c r="E10929" s="884" t="s">
        <v>35486</v>
      </c>
      <c r="F10929" s="884" t="s">
        <v>35486</v>
      </c>
    </row>
    <row r="10930" customFormat="false" ht="15" hidden="false" customHeight="false" outlineLevel="0" collapsed="false">
      <c r="A10930" s="884" t="s">
        <v>28603</v>
      </c>
      <c r="B10930" s="884" t="n">
        <v>7338</v>
      </c>
      <c r="C10930" s="885" t="s">
        <v>35487</v>
      </c>
      <c r="D10930" s="884" t="s">
        <v>28689</v>
      </c>
      <c r="E10930" s="884" t="s">
        <v>20855</v>
      </c>
      <c r="F10930" s="884" t="s">
        <v>20855</v>
      </c>
    </row>
    <row r="10931" customFormat="false" ht="23.25" hidden="false" customHeight="false" outlineLevel="0" collapsed="false">
      <c r="A10931" s="884" t="s">
        <v>28603</v>
      </c>
      <c r="B10931" s="884" t="n">
        <v>39574</v>
      </c>
      <c r="C10931" s="885" t="s">
        <v>35488</v>
      </c>
      <c r="D10931" s="884" t="s">
        <v>28605</v>
      </c>
      <c r="E10931" s="884" t="s">
        <v>27259</v>
      </c>
      <c r="F10931" s="884" t="s">
        <v>27259</v>
      </c>
    </row>
    <row r="10932" customFormat="false" ht="15" hidden="false" customHeight="false" outlineLevel="0" collapsed="false">
      <c r="A10932" s="884" t="s">
        <v>28603</v>
      </c>
      <c r="B10932" s="884" t="n">
        <v>11060</v>
      </c>
      <c r="C10932" s="885" t="s">
        <v>35489</v>
      </c>
      <c r="D10932" s="884" t="s">
        <v>28605</v>
      </c>
      <c r="E10932" s="884" t="s">
        <v>35490</v>
      </c>
      <c r="F10932" s="884" t="s">
        <v>35490</v>
      </c>
    </row>
    <row r="10933" customFormat="false" ht="15" hidden="false" customHeight="false" outlineLevel="0" collapsed="false">
      <c r="A10933" s="884" t="s">
        <v>28603</v>
      </c>
      <c r="B10933" s="884" t="n">
        <v>37401</v>
      </c>
      <c r="C10933" s="885" t="s">
        <v>35491</v>
      </c>
      <c r="D10933" s="884" t="s">
        <v>28605</v>
      </c>
      <c r="E10933" s="884" t="s">
        <v>33702</v>
      </c>
      <c r="F10933" s="884" t="s">
        <v>33702</v>
      </c>
    </row>
    <row r="10934" customFormat="false" ht="15" hidden="false" customHeight="false" outlineLevel="0" collapsed="false">
      <c r="A10934" s="884" t="s">
        <v>28603</v>
      </c>
      <c r="B10934" s="884" t="n">
        <v>7525</v>
      </c>
      <c r="C10934" s="885" t="s">
        <v>35492</v>
      </c>
      <c r="D10934" s="884" t="s">
        <v>28605</v>
      </c>
      <c r="E10934" s="884" t="s">
        <v>28814</v>
      </c>
      <c r="F10934" s="884" t="s">
        <v>28814</v>
      </c>
    </row>
    <row r="10935" customFormat="false" ht="15" hidden="false" customHeight="false" outlineLevel="0" collapsed="false">
      <c r="A10935" s="884" t="s">
        <v>28603</v>
      </c>
      <c r="B10935" s="884" t="n">
        <v>7524</v>
      </c>
      <c r="C10935" s="885" t="s">
        <v>35493</v>
      </c>
      <c r="D10935" s="884" t="s">
        <v>28605</v>
      </c>
      <c r="E10935" s="884" t="s">
        <v>28106</v>
      </c>
      <c r="F10935" s="884" t="s">
        <v>28106</v>
      </c>
    </row>
    <row r="10936" customFormat="false" ht="15" hidden="false" customHeight="false" outlineLevel="0" collapsed="false">
      <c r="A10936" s="884" t="s">
        <v>28603</v>
      </c>
      <c r="B10936" s="884" t="n">
        <v>38105</v>
      </c>
      <c r="C10936" s="885" t="s">
        <v>35494</v>
      </c>
      <c r="D10936" s="884" t="s">
        <v>28605</v>
      </c>
      <c r="E10936" s="884" t="s">
        <v>16643</v>
      </c>
      <c r="F10936" s="884" t="s">
        <v>16643</v>
      </c>
    </row>
    <row r="10937" customFormat="false" ht="23.25" hidden="false" customHeight="false" outlineLevel="0" collapsed="false">
      <c r="A10937" s="884" t="s">
        <v>28603</v>
      </c>
      <c r="B10937" s="884" t="n">
        <v>38084</v>
      </c>
      <c r="C10937" s="885" t="s">
        <v>35495</v>
      </c>
      <c r="D10937" s="884" t="s">
        <v>28605</v>
      </c>
      <c r="E10937" s="884" t="s">
        <v>23137</v>
      </c>
      <c r="F10937" s="884" t="s">
        <v>23137</v>
      </c>
    </row>
    <row r="10938" customFormat="false" ht="15" hidden="false" customHeight="false" outlineLevel="0" collapsed="false">
      <c r="A10938" s="884" t="s">
        <v>28603</v>
      </c>
      <c r="B10938" s="884" t="n">
        <v>38103</v>
      </c>
      <c r="C10938" s="885" t="s">
        <v>35496</v>
      </c>
      <c r="D10938" s="884" t="s">
        <v>28605</v>
      </c>
      <c r="E10938" s="884" t="s">
        <v>21299</v>
      </c>
      <c r="F10938" s="884" t="s">
        <v>21299</v>
      </c>
    </row>
    <row r="10939" customFormat="false" ht="15" hidden="false" customHeight="false" outlineLevel="0" collapsed="false">
      <c r="A10939" s="884" t="s">
        <v>28603</v>
      </c>
      <c r="B10939" s="884" t="n">
        <v>38082</v>
      </c>
      <c r="C10939" s="885" t="s">
        <v>35497</v>
      </c>
      <c r="D10939" s="884" t="s">
        <v>28605</v>
      </c>
      <c r="E10939" s="884" t="s">
        <v>19732</v>
      </c>
      <c r="F10939" s="884" t="s">
        <v>19732</v>
      </c>
    </row>
    <row r="10940" customFormat="false" ht="15" hidden="false" customHeight="false" outlineLevel="0" collapsed="false">
      <c r="A10940" s="884" t="s">
        <v>28603</v>
      </c>
      <c r="B10940" s="884" t="n">
        <v>38104</v>
      </c>
      <c r="C10940" s="885" t="s">
        <v>35498</v>
      </c>
      <c r="D10940" s="884" t="s">
        <v>28605</v>
      </c>
      <c r="E10940" s="884" t="s">
        <v>16385</v>
      </c>
      <c r="F10940" s="884" t="s">
        <v>16385</v>
      </c>
    </row>
    <row r="10941" customFormat="false" ht="15" hidden="false" customHeight="false" outlineLevel="0" collapsed="false">
      <c r="A10941" s="884" t="s">
        <v>28603</v>
      </c>
      <c r="B10941" s="884" t="n">
        <v>38083</v>
      </c>
      <c r="C10941" s="885" t="s">
        <v>35499</v>
      </c>
      <c r="D10941" s="884" t="s">
        <v>28605</v>
      </c>
      <c r="E10941" s="884" t="s">
        <v>16759</v>
      </c>
      <c r="F10941" s="884" t="s">
        <v>16759</v>
      </c>
    </row>
    <row r="10942" customFormat="false" ht="15" hidden="false" customHeight="false" outlineLevel="0" collapsed="false">
      <c r="A10942" s="884" t="s">
        <v>28603</v>
      </c>
      <c r="B10942" s="884" t="n">
        <v>38101</v>
      </c>
      <c r="C10942" s="885" t="s">
        <v>35500</v>
      </c>
      <c r="D10942" s="884" t="s">
        <v>28605</v>
      </c>
      <c r="E10942" s="884" t="s">
        <v>11846</v>
      </c>
      <c r="F10942" s="884" t="s">
        <v>11846</v>
      </c>
    </row>
    <row r="10943" customFormat="false" ht="15" hidden="false" customHeight="false" outlineLevel="0" collapsed="false">
      <c r="A10943" s="884" t="s">
        <v>28603</v>
      </c>
      <c r="B10943" s="884" t="n">
        <v>7528</v>
      </c>
      <c r="C10943" s="885" t="s">
        <v>35501</v>
      </c>
      <c r="D10943" s="884" t="s">
        <v>28605</v>
      </c>
      <c r="E10943" s="884" t="s">
        <v>16889</v>
      </c>
      <c r="F10943" s="884" t="s">
        <v>16889</v>
      </c>
    </row>
    <row r="10944" customFormat="false" ht="15" hidden="false" customHeight="false" outlineLevel="0" collapsed="false">
      <c r="A10944" s="884" t="s">
        <v>28603</v>
      </c>
      <c r="B10944" s="884" t="n">
        <v>12147</v>
      </c>
      <c r="C10944" s="885" t="s">
        <v>35502</v>
      </c>
      <c r="D10944" s="884" t="s">
        <v>28605</v>
      </c>
      <c r="E10944" s="884" t="s">
        <v>21991</v>
      </c>
      <c r="F10944" s="884" t="s">
        <v>21991</v>
      </c>
    </row>
    <row r="10945" customFormat="false" ht="15" hidden="false" customHeight="false" outlineLevel="0" collapsed="false">
      <c r="A10945" s="884" t="s">
        <v>28603</v>
      </c>
      <c r="B10945" s="884" t="n">
        <v>38075</v>
      </c>
      <c r="C10945" s="885" t="s">
        <v>35503</v>
      </c>
      <c r="D10945" s="884" t="s">
        <v>28605</v>
      </c>
      <c r="E10945" s="884" t="s">
        <v>19696</v>
      </c>
      <c r="F10945" s="884" t="s">
        <v>19696</v>
      </c>
    </row>
    <row r="10946" customFormat="false" ht="15" hidden="false" customHeight="false" outlineLevel="0" collapsed="false">
      <c r="A10946" s="884" t="s">
        <v>28603</v>
      </c>
      <c r="B10946" s="884" t="n">
        <v>38102</v>
      </c>
      <c r="C10946" s="885" t="s">
        <v>35504</v>
      </c>
      <c r="D10946" s="884" t="s">
        <v>28605</v>
      </c>
      <c r="E10946" s="884" t="s">
        <v>16058</v>
      </c>
      <c r="F10946" s="884" t="s">
        <v>16058</v>
      </c>
    </row>
    <row r="10947" customFormat="false" ht="23.25" hidden="false" customHeight="false" outlineLevel="0" collapsed="false">
      <c r="A10947" s="884" t="s">
        <v>28603</v>
      </c>
      <c r="B10947" s="884" t="n">
        <v>38076</v>
      </c>
      <c r="C10947" s="885" t="s">
        <v>35505</v>
      </c>
      <c r="D10947" s="884" t="s">
        <v>28605</v>
      </c>
      <c r="E10947" s="884" t="s">
        <v>17057</v>
      </c>
      <c r="F10947" s="884" t="s">
        <v>17057</v>
      </c>
    </row>
    <row r="10948" customFormat="false" ht="15" hidden="false" customHeight="false" outlineLevel="0" collapsed="false">
      <c r="A10948" s="884" t="s">
        <v>28603</v>
      </c>
      <c r="B10948" s="884" t="n">
        <v>7592</v>
      </c>
      <c r="C10948" s="885" t="s">
        <v>35506</v>
      </c>
      <c r="D10948" s="884" t="s">
        <v>28608</v>
      </c>
      <c r="E10948" s="884" t="s">
        <v>13661</v>
      </c>
      <c r="F10948" s="884" t="s">
        <v>10668</v>
      </c>
    </row>
    <row r="10949" customFormat="false" ht="15" hidden="false" customHeight="false" outlineLevel="0" collapsed="false">
      <c r="A10949" s="884" t="s">
        <v>28603</v>
      </c>
      <c r="B10949" s="884" t="n">
        <v>40820</v>
      </c>
      <c r="C10949" s="885" t="s">
        <v>35507</v>
      </c>
      <c r="D10949" s="884" t="s">
        <v>28853</v>
      </c>
      <c r="E10949" s="884" t="s">
        <v>29151</v>
      </c>
      <c r="F10949" s="884" t="s">
        <v>29152</v>
      </c>
    </row>
    <row r="10950" customFormat="false" ht="15" hidden="false" customHeight="false" outlineLevel="0" collapsed="false">
      <c r="A10950" s="884" t="s">
        <v>28603</v>
      </c>
      <c r="B10950" s="884" t="n">
        <v>11762</v>
      </c>
      <c r="C10950" s="885" t="s">
        <v>35508</v>
      </c>
      <c r="D10950" s="884" t="s">
        <v>28605</v>
      </c>
      <c r="E10950" s="884" t="s">
        <v>35509</v>
      </c>
      <c r="F10950" s="884" t="s">
        <v>35509</v>
      </c>
    </row>
    <row r="10951" customFormat="false" ht="15" hidden="false" customHeight="false" outlineLevel="0" collapsed="false">
      <c r="A10951" s="884" t="s">
        <v>28603</v>
      </c>
      <c r="B10951" s="884" t="n">
        <v>13418</v>
      </c>
      <c r="C10951" s="885" t="s">
        <v>35510</v>
      </c>
      <c r="D10951" s="884" t="s">
        <v>28605</v>
      </c>
      <c r="E10951" s="884" t="s">
        <v>34346</v>
      </c>
      <c r="F10951" s="884" t="s">
        <v>34346</v>
      </c>
    </row>
    <row r="10952" customFormat="false" ht="15" hidden="false" customHeight="false" outlineLevel="0" collapsed="false">
      <c r="A10952" s="884" t="s">
        <v>28603</v>
      </c>
      <c r="B10952" s="884" t="n">
        <v>13984</v>
      </c>
      <c r="C10952" s="885" t="s">
        <v>35511</v>
      </c>
      <c r="D10952" s="884" t="s">
        <v>28605</v>
      </c>
      <c r="E10952" s="884" t="s">
        <v>17322</v>
      </c>
      <c r="F10952" s="884" t="s">
        <v>17322</v>
      </c>
    </row>
    <row r="10953" customFormat="false" ht="15" hidden="false" customHeight="false" outlineLevel="0" collapsed="false">
      <c r="A10953" s="884" t="s">
        <v>28603</v>
      </c>
      <c r="B10953" s="884" t="n">
        <v>11772</v>
      </c>
      <c r="C10953" s="885" t="s">
        <v>35512</v>
      </c>
      <c r="D10953" s="884" t="s">
        <v>28605</v>
      </c>
      <c r="E10953" s="884" t="s">
        <v>35513</v>
      </c>
      <c r="F10953" s="884" t="s">
        <v>35513</v>
      </c>
    </row>
    <row r="10954" customFormat="false" ht="15" hidden="false" customHeight="false" outlineLevel="0" collapsed="false">
      <c r="A10954" s="884" t="s">
        <v>28603</v>
      </c>
      <c r="B10954" s="884" t="n">
        <v>36795</v>
      </c>
      <c r="C10954" s="885" t="s">
        <v>35514</v>
      </c>
      <c r="D10954" s="884" t="s">
        <v>28605</v>
      </c>
      <c r="E10954" s="884" t="s">
        <v>35515</v>
      </c>
      <c r="F10954" s="884" t="s">
        <v>35515</v>
      </c>
    </row>
    <row r="10955" customFormat="false" ht="15" hidden="false" customHeight="false" outlineLevel="0" collapsed="false">
      <c r="A10955" s="884" t="s">
        <v>28603</v>
      </c>
      <c r="B10955" s="884" t="n">
        <v>36796</v>
      </c>
      <c r="C10955" s="885" t="s">
        <v>35516</v>
      </c>
      <c r="D10955" s="884" t="s">
        <v>28605</v>
      </c>
      <c r="E10955" s="884" t="s">
        <v>35517</v>
      </c>
      <c r="F10955" s="884" t="s">
        <v>35517</v>
      </c>
    </row>
    <row r="10956" customFormat="false" ht="15" hidden="false" customHeight="false" outlineLevel="0" collapsed="false">
      <c r="A10956" s="884" t="s">
        <v>28603</v>
      </c>
      <c r="B10956" s="884" t="n">
        <v>36791</v>
      </c>
      <c r="C10956" s="885" t="s">
        <v>35518</v>
      </c>
      <c r="D10956" s="884" t="s">
        <v>28605</v>
      </c>
      <c r="E10956" s="884" t="s">
        <v>26131</v>
      </c>
      <c r="F10956" s="884" t="s">
        <v>26131</v>
      </c>
    </row>
    <row r="10957" customFormat="false" ht="15" hidden="false" customHeight="false" outlineLevel="0" collapsed="false">
      <c r="A10957" s="884" t="s">
        <v>28603</v>
      </c>
      <c r="B10957" s="884" t="n">
        <v>13415</v>
      </c>
      <c r="C10957" s="885" t="s">
        <v>35519</v>
      </c>
      <c r="D10957" s="884" t="s">
        <v>28605</v>
      </c>
      <c r="E10957" s="884" t="s">
        <v>25371</v>
      </c>
      <c r="F10957" s="884" t="s">
        <v>25371</v>
      </c>
    </row>
    <row r="10958" customFormat="false" ht="15" hidden="false" customHeight="false" outlineLevel="0" collapsed="false">
      <c r="A10958" s="884" t="s">
        <v>28603</v>
      </c>
      <c r="B10958" s="884" t="n">
        <v>36792</v>
      </c>
      <c r="C10958" s="885" t="s">
        <v>35520</v>
      </c>
      <c r="D10958" s="884" t="s">
        <v>28605</v>
      </c>
      <c r="E10958" s="884" t="s">
        <v>35521</v>
      </c>
      <c r="F10958" s="884" t="s">
        <v>35521</v>
      </c>
    </row>
    <row r="10959" customFormat="false" ht="15" hidden="false" customHeight="false" outlineLevel="0" collapsed="false">
      <c r="A10959" s="884" t="s">
        <v>28603</v>
      </c>
      <c r="B10959" s="884" t="n">
        <v>11773</v>
      </c>
      <c r="C10959" s="885" t="s">
        <v>35522</v>
      </c>
      <c r="D10959" s="884" t="s">
        <v>28605</v>
      </c>
      <c r="E10959" s="884" t="s">
        <v>22840</v>
      </c>
      <c r="F10959" s="884" t="s">
        <v>22840</v>
      </c>
    </row>
    <row r="10960" customFormat="false" ht="15" hidden="false" customHeight="false" outlineLevel="0" collapsed="false">
      <c r="A10960" s="884" t="s">
        <v>28603</v>
      </c>
      <c r="B10960" s="884" t="n">
        <v>11775</v>
      </c>
      <c r="C10960" s="885" t="s">
        <v>35523</v>
      </c>
      <c r="D10960" s="884" t="s">
        <v>28605</v>
      </c>
      <c r="E10960" s="884" t="s">
        <v>22930</v>
      </c>
      <c r="F10960" s="884" t="s">
        <v>22930</v>
      </c>
    </row>
    <row r="10961" customFormat="false" ht="15" hidden="false" customHeight="false" outlineLevel="0" collapsed="false">
      <c r="A10961" s="884" t="s">
        <v>28603</v>
      </c>
      <c r="B10961" s="884" t="n">
        <v>13983</v>
      </c>
      <c r="C10961" s="885" t="s">
        <v>35524</v>
      </c>
      <c r="D10961" s="884" t="s">
        <v>28605</v>
      </c>
      <c r="E10961" s="884" t="s">
        <v>35525</v>
      </c>
      <c r="F10961" s="884" t="s">
        <v>35525</v>
      </c>
    </row>
    <row r="10962" customFormat="false" ht="15" hidden="false" customHeight="false" outlineLevel="0" collapsed="false">
      <c r="A10962" s="884" t="s">
        <v>28603</v>
      </c>
      <c r="B10962" s="884" t="n">
        <v>13416</v>
      </c>
      <c r="C10962" s="885" t="s">
        <v>35526</v>
      </c>
      <c r="D10962" s="884" t="s">
        <v>28605</v>
      </c>
      <c r="E10962" s="884" t="s">
        <v>35527</v>
      </c>
      <c r="F10962" s="884" t="s">
        <v>35527</v>
      </c>
    </row>
    <row r="10963" customFormat="false" ht="15" hidden="false" customHeight="false" outlineLevel="0" collapsed="false">
      <c r="A10963" s="884" t="s">
        <v>28603</v>
      </c>
      <c r="B10963" s="884" t="n">
        <v>13417</v>
      </c>
      <c r="C10963" s="885" t="s">
        <v>35528</v>
      </c>
      <c r="D10963" s="884" t="s">
        <v>28605</v>
      </c>
      <c r="E10963" s="884" t="s">
        <v>21075</v>
      </c>
      <c r="F10963" s="884" t="s">
        <v>21075</v>
      </c>
    </row>
    <row r="10964" customFormat="false" ht="15" hidden="false" customHeight="false" outlineLevel="0" collapsed="false">
      <c r="A10964" s="884" t="s">
        <v>28603</v>
      </c>
      <c r="B10964" s="884" t="n">
        <v>7604</v>
      </c>
      <c r="C10964" s="885" t="s">
        <v>35529</v>
      </c>
      <c r="D10964" s="884" t="s">
        <v>28605</v>
      </c>
      <c r="E10964" s="884" t="s">
        <v>25088</v>
      </c>
      <c r="F10964" s="884" t="s">
        <v>25088</v>
      </c>
    </row>
    <row r="10965" customFormat="false" ht="15" hidden="false" customHeight="false" outlineLevel="0" collapsed="false">
      <c r="A10965" s="884" t="s">
        <v>28603</v>
      </c>
      <c r="B10965" s="884" t="n">
        <v>11777</v>
      </c>
      <c r="C10965" s="885" t="s">
        <v>35530</v>
      </c>
      <c r="D10965" s="884" t="s">
        <v>28605</v>
      </c>
      <c r="E10965" s="884" t="s">
        <v>8632</v>
      </c>
      <c r="F10965" s="884" t="s">
        <v>8632</v>
      </c>
    </row>
    <row r="10966" customFormat="false" ht="15" hidden="false" customHeight="false" outlineLevel="0" collapsed="false">
      <c r="A10966" s="884" t="s">
        <v>28603</v>
      </c>
      <c r="B10966" s="884" t="n">
        <v>7602</v>
      </c>
      <c r="C10966" s="885" t="s">
        <v>35531</v>
      </c>
      <c r="D10966" s="884" t="s">
        <v>28605</v>
      </c>
      <c r="E10966" s="884" t="s">
        <v>29853</v>
      </c>
      <c r="F10966" s="884" t="s">
        <v>29853</v>
      </c>
    </row>
    <row r="10967" customFormat="false" ht="15" hidden="false" customHeight="false" outlineLevel="0" collapsed="false">
      <c r="A10967" s="884" t="s">
        <v>28603</v>
      </c>
      <c r="B10967" s="884" t="n">
        <v>7603</v>
      </c>
      <c r="C10967" s="885" t="s">
        <v>35532</v>
      </c>
      <c r="D10967" s="884" t="s">
        <v>28605</v>
      </c>
      <c r="E10967" s="884" t="s">
        <v>20234</v>
      </c>
      <c r="F10967" s="884" t="s">
        <v>20234</v>
      </c>
    </row>
    <row r="10968" customFormat="false" ht="15" hidden="false" customHeight="false" outlineLevel="0" collapsed="false">
      <c r="A10968" s="884" t="s">
        <v>28603</v>
      </c>
      <c r="B10968" s="884" t="n">
        <v>11763</v>
      </c>
      <c r="C10968" s="885" t="s">
        <v>35533</v>
      </c>
      <c r="D10968" s="884" t="s">
        <v>28605</v>
      </c>
      <c r="E10968" s="884" t="s">
        <v>9341</v>
      </c>
      <c r="F10968" s="884" t="s">
        <v>9341</v>
      </c>
    </row>
    <row r="10969" customFormat="false" ht="15" hidden="false" customHeight="false" outlineLevel="0" collapsed="false">
      <c r="A10969" s="884" t="s">
        <v>28603</v>
      </c>
      <c r="B10969" s="884" t="n">
        <v>11764</v>
      </c>
      <c r="C10969" s="885" t="s">
        <v>35534</v>
      </c>
      <c r="D10969" s="884" t="s">
        <v>28605</v>
      </c>
      <c r="E10969" s="884" t="s">
        <v>21757</v>
      </c>
      <c r="F10969" s="884" t="s">
        <v>21757</v>
      </c>
    </row>
    <row r="10970" customFormat="false" ht="15" hidden="false" customHeight="false" outlineLevel="0" collapsed="false">
      <c r="A10970" s="884" t="s">
        <v>28603</v>
      </c>
      <c r="B10970" s="884" t="n">
        <v>11826</v>
      </c>
      <c r="C10970" s="885" t="s">
        <v>35535</v>
      </c>
      <c r="D10970" s="884" t="s">
        <v>28605</v>
      </c>
      <c r="E10970" s="884" t="s">
        <v>15318</v>
      </c>
      <c r="F10970" s="884" t="s">
        <v>15318</v>
      </c>
    </row>
    <row r="10971" customFormat="false" ht="15" hidden="false" customHeight="false" outlineLevel="0" collapsed="false">
      <c r="A10971" s="884" t="s">
        <v>28603</v>
      </c>
      <c r="B10971" s="884" t="n">
        <v>11829</v>
      </c>
      <c r="C10971" s="885" t="s">
        <v>35536</v>
      </c>
      <c r="D10971" s="884" t="s">
        <v>28605</v>
      </c>
      <c r="E10971" s="884" t="s">
        <v>13591</v>
      </c>
      <c r="F10971" s="884" t="s">
        <v>13591</v>
      </c>
    </row>
    <row r="10972" customFormat="false" ht="15" hidden="false" customHeight="false" outlineLevel="0" collapsed="false">
      <c r="A10972" s="884" t="s">
        <v>28603</v>
      </c>
      <c r="B10972" s="884" t="n">
        <v>11825</v>
      </c>
      <c r="C10972" s="885" t="s">
        <v>35537</v>
      </c>
      <c r="D10972" s="884" t="s">
        <v>28605</v>
      </c>
      <c r="E10972" s="884" t="s">
        <v>17848</v>
      </c>
      <c r="F10972" s="884" t="s">
        <v>17848</v>
      </c>
    </row>
    <row r="10973" customFormat="false" ht="15" hidden="false" customHeight="false" outlineLevel="0" collapsed="false">
      <c r="A10973" s="884" t="s">
        <v>28603</v>
      </c>
      <c r="B10973" s="884" t="n">
        <v>11767</v>
      </c>
      <c r="C10973" s="885" t="s">
        <v>35538</v>
      </c>
      <c r="D10973" s="884" t="s">
        <v>28605</v>
      </c>
      <c r="E10973" s="884" t="s">
        <v>35539</v>
      </c>
      <c r="F10973" s="884" t="s">
        <v>35539</v>
      </c>
    </row>
    <row r="10974" customFormat="false" ht="15" hidden="false" customHeight="false" outlineLevel="0" collapsed="false">
      <c r="A10974" s="884" t="s">
        <v>28603</v>
      </c>
      <c r="B10974" s="884" t="n">
        <v>7606</v>
      </c>
      <c r="C10974" s="885" t="s">
        <v>35540</v>
      </c>
      <c r="D10974" s="884" t="s">
        <v>28605</v>
      </c>
      <c r="E10974" s="884" t="s">
        <v>21413</v>
      </c>
      <c r="F10974" s="884" t="s">
        <v>21413</v>
      </c>
    </row>
    <row r="10975" customFormat="false" ht="15" hidden="false" customHeight="false" outlineLevel="0" collapsed="false">
      <c r="A10975" s="884" t="s">
        <v>28603</v>
      </c>
      <c r="B10975" s="884" t="n">
        <v>11830</v>
      </c>
      <c r="C10975" s="885" t="s">
        <v>35541</v>
      </c>
      <c r="D10975" s="884" t="s">
        <v>28605</v>
      </c>
      <c r="E10975" s="884" t="s">
        <v>12570</v>
      </c>
      <c r="F10975" s="884" t="s">
        <v>12570</v>
      </c>
    </row>
    <row r="10976" customFormat="false" ht="15" hidden="false" customHeight="false" outlineLevel="0" collapsed="false">
      <c r="A10976" s="884" t="s">
        <v>28603</v>
      </c>
      <c r="B10976" s="884" t="n">
        <v>11766</v>
      </c>
      <c r="C10976" s="885" t="s">
        <v>35542</v>
      </c>
      <c r="D10976" s="884" t="s">
        <v>28605</v>
      </c>
      <c r="E10976" s="884" t="s">
        <v>9932</v>
      </c>
      <c r="F10976" s="884" t="s">
        <v>9932</v>
      </c>
    </row>
    <row r="10977" customFormat="false" ht="15" hidden="false" customHeight="false" outlineLevel="0" collapsed="false">
      <c r="A10977" s="884" t="s">
        <v>28603</v>
      </c>
      <c r="B10977" s="884" t="n">
        <v>11765</v>
      </c>
      <c r="C10977" s="885" t="s">
        <v>35543</v>
      </c>
      <c r="D10977" s="884" t="s">
        <v>28605</v>
      </c>
      <c r="E10977" s="884" t="s">
        <v>35544</v>
      </c>
      <c r="F10977" s="884" t="s">
        <v>35544</v>
      </c>
    </row>
    <row r="10978" customFormat="false" ht="15" hidden="false" customHeight="false" outlineLevel="0" collapsed="false">
      <c r="A10978" s="884" t="s">
        <v>28603</v>
      </c>
      <c r="B10978" s="884" t="n">
        <v>11824</v>
      </c>
      <c r="C10978" s="885" t="s">
        <v>35545</v>
      </c>
      <c r="D10978" s="884" t="s">
        <v>28605</v>
      </c>
      <c r="E10978" s="884" t="s">
        <v>35546</v>
      </c>
      <c r="F10978" s="884" t="s">
        <v>35546</v>
      </c>
    </row>
    <row r="10979" customFormat="false" ht="23.25" hidden="false" customHeight="false" outlineLevel="0" collapsed="false">
      <c r="A10979" s="884" t="s">
        <v>28603</v>
      </c>
      <c r="B10979" s="884" t="n">
        <v>40329</v>
      </c>
      <c r="C10979" s="885" t="s">
        <v>35547</v>
      </c>
      <c r="D10979" s="884" t="s">
        <v>28605</v>
      </c>
      <c r="E10979" s="884" t="s">
        <v>16650</v>
      </c>
      <c r="F10979" s="884" t="s">
        <v>16650</v>
      </c>
    </row>
    <row r="10980" customFormat="false" ht="15" hidden="false" customHeight="false" outlineLevel="0" collapsed="false">
      <c r="A10980" s="884" t="s">
        <v>28603</v>
      </c>
      <c r="B10980" s="884" t="n">
        <v>11823</v>
      </c>
      <c r="C10980" s="885" t="s">
        <v>35548</v>
      </c>
      <c r="D10980" s="884" t="s">
        <v>28605</v>
      </c>
      <c r="E10980" s="884" t="s">
        <v>8927</v>
      </c>
      <c r="F10980" s="884" t="s">
        <v>8927</v>
      </c>
    </row>
    <row r="10981" customFormat="false" ht="15" hidden="false" customHeight="false" outlineLevel="0" collapsed="false">
      <c r="A10981" s="884" t="s">
        <v>28603</v>
      </c>
      <c r="B10981" s="884" t="n">
        <v>11832</v>
      </c>
      <c r="C10981" s="885" t="s">
        <v>35549</v>
      </c>
      <c r="D10981" s="884" t="s">
        <v>28605</v>
      </c>
      <c r="E10981" s="884" t="s">
        <v>19750</v>
      </c>
      <c r="F10981" s="884" t="s">
        <v>19750</v>
      </c>
    </row>
    <row r="10982" customFormat="false" ht="15" hidden="false" customHeight="false" outlineLevel="0" collapsed="false">
      <c r="A10982" s="884" t="s">
        <v>28603</v>
      </c>
      <c r="B10982" s="884" t="n">
        <v>11822</v>
      </c>
      <c r="C10982" s="885" t="s">
        <v>35550</v>
      </c>
      <c r="D10982" s="884" t="s">
        <v>28605</v>
      </c>
      <c r="E10982" s="884" t="s">
        <v>35551</v>
      </c>
      <c r="F10982" s="884" t="s">
        <v>35551</v>
      </c>
    </row>
    <row r="10983" customFormat="false" ht="15" hidden="false" customHeight="false" outlineLevel="0" collapsed="false">
      <c r="A10983" s="884" t="s">
        <v>28603</v>
      </c>
      <c r="B10983" s="884" t="n">
        <v>11831</v>
      </c>
      <c r="C10983" s="885" t="s">
        <v>35552</v>
      </c>
      <c r="D10983" s="884" t="s">
        <v>28605</v>
      </c>
      <c r="E10983" s="884" t="s">
        <v>21076</v>
      </c>
      <c r="F10983" s="884" t="s">
        <v>21076</v>
      </c>
    </row>
    <row r="10984" customFormat="false" ht="23.25" hidden="false" customHeight="false" outlineLevel="0" collapsed="false">
      <c r="A10984" s="884" t="s">
        <v>28603</v>
      </c>
      <c r="B10984" s="884" t="n">
        <v>7613</v>
      </c>
      <c r="C10984" s="885" t="s">
        <v>35553</v>
      </c>
      <c r="D10984" s="884" t="s">
        <v>28605</v>
      </c>
      <c r="E10984" s="884" t="s">
        <v>35554</v>
      </c>
      <c r="F10984" s="884" t="s">
        <v>35554</v>
      </c>
    </row>
    <row r="10985" customFormat="false" ht="23.25" hidden="false" customHeight="false" outlineLevel="0" collapsed="false">
      <c r="A10985" s="884" t="s">
        <v>28603</v>
      </c>
      <c r="B10985" s="884" t="n">
        <v>7619</v>
      </c>
      <c r="C10985" s="885" t="s">
        <v>35555</v>
      </c>
      <c r="D10985" s="884" t="s">
        <v>28605</v>
      </c>
      <c r="E10985" s="884" t="s">
        <v>35556</v>
      </c>
      <c r="F10985" s="884" t="s">
        <v>35556</v>
      </c>
    </row>
    <row r="10986" customFormat="false" ht="23.25" hidden="false" customHeight="false" outlineLevel="0" collapsed="false">
      <c r="A10986" s="884" t="s">
        <v>28603</v>
      </c>
      <c r="B10986" s="884" t="n">
        <v>12076</v>
      </c>
      <c r="C10986" s="885" t="s">
        <v>35557</v>
      </c>
      <c r="D10986" s="884" t="s">
        <v>28605</v>
      </c>
      <c r="E10986" s="884" t="s">
        <v>35558</v>
      </c>
      <c r="F10986" s="884" t="s">
        <v>35558</v>
      </c>
    </row>
    <row r="10987" customFormat="false" ht="23.25" hidden="false" customHeight="false" outlineLevel="0" collapsed="false">
      <c r="A10987" s="884" t="s">
        <v>28603</v>
      </c>
      <c r="B10987" s="884" t="n">
        <v>7614</v>
      </c>
      <c r="C10987" s="885" t="s">
        <v>35559</v>
      </c>
      <c r="D10987" s="884" t="s">
        <v>28605</v>
      </c>
      <c r="E10987" s="884" t="s">
        <v>35560</v>
      </c>
      <c r="F10987" s="884" t="s">
        <v>35560</v>
      </c>
    </row>
    <row r="10988" customFormat="false" ht="23.25" hidden="false" customHeight="false" outlineLevel="0" collapsed="false">
      <c r="A10988" s="884" t="s">
        <v>28603</v>
      </c>
      <c r="B10988" s="884" t="n">
        <v>7618</v>
      </c>
      <c r="C10988" s="885" t="s">
        <v>35561</v>
      </c>
      <c r="D10988" s="884" t="s">
        <v>28605</v>
      </c>
      <c r="E10988" s="884" t="s">
        <v>35562</v>
      </c>
      <c r="F10988" s="884" t="s">
        <v>35562</v>
      </c>
    </row>
    <row r="10989" customFormat="false" ht="23.25" hidden="false" customHeight="false" outlineLevel="0" collapsed="false">
      <c r="A10989" s="884" t="s">
        <v>28603</v>
      </c>
      <c r="B10989" s="884" t="n">
        <v>7620</v>
      </c>
      <c r="C10989" s="885" t="s">
        <v>35563</v>
      </c>
      <c r="D10989" s="884" t="s">
        <v>28605</v>
      </c>
      <c r="E10989" s="884" t="s">
        <v>35564</v>
      </c>
      <c r="F10989" s="884" t="s">
        <v>35564</v>
      </c>
    </row>
    <row r="10990" customFormat="false" ht="23.25" hidden="false" customHeight="false" outlineLevel="0" collapsed="false">
      <c r="A10990" s="884" t="s">
        <v>28603</v>
      </c>
      <c r="B10990" s="884" t="n">
        <v>7610</v>
      </c>
      <c r="C10990" s="885" t="s">
        <v>35565</v>
      </c>
      <c r="D10990" s="884" t="s">
        <v>28605</v>
      </c>
      <c r="E10990" s="884" t="s">
        <v>35566</v>
      </c>
      <c r="F10990" s="884" t="s">
        <v>35566</v>
      </c>
    </row>
    <row r="10991" customFormat="false" ht="23.25" hidden="false" customHeight="false" outlineLevel="0" collapsed="false">
      <c r="A10991" s="884" t="s">
        <v>28603</v>
      </c>
      <c r="B10991" s="884" t="n">
        <v>7615</v>
      </c>
      <c r="C10991" s="885" t="s">
        <v>35567</v>
      </c>
      <c r="D10991" s="884" t="s">
        <v>28605</v>
      </c>
      <c r="E10991" s="884" t="s">
        <v>35568</v>
      </c>
      <c r="F10991" s="884" t="s">
        <v>35568</v>
      </c>
    </row>
    <row r="10992" customFormat="false" ht="23.25" hidden="false" customHeight="false" outlineLevel="0" collapsed="false">
      <c r="A10992" s="884" t="s">
        <v>28603</v>
      </c>
      <c r="B10992" s="884" t="n">
        <v>7617</v>
      </c>
      <c r="C10992" s="885" t="s">
        <v>35569</v>
      </c>
      <c r="D10992" s="884" t="s">
        <v>28605</v>
      </c>
      <c r="E10992" s="884" t="s">
        <v>35570</v>
      </c>
      <c r="F10992" s="884" t="s">
        <v>35570</v>
      </c>
    </row>
    <row r="10993" customFormat="false" ht="23.25" hidden="false" customHeight="false" outlineLevel="0" collapsed="false">
      <c r="A10993" s="884" t="s">
        <v>28603</v>
      </c>
      <c r="B10993" s="884" t="n">
        <v>7616</v>
      </c>
      <c r="C10993" s="885" t="s">
        <v>35571</v>
      </c>
      <c r="D10993" s="884" t="s">
        <v>28605</v>
      </c>
      <c r="E10993" s="884" t="s">
        <v>35572</v>
      </c>
      <c r="F10993" s="884" t="s">
        <v>35572</v>
      </c>
    </row>
    <row r="10994" customFormat="false" ht="23.25" hidden="false" customHeight="false" outlineLevel="0" collapsed="false">
      <c r="A10994" s="884" t="s">
        <v>28603</v>
      </c>
      <c r="B10994" s="884" t="n">
        <v>7611</v>
      </c>
      <c r="C10994" s="885" t="s">
        <v>35573</v>
      </c>
      <c r="D10994" s="884" t="s">
        <v>28605</v>
      </c>
      <c r="E10994" s="884" t="s">
        <v>35574</v>
      </c>
      <c r="F10994" s="884" t="s">
        <v>35574</v>
      </c>
    </row>
    <row r="10995" customFormat="false" ht="23.25" hidden="false" customHeight="false" outlineLevel="0" collapsed="false">
      <c r="A10995" s="884" t="s">
        <v>28603</v>
      </c>
      <c r="B10995" s="884" t="n">
        <v>7612</v>
      </c>
      <c r="C10995" s="885" t="s">
        <v>35575</v>
      </c>
      <c r="D10995" s="884" t="s">
        <v>28605</v>
      </c>
      <c r="E10995" s="884" t="s">
        <v>35576</v>
      </c>
      <c r="F10995" s="884" t="s">
        <v>35576</v>
      </c>
    </row>
    <row r="10996" customFormat="false" ht="15" hidden="false" customHeight="false" outlineLevel="0" collapsed="false">
      <c r="A10996" s="884" t="s">
        <v>28603</v>
      </c>
      <c r="B10996" s="884" t="n">
        <v>37371</v>
      </c>
      <c r="C10996" s="885" t="s">
        <v>35577</v>
      </c>
      <c r="D10996" s="884" t="s">
        <v>28608</v>
      </c>
      <c r="E10996" s="884" t="s">
        <v>10394</v>
      </c>
      <c r="F10996" s="884" t="s">
        <v>10394</v>
      </c>
    </row>
    <row r="10997" customFormat="false" ht="15" hidden="false" customHeight="false" outlineLevel="0" collapsed="false">
      <c r="A10997" s="884" t="s">
        <v>28603</v>
      </c>
      <c r="B10997" s="884" t="n">
        <v>40861</v>
      </c>
      <c r="C10997" s="885" t="s">
        <v>35578</v>
      </c>
      <c r="D10997" s="884" t="s">
        <v>28853</v>
      </c>
      <c r="E10997" s="884" t="s">
        <v>35579</v>
      </c>
      <c r="F10997" s="884" t="s">
        <v>35579</v>
      </c>
    </row>
    <row r="10998" customFormat="false" ht="23.25" hidden="false" customHeight="false" outlineLevel="0" collapsed="false">
      <c r="A10998" s="884" t="s">
        <v>28603</v>
      </c>
      <c r="B10998" s="884" t="n">
        <v>36510</v>
      </c>
      <c r="C10998" s="885" t="s">
        <v>35580</v>
      </c>
      <c r="D10998" s="884" t="s">
        <v>28605</v>
      </c>
      <c r="E10998" s="884" t="s">
        <v>35581</v>
      </c>
      <c r="F10998" s="884" t="s">
        <v>35581</v>
      </c>
    </row>
    <row r="10999" customFormat="false" ht="23.25" hidden="false" customHeight="false" outlineLevel="0" collapsed="false">
      <c r="A10999" s="884" t="s">
        <v>28603</v>
      </c>
      <c r="B10999" s="884" t="n">
        <v>25020</v>
      </c>
      <c r="C10999" s="885" t="s">
        <v>35582</v>
      </c>
      <c r="D10999" s="884" t="s">
        <v>28605</v>
      </c>
      <c r="E10999" s="884" t="s">
        <v>35583</v>
      </c>
      <c r="F10999" s="884" t="s">
        <v>35583</v>
      </c>
    </row>
    <row r="11000" customFormat="false" ht="15" hidden="false" customHeight="false" outlineLevel="0" collapsed="false">
      <c r="A11000" s="884" t="s">
        <v>28603</v>
      </c>
      <c r="B11000" s="884" t="n">
        <v>7622</v>
      </c>
      <c r="C11000" s="885" t="s">
        <v>35584</v>
      </c>
      <c r="D11000" s="884" t="s">
        <v>28605</v>
      </c>
      <c r="E11000" s="884" t="s">
        <v>35585</v>
      </c>
      <c r="F11000" s="884" t="s">
        <v>35585</v>
      </c>
    </row>
    <row r="11001" customFormat="false" ht="23.25" hidden="false" customHeight="false" outlineLevel="0" collapsed="false">
      <c r="A11001" s="884" t="s">
        <v>28603</v>
      </c>
      <c r="B11001" s="884" t="n">
        <v>7624</v>
      </c>
      <c r="C11001" s="885" t="s">
        <v>35586</v>
      </c>
      <c r="D11001" s="884" t="s">
        <v>28605</v>
      </c>
      <c r="E11001" s="884" t="s">
        <v>35587</v>
      </c>
      <c r="F11001" s="884" t="s">
        <v>35587</v>
      </c>
    </row>
    <row r="11002" customFormat="false" ht="15" hidden="false" customHeight="false" outlineLevel="0" collapsed="false">
      <c r="A11002" s="884" t="s">
        <v>28603</v>
      </c>
      <c r="B11002" s="884" t="n">
        <v>7625</v>
      </c>
      <c r="C11002" s="885" t="s">
        <v>35588</v>
      </c>
      <c r="D11002" s="884" t="s">
        <v>28605</v>
      </c>
      <c r="E11002" s="884" t="s">
        <v>35589</v>
      </c>
      <c r="F11002" s="884" t="s">
        <v>35589</v>
      </c>
    </row>
    <row r="11003" customFormat="false" ht="23.25" hidden="false" customHeight="false" outlineLevel="0" collapsed="false">
      <c r="A11003" s="884" t="s">
        <v>28603</v>
      </c>
      <c r="B11003" s="884" t="n">
        <v>7623</v>
      </c>
      <c r="C11003" s="885" t="s">
        <v>35590</v>
      </c>
      <c r="D11003" s="884" t="s">
        <v>28605</v>
      </c>
      <c r="E11003" s="884" t="s">
        <v>35583</v>
      </c>
      <c r="F11003" s="884" t="s">
        <v>35583</v>
      </c>
    </row>
    <row r="11004" customFormat="false" ht="23.25" hidden="false" customHeight="false" outlineLevel="0" collapsed="false">
      <c r="A11004" s="884" t="s">
        <v>28603</v>
      </c>
      <c r="B11004" s="884" t="n">
        <v>36508</v>
      </c>
      <c r="C11004" s="885" t="s">
        <v>35591</v>
      </c>
      <c r="D11004" s="884" t="s">
        <v>28605</v>
      </c>
      <c r="E11004" s="884" t="s">
        <v>35592</v>
      </c>
      <c r="F11004" s="884" t="s">
        <v>35592</v>
      </c>
    </row>
    <row r="11005" customFormat="false" ht="15" hidden="false" customHeight="false" outlineLevel="0" collapsed="false">
      <c r="A11005" s="884" t="s">
        <v>28603</v>
      </c>
      <c r="B11005" s="884" t="n">
        <v>36509</v>
      </c>
      <c r="C11005" s="885" t="s">
        <v>35593</v>
      </c>
      <c r="D11005" s="884" t="s">
        <v>28605</v>
      </c>
      <c r="E11005" s="884" t="s">
        <v>35594</v>
      </c>
      <c r="F11005" s="884" t="s">
        <v>35594</v>
      </c>
    </row>
    <row r="11006" customFormat="false" ht="15" hidden="false" customHeight="false" outlineLevel="0" collapsed="false">
      <c r="A11006" s="884" t="s">
        <v>28603</v>
      </c>
      <c r="B11006" s="884" t="n">
        <v>13238</v>
      </c>
      <c r="C11006" s="885" t="s">
        <v>35595</v>
      </c>
      <c r="D11006" s="884" t="s">
        <v>28605</v>
      </c>
      <c r="E11006" s="884" t="s">
        <v>35596</v>
      </c>
      <c r="F11006" s="884" t="s">
        <v>35596</v>
      </c>
    </row>
    <row r="11007" customFormat="false" ht="15" hidden="false" customHeight="false" outlineLevel="0" collapsed="false">
      <c r="A11007" s="884" t="s">
        <v>28603</v>
      </c>
      <c r="B11007" s="884" t="n">
        <v>36511</v>
      </c>
      <c r="C11007" s="885" t="s">
        <v>35597</v>
      </c>
      <c r="D11007" s="884" t="s">
        <v>28605</v>
      </c>
      <c r="E11007" s="884" t="s">
        <v>35598</v>
      </c>
      <c r="F11007" s="884" t="s">
        <v>35598</v>
      </c>
    </row>
    <row r="11008" customFormat="false" ht="15" hidden="false" customHeight="false" outlineLevel="0" collapsed="false">
      <c r="A11008" s="884" t="s">
        <v>28603</v>
      </c>
      <c r="B11008" s="884" t="n">
        <v>36515</v>
      </c>
      <c r="C11008" s="885" t="s">
        <v>35599</v>
      </c>
      <c r="D11008" s="884" t="s">
        <v>28605</v>
      </c>
      <c r="E11008" s="884" t="s">
        <v>35600</v>
      </c>
      <c r="F11008" s="884" t="s">
        <v>35600</v>
      </c>
    </row>
    <row r="11009" customFormat="false" ht="15" hidden="false" customHeight="false" outlineLevel="0" collapsed="false">
      <c r="A11009" s="884" t="s">
        <v>28603</v>
      </c>
      <c r="B11009" s="884" t="n">
        <v>10598</v>
      </c>
      <c r="C11009" s="885" t="s">
        <v>35601</v>
      </c>
      <c r="D11009" s="884" t="s">
        <v>28605</v>
      </c>
      <c r="E11009" s="884" t="s">
        <v>35602</v>
      </c>
      <c r="F11009" s="884" t="s">
        <v>35602</v>
      </c>
    </row>
    <row r="11010" customFormat="false" ht="15" hidden="false" customHeight="false" outlineLevel="0" collapsed="false">
      <c r="A11010" s="884" t="s">
        <v>28603</v>
      </c>
      <c r="B11010" s="884" t="n">
        <v>7640</v>
      </c>
      <c r="C11010" s="885" t="s">
        <v>35603</v>
      </c>
      <c r="D11010" s="884" t="s">
        <v>28605</v>
      </c>
      <c r="E11010" s="884" t="s">
        <v>35604</v>
      </c>
      <c r="F11010" s="884" t="s">
        <v>35604</v>
      </c>
    </row>
    <row r="11011" customFormat="false" ht="15" hidden="false" customHeight="false" outlineLevel="0" collapsed="false">
      <c r="A11011" s="884" t="s">
        <v>28603</v>
      </c>
      <c r="B11011" s="884" t="n">
        <v>36513</v>
      </c>
      <c r="C11011" s="885" t="s">
        <v>35605</v>
      </c>
      <c r="D11011" s="884" t="s">
        <v>28605</v>
      </c>
      <c r="E11011" s="884" t="s">
        <v>35606</v>
      </c>
      <c r="F11011" s="884" t="s">
        <v>35606</v>
      </c>
    </row>
    <row r="11012" customFormat="false" ht="15" hidden="false" customHeight="false" outlineLevel="0" collapsed="false">
      <c r="A11012" s="884" t="s">
        <v>28603</v>
      </c>
      <c r="B11012" s="884" t="n">
        <v>36514</v>
      </c>
      <c r="C11012" s="885" t="s">
        <v>35607</v>
      </c>
      <c r="D11012" s="884" t="s">
        <v>28605</v>
      </c>
      <c r="E11012" s="884" t="s">
        <v>35608</v>
      </c>
      <c r="F11012" s="884" t="s">
        <v>35608</v>
      </c>
    </row>
    <row r="11013" customFormat="false" ht="23.25" hidden="false" customHeight="false" outlineLevel="0" collapsed="false">
      <c r="A11013" s="884" t="s">
        <v>28603</v>
      </c>
      <c r="B11013" s="884" t="n">
        <v>36149</v>
      </c>
      <c r="C11013" s="885" t="s">
        <v>35609</v>
      </c>
      <c r="D11013" s="884" t="s">
        <v>28605</v>
      </c>
      <c r="E11013" s="884" t="s">
        <v>35610</v>
      </c>
      <c r="F11013" s="884" t="s">
        <v>35610</v>
      </c>
    </row>
    <row r="11014" customFormat="false" ht="15" hidden="false" customHeight="false" outlineLevel="0" collapsed="false">
      <c r="A11014" s="884" t="s">
        <v>28603</v>
      </c>
      <c r="B11014" s="884" t="n">
        <v>11581</v>
      </c>
      <c r="C11014" s="885" t="s">
        <v>35611</v>
      </c>
      <c r="D11014" s="884" t="s">
        <v>28683</v>
      </c>
      <c r="E11014" s="884" t="s">
        <v>31201</v>
      </c>
      <c r="F11014" s="884" t="s">
        <v>31201</v>
      </c>
    </row>
    <row r="11015" customFormat="false" ht="15" hidden="false" customHeight="false" outlineLevel="0" collapsed="false">
      <c r="A11015" s="884" t="s">
        <v>28603</v>
      </c>
      <c r="B11015" s="884" t="n">
        <v>11580</v>
      </c>
      <c r="C11015" s="885" t="s">
        <v>35612</v>
      </c>
      <c r="D11015" s="884" t="s">
        <v>28683</v>
      </c>
      <c r="E11015" s="884" t="s">
        <v>21513</v>
      </c>
      <c r="F11015" s="884" t="s">
        <v>21513</v>
      </c>
    </row>
    <row r="11016" customFormat="false" ht="15" hidden="false" customHeight="false" outlineLevel="0" collapsed="false">
      <c r="A11016" s="884" t="s">
        <v>28603</v>
      </c>
      <c r="B11016" s="884" t="n">
        <v>38177</v>
      </c>
      <c r="C11016" s="885" t="s">
        <v>35613</v>
      </c>
      <c r="D11016" s="884" t="s">
        <v>28605</v>
      </c>
      <c r="E11016" s="884" t="s">
        <v>15784</v>
      </c>
      <c r="F11016" s="884" t="s">
        <v>15784</v>
      </c>
    </row>
    <row r="11017" customFormat="false" ht="15" hidden="false" customHeight="false" outlineLevel="0" collapsed="false">
      <c r="A11017" s="884" t="s">
        <v>28603</v>
      </c>
      <c r="B11017" s="884" t="n">
        <v>10743</v>
      </c>
      <c r="C11017" s="885" t="s">
        <v>35614</v>
      </c>
      <c r="D11017" s="884" t="s">
        <v>28605</v>
      </c>
      <c r="E11017" s="884" t="s">
        <v>35615</v>
      </c>
      <c r="F11017" s="884" t="s">
        <v>35615</v>
      </c>
    </row>
    <row r="11018" customFormat="false" ht="23.25" hidden="false" customHeight="false" outlineLevel="0" collapsed="false">
      <c r="A11018" s="884" t="s">
        <v>28603</v>
      </c>
      <c r="B11018" s="884" t="n">
        <v>39848</v>
      </c>
      <c r="C11018" s="885" t="s">
        <v>35616</v>
      </c>
      <c r="D11018" s="884" t="s">
        <v>28683</v>
      </c>
      <c r="E11018" s="884" t="s">
        <v>11776</v>
      </c>
      <c r="F11018" s="884" t="s">
        <v>11776</v>
      </c>
    </row>
    <row r="11019" customFormat="false" ht="15" hidden="false" customHeight="false" outlineLevel="0" collapsed="false">
      <c r="A11019" s="884" t="s">
        <v>28603</v>
      </c>
      <c r="B11019" s="884" t="n">
        <v>21016</v>
      </c>
      <c r="C11019" s="885" t="s">
        <v>35617</v>
      </c>
      <c r="D11019" s="884" t="s">
        <v>28683</v>
      </c>
      <c r="E11019" s="884" t="s">
        <v>35618</v>
      </c>
      <c r="F11019" s="884" t="s">
        <v>35618</v>
      </c>
    </row>
    <row r="11020" customFormat="false" ht="15" hidden="false" customHeight="false" outlineLevel="0" collapsed="false">
      <c r="A11020" s="884" t="s">
        <v>28603</v>
      </c>
      <c r="B11020" s="884" t="n">
        <v>21008</v>
      </c>
      <c r="C11020" s="885" t="s">
        <v>35619</v>
      </c>
      <c r="D11020" s="884" t="s">
        <v>28683</v>
      </c>
      <c r="E11020" s="884" t="s">
        <v>15856</v>
      </c>
      <c r="F11020" s="884" t="s">
        <v>15856</v>
      </c>
    </row>
    <row r="11021" customFormat="false" ht="15" hidden="false" customHeight="false" outlineLevel="0" collapsed="false">
      <c r="A11021" s="884" t="s">
        <v>28603</v>
      </c>
      <c r="B11021" s="884" t="n">
        <v>21009</v>
      </c>
      <c r="C11021" s="885" t="s">
        <v>35620</v>
      </c>
      <c r="D11021" s="884" t="s">
        <v>28683</v>
      </c>
      <c r="E11021" s="884" t="s">
        <v>18716</v>
      </c>
      <c r="F11021" s="884" t="s">
        <v>18716</v>
      </c>
    </row>
    <row r="11022" customFormat="false" ht="15" hidden="false" customHeight="false" outlineLevel="0" collapsed="false">
      <c r="A11022" s="884" t="s">
        <v>28603</v>
      </c>
      <c r="B11022" s="884" t="n">
        <v>21010</v>
      </c>
      <c r="C11022" s="885" t="s">
        <v>35621</v>
      </c>
      <c r="D11022" s="884" t="s">
        <v>28683</v>
      </c>
      <c r="E11022" s="884" t="s">
        <v>17367</v>
      </c>
      <c r="F11022" s="884" t="s">
        <v>17367</v>
      </c>
    </row>
    <row r="11023" customFormat="false" ht="15" hidden="false" customHeight="false" outlineLevel="0" collapsed="false">
      <c r="A11023" s="884" t="s">
        <v>28603</v>
      </c>
      <c r="B11023" s="884" t="n">
        <v>21011</v>
      </c>
      <c r="C11023" s="885" t="s">
        <v>35622</v>
      </c>
      <c r="D11023" s="884" t="s">
        <v>28683</v>
      </c>
      <c r="E11023" s="884" t="s">
        <v>28061</v>
      </c>
      <c r="F11023" s="884" t="s">
        <v>28061</v>
      </c>
    </row>
    <row r="11024" customFormat="false" ht="15" hidden="false" customHeight="false" outlineLevel="0" collapsed="false">
      <c r="A11024" s="884" t="s">
        <v>28603</v>
      </c>
      <c r="B11024" s="884" t="n">
        <v>21012</v>
      </c>
      <c r="C11024" s="885" t="s">
        <v>35623</v>
      </c>
      <c r="D11024" s="884" t="s">
        <v>28683</v>
      </c>
      <c r="E11024" s="884" t="s">
        <v>25036</v>
      </c>
      <c r="F11024" s="884" t="s">
        <v>25036</v>
      </c>
    </row>
    <row r="11025" customFormat="false" ht="15" hidden="false" customHeight="false" outlineLevel="0" collapsed="false">
      <c r="A11025" s="884" t="s">
        <v>28603</v>
      </c>
      <c r="B11025" s="884" t="n">
        <v>21013</v>
      </c>
      <c r="C11025" s="885" t="s">
        <v>35624</v>
      </c>
      <c r="D11025" s="884" t="s">
        <v>28683</v>
      </c>
      <c r="E11025" s="884" t="s">
        <v>35625</v>
      </c>
      <c r="F11025" s="884" t="s">
        <v>35625</v>
      </c>
    </row>
    <row r="11026" customFormat="false" ht="15" hidden="false" customHeight="false" outlineLevel="0" collapsed="false">
      <c r="A11026" s="884" t="s">
        <v>28603</v>
      </c>
      <c r="B11026" s="884" t="n">
        <v>21014</v>
      </c>
      <c r="C11026" s="885" t="s">
        <v>35626</v>
      </c>
      <c r="D11026" s="884" t="s">
        <v>28683</v>
      </c>
      <c r="E11026" s="884" t="s">
        <v>35627</v>
      </c>
      <c r="F11026" s="884" t="s">
        <v>35627</v>
      </c>
    </row>
    <row r="11027" customFormat="false" ht="15" hidden="false" customHeight="false" outlineLevel="0" collapsed="false">
      <c r="A11027" s="884" t="s">
        <v>28603</v>
      </c>
      <c r="B11027" s="884" t="n">
        <v>21015</v>
      </c>
      <c r="C11027" s="885" t="s">
        <v>35628</v>
      </c>
      <c r="D11027" s="884" t="s">
        <v>28683</v>
      </c>
      <c r="E11027" s="884" t="s">
        <v>12728</v>
      </c>
      <c r="F11027" s="884" t="s">
        <v>12728</v>
      </c>
    </row>
    <row r="11028" customFormat="false" ht="15" hidden="false" customHeight="false" outlineLevel="0" collapsed="false">
      <c r="A11028" s="884" t="s">
        <v>28603</v>
      </c>
      <c r="B11028" s="884" t="n">
        <v>7697</v>
      </c>
      <c r="C11028" s="885" t="s">
        <v>35629</v>
      </c>
      <c r="D11028" s="884" t="s">
        <v>28683</v>
      </c>
      <c r="E11028" s="884" t="s">
        <v>12705</v>
      </c>
      <c r="F11028" s="884" t="s">
        <v>12705</v>
      </c>
    </row>
    <row r="11029" customFormat="false" ht="15" hidden="false" customHeight="false" outlineLevel="0" collapsed="false">
      <c r="A11029" s="884" t="s">
        <v>28603</v>
      </c>
      <c r="B11029" s="884" t="n">
        <v>7698</v>
      </c>
      <c r="C11029" s="885" t="s">
        <v>35630</v>
      </c>
      <c r="D11029" s="884" t="s">
        <v>28683</v>
      </c>
      <c r="E11029" s="884" t="s">
        <v>25336</v>
      </c>
      <c r="F11029" s="884" t="s">
        <v>25336</v>
      </c>
    </row>
    <row r="11030" customFormat="false" ht="15" hidden="false" customHeight="false" outlineLevel="0" collapsed="false">
      <c r="A11030" s="884" t="s">
        <v>28603</v>
      </c>
      <c r="B11030" s="884" t="n">
        <v>7691</v>
      </c>
      <c r="C11030" s="885" t="s">
        <v>35631</v>
      </c>
      <c r="D11030" s="884" t="s">
        <v>28683</v>
      </c>
      <c r="E11030" s="884" t="s">
        <v>19363</v>
      </c>
      <c r="F11030" s="884" t="s">
        <v>19363</v>
      </c>
    </row>
    <row r="11031" customFormat="false" ht="15" hidden="false" customHeight="false" outlineLevel="0" collapsed="false">
      <c r="A11031" s="884" t="s">
        <v>28603</v>
      </c>
      <c r="B11031" s="884" t="n">
        <v>40626</v>
      </c>
      <c r="C11031" s="885" t="s">
        <v>35632</v>
      </c>
      <c r="D11031" s="884" t="s">
        <v>28683</v>
      </c>
      <c r="E11031" s="884" t="s">
        <v>20524</v>
      </c>
      <c r="F11031" s="884" t="s">
        <v>20524</v>
      </c>
    </row>
    <row r="11032" customFormat="false" ht="15" hidden="false" customHeight="false" outlineLevel="0" collapsed="false">
      <c r="A11032" s="884" t="s">
        <v>28603</v>
      </c>
      <c r="B11032" s="884" t="n">
        <v>7701</v>
      </c>
      <c r="C11032" s="885" t="s">
        <v>35633</v>
      </c>
      <c r="D11032" s="884" t="s">
        <v>28683</v>
      </c>
      <c r="E11032" s="884" t="s">
        <v>35634</v>
      </c>
      <c r="F11032" s="884" t="s">
        <v>35634</v>
      </c>
    </row>
    <row r="11033" customFormat="false" ht="15" hidden="false" customHeight="false" outlineLevel="0" collapsed="false">
      <c r="A11033" s="884" t="s">
        <v>28603</v>
      </c>
      <c r="B11033" s="884" t="n">
        <v>7696</v>
      </c>
      <c r="C11033" s="885" t="s">
        <v>35635</v>
      </c>
      <c r="D11033" s="884" t="s">
        <v>28683</v>
      </c>
      <c r="E11033" s="884" t="s">
        <v>12449</v>
      </c>
      <c r="F11033" s="884" t="s">
        <v>12449</v>
      </c>
    </row>
    <row r="11034" customFormat="false" ht="15" hidden="false" customHeight="false" outlineLevel="0" collapsed="false">
      <c r="A11034" s="884" t="s">
        <v>28603</v>
      </c>
      <c r="B11034" s="884" t="n">
        <v>7700</v>
      </c>
      <c r="C11034" s="885" t="s">
        <v>35636</v>
      </c>
      <c r="D11034" s="884" t="s">
        <v>28683</v>
      </c>
      <c r="E11034" s="884" t="s">
        <v>16845</v>
      </c>
      <c r="F11034" s="884" t="s">
        <v>16845</v>
      </c>
    </row>
    <row r="11035" customFormat="false" ht="15" hidden="false" customHeight="false" outlineLevel="0" collapsed="false">
      <c r="A11035" s="884" t="s">
        <v>28603</v>
      </c>
      <c r="B11035" s="884" t="n">
        <v>7694</v>
      </c>
      <c r="C11035" s="885" t="s">
        <v>35637</v>
      </c>
      <c r="D11035" s="884" t="s">
        <v>28683</v>
      </c>
      <c r="E11035" s="884" t="s">
        <v>14903</v>
      </c>
      <c r="F11035" s="884" t="s">
        <v>14903</v>
      </c>
    </row>
    <row r="11036" customFormat="false" ht="15" hidden="false" customHeight="false" outlineLevel="0" collapsed="false">
      <c r="A11036" s="884" t="s">
        <v>28603</v>
      </c>
      <c r="B11036" s="884" t="n">
        <v>7693</v>
      </c>
      <c r="C11036" s="885" t="s">
        <v>35638</v>
      </c>
      <c r="D11036" s="884" t="s">
        <v>28683</v>
      </c>
      <c r="E11036" s="884" t="s">
        <v>35639</v>
      </c>
      <c r="F11036" s="884" t="s">
        <v>35639</v>
      </c>
    </row>
    <row r="11037" customFormat="false" ht="15" hidden="false" customHeight="false" outlineLevel="0" collapsed="false">
      <c r="A11037" s="884" t="s">
        <v>28603</v>
      </c>
      <c r="B11037" s="884" t="n">
        <v>7692</v>
      </c>
      <c r="C11037" s="885" t="s">
        <v>35640</v>
      </c>
      <c r="D11037" s="884" t="s">
        <v>28683</v>
      </c>
      <c r="E11037" s="884" t="s">
        <v>35641</v>
      </c>
      <c r="F11037" s="884" t="s">
        <v>35641</v>
      </c>
    </row>
    <row r="11038" customFormat="false" ht="15" hidden="false" customHeight="false" outlineLevel="0" collapsed="false">
      <c r="A11038" s="884" t="s">
        <v>28603</v>
      </c>
      <c r="B11038" s="884" t="n">
        <v>7695</v>
      </c>
      <c r="C11038" s="885" t="s">
        <v>35642</v>
      </c>
      <c r="D11038" s="884" t="s">
        <v>28683</v>
      </c>
      <c r="E11038" s="884" t="s">
        <v>14937</v>
      </c>
      <c r="F11038" s="884" t="s">
        <v>14937</v>
      </c>
    </row>
    <row r="11039" customFormat="false" ht="15" hidden="false" customHeight="false" outlineLevel="0" collapsed="false">
      <c r="A11039" s="884" t="s">
        <v>28603</v>
      </c>
      <c r="B11039" s="884" t="n">
        <v>13356</v>
      </c>
      <c r="C11039" s="885" t="s">
        <v>35643</v>
      </c>
      <c r="D11039" s="884" t="s">
        <v>28683</v>
      </c>
      <c r="E11039" s="884" t="s">
        <v>11431</v>
      </c>
      <c r="F11039" s="884" t="s">
        <v>11431</v>
      </c>
    </row>
    <row r="11040" customFormat="false" ht="15" hidden="false" customHeight="false" outlineLevel="0" collapsed="false">
      <c r="A11040" s="884" t="s">
        <v>28603</v>
      </c>
      <c r="B11040" s="884" t="n">
        <v>20999</v>
      </c>
      <c r="C11040" s="885" t="s">
        <v>35644</v>
      </c>
      <c r="D11040" s="884" t="s">
        <v>28683</v>
      </c>
      <c r="E11040" s="884" t="s">
        <v>23166</v>
      </c>
      <c r="F11040" s="884" t="s">
        <v>23166</v>
      </c>
    </row>
    <row r="11041" customFormat="false" ht="15" hidden="false" customHeight="false" outlineLevel="0" collapsed="false">
      <c r="A11041" s="884" t="s">
        <v>28603</v>
      </c>
      <c r="B11041" s="884" t="n">
        <v>21001</v>
      </c>
      <c r="C11041" s="885" t="s">
        <v>35645</v>
      </c>
      <c r="D11041" s="884" t="s">
        <v>28683</v>
      </c>
      <c r="E11041" s="884" t="s">
        <v>15057</v>
      </c>
      <c r="F11041" s="884" t="s">
        <v>15057</v>
      </c>
    </row>
    <row r="11042" customFormat="false" ht="15" hidden="false" customHeight="false" outlineLevel="0" collapsed="false">
      <c r="A11042" s="884" t="s">
        <v>28603</v>
      </c>
      <c r="B11042" s="884" t="n">
        <v>21003</v>
      </c>
      <c r="C11042" s="885" t="s">
        <v>35646</v>
      </c>
      <c r="D11042" s="884" t="s">
        <v>28683</v>
      </c>
      <c r="E11042" s="884" t="s">
        <v>28133</v>
      </c>
      <c r="F11042" s="884" t="s">
        <v>28133</v>
      </c>
    </row>
    <row r="11043" customFormat="false" ht="15" hidden="false" customHeight="false" outlineLevel="0" collapsed="false">
      <c r="A11043" s="884" t="s">
        <v>28603</v>
      </c>
      <c r="B11043" s="884" t="n">
        <v>21006</v>
      </c>
      <c r="C11043" s="885" t="s">
        <v>35647</v>
      </c>
      <c r="D11043" s="884" t="s">
        <v>28683</v>
      </c>
      <c r="E11043" s="884" t="s">
        <v>35648</v>
      </c>
      <c r="F11043" s="884" t="s">
        <v>35648</v>
      </c>
    </row>
    <row r="11044" customFormat="false" ht="15" hidden="false" customHeight="false" outlineLevel="0" collapsed="false">
      <c r="A11044" s="884" t="s">
        <v>28603</v>
      </c>
      <c r="B11044" s="884" t="n">
        <v>21019</v>
      </c>
      <c r="C11044" s="885" t="s">
        <v>35649</v>
      </c>
      <c r="D11044" s="884" t="s">
        <v>28683</v>
      </c>
      <c r="E11044" s="884" t="s">
        <v>34452</v>
      </c>
      <c r="F11044" s="884" t="s">
        <v>34452</v>
      </c>
    </row>
    <row r="11045" customFormat="false" ht="15" hidden="false" customHeight="false" outlineLevel="0" collapsed="false">
      <c r="A11045" s="884" t="s">
        <v>28603</v>
      </c>
      <c r="B11045" s="884" t="n">
        <v>21021</v>
      </c>
      <c r="C11045" s="885" t="s">
        <v>35650</v>
      </c>
      <c r="D11045" s="884" t="s">
        <v>28683</v>
      </c>
      <c r="E11045" s="884" t="s">
        <v>30842</v>
      </c>
      <c r="F11045" s="884" t="s">
        <v>30842</v>
      </c>
    </row>
    <row r="11046" customFormat="false" ht="15" hidden="false" customHeight="false" outlineLevel="0" collapsed="false">
      <c r="A11046" s="884" t="s">
        <v>28603</v>
      </c>
      <c r="B11046" s="884" t="n">
        <v>21024</v>
      </c>
      <c r="C11046" s="885" t="s">
        <v>35651</v>
      </c>
      <c r="D11046" s="884" t="s">
        <v>28683</v>
      </c>
      <c r="E11046" s="884" t="s">
        <v>35652</v>
      </c>
      <c r="F11046" s="884" t="s">
        <v>35652</v>
      </c>
    </row>
    <row r="11047" customFormat="false" ht="15" hidden="false" customHeight="false" outlineLevel="0" collapsed="false">
      <c r="A11047" s="884" t="s">
        <v>28603</v>
      </c>
      <c r="B11047" s="884" t="n">
        <v>40624</v>
      </c>
      <c r="C11047" s="885" t="s">
        <v>35653</v>
      </c>
      <c r="D11047" s="884" t="s">
        <v>28683</v>
      </c>
      <c r="E11047" s="884" t="s">
        <v>26016</v>
      </c>
      <c r="F11047" s="884" t="s">
        <v>26016</v>
      </c>
    </row>
    <row r="11048" customFormat="false" ht="15" hidden="false" customHeight="false" outlineLevel="0" collapsed="false">
      <c r="A11048" s="884" t="s">
        <v>28603</v>
      </c>
      <c r="B11048" s="884" t="n">
        <v>13127</v>
      </c>
      <c r="C11048" s="885" t="s">
        <v>35654</v>
      </c>
      <c r="D11048" s="884" t="s">
        <v>28683</v>
      </c>
      <c r="E11048" s="884" t="s">
        <v>12829</v>
      </c>
      <c r="F11048" s="884" t="s">
        <v>12829</v>
      </c>
    </row>
    <row r="11049" customFormat="false" ht="15" hidden="false" customHeight="false" outlineLevel="0" collapsed="false">
      <c r="A11049" s="884" t="s">
        <v>28603</v>
      </c>
      <c r="B11049" s="884" t="n">
        <v>13137</v>
      </c>
      <c r="C11049" s="885" t="s">
        <v>35655</v>
      </c>
      <c r="D11049" s="884" t="s">
        <v>28683</v>
      </c>
      <c r="E11049" s="884" t="s">
        <v>34633</v>
      </c>
      <c r="F11049" s="884" t="s">
        <v>34633</v>
      </c>
    </row>
    <row r="11050" customFormat="false" ht="15" hidden="false" customHeight="false" outlineLevel="0" collapsed="false">
      <c r="A11050" s="884" t="s">
        <v>28603</v>
      </c>
      <c r="B11050" s="884" t="n">
        <v>20989</v>
      </c>
      <c r="C11050" s="885" t="s">
        <v>35656</v>
      </c>
      <c r="D11050" s="884" t="s">
        <v>28683</v>
      </c>
      <c r="E11050" s="884" t="s">
        <v>35657</v>
      </c>
      <c r="F11050" s="884" t="s">
        <v>35657</v>
      </c>
    </row>
    <row r="11051" customFormat="false" ht="15" hidden="false" customHeight="false" outlineLevel="0" collapsed="false">
      <c r="A11051" s="884" t="s">
        <v>28603</v>
      </c>
      <c r="B11051" s="884" t="n">
        <v>21147</v>
      </c>
      <c r="C11051" s="885" t="s">
        <v>35658</v>
      </c>
      <c r="D11051" s="884" t="s">
        <v>28683</v>
      </c>
      <c r="E11051" s="884" t="s">
        <v>35659</v>
      </c>
      <c r="F11051" s="884" t="s">
        <v>35659</v>
      </c>
    </row>
    <row r="11052" customFormat="false" ht="15" hidden="false" customHeight="false" outlineLevel="0" collapsed="false">
      <c r="A11052" s="884" t="s">
        <v>28603</v>
      </c>
      <c r="B11052" s="884" t="n">
        <v>21148</v>
      </c>
      <c r="C11052" s="885" t="s">
        <v>35660</v>
      </c>
      <c r="D11052" s="884" t="s">
        <v>28683</v>
      </c>
      <c r="E11052" s="884" t="s">
        <v>32764</v>
      </c>
      <c r="F11052" s="884" t="s">
        <v>32764</v>
      </c>
    </row>
    <row r="11053" customFormat="false" ht="15" hidden="false" customHeight="false" outlineLevel="0" collapsed="false">
      <c r="A11053" s="884" t="s">
        <v>28603</v>
      </c>
      <c r="B11053" s="884" t="n">
        <v>20984</v>
      </c>
      <c r="C11053" s="885" t="s">
        <v>35661</v>
      </c>
      <c r="D11053" s="884" t="s">
        <v>28683</v>
      </c>
      <c r="E11053" s="884" t="s">
        <v>35662</v>
      </c>
      <c r="F11053" s="884" t="s">
        <v>35662</v>
      </c>
    </row>
    <row r="11054" customFormat="false" ht="15" hidden="false" customHeight="false" outlineLevel="0" collapsed="false">
      <c r="A11054" s="884" t="s">
        <v>28603</v>
      </c>
      <c r="B11054" s="884" t="n">
        <v>13042</v>
      </c>
      <c r="C11054" s="885" t="s">
        <v>35663</v>
      </c>
      <c r="D11054" s="884" t="s">
        <v>28683</v>
      </c>
      <c r="E11054" s="884" t="s">
        <v>35664</v>
      </c>
      <c r="F11054" s="884" t="s">
        <v>35664</v>
      </c>
    </row>
    <row r="11055" customFormat="false" ht="15" hidden="false" customHeight="false" outlineLevel="0" collapsed="false">
      <c r="A11055" s="884" t="s">
        <v>28603</v>
      </c>
      <c r="B11055" s="884" t="n">
        <v>21150</v>
      </c>
      <c r="C11055" s="885" t="s">
        <v>35665</v>
      </c>
      <c r="D11055" s="884" t="s">
        <v>28683</v>
      </c>
      <c r="E11055" s="884" t="s">
        <v>19104</v>
      </c>
      <c r="F11055" s="884" t="s">
        <v>19104</v>
      </c>
    </row>
    <row r="11056" customFormat="false" ht="15" hidden="false" customHeight="false" outlineLevel="0" collapsed="false">
      <c r="A11056" s="884" t="s">
        <v>28603</v>
      </c>
      <c r="B11056" s="884" t="n">
        <v>13141</v>
      </c>
      <c r="C11056" s="885" t="s">
        <v>35666</v>
      </c>
      <c r="D11056" s="884" t="s">
        <v>28683</v>
      </c>
      <c r="E11056" s="884" t="s">
        <v>30425</v>
      </c>
      <c r="F11056" s="884" t="s">
        <v>30425</v>
      </c>
    </row>
    <row r="11057" customFormat="false" ht="15" hidden="false" customHeight="false" outlineLevel="0" collapsed="false">
      <c r="A11057" s="884" t="s">
        <v>28603</v>
      </c>
      <c r="B11057" s="884" t="n">
        <v>21151</v>
      </c>
      <c r="C11057" s="885" t="s">
        <v>35667</v>
      </c>
      <c r="D11057" s="884" t="s">
        <v>28683</v>
      </c>
      <c r="E11057" s="884" t="s">
        <v>35668</v>
      </c>
      <c r="F11057" s="884" t="s">
        <v>35668</v>
      </c>
    </row>
    <row r="11058" customFormat="false" ht="15" hidden="false" customHeight="false" outlineLevel="0" collapsed="false">
      <c r="A11058" s="884" t="s">
        <v>28603</v>
      </c>
      <c r="B11058" s="884" t="n">
        <v>13142</v>
      </c>
      <c r="C11058" s="885" t="s">
        <v>35669</v>
      </c>
      <c r="D11058" s="884" t="s">
        <v>28683</v>
      </c>
      <c r="E11058" s="884" t="s">
        <v>35670</v>
      </c>
      <c r="F11058" s="884" t="s">
        <v>35670</v>
      </c>
    </row>
    <row r="11059" customFormat="false" ht="15" hidden="false" customHeight="false" outlineLevel="0" collapsed="false">
      <c r="A11059" s="884" t="s">
        <v>28603</v>
      </c>
      <c r="B11059" s="884" t="n">
        <v>20994</v>
      </c>
      <c r="C11059" s="885" t="s">
        <v>35671</v>
      </c>
      <c r="D11059" s="884" t="s">
        <v>28683</v>
      </c>
      <c r="E11059" s="884" t="s">
        <v>35672</v>
      </c>
      <c r="F11059" s="884" t="s">
        <v>35672</v>
      </c>
    </row>
    <row r="11060" customFormat="false" ht="15" hidden="false" customHeight="false" outlineLevel="0" collapsed="false">
      <c r="A11060" s="884" t="s">
        <v>28603</v>
      </c>
      <c r="B11060" s="884" t="n">
        <v>7672</v>
      </c>
      <c r="C11060" s="885" t="s">
        <v>35673</v>
      </c>
      <c r="D11060" s="884" t="s">
        <v>28683</v>
      </c>
      <c r="E11060" s="884" t="s">
        <v>35674</v>
      </c>
      <c r="F11060" s="884" t="s">
        <v>35674</v>
      </c>
    </row>
    <row r="11061" customFormat="false" ht="15" hidden="false" customHeight="false" outlineLevel="0" collapsed="false">
      <c r="A11061" s="884" t="s">
        <v>28603</v>
      </c>
      <c r="B11061" s="884" t="n">
        <v>20995</v>
      </c>
      <c r="C11061" s="885" t="s">
        <v>35675</v>
      </c>
      <c r="D11061" s="884" t="s">
        <v>28683</v>
      </c>
      <c r="E11061" s="884" t="s">
        <v>35676</v>
      </c>
      <c r="F11061" s="884" t="s">
        <v>35676</v>
      </c>
    </row>
    <row r="11062" customFormat="false" ht="15" hidden="false" customHeight="false" outlineLevel="0" collapsed="false">
      <c r="A11062" s="884" t="s">
        <v>28603</v>
      </c>
      <c r="B11062" s="884" t="n">
        <v>7690</v>
      </c>
      <c r="C11062" s="885" t="s">
        <v>35677</v>
      </c>
      <c r="D11062" s="884" t="s">
        <v>28683</v>
      </c>
      <c r="E11062" s="884" t="s">
        <v>35678</v>
      </c>
      <c r="F11062" s="884" t="s">
        <v>35678</v>
      </c>
    </row>
    <row r="11063" customFormat="false" ht="15" hidden="false" customHeight="false" outlineLevel="0" collapsed="false">
      <c r="A11063" s="884" t="s">
        <v>28603</v>
      </c>
      <c r="B11063" s="884" t="n">
        <v>20980</v>
      </c>
      <c r="C11063" s="885" t="s">
        <v>35679</v>
      </c>
      <c r="D11063" s="884" t="s">
        <v>28683</v>
      </c>
      <c r="E11063" s="884" t="s">
        <v>35680</v>
      </c>
      <c r="F11063" s="884" t="s">
        <v>35680</v>
      </c>
    </row>
    <row r="11064" customFormat="false" ht="15" hidden="false" customHeight="false" outlineLevel="0" collapsed="false">
      <c r="A11064" s="884" t="s">
        <v>28603</v>
      </c>
      <c r="B11064" s="884" t="n">
        <v>7661</v>
      </c>
      <c r="C11064" s="885" t="s">
        <v>35681</v>
      </c>
      <c r="D11064" s="884" t="s">
        <v>28683</v>
      </c>
      <c r="E11064" s="884" t="s">
        <v>35682</v>
      </c>
      <c r="F11064" s="884" t="s">
        <v>35682</v>
      </c>
    </row>
    <row r="11065" customFormat="false" ht="15" hidden="false" customHeight="false" outlineLevel="0" collapsed="false">
      <c r="A11065" s="884" t="s">
        <v>28603</v>
      </c>
      <c r="B11065" s="884" t="n">
        <v>36365</v>
      </c>
      <c r="C11065" s="885" t="s">
        <v>35683</v>
      </c>
      <c r="D11065" s="884" t="s">
        <v>28683</v>
      </c>
      <c r="E11065" s="884" t="s">
        <v>20566</v>
      </c>
      <c r="F11065" s="884" t="s">
        <v>20566</v>
      </c>
    </row>
    <row r="11066" customFormat="false" ht="15" hidden="false" customHeight="false" outlineLevel="0" collapsed="false">
      <c r="A11066" s="884" t="s">
        <v>28603</v>
      </c>
      <c r="B11066" s="884" t="n">
        <v>41930</v>
      </c>
      <c r="C11066" s="885" t="s">
        <v>35684</v>
      </c>
      <c r="D11066" s="884" t="s">
        <v>28683</v>
      </c>
      <c r="E11066" s="884" t="s">
        <v>14690</v>
      </c>
      <c r="F11066" s="884" t="s">
        <v>14690</v>
      </c>
    </row>
    <row r="11067" customFormat="false" ht="15" hidden="false" customHeight="false" outlineLevel="0" collapsed="false">
      <c r="A11067" s="884" t="s">
        <v>28603</v>
      </c>
      <c r="B11067" s="884" t="n">
        <v>41931</v>
      </c>
      <c r="C11067" s="885" t="s">
        <v>35685</v>
      </c>
      <c r="D11067" s="884" t="s">
        <v>28683</v>
      </c>
      <c r="E11067" s="884" t="s">
        <v>35686</v>
      </c>
      <c r="F11067" s="884" t="s">
        <v>35686</v>
      </c>
    </row>
    <row r="11068" customFormat="false" ht="15" hidden="false" customHeight="false" outlineLevel="0" collapsed="false">
      <c r="A11068" s="884" t="s">
        <v>28603</v>
      </c>
      <c r="B11068" s="884" t="n">
        <v>41932</v>
      </c>
      <c r="C11068" s="885" t="s">
        <v>35687</v>
      </c>
      <c r="D11068" s="884" t="s">
        <v>28683</v>
      </c>
      <c r="E11068" s="884" t="s">
        <v>35688</v>
      </c>
      <c r="F11068" s="884" t="s">
        <v>35688</v>
      </c>
    </row>
    <row r="11069" customFormat="false" ht="15" hidden="false" customHeight="false" outlineLevel="0" collapsed="false">
      <c r="A11069" s="884" t="s">
        <v>28603</v>
      </c>
      <c r="B11069" s="884" t="n">
        <v>41933</v>
      </c>
      <c r="C11069" s="885" t="s">
        <v>35689</v>
      </c>
      <c r="D11069" s="884" t="s">
        <v>28683</v>
      </c>
      <c r="E11069" s="884" t="s">
        <v>35690</v>
      </c>
      <c r="F11069" s="884" t="s">
        <v>35690</v>
      </c>
    </row>
    <row r="11070" customFormat="false" ht="15" hidden="false" customHeight="false" outlineLevel="0" collapsed="false">
      <c r="A11070" s="884" t="s">
        <v>28603</v>
      </c>
      <c r="B11070" s="884" t="n">
        <v>41934</v>
      </c>
      <c r="C11070" s="885" t="s">
        <v>35691</v>
      </c>
      <c r="D11070" s="884" t="s">
        <v>28683</v>
      </c>
      <c r="E11070" s="884" t="s">
        <v>35692</v>
      </c>
      <c r="F11070" s="884" t="s">
        <v>35692</v>
      </c>
    </row>
    <row r="11071" customFormat="false" ht="15" hidden="false" customHeight="false" outlineLevel="0" collapsed="false">
      <c r="A11071" s="884" t="s">
        <v>28603</v>
      </c>
      <c r="B11071" s="884" t="n">
        <v>41936</v>
      </c>
      <c r="C11071" s="885" t="s">
        <v>35693</v>
      </c>
      <c r="D11071" s="884" t="s">
        <v>28683</v>
      </c>
      <c r="E11071" s="884" t="s">
        <v>21883</v>
      </c>
      <c r="F11071" s="884" t="s">
        <v>21883</v>
      </c>
    </row>
    <row r="11072" customFormat="false" ht="15" hidden="false" customHeight="false" outlineLevel="0" collapsed="false">
      <c r="A11072" s="884" t="s">
        <v>28603</v>
      </c>
      <c r="B11072" s="884" t="n">
        <v>7720</v>
      </c>
      <c r="C11072" s="885" t="s">
        <v>35694</v>
      </c>
      <c r="D11072" s="884" t="s">
        <v>28683</v>
      </c>
      <c r="E11072" s="884" t="s">
        <v>35695</v>
      </c>
      <c r="F11072" s="884" t="s">
        <v>35695</v>
      </c>
    </row>
    <row r="11073" customFormat="false" ht="15" hidden="false" customHeight="false" outlineLevel="0" collapsed="false">
      <c r="A11073" s="884" t="s">
        <v>28603</v>
      </c>
      <c r="B11073" s="884" t="n">
        <v>40335</v>
      </c>
      <c r="C11073" s="885" t="s">
        <v>35696</v>
      </c>
      <c r="D11073" s="884" t="s">
        <v>28683</v>
      </c>
      <c r="E11073" s="884" t="s">
        <v>35697</v>
      </c>
      <c r="F11073" s="884" t="s">
        <v>35697</v>
      </c>
    </row>
    <row r="11074" customFormat="false" ht="15" hidden="false" customHeight="false" outlineLevel="0" collapsed="false">
      <c r="A11074" s="884" t="s">
        <v>28603</v>
      </c>
      <c r="B11074" s="884" t="n">
        <v>7740</v>
      </c>
      <c r="C11074" s="885" t="s">
        <v>35698</v>
      </c>
      <c r="D11074" s="884" t="s">
        <v>28683</v>
      </c>
      <c r="E11074" s="884" t="s">
        <v>35699</v>
      </c>
      <c r="F11074" s="884" t="s">
        <v>35699</v>
      </c>
    </row>
    <row r="11075" customFormat="false" ht="15" hidden="false" customHeight="false" outlineLevel="0" collapsed="false">
      <c r="A11075" s="884" t="s">
        <v>28603</v>
      </c>
      <c r="B11075" s="884" t="n">
        <v>7741</v>
      </c>
      <c r="C11075" s="885" t="s">
        <v>35700</v>
      </c>
      <c r="D11075" s="884" t="s">
        <v>28683</v>
      </c>
      <c r="E11075" s="884" t="s">
        <v>17831</v>
      </c>
      <c r="F11075" s="884" t="s">
        <v>17831</v>
      </c>
    </row>
    <row r="11076" customFormat="false" ht="15" hidden="false" customHeight="false" outlineLevel="0" collapsed="false">
      <c r="A11076" s="884" t="s">
        <v>28603</v>
      </c>
      <c r="B11076" s="884" t="n">
        <v>7774</v>
      </c>
      <c r="C11076" s="885" t="s">
        <v>35701</v>
      </c>
      <c r="D11076" s="884" t="s">
        <v>28683</v>
      </c>
      <c r="E11076" s="884" t="s">
        <v>35702</v>
      </c>
      <c r="F11076" s="884" t="s">
        <v>35702</v>
      </c>
    </row>
    <row r="11077" customFormat="false" ht="15" hidden="false" customHeight="false" outlineLevel="0" collapsed="false">
      <c r="A11077" s="884" t="s">
        <v>28603</v>
      </c>
      <c r="B11077" s="884" t="n">
        <v>7744</v>
      </c>
      <c r="C11077" s="885" t="s">
        <v>35703</v>
      </c>
      <c r="D11077" s="884" t="s">
        <v>28683</v>
      </c>
      <c r="E11077" s="884" t="s">
        <v>35704</v>
      </c>
      <c r="F11077" s="884" t="s">
        <v>35704</v>
      </c>
    </row>
    <row r="11078" customFormat="false" ht="15" hidden="false" customHeight="false" outlineLevel="0" collapsed="false">
      <c r="A11078" s="884" t="s">
        <v>28603</v>
      </c>
      <c r="B11078" s="884" t="n">
        <v>7773</v>
      </c>
      <c r="C11078" s="885" t="s">
        <v>35705</v>
      </c>
      <c r="D11078" s="884" t="s">
        <v>28683</v>
      </c>
      <c r="E11078" s="884" t="s">
        <v>35706</v>
      </c>
      <c r="F11078" s="884" t="s">
        <v>35706</v>
      </c>
    </row>
    <row r="11079" customFormat="false" ht="15" hidden="false" customHeight="false" outlineLevel="0" collapsed="false">
      <c r="A11079" s="884" t="s">
        <v>28603</v>
      </c>
      <c r="B11079" s="884" t="n">
        <v>7754</v>
      </c>
      <c r="C11079" s="885" t="s">
        <v>35707</v>
      </c>
      <c r="D11079" s="884" t="s">
        <v>28683</v>
      </c>
      <c r="E11079" s="884" t="s">
        <v>35708</v>
      </c>
      <c r="F11079" s="884" t="s">
        <v>35708</v>
      </c>
    </row>
    <row r="11080" customFormat="false" ht="15" hidden="false" customHeight="false" outlineLevel="0" collapsed="false">
      <c r="A11080" s="884" t="s">
        <v>28603</v>
      </c>
      <c r="B11080" s="884" t="n">
        <v>7735</v>
      </c>
      <c r="C11080" s="885" t="s">
        <v>35709</v>
      </c>
      <c r="D11080" s="884" t="s">
        <v>28683</v>
      </c>
      <c r="E11080" s="884" t="s">
        <v>35710</v>
      </c>
      <c r="F11080" s="884" t="s">
        <v>35710</v>
      </c>
    </row>
    <row r="11081" customFormat="false" ht="15" hidden="false" customHeight="false" outlineLevel="0" collapsed="false">
      <c r="A11081" s="884" t="s">
        <v>28603</v>
      </c>
      <c r="B11081" s="884" t="n">
        <v>7755</v>
      </c>
      <c r="C11081" s="885" t="s">
        <v>35711</v>
      </c>
      <c r="D11081" s="884" t="s">
        <v>28683</v>
      </c>
      <c r="E11081" s="884" t="s">
        <v>35712</v>
      </c>
      <c r="F11081" s="884" t="s">
        <v>35712</v>
      </c>
    </row>
    <row r="11082" customFormat="false" ht="15" hidden="false" customHeight="false" outlineLevel="0" collapsed="false">
      <c r="A11082" s="884" t="s">
        <v>28603</v>
      </c>
      <c r="B11082" s="884" t="n">
        <v>7776</v>
      </c>
      <c r="C11082" s="885" t="s">
        <v>35713</v>
      </c>
      <c r="D11082" s="884" t="s">
        <v>28683</v>
      </c>
      <c r="E11082" s="884" t="s">
        <v>35714</v>
      </c>
      <c r="F11082" s="884" t="s">
        <v>35714</v>
      </c>
    </row>
    <row r="11083" customFormat="false" ht="15" hidden="false" customHeight="false" outlineLevel="0" collapsed="false">
      <c r="A11083" s="884" t="s">
        <v>28603</v>
      </c>
      <c r="B11083" s="884" t="n">
        <v>7743</v>
      </c>
      <c r="C11083" s="885" t="s">
        <v>35715</v>
      </c>
      <c r="D11083" s="884" t="s">
        <v>28683</v>
      </c>
      <c r="E11083" s="884" t="s">
        <v>35716</v>
      </c>
      <c r="F11083" s="884" t="s">
        <v>35716</v>
      </c>
    </row>
    <row r="11084" customFormat="false" ht="15" hidden="false" customHeight="false" outlineLevel="0" collapsed="false">
      <c r="A11084" s="884" t="s">
        <v>28603</v>
      </c>
      <c r="B11084" s="884" t="n">
        <v>7733</v>
      </c>
      <c r="C11084" s="885" t="s">
        <v>35717</v>
      </c>
      <c r="D11084" s="884" t="s">
        <v>28683</v>
      </c>
      <c r="E11084" s="884" t="s">
        <v>35718</v>
      </c>
      <c r="F11084" s="884" t="s">
        <v>35718</v>
      </c>
    </row>
    <row r="11085" customFormat="false" ht="15" hidden="false" customHeight="false" outlineLevel="0" collapsed="false">
      <c r="A11085" s="884" t="s">
        <v>28603</v>
      </c>
      <c r="B11085" s="884" t="n">
        <v>7775</v>
      </c>
      <c r="C11085" s="885" t="s">
        <v>35719</v>
      </c>
      <c r="D11085" s="884" t="s">
        <v>28683</v>
      </c>
      <c r="E11085" s="884" t="s">
        <v>35720</v>
      </c>
      <c r="F11085" s="884" t="s">
        <v>35720</v>
      </c>
    </row>
    <row r="11086" customFormat="false" ht="15" hidden="false" customHeight="false" outlineLevel="0" collapsed="false">
      <c r="A11086" s="884" t="s">
        <v>28603</v>
      </c>
      <c r="B11086" s="884" t="n">
        <v>7734</v>
      </c>
      <c r="C11086" s="885" t="s">
        <v>35721</v>
      </c>
      <c r="D11086" s="884" t="s">
        <v>28683</v>
      </c>
      <c r="E11086" s="884" t="s">
        <v>35722</v>
      </c>
      <c r="F11086" s="884" t="s">
        <v>35722</v>
      </c>
    </row>
    <row r="11087" customFormat="false" ht="15" hidden="false" customHeight="false" outlineLevel="0" collapsed="false">
      <c r="A11087" s="884" t="s">
        <v>28603</v>
      </c>
      <c r="B11087" s="884" t="n">
        <v>7753</v>
      </c>
      <c r="C11087" s="885" t="s">
        <v>35723</v>
      </c>
      <c r="D11087" s="884" t="s">
        <v>28683</v>
      </c>
      <c r="E11087" s="884" t="s">
        <v>35724</v>
      </c>
      <c r="F11087" s="884" t="s">
        <v>35724</v>
      </c>
    </row>
    <row r="11088" customFormat="false" ht="15" hidden="false" customHeight="false" outlineLevel="0" collapsed="false">
      <c r="A11088" s="884" t="s">
        <v>28603</v>
      </c>
      <c r="B11088" s="884" t="n">
        <v>13256</v>
      </c>
      <c r="C11088" s="885" t="s">
        <v>35725</v>
      </c>
      <c r="D11088" s="884" t="s">
        <v>28683</v>
      </c>
      <c r="E11088" s="884" t="s">
        <v>35726</v>
      </c>
      <c r="F11088" s="884" t="s">
        <v>35726</v>
      </c>
    </row>
    <row r="11089" customFormat="false" ht="15" hidden="false" customHeight="false" outlineLevel="0" collapsed="false">
      <c r="A11089" s="884" t="s">
        <v>28603</v>
      </c>
      <c r="B11089" s="884" t="n">
        <v>7757</v>
      </c>
      <c r="C11089" s="885" t="s">
        <v>35727</v>
      </c>
      <c r="D11089" s="884" t="s">
        <v>28683</v>
      </c>
      <c r="E11089" s="884" t="s">
        <v>35728</v>
      </c>
      <c r="F11089" s="884" t="s">
        <v>35728</v>
      </c>
    </row>
    <row r="11090" customFormat="false" ht="15" hidden="false" customHeight="false" outlineLevel="0" collapsed="false">
      <c r="A11090" s="884" t="s">
        <v>28603</v>
      </c>
      <c r="B11090" s="884" t="n">
        <v>7758</v>
      </c>
      <c r="C11090" s="885" t="s">
        <v>35729</v>
      </c>
      <c r="D11090" s="884" t="s">
        <v>28683</v>
      </c>
      <c r="E11090" s="884" t="s">
        <v>35730</v>
      </c>
      <c r="F11090" s="884" t="s">
        <v>35730</v>
      </c>
    </row>
    <row r="11091" customFormat="false" ht="15" hidden="false" customHeight="false" outlineLevel="0" collapsed="false">
      <c r="A11091" s="884" t="s">
        <v>28603</v>
      </c>
      <c r="B11091" s="884" t="n">
        <v>7759</v>
      </c>
      <c r="C11091" s="885" t="s">
        <v>35731</v>
      </c>
      <c r="D11091" s="884" t="s">
        <v>28683</v>
      </c>
      <c r="E11091" s="884" t="s">
        <v>35732</v>
      </c>
      <c r="F11091" s="884" t="s">
        <v>35732</v>
      </c>
    </row>
    <row r="11092" customFormat="false" ht="15" hidden="false" customHeight="false" outlineLevel="0" collapsed="false">
      <c r="A11092" s="884" t="s">
        <v>28603</v>
      </c>
      <c r="B11092" s="884" t="n">
        <v>40334</v>
      </c>
      <c r="C11092" s="885" t="s">
        <v>35733</v>
      </c>
      <c r="D11092" s="884" t="s">
        <v>28683</v>
      </c>
      <c r="E11092" s="884" t="s">
        <v>17330</v>
      </c>
      <c r="F11092" s="884" t="s">
        <v>17330</v>
      </c>
    </row>
    <row r="11093" customFormat="false" ht="15" hidden="false" customHeight="false" outlineLevel="0" collapsed="false">
      <c r="A11093" s="884" t="s">
        <v>28603</v>
      </c>
      <c r="B11093" s="884" t="n">
        <v>7745</v>
      </c>
      <c r="C11093" s="885" t="s">
        <v>35734</v>
      </c>
      <c r="D11093" s="884" t="s">
        <v>28683</v>
      </c>
      <c r="E11093" s="884" t="s">
        <v>35735</v>
      </c>
      <c r="F11093" s="884" t="s">
        <v>35735</v>
      </c>
    </row>
    <row r="11094" customFormat="false" ht="15" hidden="false" customHeight="false" outlineLevel="0" collapsed="false">
      <c r="A11094" s="884" t="s">
        <v>28603</v>
      </c>
      <c r="B11094" s="884" t="n">
        <v>7714</v>
      </c>
      <c r="C11094" s="885" t="s">
        <v>35736</v>
      </c>
      <c r="D11094" s="884" t="s">
        <v>28683</v>
      </c>
      <c r="E11094" s="884" t="s">
        <v>8708</v>
      </c>
      <c r="F11094" s="884" t="s">
        <v>8708</v>
      </c>
    </row>
    <row r="11095" customFormat="false" ht="15" hidden="false" customHeight="false" outlineLevel="0" collapsed="false">
      <c r="A11095" s="884" t="s">
        <v>28603</v>
      </c>
      <c r="B11095" s="884" t="n">
        <v>7725</v>
      </c>
      <c r="C11095" s="885" t="s">
        <v>35737</v>
      </c>
      <c r="D11095" s="884" t="s">
        <v>28683</v>
      </c>
      <c r="E11095" s="884" t="s">
        <v>35738</v>
      </c>
      <c r="F11095" s="884" t="s">
        <v>35738</v>
      </c>
    </row>
    <row r="11096" customFormat="false" ht="15" hidden="false" customHeight="false" outlineLevel="0" collapsed="false">
      <c r="A11096" s="884" t="s">
        <v>28603</v>
      </c>
      <c r="B11096" s="884" t="n">
        <v>7742</v>
      </c>
      <c r="C11096" s="885" t="s">
        <v>35739</v>
      </c>
      <c r="D11096" s="884" t="s">
        <v>28683</v>
      </c>
      <c r="E11096" s="884" t="s">
        <v>35740</v>
      </c>
      <c r="F11096" s="884" t="s">
        <v>35740</v>
      </c>
    </row>
    <row r="11097" customFormat="false" ht="15" hidden="false" customHeight="false" outlineLevel="0" collapsed="false">
      <c r="A11097" s="884" t="s">
        <v>28603</v>
      </c>
      <c r="B11097" s="884" t="n">
        <v>7750</v>
      </c>
      <c r="C11097" s="885" t="s">
        <v>35741</v>
      </c>
      <c r="D11097" s="884" t="s">
        <v>28683</v>
      </c>
      <c r="E11097" s="884" t="s">
        <v>35742</v>
      </c>
      <c r="F11097" s="884" t="s">
        <v>35742</v>
      </c>
    </row>
    <row r="11098" customFormat="false" ht="15" hidden="false" customHeight="false" outlineLevel="0" collapsed="false">
      <c r="A11098" s="884" t="s">
        <v>28603</v>
      </c>
      <c r="B11098" s="884" t="n">
        <v>7756</v>
      </c>
      <c r="C11098" s="885" t="s">
        <v>35743</v>
      </c>
      <c r="D11098" s="884" t="s">
        <v>28683</v>
      </c>
      <c r="E11098" s="884" t="s">
        <v>35744</v>
      </c>
      <c r="F11098" s="884" t="s">
        <v>35744</v>
      </c>
    </row>
    <row r="11099" customFormat="false" ht="15" hidden="false" customHeight="false" outlineLevel="0" collapsed="false">
      <c r="A11099" s="884" t="s">
        <v>28603</v>
      </c>
      <c r="B11099" s="884" t="n">
        <v>7765</v>
      </c>
      <c r="C11099" s="885" t="s">
        <v>35745</v>
      </c>
      <c r="D11099" s="884" t="s">
        <v>28683</v>
      </c>
      <c r="E11099" s="884" t="s">
        <v>35746</v>
      </c>
      <c r="F11099" s="884" t="s">
        <v>35746</v>
      </c>
    </row>
    <row r="11100" customFormat="false" ht="15" hidden="false" customHeight="false" outlineLevel="0" collapsed="false">
      <c r="A11100" s="884" t="s">
        <v>28603</v>
      </c>
      <c r="B11100" s="884" t="n">
        <v>12569</v>
      </c>
      <c r="C11100" s="885" t="s">
        <v>35747</v>
      </c>
      <c r="D11100" s="884" t="s">
        <v>28683</v>
      </c>
      <c r="E11100" s="884" t="s">
        <v>14823</v>
      </c>
      <c r="F11100" s="884" t="s">
        <v>14823</v>
      </c>
    </row>
    <row r="11101" customFormat="false" ht="15" hidden="false" customHeight="false" outlineLevel="0" collapsed="false">
      <c r="A11101" s="884" t="s">
        <v>28603</v>
      </c>
      <c r="B11101" s="884" t="n">
        <v>7766</v>
      </c>
      <c r="C11101" s="885" t="s">
        <v>35748</v>
      </c>
      <c r="D11101" s="884" t="s">
        <v>28683</v>
      </c>
      <c r="E11101" s="884" t="s">
        <v>35749</v>
      </c>
      <c r="F11101" s="884" t="s">
        <v>35749</v>
      </c>
    </row>
    <row r="11102" customFormat="false" ht="15" hidden="false" customHeight="false" outlineLevel="0" collapsed="false">
      <c r="A11102" s="884" t="s">
        <v>28603</v>
      </c>
      <c r="B11102" s="884" t="n">
        <v>7767</v>
      </c>
      <c r="C11102" s="885" t="s">
        <v>35750</v>
      </c>
      <c r="D11102" s="884" t="s">
        <v>28683</v>
      </c>
      <c r="E11102" s="884" t="s">
        <v>35751</v>
      </c>
      <c r="F11102" s="884" t="s">
        <v>35751</v>
      </c>
    </row>
    <row r="11103" customFormat="false" ht="15" hidden="false" customHeight="false" outlineLevel="0" collapsed="false">
      <c r="A11103" s="884" t="s">
        <v>28603</v>
      </c>
      <c r="B11103" s="884" t="n">
        <v>7727</v>
      </c>
      <c r="C11103" s="885" t="s">
        <v>35752</v>
      </c>
      <c r="D11103" s="884" t="s">
        <v>28683</v>
      </c>
      <c r="E11103" s="884" t="s">
        <v>35753</v>
      </c>
      <c r="F11103" s="884" t="s">
        <v>35753</v>
      </c>
    </row>
    <row r="11104" customFormat="false" ht="15" hidden="false" customHeight="false" outlineLevel="0" collapsed="false">
      <c r="A11104" s="884" t="s">
        <v>28603</v>
      </c>
      <c r="B11104" s="884" t="n">
        <v>7760</v>
      </c>
      <c r="C11104" s="885" t="s">
        <v>35754</v>
      </c>
      <c r="D11104" s="884" t="s">
        <v>28683</v>
      </c>
      <c r="E11104" s="884" t="s">
        <v>35755</v>
      </c>
      <c r="F11104" s="884" t="s">
        <v>35755</v>
      </c>
    </row>
    <row r="11105" customFormat="false" ht="15" hidden="false" customHeight="false" outlineLevel="0" collapsed="false">
      <c r="A11105" s="884" t="s">
        <v>28603</v>
      </c>
      <c r="B11105" s="884" t="n">
        <v>7761</v>
      </c>
      <c r="C11105" s="885" t="s">
        <v>35756</v>
      </c>
      <c r="D11105" s="884" t="s">
        <v>28683</v>
      </c>
      <c r="E11105" s="884" t="s">
        <v>35757</v>
      </c>
      <c r="F11105" s="884" t="s">
        <v>35757</v>
      </c>
    </row>
    <row r="11106" customFormat="false" ht="15" hidden="false" customHeight="false" outlineLevel="0" collapsed="false">
      <c r="A11106" s="884" t="s">
        <v>28603</v>
      </c>
      <c r="B11106" s="884" t="n">
        <v>7752</v>
      </c>
      <c r="C11106" s="885" t="s">
        <v>35758</v>
      </c>
      <c r="D11106" s="884" t="s">
        <v>28683</v>
      </c>
      <c r="E11106" s="884" t="s">
        <v>35759</v>
      </c>
      <c r="F11106" s="884" t="s">
        <v>35759</v>
      </c>
    </row>
    <row r="11107" customFormat="false" ht="15" hidden="false" customHeight="false" outlineLevel="0" collapsed="false">
      <c r="A11107" s="884" t="s">
        <v>28603</v>
      </c>
      <c r="B11107" s="884" t="n">
        <v>7762</v>
      </c>
      <c r="C11107" s="885" t="s">
        <v>35760</v>
      </c>
      <c r="D11107" s="884" t="s">
        <v>28683</v>
      </c>
      <c r="E11107" s="884" t="s">
        <v>35761</v>
      </c>
      <c r="F11107" s="884" t="s">
        <v>35761</v>
      </c>
    </row>
    <row r="11108" customFormat="false" ht="15" hidden="false" customHeight="false" outlineLevel="0" collapsed="false">
      <c r="A11108" s="884" t="s">
        <v>28603</v>
      </c>
      <c r="B11108" s="884" t="n">
        <v>7722</v>
      </c>
      <c r="C11108" s="885" t="s">
        <v>35762</v>
      </c>
      <c r="D11108" s="884" t="s">
        <v>28683</v>
      </c>
      <c r="E11108" s="884" t="s">
        <v>35763</v>
      </c>
      <c r="F11108" s="884" t="s">
        <v>35763</v>
      </c>
    </row>
    <row r="11109" customFormat="false" ht="15" hidden="false" customHeight="false" outlineLevel="0" collapsed="false">
      <c r="A11109" s="884" t="s">
        <v>28603</v>
      </c>
      <c r="B11109" s="884" t="n">
        <v>7763</v>
      </c>
      <c r="C11109" s="885" t="s">
        <v>35764</v>
      </c>
      <c r="D11109" s="884" t="s">
        <v>28683</v>
      </c>
      <c r="E11109" s="884" t="s">
        <v>35765</v>
      </c>
      <c r="F11109" s="884" t="s">
        <v>35765</v>
      </c>
    </row>
    <row r="11110" customFormat="false" ht="15" hidden="false" customHeight="false" outlineLevel="0" collapsed="false">
      <c r="A11110" s="884" t="s">
        <v>28603</v>
      </c>
      <c r="B11110" s="884" t="n">
        <v>7764</v>
      </c>
      <c r="C11110" s="885" t="s">
        <v>35766</v>
      </c>
      <c r="D11110" s="884" t="s">
        <v>28683</v>
      </c>
      <c r="E11110" s="884" t="s">
        <v>35767</v>
      </c>
      <c r="F11110" s="884" t="s">
        <v>35767</v>
      </c>
    </row>
    <row r="11111" customFormat="false" ht="15" hidden="false" customHeight="false" outlineLevel="0" collapsed="false">
      <c r="A11111" s="884" t="s">
        <v>28603</v>
      </c>
      <c r="B11111" s="884" t="n">
        <v>12572</v>
      </c>
      <c r="C11111" s="885" t="s">
        <v>35768</v>
      </c>
      <c r="D11111" s="884" t="s">
        <v>28683</v>
      </c>
      <c r="E11111" s="884" t="s">
        <v>35769</v>
      </c>
      <c r="F11111" s="884" t="s">
        <v>35769</v>
      </c>
    </row>
    <row r="11112" customFormat="false" ht="15" hidden="false" customHeight="false" outlineLevel="0" collapsed="false">
      <c r="A11112" s="884" t="s">
        <v>28603</v>
      </c>
      <c r="B11112" s="884" t="n">
        <v>12573</v>
      </c>
      <c r="C11112" s="885" t="s">
        <v>35770</v>
      </c>
      <c r="D11112" s="884" t="s">
        <v>28683</v>
      </c>
      <c r="E11112" s="884" t="s">
        <v>35771</v>
      </c>
      <c r="F11112" s="884" t="s">
        <v>35771</v>
      </c>
    </row>
    <row r="11113" customFormat="false" ht="15" hidden="false" customHeight="false" outlineLevel="0" collapsed="false">
      <c r="A11113" s="884" t="s">
        <v>28603</v>
      </c>
      <c r="B11113" s="884" t="n">
        <v>12574</v>
      </c>
      <c r="C11113" s="885" t="s">
        <v>35772</v>
      </c>
      <c r="D11113" s="884" t="s">
        <v>28683</v>
      </c>
      <c r="E11113" s="884" t="s">
        <v>35773</v>
      </c>
      <c r="F11113" s="884" t="s">
        <v>35773</v>
      </c>
    </row>
    <row r="11114" customFormat="false" ht="15" hidden="false" customHeight="false" outlineLevel="0" collapsed="false">
      <c r="A11114" s="884" t="s">
        <v>28603</v>
      </c>
      <c r="B11114" s="884" t="n">
        <v>12575</v>
      </c>
      <c r="C11114" s="885" t="s">
        <v>35774</v>
      </c>
      <c r="D11114" s="884" t="s">
        <v>28683</v>
      </c>
      <c r="E11114" s="884" t="s">
        <v>35775</v>
      </c>
      <c r="F11114" s="884" t="s">
        <v>35775</v>
      </c>
    </row>
    <row r="11115" customFormat="false" ht="15" hidden="false" customHeight="false" outlineLevel="0" collapsed="false">
      <c r="A11115" s="884" t="s">
        <v>28603</v>
      </c>
      <c r="B11115" s="884" t="n">
        <v>12576</v>
      </c>
      <c r="C11115" s="885" t="s">
        <v>35776</v>
      </c>
      <c r="D11115" s="884" t="s">
        <v>28683</v>
      </c>
      <c r="E11115" s="884" t="s">
        <v>35777</v>
      </c>
      <c r="F11115" s="884" t="s">
        <v>35777</v>
      </c>
    </row>
    <row r="11116" customFormat="false" ht="15" hidden="false" customHeight="false" outlineLevel="0" collapsed="false">
      <c r="A11116" s="884" t="s">
        <v>28603</v>
      </c>
      <c r="B11116" s="884" t="n">
        <v>12577</v>
      </c>
      <c r="C11116" s="885" t="s">
        <v>35778</v>
      </c>
      <c r="D11116" s="884" t="s">
        <v>28683</v>
      </c>
      <c r="E11116" s="884" t="s">
        <v>35779</v>
      </c>
      <c r="F11116" s="884" t="s">
        <v>35779</v>
      </c>
    </row>
    <row r="11117" customFormat="false" ht="15" hidden="false" customHeight="false" outlineLevel="0" collapsed="false">
      <c r="A11117" s="884" t="s">
        <v>28603</v>
      </c>
      <c r="B11117" s="884" t="n">
        <v>12578</v>
      </c>
      <c r="C11117" s="885" t="s">
        <v>35780</v>
      </c>
      <c r="D11117" s="884" t="s">
        <v>28683</v>
      </c>
      <c r="E11117" s="884" t="s">
        <v>35781</v>
      </c>
      <c r="F11117" s="884" t="s">
        <v>35781</v>
      </c>
    </row>
    <row r="11118" customFormat="false" ht="15" hidden="false" customHeight="false" outlineLevel="0" collapsed="false">
      <c r="A11118" s="884" t="s">
        <v>28603</v>
      </c>
      <c r="B11118" s="884" t="n">
        <v>12579</v>
      </c>
      <c r="C11118" s="885" t="s">
        <v>35782</v>
      </c>
      <c r="D11118" s="884" t="s">
        <v>28683</v>
      </c>
      <c r="E11118" s="884" t="s">
        <v>34991</v>
      </c>
      <c r="F11118" s="884" t="s">
        <v>34991</v>
      </c>
    </row>
    <row r="11119" customFormat="false" ht="15" hidden="false" customHeight="false" outlineLevel="0" collapsed="false">
      <c r="A11119" s="884" t="s">
        <v>28603</v>
      </c>
      <c r="B11119" s="884" t="n">
        <v>12580</v>
      </c>
      <c r="C11119" s="885" t="s">
        <v>35783</v>
      </c>
      <c r="D11119" s="884" t="s">
        <v>28683</v>
      </c>
      <c r="E11119" s="884" t="s">
        <v>35784</v>
      </c>
      <c r="F11119" s="884" t="s">
        <v>35784</v>
      </c>
    </row>
    <row r="11120" customFormat="false" ht="15" hidden="false" customHeight="false" outlineLevel="0" collapsed="false">
      <c r="A11120" s="884" t="s">
        <v>28603</v>
      </c>
      <c r="B11120" s="884" t="n">
        <v>12581</v>
      </c>
      <c r="C11120" s="885" t="s">
        <v>35785</v>
      </c>
      <c r="D11120" s="884" t="s">
        <v>28683</v>
      </c>
      <c r="E11120" s="884" t="s">
        <v>35786</v>
      </c>
      <c r="F11120" s="884" t="s">
        <v>35786</v>
      </c>
    </row>
    <row r="11121" customFormat="false" ht="15" hidden="false" customHeight="false" outlineLevel="0" collapsed="false">
      <c r="A11121" s="884" t="s">
        <v>28603</v>
      </c>
      <c r="B11121" s="884" t="n">
        <v>41785</v>
      </c>
      <c r="C11121" s="885" t="s">
        <v>35787</v>
      </c>
      <c r="D11121" s="884" t="s">
        <v>28683</v>
      </c>
      <c r="E11121" s="884" t="s">
        <v>35788</v>
      </c>
      <c r="F11121" s="884" t="s">
        <v>35788</v>
      </c>
    </row>
    <row r="11122" customFormat="false" ht="15" hidden="false" customHeight="false" outlineLevel="0" collapsed="false">
      <c r="A11122" s="884" t="s">
        <v>28603</v>
      </c>
      <c r="B11122" s="884" t="n">
        <v>41781</v>
      </c>
      <c r="C11122" s="885" t="s">
        <v>35789</v>
      </c>
      <c r="D11122" s="884" t="s">
        <v>28683</v>
      </c>
      <c r="E11122" s="884" t="s">
        <v>35790</v>
      </c>
      <c r="F11122" s="884" t="s">
        <v>35790</v>
      </c>
    </row>
    <row r="11123" customFormat="false" ht="15" hidden="false" customHeight="false" outlineLevel="0" collapsed="false">
      <c r="A11123" s="884" t="s">
        <v>28603</v>
      </c>
      <c r="B11123" s="884" t="n">
        <v>41783</v>
      </c>
      <c r="C11123" s="885" t="s">
        <v>35791</v>
      </c>
      <c r="D11123" s="884" t="s">
        <v>28683</v>
      </c>
      <c r="E11123" s="884" t="s">
        <v>35792</v>
      </c>
      <c r="F11123" s="884" t="s">
        <v>35792</v>
      </c>
    </row>
    <row r="11124" customFormat="false" ht="15" hidden="false" customHeight="false" outlineLevel="0" collapsed="false">
      <c r="A11124" s="884" t="s">
        <v>28603</v>
      </c>
      <c r="B11124" s="884" t="n">
        <v>41786</v>
      </c>
      <c r="C11124" s="885" t="s">
        <v>35793</v>
      </c>
      <c r="D11124" s="884" t="s">
        <v>28683</v>
      </c>
      <c r="E11124" s="884" t="s">
        <v>35794</v>
      </c>
      <c r="F11124" s="884" t="s">
        <v>35794</v>
      </c>
    </row>
    <row r="11125" customFormat="false" ht="15" hidden="false" customHeight="false" outlineLevel="0" collapsed="false">
      <c r="A11125" s="884" t="s">
        <v>28603</v>
      </c>
      <c r="B11125" s="884" t="n">
        <v>41779</v>
      </c>
      <c r="C11125" s="885" t="s">
        <v>35795</v>
      </c>
      <c r="D11125" s="884" t="s">
        <v>28683</v>
      </c>
      <c r="E11125" s="884" t="s">
        <v>35796</v>
      </c>
      <c r="F11125" s="884" t="s">
        <v>35796</v>
      </c>
    </row>
    <row r="11126" customFormat="false" ht="15" hidden="false" customHeight="false" outlineLevel="0" collapsed="false">
      <c r="A11126" s="884" t="s">
        <v>28603</v>
      </c>
      <c r="B11126" s="884" t="n">
        <v>41780</v>
      </c>
      <c r="C11126" s="885" t="s">
        <v>35797</v>
      </c>
      <c r="D11126" s="884" t="s">
        <v>28683</v>
      </c>
      <c r="E11126" s="884" t="s">
        <v>35798</v>
      </c>
      <c r="F11126" s="884" t="s">
        <v>35798</v>
      </c>
    </row>
    <row r="11127" customFormat="false" ht="15" hidden="false" customHeight="false" outlineLevel="0" collapsed="false">
      <c r="A11127" s="884" t="s">
        <v>28603</v>
      </c>
      <c r="B11127" s="884" t="n">
        <v>41782</v>
      </c>
      <c r="C11127" s="885" t="s">
        <v>35799</v>
      </c>
      <c r="D11127" s="884" t="s">
        <v>28683</v>
      </c>
      <c r="E11127" s="884" t="s">
        <v>35800</v>
      </c>
      <c r="F11127" s="884" t="s">
        <v>35800</v>
      </c>
    </row>
    <row r="11128" customFormat="false" ht="15" hidden="false" customHeight="false" outlineLevel="0" collapsed="false">
      <c r="A11128" s="884" t="s">
        <v>28603</v>
      </c>
      <c r="B11128" s="884" t="n">
        <v>38130</v>
      </c>
      <c r="C11128" s="885" t="s">
        <v>35801</v>
      </c>
      <c r="D11128" s="884" t="s">
        <v>28683</v>
      </c>
      <c r="E11128" s="884" t="s">
        <v>18813</v>
      </c>
      <c r="F11128" s="884" t="s">
        <v>18813</v>
      </c>
    </row>
    <row r="11129" customFormat="false" ht="15" hidden="false" customHeight="false" outlineLevel="0" collapsed="false">
      <c r="A11129" s="884" t="s">
        <v>28603</v>
      </c>
      <c r="B11129" s="884" t="n">
        <v>21123</v>
      </c>
      <c r="C11129" s="885" t="s">
        <v>35802</v>
      </c>
      <c r="D11129" s="884" t="s">
        <v>28683</v>
      </c>
      <c r="E11129" s="884" t="s">
        <v>15748</v>
      </c>
      <c r="F11129" s="884" t="s">
        <v>15748</v>
      </c>
    </row>
    <row r="11130" customFormat="false" ht="15" hidden="false" customHeight="false" outlineLevel="0" collapsed="false">
      <c r="A11130" s="884" t="s">
        <v>28603</v>
      </c>
      <c r="B11130" s="884" t="n">
        <v>21124</v>
      </c>
      <c r="C11130" s="885" t="s">
        <v>35803</v>
      </c>
      <c r="D11130" s="884" t="s">
        <v>28683</v>
      </c>
      <c r="E11130" s="884" t="s">
        <v>33814</v>
      </c>
      <c r="F11130" s="884" t="s">
        <v>33814</v>
      </c>
    </row>
    <row r="11131" customFormat="false" ht="15" hidden="false" customHeight="false" outlineLevel="0" collapsed="false">
      <c r="A11131" s="884" t="s">
        <v>28603</v>
      </c>
      <c r="B11131" s="884" t="n">
        <v>21125</v>
      </c>
      <c r="C11131" s="885" t="s">
        <v>35804</v>
      </c>
      <c r="D11131" s="884" t="s">
        <v>28683</v>
      </c>
      <c r="E11131" s="884" t="s">
        <v>20029</v>
      </c>
      <c r="F11131" s="884" t="s">
        <v>20029</v>
      </c>
    </row>
    <row r="11132" customFormat="false" ht="15" hidden="false" customHeight="false" outlineLevel="0" collapsed="false">
      <c r="A11132" s="884" t="s">
        <v>28603</v>
      </c>
      <c r="B11132" s="884" t="n">
        <v>38028</v>
      </c>
      <c r="C11132" s="885" t="s">
        <v>35805</v>
      </c>
      <c r="D11132" s="884" t="s">
        <v>28683</v>
      </c>
      <c r="E11132" s="884" t="s">
        <v>16385</v>
      </c>
      <c r="F11132" s="884" t="s">
        <v>16385</v>
      </c>
    </row>
    <row r="11133" customFormat="false" ht="15" hidden="false" customHeight="false" outlineLevel="0" collapsed="false">
      <c r="A11133" s="884" t="s">
        <v>28603</v>
      </c>
      <c r="B11133" s="884" t="n">
        <v>38029</v>
      </c>
      <c r="C11133" s="885" t="s">
        <v>35806</v>
      </c>
      <c r="D11133" s="884" t="s">
        <v>28683</v>
      </c>
      <c r="E11133" s="884" t="s">
        <v>35807</v>
      </c>
      <c r="F11133" s="884" t="s">
        <v>35807</v>
      </c>
    </row>
    <row r="11134" customFormat="false" ht="15" hidden="false" customHeight="false" outlineLevel="0" collapsed="false">
      <c r="A11134" s="884" t="s">
        <v>28603</v>
      </c>
      <c r="B11134" s="884" t="n">
        <v>38030</v>
      </c>
      <c r="C11134" s="885" t="s">
        <v>35808</v>
      </c>
      <c r="D11134" s="884" t="s">
        <v>28683</v>
      </c>
      <c r="E11134" s="884" t="s">
        <v>35809</v>
      </c>
      <c r="F11134" s="884" t="s">
        <v>35809</v>
      </c>
    </row>
    <row r="11135" customFormat="false" ht="15" hidden="false" customHeight="false" outlineLevel="0" collapsed="false">
      <c r="A11135" s="884" t="s">
        <v>28603</v>
      </c>
      <c r="B11135" s="884" t="n">
        <v>38031</v>
      </c>
      <c r="C11135" s="885" t="s">
        <v>35810</v>
      </c>
      <c r="D11135" s="884" t="s">
        <v>28683</v>
      </c>
      <c r="E11135" s="884" t="s">
        <v>35811</v>
      </c>
      <c r="F11135" s="884" t="s">
        <v>35811</v>
      </c>
    </row>
    <row r="11136" customFormat="false" ht="23.25" hidden="false" customHeight="false" outlineLevel="0" collapsed="false">
      <c r="A11136" s="884" t="s">
        <v>28603</v>
      </c>
      <c r="B11136" s="884" t="n">
        <v>39749</v>
      </c>
      <c r="C11136" s="885" t="s">
        <v>35812</v>
      </c>
      <c r="D11136" s="884" t="s">
        <v>28683</v>
      </c>
      <c r="E11136" s="884" t="s">
        <v>35813</v>
      </c>
      <c r="F11136" s="884" t="s">
        <v>35813</v>
      </c>
    </row>
    <row r="11137" customFormat="false" ht="23.25" hidden="false" customHeight="false" outlineLevel="0" collapsed="false">
      <c r="A11137" s="884" t="s">
        <v>28603</v>
      </c>
      <c r="B11137" s="884" t="n">
        <v>39751</v>
      </c>
      <c r="C11137" s="885" t="s">
        <v>35814</v>
      </c>
      <c r="D11137" s="884" t="s">
        <v>28683</v>
      </c>
      <c r="E11137" s="884" t="s">
        <v>35815</v>
      </c>
      <c r="F11137" s="884" t="s">
        <v>35815</v>
      </c>
    </row>
    <row r="11138" customFormat="false" ht="23.25" hidden="false" customHeight="false" outlineLevel="0" collapsed="false">
      <c r="A11138" s="884" t="s">
        <v>28603</v>
      </c>
      <c r="B11138" s="884" t="n">
        <v>39750</v>
      </c>
      <c r="C11138" s="885" t="s">
        <v>35816</v>
      </c>
      <c r="D11138" s="884" t="s">
        <v>28683</v>
      </c>
      <c r="E11138" s="884" t="s">
        <v>35817</v>
      </c>
      <c r="F11138" s="884" t="s">
        <v>35817</v>
      </c>
    </row>
    <row r="11139" customFormat="false" ht="23.25" hidden="false" customHeight="false" outlineLevel="0" collapsed="false">
      <c r="A11139" s="884" t="s">
        <v>28603</v>
      </c>
      <c r="B11139" s="884" t="n">
        <v>39747</v>
      </c>
      <c r="C11139" s="885" t="s">
        <v>35818</v>
      </c>
      <c r="D11139" s="884" t="s">
        <v>28683</v>
      </c>
      <c r="E11139" s="884" t="s">
        <v>16752</v>
      </c>
      <c r="F11139" s="884" t="s">
        <v>16752</v>
      </c>
    </row>
    <row r="11140" customFormat="false" ht="23.25" hidden="false" customHeight="false" outlineLevel="0" collapsed="false">
      <c r="A11140" s="884" t="s">
        <v>28603</v>
      </c>
      <c r="B11140" s="884" t="n">
        <v>39753</v>
      </c>
      <c r="C11140" s="885" t="s">
        <v>35819</v>
      </c>
      <c r="D11140" s="884" t="s">
        <v>28683</v>
      </c>
      <c r="E11140" s="884" t="s">
        <v>35820</v>
      </c>
      <c r="F11140" s="884" t="s">
        <v>35820</v>
      </c>
    </row>
    <row r="11141" customFormat="false" ht="23.25" hidden="false" customHeight="false" outlineLevel="0" collapsed="false">
      <c r="A11141" s="884" t="s">
        <v>28603</v>
      </c>
      <c r="B11141" s="884" t="n">
        <v>39754</v>
      </c>
      <c r="C11141" s="885" t="s">
        <v>35821</v>
      </c>
      <c r="D11141" s="884" t="s">
        <v>28683</v>
      </c>
      <c r="E11141" s="884" t="s">
        <v>35822</v>
      </c>
      <c r="F11141" s="884" t="s">
        <v>35822</v>
      </c>
    </row>
    <row r="11142" customFormat="false" ht="23.25" hidden="false" customHeight="false" outlineLevel="0" collapsed="false">
      <c r="A11142" s="884" t="s">
        <v>28603</v>
      </c>
      <c r="B11142" s="884" t="n">
        <v>39748</v>
      </c>
      <c r="C11142" s="885" t="s">
        <v>35823</v>
      </c>
      <c r="D11142" s="884" t="s">
        <v>28683</v>
      </c>
      <c r="E11142" s="884" t="s">
        <v>35824</v>
      </c>
      <c r="F11142" s="884" t="s">
        <v>35824</v>
      </c>
    </row>
    <row r="11143" customFormat="false" ht="23.25" hidden="false" customHeight="false" outlineLevel="0" collapsed="false">
      <c r="A11143" s="884" t="s">
        <v>28603</v>
      </c>
      <c r="B11143" s="884" t="n">
        <v>39755</v>
      </c>
      <c r="C11143" s="885" t="s">
        <v>35825</v>
      </c>
      <c r="D11143" s="884" t="s">
        <v>28683</v>
      </c>
      <c r="E11143" s="884" t="s">
        <v>35826</v>
      </c>
      <c r="F11143" s="884" t="s">
        <v>35826</v>
      </c>
    </row>
    <row r="11144" customFormat="false" ht="15" hidden="false" customHeight="false" outlineLevel="0" collapsed="false">
      <c r="A11144" s="884" t="s">
        <v>28603</v>
      </c>
      <c r="B11144" s="884" t="n">
        <v>12742</v>
      </c>
      <c r="C11144" s="885" t="s">
        <v>35827</v>
      </c>
      <c r="D11144" s="884" t="s">
        <v>28683</v>
      </c>
      <c r="E11144" s="884" t="s">
        <v>35828</v>
      </c>
      <c r="F11144" s="884" t="s">
        <v>35828</v>
      </c>
    </row>
    <row r="11145" customFormat="false" ht="15" hidden="false" customHeight="false" outlineLevel="0" collapsed="false">
      <c r="A11145" s="884" t="s">
        <v>28603</v>
      </c>
      <c r="B11145" s="884" t="n">
        <v>12713</v>
      </c>
      <c r="C11145" s="885" t="s">
        <v>35829</v>
      </c>
      <c r="D11145" s="884" t="s">
        <v>28683</v>
      </c>
      <c r="E11145" s="884" t="s">
        <v>8848</v>
      </c>
      <c r="F11145" s="884" t="s">
        <v>8848</v>
      </c>
    </row>
    <row r="11146" customFormat="false" ht="15" hidden="false" customHeight="false" outlineLevel="0" collapsed="false">
      <c r="A11146" s="884" t="s">
        <v>28603</v>
      </c>
      <c r="B11146" s="884" t="n">
        <v>12743</v>
      </c>
      <c r="C11146" s="885" t="s">
        <v>35830</v>
      </c>
      <c r="D11146" s="884" t="s">
        <v>28683</v>
      </c>
      <c r="E11146" s="884" t="s">
        <v>11080</v>
      </c>
      <c r="F11146" s="884" t="s">
        <v>11080</v>
      </c>
    </row>
    <row r="11147" customFormat="false" ht="15" hidden="false" customHeight="false" outlineLevel="0" collapsed="false">
      <c r="A11147" s="884" t="s">
        <v>28603</v>
      </c>
      <c r="B11147" s="884" t="n">
        <v>12744</v>
      </c>
      <c r="C11147" s="885" t="s">
        <v>35831</v>
      </c>
      <c r="D11147" s="884" t="s">
        <v>28683</v>
      </c>
      <c r="E11147" s="884" t="s">
        <v>35832</v>
      </c>
      <c r="F11147" s="884" t="s">
        <v>35832</v>
      </c>
    </row>
    <row r="11148" customFormat="false" ht="15" hidden="false" customHeight="false" outlineLevel="0" collapsed="false">
      <c r="A11148" s="884" t="s">
        <v>28603</v>
      </c>
      <c r="B11148" s="884" t="n">
        <v>12745</v>
      </c>
      <c r="C11148" s="885" t="s">
        <v>35833</v>
      </c>
      <c r="D11148" s="884" t="s">
        <v>28683</v>
      </c>
      <c r="E11148" s="884" t="s">
        <v>35834</v>
      </c>
      <c r="F11148" s="884" t="s">
        <v>35834</v>
      </c>
    </row>
    <row r="11149" customFormat="false" ht="15" hidden="false" customHeight="false" outlineLevel="0" collapsed="false">
      <c r="A11149" s="884" t="s">
        <v>28603</v>
      </c>
      <c r="B11149" s="884" t="n">
        <v>12746</v>
      </c>
      <c r="C11149" s="885" t="s">
        <v>35835</v>
      </c>
      <c r="D11149" s="884" t="s">
        <v>28683</v>
      </c>
      <c r="E11149" s="884" t="s">
        <v>35836</v>
      </c>
      <c r="F11149" s="884" t="s">
        <v>35836</v>
      </c>
    </row>
    <row r="11150" customFormat="false" ht="15" hidden="false" customHeight="false" outlineLevel="0" collapsed="false">
      <c r="A11150" s="884" t="s">
        <v>28603</v>
      </c>
      <c r="B11150" s="884" t="n">
        <v>12747</v>
      </c>
      <c r="C11150" s="885" t="s">
        <v>35837</v>
      </c>
      <c r="D11150" s="884" t="s">
        <v>28683</v>
      </c>
      <c r="E11150" s="884" t="s">
        <v>35838</v>
      </c>
      <c r="F11150" s="884" t="s">
        <v>35838</v>
      </c>
    </row>
    <row r="11151" customFormat="false" ht="15" hidden="false" customHeight="false" outlineLevel="0" collapsed="false">
      <c r="A11151" s="884" t="s">
        <v>28603</v>
      </c>
      <c r="B11151" s="884" t="n">
        <v>12748</v>
      </c>
      <c r="C11151" s="885" t="s">
        <v>35839</v>
      </c>
      <c r="D11151" s="884" t="s">
        <v>28683</v>
      </c>
      <c r="E11151" s="884" t="s">
        <v>35840</v>
      </c>
      <c r="F11151" s="884" t="s">
        <v>35840</v>
      </c>
    </row>
    <row r="11152" customFormat="false" ht="15" hidden="false" customHeight="false" outlineLevel="0" collapsed="false">
      <c r="A11152" s="884" t="s">
        <v>28603</v>
      </c>
      <c r="B11152" s="884" t="n">
        <v>12749</v>
      </c>
      <c r="C11152" s="885" t="s">
        <v>35841</v>
      </c>
      <c r="D11152" s="884" t="s">
        <v>28683</v>
      </c>
      <c r="E11152" s="884" t="s">
        <v>35842</v>
      </c>
      <c r="F11152" s="884" t="s">
        <v>35842</v>
      </c>
    </row>
    <row r="11153" customFormat="false" ht="15" hidden="false" customHeight="false" outlineLevel="0" collapsed="false">
      <c r="A11153" s="884" t="s">
        <v>28603</v>
      </c>
      <c r="B11153" s="884" t="n">
        <v>39726</v>
      </c>
      <c r="C11153" s="885" t="s">
        <v>35843</v>
      </c>
      <c r="D11153" s="884" t="s">
        <v>28683</v>
      </c>
      <c r="E11153" s="884" t="s">
        <v>21912</v>
      </c>
      <c r="F11153" s="884" t="s">
        <v>21912</v>
      </c>
    </row>
    <row r="11154" customFormat="false" ht="15" hidden="false" customHeight="false" outlineLevel="0" collapsed="false">
      <c r="A11154" s="884" t="s">
        <v>28603</v>
      </c>
      <c r="B11154" s="884" t="n">
        <v>39728</v>
      </c>
      <c r="C11154" s="885" t="s">
        <v>35844</v>
      </c>
      <c r="D11154" s="884" t="s">
        <v>28683</v>
      </c>
      <c r="E11154" s="884" t="s">
        <v>35845</v>
      </c>
      <c r="F11154" s="884" t="s">
        <v>35845</v>
      </c>
    </row>
    <row r="11155" customFormat="false" ht="15" hidden="false" customHeight="false" outlineLevel="0" collapsed="false">
      <c r="A11155" s="884" t="s">
        <v>28603</v>
      </c>
      <c r="B11155" s="884" t="n">
        <v>39727</v>
      </c>
      <c r="C11155" s="885" t="s">
        <v>35846</v>
      </c>
      <c r="D11155" s="884" t="s">
        <v>28683</v>
      </c>
      <c r="E11155" s="884" t="s">
        <v>35847</v>
      </c>
      <c r="F11155" s="884" t="s">
        <v>35847</v>
      </c>
    </row>
    <row r="11156" customFormat="false" ht="15" hidden="false" customHeight="false" outlineLevel="0" collapsed="false">
      <c r="A11156" s="884" t="s">
        <v>28603</v>
      </c>
      <c r="B11156" s="884" t="n">
        <v>39724</v>
      </c>
      <c r="C11156" s="885" t="s">
        <v>35848</v>
      </c>
      <c r="D11156" s="884" t="s">
        <v>28683</v>
      </c>
      <c r="E11156" s="884" t="s">
        <v>35849</v>
      </c>
      <c r="F11156" s="884" t="s">
        <v>35849</v>
      </c>
    </row>
    <row r="11157" customFormat="false" ht="15" hidden="false" customHeight="false" outlineLevel="0" collapsed="false">
      <c r="A11157" s="884" t="s">
        <v>28603</v>
      </c>
      <c r="B11157" s="884" t="n">
        <v>39729</v>
      </c>
      <c r="C11157" s="885" t="s">
        <v>35850</v>
      </c>
      <c r="D11157" s="884" t="s">
        <v>28683</v>
      </c>
      <c r="E11157" s="884" t="s">
        <v>26239</v>
      </c>
      <c r="F11157" s="884" t="s">
        <v>26239</v>
      </c>
    </row>
    <row r="11158" customFormat="false" ht="15" hidden="false" customHeight="false" outlineLevel="0" collapsed="false">
      <c r="A11158" s="884" t="s">
        <v>28603</v>
      </c>
      <c r="B11158" s="884" t="n">
        <v>39730</v>
      </c>
      <c r="C11158" s="885" t="s">
        <v>35851</v>
      </c>
      <c r="D11158" s="884" t="s">
        <v>28683</v>
      </c>
      <c r="E11158" s="884" t="s">
        <v>35852</v>
      </c>
      <c r="F11158" s="884" t="s">
        <v>35852</v>
      </c>
    </row>
    <row r="11159" customFormat="false" ht="15" hidden="false" customHeight="false" outlineLevel="0" collapsed="false">
      <c r="A11159" s="884" t="s">
        <v>28603</v>
      </c>
      <c r="B11159" s="884" t="n">
        <v>39731</v>
      </c>
      <c r="C11159" s="885" t="s">
        <v>35853</v>
      </c>
      <c r="D11159" s="884" t="s">
        <v>28683</v>
      </c>
      <c r="E11159" s="884" t="s">
        <v>13778</v>
      </c>
      <c r="F11159" s="884" t="s">
        <v>13778</v>
      </c>
    </row>
    <row r="11160" customFormat="false" ht="15" hidden="false" customHeight="false" outlineLevel="0" collapsed="false">
      <c r="A11160" s="884" t="s">
        <v>28603</v>
      </c>
      <c r="B11160" s="884" t="n">
        <v>39725</v>
      </c>
      <c r="C11160" s="885" t="s">
        <v>35854</v>
      </c>
      <c r="D11160" s="884" t="s">
        <v>28683</v>
      </c>
      <c r="E11160" s="884" t="s">
        <v>35855</v>
      </c>
      <c r="F11160" s="884" t="s">
        <v>35855</v>
      </c>
    </row>
    <row r="11161" customFormat="false" ht="15" hidden="false" customHeight="false" outlineLevel="0" collapsed="false">
      <c r="A11161" s="884" t="s">
        <v>28603</v>
      </c>
      <c r="B11161" s="884" t="n">
        <v>39732</v>
      </c>
      <c r="C11161" s="885" t="s">
        <v>35856</v>
      </c>
      <c r="D11161" s="884" t="s">
        <v>28683</v>
      </c>
      <c r="E11161" s="884" t="s">
        <v>35857</v>
      </c>
      <c r="F11161" s="884" t="s">
        <v>35857</v>
      </c>
    </row>
    <row r="11162" customFormat="false" ht="23.25" hidden="false" customHeight="false" outlineLevel="0" collapsed="false">
      <c r="A11162" s="884" t="s">
        <v>28603</v>
      </c>
      <c r="B11162" s="884" t="n">
        <v>39660</v>
      </c>
      <c r="C11162" s="885" t="s">
        <v>35858</v>
      </c>
      <c r="D11162" s="884" t="s">
        <v>28683</v>
      </c>
      <c r="E11162" s="884" t="s">
        <v>13662</v>
      </c>
      <c r="F11162" s="884" t="s">
        <v>13662</v>
      </c>
    </row>
    <row r="11163" customFormat="false" ht="23.25" hidden="false" customHeight="false" outlineLevel="0" collapsed="false">
      <c r="A11163" s="884" t="s">
        <v>28603</v>
      </c>
      <c r="B11163" s="884" t="n">
        <v>39662</v>
      </c>
      <c r="C11163" s="885" t="s">
        <v>35859</v>
      </c>
      <c r="D11163" s="884" t="s">
        <v>28683</v>
      </c>
      <c r="E11163" s="884" t="s">
        <v>8864</v>
      </c>
      <c r="F11163" s="884" t="s">
        <v>8864</v>
      </c>
    </row>
    <row r="11164" customFormat="false" ht="23.25" hidden="false" customHeight="false" outlineLevel="0" collapsed="false">
      <c r="A11164" s="884" t="s">
        <v>28603</v>
      </c>
      <c r="B11164" s="884" t="n">
        <v>39661</v>
      </c>
      <c r="C11164" s="885" t="s">
        <v>35860</v>
      </c>
      <c r="D11164" s="884" t="s">
        <v>28683</v>
      </c>
      <c r="E11164" s="884" t="s">
        <v>16506</v>
      </c>
      <c r="F11164" s="884" t="s">
        <v>16506</v>
      </c>
    </row>
    <row r="11165" customFormat="false" ht="23.25" hidden="false" customHeight="false" outlineLevel="0" collapsed="false">
      <c r="A11165" s="884" t="s">
        <v>28603</v>
      </c>
      <c r="B11165" s="884" t="n">
        <v>39666</v>
      </c>
      <c r="C11165" s="885" t="s">
        <v>35861</v>
      </c>
      <c r="D11165" s="884" t="s">
        <v>28683</v>
      </c>
      <c r="E11165" s="884" t="s">
        <v>35862</v>
      </c>
      <c r="F11165" s="884" t="s">
        <v>35862</v>
      </c>
    </row>
    <row r="11166" customFormat="false" ht="23.25" hidden="false" customHeight="false" outlineLevel="0" collapsed="false">
      <c r="A11166" s="884" t="s">
        <v>28603</v>
      </c>
      <c r="B11166" s="884" t="n">
        <v>39664</v>
      </c>
      <c r="C11166" s="885" t="s">
        <v>35863</v>
      </c>
      <c r="D11166" s="884" t="s">
        <v>28683</v>
      </c>
      <c r="E11166" s="884" t="s">
        <v>19335</v>
      </c>
      <c r="F11166" s="884" t="s">
        <v>19335</v>
      </c>
    </row>
    <row r="11167" customFormat="false" ht="23.25" hidden="false" customHeight="false" outlineLevel="0" collapsed="false">
      <c r="A11167" s="884" t="s">
        <v>28603</v>
      </c>
      <c r="B11167" s="884" t="n">
        <v>39663</v>
      </c>
      <c r="C11167" s="885" t="s">
        <v>35864</v>
      </c>
      <c r="D11167" s="884" t="s">
        <v>28683</v>
      </c>
      <c r="E11167" s="884" t="s">
        <v>16071</v>
      </c>
      <c r="F11167" s="884" t="s">
        <v>16071</v>
      </c>
    </row>
    <row r="11168" customFormat="false" ht="23.25" hidden="false" customHeight="false" outlineLevel="0" collapsed="false">
      <c r="A11168" s="884" t="s">
        <v>28603</v>
      </c>
      <c r="B11168" s="884" t="n">
        <v>39665</v>
      </c>
      <c r="C11168" s="885" t="s">
        <v>35865</v>
      </c>
      <c r="D11168" s="884" t="s">
        <v>28683</v>
      </c>
      <c r="E11168" s="884" t="s">
        <v>30246</v>
      </c>
      <c r="F11168" s="884" t="s">
        <v>30246</v>
      </c>
    </row>
    <row r="11169" customFormat="false" ht="23.25" hidden="false" customHeight="false" outlineLevel="0" collapsed="false">
      <c r="A11169" s="884" t="s">
        <v>28603</v>
      </c>
      <c r="B11169" s="884" t="n">
        <v>39752</v>
      </c>
      <c r="C11169" s="885" t="s">
        <v>35866</v>
      </c>
      <c r="D11169" s="884" t="s">
        <v>28683</v>
      </c>
      <c r="E11169" s="884" t="s">
        <v>35867</v>
      </c>
      <c r="F11169" s="884" t="s">
        <v>35867</v>
      </c>
    </row>
    <row r="11170" customFormat="false" ht="15" hidden="false" customHeight="false" outlineLevel="0" collapsed="false">
      <c r="A11170" s="884" t="s">
        <v>28603</v>
      </c>
      <c r="B11170" s="884" t="n">
        <v>12583</v>
      </c>
      <c r="C11170" s="885" t="s">
        <v>35868</v>
      </c>
      <c r="D11170" s="884" t="s">
        <v>28683</v>
      </c>
      <c r="E11170" s="884" t="s">
        <v>24590</v>
      </c>
      <c r="F11170" s="884" t="s">
        <v>24590</v>
      </c>
    </row>
    <row r="11171" customFormat="false" ht="15" hidden="false" customHeight="false" outlineLevel="0" collapsed="false">
      <c r="A11171" s="884" t="s">
        <v>28603</v>
      </c>
      <c r="B11171" s="884" t="n">
        <v>12584</v>
      </c>
      <c r="C11171" s="885" t="s">
        <v>35869</v>
      </c>
      <c r="D11171" s="884" t="s">
        <v>28683</v>
      </c>
      <c r="E11171" s="884" t="s">
        <v>25106</v>
      </c>
      <c r="F11171" s="884" t="s">
        <v>25106</v>
      </c>
    </row>
    <row r="11172" customFormat="false" ht="15" hidden="false" customHeight="false" outlineLevel="0" collapsed="false">
      <c r="A11172" s="884" t="s">
        <v>28603</v>
      </c>
      <c r="B11172" s="884" t="n">
        <v>13159</v>
      </c>
      <c r="C11172" s="885" t="s">
        <v>35870</v>
      </c>
      <c r="D11172" s="884" t="s">
        <v>28683</v>
      </c>
      <c r="E11172" s="884" t="s">
        <v>35871</v>
      </c>
      <c r="F11172" s="884" t="s">
        <v>35871</v>
      </c>
    </row>
    <row r="11173" customFormat="false" ht="15" hidden="false" customHeight="false" outlineLevel="0" collapsed="false">
      <c r="A11173" s="884" t="s">
        <v>28603</v>
      </c>
      <c r="B11173" s="884" t="n">
        <v>13168</v>
      </c>
      <c r="C11173" s="885" t="s">
        <v>35872</v>
      </c>
      <c r="D11173" s="884" t="s">
        <v>28683</v>
      </c>
      <c r="E11173" s="884" t="s">
        <v>35873</v>
      </c>
      <c r="F11173" s="884" t="s">
        <v>35873</v>
      </c>
    </row>
    <row r="11174" customFormat="false" ht="15" hidden="false" customHeight="false" outlineLevel="0" collapsed="false">
      <c r="A11174" s="884" t="s">
        <v>28603</v>
      </c>
      <c r="B11174" s="884" t="n">
        <v>13173</v>
      </c>
      <c r="C11174" s="885" t="s">
        <v>35874</v>
      </c>
      <c r="D11174" s="884" t="s">
        <v>28683</v>
      </c>
      <c r="E11174" s="884" t="s">
        <v>35875</v>
      </c>
      <c r="F11174" s="884" t="s">
        <v>35875</v>
      </c>
    </row>
    <row r="11175" customFormat="false" ht="15" hidden="false" customHeight="false" outlineLevel="0" collapsed="false">
      <c r="A11175" s="884" t="s">
        <v>28603</v>
      </c>
      <c r="B11175" s="884" t="n">
        <v>37449</v>
      </c>
      <c r="C11175" s="885" t="s">
        <v>35876</v>
      </c>
      <c r="D11175" s="884" t="s">
        <v>28683</v>
      </c>
      <c r="E11175" s="884" t="s">
        <v>35877</v>
      </c>
      <c r="F11175" s="884" t="s">
        <v>35877</v>
      </c>
    </row>
    <row r="11176" customFormat="false" ht="15" hidden="false" customHeight="false" outlineLevel="0" collapsed="false">
      <c r="A11176" s="884" t="s">
        <v>28603</v>
      </c>
      <c r="B11176" s="884" t="n">
        <v>37450</v>
      </c>
      <c r="C11176" s="885" t="s">
        <v>35878</v>
      </c>
      <c r="D11176" s="884" t="s">
        <v>28683</v>
      </c>
      <c r="E11176" s="884" t="s">
        <v>25805</v>
      </c>
      <c r="F11176" s="884" t="s">
        <v>25805</v>
      </c>
    </row>
    <row r="11177" customFormat="false" ht="15" hidden="false" customHeight="false" outlineLevel="0" collapsed="false">
      <c r="A11177" s="884" t="s">
        <v>28603</v>
      </c>
      <c r="B11177" s="884" t="n">
        <v>37451</v>
      </c>
      <c r="C11177" s="885" t="s">
        <v>35879</v>
      </c>
      <c r="D11177" s="884" t="s">
        <v>28683</v>
      </c>
      <c r="E11177" s="884" t="s">
        <v>10030</v>
      </c>
      <c r="F11177" s="884" t="s">
        <v>10030</v>
      </c>
    </row>
    <row r="11178" customFormat="false" ht="15" hidden="false" customHeight="false" outlineLevel="0" collapsed="false">
      <c r="A11178" s="884" t="s">
        <v>28603</v>
      </c>
      <c r="B11178" s="884" t="n">
        <v>37452</v>
      </c>
      <c r="C11178" s="885" t="s">
        <v>35880</v>
      </c>
      <c r="D11178" s="884" t="s">
        <v>28683</v>
      </c>
      <c r="E11178" s="884" t="s">
        <v>35881</v>
      </c>
      <c r="F11178" s="884" t="s">
        <v>35881</v>
      </c>
    </row>
    <row r="11179" customFormat="false" ht="15" hidden="false" customHeight="false" outlineLevel="0" collapsed="false">
      <c r="A11179" s="884" t="s">
        <v>28603</v>
      </c>
      <c r="B11179" s="884" t="n">
        <v>37453</v>
      </c>
      <c r="C11179" s="885" t="s">
        <v>35882</v>
      </c>
      <c r="D11179" s="884" t="s">
        <v>28683</v>
      </c>
      <c r="E11179" s="884" t="s">
        <v>35883</v>
      </c>
      <c r="F11179" s="884" t="s">
        <v>35883</v>
      </c>
    </row>
    <row r="11180" customFormat="false" ht="15" hidden="false" customHeight="false" outlineLevel="0" collapsed="false">
      <c r="A11180" s="884" t="s">
        <v>28603</v>
      </c>
      <c r="B11180" s="884" t="n">
        <v>7778</v>
      </c>
      <c r="C11180" s="885" t="s">
        <v>35884</v>
      </c>
      <c r="D11180" s="884" t="s">
        <v>28683</v>
      </c>
      <c r="E11180" s="884" t="s">
        <v>19768</v>
      </c>
      <c r="F11180" s="884" t="s">
        <v>19768</v>
      </c>
    </row>
    <row r="11181" customFormat="false" ht="15" hidden="false" customHeight="false" outlineLevel="0" collapsed="false">
      <c r="A11181" s="884" t="s">
        <v>28603</v>
      </c>
      <c r="B11181" s="884" t="n">
        <v>7796</v>
      </c>
      <c r="C11181" s="885" t="s">
        <v>35885</v>
      </c>
      <c r="D11181" s="884" t="s">
        <v>28683</v>
      </c>
      <c r="E11181" s="884" t="s">
        <v>27107</v>
      </c>
      <c r="F11181" s="884" t="s">
        <v>27107</v>
      </c>
    </row>
    <row r="11182" customFormat="false" ht="15" hidden="false" customHeight="false" outlineLevel="0" collapsed="false">
      <c r="A11182" s="884" t="s">
        <v>28603</v>
      </c>
      <c r="B11182" s="884" t="n">
        <v>7781</v>
      </c>
      <c r="C11182" s="885" t="s">
        <v>35886</v>
      </c>
      <c r="D11182" s="884" t="s">
        <v>28683</v>
      </c>
      <c r="E11182" s="884" t="s">
        <v>15151</v>
      </c>
      <c r="F11182" s="884" t="s">
        <v>15151</v>
      </c>
    </row>
    <row r="11183" customFormat="false" ht="15" hidden="false" customHeight="false" outlineLevel="0" collapsed="false">
      <c r="A11183" s="884" t="s">
        <v>28603</v>
      </c>
      <c r="B11183" s="884" t="n">
        <v>7795</v>
      </c>
      <c r="C11183" s="885" t="s">
        <v>35887</v>
      </c>
      <c r="D11183" s="884" t="s">
        <v>28683</v>
      </c>
      <c r="E11183" s="884" t="s">
        <v>35888</v>
      </c>
      <c r="F11183" s="884" t="s">
        <v>35888</v>
      </c>
    </row>
    <row r="11184" customFormat="false" ht="15" hidden="false" customHeight="false" outlineLevel="0" collapsed="false">
      <c r="A11184" s="884" t="s">
        <v>28603</v>
      </c>
      <c r="B11184" s="884" t="n">
        <v>7791</v>
      </c>
      <c r="C11184" s="885" t="s">
        <v>35889</v>
      </c>
      <c r="D11184" s="884" t="s">
        <v>28683</v>
      </c>
      <c r="E11184" s="884" t="s">
        <v>23292</v>
      </c>
      <c r="F11184" s="884" t="s">
        <v>23292</v>
      </c>
    </row>
    <row r="11185" customFormat="false" ht="15" hidden="false" customHeight="false" outlineLevel="0" collapsed="false">
      <c r="A11185" s="884" t="s">
        <v>28603</v>
      </c>
      <c r="B11185" s="884" t="n">
        <v>7783</v>
      </c>
      <c r="C11185" s="885" t="s">
        <v>35890</v>
      </c>
      <c r="D11185" s="884" t="s">
        <v>28683</v>
      </c>
      <c r="E11185" s="884" t="s">
        <v>35891</v>
      </c>
      <c r="F11185" s="884" t="s">
        <v>35891</v>
      </c>
    </row>
    <row r="11186" customFormat="false" ht="15" hidden="false" customHeight="false" outlineLevel="0" collapsed="false">
      <c r="A11186" s="884" t="s">
        <v>28603</v>
      </c>
      <c r="B11186" s="884" t="n">
        <v>7790</v>
      </c>
      <c r="C11186" s="885" t="s">
        <v>35892</v>
      </c>
      <c r="D11186" s="884" t="s">
        <v>28683</v>
      </c>
      <c r="E11186" s="884" t="s">
        <v>12593</v>
      </c>
      <c r="F11186" s="884" t="s">
        <v>12593</v>
      </c>
    </row>
    <row r="11187" customFormat="false" ht="15" hidden="false" customHeight="false" outlineLevel="0" collapsed="false">
      <c r="A11187" s="884" t="s">
        <v>28603</v>
      </c>
      <c r="B11187" s="884" t="n">
        <v>7785</v>
      </c>
      <c r="C11187" s="885" t="s">
        <v>35893</v>
      </c>
      <c r="D11187" s="884" t="s">
        <v>28683</v>
      </c>
      <c r="E11187" s="884" t="s">
        <v>30110</v>
      </c>
      <c r="F11187" s="884" t="s">
        <v>30110</v>
      </c>
    </row>
    <row r="11188" customFormat="false" ht="15" hidden="false" customHeight="false" outlineLevel="0" collapsed="false">
      <c r="A11188" s="884" t="s">
        <v>28603</v>
      </c>
      <c r="B11188" s="884" t="n">
        <v>7792</v>
      </c>
      <c r="C11188" s="885" t="s">
        <v>35894</v>
      </c>
      <c r="D11188" s="884" t="s">
        <v>28683</v>
      </c>
      <c r="E11188" s="884" t="s">
        <v>35895</v>
      </c>
      <c r="F11188" s="884" t="s">
        <v>35895</v>
      </c>
    </row>
    <row r="11189" customFormat="false" ht="15" hidden="false" customHeight="false" outlineLevel="0" collapsed="false">
      <c r="A11189" s="884" t="s">
        <v>28603</v>
      </c>
      <c r="B11189" s="884" t="n">
        <v>7793</v>
      </c>
      <c r="C11189" s="885" t="s">
        <v>35896</v>
      </c>
      <c r="D11189" s="884" t="s">
        <v>28683</v>
      </c>
      <c r="E11189" s="884" t="s">
        <v>35897</v>
      </c>
      <c r="F11189" s="884" t="s">
        <v>35897</v>
      </c>
    </row>
    <row r="11190" customFormat="false" ht="15" hidden="false" customHeight="false" outlineLevel="0" collapsed="false">
      <c r="A11190" s="884" t="s">
        <v>28603</v>
      </c>
      <c r="B11190" s="884" t="n">
        <v>12613</v>
      </c>
      <c r="C11190" s="885" t="s">
        <v>35898</v>
      </c>
      <c r="D11190" s="884" t="s">
        <v>28605</v>
      </c>
      <c r="E11190" s="884" t="s">
        <v>11056</v>
      </c>
      <c r="F11190" s="884" t="s">
        <v>11056</v>
      </c>
    </row>
    <row r="11191" customFormat="false" ht="15" hidden="false" customHeight="false" outlineLevel="0" collapsed="false">
      <c r="A11191" s="884" t="s">
        <v>28603</v>
      </c>
      <c r="B11191" s="884" t="n">
        <v>1031</v>
      </c>
      <c r="C11191" s="885" t="s">
        <v>35899</v>
      </c>
      <c r="D11191" s="884" t="s">
        <v>28605</v>
      </c>
      <c r="E11191" s="884" t="s">
        <v>20137</v>
      </c>
      <c r="F11191" s="884" t="s">
        <v>20137</v>
      </c>
    </row>
    <row r="11192" customFormat="false" ht="23.25" hidden="false" customHeight="false" outlineLevel="0" collapsed="false">
      <c r="A11192" s="884" t="s">
        <v>28603</v>
      </c>
      <c r="B11192" s="884" t="n">
        <v>9813</v>
      </c>
      <c r="C11192" s="885" t="s">
        <v>35900</v>
      </c>
      <c r="D11192" s="884" t="s">
        <v>28683</v>
      </c>
      <c r="E11192" s="884" t="s">
        <v>19685</v>
      </c>
      <c r="F11192" s="884" t="s">
        <v>19685</v>
      </c>
    </row>
    <row r="11193" customFormat="false" ht="23.25" hidden="false" customHeight="false" outlineLevel="0" collapsed="false">
      <c r="A11193" s="884" t="s">
        <v>28603</v>
      </c>
      <c r="B11193" s="884" t="n">
        <v>9815</v>
      </c>
      <c r="C11193" s="885" t="s">
        <v>35901</v>
      </c>
      <c r="D11193" s="884" t="s">
        <v>28683</v>
      </c>
      <c r="E11193" s="884" t="s">
        <v>16722</v>
      </c>
      <c r="F11193" s="884" t="s">
        <v>16722</v>
      </c>
    </row>
    <row r="11194" customFormat="false" ht="23.25" hidden="false" customHeight="false" outlineLevel="0" collapsed="false">
      <c r="A11194" s="884" t="s">
        <v>28603</v>
      </c>
      <c r="B11194" s="884" t="n">
        <v>25876</v>
      </c>
      <c r="C11194" s="885" t="s">
        <v>35902</v>
      </c>
      <c r="D11194" s="884" t="s">
        <v>28683</v>
      </c>
      <c r="E11194" s="884" t="s">
        <v>35903</v>
      </c>
      <c r="F11194" s="884" t="s">
        <v>35903</v>
      </c>
    </row>
    <row r="11195" customFormat="false" ht="23.25" hidden="false" customHeight="false" outlineLevel="0" collapsed="false">
      <c r="A11195" s="884" t="s">
        <v>28603</v>
      </c>
      <c r="B11195" s="884" t="n">
        <v>25888</v>
      </c>
      <c r="C11195" s="885" t="s">
        <v>35904</v>
      </c>
      <c r="D11195" s="884" t="s">
        <v>28683</v>
      </c>
      <c r="E11195" s="884" t="s">
        <v>32230</v>
      </c>
      <c r="F11195" s="884" t="s">
        <v>32230</v>
      </c>
    </row>
    <row r="11196" customFormat="false" ht="23.25" hidden="false" customHeight="false" outlineLevel="0" collapsed="false">
      <c r="A11196" s="884" t="s">
        <v>28603</v>
      </c>
      <c r="B11196" s="884" t="n">
        <v>25874</v>
      </c>
      <c r="C11196" s="885" t="s">
        <v>35905</v>
      </c>
      <c r="D11196" s="884" t="s">
        <v>28683</v>
      </c>
      <c r="E11196" s="884" t="s">
        <v>35906</v>
      </c>
      <c r="F11196" s="884" t="s">
        <v>35906</v>
      </c>
    </row>
    <row r="11197" customFormat="false" ht="23.25" hidden="false" customHeight="false" outlineLevel="0" collapsed="false">
      <c r="A11197" s="884" t="s">
        <v>28603</v>
      </c>
      <c r="B11197" s="884" t="n">
        <v>25877</v>
      </c>
      <c r="C11197" s="885" t="s">
        <v>35907</v>
      </c>
      <c r="D11197" s="884" t="s">
        <v>28683</v>
      </c>
      <c r="E11197" s="884" t="s">
        <v>35908</v>
      </c>
      <c r="F11197" s="884" t="s">
        <v>35908</v>
      </c>
    </row>
    <row r="11198" customFormat="false" ht="23.25" hidden="false" customHeight="false" outlineLevel="0" collapsed="false">
      <c r="A11198" s="884" t="s">
        <v>28603</v>
      </c>
      <c r="B11198" s="884" t="n">
        <v>25878</v>
      </c>
      <c r="C11198" s="885" t="s">
        <v>35909</v>
      </c>
      <c r="D11198" s="884" t="s">
        <v>28683</v>
      </c>
      <c r="E11198" s="884" t="s">
        <v>35910</v>
      </c>
      <c r="F11198" s="884" t="s">
        <v>35910</v>
      </c>
    </row>
    <row r="11199" customFormat="false" ht="23.25" hidden="false" customHeight="false" outlineLevel="0" collapsed="false">
      <c r="A11199" s="884" t="s">
        <v>28603</v>
      </c>
      <c r="B11199" s="884" t="n">
        <v>25879</v>
      </c>
      <c r="C11199" s="885" t="s">
        <v>35911</v>
      </c>
      <c r="D11199" s="884" t="s">
        <v>28683</v>
      </c>
      <c r="E11199" s="884" t="s">
        <v>35912</v>
      </c>
      <c r="F11199" s="884" t="s">
        <v>35912</v>
      </c>
    </row>
    <row r="11200" customFormat="false" ht="23.25" hidden="false" customHeight="false" outlineLevel="0" collapsed="false">
      <c r="A11200" s="884" t="s">
        <v>28603</v>
      </c>
      <c r="B11200" s="884" t="n">
        <v>25887</v>
      </c>
      <c r="C11200" s="885" t="s">
        <v>35913</v>
      </c>
      <c r="D11200" s="884" t="s">
        <v>28683</v>
      </c>
      <c r="E11200" s="884" t="s">
        <v>35914</v>
      </c>
      <c r="F11200" s="884" t="s">
        <v>35914</v>
      </c>
    </row>
    <row r="11201" customFormat="false" ht="23.25" hidden="false" customHeight="false" outlineLevel="0" collapsed="false">
      <c r="A11201" s="884" t="s">
        <v>28603</v>
      </c>
      <c r="B11201" s="884" t="n">
        <v>25880</v>
      </c>
      <c r="C11201" s="885" t="s">
        <v>35915</v>
      </c>
      <c r="D11201" s="884" t="s">
        <v>28683</v>
      </c>
      <c r="E11201" s="884" t="s">
        <v>35916</v>
      </c>
      <c r="F11201" s="884" t="s">
        <v>35916</v>
      </c>
    </row>
    <row r="11202" customFormat="false" ht="23.25" hidden="false" customHeight="false" outlineLevel="0" collapsed="false">
      <c r="A11202" s="884" t="s">
        <v>28603</v>
      </c>
      <c r="B11202" s="884" t="n">
        <v>25881</v>
      </c>
      <c r="C11202" s="885" t="s">
        <v>35917</v>
      </c>
      <c r="D11202" s="884" t="s">
        <v>28683</v>
      </c>
      <c r="E11202" s="884" t="s">
        <v>35918</v>
      </c>
      <c r="F11202" s="884" t="s">
        <v>35918</v>
      </c>
    </row>
    <row r="11203" customFormat="false" ht="23.25" hidden="false" customHeight="false" outlineLevel="0" collapsed="false">
      <c r="A11203" s="884" t="s">
        <v>28603</v>
      </c>
      <c r="B11203" s="884" t="n">
        <v>25882</v>
      </c>
      <c r="C11203" s="885" t="s">
        <v>35919</v>
      </c>
      <c r="D11203" s="884" t="s">
        <v>28683</v>
      </c>
      <c r="E11203" s="884" t="s">
        <v>35920</v>
      </c>
      <c r="F11203" s="884" t="s">
        <v>35920</v>
      </c>
    </row>
    <row r="11204" customFormat="false" ht="23.25" hidden="false" customHeight="false" outlineLevel="0" collapsed="false">
      <c r="A11204" s="884" t="s">
        <v>28603</v>
      </c>
      <c r="B11204" s="884" t="n">
        <v>25883</v>
      </c>
      <c r="C11204" s="885" t="s">
        <v>35921</v>
      </c>
      <c r="D11204" s="884" t="s">
        <v>28683</v>
      </c>
      <c r="E11204" s="884" t="s">
        <v>20956</v>
      </c>
      <c r="F11204" s="884" t="s">
        <v>20956</v>
      </c>
    </row>
    <row r="11205" customFormat="false" ht="23.25" hidden="false" customHeight="false" outlineLevel="0" collapsed="false">
      <c r="A11205" s="884" t="s">
        <v>28603</v>
      </c>
      <c r="B11205" s="884" t="n">
        <v>25884</v>
      </c>
      <c r="C11205" s="885" t="s">
        <v>35922</v>
      </c>
      <c r="D11205" s="884" t="s">
        <v>28683</v>
      </c>
      <c r="E11205" s="884" t="s">
        <v>35923</v>
      </c>
      <c r="F11205" s="884" t="s">
        <v>35923</v>
      </c>
    </row>
    <row r="11206" customFormat="false" ht="23.25" hidden="false" customHeight="false" outlineLevel="0" collapsed="false">
      <c r="A11206" s="884" t="s">
        <v>28603</v>
      </c>
      <c r="B11206" s="884" t="n">
        <v>25885</v>
      </c>
      <c r="C11206" s="885" t="s">
        <v>35924</v>
      </c>
      <c r="D11206" s="884" t="s">
        <v>28683</v>
      </c>
      <c r="E11206" s="884" t="s">
        <v>35925</v>
      </c>
      <c r="F11206" s="884" t="s">
        <v>35925</v>
      </c>
    </row>
    <row r="11207" customFormat="false" ht="23.25" hidden="false" customHeight="false" outlineLevel="0" collapsed="false">
      <c r="A11207" s="884" t="s">
        <v>28603</v>
      </c>
      <c r="B11207" s="884" t="n">
        <v>25889</v>
      </c>
      <c r="C11207" s="885" t="s">
        <v>35926</v>
      </c>
      <c r="D11207" s="884" t="s">
        <v>28683</v>
      </c>
      <c r="E11207" s="884" t="s">
        <v>35927</v>
      </c>
      <c r="F11207" s="884" t="s">
        <v>35927</v>
      </c>
    </row>
    <row r="11208" customFormat="false" ht="23.25" hidden="false" customHeight="false" outlineLevel="0" collapsed="false">
      <c r="A11208" s="884" t="s">
        <v>28603</v>
      </c>
      <c r="B11208" s="884" t="n">
        <v>25886</v>
      </c>
      <c r="C11208" s="885" t="s">
        <v>35928</v>
      </c>
      <c r="D11208" s="884" t="s">
        <v>28683</v>
      </c>
      <c r="E11208" s="884" t="s">
        <v>35929</v>
      </c>
      <c r="F11208" s="884" t="s">
        <v>35929</v>
      </c>
    </row>
    <row r="11209" customFormat="false" ht="23.25" hidden="false" customHeight="false" outlineLevel="0" collapsed="false">
      <c r="A11209" s="884" t="s">
        <v>28603</v>
      </c>
      <c r="B11209" s="884" t="n">
        <v>25875</v>
      </c>
      <c r="C11209" s="885" t="s">
        <v>35930</v>
      </c>
      <c r="D11209" s="884" t="s">
        <v>28683</v>
      </c>
      <c r="E11209" s="884" t="s">
        <v>35931</v>
      </c>
      <c r="F11209" s="884" t="s">
        <v>35931</v>
      </c>
    </row>
    <row r="11210" customFormat="false" ht="15" hidden="false" customHeight="false" outlineLevel="0" collapsed="false">
      <c r="A11210" s="884" t="s">
        <v>28603</v>
      </c>
      <c r="B11210" s="884" t="n">
        <v>9876</v>
      </c>
      <c r="C11210" s="885" t="s">
        <v>35932</v>
      </c>
      <c r="D11210" s="884" t="s">
        <v>28683</v>
      </c>
      <c r="E11210" s="884" t="s">
        <v>15014</v>
      </c>
      <c r="F11210" s="884" t="s">
        <v>15014</v>
      </c>
    </row>
    <row r="11211" customFormat="false" ht="15" hidden="false" customHeight="false" outlineLevel="0" collapsed="false">
      <c r="A11211" s="884" t="s">
        <v>28603</v>
      </c>
      <c r="B11211" s="884" t="n">
        <v>9877</v>
      </c>
      <c r="C11211" s="885" t="s">
        <v>35933</v>
      </c>
      <c r="D11211" s="884" t="s">
        <v>28683</v>
      </c>
      <c r="E11211" s="884" t="s">
        <v>17516</v>
      </c>
      <c r="F11211" s="884" t="s">
        <v>17516</v>
      </c>
    </row>
    <row r="11212" customFormat="false" ht="15" hidden="false" customHeight="false" outlineLevel="0" collapsed="false">
      <c r="A11212" s="884" t="s">
        <v>28603</v>
      </c>
      <c r="B11212" s="884" t="n">
        <v>9878</v>
      </c>
      <c r="C11212" s="885" t="s">
        <v>35934</v>
      </c>
      <c r="D11212" s="884" t="s">
        <v>28683</v>
      </c>
      <c r="E11212" s="884" t="s">
        <v>35935</v>
      </c>
      <c r="F11212" s="884" t="s">
        <v>35935</v>
      </c>
    </row>
    <row r="11213" customFormat="false" ht="15" hidden="false" customHeight="false" outlineLevel="0" collapsed="false">
      <c r="A11213" s="884" t="s">
        <v>28603</v>
      </c>
      <c r="B11213" s="884" t="n">
        <v>9879</v>
      </c>
      <c r="C11213" s="885" t="s">
        <v>35936</v>
      </c>
      <c r="D11213" s="884" t="s">
        <v>28683</v>
      </c>
      <c r="E11213" s="884" t="s">
        <v>35937</v>
      </c>
      <c r="F11213" s="884" t="s">
        <v>35937</v>
      </c>
    </row>
    <row r="11214" customFormat="false" ht="23.25" hidden="false" customHeight="false" outlineLevel="0" collapsed="false">
      <c r="A11214" s="884" t="s">
        <v>28603</v>
      </c>
      <c r="B11214" s="884" t="n">
        <v>42001</v>
      </c>
      <c r="C11214" s="885" t="s">
        <v>35938</v>
      </c>
      <c r="D11214" s="884" t="s">
        <v>28683</v>
      </c>
      <c r="E11214" s="884" t="s">
        <v>35939</v>
      </c>
      <c r="F11214" s="884" t="s">
        <v>35939</v>
      </c>
    </row>
    <row r="11215" customFormat="false" ht="23.25" hidden="false" customHeight="false" outlineLevel="0" collapsed="false">
      <c r="A11215" s="884" t="s">
        <v>28603</v>
      </c>
      <c r="B11215" s="884" t="n">
        <v>41998</v>
      </c>
      <c r="C11215" s="885" t="s">
        <v>35940</v>
      </c>
      <c r="D11215" s="884" t="s">
        <v>28683</v>
      </c>
      <c r="E11215" s="884" t="s">
        <v>35941</v>
      </c>
      <c r="F11215" s="884" t="s">
        <v>35941</v>
      </c>
    </row>
    <row r="11216" customFormat="false" ht="23.25" hidden="false" customHeight="false" outlineLevel="0" collapsed="false">
      <c r="A11216" s="884" t="s">
        <v>28603</v>
      </c>
      <c r="B11216" s="884" t="n">
        <v>41999</v>
      </c>
      <c r="C11216" s="885" t="s">
        <v>35942</v>
      </c>
      <c r="D11216" s="884" t="s">
        <v>28683</v>
      </c>
      <c r="E11216" s="884" t="s">
        <v>35943</v>
      </c>
      <c r="F11216" s="884" t="s">
        <v>35943</v>
      </c>
    </row>
    <row r="11217" customFormat="false" ht="23.25" hidden="false" customHeight="false" outlineLevel="0" collapsed="false">
      <c r="A11217" s="884" t="s">
        <v>28603</v>
      </c>
      <c r="B11217" s="884" t="n">
        <v>42000</v>
      </c>
      <c r="C11217" s="885" t="s">
        <v>35944</v>
      </c>
      <c r="D11217" s="884" t="s">
        <v>28683</v>
      </c>
      <c r="E11217" s="884" t="s">
        <v>35945</v>
      </c>
      <c r="F11217" s="884" t="s">
        <v>35945</v>
      </c>
    </row>
    <row r="11218" customFormat="false" ht="23.25" hidden="false" customHeight="false" outlineLevel="0" collapsed="false">
      <c r="A11218" s="884" t="s">
        <v>28603</v>
      </c>
      <c r="B11218" s="884" t="n">
        <v>38053</v>
      </c>
      <c r="C11218" s="885" t="s">
        <v>35946</v>
      </c>
      <c r="D11218" s="884" t="s">
        <v>28683</v>
      </c>
      <c r="E11218" s="884" t="s">
        <v>19889</v>
      </c>
      <c r="F11218" s="884" t="s">
        <v>19889</v>
      </c>
    </row>
    <row r="11219" customFormat="false" ht="23.25" hidden="false" customHeight="false" outlineLevel="0" collapsed="false">
      <c r="A11219" s="884" t="s">
        <v>28603</v>
      </c>
      <c r="B11219" s="884" t="n">
        <v>38054</v>
      </c>
      <c r="C11219" s="885" t="s">
        <v>35947</v>
      </c>
      <c r="D11219" s="884" t="s">
        <v>28683</v>
      </c>
      <c r="E11219" s="884" t="s">
        <v>21877</v>
      </c>
      <c r="F11219" s="884" t="s">
        <v>21877</v>
      </c>
    </row>
    <row r="11220" customFormat="false" ht="23.25" hidden="false" customHeight="false" outlineLevel="0" collapsed="false">
      <c r="A11220" s="884" t="s">
        <v>28603</v>
      </c>
      <c r="B11220" s="884" t="n">
        <v>38052</v>
      </c>
      <c r="C11220" s="885" t="s">
        <v>35948</v>
      </c>
      <c r="D11220" s="884" t="s">
        <v>28683</v>
      </c>
      <c r="E11220" s="884" t="s">
        <v>11770</v>
      </c>
      <c r="F11220" s="884" t="s">
        <v>11770</v>
      </c>
    </row>
    <row r="11221" customFormat="false" ht="23.25" hidden="false" customHeight="false" outlineLevel="0" collapsed="false">
      <c r="A11221" s="884" t="s">
        <v>28603</v>
      </c>
      <c r="B11221" s="884" t="n">
        <v>38051</v>
      </c>
      <c r="C11221" s="885" t="s">
        <v>35949</v>
      </c>
      <c r="D11221" s="884" t="s">
        <v>28683</v>
      </c>
      <c r="E11221" s="884" t="s">
        <v>10758</v>
      </c>
      <c r="F11221" s="884" t="s">
        <v>10758</v>
      </c>
    </row>
    <row r="11222" customFormat="false" ht="15" hidden="false" customHeight="false" outlineLevel="0" collapsed="false">
      <c r="A11222" s="884" t="s">
        <v>28603</v>
      </c>
      <c r="B11222" s="884" t="n">
        <v>38787</v>
      </c>
      <c r="C11222" s="885" t="s">
        <v>35950</v>
      </c>
      <c r="D11222" s="884" t="s">
        <v>28683</v>
      </c>
      <c r="E11222" s="884" t="s">
        <v>10915</v>
      </c>
      <c r="F11222" s="884" t="s">
        <v>10915</v>
      </c>
    </row>
    <row r="11223" customFormat="false" ht="15" hidden="false" customHeight="false" outlineLevel="0" collapsed="false">
      <c r="A11223" s="884" t="s">
        <v>28603</v>
      </c>
      <c r="B11223" s="884" t="n">
        <v>38825</v>
      </c>
      <c r="C11223" s="885" t="s">
        <v>35951</v>
      </c>
      <c r="D11223" s="884" t="s">
        <v>28683</v>
      </c>
      <c r="E11223" s="884" t="s">
        <v>15967</v>
      </c>
      <c r="F11223" s="884" t="s">
        <v>15967</v>
      </c>
    </row>
    <row r="11224" customFormat="false" ht="15" hidden="false" customHeight="false" outlineLevel="0" collapsed="false">
      <c r="A11224" s="884" t="s">
        <v>28603</v>
      </c>
      <c r="B11224" s="884" t="n">
        <v>38826</v>
      </c>
      <c r="C11224" s="885" t="s">
        <v>35952</v>
      </c>
      <c r="D11224" s="884" t="s">
        <v>28683</v>
      </c>
      <c r="E11224" s="884" t="s">
        <v>9965</v>
      </c>
      <c r="F11224" s="884" t="s">
        <v>9965</v>
      </c>
    </row>
    <row r="11225" customFormat="false" ht="15" hidden="false" customHeight="false" outlineLevel="0" collapsed="false">
      <c r="A11225" s="884" t="s">
        <v>28603</v>
      </c>
      <c r="B11225" s="884" t="n">
        <v>38827</v>
      </c>
      <c r="C11225" s="885" t="s">
        <v>35953</v>
      </c>
      <c r="D11225" s="884" t="s">
        <v>28683</v>
      </c>
      <c r="E11225" s="884" t="s">
        <v>19194</v>
      </c>
      <c r="F11225" s="884" t="s">
        <v>19194</v>
      </c>
    </row>
    <row r="11226" customFormat="false" ht="15" hidden="false" customHeight="false" outlineLevel="0" collapsed="false">
      <c r="A11226" s="884" t="s">
        <v>28603</v>
      </c>
      <c r="B11226" s="884" t="n">
        <v>38830</v>
      </c>
      <c r="C11226" s="885" t="s">
        <v>35954</v>
      </c>
      <c r="D11226" s="884" t="s">
        <v>28683</v>
      </c>
      <c r="E11226" s="884" t="s">
        <v>14982</v>
      </c>
      <c r="F11226" s="884" t="s">
        <v>14982</v>
      </c>
    </row>
    <row r="11227" customFormat="false" ht="15" hidden="false" customHeight="false" outlineLevel="0" collapsed="false">
      <c r="A11227" s="884" t="s">
        <v>28603</v>
      </c>
      <c r="B11227" s="884" t="n">
        <v>38828</v>
      </c>
      <c r="C11227" s="885" t="s">
        <v>35955</v>
      </c>
      <c r="D11227" s="884" t="s">
        <v>28683</v>
      </c>
      <c r="E11227" s="884" t="s">
        <v>20147</v>
      </c>
      <c r="F11227" s="884" t="s">
        <v>20147</v>
      </c>
    </row>
    <row r="11228" customFormat="false" ht="15" hidden="false" customHeight="false" outlineLevel="0" collapsed="false">
      <c r="A11228" s="884" t="s">
        <v>28603</v>
      </c>
      <c r="B11228" s="884" t="n">
        <v>38829</v>
      </c>
      <c r="C11228" s="885" t="s">
        <v>35956</v>
      </c>
      <c r="D11228" s="884" t="s">
        <v>28683</v>
      </c>
      <c r="E11228" s="884" t="s">
        <v>15652</v>
      </c>
      <c r="F11228" s="884" t="s">
        <v>15652</v>
      </c>
    </row>
    <row r="11229" customFormat="false" ht="15" hidden="false" customHeight="false" outlineLevel="0" collapsed="false">
      <c r="A11229" s="884" t="s">
        <v>28603</v>
      </c>
      <c r="B11229" s="884" t="n">
        <v>38831</v>
      </c>
      <c r="C11229" s="885" t="s">
        <v>35957</v>
      </c>
      <c r="D11229" s="884" t="s">
        <v>28683</v>
      </c>
      <c r="E11229" s="884" t="s">
        <v>8967</v>
      </c>
      <c r="F11229" s="884" t="s">
        <v>8967</v>
      </c>
    </row>
    <row r="11230" customFormat="false" ht="15" hidden="false" customHeight="false" outlineLevel="0" collapsed="false">
      <c r="A11230" s="884" t="s">
        <v>28603</v>
      </c>
      <c r="B11230" s="884" t="n">
        <v>36274</v>
      </c>
      <c r="C11230" s="885" t="s">
        <v>35958</v>
      </c>
      <c r="D11230" s="884" t="s">
        <v>28683</v>
      </c>
      <c r="E11230" s="884" t="s">
        <v>28933</v>
      </c>
      <c r="F11230" s="884" t="s">
        <v>28933</v>
      </c>
    </row>
    <row r="11231" customFormat="false" ht="15" hidden="false" customHeight="false" outlineLevel="0" collapsed="false">
      <c r="A11231" s="884" t="s">
        <v>28603</v>
      </c>
      <c r="B11231" s="884" t="n">
        <v>36278</v>
      </c>
      <c r="C11231" s="885" t="s">
        <v>35959</v>
      </c>
      <c r="D11231" s="884" t="s">
        <v>28683</v>
      </c>
      <c r="E11231" s="884" t="s">
        <v>15985</v>
      </c>
      <c r="F11231" s="884" t="s">
        <v>15985</v>
      </c>
    </row>
    <row r="11232" customFormat="false" ht="15" hidden="false" customHeight="false" outlineLevel="0" collapsed="false">
      <c r="A11232" s="884" t="s">
        <v>28603</v>
      </c>
      <c r="B11232" s="884" t="n">
        <v>38977</v>
      </c>
      <c r="C11232" s="885" t="s">
        <v>35960</v>
      </c>
      <c r="D11232" s="884" t="s">
        <v>28683</v>
      </c>
      <c r="E11232" s="884" t="s">
        <v>35961</v>
      </c>
      <c r="F11232" s="884" t="s">
        <v>35961</v>
      </c>
    </row>
    <row r="11233" customFormat="false" ht="15" hidden="false" customHeight="false" outlineLevel="0" collapsed="false">
      <c r="A11233" s="884" t="s">
        <v>28603</v>
      </c>
      <c r="B11233" s="884" t="n">
        <v>38971</v>
      </c>
      <c r="C11233" s="885" t="s">
        <v>35962</v>
      </c>
      <c r="D11233" s="884" t="s">
        <v>28683</v>
      </c>
      <c r="E11233" s="884" t="s">
        <v>19503</v>
      </c>
      <c r="F11233" s="884" t="s">
        <v>19503</v>
      </c>
    </row>
    <row r="11234" customFormat="false" ht="15" hidden="false" customHeight="false" outlineLevel="0" collapsed="false">
      <c r="A11234" s="884" t="s">
        <v>28603</v>
      </c>
      <c r="B11234" s="884" t="n">
        <v>38972</v>
      </c>
      <c r="C11234" s="885" t="s">
        <v>35963</v>
      </c>
      <c r="D11234" s="884" t="s">
        <v>28683</v>
      </c>
      <c r="E11234" s="884" t="s">
        <v>16936</v>
      </c>
      <c r="F11234" s="884" t="s">
        <v>16936</v>
      </c>
    </row>
    <row r="11235" customFormat="false" ht="15" hidden="false" customHeight="false" outlineLevel="0" collapsed="false">
      <c r="A11235" s="884" t="s">
        <v>28603</v>
      </c>
      <c r="B11235" s="884" t="n">
        <v>38973</v>
      </c>
      <c r="C11235" s="885" t="s">
        <v>35964</v>
      </c>
      <c r="D11235" s="884" t="s">
        <v>28683</v>
      </c>
      <c r="E11235" s="884" t="s">
        <v>13704</v>
      </c>
      <c r="F11235" s="884" t="s">
        <v>13704</v>
      </c>
    </row>
    <row r="11236" customFormat="false" ht="15" hidden="false" customHeight="false" outlineLevel="0" collapsed="false">
      <c r="A11236" s="884" t="s">
        <v>28603</v>
      </c>
      <c r="B11236" s="884" t="n">
        <v>38974</v>
      </c>
      <c r="C11236" s="885" t="s">
        <v>35965</v>
      </c>
      <c r="D11236" s="884" t="s">
        <v>28683</v>
      </c>
      <c r="E11236" s="884" t="s">
        <v>28078</v>
      </c>
      <c r="F11236" s="884" t="s">
        <v>28078</v>
      </c>
    </row>
    <row r="11237" customFormat="false" ht="15" hidden="false" customHeight="false" outlineLevel="0" collapsed="false">
      <c r="A11237" s="884" t="s">
        <v>28603</v>
      </c>
      <c r="B11237" s="884" t="n">
        <v>38975</v>
      </c>
      <c r="C11237" s="885" t="s">
        <v>35966</v>
      </c>
      <c r="D11237" s="884" t="s">
        <v>28683</v>
      </c>
      <c r="E11237" s="884" t="s">
        <v>28792</v>
      </c>
      <c r="F11237" s="884" t="s">
        <v>28792</v>
      </c>
    </row>
    <row r="11238" customFormat="false" ht="15" hidden="false" customHeight="false" outlineLevel="0" collapsed="false">
      <c r="A11238" s="884" t="s">
        <v>28603</v>
      </c>
      <c r="B11238" s="884" t="n">
        <v>38976</v>
      </c>
      <c r="C11238" s="885" t="s">
        <v>35967</v>
      </c>
      <c r="D11238" s="884" t="s">
        <v>28683</v>
      </c>
      <c r="E11238" s="884" t="s">
        <v>17418</v>
      </c>
      <c r="F11238" s="884" t="s">
        <v>17418</v>
      </c>
    </row>
    <row r="11239" customFormat="false" ht="15" hidden="false" customHeight="false" outlineLevel="0" collapsed="false">
      <c r="A11239" s="884" t="s">
        <v>28603</v>
      </c>
      <c r="B11239" s="884" t="n">
        <v>38986</v>
      </c>
      <c r="C11239" s="885" t="s">
        <v>35968</v>
      </c>
      <c r="D11239" s="884" t="s">
        <v>28683</v>
      </c>
      <c r="E11239" s="884" t="s">
        <v>35969</v>
      </c>
      <c r="F11239" s="884" t="s">
        <v>35969</v>
      </c>
    </row>
    <row r="11240" customFormat="false" ht="15" hidden="false" customHeight="false" outlineLevel="0" collapsed="false">
      <c r="A11240" s="884" t="s">
        <v>28603</v>
      </c>
      <c r="B11240" s="884" t="n">
        <v>38978</v>
      </c>
      <c r="C11240" s="885" t="s">
        <v>35970</v>
      </c>
      <c r="D11240" s="884" t="s">
        <v>28683</v>
      </c>
      <c r="E11240" s="884" t="s">
        <v>28933</v>
      </c>
      <c r="F11240" s="884" t="s">
        <v>28933</v>
      </c>
    </row>
    <row r="11241" customFormat="false" ht="15" hidden="false" customHeight="false" outlineLevel="0" collapsed="false">
      <c r="A11241" s="884" t="s">
        <v>28603</v>
      </c>
      <c r="B11241" s="884" t="n">
        <v>38979</v>
      </c>
      <c r="C11241" s="885" t="s">
        <v>35971</v>
      </c>
      <c r="D11241" s="884" t="s">
        <v>28683</v>
      </c>
      <c r="E11241" s="884" t="s">
        <v>15985</v>
      </c>
      <c r="F11241" s="884" t="s">
        <v>15985</v>
      </c>
    </row>
    <row r="11242" customFormat="false" ht="15" hidden="false" customHeight="false" outlineLevel="0" collapsed="false">
      <c r="A11242" s="884" t="s">
        <v>28603</v>
      </c>
      <c r="B11242" s="884" t="n">
        <v>38980</v>
      </c>
      <c r="C11242" s="885" t="s">
        <v>35972</v>
      </c>
      <c r="D11242" s="884" t="s">
        <v>28683</v>
      </c>
      <c r="E11242" s="884" t="s">
        <v>19538</v>
      </c>
      <c r="F11242" s="884" t="s">
        <v>19538</v>
      </c>
    </row>
    <row r="11243" customFormat="false" ht="15" hidden="false" customHeight="false" outlineLevel="0" collapsed="false">
      <c r="A11243" s="884" t="s">
        <v>28603</v>
      </c>
      <c r="B11243" s="884" t="n">
        <v>38981</v>
      </c>
      <c r="C11243" s="885" t="s">
        <v>35973</v>
      </c>
      <c r="D11243" s="884" t="s">
        <v>28683</v>
      </c>
      <c r="E11243" s="884" t="s">
        <v>31934</v>
      </c>
      <c r="F11243" s="884" t="s">
        <v>31934</v>
      </c>
    </row>
    <row r="11244" customFormat="false" ht="15" hidden="false" customHeight="false" outlineLevel="0" collapsed="false">
      <c r="A11244" s="884" t="s">
        <v>28603</v>
      </c>
      <c r="B11244" s="884" t="n">
        <v>38982</v>
      </c>
      <c r="C11244" s="885" t="s">
        <v>35974</v>
      </c>
      <c r="D11244" s="884" t="s">
        <v>28683</v>
      </c>
      <c r="E11244" s="884" t="s">
        <v>14986</v>
      </c>
      <c r="F11244" s="884" t="s">
        <v>14986</v>
      </c>
    </row>
    <row r="11245" customFormat="false" ht="15" hidden="false" customHeight="false" outlineLevel="0" collapsed="false">
      <c r="A11245" s="884" t="s">
        <v>28603</v>
      </c>
      <c r="B11245" s="884" t="n">
        <v>38983</v>
      </c>
      <c r="C11245" s="885" t="s">
        <v>35975</v>
      </c>
      <c r="D11245" s="884" t="s">
        <v>28683</v>
      </c>
      <c r="E11245" s="884" t="s">
        <v>22176</v>
      </c>
      <c r="F11245" s="884" t="s">
        <v>22176</v>
      </c>
    </row>
    <row r="11246" customFormat="false" ht="15" hidden="false" customHeight="false" outlineLevel="0" collapsed="false">
      <c r="A11246" s="884" t="s">
        <v>28603</v>
      </c>
      <c r="B11246" s="884" t="n">
        <v>38984</v>
      </c>
      <c r="C11246" s="885" t="s">
        <v>35976</v>
      </c>
      <c r="D11246" s="884" t="s">
        <v>28683</v>
      </c>
      <c r="E11246" s="884" t="s">
        <v>20514</v>
      </c>
      <c r="F11246" s="884" t="s">
        <v>20514</v>
      </c>
    </row>
    <row r="11247" customFormat="false" ht="15" hidden="false" customHeight="false" outlineLevel="0" collapsed="false">
      <c r="A11247" s="884" t="s">
        <v>28603</v>
      </c>
      <c r="B11247" s="884" t="n">
        <v>38985</v>
      </c>
      <c r="C11247" s="885" t="s">
        <v>35977</v>
      </c>
      <c r="D11247" s="884" t="s">
        <v>28683</v>
      </c>
      <c r="E11247" s="884" t="s">
        <v>20465</v>
      </c>
      <c r="F11247" s="884" t="s">
        <v>20465</v>
      </c>
    </row>
    <row r="11248" customFormat="false" ht="15" hidden="false" customHeight="false" outlineLevel="0" collapsed="false">
      <c r="A11248" s="884" t="s">
        <v>28603</v>
      </c>
      <c r="B11248" s="884" t="n">
        <v>9836</v>
      </c>
      <c r="C11248" s="885" t="s">
        <v>35978</v>
      </c>
      <c r="D11248" s="884" t="s">
        <v>28683</v>
      </c>
      <c r="E11248" s="884" t="s">
        <v>35150</v>
      </c>
      <c r="F11248" s="884" t="s">
        <v>35150</v>
      </c>
    </row>
    <row r="11249" customFormat="false" ht="15" hidden="false" customHeight="false" outlineLevel="0" collapsed="false">
      <c r="A11249" s="884" t="s">
        <v>28603</v>
      </c>
      <c r="B11249" s="884" t="n">
        <v>20065</v>
      </c>
      <c r="C11249" s="885" t="s">
        <v>35979</v>
      </c>
      <c r="D11249" s="884" t="s">
        <v>28683</v>
      </c>
      <c r="E11249" s="884" t="s">
        <v>16473</v>
      </c>
      <c r="F11249" s="884" t="s">
        <v>16473</v>
      </c>
    </row>
    <row r="11250" customFormat="false" ht="15" hidden="false" customHeight="false" outlineLevel="0" collapsed="false">
      <c r="A11250" s="884" t="s">
        <v>28603</v>
      </c>
      <c r="B11250" s="884" t="n">
        <v>9835</v>
      </c>
      <c r="C11250" s="885" t="s">
        <v>35980</v>
      </c>
      <c r="D11250" s="884" t="s">
        <v>28683</v>
      </c>
      <c r="E11250" s="884" t="s">
        <v>10310</v>
      </c>
      <c r="F11250" s="884" t="s">
        <v>10310</v>
      </c>
    </row>
    <row r="11251" customFormat="false" ht="15" hidden="false" customHeight="false" outlineLevel="0" collapsed="false">
      <c r="A11251" s="884" t="s">
        <v>28603</v>
      </c>
      <c r="B11251" s="884" t="n">
        <v>38032</v>
      </c>
      <c r="C11251" s="885" t="s">
        <v>35981</v>
      </c>
      <c r="D11251" s="884" t="s">
        <v>28683</v>
      </c>
      <c r="E11251" s="884" t="s">
        <v>35982</v>
      </c>
      <c r="F11251" s="884" t="s">
        <v>35982</v>
      </c>
    </row>
    <row r="11252" customFormat="false" ht="15" hidden="false" customHeight="false" outlineLevel="0" collapsed="false">
      <c r="A11252" s="884" t="s">
        <v>28603</v>
      </c>
      <c r="B11252" s="884" t="n">
        <v>38033</v>
      </c>
      <c r="C11252" s="885" t="s">
        <v>35983</v>
      </c>
      <c r="D11252" s="884" t="s">
        <v>28683</v>
      </c>
      <c r="E11252" s="884" t="s">
        <v>27510</v>
      </c>
      <c r="F11252" s="884" t="s">
        <v>27510</v>
      </c>
    </row>
    <row r="11253" customFormat="false" ht="15" hidden="false" customHeight="false" outlineLevel="0" collapsed="false">
      <c r="A11253" s="884" t="s">
        <v>28603</v>
      </c>
      <c r="B11253" s="884" t="n">
        <v>38034</v>
      </c>
      <c r="C11253" s="885" t="s">
        <v>35984</v>
      </c>
      <c r="D11253" s="884" t="s">
        <v>28683</v>
      </c>
      <c r="E11253" s="884" t="s">
        <v>21631</v>
      </c>
      <c r="F11253" s="884" t="s">
        <v>21631</v>
      </c>
    </row>
    <row r="11254" customFormat="false" ht="15" hidden="false" customHeight="false" outlineLevel="0" collapsed="false">
      <c r="A11254" s="884" t="s">
        <v>28603</v>
      </c>
      <c r="B11254" s="884" t="n">
        <v>38035</v>
      </c>
      <c r="C11254" s="885" t="s">
        <v>35985</v>
      </c>
      <c r="D11254" s="884" t="s">
        <v>28683</v>
      </c>
      <c r="E11254" s="884" t="s">
        <v>35986</v>
      </c>
      <c r="F11254" s="884" t="s">
        <v>35986</v>
      </c>
    </row>
    <row r="11255" customFormat="false" ht="15" hidden="false" customHeight="false" outlineLevel="0" collapsed="false">
      <c r="A11255" s="884" t="s">
        <v>28603</v>
      </c>
      <c r="B11255" s="884" t="n">
        <v>38036</v>
      </c>
      <c r="C11255" s="885" t="s">
        <v>35987</v>
      </c>
      <c r="D11255" s="884" t="s">
        <v>28683</v>
      </c>
      <c r="E11255" s="884" t="s">
        <v>35988</v>
      </c>
      <c r="F11255" s="884" t="s">
        <v>35988</v>
      </c>
    </row>
    <row r="11256" customFormat="false" ht="15" hidden="false" customHeight="false" outlineLevel="0" collapsed="false">
      <c r="A11256" s="884" t="s">
        <v>28603</v>
      </c>
      <c r="B11256" s="884" t="n">
        <v>38037</v>
      </c>
      <c r="C11256" s="885" t="s">
        <v>35989</v>
      </c>
      <c r="D11256" s="884" t="s">
        <v>28683</v>
      </c>
      <c r="E11256" s="884" t="s">
        <v>35990</v>
      </c>
      <c r="F11256" s="884" t="s">
        <v>35990</v>
      </c>
    </row>
    <row r="11257" customFormat="false" ht="15" hidden="false" customHeight="false" outlineLevel="0" collapsed="false">
      <c r="A11257" s="884" t="s">
        <v>28603</v>
      </c>
      <c r="B11257" s="884" t="n">
        <v>9850</v>
      </c>
      <c r="C11257" s="885" t="s">
        <v>35991</v>
      </c>
      <c r="D11257" s="884" t="s">
        <v>28683</v>
      </c>
      <c r="E11257" s="884" t="s">
        <v>35992</v>
      </c>
      <c r="F11257" s="884" t="s">
        <v>35992</v>
      </c>
    </row>
    <row r="11258" customFormat="false" ht="15" hidden="false" customHeight="false" outlineLevel="0" collapsed="false">
      <c r="A11258" s="884" t="s">
        <v>28603</v>
      </c>
      <c r="B11258" s="884" t="n">
        <v>9853</v>
      </c>
      <c r="C11258" s="885" t="s">
        <v>35993</v>
      </c>
      <c r="D11258" s="884" t="s">
        <v>28683</v>
      </c>
      <c r="E11258" s="884" t="s">
        <v>35994</v>
      </c>
      <c r="F11258" s="884" t="s">
        <v>35994</v>
      </c>
    </row>
    <row r="11259" customFormat="false" ht="15" hidden="false" customHeight="false" outlineLevel="0" collapsed="false">
      <c r="A11259" s="884" t="s">
        <v>28603</v>
      </c>
      <c r="B11259" s="884" t="n">
        <v>9854</v>
      </c>
      <c r="C11259" s="885" t="s">
        <v>35995</v>
      </c>
      <c r="D11259" s="884" t="s">
        <v>28683</v>
      </c>
      <c r="E11259" s="884" t="s">
        <v>35544</v>
      </c>
      <c r="F11259" s="884" t="s">
        <v>35544</v>
      </c>
    </row>
    <row r="11260" customFormat="false" ht="15" hidden="false" customHeight="false" outlineLevel="0" collapsed="false">
      <c r="A11260" s="884" t="s">
        <v>28603</v>
      </c>
      <c r="B11260" s="884" t="n">
        <v>9851</v>
      </c>
      <c r="C11260" s="885" t="s">
        <v>35996</v>
      </c>
      <c r="D11260" s="884" t="s">
        <v>28683</v>
      </c>
      <c r="E11260" s="884" t="s">
        <v>35997</v>
      </c>
      <c r="F11260" s="884" t="s">
        <v>35997</v>
      </c>
    </row>
    <row r="11261" customFormat="false" ht="15" hidden="false" customHeight="false" outlineLevel="0" collapsed="false">
      <c r="A11261" s="884" t="s">
        <v>28603</v>
      </c>
      <c r="B11261" s="884" t="n">
        <v>9855</v>
      </c>
      <c r="C11261" s="885" t="s">
        <v>35998</v>
      </c>
      <c r="D11261" s="884" t="s">
        <v>28683</v>
      </c>
      <c r="E11261" s="884" t="s">
        <v>35999</v>
      </c>
      <c r="F11261" s="884" t="s">
        <v>35999</v>
      </c>
    </row>
    <row r="11262" customFormat="false" ht="15" hidden="false" customHeight="false" outlineLevel="0" collapsed="false">
      <c r="A11262" s="884" t="s">
        <v>28603</v>
      </c>
      <c r="B11262" s="884" t="n">
        <v>9825</v>
      </c>
      <c r="C11262" s="885" t="s">
        <v>36000</v>
      </c>
      <c r="D11262" s="884" t="s">
        <v>28683</v>
      </c>
      <c r="E11262" s="884" t="s">
        <v>21835</v>
      </c>
      <c r="F11262" s="884" t="s">
        <v>21835</v>
      </c>
    </row>
    <row r="11263" customFormat="false" ht="15" hidden="false" customHeight="false" outlineLevel="0" collapsed="false">
      <c r="A11263" s="884" t="s">
        <v>28603</v>
      </c>
      <c r="B11263" s="884" t="n">
        <v>9828</v>
      </c>
      <c r="C11263" s="885" t="s">
        <v>36001</v>
      </c>
      <c r="D11263" s="884" t="s">
        <v>28683</v>
      </c>
      <c r="E11263" s="884" t="s">
        <v>31564</v>
      </c>
      <c r="F11263" s="884" t="s">
        <v>31564</v>
      </c>
    </row>
    <row r="11264" customFormat="false" ht="15" hidden="false" customHeight="false" outlineLevel="0" collapsed="false">
      <c r="A11264" s="884" t="s">
        <v>28603</v>
      </c>
      <c r="B11264" s="884" t="n">
        <v>9829</v>
      </c>
      <c r="C11264" s="885" t="s">
        <v>36002</v>
      </c>
      <c r="D11264" s="884" t="s">
        <v>28683</v>
      </c>
      <c r="E11264" s="884" t="s">
        <v>36003</v>
      </c>
      <c r="F11264" s="884" t="s">
        <v>36003</v>
      </c>
    </row>
    <row r="11265" customFormat="false" ht="15" hidden="false" customHeight="false" outlineLevel="0" collapsed="false">
      <c r="A11265" s="884" t="s">
        <v>28603</v>
      </c>
      <c r="B11265" s="884" t="n">
        <v>9826</v>
      </c>
      <c r="C11265" s="885" t="s">
        <v>36004</v>
      </c>
      <c r="D11265" s="884" t="s">
        <v>28683</v>
      </c>
      <c r="E11265" s="884" t="s">
        <v>36005</v>
      </c>
      <c r="F11265" s="884" t="s">
        <v>36005</v>
      </c>
    </row>
    <row r="11266" customFormat="false" ht="15" hidden="false" customHeight="false" outlineLevel="0" collapsed="false">
      <c r="A11266" s="884" t="s">
        <v>28603</v>
      </c>
      <c r="B11266" s="884" t="n">
        <v>9827</v>
      </c>
      <c r="C11266" s="885" t="s">
        <v>36006</v>
      </c>
      <c r="D11266" s="884" t="s">
        <v>28683</v>
      </c>
      <c r="E11266" s="884" t="s">
        <v>36007</v>
      </c>
      <c r="F11266" s="884" t="s">
        <v>36007</v>
      </c>
    </row>
    <row r="11267" customFormat="false" ht="15" hidden="false" customHeight="false" outlineLevel="0" collapsed="false">
      <c r="A11267" s="884" t="s">
        <v>28603</v>
      </c>
      <c r="B11267" s="884" t="n">
        <v>36374</v>
      </c>
      <c r="C11267" s="885" t="s">
        <v>36008</v>
      </c>
      <c r="D11267" s="884" t="s">
        <v>28683</v>
      </c>
      <c r="E11267" s="884" t="s">
        <v>30291</v>
      </c>
      <c r="F11267" s="884" t="s">
        <v>30291</v>
      </c>
    </row>
    <row r="11268" customFormat="false" ht="15" hidden="false" customHeight="false" outlineLevel="0" collapsed="false">
      <c r="A11268" s="884" t="s">
        <v>28603</v>
      </c>
      <c r="B11268" s="884" t="n">
        <v>36084</v>
      </c>
      <c r="C11268" s="885" t="s">
        <v>36009</v>
      </c>
      <c r="D11268" s="884" t="s">
        <v>28683</v>
      </c>
      <c r="E11268" s="884" t="s">
        <v>16906</v>
      </c>
      <c r="F11268" s="884" t="s">
        <v>16906</v>
      </c>
    </row>
    <row r="11269" customFormat="false" ht="15" hidden="false" customHeight="false" outlineLevel="0" collapsed="false">
      <c r="A11269" s="884" t="s">
        <v>28603</v>
      </c>
      <c r="B11269" s="884" t="n">
        <v>36373</v>
      </c>
      <c r="C11269" s="885" t="s">
        <v>36010</v>
      </c>
      <c r="D11269" s="884" t="s">
        <v>28683</v>
      </c>
      <c r="E11269" s="884" t="s">
        <v>17280</v>
      </c>
      <c r="F11269" s="884" t="s">
        <v>17280</v>
      </c>
    </row>
    <row r="11270" customFormat="false" ht="15" hidden="false" customHeight="false" outlineLevel="0" collapsed="false">
      <c r="A11270" s="884" t="s">
        <v>28603</v>
      </c>
      <c r="B11270" s="884" t="n">
        <v>36377</v>
      </c>
      <c r="C11270" s="885" t="s">
        <v>36011</v>
      </c>
      <c r="D11270" s="884" t="s">
        <v>28683</v>
      </c>
      <c r="E11270" s="884" t="s">
        <v>36012</v>
      </c>
      <c r="F11270" s="884" t="s">
        <v>36012</v>
      </c>
    </row>
    <row r="11271" customFormat="false" ht="15" hidden="false" customHeight="false" outlineLevel="0" collapsed="false">
      <c r="A11271" s="884" t="s">
        <v>28603</v>
      </c>
      <c r="B11271" s="884" t="n">
        <v>36375</v>
      </c>
      <c r="C11271" s="885" t="s">
        <v>36013</v>
      </c>
      <c r="D11271" s="884" t="s">
        <v>28683</v>
      </c>
      <c r="E11271" s="884" t="s">
        <v>21557</v>
      </c>
      <c r="F11271" s="884" t="s">
        <v>21557</v>
      </c>
    </row>
    <row r="11272" customFormat="false" ht="15" hidden="false" customHeight="false" outlineLevel="0" collapsed="false">
      <c r="A11272" s="884" t="s">
        <v>28603</v>
      </c>
      <c r="B11272" s="884" t="n">
        <v>36376</v>
      </c>
      <c r="C11272" s="885" t="s">
        <v>36014</v>
      </c>
      <c r="D11272" s="884" t="s">
        <v>28683</v>
      </c>
      <c r="E11272" s="884" t="s">
        <v>28139</v>
      </c>
      <c r="F11272" s="884" t="s">
        <v>28139</v>
      </c>
    </row>
    <row r="11273" customFormat="false" ht="15" hidden="false" customHeight="false" outlineLevel="0" collapsed="false">
      <c r="A11273" s="884" t="s">
        <v>28603</v>
      </c>
      <c r="B11273" s="884" t="n">
        <v>36380</v>
      </c>
      <c r="C11273" s="885" t="s">
        <v>36015</v>
      </c>
      <c r="D11273" s="884" t="s">
        <v>28683</v>
      </c>
      <c r="E11273" s="884" t="s">
        <v>36016</v>
      </c>
      <c r="F11273" s="884" t="s">
        <v>36016</v>
      </c>
    </row>
    <row r="11274" customFormat="false" ht="15" hidden="false" customHeight="false" outlineLevel="0" collapsed="false">
      <c r="A11274" s="884" t="s">
        <v>28603</v>
      </c>
      <c r="B11274" s="884" t="n">
        <v>36378</v>
      </c>
      <c r="C11274" s="885" t="s">
        <v>36017</v>
      </c>
      <c r="D11274" s="884" t="s">
        <v>28683</v>
      </c>
      <c r="E11274" s="884" t="s">
        <v>12829</v>
      </c>
      <c r="F11274" s="884" t="s">
        <v>12829</v>
      </c>
    </row>
    <row r="11275" customFormat="false" ht="15" hidden="false" customHeight="false" outlineLevel="0" collapsed="false">
      <c r="A11275" s="884" t="s">
        <v>28603</v>
      </c>
      <c r="B11275" s="884" t="n">
        <v>36379</v>
      </c>
      <c r="C11275" s="885" t="s">
        <v>36018</v>
      </c>
      <c r="D11275" s="884" t="s">
        <v>28683</v>
      </c>
      <c r="E11275" s="884" t="s">
        <v>36019</v>
      </c>
      <c r="F11275" s="884" t="s">
        <v>36019</v>
      </c>
    </row>
    <row r="11276" customFormat="false" ht="15" hidden="false" customHeight="false" outlineLevel="0" collapsed="false">
      <c r="A11276" s="884" t="s">
        <v>28603</v>
      </c>
      <c r="B11276" s="884" t="n">
        <v>9859</v>
      </c>
      <c r="C11276" s="885" t="s">
        <v>36020</v>
      </c>
      <c r="D11276" s="884" t="s">
        <v>28683</v>
      </c>
      <c r="E11276" s="884" t="s">
        <v>18700</v>
      </c>
      <c r="F11276" s="884" t="s">
        <v>18700</v>
      </c>
    </row>
    <row r="11277" customFormat="false" ht="15" hidden="false" customHeight="false" outlineLevel="0" collapsed="false">
      <c r="A11277" s="884" t="s">
        <v>28603</v>
      </c>
      <c r="B11277" s="884" t="n">
        <v>9838</v>
      </c>
      <c r="C11277" s="885" t="s">
        <v>36021</v>
      </c>
      <c r="D11277" s="884" t="s">
        <v>28683</v>
      </c>
      <c r="E11277" s="884" t="s">
        <v>11071</v>
      </c>
      <c r="F11277" s="884" t="s">
        <v>11071</v>
      </c>
    </row>
    <row r="11278" customFormat="false" ht="15" hidden="false" customHeight="false" outlineLevel="0" collapsed="false">
      <c r="A11278" s="884" t="s">
        <v>28603</v>
      </c>
      <c r="B11278" s="884" t="n">
        <v>9837</v>
      </c>
      <c r="C11278" s="885" t="s">
        <v>36022</v>
      </c>
      <c r="D11278" s="884" t="s">
        <v>28683</v>
      </c>
      <c r="E11278" s="884" t="s">
        <v>17240</v>
      </c>
      <c r="F11278" s="884" t="s">
        <v>17240</v>
      </c>
    </row>
    <row r="11279" customFormat="false" ht="15" hidden="false" customHeight="false" outlineLevel="0" collapsed="false">
      <c r="A11279" s="884" t="s">
        <v>28603</v>
      </c>
      <c r="B11279" s="884" t="n">
        <v>9833</v>
      </c>
      <c r="C11279" s="885" t="s">
        <v>36023</v>
      </c>
      <c r="D11279" s="884" t="s">
        <v>28683</v>
      </c>
      <c r="E11279" s="884" t="s">
        <v>23166</v>
      </c>
      <c r="F11279" s="884" t="s">
        <v>23166</v>
      </c>
    </row>
    <row r="11280" customFormat="false" ht="15" hidden="false" customHeight="false" outlineLevel="0" collapsed="false">
      <c r="A11280" s="884" t="s">
        <v>28603</v>
      </c>
      <c r="B11280" s="884" t="n">
        <v>9830</v>
      </c>
      <c r="C11280" s="885" t="s">
        <v>36024</v>
      </c>
      <c r="D11280" s="884" t="s">
        <v>28683</v>
      </c>
      <c r="E11280" s="884" t="s">
        <v>11770</v>
      </c>
      <c r="F11280" s="884" t="s">
        <v>11770</v>
      </c>
    </row>
    <row r="11281" customFormat="false" ht="15" hidden="false" customHeight="false" outlineLevel="0" collapsed="false">
      <c r="A11281" s="884" t="s">
        <v>28603</v>
      </c>
      <c r="B11281" s="884" t="n">
        <v>9841</v>
      </c>
      <c r="C11281" s="885" t="s">
        <v>36025</v>
      </c>
      <c r="D11281" s="884" t="s">
        <v>28683</v>
      </c>
      <c r="E11281" s="884" t="s">
        <v>25147</v>
      </c>
      <c r="F11281" s="884" t="s">
        <v>25147</v>
      </c>
    </row>
    <row r="11282" customFormat="false" ht="15" hidden="false" customHeight="false" outlineLevel="0" collapsed="false">
      <c r="A11282" s="884" t="s">
        <v>28603</v>
      </c>
      <c r="B11282" s="884" t="n">
        <v>9840</v>
      </c>
      <c r="C11282" s="885" t="s">
        <v>36026</v>
      </c>
      <c r="D11282" s="884" t="s">
        <v>28683</v>
      </c>
      <c r="E11282" s="884" t="s">
        <v>36027</v>
      </c>
      <c r="F11282" s="884" t="s">
        <v>36027</v>
      </c>
    </row>
    <row r="11283" customFormat="false" ht="15" hidden="false" customHeight="false" outlineLevel="0" collapsed="false">
      <c r="A11283" s="884" t="s">
        <v>28603</v>
      </c>
      <c r="B11283" s="884" t="n">
        <v>20067</v>
      </c>
      <c r="C11283" s="885" t="s">
        <v>36028</v>
      </c>
      <c r="D11283" s="884" t="s">
        <v>28683</v>
      </c>
      <c r="E11283" s="884" t="s">
        <v>15759</v>
      </c>
      <c r="F11283" s="884" t="s">
        <v>15759</v>
      </c>
    </row>
    <row r="11284" customFormat="false" ht="15" hidden="false" customHeight="false" outlineLevel="0" collapsed="false">
      <c r="A11284" s="884" t="s">
        <v>28603</v>
      </c>
      <c r="B11284" s="884" t="n">
        <v>20068</v>
      </c>
      <c r="C11284" s="885" t="s">
        <v>36029</v>
      </c>
      <c r="D11284" s="884" t="s">
        <v>28683</v>
      </c>
      <c r="E11284" s="884" t="s">
        <v>9440</v>
      </c>
      <c r="F11284" s="884" t="s">
        <v>9440</v>
      </c>
    </row>
    <row r="11285" customFormat="false" ht="15" hidden="false" customHeight="false" outlineLevel="0" collapsed="false">
      <c r="A11285" s="884" t="s">
        <v>28603</v>
      </c>
      <c r="B11285" s="884" t="n">
        <v>9839</v>
      </c>
      <c r="C11285" s="885" t="s">
        <v>36030</v>
      </c>
      <c r="D11285" s="884" t="s">
        <v>28683</v>
      </c>
      <c r="E11285" s="884" t="s">
        <v>20150</v>
      </c>
      <c r="F11285" s="884" t="s">
        <v>20150</v>
      </c>
    </row>
    <row r="11286" customFormat="false" ht="15" hidden="false" customHeight="false" outlineLevel="0" collapsed="false">
      <c r="A11286" s="884" t="s">
        <v>28603</v>
      </c>
      <c r="B11286" s="884" t="n">
        <v>20072</v>
      </c>
      <c r="C11286" s="885" t="s">
        <v>36031</v>
      </c>
      <c r="D11286" s="884" t="s">
        <v>28683</v>
      </c>
      <c r="E11286" s="884" t="s">
        <v>18732</v>
      </c>
      <c r="F11286" s="884" t="s">
        <v>18732</v>
      </c>
    </row>
    <row r="11287" customFormat="false" ht="15" hidden="false" customHeight="false" outlineLevel="0" collapsed="false">
      <c r="A11287" s="884" t="s">
        <v>28603</v>
      </c>
      <c r="B11287" s="884" t="n">
        <v>20073</v>
      </c>
      <c r="C11287" s="885" t="s">
        <v>36032</v>
      </c>
      <c r="D11287" s="884" t="s">
        <v>28683</v>
      </c>
      <c r="E11287" s="884" t="s">
        <v>18817</v>
      </c>
      <c r="F11287" s="884" t="s">
        <v>18817</v>
      </c>
    </row>
    <row r="11288" customFormat="false" ht="15" hidden="false" customHeight="false" outlineLevel="0" collapsed="false">
      <c r="A11288" s="884" t="s">
        <v>28603</v>
      </c>
      <c r="B11288" s="884" t="n">
        <v>20069</v>
      </c>
      <c r="C11288" s="885" t="s">
        <v>36033</v>
      </c>
      <c r="D11288" s="884" t="s">
        <v>28683</v>
      </c>
      <c r="E11288" s="884" t="s">
        <v>21964</v>
      </c>
      <c r="F11288" s="884" t="s">
        <v>21964</v>
      </c>
    </row>
    <row r="11289" customFormat="false" ht="15" hidden="false" customHeight="false" outlineLevel="0" collapsed="false">
      <c r="A11289" s="884" t="s">
        <v>28603</v>
      </c>
      <c r="B11289" s="884" t="n">
        <v>20070</v>
      </c>
      <c r="C11289" s="885" t="s">
        <v>36034</v>
      </c>
      <c r="D11289" s="884" t="s">
        <v>28683</v>
      </c>
      <c r="E11289" s="884" t="s">
        <v>21999</v>
      </c>
      <c r="F11289" s="884" t="s">
        <v>21999</v>
      </c>
    </row>
    <row r="11290" customFormat="false" ht="15" hidden="false" customHeight="false" outlineLevel="0" collapsed="false">
      <c r="A11290" s="884" t="s">
        <v>28603</v>
      </c>
      <c r="B11290" s="884" t="n">
        <v>20071</v>
      </c>
      <c r="C11290" s="885" t="s">
        <v>36035</v>
      </c>
      <c r="D11290" s="884" t="s">
        <v>28683</v>
      </c>
      <c r="E11290" s="884" t="s">
        <v>16919</v>
      </c>
      <c r="F11290" s="884" t="s">
        <v>16919</v>
      </c>
    </row>
    <row r="11291" customFormat="false" ht="15" hidden="false" customHeight="false" outlineLevel="0" collapsed="false">
      <c r="A11291" s="884" t="s">
        <v>28603</v>
      </c>
      <c r="B11291" s="884" t="n">
        <v>9834</v>
      </c>
      <c r="C11291" s="885" t="s">
        <v>36036</v>
      </c>
      <c r="D11291" s="884" t="s">
        <v>28683</v>
      </c>
      <c r="E11291" s="884" t="s">
        <v>22122</v>
      </c>
      <c r="F11291" s="884" t="s">
        <v>22122</v>
      </c>
    </row>
    <row r="11292" customFormat="false" ht="15" hidden="false" customHeight="false" outlineLevel="0" collapsed="false">
      <c r="A11292" s="884" t="s">
        <v>28603</v>
      </c>
      <c r="B11292" s="884" t="n">
        <v>9863</v>
      </c>
      <c r="C11292" s="885" t="s">
        <v>36037</v>
      </c>
      <c r="D11292" s="884" t="s">
        <v>28683</v>
      </c>
      <c r="E11292" s="884" t="s">
        <v>14742</v>
      </c>
      <c r="F11292" s="884" t="s">
        <v>14742</v>
      </c>
    </row>
    <row r="11293" customFormat="false" ht="15" hidden="false" customHeight="false" outlineLevel="0" collapsed="false">
      <c r="A11293" s="884" t="s">
        <v>28603</v>
      </c>
      <c r="B11293" s="884" t="n">
        <v>9860</v>
      </c>
      <c r="C11293" s="885" t="s">
        <v>36038</v>
      </c>
      <c r="D11293" s="884" t="s">
        <v>28683</v>
      </c>
      <c r="E11293" s="884" t="s">
        <v>18771</v>
      </c>
      <c r="F11293" s="884" t="s">
        <v>18771</v>
      </c>
    </row>
    <row r="11294" customFormat="false" ht="15" hidden="false" customHeight="false" outlineLevel="0" collapsed="false">
      <c r="A11294" s="884" t="s">
        <v>28603</v>
      </c>
      <c r="B11294" s="884" t="n">
        <v>9862</v>
      </c>
      <c r="C11294" s="885" t="s">
        <v>36039</v>
      </c>
      <c r="D11294" s="884" t="s">
        <v>28683</v>
      </c>
      <c r="E11294" s="884" t="s">
        <v>20192</v>
      </c>
      <c r="F11294" s="884" t="s">
        <v>20192</v>
      </c>
    </row>
    <row r="11295" customFormat="false" ht="15" hidden="false" customHeight="false" outlineLevel="0" collapsed="false">
      <c r="A11295" s="884" t="s">
        <v>28603</v>
      </c>
      <c r="B11295" s="884" t="n">
        <v>9861</v>
      </c>
      <c r="C11295" s="885" t="s">
        <v>36040</v>
      </c>
      <c r="D11295" s="884" t="s">
        <v>28683</v>
      </c>
      <c r="E11295" s="884" t="s">
        <v>19865</v>
      </c>
      <c r="F11295" s="884" t="s">
        <v>19865</v>
      </c>
    </row>
    <row r="11296" customFormat="false" ht="15" hidden="false" customHeight="false" outlineLevel="0" collapsed="false">
      <c r="A11296" s="884" t="s">
        <v>28603</v>
      </c>
      <c r="B11296" s="884" t="n">
        <v>9856</v>
      </c>
      <c r="C11296" s="885" t="s">
        <v>36041</v>
      </c>
      <c r="D11296" s="884" t="s">
        <v>28683</v>
      </c>
      <c r="E11296" s="884" t="s">
        <v>12015</v>
      </c>
      <c r="F11296" s="884" t="s">
        <v>12015</v>
      </c>
    </row>
    <row r="11297" customFormat="false" ht="15" hidden="false" customHeight="false" outlineLevel="0" collapsed="false">
      <c r="A11297" s="884" t="s">
        <v>28603</v>
      </c>
      <c r="B11297" s="884" t="n">
        <v>9866</v>
      </c>
      <c r="C11297" s="885" t="s">
        <v>36042</v>
      </c>
      <c r="D11297" s="884" t="s">
        <v>28683</v>
      </c>
      <c r="E11297" s="884" t="s">
        <v>25118</v>
      </c>
      <c r="F11297" s="884" t="s">
        <v>25118</v>
      </c>
    </row>
    <row r="11298" customFormat="false" ht="15" hidden="false" customHeight="false" outlineLevel="0" collapsed="false">
      <c r="A11298" s="884" t="s">
        <v>28603</v>
      </c>
      <c r="B11298" s="884" t="n">
        <v>9857</v>
      </c>
      <c r="C11298" s="885" t="s">
        <v>36043</v>
      </c>
      <c r="D11298" s="884" t="s">
        <v>28683</v>
      </c>
      <c r="E11298" s="884" t="s">
        <v>36044</v>
      </c>
      <c r="F11298" s="884" t="s">
        <v>36044</v>
      </c>
    </row>
    <row r="11299" customFormat="false" ht="15" hidden="false" customHeight="false" outlineLevel="0" collapsed="false">
      <c r="A11299" s="884" t="s">
        <v>28603</v>
      </c>
      <c r="B11299" s="884" t="n">
        <v>9864</v>
      </c>
      <c r="C11299" s="885" t="s">
        <v>36045</v>
      </c>
      <c r="D11299" s="884" t="s">
        <v>28683</v>
      </c>
      <c r="E11299" s="884" t="s">
        <v>36046</v>
      </c>
      <c r="F11299" s="884" t="s">
        <v>36046</v>
      </c>
    </row>
    <row r="11300" customFormat="false" ht="15" hidden="false" customHeight="false" outlineLevel="0" collapsed="false">
      <c r="A11300" s="884" t="s">
        <v>28603</v>
      </c>
      <c r="B11300" s="884" t="n">
        <v>9865</v>
      </c>
      <c r="C11300" s="885" t="s">
        <v>36047</v>
      </c>
      <c r="D11300" s="884" t="s">
        <v>28683</v>
      </c>
      <c r="E11300" s="884" t="s">
        <v>36048</v>
      </c>
      <c r="F11300" s="884" t="s">
        <v>36048</v>
      </c>
    </row>
    <row r="11301" customFormat="false" ht="15" hidden="false" customHeight="false" outlineLevel="0" collapsed="false">
      <c r="A11301" s="884" t="s">
        <v>28603</v>
      </c>
      <c r="B11301" s="884" t="n">
        <v>9858</v>
      </c>
      <c r="C11301" s="885" t="s">
        <v>36049</v>
      </c>
      <c r="D11301" s="884" t="s">
        <v>28683</v>
      </c>
      <c r="E11301" s="884" t="s">
        <v>36050</v>
      </c>
      <c r="F11301" s="884" t="s">
        <v>36050</v>
      </c>
    </row>
    <row r="11302" customFormat="false" ht="15" hidden="false" customHeight="false" outlineLevel="0" collapsed="false">
      <c r="A11302" s="884" t="s">
        <v>28603</v>
      </c>
      <c r="B11302" s="884" t="n">
        <v>9870</v>
      </c>
      <c r="C11302" s="885" t="s">
        <v>36051</v>
      </c>
      <c r="D11302" s="884" t="s">
        <v>28683</v>
      </c>
      <c r="E11302" s="884" t="s">
        <v>10281</v>
      </c>
      <c r="F11302" s="884" t="s">
        <v>10281</v>
      </c>
    </row>
    <row r="11303" customFormat="false" ht="15" hidden="false" customHeight="false" outlineLevel="0" collapsed="false">
      <c r="A11303" s="884" t="s">
        <v>28603</v>
      </c>
      <c r="B11303" s="884" t="n">
        <v>9867</v>
      </c>
      <c r="C11303" s="885" t="s">
        <v>36052</v>
      </c>
      <c r="D11303" s="884" t="s">
        <v>28683</v>
      </c>
      <c r="E11303" s="884" t="s">
        <v>9803</v>
      </c>
      <c r="F11303" s="884" t="s">
        <v>9803</v>
      </c>
    </row>
    <row r="11304" customFormat="false" ht="15" hidden="false" customHeight="false" outlineLevel="0" collapsed="false">
      <c r="A11304" s="884" t="s">
        <v>28603</v>
      </c>
      <c r="B11304" s="884" t="n">
        <v>9868</v>
      </c>
      <c r="C11304" s="885" t="s">
        <v>36053</v>
      </c>
      <c r="D11304" s="884" t="s">
        <v>28683</v>
      </c>
      <c r="E11304" s="884" t="s">
        <v>23103</v>
      </c>
      <c r="F11304" s="884" t="s">
        <v>23103</v>
      </c>
    </row>
    <row r="11305" customFormat="false" ht="15" hidden="false" customHeight="false" outlineLevel="0" collapsed="false">
      <c r="A11305" s="884" t="s">
        <v>28603</v>
      </c>
      <c r="B11305" s="884" t="n">
        <v>9869</v>
      </c>
      <c r="C11305" s="885" t="s">
        <v>36054</v>
      </c>
      <c r="D11305" s="884" t="s">
        <v>28683</v>
      </c>
      <c r="E11305" s="884" t="s">
        <v>32408</v>
      </c>
      <c r="F11305" s="884" t="s">
        <v>32408</v>
      </c>
    </row>
    <row r="11306" customFormat="false" ht="15" hidden="false" customHeight="false" outlineLevel="0" collapsed="false">
      <c r="A11306" s="884" t="s">
        <v>28603</v>
      </c>
      <c r="B11306" s="884" t="n">
        <v>9874</v>
      </c>
      <c r="C11306" s="885" t="s">
        <v>36055</v>
      </c>
      <c r="D11306" s="884" t="s">
        <v>28683</v>
      </c>
      <c r="E11306" s="884" t="s">
        <v>16026</v>
      </c>
      <c r="F11306" s="884" t="s">
        <v>16026</v>
      </c>
    </row>
    <row r="11307" customFormat="false" ht="15" hidden="false" customHeight="false" outlineLevel="0" collapsed="false">
      <c r="A11307" s="884" t="s">
        <v>28603</v>
      </c>
      <c r="B11307" s="884" t="n">
        <v>9875</v>
      </c>
      <c r="C11307" s="885" t="s">
        <v>36056</v>
      </c>
      <c r="D11307" s="884" t="s">
        <v>28683</v>
      </c>
      <c r="E11307" s="884" t="s">
        <v>13724</v>
      </c>
      <c r="F11307" s="884" t="s">
        <v>13724</v>
      </c>
    </row>
    <row r="11308" customFormat="false" ht="15" hidden="false" customHeight="false" outlineLevel="0" collapsed="false">
      <c r="A11308" s="884" t="s">
        <v>28603</v>
      </c>
      <c r="B11308" s="884" t="n">
        <v>9873</v>
      </c>
      <c r="C11308" s="885" t="s">
        <v>36057</v>
      </c>
      <c r="D11308" s="884" t="s">
        <v>28683</v>
      </c>
      <c r="E11308" s="884" t="s">
        <v>20122</v>
      </c>
      <c r="F11308" s="884" t="s">
        <v>20122</v>
      </c>
    </row>
    <row r="11309" customFormat="false" ht="15" hidden="false" customHeight="false" outlineLevel="0" collapsed="false">
      <c r="A11309" s="884" t="s">
        <v>28603</v>
      </c>
      <c r="B11309" s="884" t="n">
        <v>9871</v>
      </c>
      <c r="C11309" s="885" t="s">
        <v>36058</v>
      </c>
      <c r="D11309" s="884" t="s">
        <v>28683</v>
      </c>
      <c r="E11309" s="884" t="s">
        <v>16493</v>
      </c>
      <c r="F11309" s="884" t="s">
        <v>16493</v>
      </c>
    </row>
    <row r="11310" customFormat="false" ht="15" hidden="false" customHeight="false" outlineLevel="0" collapsed="false">
      <c r="A11310" s="884" t="s">
        <v>28603</v>
      </c>
      <c r="B11310" s="884" t="n">
        <v>9872</v>
      </c>
      <c r="C11310" s="885" t="s">
        <v>36059</v>
      </c>
      <c r="D11310" s="884" t="s">
        <v>28683</v>
      </c>
      <c r="E11310" s="884" t="s">
        <v>16985</v>
      </c>
      <c r="F11310" s="884" t="s">
        <v>16985</v>
      </c>
    </row>
    <row r="11311" customFormat="false" ht="15" hidden="false" customHeight="false" outlineLevel="0" collapsed="false">
      <c r="A11311" s="884" t="s">
        <v>28603</v>
      </c>
      <c r="B11311" s="884" t="n">
        <v>7667</v>
      </c>
      <c r="C11311" s="885" t="s">
        <v>36060</v>
      </c>
      <c r="D11311" s="884" t="s">
        <v>28683</v>
      </c>
      <c r="E11311" s="884" t="s">
        <v>36061</v>
      </c>
      <c r="F11311" s="884" t="s">
        <v>36061</v>
      </c>
    </row>
    <row r="11312" customFormat="false" ht="15" hidden="false" customHeight="false" outlineLevel="0" collapsed="false">
      <c r="A11312" s="884" t="s">
        <v>28603</v>
      </c>
      <c r="B11312" s="884" t="n">
        <v>7660</v>
      </c>
      <c r="C11312" s="885" t="s">
        <v>36062</v>
      </c>
      <c r="D11312" s="884" t="s">
        <v>28683</v>
      </c>
      <c r="E11312" s="884" t="s">
        <v>36063</v>
      </c>
      <c r="F11312" s="884" t="s">
        <v>36063</v>
      </c>
    </row>
    <row r="11313" customFormat="false" ht="15" hidden="false" customHeight="false" outlineLevel="0" collapsed="false">
      <c r="A11313" s="884" t="s">
        <v>28603</v>
      </c>
      <c r="B11313" s="884" t="n">
        <v>7676</v>
      </c>
      <c r="C11313" s="885" t="s">
        <v>36064</v>
      </c>
      <c r="D11313" s="884" t="s">
        <v>28683</v>
      </c>
      <c r="E11313" s="884" t="s">
        <v>36065</v>
      </c>
      <c r="F11313" s="884" t="s">
        <v>36065</v>
      </c>
    </row>
    <row r="11314" customFormat="false" ht="15" hidden="false" customHeight="false" outlineLevel="0" collapsed="false">
      <c r="A11314" s="884" t="s">
        <v>28603</v>
      </c>
      <c r="B11314" s="884" t="n">
        <v>12426</v>
      </c>
      <c r="C11314" s="885" t="s">
        <v>36066</v>
      </c>
      <c r="D11314" s="884" t="s">
        <v>28605</v>
      </c>
      <c r="E11314" s="884" t="s">
        <v>35484</v>
      </c>
      <c r="F11314" s="884" t="s">
        <v>35484</v>
      </c>
    </row>
    <row r="11315" customFormat="false" ht="15" hidden="false" customHeight="false" outlineLevel="0" collapsed="false">
      <c r="A11315" s="884" t="s">
        <v>28603</v>
      </c>
      <c r="B11315" s="884" t="n">
        <v>12425</v>
      </c>
      <c r="C11315" s="885" t="s">
        <v>36067</v>
      </c>
      <c r="D11315" s="884" t="s">
        <v>28605</v>
      </c>
      <c r="E11315" s="884" t="s">
        <v>26101</v>
      </c>
      <c r="F11315" s="884" t="s">
        <v>26101</v>
      </c>
    </row>
    <row r="11316" customFormat="false" ht="15" hidden="false" customHeight="false" outlineLevel="0" collapsed="false">
      <c r="A11316" s="884" t="s">
        <v>28603</v>
      </c>
      <c r="B11316" s="884" t="n">
        <v>12427</v>
      </c>
      <c r="C11316" s="885" t="s">
        <v>36068</v>
      </c>
      <c r="D11316" s="884" t="s">
        <v>28605</v>
      </c>
      <c r="E11316" s="884" t="s">
        <v>36069</v>
      </c>
      <c r="F11316" s="884" t="s">
        <v>36069</v>
      </c>
    </row>
    <row r="11317" customFormat="false" ht="15" hidden="false" customHeight="false" outlineLevel="0" collapsed="false">
      <c r="A11317" s="884" t="s">
        <v>28603</v>
      </c>
      <c r="B11317" s="884" t="n">
        <v>12428</v>
      </c>
      <c r="C11317" s="885" t="s">
        <v>36070</v>
      </c>
      <c r="D11317" s="884" t="s">
        <v>28605</v>
      </c>
      <c r="E11317" s="884" t="s">
        <v>36071</v>
      </c>
      <c r="F11317" s="884" t="s">
        <v>36071</v>
      </c>
    </row>
    <row r="11318" customFormat="false" ht="15" hidden="false" customHeight="false" outlineLevel="0" collapsed="false">
      <c r="A11318" s="884" t="s">
        <v>28603</v>
      </c>
      <c r="B11318" s="884" t="n">
        <v>12430</v>
      </c>
      <c r="C11318" s="885" t="s">
        <v>36072</v>
      </c>
      <c r="D11318" s="884" t="s">
        <v>28605</v>
      </c>
      <c r="E11318" s="884" t="s">
        <v>20344</v>
      </c>
      <c r="F11318" s="884" t="s">
        <v>20344</v>
      </c>
    </row>
    <row r="11319" customFormat="false" ht="15" hidden="false" customHeight="false" outlineLevel="0" collapsed="false">
      <c r="A11319" s="884" t="s">
        <v>28603</v>
      </c>
      <c r="B11319" s="884" t="n">
        <v>12429</v>
      </c>
      <c r="C11319" s="885" t="s">
        <v>36073</v>
      </c>
      <c r="D11319" s="884" t="s">
        <v>28605</v>
      </c>
      <c r="E11319" s="884" t="s">
        <v>36074</v>
      </c>
      <c r="F11319" s="884" t="s">
        <v>36074</v>
      </c>
    </row>
    <row r="11320" customFormat="false" ht="15" hidden="false" customHeight="false" outlineLevel="0" collapsed="false">
      <c r="A11320" s="884" t="s">
        <v>28603</v>
      </c>
      <c r="B11320" s="884" t="n">
        <v>12431</v>
      </c>
      <c r="C11320" s="885" t="s">
        <v>36075</v>
      </c>
      <c r="D11320" s="884" t="s">
        <v>28605</v>
      </c>
      <c r="E11320" s="884" t="s">
        <v>36076</v>
      </c>
      <c r="F11320" s="884" t="s">
        <v>36076</v>
      </c>
    </row>
    <row r="11321" customFormat="false" ht="15" hidden="false" customHeight="false" outlineLevel="0" collapsed="false">
      <c r="A11321" s="884" t="s">
        <v>28603</v>
      </c>
      <c r="B11321" s="884" t="n">
        <v>12432</v>
      </c>
      <c r="C11321" s="885" t="s">
        <v>36077</v>
      </c>
      <c r="D11321" s="884" t="s">
        <v>28605</v>
      </c>
      <c r="E11321" s="884" t="s">
        <v>36078</v>
      </c>
      <c r="F11321" s="884" t="s">
        <v>36078</v>
      </c>
    </row>
    <row r="11322" customFormat="false" ht="15" hidden="false" customHeight="false" outlineLevel="0" collapsed="false">
      <c r="A11322" s="884" t="s">
        <v>28603</v>
      </c>
      <c r="B11322" s="884" t="n">
        <v>12434</v>
      </c>
      <c r="C11322" s="885" t="s">
        <v>36079</v>
      </c>
      <c r="D11322" s="884" t="s">
        <v>28605</v>
      </c>
      <c r="E11322" s="884" t="s">
        <v>17902</v>
      </c>
      <c r="F11322" s="884" t="s">
        <v>17902</v>
      </c>
    </row>
    <row r="11323" customFormat="false" ht="15" hidden="false" customHeight="false" outlineLevel="0" collapsed="false">
      <c r="A11323" s="884" t="s">
        <v>28603</v>
      </c>
      <c r="B11323" s="884" t="n">
        <v>12433</v>
      </c>
      <c r="C11323" s="885" t="s">
        <v>36080</v>
      </c>
      <c r="D11323" s="884" t="s">
        <v>28605</v>
      </c>
      <c r="E11323" s="884" t="s">
        <v>24057</v>
      </c>
      <c r="F11323" s="884" t="s">
        <v>24057</v>
      </c>
    </row>
    <row r="11324" customFormat="false" ht="15" hidden="false" customHeight="false" outlineLevel="0" collapsed="false">
      <c r="A11324" s="884" t="s">
        <v>28603</v>
      </c>
      <c r="B11324" s="884" t="n">
        <v>12435</v>
      </c>
      <c r="C11324" s="885" t="s">
        <v>36081</v>
      </c>
      <c r="D11324" s="884" t="s">
        <v>28605</v>
      </c>
      <c r="E11324" s="884" t="s">
        <v>36082</v>
      </c>
      <c r="F11324" s="884" t="s">
        <v>36082</v>
      </c>
    </row>
    <row r="11325" customFormat="false" ht="15" hidden="false" customHeight="false" outlineLevel="0" collapsed="false">
      <c r="A11325" s="884" t="s">
        <v>28603</v>
      </c>
      <c r="B11325" s="884" t="n">
        <v>12437</v>
      </c>
      <c r="C11325" s="885" t="s">
        <v>36083</v>
      </c>
      <c r="D11325" s="884" t="s">
        <v>28605</v>
      </c>
      <c r="E11325" s="884" t="s">
        <v>20834</v>
      </c>
      <c r="F11325" s="884" t="s">
        <v>20834</v>
      </c>
    </row>
    <row r="11326" customFormat="false" ht="15" hidden="false" customHeight="false" outlineLevel="0" collapsed="false">
      <c r="A11326" s="884" t="s">
        <v>28603</v>
      </c>
      <c r="B11326" s="884" t="n">
        <v>12439</v>
      </c>
      <c r="C11326" s="885" t="s">
        <v>36084</v>
      </c>
      <c r="D11326" s="884" t="s">
        <v>28605</v>
      </c>
      <c r="E11326" s="884" t="s">
        <v>36085</v>
      </c>
      <c r="F11326" s="884" t="s">
        <v>36085</v>
      </c>
    </row>
    <row r="11327" customFormat="false" ht="15" hidden="false" customHeight="false" outlineLevel="0" collapsed="false">
      <c r="A11327" s="884" t="s">
        <v>28603</v>
      </c>
      <c r="B11327" s="884" t="n">
        <v>12438</v>
      </c>
      <c r="C11327" s="885" t="s">
        <v>36086</v>
      </c>
      <c r="D11327" s="884" t="s">
        <v>28605</v>
      </c>
      <c r="E11327" s="884" t="s">
        <v>36087</v>
      </c>
      <c r="F11327" s="884" t="s">
        <v>36087</v>
      </c>
    </row>
    <row r="11328" customFormat="false" ht="15" hidden="false" customHeight="false" outlineLevel="0" collapsed="false">
      <c r="A11328" s="884" t="s">
        <v>28603</v>
      </c>
      <c r="B11328" s="884" t="n">
        <v>12436</v>
      </c>
      <c r="C11328" s="885" t="s">
        <v>36088</v>
      </c>
      <c r="D11328" s="884" t="s">
        <v>28605</v>
      </c>
      <c r="E11328" s="884" t="s">
        <v>36089</v>
      </c>
      <c r="F11328" s="884" t="s">
        <v>36089</v>
      </c>
    </row>
    <row r="11329" customFormat="false" ht="15" hidden="false" customHeight="false" outlineLevel="0" collapsed="false">
      <c r="A11329" s="884" t="s">
        <v>28603</v>
      </c>
      <c r="B11329" s="884" t="n">
        <v>36357</v>
      </c>
      <c r="C11329" s="885" t="s">
        <v>36090</v>
      </c>
      <c r="D11329" s="884" t="s">
        <v>28605</v>
      </c>
      <c r="E11329" s="884" t="s">
        <v>36091</v>
      </c>
      <c r="F11329" s="884" t="s">
        <v>36091</v>
      </c>
    </row>
    <row r="11330" customFormat="false" ht="15" hidden="false" customHeight="false" outlineLevel="0" collapsed="false">
      <c r="A11330" s="884" t="s">
        <v>28603</v>
      </c>
      <c r="B11330" s="884" t="n">
        <v>12424</v>
      </c>
      <c r="C11330" s="885" t="s">
        <v>36092</v>
      </c>
      <c r="D11330" s="884" t="s">
        <v>28605</v>
      </c>
      <c r="E11330" s="884" t="s">
        <v>12789</v>
      </c>
      <c r="F11330" s="884" t="s">
        <v>12789</v>
      </c>
    </row>
    <row r="11331" customFormat="false" ht="15" hidden="false" customHeight="false" outlineLevel="0" collapsed="false">
      <c r="A11331" s="884" t="s">
        <v>28603</v>
      </c>
      <c r="B11331" s="884" t="n">
        <v>12440</v>
      </c>
      <c r="C11331" s="885" t="s">
        <v>36093</v>
      </c>
      <c r="D11331" s="884" t="s">
        <v>28605</v>
      </c>
      <c r="E11331" s="884" t="s">
        <v>24711</v>
      </c>
      <c r="F11331" s="884" t="s">
        <v>24711</v>
      </c>
    </row>
    <row r="11332" customFormat="false" ht="15" hidden="false" customHeight="false" outlineLevel="0" collapsed="false">
      <c r="A11332" s="884" t="s">
        <v>28603</v>
      </c>
      <c r="B11332" s="884" t="n">
        <v>9884</v>
      </c>
      <c r="C11332" s="885" t="s">
        <v>36094</v>
      </c>
      <c r="D11332" s="884" t="s">
        <v>28605</v>
      </c>
      <c r="E11332" s="884" t="s">
        <v>25644</v>
      </c>
      <c r="F11332" s="884" t="s">
        <v>25644</v>
      </c>
    </row>
    <row r="11333" customFormat="false" ht="15" hidden="false" customHeight="false" outlineLevel="0" collapsed="false">
      <c r="A11333" s="884" t="s">
        <v>28603</v>
      </c>
      <c r="B11333" s="884" t="n">
        <v>9888</v>
      </c>
      <c r="C11333" s="885" t="s">
        <v>36095</v>
      </c>
      <c r="D11333" s="884" t="s">
        <v>28605</v>
      </c>
      <c r="E11333" s="884" t="s">
        <v>15451</v>
      </c>
      <c r="F11333" s="884" t="s">
        <v>15451</v>
      </c>
    </row>
    <row r="11334" customFormat="false" ht="15" hidden="false" customHeight="false" outlineLevel="0" collapsed="false">
      <c r="A11334" s="884" t="s">
        <v>28603</v>
      </c>
      <c r="B11334" s="884" t="n">
        <v>9883</v>
      </c>
      <c r="C11334" s="885" t="s">
        <v>36096</v>
      </c>
      <c r="D11334" s="884" t="s">
        <v>28605</v>
      </c>
      <c r="E11334" s="884" t="s">
        <v>20608</v>
      </c>
      <c r="F11334" s="884" t="s">
        <v>20608</v>
      </c>
    </row>
    <row r="11335" customFormat="false" ht="15" hidden="false" customHeight="false" outlineLevel="0" collapsed="false">
      <c r="A11335" s="884" t="s">
        <v>28603</v>
      </c>
      <c r="B11335" s="884" t="n">
        <v>9886</v>
      </c>
      <c r="C11335" s="885" t="s">
        <v>36097</v>
      </c>
      <c r="D11335" s="884" t="s">
        <v>28605</v>
      </c>
      <c r="E11335" s="884" t="s">
        <v>9102</v>
      </c>
      <c r="F11335" s="884" t="s">
        <v>9102</v>
      </c>
    </row>
    <row r="11336" customFormat="false" ht="15" hidden="false" customHeight="false" outlineLevel="0" collapsed="false">
      <c r="A11336" s="884" t="s">
        <v>28603</v>
      </c>
      <c r="B11336" s="884" t="n">
        <v>9889</v>
      </c>
      <c r="C11336" s="885" t="s">
        <v>36098</v>
      </c>
      <c r="D11336" s="884" t="s">
        <v>28605</v>
      </c>
      <c r="E11336" s="884" t="s">
        <v>12769</v>
      </c>
      <c r="F11336" s="884" t="s">
        <v>12769</v>
      </c>
    </row>
    <row r="11337" customFormat="false" ht="15" hidden="false" customHeight="false" outlineLevel="0" collapsed="false">
      <c r="A11337" s="884" t="s">
        <v>28603</v>
      </c>
      <c r="B11337" s="884" t="n">
        <v>9887</v>
      </c>
      <c r="C11337" s="885" t="s">
        <v>36099</v>
      </c>
      <c r="D11337" s="884" t="s">
        <v>28605</v>
      </c>
      <c r="E11337" s="884" t="s">
        <v>36100</v>
      </c>
      <c r="F11337" s="884" t="s">
        <v>36100</v>
      </c>
    </row>
    <row r="11338" customFormat="false" ht="15" hidden="false" customHeight="false" outlineLevel="0" collapsed="false">
      <c r="A11338" s="884" t="s">
        <v>28603</v>
      </c>
      <c r="B11338" s="884" t="n">
        <v>9885</v>
      </c>
      <c r="C11338" s="885" t="s">
        <v>36101</v>
      </c>
      <c r="D11338" s="884" t="s">
        <v>28605</v>
      </c>
      <c r="E11338" s="884" t="s">
        <v>11925</v>
      </c>
      <c r="F11338" s="884" t="s">
        <v>11925</v>
      </c>
    </row>
    <row r="11339" customFormat="false" ht="15" hidden="false" customHeight="false" outlineLevel="0" collapsed="false">
      <c r="A11339" s="884" t="s">
        <v>28603</v>
      </c>
      <c r="B11339" s="884" t="n">
        <v>9890</v>
      </c>
      <c r="C11339" s="885" t="s">
        <v>36102</v>
      </c>
      <c r="D11339" s="884" t="s">
        <v>28605</v>
      </c>
      <c r="E11339" s="884" t="s">
        <v>36103</v>
      </c>
      <c r="F11339" s="884" t="s">
        <v>36103</v>
      </c>
    </row>
    <row r="11340" customFormat="false" ht="15" hidden="false" customHeight="false" outlineLevel="0" collapsed="false">
      <c r="A11340" s="884" t="s">
        <v>28603</v>
      </c>
      <c r="B11340" s="884" t="n">
        <v>9891</v>
      </c>
      <c r="C11340" s="885" t="s">
        <v>36104</v>
      </c>
      <c r="D11340" s="884" t="s">
        <v>28605</v>
      </c>
      <c r="E11340" s="884" t="s">
        <v>36105</v>
      </c>
      <c r="F11340" s="884" t="s">
        <v>36105</v>
      </c>
    </row>
    <row r="11341" customFormat="false" ht="15" hidden="false" customHeight="false" outlineLevel="0" collapsed="false">
      <c r="A11341" s="884" t="s">
        <v>28603</v>
      </c>
      <c r="B11341" s="884" t="n">
        <v>39292</v>
      </c>
      <c r="C11341" s="885" t="s">
        <v>36106</v>
      </c>
      <c r="D11341" s="884" t="s">
        <v>28605</v>
      </c>
      <c r="E11341" s="884" t="s">
        <v>19315</v>
      </c>
      <c r="F11341" s="884" t="s">
        <v>19315</v>
      </c>
    </row>
    <row r="11342" customFormat="false" ht="15" hidden="false" customHeight="false" outlineLevel="0" collapsed="false">
      <c r="A11342" s="884" t="s">
        <v>28603</v>
      </c>
      <c r="B11342" s="884" t="n">
        <v>39293</v>
      </c>
      <c r="C11342" s="885" t="s">
        <v>36107</v>
      </c>
      <c r="D11342" s="884" t="s">
        <v>28605</v>
      </c>
      <c r="E11342" s="884" t="s">
        <v>21856</v>
      </c>
      <c r="F11342" s="884" t="s">
        <v>21856</v>
      </c>
    </row>
    <row r="11343" customFormat="false" ht="15" hidden="false" customHeight="false" outlineLevel="0" collapsed="false">
      <c r="A11343" s="884" t="s">
        <v>28603</v>
      </c>
      <c r="B11343" s="884" t="n">
        <v>39294</v>
      </c>
      <c r="C11343" s="885" t="s">
        <v>36108</v>
      </c>
      <c r="D11343" s="884" t="s">
        <v>28605</v>
      </c>
      <c r="E11343" s="884" t="s">
        <v>21856</v>
      </c>
      <c r="F11343" s="884" t="s">
        <v>21856</v>
      </c>
    </row>
    <row r="11344" customFormat="false" ht="15" hidden="false" customHeight="false" outlineLevel="0" collapsed="false">
      <c r="A11344" s="884" t="s">
        <v>28603</v>
      </c>
      <c r="B11344" s="884" t="n">
        <v>39295</v>
      </c>
      <c r="C11344" s="885" t="s">
        <v>36109</v>
      </c>
      <c r="D11344" s="884" t="s">
        <v>28605</v>
      </c>
      <c r="E11344" s="884" t="s">
        <v>23215</v>
      </c>
      <c r="F11344" s="884" t="s">
        <v>23215</v>
      </c>
    </row>
    <row r="11345" customFormat="false" ht="15" hidden="false" customHeight="false" outlineLevel="0" collapsed="false">
      <c r="A11345" s="884" t="s">
        <v>28603</v>
      </c>
      <c r="B11345" s="884" t="n">
        <v>36313</v>
      </c>
      <c r="C11345" s="885" t="s">
        <v>36110</v>
      </c>
      <c r="D11345" s="884" t="s">
        <v>28605</v>
      </c>
      <c r="E11345" s="884" t="s">
        <v>9130</v>
      </c>
      <c r="F11345" s="884" t="s">
        <v>9130</v>
      </c>
    </row>
    <row r="11346" customFormat="false" ht="15" hidden="false" customHeight="false" outlineLevel="0" collapsed="false">
      <c r="A11346" s="884" t="s">
        <v>28603</v>
      </c>
      <c r="B11346" s="884" t="n">
        <v>36316</v>
      </c>
      <c r="C11346" s="885" t="s">
        <v>36111</v>
      </c>
      <c r="D11346" s="884" t="s">
        <v>28605</v>
      </c>
      <c r="E11346" s="884" t="s">
        <v>22232</v>
      </c>
      <c r="F11346" s="884" t="s">
        <v>22232</v>
      </c>
    </row>
    <row r="11347" customFormat="false" ht="15" hidden="false" customHeight="false" outlineLevel="0" collapsed="false">
      <c r="A11347" s="884" t="s">
        <v>28603</v>
      </c>
      <c r="B11347" s="884" t="n">
        <v>64</v>
      </c>
      <c r="C11347" s="885" t="s">
        <v>36112</v>
      </c>
      <c r="D11347" s="884" t="s">
        <v>28605</v>
      </c>
      <c r="E11347" s="884" t="s">
        <v>23902</v>
      </c>
      <c r="F11347" s="884" t="s">
        <v>23902</v>
      </c>
    </row>
    <row r="11348" customFormat="false" ht="15" hidden="false" customHeight="false" outlineLevel="0" collapsed="false">
      <c r="A11348" s="884" t="s">
        <v>28603</v>
      </c>
      <c r="B11348" s="884" t="n">
        <v>37423</v>
      </c>
      <c r="C11348" s="885" t="s">
        <v>36113</v>
      </c>
      <c r="D11348" s="884" t="s">
        <v>28605</v>
      </c>
      <c r="E11348" s="884" t="s">
        <v>16933</v>
      </c>
      <c r="F11348" s="884" t="s">
        <v>16933</v>
      </c>
    </row>
    <row r="11349" customFormat="false" ht="15" hidden="false" customHeight="false" outlineLevel="0" collapsed="false">
      <c r="A11349" s="884" t="s">
        <v>28603</v>
      </c>
      <c r="B11349" s="884" t="n">
        <v>39296</v>
      </c>
      <c r="C11349" s="885" t="s">
        <v>36114</v>
      </c>
      <c r="D11349" s="884" t="s">
        <v>28605</v>
      </c>
      <c r="E11349" s="884" t="s">
        <v>20245</v>
      </c>
      <c r="F11349" s="884" t="s">
        <v>20245</v>
      </c>
    </row>
    <row r="11350" customFormat="false" ht="15" hidden="false" customHeight="false" outlineLevel="0" collapsed="false">
      <c r="A11350" s="884" t="s">
        <v>28603</v>
      </c>
      <c r="B11350" s="884" t="n">
        <v>39297</v>
      </c>
      <c r="C11350" s="885" t="s">
        <v>36115</v>
      </c>
      <c r="D11350" s="884" t="s">
        <v>28605</v>
      </c>
      <c r="E11350" s="884" t="s">
        <v>18053</v>
      </c>
      <c r="F11350" s="884" t="s">
        <v>18053</v>
      </c>
    </row>
    <row r="11351" customFormat="false" ht="15" hidden="false" customHeight="false" outlineLevel="0" collapsed="false">
      <c r="A11351" s="884" t="s">
        <v>28603</v>
      </c>
      <c r="B11351" s="884" t="n">
        <v>39298</v>
      </c>
      <c r="C11351" s="885" t="s">
        <v>36116</v>
      </c>
      <c r="D11351" s="884" t="s">
        <v>28605</v>
      </c>
      <c r="E11351" s="884" t="s">
        <v>19843</v>
      </c>
      <c r="F11351" s="884" t="s">
        <v>19843</v>
      </c>
    </row>
    <row r="11352" customFormat="false" ht="15" hidden="false" customHeight="false" outlineLevel="0" collapsed="false">
      <c r="A11352" s="884" t="s">
        <v>28603</v>
      </c>
      <c r="B11352" s="884" t="n">
        <v>39299</v>
      </c>
      <c r="C11352" s="885" t="s">
        <v>36117</v>
      </c>
      <c r="D11352" s="884" t="s">
        <v>28605</v>
      </c>
      <c r="E11352" s="884" t="s">
        <v>36118</v>
      </c>
      <c r="F11352" s="884" t="s">
        <v>36118</v>
      </c>
    </row>
    <row r="11353" customFormat="false" ht="15" hidden="false" customHeight="false" outlineLevel="0" collapsed="false">
      <c r="A11353" s="884" t="s">
        <v>28603</v>
      </c>
      <c r="B11353" s="884" t="n">
        <v>9892</v>
      </c>
      <c r="C11353" s="885" t="s">
        <v>36119</v>
      </c>
      <c r="D11353" s="884" t="s">
        <v>28605</v>
      </c>
      <c r="E11353" s="884" t="s">
        <v>9891</v>
      </c>
      <c r="F11353" s="884" t="s">
        <v>9891</v>
      </c>
    </row>
    <row r="11354" customFormat="false" ht="15" hidden="false" customHeight="false" outlineLevel="0" collapsed="false">
      <c r="A11354" s="884" t="s">
        <v>28603</v>
      </c>
      <c r="B11354" s="884" t="n">
        <v>9893</v>
      </c>
      <c r="C11354" s="885" t="s">
        <v>36120</v>
      </c>
      <c r="D11354" s="884" t="s">
        <v>28605</v>
      </c>
      <c r="E11354" s="884" t="s">
        <v>24375</v>
      </c>
      <c r="F11354" s="884" t="s">
        <v>24375</v>
      </c>
    </row>
    <row r="11355" customFormat="false" ht="15" hidden="false" customHeight="false" outlineLevel="0" collapsed="false">
      <c r="A11355" s="884" t="s">
        <v>28603</v>
      </c>
      <c r="B11355" s="884" t="n">
        <v>9901</v>
      </c>
      <c r="C11355" s="885" t="s">
        <v>36121</v>
      </c>
      <c r="D11355" s="884" t="s">
        <v>28605</v>
      </c>
      <c r="E11355" s="884" t="s">
        <v>36122</v>
      </c>
      <c r="F11355" s="884" t="s">
        <v>36122</v>
      </c>
    </row>
    <row r="11356" customFormat="false" ht="15" hidden="false" customHeight="false" outlineLevel="0" collapsed="false">
      <c r="A11356" s="884" t="s">
        <v>28603</v>
      </c>
      <c r="B11356" s="884" t="n">
        <v>9896</v>
      </c>
      <c r="C11356" s="885" t="s">
        <v>36123</v>
      </c>
      <c r="D11356" s="884" t="s">
        <v>28605</v>
      </c>
      <c r="E11356" s="884" t="s">
        <v>21526</v>
      </c>
      <c r="F11356" s="884" t="s">
        <v>21526</v>
      </c>
    </row>
    <row r="11357" customFormat="false" ht="15" hidden="false" customHeight="false" outlineLevel="0" collapsed="false">
      <c r="A11357" s="884" t="s">
        <v>28603</v>
      </c>
      <c r="B11357" s="884" t="n">
        <v>9900</v>
      </c>
      <c r="C11357" s="885" t="s">
        <v>36124</v>
      </c>
      <c r="D11357" s="884" t="s">
        <v>28605</v>
      </c>
      <c r="E11357" s="884" t="s">
        <v>36125</v>
      </c>
      <c r="F11357" s="884" t="s">
        <v>36125</v>
      </c>
    </row>
    <row r="11358" customFormat="false" ht="15" hidden="false" customHeight="false" outlineLevel="0" collapsed="false">
      <c r="A11358" s="884" t="s">
        <v>28603</v>
      </c>
      <c r="B11358" s="884" t="n">
        <v>9898</v>
      </c>
      <c r="C11358" s="885" t="s">
        <v>36126</v>
      </c>
      <c r="D11358" s="884" t="s">
        <v>28605</v>
      </c>
      <c r="E11358" s="884" t="s">
        <v>36127</v>
      </c>
      <c r="F11358" s="884" t="s">
        <v>36127</v>
      </c>
    </row>
    <row r="11359" customFormat="false" ht="15" hidden="false" customHeight="false" outlineLevel="0" collapsed="false">
      <c r="A11359" s="884" t="s">
        <v>28603</v>
      </c>
      <c r="B11359" s="884" t="n">
        <v>9899</v>
      </c>
      <c r="C11359" s="885" t="s">
        <v>36128</v>
      </c>
      <c r="D11359" s="884" t="s">
        <v>28605</v>
      </c>
      <c r="E11359" s="884" t="s">
        <v>18053</v>
      </c>
      <c r="F11359" s="884" t="s">
        <v>18053</v>
      </c>
    </row>
    <row r="11360" customFormat="false" ht="15" hidden="false" customHeight="false" outlineLevel="0" collapsed="false">
      <c r="A11360" s="884" t="s">
        <v>28603</v>
      </c>
      <c r="B11360" s="884" t="n">
        <v>9902</v>
      </c>
      <c r="C11360" s="885" t="s">
        <v>36129</v>
      </c>
      <c r="D11360" s="884" t="s">
        <v>28605</v>
      </c>
      <c r="E11360" s="884" t="s">
        <v>36130</v>
      </c>
      <c r="F11360" s="884" t="s">
        <v>36130</v>
      </c>
    </row>
    <row r="11361" customFormat="false" ht="15" hidden="false" customHeight="false" outlineLevel="0" collapsed="false">
      <c r="A11361" s="884" t="s">
        <v>28603</v>
      </c>
      <c r="B11361" s="884" t="n">
        <v>9908</v>
      </c>
      <c r="C11361" s="885" t="s">
        <v>36131</v>
      </c>
      <c r="D11361" s="884" t="s">
        <v>28605</v>
      </c>
      <c r="E11361" s="884" t="s">
        <v>36132</v>
      </c>
      <c r="F11361" s="884" t="s">
        <v>36132</v>
      </c>
    </row>
    <row r="11362" customFormat="false" ht="15" hidden="false" customHeight="false" outlineLevel="0" collapsed="false">
      <c r="A11362" s="884" t="s">
        <v>28603</v>
      </c>
      <c r="B11362" s="884" t="n">
        <v>9905</v>
      </c>
      <c r="C11362" s="885" t="s">
        <v>36133</v>
      </c>
      <c r="D11362" s="884" t="s">
        <v>28605</v>
      </c>
      <c r="E11362" s="884" t="s">
        <v>16086</v>
      </c>
      <c r="F11362" s="884" t="s">
        <v>16086</v>
      </c>
    </row>
    <row r="11363" customFormat="false" ht="15" hidden="false" customHeight="false" outlineLevel="0" collapsed="false">
      <c r="A11363" s="884" t="s">
        <v>28603</v>
      </c>
      <c r="B11363" s="884" t="n">
        <v>9906</v>
      </c>
      <c r="C11363" s="885" t="s">
        <v>36134</v>
      </c>
      <c r="D11363" s="884" t="s">
        <v>28605</v>
      </c>
      <c r="E11363" s="884" t="s">
        <v>16080</v>
      </c>
      <c r="F11363" s="884" t="s">
        <v>16080</v>
      </c>
    </row>
    <row r="11364" customFormat="false" ht="15" hidden="false" customHeight="false" outlineLevel="0" collapsed="false">
      <c r="A11364" s="884" t="s">
        <v>28603</v>
      </c>
      <c r="B11364" s="884" t="n">
        <v>9895</v>
      </c>
      <c r="C11364" s="885" t="s">
        <v>36135</v>
      </c>
      <c r="D11364" s="884" t="s">
        <v>28605</v>
      </c>
      <c r="E11364" s="884" t="s">
        <v>20097</v>
      </c>
      <c r="F11364" s="884" t="s">
        <v>20097</v>
      </c>
    </row>
    <row r="11365" customFormat="false" ht="15" hidden="false" customHeight="false" outlineLevel="0" collapsed="false">
      <c r="A11365" s="884" t="s">
        <v>28603</v>
      </c>
      <c r="B11365" s="884" t="n">
        <v>9894</v>
      </c>
      <c r="C11365" s="885" t="s">
        <v>36136</v>
      </c>
      <c r="D11365" s="884" t="s">
        <v>28605</v>
      </c>
      <c r="E11365" s="884" t="s">
        <v>16782</v>
      </c>
      <c r="F11365" s="884" t="s">
        <v>16782</v>
      </c>
    </row>
    <row r="11366" customFormat="false" ht="15" hidden="false" customHeight="false" outlineLevel="0" collapsed="false">
      <c r="A11366" s="884" t="s">
        <v>28603</v>
      </c>
      <c r="B11366" s="884" t="n">
        <v>9897</v>
      </c>
      <c r="C11366" s="885" t="s">
        <v>36137</v>
      </c>
      <c r="D11366" s="884" t="s">
        <v>28605</v>
      </c>
      <c r="E11366" s="884" t="s">
        <v>22207</v>
      </c>
      <c r="F11366" s="884" t="s">
        <v>22207</v>
      </c>
    </row>
    <row r="11367" customFormat="false" ht="15" hidden="false" customHeight="false" outlineLevel="0" collapsed="false">
      <c r="A11367" s="884" t="s">
        <v>28603</v>
      </c>
      <c r="B11367" s="884" t="n">
        <v>9910</v>
      </c>
      <c r="C11367" s="885" t="s">
        <v>36138</v>
      </c>
      <c r="D11367" s="884" t="s">
        <v>28605</v>
      </c>
      <c r="E11367" s="884" t="s">
        <v>21534</v>
      </c>
      <c r="F11367" s="884" t="s">
        <v>21534</v>
      </c>
    </row>
    <row r="11368" customFormat="false" ht="15" hidden="false" customHeight="false" outlineLevel="0" collapsed="false">
      <c r="A11368" s="884" t="s">
        <v>28603</v>
      </c>
      <c r="B11368" s="884" t="n">
        <v>9909</v>
      </c>
      <c r="C11368" s="885" t="s">
        <v>36139</v>
      </c>
      <c r="D11368" s="884" t="s">
        <v>28605</v>
      </c>
      <c r="E11368" s="884" t="s">
        <v>36140</v>
      </c>
      <c r="F11368" s="884" t="s">
        <v>36140</v>
      </c>
    </row>
    <row r="11369" customFormat="false" ht="15" hidden="false" customHeight="false" outlineLevel="0" collapsed="false">
      <c r="A11369" s="884" t="s">
        <v>28603</v>
      </c>
      <c r="B11369" s="884" t="n">
        <v>9907</v>
      </c>
      <c r="C11369" s="885" t="s">
        <v>36141</v>
      </c>
      <c r="D11369" s="884" t="s">
        <v>28605</v>
      </c>
      <c r="E11369" s="884" t="s">
        <v>36142</v>
      </c>
      <c r="F11369" s="884" t="s">
        <v>36142</v>
      </c>
    </row>
    <row r="11370" customFormat="false" ht="23.25" hidden="false" customHeight="false" outlineLevel="0" collapsed="false">
      <c r="A11370" s="884" t="s">
        <v>28603</v>
      </c>
      <c r="B11370" s="884" t="n">
        <v>20973</v>
      </c>
      <c r="C11370" s="885" t="s">
        <v>36143</v>
      </c>
      <c r="D11370" s="884" t="s">
        <v>28605</v>
      </c>
      <c r="E11370" s="884" t="s">
        <v>14690</v>
      </c>
      <c r="F11370" s="884" t="s">
        <v>14690</v>
      </c>
    </row>
    <row r="11371" customFormat="false" ht="23.25" hidden="false" customHeight="false" outlineLevel="0" collapsed="false">
      <c r="A11371" s="884" t="s">
        <v>28603</v>
      </c>
      <c r="B11371" s="884" t="n">
        <v>20974</v>
      </c>
      <c r="C11371" s="885" t="s">
        <v>36144</v>
      </c>
      <c r="D11371" s="884" t="s">
        <v>28605</v>
      </c>
      <c r="E11371" s="884" t="s">
        <v>36145</v>
      </c>
      <c r="F11371" s="884" t="s">
        <v>36145</v>
      </c>
    </row>
    <row r="11372" customFormat="false" ht="15" hidden="false" customHeight="false" outlineLevel="0" collapsed="false">
      <c r="A11372" s="884" t="s">
        <v>28603</v>
      </c>
      <c r="B11372" s="884" t="n">
        <v>37989</v>
      </c>
      <c r="C11372" s="885" t="s">
        <v>36146</v>
      </c>
      <c r="D11372" s="884" t="s">
        <v>28605</v>
      </c>
      <c r="E11372" s="884" t="s">
        <v>9432</v>
      </c>
      <c r="F11372" s="884" t="s">
        <v>9432</v>
      </c>
    </row>
    <row r="11373" customFormat="false" ht="15" hidden="false" customHeight="false" outlineLevel="0" collapsed="false">
      <c r="A11373" s="884" t="s">
        <v>28603</v>
      </c>
      <c r="B11373" s="884" t="n">
        <v>37990</v>
      </c>
      <c r="C11373" s="885" t="s">
        <v>36147</v>
      </c>
      <c r="D11373" s="884" t="s">
        <v>28605</v>
      </c>
      <c r="E11373" s="884" t="s">
        <v>36148</v>
      </c>
      <c r="F11373" s="884" t="s">
        <v>36148</v>
      </c>
    </row>
    <row r="11374" customFormat="false" ht="15" hidden="false" customHeight="false" outlineLevel="0" collapsed="false">
      <c r="A11374" s="884" t="s">
        <v>28603</v>
      </c>
      <c r="B11374" s="884" t="n">
        <v>37991</v>
      </c>
      <c r="C11374" s="885" t="s">
        <v>36149</v>
      </c>
      <c r="D11374" s="884" t="s">
        <v>28605</v>
      </c>
      <c r="E11374" s="884" t="s">
        <v>17109</v>
      </c>
      <c r="F11374" s="884" t="s">
        <v>17109</v>
      </c>
    </row>
    <row r="11375" customFormat="false" ht="15" hidden="false" customHeight="false" outlineLevel="0" collapsed="false">
      <c r="A11375" s="884" t="s">
        <v>28603</v>
      </c>
      <c r="B11375" s="884" t="n">
        <v>37992</v>
      </c>
      <c r="C11375" s="885" t="s">
        <v>36150</v>
      </c>
      <c r="D11375" s="884" t="s">
        <v>28605</v>
      </c>
      <c r="E11375" s="884" t="s">
        <v>35093</v>
      </c>
      <c r="F11375" s="884" t="s">
        <v>35093</v>
      </c>
    </row>
    <row r="11376" customFormat="false" ht="15" hidden="false" customHeight="false" outlineLevel="0" collapsed="false">
      <c r="A11376" s="884" t="s">
        <v>28603</v>
      </c>
      <c r="B11376" s="884" t="n">
        <v>37993</v>
      </c>
      <c r="C11376" s="885" t="s">
        <v>36151</v>
      </c>
      <c r="D11376" s="884" t="s">
        <v>28605</v>
      </c>
      <c r="E11376" s="884" t="s">
        <v>18066</v>
      </c>
      <c r="F11376" s="884" t="s">
        <v>18066</v>
      </c>
    </row>
    <row r="11377" customFormat="false" ht="15" hidden="false" customHeight="false" outlineLevel="0" collapsed="false">
      <c r="A11377" s="884" t="s">
        <v>28603</v>
      </c>
      <c r="B11377" s="884" t="n">
        <v>37994</v>
      </c>
      <c r="C11377" s="885" t="s">
        <v>36152</v>
      </c>
      <c r="D11377" s="884" t="s">
        <v>28605</v>
      </c>
      <c r="E11377" s="884" t="s">
        <v>36153</v>
      </c>
      <c r="F11377" s="884" t="s">
        <v>36153</v>
      </c>
    </row>
    <row r="11378" customFormat="false" ht="15" hidden="false" customHeight="false" outlineLevel="0" collapsed="false">
      <c r="A11378" s="884" t="s">
        <v>28603</v>
      </c>
      <c r="B11378" s="884" t="n">
        <v>37995</v>
      </c>
      <c r="C11378" s="885" t="s">
        <v>36154</v>
      </c>
      <c r="D11378" s="884" t="s">
        <v>28605</v>
      </c>
      <c r="E11378" s="884" t="s">
        <v>36155</v>
      </c>
      <c r="F11378" s="884" t="s">
        <v>36155</v>
      </c>
    </row>
    <row r="11379" customFormat="false" ht="15" hidden="false" customHeight="false" outlineLevel="0" collapsed="false">
      <c r="A11379" s="884" t="s">
        <v>28603</v>
      </c>
      <c r="B11379" s="884" t="n">
        <v>37996</v>
      </c>
      <c r="C11379" s="885" t="s">
        <v>36156</v>
      </c>
      <c r="D11379" s="884" t="s">
        <v>28605</v>
      </c>
      <c r="E11379" s="884" t="s">
        <v>36157</v>
      </c>
      <c r="F11379" s="884" t="s">
        <v>36157</v>
      </c>
    </row>
    <row r="11380" customFormat="false" ht="15" hidden="false" customHeight="false" outlineLevel="0" collapsed="false">
      <c r="A11380" s="884" t="s">
        <v>28603</v>
      </c>
      <c r="B11380" s="884" t="n">
        <v>13883</v>
      </c>
      <c r="C11380" s="885" t="s">
        <v>36158</v>
      </c>
      <c r="D11380" s="884" t="s">
        <v>28605</v>
      </c>
      <c r="E11380" s="884" t="s">
        <v>36159</v>
      </c>
      <c r="F11380" s="884" t="s">
        <v>36159</v>
      </c>
    </row>
    <row r="11381" customFormat="false" ht="15" hidden="false" customHeight="false" outlineLevel="0" collapsed="false">
      <c r="A11381" s="884" t="s">
        <v>28603</v>
      </c>
      <c r="B11381" s="884" t="n">
        <v>38604</v>
      </c>
      <c r="C11381" s="885" t="s">
        <v>36160</v>
      </c>
      <c r="D11381" s="884" t="s">
        <v>28605</v>
      </c>
      <c r="E11381" s="884" t="s">
        <v>36161</v>
      </c>
      <c r="F11381" s="884" t="s">
        <v>36161</v>
      </c>
    </row>
    <row r="11382" customFormat="false" ht="23.25" hidden="false" customHeight="false" outlineLevel="0" collapsed="false">
      <c r="A11382" s="884" t="s">
        <v>28603</v>
      </c>
      <c r="B11382" s="884" t="n">
        <v>10601</v>
      </c>
      <c r="C11382" s="885" t="s">
        <v>36162</v>
      </c>
      <c r="D11382" s="884" t="s">
        <v>28605</v>
      </c>
      <c r="E11382" s="884" t="s">
        <v>36163</v>
      </c>
      <c r="F11382" s="884" t="s">
        <v>36163</v>
      </c>
    </row>
    <row r="11383" customFormat="false" ht="15" hidden="false" customHeight="false" outlineLevel="0" collapsed="false">
      <c r="A11383" s="884" t="s">
        <v>28603</v>
      </c>
      <c r="B11383" s="884" t="n">
        <v>26034</v>
      </c>
      <c r="C11383" s="885" t="s">
        <v>36164</v>
      </c>
      <c r="D11383" s="884" t="s">
        <v>28605</v>
      </c>
      <c r="E11383" s="884" t="s">
        <v>36165</v>
      </c>
      <c r="F11383" s="884" t="s">
        <v>36165</v>
      </c>
    </row>
    <row r="11384" customFormat="false" ht="15" hidden="false" customHeight="false" outlineLevel="0" collapsed="false">
      <c r="A11384" s="884" t="s">
        <v>28603</v>
      </c>
      <c r="B11384" s="884" t="n">
        <v>13894</v>
      </c>
      <c r="C11384" s="885" t="s">
        <v>36166</v>
      </c>
      <c r="D11384" s="884" t="s">
        <v>28605</v>
      </c>
      <c r="E11384" s="884" t="s">
        <v>36167</v>
      </c>
      <c r="F11384" s="884" t="s">
        <v>36167</v>
      </c>
    </row>
    <row r="11385" customFormat="false" ht="15" hidden="false" customHeight="false" outlineLevel="0" collapsed="false">
      <c r="A11385" s="884" t="s">
        <v>28603</v>
      </c>
      <c r="B11385" s="884" t="n">
        <v>13895</v>
      </c>
      <c r="C11385" s="885" t="s">
        <v>36168</v>
      </c>
      <c r="D11385" s="884" t="s">
        <v>28605</v>
      </c>
      <c r="E11385" s="884" t="s">
        <v>36169</v>
      </c>
      <c r="F11385" s="884" t="s">
        <v>36169</v>
      </c>
    </row>
    <row r="11386" customFormat="false" ht="15" hidden="false" customHeight="false" outlineLevel="0" collapsed="false">
      <c r="A11386" s="884" t="s">
        <v>28603</v>
      </c>
      <c r="B11386" s="884" t="n">
        <v>13892</v>
      </c>
      <c r="C11386" s="885" t="s">
        <v>36170</v>
      </c>
      <c r="D11386" s="884" t="s">
        <v>28605</v>
      </c>
      <c r="E11386" s="884" t="s">
        <v>36171</v>
      </c>
      <c r="F11386" s="884" t="s">
        <v>36171</v>
      </c>
    </row>
    <row r="11387" customFormat="false" ht="15" hidden="false" customHeight="false" outlineLevel="0" collapsed="false">
      <c r="A11387" s="884" t="s">
        <v>28603</v>
      </c>
      <c r="B11387" s="884" t="n">
        <v>9914</v>
      </c>
      <c r="C11387" s="885" t="s">
        <v>36172</v>
      </c>
      <c r="D11387" s="884" t="s">
        <v>28605</v>
      </c>
      <c r="E11387" s="884" t="s">
        <v>36173</v>
      </c>
      <c r="F11387" s="884" t="s">
        <v>36173</v>
      </c>
    </row>
    <row r="11388" customFormat="false" ht="23.25" hidden="false" customHeight="false" outlineLevel="0" collapsed="false">
      <c r="A11388" s="884" t="s">
        <v>28603</v>
      </c>
      <c r="B11388" s="884" t="n">
        <v>36485</v>
      </c>
      <c r="C11388" s="885" t="s">
        <v>36174</v>
      </c>
      <c r="D11388" s="884" t="s">
        <v>28605</v>
      </c>
      <c r="E11388" s="884" t="s">
        <v>36175</v>
      </c>
      <c r="F11388" s="884" t="s">
        <v>36175</v>
      </c>
    </row>
    <row r="11389" customFormat="false" ht="15" hidden="false" customHeight="false" outlineLevel="0" collapsed="false">
      <c r="A11389" s="884" t="s">
        <v>28603</v>
      </c>
      <c r="B11389" s="884" t="n">
        <v>9912</v>
      </c>
      <c r="C11389" s="885" t="s">
        <v>36176</v>
      </c>
      <c r="D11389" s="884" t="s">
        <v>28605</v>
      </c>
      <c r="E11389" s="884" t="s">
        <v>36177</v>
      </c>
      <c r="F11389" s="884" t="s">
        <v>36177</v>
      </c>
    </row>
    <row r="11390" customFormat="false" ht="23.25" hidden="false" customHeight="false" outlineLevel="0" collapsed="false">
      <c r="A11390" s="884" t="s">
        <v>28603</v>
      </c>
      <c r="B11390" s="884" t="n">
        <v>9921</v>
      </c>
      <c r="C11390" s="885" t="s">
        <v>36178</v>
      </c>
      <c r="D11390" s="884" t="s">
        <v>28605</v>
      </c>
      <c r="E11390" s="884" t="s">
        <v>36179</v>
      </c>
      <c r="F11390" s="884" t="s">
        <v>36179</v>
      </c>
    </row>
    <row r="11391" customFormat="false" ht="23.25" hidden="false" customHeight="false" outlineLevel="0" collapsed="false">
      <c r="A11391" s="884" t="s">
        <v>28603</v>
      </c>
      <c r="B11391" s="884" t="n">
        <v>21112</v>
      </c>
      <c r="C11391" s="885" t="s">
        <v>36180</v>
      </c>
      <c r="D11391" s="884" t="s">
        <v>28605</v>
      </c>
      <c r="E11391" s="884" t="s">
        <v>36181</v>
      </c>
      <c r="F11391" s="884" t="s">
        <v>36181</v>
      </c>
    </row>
    <row r="11392" customFormat="false" ht="15" hidden="false" customHeight="false" outlineLevel="0" collapsed="false">
      <c r="A11392" s="884" t="s">
        <v>28603</v>
      </c>
      <c r="B11392" s="884" t="n">
        <v>10228</v>
      </c>
      <c r="C11392" s="885" t="s">
        <v>36182</v>
      </c>
      <c r="D11392" s="884" t="s">
        <v>28605</v>
      </c>
      <c r="E11392" s="884" t="s">
        <v>23959</v>
      </c>
      <c r="F11392" s="884" t="s">
        <v>23959</v>
      </c>
    </row>
    <row r="11393" customFormat="false" ht="15" hidden="false" customHeight="false" outlineLevel="0" collapsed="false">
      <c r="A11393" s="884" t="s">
        <v>28603</v>
      </c>
      <c r="B11393" s="884" t="n">
        <v>11781</v>
      </c>
      <c r="C11393" s="885" t="s">
        <v>36183</v>
      </c>
      <c r="D11393" s="884" t="s">
        <v>28605</v>
      </c>
      <c r="E11393" s="884" t="s">
        <v>36184</v>
      </c>
      <c r="F11393" s="884" t="s">
        <v>36184</v>
      </c>
    </row>
    <row r="11394" customFormat="false" ht="15" hidden="false" customHeight="false" outlineLevel="0" collapsed="false">
      <c r="A11394" s="884" t="s">
        <v>28603</v>
      </c>
      <c r="B11394" s="884" t="n">
        <v>11746</v>
      </c>
      <c r="C11394" s="885" t="s">
        <v>36185</v>
      </c>
      <c r="D11394" s="884" t="s">
        <v>28605</v>
      </c>
      <c r="E11394" s="884" t="s">
        <v>36186</v>
      </c>
      <c r="F11394" s="884" t="s">
        <v>36186</v>
      </c>
    </row>
    <row r="11395" customFormat="false" ht="15" hidden="false" customHeight="false" outlineLevel="0" collapsed="false">
      <c r="A11395" s="884" t="s">
        <v>28603</v>
      </c>
      <c r="B11395" s="884" t="n">
        <v>11751</v>
      </c>
      <c r="C11395" s="885" t="s">
        <v>36187</v>
      </c>
      <c r="D11395" s="884" t="s">
        <v>28605</v>
      </c>
      <c r="E11395" s="884" t="s">
        <v>26408</v>
      </c>
      <c r="F11395" s="884" t="s">
        <v>26408</v>
      </c>
    </row>
    <row r="11396" customFormat="false" ht="15" hidden="false" customHeight="false" outlineLevel="0" collapsed="false">
      <c r="A11396" s="884" t="s">
        <v>28603</v>
      </c>
      <c r="B11396" s="884" t="n">
        <v>11750</v>
      </c>
      <c r="C11396" s="885" t="s">
        <v>36188</v>
      </c>
      <c r="D11396" s="884" t="s">
        <v>28605</v>
      </c>
      <c r="E11396" s="884" t="s">
        <v>28618</v>
      </c>
      <c r="F11396" s="884" t="s">
        <v>28618</v>
      </c>
    </row>
    <row r="11397" customFormat="false" ht="15" hidden="false" customHeight="false" outlineLevel="0" collapsed="false">
      <c r="A11397" s="884" t="s">
        <v>28603</v>
      </c>
      <c r="B11397" s="884" t="n">
        <v>11748</v>
      </c>
      <c r="C11397" s="885" t="s">
        <v>36189</v>
      </c>
      <c r="D11397" s="884" t="s">
        <v>28605</v>
      </c>
      <c r="E11397" s="884" t="s">
        <v>22495</v>
      </c>
      <c r="F11397" s="884" t="s">
        <v>22495</v>
      </c>
    </row>
    <row r="11398" customFormat="false" ht="15" hidden="false" customHeight="false" outlineLevel="0" collapsed="false">
      <c r="A11398" s="884" t="s">
        <v>28603</v>
      </c>
      <c r="B11398" s="884" t="n">
        <v>11747</v>
      </c>
      <c r="C11398" s="885" t="s">
        <v>36190</v>
      </c>
      <c r="D11398" s="884" t="s">
        <v>28605</v>
      </c>
      <c r="E11398" s="884" t="s">
        <v>36191</v>
      </c>
      <c r="F11398" s="884" t="s">
        <v>36191</v>
      </c>
    </row>
    <row r="11399" customFormat="false" ht="15" hidden="false" customHeight="false" outlineLevel="0" collapsed="false">
      <c r="A11399" s="884" t="s">
        <v>28603</v>
      </c>
      <c r="B11399" s="884" t="n">
        <v>11749</v>
      </c>
      <c r="C11399" s="885" t="s">
        <v>36192</v>
      </c>
      <c r="D11399" s="884" t="s">
        <v>28605</v>
      </c>
      <c r="E11399" s="884" t="s">
        <v>36193</v>
      </c>
      <c r="F11399" s="884" t="s">
        <v>36193</v>
      </c>
    </row>
    <row r="11400" customFormat="false" ht="15" hidden="false" customHeight="false" outlineLevel="0" collapsed="false">
      <c r="A11400" s="884" t="s">
        <v>28603</v>
      </c>
      <c r="B11400" s="884" t="n">
        <v>10236</v>
      </c>
      <c r="C11400" s="885" t="s">
        <v>36194</v>
      </c>
      <c r="D11400" s="884" t="s">
        <v>28605</v>
      </c>
      <c r="E11400" s="884" t="s">
        <v>31339</v>
      </c>
      <c r="F11400" s="884" t="s">
        <v>31339</v>
      </c>
    </row>
    <row r="11401" customFormat="false" ht="15" hidden="false" customHeight="false" outlineLevel="0" collapsed="false">
      <c r="A11401" s="884" t="s">
        <v>28603</v>
      </c>
      <c r="B11401" s="884" t="n">
        <v>10233</v>
      </c>
      <c r="C11401" s="885" t="s">
        <v>36195</v>
      </c>
      <c r="D11401" s="884" t="s">
        <v>28605</v>
      </c>
      <c r="E11401" s="884" t="s">
        <v>36196</v>
      </c>
      <c r="F11401" s="884" t="s">
        <v>36196</v>
      </c>
    </row>
    <row r="11402" customFormat="false" ht="15" hidden="false" customHeight="false" outlineLevel="0" collapsed="false">
      <c r="A11402" s="884" t="s">
        <v>28603</v>
      </c>
      <c r="B11402" s="884" t="n">
        <v>10234</v>
      </c>
      <c r="C11402" s="885" t="s">
        <v>36197</v>
      </c>
      <c r="D11402" s="884" t="s">
        <v>28605</v>
      </c>
      <c r="E11402" s="884" t="s">
        <v>36198</v>
      </c>
      <c r="F11402" s="884" t="s">
        <v>36198</v>
      </c>
    </row>
    <row r="11403" customFormat="false" ht="15" hidden="false" customHeight="false" outlineLevel="0" collapsed="false">
      <c r="A11403" s="884" t="s">
        <v>28603</v>
      </c>
      <c r="B11403" s="884" t="n">
        <v>10231</v>
      </c>
      <c r="C11403" s="885" t="s">
        <v>36199</v>
      </c>
      <c r="D11403" s="884" t="s">
        <v>28605</v>
      </c>
      <c r="E11403" s="884" t="s">
        <v>36200</v>
      </c>
      <c r="F11403" s="884" t="s">
        <v>36200</v>
      </c>
    </row>
    <row r="11404" customFormat="false" ht="15" hidden="false" customHeight="false" outlineLevel="0" collapsed="false">
      <c r="A11404" s="884" t="s">
        <v>28603</v>
      </c>
      <c r="B11404" s="884" t="n">
        <v>10232</v>
      </c>
      <c r="C11404" s="885" t="s">
        <v>36201</v>
      </c>
      <c r="D11404" s="884" t="s">
        <v>28605</v>
      </c>
      <c r="E11404" s="884" t="s">
        <v>36202</v>
      </c>
      <c r="F11404" s="884" t="s">
        <v>36202</v>
      </c>
    </row>
    <row r="11405" customFormat="false" ht="15" hidden="false" customHeight="false" outlineLevel="0" collapsed="false">
      <c r="A11405" s="884" t="s">
        <v>28603</v>
      </c>
      <c r="B11405" s="884" t="n">
        <v>10229</v>
      </c>
      <c r="C11405" s="885" t="s">
        <v>36203</v>
      </c>
      <c r="D11405" s="884" t="s">
        <v>28605</v>
      </c>
      <c r="E11405" s="884" t="s">
        <v>36204</v>
      </c>
      <c r="F11405" s="884" t="s">
        <v>36204</v>
      </c>
    </row>
    <row r="11406" customFormat="false" ht="15" hidden="false" customHeight="false" outlineLevel="0" collapsed="false">
      <c r="A11406" s="884" t="s">
        <v>28603</v>
      </c>
      <c r="B11406" s="884" t="n">
        <v>10235</v>
      </c>
      <c r="C11406" s="885" t="s">
        <v>36205</v>
      </c>
      <c r="D11406" s="884" t="s">
        <v>28605</v>
      </c>
      <c r="E11406" s="884" t="s">
        <v>36206</v>
      </c>
      <c r="F11406" s="884" t="s">
        <v>36206</v>
      </c>
    </row>
    <row r="11407" customFormat="false" ht="15" hidden="false" customHeight="false" outlineLevel="0" collapsed="false">
      <c r="A11407" s="884" t="s">
        <v>28603</v>
      </c>
      <c r="B11407" s="884" t="n">
        <v>10230</v>
      </c>
      <c r="C11407" s="885" t="s">
        <v>36207</v>
      </c>
      <c r="D11407" s="884" t="s">
        <v>28605</v>
      </c>
      <c r="E11407" s="884" t="s">
        <v>36208</v>
      </c>
      <c r="F11407" s="884" t="s">
        <v>36208</v>
      </c>
    </row>
    <row r="11408" customFormat="false" ht="23.25" hidden="false" customHeight="false" outlineLevel="0" collapsed="false">
      <c r="A11408" s="884" t="s">
        <v>28603</v>
      </c>
      <c r="B11408" s="884" t="n">
        <v>10409</v>
      </c>
      <c r="C11408" s="885" t="s">
        <v>36209</v>
      </c>
      <c r="D11408" s="884" t="s">
        <v>28605</v>
      </c>
      <c r="E11408" s="884" t="s">
        <v>36210</v>
      </c>
      <c r="F11408" s="884" t="s">
        <v>36210</v>
      </c>
    </row>
    <row r="11409" customFormat="false" ht="23.25" hidden="false" customHeight="false" outlineLevel="0" collapsed="false">
      <c r="A11409" s="884" t="s">
        <v>28603</v>
      </c>
      <c r="B11409" s="884" t="n">
        <v>10411</v>
      </c>
      <c r="C11409" s="885" t="s">
        <v>36211</v>
      </c>
      <c r="D11409" s="884" t="s">
        <v>28605</v>
      </c>
      <c r="E11409" s="884" t="s">
        <v>36212</v>
      </c>
      <c r="F11409" s="884" t="s">
        <v>36212</v>
      </c>
    </row>
    <row r="11410" customFormat="false" ht="23.25" hidden="false" customHeight="false" outlineLevel="0" collapsed="false">
      <c r="A11410" s="884" t="s">
        <v>28603</v>
      </c>
      <c r="B11410" s="884" t="n">
        <v>10404</v>
      </c>
      <c r="C11410" s="885" t="s">
        <v>36213</v>
      </c>
      <c r="D11410" s="884" t="s">
        <v>28605</v>
      </c>
      <c r="E11410" s="884" t="s">
        <v>31281</v>
      </c>
      <c r="F11410" s="884" t="s">
        <v>31281</v>
      </c>
    </row>
    <row r="11411" customFormat="false" ht="23.25" hidden="false" customHeight="false" outlineLevel="0" collapsed="false">
      <c r="A11411" s="884" t="s">
        <v>28603</v>
      </c>
      <c r="B11411" s="884" t="n">
        <v>10410</v>
      </c>
      <c r="C11411" s="885" t="s">
        <v>36214</v>
      </c>
      <c r="D11411" s="884" t="s">
        <v>28605</v>
      </c>
      <c r="E11411" s="884" t="s">
        <v>15141</v>
      </c>
      <c r="F11411" s="884" t="s">
        <v>15141</v>
      </c>
    </row>
    <row r="11412" customFormat="false" ht="23.25" hidden="false" customHeight="false" outlineLevel="0" collapsed="false">
      <c r="A11412" s="884" t="s">
        <v>28603</v>
      </c>
      <c r="B11412" s="884" t="n">
        <v>10405</v>
      </c>
      <c r="C11412" s="885" t="s">
        <v>36215</v>
      </c>
      <c r="D11412" s="884" t="s">
        <v>28605</v>
      </c>
      <c r="E11412" s="884" t="s">
        <v>36216</v>
      </c>
      <c r="F11412" s="884" t="s">
        <v>36216</v>
      </c>
    </row>
    <row r="11413" customFormat="false" ht="23.25" hidden="false" customHeight="false" outlineLevel="0" collapsed="false">
      <c r="A11413" s="884" t="s">
        <v>28603</v>
      </c>
      <c r="B11413" s="884" t="n">
        <v>10408</v>
      </c>
      <c r="C11413" s="885" t="s">
        <v>36217</v>
      </c>
      <c r="D11413" s="884" t="s">
        <v>28605</v>
      </c>
      <c r="E11413" s="884" t="s">
        <v>36218</v>
      </c>
      <c r="F11413" s="884" t="s">
        <v>36218</v>
      </c>
    </row>
    <row r="11414" customFormat="false" ht="23.25" hidden="false" customHeight="false" outlineLevel="0" collapsed="false">
      <c r="A11414" s="884" t="s">
        <v>28603</v>
      </c>
      <c r="B11414" s="884" t="n">
        <v>10412</v>
      </c>
      <c r="C11414" s="885" t="s">
        <v>36219</v>
      </c>
      <c r="D11414" s="884" t="s">
        <v>28605</v>
      </c>
      <c r="E11414" s="884" t="s">
        <v>21398</v>
      </c>
      <c r="F11414" s="884" t="s">
        <v>21398</v>
      </c>
    </row>
    <row r="11415" customFormat="false" ht="23.25" hidden="false" customHeight="false" outlineLevel="0" collapsed="false">
      <c r="A11415" s="884" t="s">
        <v>28603</v>
      </c>
      <c r="B11415" s="884" t="n">
        <v>10406</v>
      </c>
      <c r="C11415" s="885" t="s">
        <v>36220</v>
      </c>
      <c r="D11415" s="884" t="s">
        <v>28605</v>
      </c>
      <c r="E11415" s="884" t="s">
        <v>36221</v>
      </c>
      <c r="F11415" s="884" t="s">
        <v>36221</v>
      </c>
    </row>
    <row r="11416" customFormat="false" ht="23.25" hidden="false" customHeight="false" outlineLevel="0" collapsed="false">
      <c r="A11416" s="884" t="s">
        <v>28603</v>
      </c>
      <c r="B11416" s="884" t="n">
        <v>10407</v>
      </c>
      <c r="C11416" s="885" t="s">
        <v>36222</v>
      </c>
      <c r="D11416" s="884" t="s">
        <v>28605</v>
      </c>
      <c r="E11416" s="884" t="s">
        <v>36223</v>
      </c>
      <c r="F11416" s="884" t="s">
        <v>36223</v>
      </c>
    </row>
    <row r="11417" customFormat="false" ht="15" hidden="false" customHeight="false" outlineLevel="0" collapsed="false">
      <c r="A11417" s="884" t="s">
        <v>28603</v>
      </c>
      <c r="B11417" s="884" t="n">
        <v>10416</v>
      </c>
      <c r="C11417" s="885" t="s">
        <v>36224</v>
      </c>
      <c r="D11417" s="884" t="s">
        <v>28605</v>
      </c>
      <c r="E11417" s="884" t="s">
        <v>26330</v>
      </c>
      <c r="F11417" s="884" t="s">
        <v>26330</v>
      </c>
    </row>
    <row r="11418" customFormat="false" ht="15" hidden="false" customHeight="false" outlineLevel="0" collapsed="false">
      <c r="A11418" s="884" t="s">
        <v>28603</v>
      </c>
      <c r="B11418" s="884" t="n">
        <v>10419</v>
      </c>
      <c r="C11418" s="885" t="s">
        <v>36225</v>
      </c>
      <c r="D11418" s="884" t="s">
        <v>28605</v>
      </c>
      <c r="E11418" s="884" t="s">
        <v>10699</v>
      </c>
      <c r="F11418" s="884" t="s">
        <v>10699</v>
      </c>
    </row>
    <row r="11419" customFormat="false" ht="15" hidden="false" customHeight="false" outlineLevel="0" collapsed="false">
      <c r="A11419" s="884" t="s">
        <v>28603</v>
      </c>
      <c r="B11419" s="884" t="n">
        <v>21092</v>
      </c>
      <c r="C11419" s="885" t="s">
        <v>36226</v>
      </c>
      <c r="D11419" s="884" t="s">
        <v>28605</v>
      </c>
      <c r="E11419" s="884" t="s">
        <v>19761</v>
      </c>
      <c r="F11419" s="884" t="s">
        <v>19761</v>
      </c>
    </row>
    <row r="11420" customFormat="false" ht="15" hidden="false" customHeight="false" outlineLevel="0" collapsed="false">
      <c r="A11420" s="884" t="s">
        <v>28603</v>
      </c>
      <c r="B11420" s="884" t="n">
        <v>10418</v>
      </c>
      <c r="C11420" s="885" t="s">
        <v>36227</v>
      </c>
      <c r="D11420" s="884" t="s">
        <v>28605</v>
      </c>
      <c r="E11420" s="884" t="s">
        <v>36228</v>
      </c>
      <c r="F11420" s="884" t="s">
        <v>36228</v>
      </c>
    </row>
    <row r="11421" customFormat="false" ht="15" hidden="false" customHeight="false" outlineLevel="0" collapsed="false">
      <c r="A11421" s="884" t="s">
        <v>28603</v>
      </c>
      <c r="B11421" s="884" t="n">
        <v>12657</v>
      </c>
      <c r="C11421" s="885" t="s">
        <v>36229</v>
      </c>
      <c r="D11421" s="884" t="s">
        <v>28605</v>
      </c>
      <c r="E11421" s="884" t="s">
        <v>36230</v>
      </c>
      <c r="F11421" s="884" t="s">
        <v>36230</v>
      </c>
    </row>
    <row r="11422" customFormat="false" ht="15" hidden="false" customHeight="false" outlineLevel="0" collapsed="false">
      <c r="A11422" s="884" t="s">
        <v>28603</v>
      </c>
      <c r="B11422" s="884" t="n">
        <v>10417</v>
      </c>
      <c r="C11422" s="885" t="s">
        <v>36231</v>
      </c>
      <c r="D11422" s="884" t="s">
        <v>28605</v>
      </c>
      <c r="E11422" s="884" t="s">
        <v>36232</v>
      </c>
      <c r="F11422" s="884" t="s">
        <v>36232</v>
      </c>
    </row>
    <row r="11423" customFormat="false" ht="15" hidden="false" customHeight="false" outlineLevel="0" collapsed="false">
      <c r="A11423" s="884" t="s">
        <v>28603</v>
      </c>
      <c r="B11423" s="884" t="n">
        <v>10413</v>
      </c>
      <c r="C11423" s="885" t="s">
        <v>36233</v>
      </c>
      <c r="D11423" s="884" t="s">
        <v>28605</v>
      </c>
      <c r="E11423" s="884" t="s">
        <v>36234</v>
      </c>
      <c r="F11423" s="884" t="s">
        <v>36234</v>
      </c>
    </row>
    <row r="11424" customFormat="false" ht="15" hidden="false" customHeight="false" outlineLevel="0" collapsed="false">
      <c r="A11424" s="884" t="s">
        <v>28603</v>
      </c>
      <c r="B11424" s="884" t="n">
        <v>10414</v>
      </c>
      <c r="C11424" s="885" t="s">
        <v>36235</v>
      </c>
      <c r="D11424" s="884" t="s">
        <v>28605</v>
      </c>
      <c r="E11424" s="884" t="s">
        <v>36236</v>
      </c>
      <c r="F11424" s="884" t="s">
        <v>36236</v>
      </c>
    </row>
    <row r="11425" customFormat="false" ht="15" hidden="false" customHeight="false" outlineLevel="0" collapsed="false">
      <c r="A11425" s="884" t="s">
        <v>28603</v>
      </c>
      <c r="B11425" s="884" t="n">
        <v>10415</v>
      </c>
      <c r="C11425" s="885" t="s">
        <v>36237</v>
      </c>
      <c r="D11425" s="884" t="s">
        <v>28605</v>
      </c>
      <c r="E11425" s="884" t="s">
        <v>36238</v>
      </c>
      <c r="F11425" s="884" t="s">
        <v>36238</v>
      </c>
    </row>
    <row r="11426" customFormat="false" ht="15" hidden="false" customHeight="false" outlineLevel="0" collapsed="false">
      <c r="A11426" s="884" t="s">
        <v>28603</v>
      </c>
      <c r="B11426" s="884" t="n">
        <v>38643</v>
      </c>
      <c r="C11426" s="885" t="s">
        <v>36239</v>
      </c>
      <c r="D11426" s="884" t="s">
        <v>28605</v>
      </c>
      <c r="E11426" s="884" t="s">
        <v>28234</v>
      </c>
      <c r="F11426" s="884" t="s">
        <v>28234</v>
      </c>
    </row>
    <row r="11427" customFormat="false" ht="15" hidden="false" customHeight="false" outlineLevel="0" collapsed="false">
      <c r="A11427" s="884" t="s">
        <v>28603</v>
      </c>
      <c r="B11427" s="884" t="n">
        <v>6157</v>
      </c>
      <c r="C11427" s="885" t="s">
        <v>36240</v>
      </c>
      <c r="D11427" s="884" t="s">
        <v>28605</v>
      </c>
      <c r="E11427" s="884" t="s">
        <v>36241</v>
      </c>
      <c r="F11427" s="884" t="s">
        <v>36241</v>
      </c>
    </row>
    <row r="11428" customFormat="false" ht="15" hidden="false" customHeight="false" outlineLevel="0" collapsed="false">
      <c r="A11428" s="884" t="s">
        <v>28603</v>
      </c>
      <c r="B11428" s="884" t="n">
        <v>37588</v>
      </c>
      <c r="C11428" s="885" t="s">
        <v>36242</v>
      </c>
      <c r="D11428" s="884" t="s">
        <v>28605</v>
      </c>
      <c r="E11428" s="884" t="s">
        <v>19228</v>
      </c>
      <c r="F11428" s="884" t="s">
        <v>19228</v>
      </c>
    </row>
    <row r="11429" customFormat="false" ht="15" hidden="false" customHeight="false" outlineLevel="0" collapsed="false">
      <c r="A11429" s="884" t="s">
        <v>28603</v>
      </c>
      <c r="B11429" s="884" t="n">
        <v>6152</v>
      </c>
      <c r="C11429" s="885" t="s">
        <v>36243</v>
      </c>
      <c r="D11429" s="884" t="s">
        <v>28605</v>
      </c>
      <c r="E11429" s="884" t="s">
        <v>23394</v>
      </c>
      <c r="F11429" s="884" t="s">
        <v>23394</v>
      </c>
    </row>
    <row r="11430" customFormat="false" ht="15" hidden="false" customHeight="false" outlineLevel="0" collapsed="false">
      <c r="A11430" s="884" t="s">
        <v>28603</v>
      </c>
      <c r="B11430" s="884" t="n">
        <v>6158</v>
      </c>
      <c r="C11430" s="885" t="s">
        <v>36244</v>
      </c>
      <c r="D11430" s="884" t="s">
        <v>28605</v>
      </c>
      <c r="E11430" s="884" t="s">
        <v>23899</v>
      </c>
      <c r="F11430" s="884" t="s">
        <v>23899</v>
      </c>
    </row>
    <row r="11431" customFormat="false" ht="15" hidden="false" customHeight="false" outlineLevel="0" collapsed="false">
      <c r="A11431" s="884" t="s">
        <v>28603</v>
      </c>
      <c r="B11431" s="884" t="n">
        <v>6153</v>
      </c>
      <c r="C11431" s="885" t="s">
        <v>36245</v>
      </c>
      <c r="D11431" s="884" t="s">
        <v>28605</v>
      </c>
      <c r="E11431" s="884" t="s">
        <v>12142</v>
      </c>
      <c r="F11431" s="884" t="s">
        <v>12142</v>
      </c>
    </row>
    <row r="11432" customFormat="false" ht="15" hidden="false" customHeight="false" outlineLevel="0" collapsed="false">
      <c r="A11432" s="884" t="s">
        <v>28603</v>
      </c>
      <c r="B11432" s="884" t="n">
        <v>6156</v>
      </c>
      <c r="C11432" s="885" t="s">
        <v>36246</v>
      </c>
      <c r="D11432" s="884" t="s">
        <v>28605</v>
      </c>
      <c r="E11432" s="884" t="s">
        <v>11830</v>
      </c>
      <c r="F11432" s="884" t="s">
        <v>11830</v>
      </c>
    </row>
    <row r="11433" customFormat="false" ht="15" hidden="false" customHeight="false" outlineLevel="0" collapsed="false">
      <c r="A11433" s="884" t="s">
        <v>28603</v>
      </c>
      <c r="B11433" s="884" t="n">
        <v>6154</v>
      </c>
      <c r="C11433" s="885" t="s">
        <v>36247</v>
      </c>
      <c r="D11433" s="884" t="s">
        <v>28605</v>
      </c>
      <c r="E11433" s="884" t="s">
        <v>15741</v>
      </c>
      <c r="F11433" s="884" t="s">
        <v>15741</v>
      </c>
    </row>
    <row r="11434" customFormat="false" ht="15" hidden="false" customHeight="false" outlineLevel="0" collapsed="false">
      <c r="A11434" s="884" t="s">
        <v>28603</v>
      </c>
      <c r="B11434" s="884" t="n">
        <v>6155</v>
      </c>
      <c r="C11434" s="885" t="s">
        <v>36248</v>
      </c>
      <c r="D11434" s="884" t="s">
        <v>28605</v>
      </c>
      <c r="E11434" s="884" t="s">
        <v>17357</v>
      </c>
      <c r="F11434" s="884" t="s">
        <v>17357</v>
      </c>
    </row>
    <row r="11435" customFormat="false" ht="15" hidden="false" customHeight="false" outlineLevel="0" collapsed="false">
      <c r="A11435" s="884" t="s">
        <v>28603</v>
      </c>
      <c r="B11435" s="884" t="n">
        <v>3115</v>
      </c>
      <c r="C11435" s="885" t="s">
        <v>36249</v>
      </c>
      <c r="D11435" s="884" t="s">
        <v>28605</v>
      </c>
      <c r="E11435" s="884" t="s">
        <v>15015</v>
      </c>
      <c r="F11435" s="884" t="s">
        <v>15015</v>
      </c>
    </row>
    <row r="11436" customFormat="false" ht="15" hidden="false" customHeight="false" outlineLevel="0" collapsed="false">
      <c r="A11436" s="884" t="s">
        <v>28603</v>
      </c>
      <c r="B11436" s="884" t="n">
        <v>3116</v>
      </c>
      <c r="C11436" s="885" t="s">
        <v>36250</v>
      </c>
      <c r="D11436" s="884" t="s">
        <v>28605</v>
      </c>
      <c r="E11436" s="884" t="s">
        <v>19114</v>
      </c>
      <c r="F11436" s="884" t="s">
        <v>19114</v>
      </c>
    </row>
    <row r="11437" customFormat="false" ht="15" hidden="false" customHeight="false" outlineLevel="0" collapsed="false">
      <c r="A11437" s="884" t="s">
        <v>28603</v>
      </c>
      <c r="B11437" s="884" t="n">
        <v>38166</v>
      </c>
      <c r="C11437" s="885" t="s">
        <v>36251</v>
      </c>
      <c r="D11437" s="884" t="s">
        <v>28605</v>
      </c>
      <c r="E11437" s="884" t="s">
        <v>21210</v>
      </c>
      <c r="F11437" s="884" t="s">
        <v>21210</v>
      </c>
    </row>
    <row r="11438" customFormat="false" ht="15" hidden="false" customHeight="false" outlineLevel="0" collapsed="false">
      <c r="A11438" s="884" t="s">
        <v>28603</v>
      </c>
      <c r="B11438" s="884" t="n">
        <v>38108</v>
      </c>
      <c r="C11438" s="885" t="s">
        <v>36252</v>
      </c>
      <c r="D11438" s="884" t="s">
        <v>28605</v>
      </c>
      <c r="E11438" s="884" t="s">
        <v>36253</v>
      </c>
      <c r="F11438" s="884" t="s">
        <v>36253</v>
      </c>
    </row>
    <row r="11439" customFormat="false" ht="23.25" hidden="false" customHeight="false" outlineLevel="0" collapsed="false">
      <c r="A11439" s="884" t="s">
        <v>28603</v>
      </c>
      <c r="B11439" s="884" t="n">
        <v>38087</v>
      </c>
      <c r="C11439" s="885" t="s">
        <v>36254</v>
      </c>
      <c r="D11439" s="884" t="s">
        <v>28605</v>
      </c>
      <c r="E11439" s="884" t="s">
        <v>8656</v>
      </c>
      <c r="F11439" s="884" t="s">
        <v>8656</v>
      </c>
    </row>
    <row r="11440" customFormat="false" ht="15" hidden="false" customHeight="false" outlineLevel="0" collapsed="false">
      <c r="A11440" s="884" t="s">
        <v>28603</v>
      </c>
      <c r="B11440" s="884" t="n">
        <v>38109</v>
      </c>
      <c r="C11440" s="885" t="s">
        <v>36255</v>
      </c>
      <c r="D11440" s="884" t="s">
        <v>28605</v>
      </c>
      <c r="E11440" s="884" t="s">
        <v>36256</v>
      </c>
      <c r="F11440" s="884" t="s">
        <v>36256</v>
      </c>
    </row>
    <row r="11441" customFormat="false" ht="23.25" hidden="false" customHeight="false" outlineLevel="0" collapsed="false">
      <c r="A11441" s="884" t="s">
        <v>28603</v>
      </c>
      <c r="B11441" s="884" t="n">
        <v>38088</v>
      </c>
      <c r="C11441" s="885" t="s">
        <v>36257</v>
      </c>
      <c r="D11441" s="884" t="s">
        <v>28605</v>
      </c>
      <c r="E11441" s="884" t="s">
        <v>36258</v>
      </c>
      <c r="F11441" s="884" t="s">
        <v>36258</v>
      </c>
    </row>
    <row r="11442" customFormat="false" ht="15" hidden="false" customHeight="false" outlineLevel="0" collapsed="false">
      <c r="A11442" s="884" t="s">
        <v>28603</v>
      </c>
      <c r="B11442" s="884" t="n">
        <v>38110</v>
      </c>
      <c r="C11442" s="885" t="s">
        <v>36259</v>
      </c>
      <c r="D11442" s="884" t="s">
        <v>28605</v>
      </c>
      <c r="E11442" s="884" t="s">
        <v>12600</v>
      </c>
      <c r="F11442" s="884" t="s">
        <v>12600</v>
      </c>
    </row>
    <row r="11443" customFormat="false" ht="23.25" hidden="false" customHeight="false" outlineLevel="0" collapsed="false">
      <c r="A11443" s="884" t="s">
        <v>28603</v>
      </c>
      <c r="B11443" s="884" t="n">
        <v>38089</v>
      </c>
      <c r="C11443" s="885" t="s">
        <v>36260</v>
      </c>
      <c r="D11443" s="884" t="s">
        <v>28605</v>
      </c>
      <c r="E11443" s="884" t="s">
        <v>10333</v>
      </c>
      <c r="F11443" s="884" t="s">
        <v>10333</v>
      </c>
    </row>
    <row r="11444" customFormat="false" ht="15" hidden="false" customHeight="false" outlineLevel="0" collapsed="false">
      <c r="A11444" s="884" t="s">
        <v>28603</v>
      </c>
      <c r="B11444" s="884" t="n">
        <v>38111</v>
      </c>
      <c r="C11444" s="885" t="s">
        <v>36261</v>
      </c>
      <c r="D11444" s="884" t="s">
        <v>28605</v>
      </c>
      <c r="E11444" s="884" t="s">
        <v>36262</v>
      </c>
      <c r="F11444" s="884" t="s">
        <v>36262</v>
      </c>
    </row>
    <row r="11445" customFormat="false" ht="23.25" hidden="false" customHeight="false" outlineLevel="0" collapsed="false">
      <c r="A11445" s="884" t="s">
        <v>28603</v>
      </c>
      <c r="B11445" s="884" t="n">
        <v>38090</v>
      </c>
      <c r="C11445" s="885" t="s">
        <v>36263</v>
      </c>
      <c r="D11445" s="884" t="s">
        <v>28605</v>
      </c>
      <c r="E11445" s="884" t="s">
        <v>17899</v>
      </c>
      <c r="F11445" s="884" t="s">
        <v>17899</v>
      </c>
    </row>
    <row r="11446" customFormat="false" ht="15" hidden="false" customHeight="false" outlineLevel="0" collapsed="false">
      <c r="A11446" s="884" t="s">
        <v>28603</v>
      </c>
      <c r="B11446" s="884" t="n">
        <v>11786</v>
      </c>
      <c r="C11446" s="885" t="s">
        <v>36264</v>
      </c>
      <c r="D11446" s="884" t="s">
        <v>28605</v>
      </c>
      <c r="E11446" s="884" t="s">
        <v>36265</v>
      </c>
      <c r="F11446" s="884" t="s">
        <v>36265</v>
      </c>
    </row>
    <row r="11447" customFormat="false" ht="15" hidden="false" customHeight="false" outlineLevel="0" collapsed="false">
      <c r="A11447" s="884" t="s">
        <v>28603</v>
      </c>
      <c r="B11447" s="884" t="n">
        <v>13726</v>
      </c>
      <c r="C11447" s="885" t="s">
        <v>36266</v>
      </c>
      <c r="D11447" s="884" t="s">
        <v>28605</v>
      </c>
      <c r="E11447" s="884" t="s">
        <v>36267</v>
      </c>
      <c r="F11447" s="884" t="s">
        <v>36267</v>
      </c>
    </row>
    <row r="11448" customFormat="false" ht="15" hidden="false" customHeight="false" outlineLevel="0" collapsed="false">
      <c r="A11448" s="884" t="s">
        <v>28603</v>
      </c>
      <c r="B11448" s="884" t="n">
        <v>38400</v>
      </c>
      <c r="C11448" s="885" t="s">
        <v>36268</v>
      </c>
      <c r="D11448" s="884" t="s">
        <v>28605</v>
      </c>
      <c r="E11448" s="884" t="s">
        <v>10668</v>
      </c>
      <c r="F11448" s="884" t="s">
        <v>10668</v>
      </c>
    </row>
    <row r="11449" customFormat="false" ht="15" hidden="false" customHeight="false" outlineLevel="0" collapsed="false">
      <c r="A11449" s="884" t="s">
        <v>28603</v>
      </c>
      <c r="B11449" s="884" t="n">
        <v>12627</v>
      </c>
      <c r="C11449" s="885" t="s">
        <v>36269</v>
      </c>
      <c r="D11449" s="884" t="s">
        <v>28605</v>
      </c>
      <c r="E11449" s="884" t="s">
        <v>11310</v>
      </c>
      <c r="F11449" s="884" t="s">
        <v>11310</v>
      </c>
    </row>
    <row r="11450" customFormat="false" ht="15" hidden="false" customHeight="false" outlineLevel="0" collapsed="false">
      <c r="A11450" s="884" t="s">
        <v>28603</v>
      </c>
      <c r="B11450" s="884" t="n">
        <v>6138</v>
      </c>
      <c r="C11450" s="885" t="s">
        <v>36270</v>
      </c>
      <c r="D11450" s="884" t="s">
        <v>28605</v>
      </c>
      <c r="E11450" s="884" t="s">
        <v>9972</v>
      </c>
      <c r="F11450" s="884" t="s">
        <v>9972</v>
      </c>
    </row>
    <row r="11451" customFormat="false" ht="15" hidden="false" customHeight="false" outlineLevel="0" collapsed="false">
      <c r="A11451" s="884" t="s">
        <v>28603</v>
      </c>
      <c r="B11451" s="884" t="n">
        <v>39996</v>
      </c>
      <c r="C11451" s="885" t="s">
        <v>36271</v>
      </c>
      <c r="D11451" s="884" t="s">
        <v>28683</v>
      </c>
      <c r="E11451" s="884" t="s">
        <v>11135</v>
      </c>
      <c r="F11451" s="884" t="s">
        <v>11135</v>
      </c>
    </row>
    <row r="11452" customFormat="false" ht="15" hidden="false" customHeight="false" outlineLevel="0" collapsed="false">
      <c r="A11452" s="884" t="s">
        <v>28603</v>
      </c>
      <c r="B11452" s="884" t="n">
        <v>10478</v>
      </c>
      <c r="C11452" s="885" t="s">
        <v>36272</v>
      </c>
      <c r="D11452" s="884" t="s">
        <v>28692</v>
      </c>
      <c r="E11452" s="884" t="s">
        <v>29207</v>
      </c>
      <c r="F11452" s="884" t="s">
        <v>29207</v>
      </c>
    </row>
    <row r="11453" customFormat="false" ht="15" hidden="false" customHeight="false" outlineLevel="0" collapsed="false">
      <c r="A11453" s="884" t="s">
        <v>28603</v>
      </c>
      <c r="B11453" s="884" t="n">
        <v>40514</v>
      </c>
      <c r="C11453" s="885" t="s">
        <v>36273</v>
      </c>
      <c r="D11453" s="884" t="s">
        <v>28692</v>
      </c>
      <c r="E11453" s="884" t="s">
        <v>32525</v>
      </c>
      <c r="F11453" s="884" t="s">
        <v>32525</v>
      </c>
    </row>
    <row r="11454" customFormat="false" ht="15" hidden="false" customHeight="false" outlineLevel="0" collapsed="false">
      <c r="A11454" s="884" t="s">
        <v>28603</v>
      </c>
      <c r="B11454" s="884" t="n">
        <v>10475</v>
      </c>
      <c r="C11454" s="885" t="s">
        <v>36274</v>
      </c>
      <c r="D11454" s="884" t="s">
        <v>28692</v>
      </c>
      <c r="E11454" s="884" t="s">
        <v>21307</v>
      </c>
      <c r="F11454" s="884" t="s">
        <v>21307</v>
      </c>
    </row>
    <row r="11455" customFormat="false" ht="15" hidden="false" customHeight="false" outlineLevel="0" collapsed="false">
      <c r="A11455" s="884" t="s">
        <v>28603</v>
      </c>
      <c r="B11455" s="884" t="n">
        <v>10481</v>
      </c>
      <c r="C11455" s="885" t="s">
        <v>36275</v>
      </c>
      <c r="D11455" s="884" t="s">
        <v>28692</v>
      </c>
      <c r="E11455" s="884" t="s">
        <v>21526</v>
      </c>
      <c r="F11455" s="884" t="s">
        <v>21526</v>
      </c>
    </row>
    <row r="11456" customFormat="false" ht="15" hidden="false" customHeight="false" outlineLevel="0" collapsed="false">
      <c r="A11456" s="884" t="s">
        <v>28603</v>
      </c>
      <c r="B11456" s="884" t="n">
        <v>4031</v>
      </c>
      <c r="C11456" s="885" t="s">
        <v>36276</v>
      </c>
      <c r="D11456" s="884" t="s">
        <v>28617</v>
      </c>
      <c r="E11456" s="884" t="s">
        <v>29792</v>
      </c>
      <c r="F11456" s="884" t="s">
        <v>29792</v>
      </c>
    </row>
    <row r="11457" customFormat="false" ht="15" hidden="false" customHeight="false" outlineLevel="0" collapsed="false">
      <c r="A11457" s="884" t="s">
        <v>28603</v>
      </c>
      <c r="B11457" s="884" t="n">
        <v>4030</v>
      </c>
      <c r="C11457" s="885" t="s">
        <v>36277</v>
      </c>
      <c r="D11457" s="884" t="s">
        <v>28617</v>
      </c>
      <c r="E11457" s="884" t="s">
        <v>21960</v>
      </c>
      <c r="F11457" s="884" t="s">
        <v>21960</v>
      </c>
    </row>
    <row r="11458" customFormat="false" ht="15" hidden="false" customHeight="false" outlineLevel="0" collapsed="false">
      <c r="A11458" s="884" t="s">
        <v>28603</v>
      </c>
      <c r="B11458" s="884" t="n">
        <v>39399</v>
      </c>
      <c r="C11458" s="885" t="s">
        <v>36278</v>
      </c>
      <c r="D11458" s="884" t="s">
        <v>28605</v>
      </c>
      <c r="E11458" s="884" t="s">
        <v>36279</v>
      </c>
      <c r="F11458" s="884" t="s">
        <v>36279</v>
      </c>
    </row>
    <row r="11459" customFormat="false" ht="15" hidden="false" customHeight="false" outlineLevel="0" collapsed="false">
      <c r="A11459" s="884" t="s">
        <v>28603</v>
      </c>
      <c r="B11459" s="884" t="n">
        <v>39400</v>
      </c>
      <c r="C11459" s="885" t="s">
        <v>36280</v>
      </c>
      <c r="D11459" s="884" t="s">
        <v>28605</v>
      </c>
      <c r="E11459" s="884" t="s">
        <v>36281</v>
      </c>
      <c r="F11459" s="884" t="s">
        <v>36281</v>
      </c>
    </row>
    <row r="11460" customFormat="false" ht="15" hidden="false" customHeight="false" outlineLevel="0" collapsed="false">
      <c r="A11460" s="884" t="s">
        <v>28603</v>
      </c>
      <c r="B11460" s="884" t="n">
        <v>39401</v>
      </c>
      <c r="C11460" s="885" t="s">
        <v>36282</v>
      </c>
      <c r="D11460" s="884" t="s">
        <v>28605</v>
      </c>
      <c r="E11460" s="884" t="s">
        <v>36283</v>
      </c>
      <c r="F11460" s="884" t="s">
        <v>36283</v>
      </c>
    </row>
    <row r="11461" customFormat="false" ht="15" hidden="false" customHeight="false" outlineLevel="0" collapsed="false">
      <c r="A11461" s="884" t="s">
        <v>28603</v>
      </c>
      <c r="B11461" s="884" t="n">
        <v>11652</v>
      </c>
      <c r="C11461" s="885" t="s">
        <v>36284</v>
      </c>
      <c r="D11461" s="884" t="s">
        <v>28605</v>
      </c>
      <c r="E11461" s="884" t="s">
        <v>36285</v>
      </c>
      <c r="F11461" s="884" t="s">
        <v>36285</v>
      </c>
    </row>
    <row r="11462" customFormat="false" ht="15" hidden="false" customHeight="false" outlineLevel="0" collapsed="false">
      <c r="A11462" s="884" t="s">
        <v>28603</v>
      </c>
      <c r="B11462" s="884" t="n">
        <v>13896</v>
      </c>
      <c r="C11462" s="885" t="s">
        <v>36286</v>
      </c>
      <c r="D11462" s="884" t="s">
        <v>28605</v>
      </c>
      <c r="E11462" s="884" t="s">
        <v>36287</v>
      </c>
      <c r="F11462" s="884" t="s">
        <v>36287</v>
      </c>
    </row>
    <row r="11463" customFormat="false" ht="15" hidden="false" customHeight="false" outlineLevel="0" collapsed="false">
      <c r="A11463" s="884" t="s">
        <v>28603</v>
      </c>
      <c r="B11463" s="884" t="n">
        <v>13475</v>
      </c>
      <c r="C11463" s="885" t="s">
        <v>36288</v>
      </c>
      <c r="D11463" s="884" t="s">
        <v>28605</v>
      </c>
      <c r="E11463" s="884" t="s">
        <v>36289</v>
      </c>
      <c r="F11463" s="884" t="s">
        <v>36289</v>
      </c>
    </row>
    <row r="11464" customFormat="false" ht="15" hidden="false" customHeight="false" outlineLevel="0" collapsed="false">
      <c r="A11464" s="884" t="s">
        <v>28603</v>
      </c>
      <c r="B11464" s="884" t="n">
        <v>25971</v>
      </c>
      <c r="C11464" s="885" t="s">
        <v>36290</v>
      </c>
      <c r="D11464" s="884" t="s">
        <v>28605</v>
      </c>
      <c r="E11464" s="884" t="s">
        <v>36291</v>
      </c>
      <c r="F11464" s="884" t="s">
        <v>36291</v>
      </c>
    </row>
    <row r="11465" customFormat="false" ht="15" hidden="false" customHeight="false" outlineLevel="0" collapsed="false">
      <c r="A11465" s="884" t="s">
        <v>28603</v>
      </c>
      <c r="B11465" s="884" t="n">
        <v>25970</v>
      </c>
      <c r="C11465" s="885" t="s">
        <v>36292</v>
      </c>
      <c r="D11465" s="884" t="s">
        <v>28605</v>
      </c>
      <c r="E11465" s="884" t="s">
        <v>36293</v>
      </c>
      <c r="F11465" s="884" t="s">
        <v>36293</v>
      </c>
    </row>
    <row r="11466" customFormat="false" ht="15" hidden="false" customHeight="false" outlineLevel="0" collapsed="false">
      <c r="A11466" s="884" t="s">
        <v>28603</v>
      </c>
      <c r="B11466" s="884" t="n">
        <v>13476</v>
      </c>
      <c r="C11466" s="885" t="s">
        <v>36294</v>
      </c>
      <c r="D11466" s="884" t="s">
        <v>28605</v>
      </c>
      <c r="E11466" s="884" t="s">
        <v>36295</v>
      </c>
      <c r="F11466" s="884" t="s">
        <v>36295</v>
      </c>
    </row>
    <row r="11467" customFormat="false" ht="15" hidden="false" customHeight="false" outlineLevel="0" collapsed="false">
      <c r="A11467" s="884" t="s">
        <v>28603</v>
      </c>
      <c r="B11467" s="884" t="n">
        <v>10488</v>
      </c>
      <c r="C11467" s="885" t="s">
        <v>36296</v>
      </c>
      <c r="D11467" s="884" t="s">
        <v>28605</v>
      </c>
      <c r="E11467" s="884" t="s">
        <v>36297</v>
      </c>
      <c r="F11467" s="884" t="s">
        <v>36297</v>
      </c>
    </row>
    <row r="11468" customFormat="false" ht="23.25" hidden="false" customHeight="false" outlineLevel="0" collapsed="false">
      <c r="A11468" s="884" t="s">
        <v>28603</v>
      </c>
      <c r="B11468" s="884" t="n">
        <v>13606</v>
      </c>
      <c r="C11468" s="885" t="s">
        <v>36298</v>
      </c>
      <c r="D11468" s="884" t="s">
        <v>28605</v>
      </c>
      <c r="E11468" s="884" t="s">
        <v>36299</v>
      </c>
      <c r="F11468" s="884" t="s">
        <v>36299</v>
      </c>
    </row>
    <row r="11469" customFormat="false" ht="15" hidden="false" customHeight="false" outlineLevel="0" collapsed="false">
      <c r="A11469" s="884" t="s">
        <v>28603</v>
      </c>
      <c r="B11469" s="884" t="n">
        <v>10489</v>
      </c>
      <c r="C11469" s="885" t="s">
        <v>36300</v>
      </c>
      <c r="D11469" s="884" t="s">
        <v>28608</v>
      </c>
      <c r="E11469" s="884" t="s">
        <v>21365</v>
      </c>
      <c r="F11469" s="884" t="s">
        <v>11623</v>
      </c>
    </row>
    <row r="11470" customFormat="false" ht="15" hidden="false" customHeight="false" outlineLevel="0" collapsed="false">
      <c r="A11470" s="884" t="s">
        <v>28603</v>
      </c>
      <c r="B11470" s="884" t="n">
        <v>41073</v>
      </c>
      <c r="C11470" s="885" t="s">
        <v>36301</v>
      </c>
      <c r="D11470" s="884" t="s">
        <v>28853</v>
      </c>
      <c r="E11470" s="884" t="s">
        <v>36302</v>
      </c>
      <c r="F11470" s="884" t="s">
        <v>36303</v>
      </c>
    </row>
    <row r="11471" customFormat="false" ht="15" hidden="false" customHeight="false" outlineLevel="0" collapsed="false">
      <c r="A11471" s="884" t="s">
        <v>28603</v>
      </c>
      <c r="B11471" s="884" t="n">
        <v>34391</v>
      </c>
      <c r="C11471" s="885" t="s">
        <v>36304</v>
      </c>
      <c r="D11471" s="884" t="s">
        <v>28617</v>
      </c>
      <c r="E11471" s="884" t="s">
        <v>36305</v>
      </c>
      <c r="F11471" s="884" t="s">
        <v>36305</v>
      </c>
    </row>
    <row r="11472" customFormat="false" ht="15" hidden="false" customHeight="false" outlineLevel="0" collapsed="false">
      <c r="A11472" s="884" t="s">
        <v>28603</v>
      </c>
      <c r="B11472" s="884" t="n">
        <v>10496</v>
      </c>
      <c r="C11472" s="885" t="s">
        <v>36306</v>
      </c>
      <c r="D11472" s="884" t="s">
        <v>28617</v>
      </c>
      <c r="E11472" s="884" t="s">
        <v>36307</v>
      </c>
      <c r="F11472" s="884" t="s">
        <v>36307</v>
      </c>
    </row>
    <row r="11473" customFormat="false" ht="15" hidden="false" customHeight="false" outlineLevel="0" collapsed="false">
      <c r="A11473" s="884" t="s">
        <v>28603</v>
      </c>
      <c r="B11473" s="884" t="n">
        <v>10497</v>
      </c>
      <c r="C11473" s="885" t="s">
        <v>36308</v>
      </c>
      <c r="D11473" s="884" t="s">
        <v>28617</v>
      </c>
      <c r="E11473" s="884" t="s">
        <v>36309</v>
      </c>
      <c r="F11473" s="884" t="s">
        <v>36309</v>
      </c>
    </row>
    <row r="11474" customFormat="false" ht="15" hidden="false" customHeight="false" outlineLevel="0" collapsed="false">
      <c r="A11474" s="884" t="s">
        <v>28603</v>
      </c>
      <c r="B11474" s="884" t="n">
        <v>10504</v>
      </c>
      <c r="C11474" s="885" t="s">
        <v>36310</v>
      </c>
      <c r="D11474" s="884" t="s">
        <v>28617</v>
      </c>
      <c r="E11474" s="884" t="s">
        <v>36311</v>
      </c>
      <c r="F11474" s="884" t="s">
        <v>36311</v>
      </c>
    </row>
    <row r="11475" customFormat="false" ht="15" hidden="false" customHeight="false" outlineLevel="0" collapsed="false">
      <c r="A11475" s="884" t="s">
        <v>28603</v>
      </c>
      <c r="B11475" s="884" t="n">
        <v>34390</v>
      </c>
      <c r="C11475" s="885" t="s">
        <v>36312</v>
      </c>
      <c r="D11475" s="884" t="s">
        <v>28617</v>
      </c>
      <c r="E11475" s="884" t="s">
        <v>36313</v>
      </c>
      <c r="F11475" s="884" t="s">
        <v>36313</v>
      </c>
    </row>
    <row r="11476" customFormat="false" ht="15" hidden="false" customHeight="false" outlineLevel="0" collapsed="false">
      <c r="A11476" s="884" t="s">
        <v>28603</v>
      </c>
      <c r="B11476" s="884" t="n">
        <v>34389</v>
      </c>
      <c r="C11476" s="885" t="s">
        <v>36314</v>
      </c>
      <c r="D11476" s="884" t="s">
        <v>28617</v>
      </c>
      <c r="E11476" s="884" t="s">
        <v>36315</v>
      </c>
      <c r="F11476" s="884" t="s">
        <v>36315</v>
      </c>
    </row>
    <row r="11477" customFormat="false" ht="15" hidden="false" customHeight="false" outlineLevel="0" collapsed="false">
      <c r="A11477" s="884" t="s">
        <v>28603</v>
      </c>
      <c r="B11477" s="884" t="n">
        <v>34388</v>
      </c>
      <c r="C11477" s="885" t="s">
        <v>36316</v>
      </c>
      <c r="D11477" s="884" t="s">
        <v>28617</v>
      </c>
      <c r="E11477" s="884" t="s">
        <v>36317</v>
      </c>
      <c r="F11477" s="884" t="s">
        <v>36317</v>
      </c>
    </row>
    <row r="11478" customFormat="false" ht="15" hidden="false" customHeight="false" outlineLevel="0" collapsed="false">
      <c r="A11478" s="884" t="s">
        <v>28603</v>
      </c>
      <c r="B11478" s="884" t="n">
        <v>34387</v>
      </c>
      <c r="C11478" s="885" t="s">
        <v>36318</v>
      </c>
      <c r="D11478" s="884" t="s">
        <v>28617</v>
      </c>
      <c r="E11478" s="884" t="s">
        <v>36319</v>
      </c>
      <c r="F11478" s="884" t="s">
        <v>36319</v>
      </c>
    </row>
    <row r="11479" customFormat="false" ht="15" hidden="false" customHeight="false" outlineLevel="0" collapsed="false">
      <c r="A11479" s="884" t="s">
        <v>28603</v>
      </c>
      <c r="B11479" s="884" t="n">
        <v>11188</v>
      </c>
      <c r="C11479" s="885" t="s">
        <v>36320</v>
      </c>
      <c r="D11479" s="884" t="s">
        <v>28617</v>
      </c>
      <c r="E11479" s="884" t="s">
        <v>36321</v>
      </c>
      <c r="F11479" s="884" t="s">
        <v>36321</v>
      </c>
    </row>
    <row r="11480" customFormat="false" ht="15" hidden="false" customHeight="false" outlineLevel="0" collapsed="false">
      <c r="A11480" s="884" t="s">
        <v>28603</v>
      </c>
      <c r="B11480" s="884" t="n">
        <v>11189</v>
      </c>
      <c r="C11480" s="885" t="s">
        <v>36322</v>
      </c>
      <c r="D11480" s="884" t="s">
        <v>28617</v>
      </c>
      <c r="E11480" s="884" t="s">
        <v>35718</v>
      </c>
      <c r="F11480" s="884" t="s">
        <v>35718</v>
      </c>
    </row>
    <row r="11481" customFormat="false" ht="15" hidden="false" customHeight="false" outlineLevel="0" collapsed="false">
      <c r="A11481" s="884" t="s">
        <v>28603</v>
      </c>
      <c r="B11481" s="884" t="n">
        <v>21107</v>
      </c>
      <c r="C11481" s="885" t="s">
        <v>36323</v>
      </c>
      <c r="D11481" s="884" t="s">
        <v>28617</v>
      </c>
      <c r="E11481" s="884" t="s">
        <v>11307</v>
      </c>
      <c r="F11481" s="884" t="s">
        <v>11307</v>
      </c>
    </row>
    <row r="11482" customFormat="false" ht="15" hidden="false" customHeight="false" outlineLevel="0" collapsed="false">
      <c r="A11482" s="884" t="s">
        <v>28603</v>
      </c>
      <c r="B11482" s="884" t="n">
        <v>34386</v>
      </c>
      <c r="C11482" s="885" t="s">
        <v>36324</v>
      </c>
      <c r="D11482" s="884" t="s">
        <v>28617</v>
      </c>
      <c r="E11482" s="884" t="s">
        <v>36325</v>
      </c>
      <c r="F11482" s="884" t="s">
        <v>36325</v>
      </c>
    </row>
    <row r="11483" customFormat="false" ht="15" hidden="false" customHeight="false" outlineLevel="0" collapsed="false">
      <c r="A11483" s="884" t="s">
        <v>28603</v>
      </c>
      <c r="B11483" s="884" t="n">
        <v>10490</v>
      </c>
      <c r="C11483" s="885" t="s">
        <v>36326</v>
      </c>
      <c r="D11483" s="884" t="s">
        <v>28617</v>
      </c>
      <c r="E11483" s="884" t="s">
        <v>36327</v>
      </c>
      <c r="F11483" s="884" t="s">
        <v>36327</v>
      </c>
    </row>
    <row r="11484" customFormat="false" ht="15" hidden="false" customHeight="false" outlineLevel="0" collapsed="false">
      <c r="A11484" s="884" t="s">
        <v>28603</v>
      </c>
      <c r="B11484" s="884" t="n">
        <v>10492</v>
      </c>
      <c r="C11484" s="885" t="s">
        <v>36328</v>
      </c>
      <c r="D11484" s="884" t="s">
        <v>28617</v>
      </c>
      <c r="E11484" s="884" t="s">
        <v>36329</v>
      </c>
      <c r="F11484" s="884" t="s">
        <v>36329</v>
      </c>
    </row>
    <row r="11485" customFormat="false" ht="15" hidden="false" customHeight="false" outlineLevel="0" collapsed="false">
      <c r="A11485" s="884" t="s">
        <v>28603</v>
      </c>
      <c r="B11485" s="884" t="n">
        <v>10493</v>
      </c>
      <c r="C11485" s="885" t="s">
        <v>36330</v>
      </c>
      <c r="D11485" s="884" t="s">
        <v>28617</v>
      </c>
      <c r="E11485" s="884" t="s">
        <v>36315</v>
      </c>
      <c r="F11485" s="884" t="s">
        <v>36315</v>
      </c>
    </row>
    <row r="11486" customFormat="false" ht="15" hidden="false" customHeight="false" outlineLevel="0" collapsed="false">
      <c r="A11486" s="884" t="s">
        <v>28603</v>
      </c>
      <c r="B11486" s="884" t="n">
        <v>10491</v>
      </c>
      <c r="C11486" s="885" t="s">
        <v>36331</v>
      </c>
      <c r="D11486" s="884" t="s">
        <v>28617</v>
      </c>
      <c r="E11486" s="884" t="s">
        <v>36332</v>
      </c>
      <c r="F11486" s="884" t="s">
        <v>36332</v>
      </c>
    </row>
    <row r="11487" customFormat="false" ht="15" hidden="false" customHeight="false" outlineLevel="0" collapsed="false">
      <c r="A11487" s="884" t="s">
        <v>28603</v>
      </c>
      <c r="B11487" s="884" t="n">
        <v>34385</v>
      </c>
      <c r="C11487" s="885" t="s">
        <v>36333</v>
      </c>
      <c r="D11487" s="884" t="s">
        <v>28617</v>
      </c>
      <c r="E11487" s="884" t="s">
        <v>36334</v>
      </c>
      <c r="F11487" s="884" t="s">
        <v>36334</v>
      </c>
    </row>
    <row r="11488" customFormat="false" ht="15" hidden="false" customHeight="false" outlineLevel="0" collapsed="false">
      <c r="A11488" s="884" t="s">
        <v>28603</v>
      </c>
      <c r="B11488" s="884" t="n">
        <v>10499</v>
      </c>
      <c r="C11488" s="885" t="s">
        <v>36335</v>
      </c>
      <c r="D11488" s="884" t="s">
        <v>28617</v>
      </c>
      <c r="E11488" s="884" t="s">
        <v>20905</v>
      </c>
      <c r="F11488" s="884" t="s">
        <v>20905</v>
      </c>
    </row>
    <row r="11489" customFormat="false" ht="15" hidden="false" customHeight="false" outlineLevel="0" collapsed="false">
      <c r="A11489" s="884" t="s">
        <v>28603</v>
      </c>
      <c r="B11489" s="884" t="n">
        <v>34384</v>
      </c>
      <c r="C11489" s="885" t="s">
        <v>36336</v>
      </c>
      <c r="D11489" s="884" t="s">
        <v>28617</v>
      </c>
      <c r="E11489" s="884" t="s">
        <v>36325</v>
      </c>
      <c r="F11489" s="884" t="s">
        <v>36325</v>
      </c>
    </row>
    <row r="11490" customFormat="false" ht="15" hidden="false" customHeight="false" outlineLevel="0" collapsed="false">
      <c r="A11490" s="884" t="s">
        <v>28603</v>
      </c>
      <c r="B11490" s="884" t="n">
        <v>11185</v>
      </c>
      <c r="C11490" s="885" t="s">
        <v>36337</v>
      </c>
      <c r="D11490" s="884" t="s">
        <v>28617</v>
      </c>
      <c r="E11490" s="884" t="s">
        <v>36338</v>
      </c>
      <c r="F11490" s="884" t="s">
        <v>36338</v>
      </c>
    </row>
    <row r="11491" customFormat="false" ht="15" hidden="false" customHeight="false" outlineLevel="0" collapsed="false">
      <c r="A11491" s="884" t="s">
        <v>28603</v>
      </c>
      <c r="B11491" s="884" t="n">
        <v>10507</v>
      </c>
      <c r="C11491" s="885" t="s">
        <v>36339</v>
      </c>
      <c r="D11491" s="884" t="s">
        <v>28617</v>
      </c>
      <c r="E11491" s="884" t="s">
        <v>36340</v>
      </c>
      <c r="F11491" s="884" t="s">
        <v>36340</v>
      </c>
    </row>
    <row r="11492" customFormat="false" ht="15" hidden="false" customHeight="false" outlineLevel="0" collapsed="false">
      <c r="A11492" s="884" t="s">
        <v>28603</v>
      </c>
      <c r="B11492" s="884" t="n">
        <v>10505</v>
      </c>
      <c r="C11492" s="885" t="s">
        <v>36341</v>
      </c>
      <c r="D11492" s="884" t="s">
        <v>28617</v>
      </c>
      <c r="E11492" s="884" t="s">
        <v>15314</v>
      </c>
      <c r="F11492" s="884" t="s">
        <v>15314</v>
      </c>
    </row>
    <row r="11493" customFormat="false" ht="15" hidden="false" customHeight="false" outlineLevel="0" collapsed="false">
      <c r="A11493" s="884" t="s">
        <v>28603</v>
      </c>
      <c r="B11493" s="884" t="n">
        <v>10506</v>
      </c>
      <c r="C11493" s="885" t="s">
        <v>36342</v>
      </c>
      <c r="D11493" s="884" t="s">
        <v>28617</v>
      </c>
      <c r="E11493" s="884" t="s">
        <v>36343</v>
      </c>
      <c r="F11493" s="884" t="s">
        <v>36343</v>
      </c>
    </row>
    <row r="11494" customFormat="false" ht="15" hidden="false" customHeight="false" outlineLevel="0" collapsed="false">
      <c r="A11494" s="884" t="s">
        <v>28603</v>
      </c>
      <c r="B11494" s="884" t="n">
        <v>5031</v>
      </c>
      <c r="C11494" s="885" t="s">
        <v>36344</v>
      </c>
      <c r="D11494" s="884" t="s">
        <v>28617</v>
      </c>
      <c r="E11494" s="884" t="s">
        <v>36345</v>
      </c>
      <c r="F11494" s="884" t="s">
        <v>36345</v>
      </c>
    </row>
    <row r="11495" customFormat="false" ht="15" hidden="false" customHeight="false" outlineLevel="0" collapsed="false">
      <c r="A11495" s="884" t="s">
        <v>28603</v>
      </c>
      <c r="B11495" s="884" t="n">
        <v>10502</v>
      </c>
      <c r="C11495" s="885" t="s">
        <v>36346</v>
      </c>
      <c r="D11495" s="884" t="s">
        <v>28617</v>
      </c>
      <c r="E11495" s="884" t="s">
        <v>36347</v>
      </c>
      <c r="F11495" s="884" t="s">
        <v>36347</v>
      </c>
    </row>
    <row r="11496" customFormat="false" ht="15" hidden="false" customHeight="false" outlineLevel="0" collapsed="false">
      <c r="A11496" s="884" t="s">
        <v>28603</v>
      </c>
      <c r="B11496" s="884" t="n">
        <v>10501</v>
      </c>
      <c r="C11496" s="885" t="s">
        <v>36348</v>
      </c>
      <c r="D11496" s="884" t="s">
        <v>28617</v>
      </c>
      <c r="E11496" s="884" t="s">
        <v>36349</v>
      </c>
      <c r="F11496" s="884" t="s">
        <v>36349</v>
      </c>
    </row>
    <row r="11497" customFormat="false" ht="15" hidden="false" customHeight="false" outlineLevel="0" collapsed="false">
      <c r="A11497" s="884" t="s">
        <v>28603</v>
      </c>
      <c r="B11497" s="884" t="n">
        <v>10503</v>
      </c>
      <c r="C11497" s="885" t="s">
        <v>36350</v>
      </c>
      <c r="D11497" s="884" t="s">
        <v>28617</v>
      </c>
      <c r="E11497" s="884" t="s">
        <v>36351</v>
      </c>
      <c r="F11497" s="884" t="s">
        <v>36351</v>
      </c>
    </row>
    <row r="11498" customFormat="false" ht="15" hidden="false" customHeight="false" outlineLevel="0" collapsed="false">
      <c r="A11498" s="884" t="s">
        <v>28603</v>
      </c>
      <c r="B11498" s="884" t="n">
        <v>40270</v>
      </c>
      <c r="C11498" s="885" t="s">
        <v>36352</v>
      </c>
      <c r="D11498" s="884" t="s">
        <v>28683</v>
      </c>
      <c r="E11498" s="884" t="s">
        <v>25658</v>
      </c>
      <c r="F11498" s="884" t="s">
        <v>25658</v>
      </c>
    </row>
    <row r="11499" customFormat="false" ht="15" hidden="false" customHeight="false" outlineLevel="0" collapsed="false">
      <c r="A11499" s="884" t="s">
        <v>28603</v>
      </c>
      <c r="B11499" s="884" t="n">
        <v>20213</v>
      </c>
      <c r="C11499" s="885" t="s">
        <v>36353</v>
      </c>
      <c r="D11499" s="884" t="s">
        <v>28683</v>
      </c>
      <c r="E11499" s="884" t="s">
        <v>21818</v>
      </c>
      <c r="F11499" s="884" t="s">
        <v>21818</v>
      </c>
    </row>
    <row r="11500" customFormat="false" ht="15" hidden="false" customHeight="false" outlineLevel="0" collapsed="false">
      <c r="A11500" s="884" t="s">
        <v>28603</v>
      </c>
      <c r="B11500" s="884" t="n">
        <v>20211</v>
      </c>
      <c r="C11500" s="885" t="s">
        <v>36354</v>
      </c>
      <c r="D11500" s="884" t="s">
        <v>28683</v>
      </c>
      <c r="E11500" s="884" t="s">
        <v>16810</v>
      </c>
      <c r="F11500" s="884" t="s">
        <v>16810</v>
      </c>
    </row>
    <row r="11501" customFormat="false" ht="15" hidden="false" customHeight="false" outlineLevel="0" collapsed="false">
      <c r="A11501" s="884" t="s">
        <v>28603</v>
      </c>
      <c r="B11501" s="884" t="n">
        <v>4472</v>
      </c>
      <c r="C11501" s="885" t="s">
        <v>36355</v>
      </c>
      <c r="D11501" s="884" t="s">
        <v>28683</v>
      </c>
      <c r="E11501" s="884" t="s">
        <v>36356</v>
      </c>
      <c r="F11501" s="884" t="s">
        <v>36356</v>
      </c>
    </row>
    <row r="11502" customFormat="false" ht="15" hidden="false" customHeight="false" outlineLevel="0" collapsed="false">
      <c r="A11502" s="884" t="s">
        <v>28603</v>
      </c>
      <c r="B11502" s="884" t="n">
        <v>35272</v>
      </c>
      <c r="C11502" s="885" t="s">
        <v>36357</v>
      </c>
      <c r="D11502" s="884" t="s">
        <v>28683</v>
      </c>
      <c r="E11502" s="884" t="s">
        <v>22160</v>
      </c>
      <c r="F11502" s="884" t="s">
        <v>22160</v>
      </c>
    </row>
    <row r="11503" customFormat="false" ht="15" hidden="false" customHeight="false" outlineLevel="0" collapsed="false">
      <c r="A11503" s="884" t="s">
        <v>28603</v>
      </c>
      <c r="B11503" s="884" t="n">
        <v>4425</v>
      </c>
      <c r="C11503" s="885" t="s">
        <v>36358</v>
      </c>
      <c r="D11503" s="884" t="s">
        <v>28683</v>
      </c>
      <c r="E11503" s="884" t="s">
        <v>18705</v>
      </c>
      <c r="F11503" s="884" t="s">
        <v>18705</v>
      </c>
    </row>
    <row r="11504" customFormat="false" ht="15" hidden="false" customHeight="false" outlineLevel="0" collapsed="false">
      <c r="A11504" s="884" t="s">
        <v>28603</v>
      </c>
      <c r="B11504" s="884" t="n">
        <v>4481</v>
      </c>
      <c r="C11504" s="885" t="s">
        <v>36359</v>
      </c>
      <c r="D11504" s="884" t="s">
        <v>28683</v>
      </c>
      <c r="E11504" s="884" t="s">
        <v>26003</v>
      </c>
      <c r="F11504" s="884" t="s">
        <v>26003</v>
      </c>
    </row>
    <row r="11505" customFormat="false" ht="15" hidden="false" customHeight="false" outlineLevel="0" collapsed="false">
      <c r="A11505" s="884" t="s">
        <v>28603</v>
      </c>
      <c r="B11505" s="884" t="n">
        <v>34345</v>
      </c>
      <c r="C11505" s="885" t="s">
        <v>36360</v>
      </c>
      <c r="D11505" s="884" t="s">
        <v>28608</v>
      </c>
      <c r="E11505" s="884" t="s">
        <v>23564</v>
      </c>
      <c r="F11505" s="884" t="s">
        <v>15535</v>
      </c>
    </row>
    <row r="11506" customFormat="false" ht="15" hidden="false" customHeight="false" outlineLevel="0" collapsed="false">
      <c r="A11506" s="884" t="s">
        <v>28603</v>
      </c>
      <c r="B11506" s="884" t="n">
        <v>41096</v>
      </c>
      <c r="C11506" s="885" t="s">
        <v>36361</v>
      </c>
      <c r="D11506" s="884" t="s">
        <v>28853</v>
      </c>
      <c r="E11506" s="884" t="s">
        <v>36362</v>
      </c>
      <c r="F11506" s="884" t="s">
        <v>36363</v>
      </c>
    </row>
    <row r="11507" customFormat="false" ht="15" hidden="false" customHeight="false" outlineLevel="0" collapsed="false">
      <c r="A11507" s="884" t="s">
        <v>28603</v>
      </c>
      <c r="B11507" s="884" t="n">
        <v>41776</v>
      </c>
      <c r="C11507" s="885" t="s">
        <v>36364</v>
      </c>
      <c r="D11507" s="884" t="s">
        <v>28608</v>
      </c>
      <c r="E11507" s="884" t="s">
        <v>19239</v>
      </c>
      <c r="F11507" s="884" t="s">
        <v>25250</v>
      </c>
    </row>
    <row r="11508" customFormat="false" ht="15" hidden="false" customHeight="false" outlineLevel="0" collapsed="false">
      <c r="A11508" s="884" t="s">
        <v>28603</v>
      </c>
      <c r="B11508" s="884" t="n">
        <v>4487</v>
      </c>
      <c r="C11508" s="885" t="s">
        <v>36365</v>
      </c>
      <c r="D11508" s="884" t="s">
        <v>28683</v>
      </c>
      <c r="E11508" s="884" t="s">
        <v>19191</v>
      </c>
      <c r="F11508" s="884" t="s">
        <v>19191</v>
      </c>
    </row>
    <row r="11509" customFormat="false" ht="15" hidden="false" customHeight="false" outlineLevel="0" collapsed="false">
      <c r="A11509" s="884" t="s">
        <v>28603</v>
      </c>
      <c r="B11509" s="884" t="n">
        <v>11157</v>
      </c>
      <c r="C11509" s="885" t="s">
        <v>36366</v>
      </c>
      <c r="D11509" s="884" t="s">
        <v>31985</v>
      </c>
      <c r="E11509" s="884" t="s">
        <v>36367</v>
      </c>
      <c r="F11509" s="884" t="s">
        <v>36367</v>
      </c>
    </row>
    <row r="11510" customFormat="false" ht="15" hidden="false" customHeight="false" outlineLevel="0" collapsed="false">
      <c r="A11510" s="884" t="s">
        <v>28603</v>
      </c>
      <c r="B11510" s="884" t="n">
        <v>9879</v>
      </c>
      <c r="C11510" s="885" t="s">
        <v>35936</v>
      </c>
      <c r="D11510" s="884" t="s">
        <v>28683</v>
      </c>
      <c r="E11510" s="884" t="s">
        <v>36368</v>
      </c>
      <c r="F11510" s="884" t="s">
        <v>36368</v>
      </c>
    </row>
    <row r="11511" customFormat="false" ht="23.25" hidden="false" customHeight="false" outlineLevel="0" collapsed="false">
      <c r="A11511" s="884" t="s">
        <v>28603</v>
      </c>
      <c r="B11511" s="884" t="n">
        <v>42001</v>
      </c>
      <c r="C11511" s="885" t="s">
        <v>35938</v>
      </c>
      <c r="D11511" s="884" t="s">
        <v>28683</v>
      </c>
      <c r="E11511" s="884" t="s">
        <v>36369</v>
      </c>
      <c r="F11511" s="884" t="s">
        <v>36369</v>
      </c>
    </row>
    <row r="11512" customFormat="false" ht="23.25" hidden="false" customHeight="false" outlineLevel="0" collapsed="false">
      <c r="A11512" s="884" t="s">
        <v>28603</v>
      </c>
      <c r="B11512" s="884" t="n">
        <v>41998</v>
      </c>
      <c r="C11512" s="885" t="s">
        <v>35940</v>
      </c>
      <c r="D11512" s="884" t="s">
        <v>28683</v>
      </c>
      <c r="E11512" s="884" t="s">
        <v>36370</v>
      </c>
      <c r="F11512" s="884" t="s">
        <v>36370</v>
      </c>
    </row>
    <row r="11513" customFormat="false" ht="23.25" hidden="false" customHeight="false" outlineLevel="0" collapsed="false">
      <c r="A11513" s="884" t="s">
        <v>28603</v>
      </c>
      <c r="B11513" s="884" t="n">
        <v>41999</v>
      </c>
      <c r="C11513" s="885" t="s">
        <v>35942</v>
      </c>
      <c r="D11513" s="884" t="s">
        <v>28683</v>
      </c>
      <c r="E11513" s="884" t="s">
        <v>36371</v>
      </c>
      <c r="F11513" s="884" t="s">
        <v>36371</v>
      </c>
    </row>
    <row r="11514" customFormat="false" ht="23.25" hidden="false" customHeight="false" outlineLevel="0" collapsed="false">
      <c r="A11514" s="884" t="s">
        <v>28603</v>
      </c>
      <c r="B11514" s="884" t="n">
        <v>42000</v>
      </c>
      <c r="C11514" s="885" t="s">
        <v>35944</v>
      </c>
      <c r="D11514" s="884" t="s">
        <v>28683</v>
      </c>
      <c r="E11514" s="884" t="s">
        <v>36372</v>
      </c>
      <c r="F11514" s="884" t="s">
        <v>36372</v>
      </c>
    </row>
    <row r="11515" customFormat="false" ht="23.25" hidden="false" customHeight="false" outlineLevel="0" collapsed="false">
      <c r="A11515" s="884" t="s">
        <v>28603</v>
      </c>
      <c r="B11515" s="884" t="n">
        <v>38053</v>
      </c>
      <c r="C11515" s="885" t="s">
        <v>35946</v>
      </c>
      <c r="D11515" s="884" t="s">
        <v>28683</v>
      </c>
      <c r="E11515" s="884" t="s">
        <v>19885</v>
      </c>
      <c r="F11515" s="884" t="s">
        <v>19885</v>
      </c>
    </row>
    <row r="11516" customFormat="false" ht="23.25" hidden="false" customHeight="false" outlineLevel="0" collapsed="false">
      <c r="A11516" s="884" t="s">
        <v>28603</v>
      </c>
      <c r="B11516" s="884" t="n">
        <v>38054</v>
      </c>
      <c r="C11516" s="885" t="s">
        <v>35947</v>
      </c>
      <c r="D11516" s="884" t="s">
        <v>28683</v>
      </c>
      <c r="E11516" s="884" t="s">
        <v>14986</v>
      </c>
      <c r="F11516" s="884" t="s">
        <v>14986</v>
      </c>
    </row>
    <row r="11517" customFormat="false" ht="23.25" hidden="false" customHeight="false" outlineLevel="0" collapsed="false">
      <c r="A11517" s="884" t="s">
        <v>28603</v>
      </c>
      <c r="B11517" s="884" t="n">
        <v>38052</v>
      </c>
      <c r="C11517" s="885" t="s">
        <v>35948</v>
      </c>
      <c r="D11517" s="884" t="s">
        <v>28683</v>
      </c>
      <c r="E11517" s="884" t="s">
        <v>24862</v>
      </c>
      <c r="F11517" s="884" t="s">
        <v>24862</v>
      </c>
    </row>
    <row r="11518" customFormat="false" ht="23.25" hidden="false" customHeight="false" outlineLevel="0" collapsed="false">
      <c r="A11518" s="884" t="s">
        <v>28603</v>
      </c>
      <c r="B11518" s="884" t="n">
        <v>38051</v>
      </c>
      <c r="C11518" s="885" t="s">
        <v>35949</v>
      </c>
      <c r="D11518" s="884" t="s">
        <v>28683</v>
      </c>
      <c r="E11518" s="884" t="s">
        <v>11238</v>
      </c>
      <c r="F11518" s="884" t="s">
        <v>11238</v>
      </c>
    </row>
    <row r="11519" customFormat="false" ht="15" hidden="false" customHeight="false" outlineLevel="0" collapsed="false">
      <c r="A11519" s="884" t="s">
        <v>28603</v>
      </c>
      <c r="B11519" s="884" t="n">
        <v>38787</v>
      </c>
      <c r="C11519" s="885" t="s">
        <v>35950</v>
      </c>
      <c r="D11519" s="884" t="s">
        <v>28683</v>
      </c>
      <c r="E11519" s="884" t="s">
        <v>8829</v>
      </c>
      <c r="F11519" s="884" t="s">
        <v>8829</v>
      </c>
    </row>
    <row r="11520" customFormat="false" ht="15" hidden="false" customHeight="false" outlineLevel="0" collapsed="false">
      <c r="A11520" s="884" t="s">
        <v>28603</v>
      </c>
      <c r="B11520" s="884" t="n">
        <v>38825</v>
      </c>
      <c r="C11520" s="885" t="s">
        <v>35951</v>
      </c>
      <c r="D11520" s="884" t="s">
        <v>28683</v>
      </c>
      <c r="E11520" s="884" t="s">
        <v>11357</v>
      </c>
      <c r="F11520" s="884" t="s">
        <v>11357</v>
      </c>
    </row>
    <row r="11521" customFormat="false" ht="15" hidden="false" customHeight="false" outlineLevel="0" collapsed="false">
      <c r="A11521" s="884" t="s">
        <v>28603</v>
      </c>
      <c r="B11521" s="884" t="n">
        <v>38826</v>
      </c>
      <c r="C11521" s="885" t="s">
        <v>35952</v>
      </c>
      <c r="D11521" s="884" t="s">
        <v>28683</v>
      </c>
      <c r="E11521" s="884" t="s">
        <v>9432</v>
      </c>
      <c r="F11521" s="884" t="s">
        <v>9432</v>
      </c>
    </row>
    <row r="11522" customFormat="false" ht="15" hidden="false" customHeight="false" outlineLevel="0" collapsed="false">
      <c r="A11522" s="884" t="s">
        <v>28603</v>
      </c>
      <c r="B11522" s="884" t="n">
        <v>38827</v>
      </c>
      <c r="C11522" s="885" t="s">
        <v>35953</v>
      </c>
      <c r="D11522" s="884" t="s">
        <v>28683</v>
      </c>
      <c r="E11522" s="884" t="s">
        <v>19582</v>
      </c>
      <c r="F11522" s="884" t="s">
        <v>19582</v>
      </c>
    </row>
    <row r="11523" customFormat="false" ht="15" hidden="false" customHeight="false" outlineLevel="0" collapsed="false">
      <c r="A11523" s="884" t="s">
        <v>28603</v>
      </c>
      <c r="B11523" s="884" t="n">
        <v>38830</v>
      </c>
      <c r="C11523" s="885" t="s">
        <v>35954</v>
      </c>
      <c r="D11523" s="884" t="s">
        <v>28683</v>
      </c>
      <c r="E11523" s="884" t="s">
        <v>30675</v>
      </c>
      <c r="F11523" s="884" t="s">
        <v>30675</v>
      </c>
    </row>
    <row r="11524" customFormat="false" ht="15" hidden="false" customHeight="false" outlineLevel="0" collapsed="false">
      <c r="A11524" s="884" t="s">
        <v>28603</v>
      </c>
      <c r="B11524" s="884" t="n">
        <v>38828</v>
      </c>
      <c r="C11524" s="885" t="s">
        <v>35955</v>
      </c>
      <c r="D11524" s="884" t="s">
        <v>28683</v>
      </c>
      <c r="E11524" s="884" t="s">
        <v>23143</v>
      </c>
      <c r="F11524" s="884" t="s">
        <v>23143</v>
      </c>
    </row>
    <row r="11525" customFormat="false" ht="15" hidden="false" customHeight="false" outlineLevel="0" collapsed="false">
      <c r="A11525" s="884" t="s">
        <v>28603</v>
      </c>
      <c r="B11525" s="884" t="n">
        <v>38829</v>
      </c>
      <c r="C11525" s="885" t="s">
        <v>35956</v>
      </c>
      <c r="D11525" s="884" t="s">
        <v>28683</v>
      </c>
      <c r="E11525" s="884" t="s">
        <v>28830</v>
      </c>
      <c r="F11525" s="884" t="s">
        <v>28830</v>
      </c>
    </row>
    <row r="11526" customFormat="false" ht="15" hidden="false" customHeight="false" outlineLevel="0" collapsed="false">
      <c r="A11526" s="884" t="s">
        <v>28603</v>
      </c>
      <c r="B11526" s="884" t="n">
        <v>38831</v>
      </c>
      <c r="C11526" s="885" t="s">
        <v>35957</v>
      </c>
      <c r="D11526" s="884" t="s">
        <v>28683</v>
      </c>
      <c r="E11526" s="884" t="s">
        <v>25250</v>
      </c>
      <c r="F11526" s="884" t="s">
        <v>25250</v>
      </c>
    </row>
    <row r="11527" customFormat="false" ht="15" hidden="false" customHeight="false" outlineLevel="0" collapsed="false">
      <c r="A11527" s="884" t="s">
        <v>28603</v>
      </c>
      <c r="B11527" s="884" t="n">
        <v>36274</v>
      </c>
      <c r="C11527" s="885" t="s">
        <v>35958</v>
      </c>
      <c r="D11527" s="884" t="s">
        <v>28683</v>
      </c>
      <c r="E11527" s="884" t="s">
        <v>28933</v>
      </c>
      <c r="F11527" s="884" t="s">
        <v>28933</v>
      </c>
    </row>
    <row r="11528" customFormat="false" ht="15" hidden="false" customHeight="false" outlineLevel="0" collapsed="false">
      <c r="A11528" s="884" t="s">
        <v>28603</v>
      </c>
      <c r="B11528" s="884" t="n">
        <v>36278</v>
      </c>
      <c r="C11528" s="885" t="s">
        <v>35959</v>
      </c>
      <c r="D11528" s="884" t="s">
        <v>28683</v>
      </c>
      <c r="E11528" s="884" t="s">
        <v>15985</v>
      </c>
      <c r="F11528" s="884" t="s">
        <v>15985</v>
      </c>
    </row>
    <row r="11529" customFormat="false" ht="15" hidden="false" customHeight="false" outlineLevel="0" collapsed="false">
      <c r="A11529" s="884" t="s">
        <v>28603</v>
      </c>
      <c r="B11529" s="884" t="n">
        <v>38977</v>
      </c>
      <c r="C11529" s="885" t="s">
        <v>35960</v>
      </c>
      <c r="D11529" s="884" t="s">
        <v>28683</v>
      </c>
      <c r="E11529" s="884" t="s">
        <v>35961</v>
      </c>
      <c r="F11529" s="884" t="s">
        <v>35961</v>
      </c>
    </row>
    <row r="11530" customFormat="false" ht="15" hidden="false" customHeight="false" outlineLevel="0" collapsed="false">
      <c r="A11530" s="884" t="s">
        <v>28603</v>
      </c>
      <c r="B11530" s="884" t="n">
        <v>38971</v>
      </c>
      <c r="C11530" s="885" t="s">
        <v>35962</v>
      </c>
      <c r="D11530" s="884" t="s">
        <v>28683</v>
      </c>
      <c r="E11530" s="884" t="s">
        <v>19503</v>
      </c>
      <c r="F11530" s="884" t="s">
        <v>19503</v>
      </c>
    </row>
    <row r="11531" customFormat="false" ht="15" hidden="false" customHeight="false" outlineLevel="0" collapsed="false">
      <c r="A11531" s="884" t="s">
        <v>28603</v>
      </c>
      <c r="B11531" s="884" t="n">
        <v>38972</v>
      </c>
      <c r="C11531" s="885" t="s">
        <v>35963</v>
      </c>
      <c r="D11531" s="884" t="s">
        <v>28683</v>
      </c>
      <c r="E11531" s="884" t="s">
        <v>16936</v>
      </c>
      <c r="F11531" s="884" t="s">
        <v>16936</v>
      </c>
    </row>
    <row r="11532" customFormat="false" ht="15" hidden="false" customHeight="false" outlineLevel="0" collapsed="false">
      <c r="A11532" s="884" t="s">
        <v>28603</v>
      </c>
      <c r="B11532" s="884" t="n">
        <v>38973</v>
      </c>
      <c r="C11532" s="885" t="s">
        <v>35964</v>
      </c>
      <c r="D11532" s="884" t="s">
        <v>28683</v>
      </c>
      <c r="E11532" s="884" t="s">
        <v>13704</v>
      </c>
      <c r="F11532" s="884" t="s">
        <v>13704</v>
      </c>
    </row>
    <row r="11533" customFormat="false" ht="15" hidden="false" customHeight="false" outlineLevel="0" collapsed="false">
      <c r="A11533" s="884" t="s">
        <v>28603</v>
      </c>
      <c r="B11533" s="884" t="n">
        <v>38974</v>
      </c>
      <c r="C11533" s="885" t="s">
        <v>35965</v>
      </c>
      <c r="D11533" s="884" t="s">
        <v>28683</v>
      </c>
      <c r="E11533" s="884" t="s">
        <v>28078</v>
      </c>
      <c r="F11533" s="884" t="s">
        <v>28078</v>
      </c>
    </row>
    <row r="11534" customFormat="false" ht="15" hidden="false" customHeight="false" outlineLevel="0" collapsed="false">
      <c r="A11534" s="884" t="s">
        <v>28603</v>
      </c>
      <c r="B11534" s="884" t="n">
        <v>38975</v>
      </c>
      <c r="C11534" s="885" t="s">
        <v>35966</v>
      </c>
      <c r="D11534" s="884" t="s">
        <v>28683</v>
      </c>
      <c r="E11534" s="884" t="s">
        <v>28792</v>
      </c>
      <c r="F11534" s="884" t="s">
        <v>28792</v>
      </c>
    </row>
    <row r="11535" customFormat="false" ht="15" hidden="false" customHeight="false" outlineLevel="0" collapsed="false">
      <c r="A11535" s="884" t="s">
        <v>28603</v>
      </c>
      <c r="B11535" s="884" t="n">
        <v>38976</v>
      </c>
      <c r="C11535" s="885" t="s">
        <v>35967</v>
      </c>
      <c r="D11535" s="884" t="s">
        <v>28683</v>
      </c>
      <c r="E11535" s="884" t="s">
        <v>17418</v>
      </c>
      <c r="F11535" s="884" t="s">
        <v>17418</v>
      </c>
    </row>
    <row r="11536" customFormat="false" ht="15" hidden="false" customHeight="false" outlineLevel="0" collapsed="false">
      <c r="A11536" s="884" t="s">
        <v>28603</v>
      </c>
      <c r="B11536" s="884" t="n">
        <v>38986</v>
      </c>
      <c r="C11536" s="885" t="s">
        <v>35968</v>
      </c>
      <c r="D11536" s="884" t="s">
        <v>28683</v>
      </c>
      <c r="E11536" s="884" t="s">
        <v>35969</v>
      </c>
      <c r="F11536" s="884" t="s">
        <v>35969</v>
      </c>
    </row>
    <row r="11537" customFormat="false" ht="15" hidden="false" customHeight="false" outlineLevel="0" collapsed="false">
      <c r="A11537" s="884" t="s">
        <v>28603</v>
      </c>
      <c r="B11537" s="884" t="n">
        <v>38978</v>
      </c>
      <c r="C11537" s="885" t="s">
        <v>35970</v>
      </c>
      <c r="D11537" s="884" t="s">
        <v>28683</v>
      </c>
      <c r="E11537" s="884" t="s">
        <v>28933</v>
      </c>
      <c r="F11537" s="884" t="s">
        <v>28933</v>
      </c>
    </row>
    <row r="11538" customFormat="false" ht="15" hidden="false" customHeight="false" outlineLevel="0" collapsed="false">
      <c r="A11538" s="884" t="s">
        <v>28603</v>
      </c>
      <c r="B11538" s="884" t="n">
        <v>38979</v>
      </c>
      <c r="C11538" s="885" t="s">
        <v>35971</v>
      </c>
      <c r="D11538" s="884" t="s">
        <v>28683</v>
      </c>
      <c r="E11538" s="884" t="s">
        <v>15985</v>
      </c>
      <c r="F11538" s="884" t="s">
        <v>15985</v>
      </c>
    </row>
    <row r="11539" customFormat="false" ht="15" hidden="false" customHeight="false" outlineLevel="0" collapsed="false">
      <c r="A11539" s="884" t="s">
        <v>28603</v>
      </c>
      <c r="B11539" s="884" t="n">
        <v>38980</v>
      </c>
      <c r="C11539" s="885" t="s">
        <v>35972</v>
      </c>
      <c r="D11539" s="884" t="s">
        <v>28683</v>
      </c>
      <c r="E11539" s="884" t="s">
        <v>19538</v>
      </c>
      <c r="F11539" s="884" t="s">
        <v>19538</v>
      </c>
    </row>
    <row r="11540" customFormat="false" ht="15" hidden="false" customHeight="false" outlineLevel="0" collapsed="false">
      <c r="A11540" s="884" t="s">
        <v>28603</v>
      </c>
      <c r="B11540" s="884" t="n">
        <v>38981</v>
      </c>
      <c r="C11540" s="885" t="s">
        <v>35973</v>
      </c>
      <c r="D11540" s="884" t="s">
        <v>28683</v>
      </c>
      <c r="E11540" s="884" t="s">
        <v>31934</v>
      </c>
      <c r="F11540" s="884" t="s">
        <v>31934</v>
      </c>
    </row>
    <row r="11541" customFormat="false" ht="15" hidden="false" customHeight="false" outlineLevel="0" collapsed="false">
      <c r="A11541" s="884" t="s">
        <v>28603</v>
      </c>
      <c r="B11541" s="884" t="n">
        <v>38982</v>
      </c>
      <c r="C11541" s="885" t="s">
        <v>35974</v>
      </c>
      <c r="D11541" s="884" t="s">
        <v>28683</v>
      </c>
      <c r="E11541" s="884" t="s">
        <v>14986</v>
      </c>
      <c r="F11541" s="884" t="s">
        <v>14986</v>
      </c>
    </row>
    <row r="11542" customFormat="false" ht="15" hidden="false" customHeight="false" outlineLevel="0" collapsed="false">
      <c r="A11542" s="884" t="s">
        <v>28603</v>
      </c>
      <c r="B11542" s="884" t="n">
        <v>38983</v>
      </c>
      <c r="C11542" s="885" t="s">
        <v>35975</v>
      </c>
      <c r="D11542" s="884" t="s">
        <v>28683</v>
      </c>
      <c r="E11542" s="884" t="s">
        <v>22176</v>
      </c>
      <c r="F11542" s="884" t="s">
        <v>22176</v>
      </c>
    </row>
    <row r="11543" customFormat="false" ht="15" hidden="false" customHeight="false" outlineLevel="0" collapsed="false">
      <c r="A11543" s="884" t="s">
        <v>28603</v>
      </c>
      <c r="B11543" s="884" t="n">
        <v>38984</v>
      </c>
      <c r="C11543" s="885" t="s">
        <v>35976</v>
      </c>
      <c r="D11543" s="884" t="s">
        <v>28683</v>
      </c>
      <c r="E11543" s="884" t="s">
        <v>20514</v>
      </c>
      <c r="F11543" s="884" t="s">
        <v>20514</v>
      </c>
    </row>
    <row r="11544" customFormat="false" ht="15" hidden="false" customHeight="false" outlineLevel="0" collapsed="false">
      <c r="A11544" s="884" t="s">
        <v>28603</v>
      </c>
      <c r="B11544" s="884" t="n">
        <v>38985</v>
      </c>
      <c r="C11544" s="885" t="s">
        <v>35977</v>
      </c>
      <c r="D11544" s="884" t="s">
        <v>28683</v>
      </c>
      <c r="E11544" s="884" t="s">
        <v>20465</v>
      </c>
      <c r="F11544" s="884" t="s">
        <v>20465</v>
      </c>
    </row>
    <row r="11545" customFormat="false" ht="15" hidden="false" customHeight="false" outlineLevel="0" collapsed="false">
      <c r="A11545" s="884" t="s">
        <v>28603</v>
      </c>
      <c r="B11545" s="884" t="n">
        <v>9836</v>
      </c>
      <c r="C11545" s="885" t="s">
        <v>35978</v>
      </c>
      <c r="D11545" s="884" t="s">
        <v>28683</v>
      </c>
      <c r="E11545" s="884" t="s">
        <v>19897</v>
      </c>
      <c r="F11545" s="884" t="s">
        <v>19897</v>
      </c>
    </row>
    <row r="11546" customFormat="false" ht="15" hidden="false" customHeight="false" outlineLevel="0" collapsed="false">
      <c r="A11546" s="884" t="s">
        <v>28603</v>
      </c>
      <c r="B11546" s="884" t="n">
        <v>20065</v>
      </c>
      <c r="C11546" s="885" t="s">
        <v>35979</v>
      </c>
      <c r="D11546" s="884" t="s">
        <v>28683</v>
      </c>
      <c r="E11546" s="884" t="s">
        <v>17588</v>
      </c>
      <c r="F11546" s="884" t="s">
        <v>17588</v>
      </c>
    </row>
    <row r="11547" customFormat="false" ht="15" hidden="false" customHeight="false" outlineLevel="0" collapsed="false">
      <c r="A11547" s="884" t="s">
        <v>28603</v>
      </c>
      <c r="B11547" s="884" t="n">
        <v>9835</v>
      </c>
      <c r="C11547" s="885" t="s">
        <v>35980</v>
      </c>
      <c r="D11547" s="884" t="s">
        <v>28683</v>
      </c>
      <c r="E11547" s="884" t="s">
        <v>8876</v>
      </c>
      <c r="F11547" s="884" t="s">
        <v>8876</v>
      </c>
    </row>
    <row r="11548" customFormat="false" ht="15" hidden="false" customHeight="false" outlineLevel="0" collapsed="false">
      <c r="A11548" s="884" t="s">
        <v>28603</v>
      </c>
      <c r="B11548" s="884" t="n">
        <v>38032</v>
      </c>
      <c r="C11548" s="885" t="s">
        <v>35981</v>
      </c>
      <c r="D11548" s="884" t="s">
        <v>28683</v>
      </c>
      <c r="E11548" s="884" t="s">
        <v>16452</v>
      </c>
      <c r="F11548" s="884" t="s">
        <v>16452</v>
      </c>
    </row>
    <row r="11549" customFormat="false" ht="15" hidden="false" customHeight="false" outlineLevel="0" collapsed="false">
      <c r="A11549" s="884" t="s">
        <v>28603</v>
      </c>
      <c r="B11549" s="884" t="n">
        <v>38033</v>
      </c>
      <c r="C11549" s="885" t="s">
        <v>35983</v>
      </c>
      <c r="D11549" s="884" t="s">
        <v>28683</v>
      </c>
      <c r="E11549" s="884" t="s">
        <v>33843</v>
      </c>
      <c r="F11549" s="884" t="s">
        <v>33843</v>
      </c>
    </row>
    <row r="11550" customFormat="false" ht="15" hidden="false" customHeight="false" outlineLevel="0" collapsed="false">
      <c r="A11550" s="884" t="s">
        <v>28603</v>
      </c>
      <c r="B11550" s="884" t="n">
        <v>38034</v>
      </c>
      <c r="C11550" s="885" t="s">
        <v>35984</v>
      </c>
      <c r="D11550" s="884" t="s">
        <v>28683</v>
      </c>
      <c r="E11550" s="884" t="s">
        <v>36373</v>
      </c>
      <c r="F11550" s="884" t="s">
        <v>36373</v>
      </c>
    </row>
    <row r="11551" customFormat="false" ht="15" hidden="false" customHeight="false" outlineLevel="0" collapsed="false">
      <c r="A11551" s="884" t="s">
        <v>28603</v>
      </c>
      <c r="B11551" s="884" t="n">
        <v>38035</v>
      </c>
      <c r="C11551" s="885" t="s">
        <v>35985</v>
      </c>
      <c r="D11551" s="884" t="s">
        <v>28683</v>
      </c>
      <c r="E11551" s="884" t="s">
        <v>36374</v>
      </c>
      <c r="F11551" s="884" t="s">
        <v>36374</v>
      </c>
    </row>
    <row r="11552" customFormat="false" ht="15" hidden="false" customHeight="false" outlineLevel="0" collapsed="false">
      <c r="A11552" s="884" t="s">
        <v>28603</v>
      </c>
      <c r="B11552" s="884" t="n">
        <v>38036</v>
      </c>
      <c r="C11552" s="885" t="s">
        <v>35987</v>
      </c>
      <c r="D11552" s="884" t="s">
        <v>28683</v>
      </c>
      <c r="E11552" s="884" t="s">
        <v>36375</v>
      </c>
      <c r="F11552" s="884" t="s">
        <v>36375</v>
      </c>
    </row>
    <row r="11553" customFormat="false" ht="15" hidden="false" customHeight="false" outlineLevel="0" collapsed="false">
      <c r="A11553" s="884" t="s">
        <v>28603</v>
      </c>
      <c r="B11553" s="884" t="n">
        <v>38037</v>
      </c>
      <c r="C11553" s="885" t="s">
        <v>35989</v>
      </c>
      <c r="D11553" s="884" t="s">
        <v>28683</v>
      </c>
      <c r="E11553" s="884" t="s">
        <v>36376</v>
      </c>
      <c r="F11553" s="884" t="s">
        <v>36376</v>
      </c>
    </row>
    <row r="11554" customFormat="false" ht="15" hidden="false" customHeight="false" outlineLevel="0" collapsed="false">
      <c r="A11554" s="884" t="s">
        <v>28603</v>
      </c>
      <c r="B11554" s="884" t="n">
        <v>9850</v>
      </c>
      <c r="C11554" s="885" t="s">
        <v>35991</v>
      </c>
      <c r="D11554" s="884" t="s">
        <v>28683</v>
      </c>
      <c r="E11554" s="884" t="s">
        <v>36377</v>
      </c>
      <c r="F11554" s="884" t="s">
        <v>36377</v>
      </c>
    </row>
    <row r="11555" customFormat="false" ht="15" hidden="false" customHeight="false" outlineLevel="0" collapsed="false">
      <c r="A11555" s="884" t="s">
        <v>28603</v>
      </c>
      <c r="B11555" s="884" t="n">
        <v>9853</v>
      </c>
      <c r="C11555" s="885" t="s">
        <v>35993</v>
      </c>
      <c r="D11555" s="884" t="s">
        <v>28683</v>
      </c>
      <c r="E11555" s="884" t="s">
        <v>36378</v>
      </c>
      <c r="F11555" s="884" t="s">
        <v>36378</v>
      </c>
    </row>
    <row r="11556" customFormat="false" ht="15" hidden="false" customHeight="false" outlineLevel="0" collapsed="false">
      <c r="A11556" s="884" t="s">
        <v>28603</v>
      </c>
      <c r="B11556" s="884" t="n">
        <v>9854</v>
      </c>
      <c r="C11556" s="885" t="s">
        <v>35995</v>
      </c>
      <c r="D11556" s="884" t="s">
        <v>28683</v>
      </c>
      <c r="E11556" s="884" t="s">
        <v>36379</v>
      </c>
      <c r="F11556" s="884" t="s">
        <v>36379</v>
      </c>
    </row>
    <row r="11557" customFormat="false" ht="15" hidden="false" customHeight="false" outlineLevel="0" collapsed="false">
      <c r="A11557" s="884" t="s">
        <v>28603</v>
      </c>
      <c r="B11557" s="884" t="n">
        <v>9851</v>
      </c>
      <c r="C11557" s="885" t="s">
        <v>35996</v>
      </c>
      <c r="D11557" s="884" t="s">
        <v>28683</v>
      </c>
      <c r="E11557" s="884" t="s">
        <v>36380</v>
      </c>
      <c r="F11557" s="884" t="s">
        <v>36380</v>
      </c>
    </row>
    <row r="11558" customFormat="false" ht="15" hidden="false" customHeight="false" outlineLevel="0" collapsed="false">
      <c r="A11558" s="884" t="s">
        <v>28603</v>
      </c>
      <c r="B11558" s="884" t="n">
        <v>9855</v>
      </c>
      <c r="C11558" s="885" t="s">
        <v>35998</v>
      </c>
      <c r="D11558" s="884" t="s">
        <v>28683</v>
      </c>
      <c r="E11558" s="884" t="s">
        <v>36381</v>
      </c>
      <c r="F11558" s="884" t="s">
        <v>36381</v>
      </c>
    </row>
    <row r="11559" customFormat="false" ht="15" hidden="false" customHeight="false" outlineLevel="0" collapsed="false">
      <c r="A11559" s="884" t="s">
        <v>28603</v>
      </c>
      <c r="B11559" s="884" t="n">
        <v>9825</v>
      </c>
      <c r="C11559" s="885" t="s">
        <v>36000</v>
      </c>
      <c r="D11559" s="884" t="s">
        <v>28683</v>
      </c>
      <c r="E11559" s="884" t="s">
        <v>8796</v>
      </c>
      <c r="F11559" s="884" t="s">
        <v>8796</v>
      </c>
    </row>
    <row r="11560" customFormat="false" ht="15" hidden="false" customHeight="false" outlineLevel="0" collapsed="false">
      <c r="A11560" s="884" t="s">
        <v>28603</v>
      </c>
      <c r="B11560" s="884" t="n">
        <v>9828</v>
      </c>
      <c r="C11560" s="885" t="s">
        <v>36382</v>
      </c>
      <c r="D11560" s="884" t="s">
        <v>28683</v>
      </c>
      <c r="E11560" s="884" t="s">
        <v>36383</v>
      </c>
      <c r="F11560" s="884" t="s">
        <v>36383</v>
      </c>
    </row>
    <row r="11561" customFormat="false" ht="15" hidden="false" customHeight="false" outlineLevel="0" collapsed="false">
      <c r="A11561" s="884" t="s">
        <v>28603</v>
      </c>
      <c r="B11561" s="884" t="n">
        <v>9829</v>
      </c>
      <c r="C11561" s="885" t="s">
        <v>36002</v>
      </c>
      <c r="D11561" s="884" t="s">
        <v>28683</v>
      </c>
      <c r="E11561" s="884" t="s">
        <v>36384</v>
      </c>
      <c r="F11561" s="884" t="s">
        <v>36384</v>
      </c>
    </row>
    <row r="11562" customFormat="false" ht="15" hidden="false" customHeight="false" outlineLevel="0" collapsed="false">
      <c r="A11562" s="884" t="s">
        <v>28603</v>
      </c>
      <c r="B11562" s="884" t="n">
        <v>9826</v>
      </c>
      <c r="C11562" s="885" t="s">
        <v>36004</v>
      </c>
      <c r="D11562" s="884" t="s">
        <v>28683</v>
      </c>
      <c r="E11562" s="884" t="s">
        <v>23976</v>
      </c>
      <c r="F11562" s="884" t="s">
        <v>23976</v>
      </c>
    </row>
    <row r="11563" customFormat="false" ht="15" hidden="false" customHeight="false" outlineLevel="0" collapsed="false">
      <c r="A11563" s="884" t="s">
        <v>28603</v>
      </c>
      <c r="B11563" s="884" t="n">
        <v>9827</v>
      </c>
      <c r="C11563" s="885" t="s">
        <v>36006</v>
      </c>
      <c r="D11563" s="884" t="s">
        <v>28683</v>
      </c>
      <c r="E11563" s="884" t="s">
        <v>36385</v>
      </c>
      <c r="F11563" s="884" t="s">
        <v>36385</v>
      </c>
    </row>
    <row r="11564" customFormat="false" ht="15" hidden="false" customHeight="false" outlineLevel="0" collapsed="false">
      <c r="A11564" s="884" t="s">
        <v>28603</v>
      </c>
      <c r="B11564" s="884" t="n">
        <v>36374</v>
      </c>
      <c r="C11564" s="885" t="s">
        <v>36008</v>
      </c>
      <c r="D11564" s="884" t="s">
        <v>28683</v>
      </c>
      <c r="E11564" s="884" t="s">
        <v>10161</v>
      </c>
      <c r="F11564" s="884" t="s">
        <v>10161</v>
      </c>
    </row>
    <row r="11565" customFormat="false" ht="15" hidden="false" customHeight="false" outlineLevel="0" collapsed="false">
      <c r="A11565" s="884" t="s">
        <v>28603</v>
      </c>
      <c r="B11565" s="884" t="n">
        <v>36084</v>
      </c>
      <c r="C11565" s="885" t="s">
        <v>36009</v>
      </c>
      <c r="D11565" s="884" t="s">
        <v>28683</v>
      </c>
      <c r="E11565" s="884" t="s">
        <v>16627</v>
      </c>
      <c r="F11565" s="884" t="s">
        <v>16627</v>
      </c>
    </row>
    <row r="11566" customFormat="false" ht="15" hidden="false" customHeight="false" outlineLevel="0" collapsed="false">
      <c r="A11566" s="884" t="s">
        <v>28603</v>
      </c>
      <c r="B11566" s="884" t="n">
        <v>36373</v>
      </c>
      <c r="C11566" s="885" t="s">
        <v>36010</v>
      </c>
      <c r="D11566" s="884" t="s">
        <v>28683</v>
      </c>
      <c r="E11566" s="884" t="s">
        <v>16425</v>
      </c>
      <c r="F11566" s="884" t="s">
        <v>16425</v>
      </c>
    </row>
    <row r="11567" customFormat="false" ht="15" hidden="false" customHeight="false" outlineLevel="0" collapsed="false">
      <c r="A11567" s="884" t="s">
        <v>28603</v>
      </c>
      <c r="B11567" s="884" t="n">
        <v>36377</v>
      </c>
      <c r="C11567" s="885" t="s">
        <v>36011</v>
      </c>
      <c r="D11567" s="884" t="s">
        <v>28683</v>
      </c>
      <c r="E11567" s="884" t="s">
        <v>36386</v>
      </c>
      <c r="F11567" s="884" t="s">
        <v>36386</v>
      </c>
    </row>
    <row r="11568" customFormat="false" ht="15" hidden="false" customHeight="false" outlineLevel="0" collapsed="false">
      <c r="A11568" s="884" t="s">
        <v>28603</v>
      </c>
      <c r="B11568" s="884" t="n">
        <v>36375</v>
      </c>
      <c r="C11568" s="885" t="s">
        <v>36013</v>
      </c>
      <c r="D11568" s="884" t="s">
        <v>28683</v>
      </c>
      <c r="E11568" s="884" t="s">
        <v>16749</v>
      </c>
      <c r="F11568" s="884" t="s">
        <v>16749</v>
      </c>
    </row>
    <row r="11569" customFormat="false" ht="15" hidden="false" customHeight="false" outlineLevel="0" collapsed="false">
      <c r="A11569" s="884" t="s">
        <v>28603</v>
      </c>
      <c r="B11569" s="884" t="n">
        <v>36376</v>
      </c>
      <c r="C11569" s="885" t="s">
        <v>36014</v>
      </c>
      <c r="D11569" s="884" t="s">
        <v>28683</v>
      </c>
      <c r="E11569" s="884" t="s">
        <v>22179</v>
      </c>
      <c r="F11569" s="884" t="s">
        <v>22179</v>
      </c>
    </row>
    <row r="11570" customFormat="false" ht="15" hidden="false" customHeight="false" outlineLevel="0" collapsed="false">
      <c r="A11570" s="884" t="s">
        <v>28603</v>
      </c>
      <c r="B11570" s="884" t="n">
        <v>36380</v>
      </c>
      <c r="C11570" s="885" t="s">
        <v>36015</v>
      </c>
      <c r="D11570" s="884" t="s">
        <v>28683</v>
      </c>
      <c r="E11570" s="884" t="s">
        <v>36387</v>
      </c>
      <c r="F11570" s="884" t="s">
        <v>36387</v>
      </c>
    </row>
    <row r="11571" customFormat="false" ht="15" hidden="false" customHeight="false" outlineLevel="0" collapsed="false">
      <c r="A11571" s="884" t="s">
        <v>28603</v>
      </c>
      <c r="B11571" s="884" t="n">
        <v>36378</v>
      </c>
      <c r="C11571" s="885" t="s">
        <v>36017</v>
      </c>
      <c r="D11571" s="884" t="s">
        <v>28683</v>
      </c>
      <c r="E11571" s="884" t="s">
        <v>25704</v>
      </c>
      <c r="F11571" s="884" t="s">
        <v>25704</v>
      </c>
    </row>
    <row r="11572" customFormat="false" ht="15" hidden="false" customHeight="false" outlineLevel="0" collapsed="false">
      <c r="A11572" s="884" t="s">
        <v>28603</v>
      </c>
      <c r="B11572" s="884" t="n">
        <v>36379</v>
      </c>
      <c r="C11572" s="885" t="s">
        <v>36018</v>
      </c>
      <c r="D11572" s="884" t="s">
        <v>28683</v>
      </c>
      <c r="E11572" s="884" t="s">
        <v>33174</v>
      </c>
      <c r="F11572" s="884" t="s">
        <v>33174</v>
      </c>
    </row>
    <row r="11573" customFormat="false" ht="15" hidden="false" customHeight="false" outlineLevel="0" collapsed="false">
      <c r="A11573" s="884" t="s">
        <v>28603</v>
      </c>
      <c r="B11573" s="884" t="n">
        <v>9859</v>
      </c>
      <c r="C11573" s="885" t="s">
        <v>36020</v>
      </c>
      <c r="D11573" s="884" t="s">
        <v>28683</v>
      </c>
      <c r="E11573" s="884" t="s">
        <v>20570</v>
      </c>
      <c r="F11573" s="884" t="s">
        <v>20570</v>
      </c>
    </row>
    <row r="11574" customFormat="false" ht="15" hidden="false" customHeight="false" outlineLevel="0" collapsed="false">
      <c r="A11574" s="884" t="s">
        <v>28603</v>
      </c>
      <c r="B11574" s="884" t="n">
        <v>9838</v>
      </c>
      <c r="C11574" s="885" t="s">
        <v>36021</v>
      </c>
      <c r="D11574" s="884" t="s">
        <v>28683</v>
      </c>
      <c r="E11574" s="884" t="s">
        <v>8540</v>
      </c>
      <c r="F11574" s="884" t="s">
        <v>8540</v>
      </c>
    </row>
    <row r="11575" customFormat="false" ht="15" hidden="false" customHeight="false" outlineLevel="0" collapsed="false">
      <c r="A11575" s="884" t="s">
        <v>28603</v>
      </c>
      <c r="B11575" s="884" t="n">
        <v>9837</v>
      </c>
      <c r="C11575" s="885" t="s">
        <v>36022</v>
      </c>
      <c r="D11575" s="884" t="s">
        <v>28683</v>
      </c>
      <c r="E11575" s="884" t="s">
        <v>17049</v>
      </c>
      <c r="F11575" s="884" t="s">
        <v>17049</v>
      </c>
    </row>
    <row r="11576" customFormat="false" ht="15" hidden="false" customHeight="false" outlineLevel="0" collapsed="false">
      <c r="A11576" s="884" t="s">
        <v>28603</v>
      </c>
      <c r="B11576" s="884" t="n">
        <v>9833</v>
      </c>
      <c r="C11576" s="885" t="s">
        <v>36023</v>
      </c>
      <c r="D11576" s="884" t="s">
        <v>28683</v>
      </c>
      <c r="E11576" s="884" t="s">
        <v>20144</v>
      </c>
      <c r="F11576" s="884" t="s">
        <v>20144</v>
      </c>
    </row>
    <row r="11577" customFormat="false" ht="15" hidden="false" customHeight="false" outlineLevel="0" collapsed="false">
      <c r="A11577" s="884" t="s">
        <v>28603</v>
      </c>
      <c r="B11577" s="884" t="n">
        <v>9830</v>
      </c>
      <c r="C11577" s="885" t="s">
        <v>36024</v>
      </c>
      <c r="D11577" s="884" t="s">
        <v>28683</v>
      </c>
      <c r="E11577" s="884" t="s">
        <v>24862</v>
      </c>
      <c r="F11577" s="884" t="s">
        <v>24862</v>
      </c>
    </row>
    <row r="11578" customFormat="false" ht="15" hidden="false" customHeight="false" outlineLevel="0" collapsed="false">
      <c r="A11578" s="884" t="s">
        <v>28603</v>
      </c>
      <c r="B11578" s="884" t="n">
        <v>9834</v>
      </c>
      <c r="C11578" s="885" t="s">
        <v>36036</v>
      </c>
      <c r="D11578" s="884" t="s">
        <v>28683</v>
      </c>
      <c r="E11578" s="884" t="s">
        <v>32652</v>
      </c>
      <c r="F11578" s="884" t="s">
        <v>32652</v>
      </c>
    </row>
    <row r="11579" customFormat="false" ht="15" hidden="false" customHeight="false" outlineLevel="0" collapsed="false">
      <c r="A11579" s="884" t="s">
        <v>28603</v>
      </c>
      <c r="B11579" s="884" t="n">
        <v>9863</v>
      </c>
      <c r="C11579" s="885" t="s">
        <v>36037</v>
      </c>
      <c r="D11579" s="884" t="s">
        <v>28683</v>
      </c>
      <c r="E11579" s="884" t="s">
        <v>24216</v>
      </c>
      <c r="F11579" s="884" t="s">
        <v>24216</v>
      </c>
    </row>
    <row r="11580" customFormat="false" ht="15" hidden="false" customHeight="false" outlineLevel="0" collapsed="false">
      <c r="A11580" s="884" t="s">
        <v>28603</v>
      </c>
      <c r="B11580" s="884" t="n">
        <v>9860</v>
      </c>
      <c r="C11580" s="885" t="s">
        <v>36038</v>
      </c>
      <c r="D11580" s="884" t="s">
        <v>28683</v>
      </c>
      <c r="E11580" s="884" t="s">
        <v>36388</v>
      </c>
      <c r="F11580" s="884" t="s">
        <v>36388</v>
      </c>
    </row>
    <row r="11581" customFormat="false" ht="15" hidden="false" customHeight="false" outlineLevel="0" collapsed="false">
      <c r="A11581" s="884" t="s">
        <v>28603</v>
      </c>
      <c r="B11581" s="884" t="n">
        <v>9862</v>
      </c>
      <c r="C11581" s="885" t="s">
        <v>36039</v>
      </c>
      <c r="D11581" s="884" t="s">
        <v>28683</v>
      </c>
      <c r="E11581" s="884" t="s">
        <v>27424</v>
      </c>
      <c r="F11581" s="884" t="s">
        <v>27424</v>
      </c>
    </row>
    <row r="11582" customFormat="false" ht="15" hidden="false" customHeight="false" outlineLevel="0" collapsed="false">
      <c r="A11582" s="884" t="s">
        <v>28603</v>
      </c>
      <c r="B11582" s="884" t="n">
        <v>9861</v>
      </c>
      <c r="C11582" s="885" t="s">
        <v>36040</v>
      </c>
      <c r="D11582" s="884" t="s">
        <v>28683</v>
      </c>
      <c r="E11582" s="884" t="s">
        <v>34055</v>
      </c>
      <c r="F11582" s="884" t="s">
        <v>34055</v>
      </c>
    </row>
    <row r="11583" customFormat="false" ht="15" hidden="false" customHeight="false" outlineLevel="0" collapsed="false">
      <c r="A11583" s="884" t="s">
        <v>28603</v>
      </c>
      <c r="B11583" s="884" t="n">
        <v>9856</v>
      </c>
      <c r="C11583" s="885" t="s">
        <v>36041</v>
      </c>
      <c r="D11583" s="884" t="s">
        <v>28683</v>
      </c>
      <c r="E11583" s="884" t="s">
        <v>15913</v>
      </c>
      <c r="F11583" s="884" t="s">
        <v>15913</v>
      </c>
    </row>
    <row r="11584" customFormat="false" ht="15" hidden="false" customHeight="false" outlineLevel="0" collapsed="false">
      <c r="A11584" s="884" t="s">
        <v>28603</v>
      </c>
      <c r="B11584" s="884" t="n">
        <v>9866</v>
      </c>
      <c r="C11584" s="885" t="s">
        <v>36042</v>
      </c>
      <c r="D11584" s="884" t="s">
        <v>28683</v>
      </c>
      <c r="E11584" s="884" t="s">
        <v>36389</v>
      </c>
      <c r="F11584" s="884" t="s">
        <v>36389</v>
      </c>
    </row>
    <row r="11585" customFormat="false" ht="15" hidden="false" customHeight="false" outlineLevel="0" collapsed="false">
      <c r="A11585" s="884" t="s">
        <v>28603</v>
      </c>
      <c r="B11585" s="884" t="n">
        <v>9857</v>
      </c>
      <c r="C11585" s="885" t="s">
        <v>36043</v>
      </c>
      <c r="D11585" s="884" t="s">
        <v>28683</v>
      </c>
      <c r="E11585" s="884" t="s">
        <v>36390</v>
      </c>
      <c r="F11585" s="884" t="s">
        <v>36390</v>
      </c>
    </row>
    <row r="11586" customFormat="false" ht="15" hidden="false" customHeight="false" outlineLevel="0" collapsed="false">
      <c r="A11586" s="884" t="s">
        <v>28603</v>
      </c>
      <c r="B11586" s="884" t="n">
        <v>9864</v>
      </c>
      <c r="C11586" s="885" t="s">
        <v>36045</v>
      </c>
      <c r="D11586" s="884" t="s">
        <v>28683</v>
      </c>
      <c r="E11586" s="884" t="s">
        <v>36391</v>
      </c>
      <c r="F11586" s="884" t="s">
        <v>36391</v>
      </c>
    </row>
    <row r="11587" customFormat="false" ht="15" hidden="false" customHeight="false" outlineLevel="0" collapsed="false">
      <c r="A11587" s="884" t="s">
        <v>28603</v>
      </c>
      <c r="B11587" s="884" t="n">
        <v>9865</v>
      </c>
      <c r="C11587" s="885" t="s">
        <v>36047</v>
      </c>
      <c r="D11587" s="884" t="s">
        <v>28683</v>
      </c>
      <c r="E11587" s="884" t="s">
        <v>36392</v>
      </c>
      <c r="F11587" s="884" t="s">
        <v>36392</v>
      </c>
    </row>
    <row r="11588" customFormat="false" ht="15" hidden="false" customHeight="false" outlineLevel="0" collapsed="false">
      <c r="A11588" s="884" t="s">
        <v>28603</v>
      </c>
      <c r="B11588" s="884" t="n">
        <v>9858</v>
      </c>
      <c r="C11588" s="885" t="s">
        <v>36049</v>
      </c>
      <c r="D11588" s="884" t="s">
        <v>28683</v>
      </c>
      <c r="E11588" s="884" t="s">
        <v>36393</v>
      </c>
      <c r="F11588" s="884" t="s">
        <v>36393</v>
      </c>
    </row>
    <row r="11589" customFormat="false" ht="15" hidden="false" customHeight="false" outlineLevel="0" collapsed="false">
      <c r="A11589" s="884" t="s">
        <v>28603</v>
      </c>
      <c r="B11589" s="884" t="n">
        <v>9841</v>
      </c>
      <c r="C11589" s="885" t="s">
        <v>36394</v>
      </c>
      <c r="D11589" s="884" t="s">
        <v>28683</v>
      </c>
      <c r="E11589" s="884" t="s">
        <v>28218</v>
      </c>
      <c r="F11589" s="884" t="s">
        <v>28218</v>
      </c>
    </row>
    <row r="11590" customFormat="false" ht="15" hidden="false" customHeight="false" outlineLevel="0" collapsed="false">
      <c r="A11590" s="884" t="s">
        <v>28603</v>
      </c>
      <c r="B11590" s="884" t="n">
        <v>9840</v>
      </c>
      <c r="C11590" s="885" t="s">
        <v>36395</v>
      </c>
      <c r="D11590" s="884" t="s">
        <v>28683</v>
      </c>
      <c r="E11590" s="884" t="s">
        <v>19678</v>
      </c>
      <c r="F11590" s="884" t="s">
        <v>19678</v>
      </c>
    </row>
    <row r="11591" customFormat="false" ht="15" hidden="false" customHeight="false" outlineLevel="0" collapsed="false">
      <c r="A11591" s="884" t="s">
        <v>28603</v>
      </c>
      <c r="B11591" s="884" t="n">
        <v>20067</v>
      </c>
      <c r="C11591" s="885" t="s">
        <v>36396</v>
      </c>
      <c r="D11591" s="884" t="s">
        <v>28683</v>
      </c>
      <c r="E11591" s="884" t="s">
        <v>17012</v>
      </c>
      <c r="F11591" s="884" t="s">
        <v>17012</v>
      </c>
    </row>
    <row r="11592" customFormat="false" ht="15" hidden="false" customHeight="false" outlineLevel="0" collapsed="false">
      <c r="A11592" s="884" t="s">
        <v>28603</v>
      </c>
      <c r="B11592" s="884" t="n">
        <v>20068</v>
      </c>
      <c r="C11592" s="885" t="s">
        <v>36397</v>
      </c>
      <c r="D11592" s="884" t="s">
        <v>28683</v>
      </c>
      <c r="E11592" s="884" t="s">
        <v>20137</v>
      </c>
      <c r="F11592" s="884" t="s">
        <v>20137</v>
      </c>
    </row>
    <row r="11593" customFormat="false" ht="15" hidden="false" customHeight="false" outlineLevel="0" collapsed="false">
      <c r="A11593" s="884" t="s">
        <v>28603</v>
      </c>
      <c r="B11593" s="884" t="n">
        <v>9839</v>
      </c>
      <c r="C11593" s="885" t="s">
        <v>36398</v>
      </c>
      <c r="D11593" s="884" t="s">
        <v>28683</v>
      </c>
      <c r="E11593" s="884" t="s">
        <v>23554</v>
      </c>
      <c r="F11593" s="884" t="s">
        <v>23554</v>
      </c>
    </row>
    <row r="11594" customFormat="false" ht="15" hidden="false" customHeight="false" outlineLevel="0" collapsed="false">
      <c r="A11594" s="884" t="s">
        <v>28603</v>
      </c>
      <c r="B11594" s="884" t="n">
        <v>9870</v>
      </c>
      <c r="C11594" s="885" t="s">
        <v>36051</v>
      </c>
      <c r="D11594" s="884" t="s">
        <v>28683</v>
      </c>
      <c r="E11594" s="884" t="s">
        <v>14953</v>
      </c>
      <c r="F11594" s="884" t="s">
        <v>14953</v>
      </c>
    </row>
    <row r="11595" customFormat="false" ht="15" hidden="false" customHeight="false" outlineLevel="0" collapsed="false">
      <c r="A11595" s="884" t="s">
        <v>28603</v>
      </c>
      <c r="B11595" s="884" t="n">
        <v>9867</v>
      </c>
      <c r="C11595" s="885" t="s">
        <v>36052</v>
      </c>
      <c r="D11595" s="884" t="s">
        <v>28683</v>
      </c>
      <c r="E11595" s="884" t="s">
        <v>9421</v>
      </c>
      <c r="F11595" s="884" t="s">
        <v>9421</v>
      </c>
    </row>
    <row r="11596" customFormat="false" ht="15" hidden="false" customHeight="false" outlineLevel="0" collapsed="false">
      <c r="A11596" s="884" t="s">
        <v>28603</v>
      </c>
      <c r="B11596" s="884" t="n">
        <v>9868</v>
      </c>
      <c r="C11596" s="885" t="s">
        <v>36053</v>
      </c>
      <c r="D11596" s="884" t="s">
        <v>28683</v>
      </c>
      <c r="E11596" s="884" t="s">
        <v>12142</v>
      </c>
      <c r="F11596" s="884" t="s">
        <v>12142</v>
      </c>
    </row>
    <row r="11597" customFormat="false" ht="15" hidden="false" customHeight="false" outlineLevel="0" collapsed="false">
      <c r="A11597" s="884" t="s">
        <v>28603</v>
      </c>
      <c r="B11597" s="884" t="n">
        <v>9869</v>
      </c>
      <c r="C11597" s="885" t="s">
        <v>36054</v>
      </c>
      <c r="D11597" s="884" t="s">
        <v>28683</v>
      </c>
      <c r="E11597" s="884" t="s">
        <v>16769</v>
      </c>
      <c r="F11597" s="884" t="s">
        <v>16769</v>
      </c>
    </row>
    <row r="11598" customFormat="false" ht="15" hidden="false" customHeight="false" outlineLevel="0" collapsed="false">
      <c r="A11598" s="884" t="s">
        <v>28603</v>
      </c>
      <c r="B11598" s="884" t="n">
        <v>9874</v>
      </c>
      <c r="C11598" s="885" t="s">
        <v>36055</v>
      </c>
      <c r="D11598" s="884" t="s">
        <v>28683</v>
      </c>
      <c r="E11598" s="884" t="s">
        <v>17102</v>
      </c>
      <c r="F11598" s="884" t="s">
        <v>17102</v>
      </c>
    </row>
    <row r="11599" customFormat="false" ht="15" hidden="false" customHeight="false" outlineLevel="0" collapsed="false">
      <c r="A11599" s="884" t="s">
        <v>28603</v>
      </c>
      <c r="B11599" s="884" t="n">
        <v>9875</v>
      </c>
      <c r="C11599" s="885" t="s">
        <v>36056</v>
      </c>
      <c r="D11599" s="884" t="s">
        <v>28683</v>
      </c>
      <c r="E11599" s="884" t="s">
        <v>25018</v>
      </c>
      <c r="F11599" s="884" t="s">
        <v>25018</v>
      </c>
    </row>
    <row r="11600" customFormat="false" ht="15" hidden="false" customHeight="false" outlineLevel="0" collapsed="false">
      <c r="A11600" s="884" t="s">
        <v>28603</v>
      </c>
      <c r="B11600" s="884" t="n">
        <v>9873</v>
      </c>
      <c r="C11600" s="885" t="s">
        <v>36057</v>
      </c>
      <c r="D11600" s="884" t="s">
        <v>28683</v>
      </c>
      <c r="E11600" s="884" t="s">
        <v>9129</v>
      </c>
      <c r="F11600" s="884" t="s">
        <v>9129</v>
      </c>
    </row>
    <row r="11601" customFormat="false" ht="15" hidden="false" customHeight="false" outlineLevel="0" collapsed="false">
      <c r="A11601" s="884" t="s">
        <v>28603</v>
      </c>
      <c r="B11601" s="884" t="n">
        <v>9871</v>
      </c>
      <c r="C11601" s="885" t="s">
        <v>36058</v>
      </c>
      <c r="D11601" s="884" t="s">
        <v>28683</v>
      </c>
      <c r="E11601" s="884" t="s">
        <v>22256</v>
      </c>
      <c r="F11601" s="884" t="s">
        <v>22256</v>
      </c>
    </row>
    <row r="11602" customFormat="false" ht="15" hidden="false" customHeight="false" outlineLevel="0" collapsed="false">
      <c r="A11602" s="884" t="s">
        <v>28603</v>
      </c>
      <c r="B11602" s="884" t="n">
        <v>9872</v>
      </c>
      <c r="C11602" s="885" t="s">
        <v>36059</v>
      </c>
      <c r="D11602" s="884" t="s">
        <v>28683</v>
      </c>
      <c r="E11602" s="884" t="s">
        <v>14269</v>
      </c>
      <c r="F11602" s="884" t="s">
        <v>14269</v>
      </c>
    </row>
    <row r="11603" customFormat="false" ht="15" hidden="false" customHeight="false" outlineLevel="0" collapsed="false">
      <c r="A11603" s="884" t="s">
        <v>28603</v>
      </c>
      <c r="B11603" s="884" t="n">
        <v>7667</v>
      </c>
      <c r="C11603" s="885" t="s">
        <v>36060</v>
      </c>
      <c r="D11603" s="884" t="s">
        <v>28683</v>
      </c>
      <c r="E11603" s="884" t="s">
        <v>36399</v>
      </c>
      <c r="F11603" s="884" t="s">
        <v>36399</v>
      </c>
    </row>
    <row r="11604" customFormat="false" ht="15" hidden="false" customHeight="false" outlineLevel="0" collapsed="false">
      <c r="A11604" s="884" t="s">
        <v>28603</v>
      </c>
      <c r="B11604" s="884" t="n">
        <v>7660</v>
      </c>
      <c r="C11604" s="885" t="s">
        <v>36062</v>
      </c>
      <c r="D11604" s="884" t="s">
        <v>28683</v>
      </c>
      <c r="E11604" s="884" t="s">
        <v>36400</v>
      </c>
      <c r="F11604" s="884" t="s">
        <v>36400</v>
      </c>
    </row>
    <row r="11605" customFormat="false" ht="15" hidden="false" customHeight="false" outlineLevel="0" collapsed="false">
      <c r="A11605" s="884" t="s">
        <v>28603</v>
      </c>
      <c r="B11605" s="884" t="n">
        <v>7676</v>
      </c>
      <c r="C11605" s="885" t="s">
        <v>36064</v>
      </c>
      <c r="D11605" s="884" t="s">
        <v>28683</v>
      </c>
      <c r="E11605" s="884" t="s">
        <v>36401</v>
      </c>
      <c r="F11605" s="884" t="s">
        <v>36401</v>
      </c>
    </row>
    <row r="11606" customFormat="false" ht="15" hidden="false" customHeight="false" outlineLevel="0" collapsed="false">
      <c r="A11606" s="884" t="s">
        <v>28603</v>
      </c>
      <c r="B11606" s="884" t="n">
        <v>12426</v>
      </c>
      <c r="C11606" s="885" t="s">
        <v>36066</v>
      </c>
      <c r="D11606" s="884" t="s">
        <v>28605</v>
      </c>
      <c r="E11606" s="884" t="s">
        <v>35484</v>
      </c>
      <c r="F11606" s="884" t="s">
        <v>35484</v>
      </c>
    </row>
    <row r="11607" customFormat="false" ht="15" hidden="false" customHeight="false" outlineLevel="0" collapsed="false">
      <c r="A11607" s="884" t="s">
        <v>28603</v>
      </c>
      <c r="B11607" s="884" t="n">
        <v>12425</v>
      </c>
      <c r="C11607" s="885" t="s">
        <v>36067</v>
      </c>
      <c r="D11607" s="884" t="s">
        <v>28605</v>
      </c>
      <c r="E11607" s="884" t="s">
        <v>26101</v>
      </c>
      <c r="F11607" s="884" t="s">
        <v>26101</v>
      </c>
    </row>
    <row r="11608" customFormat="false" ht="15" hidden="false" customHeight="false" outlineLevel="0" collapsed="false">
      <c r="A11608" s="884" t="s">
        <v>28603</v>
      </c>
      <c r="B11608" s="884" t="n">
        <v>12427</v>
      </c>
      <c r="C11608" s="885" t="s">
        <v>36068</v>
      </c>
      <c r="D11608" s="884" t="s">
        <v>28605</v>
      </c>
      <c r="E11608" s="884" t="s">
        <v>36069</v>
      </c>
      <c r="F11608" s="884" t="s">
        <v>36069</v>
      </c>
    </row>
    <row r="11609" customFormat="false" ht="15" hidden="false" customHeight="false" outlineLevel="0" collapsed="false">
      <c r="A11609" s="884" t="s">
        <v>28603</v>
      </c>
      <c r="B11609" s="884" t="n">
        <v>12428</v>
      </c>
      <c r="C11609" s="885" t="s">
        <v>36070</v>
      </c>
      <c r="D11609" s="884" t="s">
        <v>28605</v>
      </c>
      <c r="E11609" s="884" t="s">
        <v>36071</v>
      </c>
      <c r="F11609" s="884" t="s">
        <v>36071</v>
      </c>
    </row>
    <row r="11610" customFormat="false" ht="15" hidden="false" customHeight="false" outlineLevel="0" collapsed="false">
      <c r="A11610" s="884" t="s">
        <v>28603</v>
      </c>
      <c r="B11610" s="884" t="n">
        <v>12430</v>
      </c>
      <c r="C11610" s="885" t="s">
        <v>36072</v>
      </c>
      <c r="D11610" s="884" t="s">
        <v>28605</v>
      </c>
      <c r="E11610" s="884" t="s">
        <v>20344</v>
      </c>
      <c r="F11610" s="884" t="s">
        <v>20344</v>
      </c>
    </row>
    <row r="11611" customFormat="false" ht="15" hidden="false" customHeight="false" outlineLevel="0" collapsed="false">
      <c r="A11611" s="884" t="s">
        <v>28603</v>
      </c>
      <c r="B11611" s="884" t="n">
        <v>12429</v>
      </c>
      <c r="C11611" s="885" t="s">
        <v>36073</v>
      </c>
      <c r="D11611" s="884" t="s">
        <v>28605</v>
      </c>
      <c r="E11611" s="884" t="s">
        <v>36074</v>
      </c>
      <c r="F11611" s="884" t="s">
        <v>36074</v>
      </c>
    </row>
    <row r="11612" customFormat="false" ht="15" hidden="false" customHeight="false" outlineLevel="0" collapsed="false">
      <c r="A11612" s="884" t="s">
        <v>28603</v>
      </c>
      <c r="B11612" s="884" t="n">
        <v>12431</v>
      </c>
      <c r="C11612" s="885" t="s">
        <v>36075</v>
      </c>
      <c r="D11612" s="884" t="s">
        <v>28605</v>
      </c>
      <c r="E11612" s="884" t="s">
        <v>36076</v>
      </c>
      <c r="F11612" s="884" t="s">
        <v>36076</v>
      </c>
    </row>
    <row r="11613" customFormat="false" ht="15" hidden="false" customHeight="false" outlineLevel="0" collapsed="false">
      <c r="A11613" s="884" t="s">
        <v>28603</v>
      </c>
      <c r="B11613" s="884" t="n">
        <v>12432</v>
      </c>
      <c r="C11613" s="885" t="s">
        <v>36077</v>
      </c>
      <c r="D11613" s="884" t="s">
        <v>28605</v>
      </c>
      <c r="E11613" s="884" t="s">
        <v>36078</v>
      </c>
      <c r="F11613" s="884" t="s">
        <v>36078</v>
      </c>
    </row>
    <row r="11614" customFormat="false" ht="15" hidden="false" customHeight="false" outlineLevel="0" collapsed="false">
      <c r="A11614" s="884" t="s">
        <v>28603</v>
      </c>
      <c r="B11614" s="884" t="n">
        <v>12434</v>
      </c>
      <c r="C11614" s="885" t="s">
        <v>36079</v>
      </c>
      <c r="D11614" s="884" t="s">
        <v>28605</v>
      </c>
      <c r="E11614" s="884" t="s">
        <v>17902</v>
      </c>
      <c r="F11614" s="884" t="s">
        <v>17902</v>
      </c>
    </row>
    <row r="11615" customFormat="false" ht="15" hidden="false" customHeight="false" outlineLevel="0" collapsed="false">
      <c r="A11615" s="884" t="s">
        <v>28603</v>
      </c>
      <c r="B11615" s="884" t="n">
        <v>12433</v>
      </c>
      <c r="C11615" s="885" t="s">
        <v>36080</v>
      </c>
      <c r="D11615" s="884" t="s">
        <v>28605</v>
      </c>
      <c r="E11615" s="884" t="s">
        <v>24057</v>
      </c>
      <c r="F11615" s="884" t="s">
        <v>24057</v>
      </c>
    </row>
    <row r="11616" customFormat="false" ht="15" hidden="false" customHeight="false" outlineLevel="0" collapsed="false">
      <c r="A11616" s="884" t="s">
        <v>28603</v>
      </c>
      <c r="B11616" s="884" t="n">
        <v>12435</v>
      </c>
      <c r="C11616" s="885" t="s">
        <v>36081</v>
      </c>
      <c r="D11616" s="884" t="s">
        <v>28605</v>
      </c>
      <c r="E11616" s="884" t="s">
        <v>36082</v>
      </c>
      <c r="F11616" s="884" t="s">
        <v>36082</v>
      </c>
    </row>
    <row r="11617" customFormat="false" ht="15" hidden="false" customHeight="false" outlineLevel="0" collapsed="false">
      <c r="A11617" s="884" t="s">
        <v>28603</v>
      </c>
      <c r="B11617" s="884" t="n">
        <v>12437</v>
      </c>
      <c r="C11617" s="885" t="s">
        <v>36083</v>
      </c>
      <c r="D11617" s="884" t="s">
        <v>28605</v>
      </c>
      <c r="E11617" s="884" t="s">
        <v>20834</v>
      </c>
      <c r="F11617" s="884" t="s">
        <v>20834</v>
      </c>
    </row>
    <row r="11618" customFormat="false" ht="15" hidden="false" customHeight="false" outlineLevel="0" collapsed="false">
      <c r="A11618" s="884" t="s">
        <v>28603</v>
      </c>
      <c r="B11618" s="884" t="n">
        <v>12439</v>
      </c>
      <c r="C11618" s="885" t="s">
        <v>36084</v>
      </c>
      <c r="D11618" s="884" t="s">
        <v>28605</v>
      </c>
      <c r="E11618" s="884" t="s">
        <v>36085</v>
      </c>
      <c r="F11618" s="884" t="s">
        <v>36085</v>
      </c>
    </row>
    <row r="11619" customFormat="false" ht="15" hidden="false" customHeight="false" outlineLevel="0" collapsed="false">
      <c r="A11619" s="884" t="s">
        <v>28603</v>
      </c>
      <c r="B11619" s="884" t="n">
        <v>12438</v>
      </c>
      <c r="C11619" s="885" t="s">
        <v>36086</v>
      </c>
      <c r="D11619" s="884" t="s">
        <v>28605</v>
      </c>
      <c r="E11619" s="884" t="s">
        <v>36087</v>
      </c>
      <c r="F11619" s="884" t="s">
        <v>36087</v>
      </c>
    </row>
    <row r="11620" customFormat="false" ht="15" hidden="false" customHeight="false" outlineLevel="0" collapsed="false">
      <c r="A11620" s="884" t="s">
        <v>28603</v>
      </c>
      <c r="B11620" s="884" t="n">
        <v>12436</v>
      </c>
      <c r="C11620" s="885" t="s">
        <v>36088</v>
      </c>
      <c r="D11620" s="884" t="s">
        <v>28605</v>
      </c>
      <c r="E11620" s="884" t="s">
        <v>36089</v>
      </c>
      <c r="F11620" s="884" t="s">
        <v>36089</v>
      </c>
    </row>
    <row r="11621" customFormat="false" ht="15" hidden="false" customHeight="false" outlineLevel="0" collapsed="false">
      <c r="A11621" s="884" t="s">
        <v>28603</v>
      </c>
      <c r="B11621" s="884" t="n">
        <v>36357</v>
      </c>
      <c r="C11621" s="885" t="s">
        <v>36090</v>
      </c>
      <c r="D11621" s="884" t="s">
        <v>28605</v>
      </c>
      <c r="E11621" s="884" t="s">
        <v>36091</v>
      </c>
      <c r="F11621" s="884" t="s">
        <v>36091</v>
      </c>
    </row>
    <row r="11622" customFormat="false" ht="15" hidden="false" customHeight="false" outlineLevel="0" collapsed="false">
      <c r="A11622" s="884" t="s">
        <v>28603</v>
      </c>
      <c r="B11622" s="884" t="n">
        <v>12424</v>
      </c>
      <c r="C11622" s="885" t="s">
        <v>36092</v>
      </c>
      <c r="D11622" s="884" t="s">
        <v>28605</v>
      </c>
      <c r="E11622" s="884" t="s">
        <v>12789</v>
      </c>
      <c r="F11622" s="884" t="s">
        <v>12789</v>
      </c>
    </row>
    <row r="11623" customFormat="false" ht="15" hidden="false" customHeight="false" outlineLevel="0" collapsed="false">
      <c r="A11623" s="884" t="s">
        <v>28603</v>
      </c>
      <c r="B11623" s="884" t="n">
        <v>12440</v>
      </c>
      <c r="C11623" s="885" t="s">
        <v>36093</v>
      </c>
      <c r="D11623" s="884" t="s">
        <v>28605</v>
      </c>
      <c r="E11623" s="884" t="s">
        <v>24711</v>
      </c>
      <c r="F11623" s="884" t="s">
        <v>24711</v>
      </c>
    </row>
    <row r="11624" customFormat="false" ht="15" hidden="false" customHeight="false" outlineLevel="0" collapsed="false">
      <c r="A11624" s="884" t="s">
        <v>28603</v>
      </c>
      <c r="B11624" s="884" t="n">
        <v>9884</v>
      </c>
      <c r="C11624" s="885" t="s">
        <v>36094</v>
      </c>
      <c r="D11624" s="884" t="s">
        <v>28605</v>
      </c>
      <c r="E11624" s="884" t="s">
        <v>25644</v>
      </c>
      <c r="F11624" s="884" t="s">
        <v>25644</v>
      </c>
    </row>
    <row r="11625" customFormat="false" ht="15" hidden="false" customHeight="false" outlineLevel="0" collapsed="false">
      <c r="A11625" s="884" t="s">
        <v>28603</v>
      </c>
      <c r="B11625" s="884" t="n">
        <v>9888</v>
      </c>
      <c r="C11625" s="885" t="s">
        <v>36095</v>
      </c>
      <c r="D11625" s="884" t="s">
        <v>28605</v>
      </c>
      <c r="E11625" s="884" t="s">
        <v>15451</v>
      </c>
      <c r="F11625" s="884" t="s">
        <v>15451</v>
      </c>
    </row>
    <row r="11626" customFormat="false" ht="15" hidden="false" customHeight="false" outlineLevel="0" collapsed="false">
      <c r="A11626" s="884" t="s">
        <v>28603</v>
      </c>
      <c r="B11626" s="884" t="n">
        <v>9883</v>
      </c>
      <c r="C11626" s="885" t="s">
        <v>36096</v>
      </c>
      <c r="D11626" s="884" t="s">
        <v>28605</v>
      </c>
      <c r="E11626" s="884" t="s">
        <v>20608</v>
      </c>
      <c r="F11626" s="884" t="s">
        <v>20608</v>
      </c>
    </row>
    <row r="11627" customFormat="false" ht="15" hidden="false" customHeight="false" outlineLevel="0" collapsed="false">
      <c r="A11627" s="884" t="s">
        <v>28603</v>
      </c>
      <c r="B11627" s="884" t="n">
        <v>9886</v>
      </c>
      <c r="C11627" s="885" t="s">
        <v>36097</v>
      </c>
      <c r="D11627" s="884" t="s">
        <v>28605</v>
      </c>
      <c r="E11627" s="884" t="s">
        <v>9102</v>
      </c>
      <c r="F11627" s="884" t="s">
        <v>9102</v>
      </c>
    </row>
    <row r="11628" customFormat="false" ht="15" hidden="false" customHeight="false" outlineLevel="0" collapsed="false">
      <c r="A11628" s="884" t="s">
        <v>28603</v>
      </c>
      <c r="B11628" s="884" t="n">
        <v>9889</v>
      </c>
      <c r="C11628" s="885" t="s">
        <v>36098</v>
      </c>
      <c r="D11628" s="884" t="s">
        <v>28605</v>
      </c>
      <c r="E11628" s="884" t="s">
        <v>12769</v>
      </c>
      <c r="F11628" s="884" t="s">
        <v>12769</v>
      </c>
    </row>
    <row r="11629" customFormat="false" ht="15" hidden="false" customHeight="false" outlineLevel="0" collapsed="false">
      <c r="A11629" s="884" t="s">
        <v>28603</v>
      </c>
      <c r="B11629" s="884" t="n">
        <v>9887</v>
      </c>
      <c r="C11629" s="885" t="s">
        <v>36099</v>
      </c>
      <c r="D11629" s="884" t="s">
        <v>28605</v>
      </c>
      <c r="E11629" s="884" t="s">
        <v>36100</v>
      </c>
      <c r="F11629" s="884" t="s">
        <v>36100</v>
      </c>
    </row>
    <row r="11630" customFormat="false" ht="15" hidden="false" customHeight="false" outlineLevel="0" collapsed="false">
      <c r="A11630" s="884" t="s">
        <v>28603</v>
      </c>
      <c r="B11630" s="884" t="n">
        <v>9885</v>
      </c>
      <c r="C11630" s="885" t="s">
        <v>36101</v>
      </c>
      <c r="D11630" s="884" t="s">
        <v>28605</v>
      </c>
      <c r="E11630" s="884" t="s">
        <v>11925</v>
      </c>
      <c r="F11630" s="884" t="s">
        <v>11925</v>
      </c>
    </row>
    <row r="11631" customFormat="false" ht="15" hidden="false" customHeight="false" outlineLevel="0" collapsed="false">
      <c r="A11631" s="884" t="s">
        <v>28603</v>
      </c>
      <c r="B11631" s="884" t="n">
        <v>9890</v>
      </c>
      <c r="C11631" s="885" t="s">
        <v>36102</v>
      </c>
      <c r="D11631" s="884" t="s">
        <v>28605</v>
      </c>
      <c r="E11631" s="884" t="s">
        <v>36103</v>
      </c>
      <c r="F11631" s="884" t="s">
        <v>36103</v>
      </c>
    </row>
    <row r="11632" customFormat="false" ht="15" hidden="false" customHeight="false" outlineLevel="0" collapsed="false">
      <c r="A11632" s="884" t="s">
        <v>28603</v>
      </c>
      <c r="B11632" s="884" t="n">
        <v>9891</v>
      </c>
      <c r="C11632" s="885" t="s">
        <v>36104</v>
      </c>
      <c r="D11632" s="884" t="s">
        <v>28605</v>
      </c>
      <c r="E11632" s="884" t="s">
        <v>36105</v>
      </c>
      <c r="F11632" s="884" t="s">
        <v>36105</v>
      </c>
    </row>
    <row r="11633" customFormat="false" ht="15" hidden="false" customHeight="false" outlineLevel="0" collapsed="false">
      <c r="A11633" s="884" t="s">
        <v>28603</v>
      </c>
      <c r="B11633" s="884" t="n">
        <v>39292</v>
      </c>
      <c r="C11633" s="885" t="s">
        <v>36106</v>
      </c>
      <c r="D11633" s="884" t="s">
        <v>28605</v>
      </c>
      <c r="E11633" s="884" t="s">
        <v>11846</v>
      </c>
      <c r="F11633" s="884" t="s">
        <v>11846</v>
      </c>
    </row>
    <row r="11634" customFormat="false" ht="15" hidden="false" customHeight="false" outlineLevel="0" collapsed="false">
      <c r="A11634" s="884" t="s">
        <v>28603</v>
      </c>
      <c r="B11634" s="884" t="n">
        <v>39293</v>
      </c>
      <c r="C11634" s="885" t="s">
        <v>36107</v>
      </c>
      <c r="D11634" s="884" t="s">
        <v>28605</v>
      </c>
      <c r="E11634" s="884" t="s">
        <v>11595</v>
      </c>
      <c r="F11634" s="884" t="s">
        <v>11595</v>
      </c>
    </row>
    <row r="11635" customFormat="false" ht="15" hidden="false" customHeight="false" outlineLevel="0" collapsed="false">
      <c r="A11635" s="884" t="s">
        <v>28603</v>
      </c>
      <c r="B11635" s="884" t="n">
        <v>39294</v>
      </c>
      <c r="C11635" s="885" t="s">
        <v>36108</v>
      </c>
      <c r="D11635" s="884" t="s">
        <v>28605</v>
      </c>
      <c r="E11635" s="884" t="s">
        <v>11595</v>
      </c>
      <c r="F11635" s="884" t="s">
        <v>11595</v>
      </c>
    </row>
    <row r="11636" customFormat="false" ht="15" hidden="false" customHeight="false" outlineLevel="0" collapsed="false">
      <c r="A11636" s="884" t="s">
        <v>28603</v>
      </c>
      <c r="B11636" s="884" t="n">
        <v>39295</v>
      </c>
      <c r="C11636" s="885" t="s">
        <v>36109</v>
      </c>
      <c r="D11636" s="884" t="s">
        <v>28605</v>
      </c>
      <c r="E11636" s="884" t="s">
        <v>8493</v>
      </c>
      <c r="F11636" s="884" t="s">
        <v>8493</v>
      </c>
    </row>
    <row r="11637" customFormat="false" ht="15" hidden="false" customHeight="false" outlineLevel="0" collapsed="false">
      <c r="A11637" s="884" t="s">
        <v>28603</v>
      </c>
      <c r="B11637" s="884" t="n">
        <v>36313</v>
      </c>
      <c r="C11637" s="885" t="s">
        <v>36110</v>
      </c>
      <c r="D11637" s="884" t="s">
        <v>28605</v>
      </c>
      <c r="E11637" s="884" t="s">
        <v>9130</v>
      </c>
      <c r="F11637" s="884" t="s">
        <v>9130</v>
      </c>
    </row>
    <row r="11638" customFormat="false" ht="15" hidden="false" customHeight="false" outlineLevel="0" collapsed="false">
      <c r="A11638" s="884" t="s">
        <v>28603</v>
      </c>
      <c r="B11638" s="884" t="n">
        <v>36316</v>
      </c>
      <c r="C11638" s="885" t="s">
        <v>36111</v>
      </c>
      <c r="D11638" s="884" t="s">
        <v>28605</v>
      </c>
      <c r="E11638" s="884" t="s">
        <v>22232</v>
      </c>
      <c r="F11638" s="884" t="s">
        <v>22232</v>
      </c>
    </row>
    <row r="11639" customFormat="false" ht="15" hidden="false" customHeight="false" outlineLevel="0" collapsed="false">
      <c r="A11639" s="884" t="s">
        <v>28603</v>
      </c>
      <c r="B11639" s="884" t="n">
        <v>64</v>
      </c>
      <c r="C11639" s="885" t="s">
        <v>36112</v>
      </c>
      <c r="D11639" s="884" t="s">
        <v>28605</v>
      </c>
      <c r="E11639" s="884" t="s">
        <v>21927</v>
      </c>
      <c r="F11639" s="884" t="s">
        <v>21927</v>
      </c>
    </row>
    <row r="11640" customFormat="false" ht="15" hidden="false" customHeight="false" outlineLevel="0" collapsed="false">
      <c r="A11640" s="884" t="s">
        <v>28603</v>
      </c>
      <c r="B11640" s="884" t="n">
        <v>37423</v>
      </c>
      <c r="C11640" s="885" t="s">
        <v>36113</v>
      </c>
      <c r="D11640" s="884" t="s">
        <v>28605</v>
      </c>
      <c r="E11640" s="884" t="s">
        <v>33827</v>
      </c>
      <c r="F11640" s="884" t="s">
        <v>33827</v>
      </c>
    </row>
    <row r="11641" customFormat="false" ht="15" hidden="false" customHeight="false" outlineLevel="0" collapsed="false">
      <c r="A11641" s="884" t="s">
        <v>28603</v>
      </c>
      <c r="B11641" s="884" t="n">
        <v>39296</v>
      </c>
      <c r="C11641" s="885" t="s">
        <v>36114</v>
      </c>
      <c r="D11641" s="884" t="s">
        <v>28605</v>
      </c>
      <c r="E11641" s="884" t="s">
        <v>12036</v>
      </c>
      <c r="F11641" s="884" t="s">
        <v>12036</v>
      </c>
    </row>
    <row r="11642" customFormat="false" ht="15" hidden="false" customHeight="false" outlineLevel="0" collapsed="false">
      <c r="A11642" s="884" t="s">
        <v>28603</v>
      </c>
      <c r="B11642" s="884" t="n">
        <v>39297</v>
      </c>
      <c r="C11642" s="885" t="s">
        <v>36115</v>
      </c>
      <c r="D11642" s="884" t="s">
        <v>28605</v>
      </c>
      <c r="E11642" s="884" t="s">
        <v>17124</v>
      </c>
      <c r="F11642" s="884" t="s">
        <v>17124</v>
      </c>
    </row>
    <row r="11643" customFormat="false" ht="15" hidden="false" customHeight="false" outlineLevel="0" collapsed="false">
      <c r="A11643" s="884" t="s">
        <v>28603</v>
      </c>
      <c r="B11643" s="884" t="n">
        <v>39298</v>
      </c>
      <c r="C11643" s="885" t="s">
        <v>36116</v>
      </c>
      <c r="D11643" s="884" t="s">
        <v>28605</v>
      </c>
      <c r="E11643" s="884" t="s">
        <v>36402</v>
      </c>
      <c r="F11643" s="884" t="s">
        <v>36402</v>
      </c>
    </row>
    <row r="11644" customFormat="false" ht="15" hidden="false" customHeight="false" outlineLevel="0" collapsed="false">
      <c r="A11644" s="884" t="s">
        <v>28603</v>
      </c>
      <c r="B11644" s="884" t="n">
        <v>39299</v>
      </c>
      <c r="C11644" s="885" t="s">
        <v>36117</v>
      </c>
      <c r="D11644" s="884" t="s">
        <v>28605</v>
      </c>
      <c r="E11644" s="884" t="s">
        <v>32187</v>
      </c>
      <c r="F11644" s="884" t="s">
        <v>32187</v>
      </c>
    </row>
    <row r="11645" customFormat="false" ht="15" hidden="false" customHeight="false" outlineLevel="0" collapsed="false">
      <c r="A11645" s="884" t="s">
        <v>28603</v>
      </c>
      <c r="B11645" s="884" t="n">
        <v>9892</v>
      </c>
      <c r="C11645" s="885" t="s">
        <v>36119</v>
      </c>
      <c r="D11645" s="884" t="s">
        <v>28605</v>
      </c>
      <c r="E11645" s="884" t="s">
        <v>15792</v>
      </c>
      <c r="F11645" s="884" t="s">
        <v>15792</v>
      </c>
    </row>
    <row r="11646" customFormat="false" ht="15" hidden="false" customHeight="false" outlineLevel="0" collapsed="false">
      <c r="A11646" s="884" t="s">
        <v>28603</v>
      </c>
      <c r="B11646" s="884" t="n">
        <v>9893</v>
      </c>
      <c r="C11646" s="885" t="s">
        <v>36120</v>
      </c>
      <c r="D11646" s="884" t="s">
        <v>28605</v>
      </c>
      <c r="E11646" s="884" t="s">
        <v>10194</v>
      </c>
      <c r="F11646" s="884" t="s">
        <v>10194</v>
      </c>
    </row>
    <row r="11647" customFormat="false" ht="15" hidden="false" customHeight="false" outlineLevel="0" collapsed="false">
      <c r="A11647" s="884" t="s">
        <v>28603</v>
      </c>
      <c r="B11647" s="884" t="n">
        <v>9901</v>
      </c>
      <c r="C11647" s="885" t="s">
        <v>36121</v>
      </c>
      <c r="D11647" s="884" t="s">
        <v>28605</v>
      </c>
      <c r="E11647" s="884" t="s">
        <v>13690</v>
      </c>
      <c r="F11647" s="884" t="s">
        <v>13690</v>
      </c>
    </row>
    <row r="11648" customFormat="false" ht="15" hidden="false" customHeight="false" outlineLevel="0" collapsed="false">
      <c r="A11648" s="884" t="s">
        <v>28603</v>
      </c>
      <c r="B11648" s="884" t="n">
        <v>9896</v>
      </c>
      <c r="C11648" s="885" t="s">
        <v>36123</v>
      </c>
      <c r="D11648" s="884" t="s">
        <v>28605</v>
      </c>
      <c r="E11648" s="884" t="s">
        <v>26026</v>
      </c>
      <c r="F11648" s="884" t="s">
        <v>26026</v>
      </c>
    </row>
    <row r="11649" customFormat="false" ht="15" hidden="false" customHeight="false" outlineLevel="0" collapsed="false">
      <c r="A11649" s="884" t="s">
        <v>28603</v>
      </c>
      <c r="B11649" s="884" t="n">
        <v>9900</v>
      </c>
      <c r="C11649" s="885" t="s">
        <v>36124</v>
      </c>
      <c r="D11649" s="884" t="s">
        <v>28605</v>
      </c>
      <c r="E11649" s="884" t="s">
        <v>9405</v>
      </c>
      <c r="F11649" s="884" t="s">
        <v>9405</v>
      </c>
    </row>
    <row r="11650" customFormat="false" ht="15" hidden="false" customHeight="false" outlineLevel="0" collapsed="false">
      <c r="A11650" s="884" t="s">
        <v>28603</v>
      </c>
      <c r="B11650" s="884" t="n">
        <v>9898</v>
      </c>
      <c r="C11650" s="885" t="s">
        <v>36126</v>
      </c>
      <c r="D11650" s="884" t="s">
        <v>28605</v>
      </c>
      <c r="E11650" s="884" t="s">
        <v>36403</v>
      </c>
      <c r="F11650" s="884" t="s">
        <v>36403</v>
      </c>
    </row>
    <row r="11651" customFormat="false" ht="15" hidden="false" customHeight="false" outlineLevel="0" collapsed="false">
      <c r="A11651" s="884" t="s">
        <v>28603</v>
      </c>
      <c r="B11651" s="884" t="n">
        <v>9899</v>
      </c>
      <c r="C11651" s="885" t="s">
        <v>36128</v>
      </c>
      <c r="D11651" s="884" t="s">
        <v>28605</v>
      </c>
      <c r="E11651" s="884" t="s">
        <v>8900</v>
      </c>
      <c r="F11651" s="884" t="s">
        <v>8900</v>
      </c>
    </row>
    <row r="11652" customFormat="false" ht="15" hidden="false" customHeight="false" outlineLevel="0" collapsed="false">
      <c r="A11652" s="884" t="s">
        <v>28603</v>
      </c>
      <c r="B11652" s="884" t="n">
        <v>9902</v>
      </c>
      <c r="C11652" s="885" t="s">
        <v>36129</v>
      </c>
      <c r="D11652" s="884" t="s">
        <v>28605</v>
      </c>
      <c r="E11652" s="884" t="s">
        <v>36404</v>
      </c>
      <c r="F11652" s="884" t="s">
        <v>36404</v>
      </c>
    </row>
    <row r="11653" customFormat="false" ht="15" hidden="false" customHeight="false" outlineLevel="0" collapsed="false">
      <c r="A11653" s="884" t="s">
        <v>28603</v>
      </c>
      <c r="B11653" s="884" t="n">
        <v>9908</v>
      </c>
      <c r="C11653" s="885" t="s">
        <v>36131</v>
      </c>
      <c r="D11653" s="884" t="s">
        <v>28605</v>
      </c>
      <c r="E11653" s="884" t="s">
        <v>36405</v>
      </c>
      <c r="F11653" s="884" t="s">
        <v>36405</v>
      </c>
    </row>
    <row r="11654" customFormat="false" ht="15" hidden="false" customHeight="false" outlineLevel="0" collapsed="false">
      <c r="A11654" s="884" t="s">
        <v>28603</v>
      </c>
      <c r="B11654" s="884" t="n">
        <v>9905</v>
      </c>
      <c r="C11654" s="885" t="s">
        <v>36133</v>
      </c>
      <c r="D11654" s="884" t="s">
        <v>28605</v>
      </c>
      <c r="E11654" s="884" t="s">
        <v>16014</v>
      </c>
      <c r="F11654" s="884" t="s">
        <v>16014</v>
      </c>
    </row>
    <row r="11655" customFormat="false" ht="15" hidden="false" customHeight="false" outlineLevel="0" collapsed="false">
      <c r="A11655" s="884" t="s">
        <v>28603</v>
      </c>
      <c r="B11655" s="884" t="n">
        <v>9906</v>
      </c>
      <c r="C11655" s="885" t="s">
        <v>36134</v>
      </c>
      <c r="D11655" s="884" t="s">
        <v>28605</v>
      </c>
      <c r="E11655" s="884" t="s">
        <v>19738</v>
      </c>
      <c r="F11655" s="884" t="s">
        <v>19738</v>
      </c>
    </row>
    <row r="11656" customFormat="false" ht="15" hidden="false" customHeight="false" outlineLevel="0" collapsed="false">
      <c r="A11656" s="884" t="s">
        <v>28603</v>
      </c>
      <c r="B11656" s="884" t="n">
        <v>9895</v>
      </c>
      <c r="C11656" s="885" t="s">
        <v>36135</v>
      </c>
      <c r="D11656" s="884" t="s">
        <v>28605</v>
      </c>
      <c r="E11656" s="884" t="s">
        <v>9398</v>
      </c>
      <c r="F11656" s="884" t="s">
        <v>9398</v>
      </c>
    </row>
    <row r="11657" customFormat="false" ht="15" hidden="false" customHeight="false" outlineLevel="0" collapsed="false">
      <c r="A11657" s="884" t="s">
        <v>28603</v>
      </c>
      <c r="B11657" s="884" t="n">
        <v>9894</v>
      </c>
      <c r="C11657" s="885" t="s">
        <v>36136</v>
      </c>
      <c r="D11657" s="884" t="s">
        <v>28605</v>
      </c>
      <c r="E11657" s="884" t="s">
        <v>18534</v>
      </c>
      <c r="F11657" s="884" t="s">
        <v>18534</v>
      </c>
    </row>
    <row r="11658" customFormat="false" ht="15" hidden="false" customHeight="false" outlineLevel="0" collapsed="false">
      <c r="A11658" s="884" t="s">
        <v>28603</v>
      </c>
      <c r="B11658" s="884" t="n">
        <v>9897</v>
      </c>
      <c r="C11658" s="885" t="s">
        <v>36137</v>
      </c>
      <c r="D11658" s="884" t="s">
        <v>28605</v>
      </c>
      <c r="E11658" s="884" t="s">
        <v>16821</v>
      </c>
      <c r="F11658" s="884" t="s">
        <v>16821</v>
      </c>
    </row>
    <row r="11659" customFormat="false" ht="15" hidden="false" customHeight="false" outlineLevel="0" collapsed="false">
      <c r="A11659" s="884" t="s">
        <v>28603</v>
      </c>
      <c r="B11659" s="884" t="n">
        <v>9910</v>
      </c>
      <c r="C11659" s="885" t="s">
        <v>36138</v>
      </c>
      <c r="D11659" s="884" t="s">
        <v>28605</v>
      </c>
      <c r="E11659" s="884" t="s">
        <v>36406</v>
      </c>
      <c r="F11659" s="884" t="s">
        <v>36406</v>
      </c>
    </row>
    <row r="11660" customFormat="false" ht="15" hidden="false" customHeight="false" outlineLevel="0" collapsed="false">
      <c r="A11660" s="884" t="s">
        <v>28603</v>
      </c>
      <c r="B11660" s="884" t="n">
        <v>9909</v>
      </c>
      <c r="C11660" s="885" t="s">
        <v>36139</v>
      </c>
      <c r="D11660" s="884" t="s">
        <v>28605</v>
      </c>
      <c r="E11660" s="884" t="s">
        <v>36407</v>
      </c>
      <c r="F11660" s="884" t="s">
        <v>36407</v>
      </c>
    </row>
    <row r="11661" customFormat="false" ht="15" hidden="false" customHeight="false" outlineLevel="0" collapsed="false">
      <c r="A11661" s="884" t="s">
        <v>28603</v>
      </c>
      <c r="B11661" s="884" t="n">
        <v>9907</v>
      </c>
      <c r="C11661" s="885" t="s">
        <v>36141</v>
      </c>
      <c r="D11661" s="884" t="s">
        <v>28605</v>
      </c>
      <c r="E11661" s="884" t="s">
        <v>36408</v>
      </c>
      <c r="F11661" s="884" t="s">
        <v>36408</v>
      </c>
    </row>
    <row r="11662" customFormat="false" ht="23.25" hidden="false" customHeight="false" outlineLevel="0" collapsed="false">
      <c r="A11662" s="884" t="s">
        <v>28603</v>
      </c>
      <c r="B11662" s="884" t="n">
        <v>20973</v>
      </c>
      <c r="C11662" s="885" t="s">
        <v>36143</v>
      </c>
      <c r="D11662" s="884" t="s">
        <v>28605</v>
      </c>
      <c r="E11662" s="884" t="s">
        <v>17877</v>
      </c>
      <c r="F11662" s="884" t="s">
        <v>17877</v>
      </c>
    </row>
    <row r="11663" customFormat="false" ht="23.25" hidden="false" customHeight="false" outlineLevel="0" collapsed="false">
      <c r="A11663" s="884" t="s">
        <v>28603</v>
      </c>
      <c r="B11663" s="884" t="n">
        <v>20974</v>
      </c>
      <c r="C11663" s="885" t="s">
        <v>36144</v>
      </c>
      <c r="D11663" s="884" t="s">
        <v>28605</v>
      </c>
      <c r="E11663" s="884" t="s">
        <v>36409</v>
      </c>
      <c r="F11663" s="884" t="s">
        <v>36409</v>
      </c>
    </row>
    <row r="11664" customFormat="false" ht="15" hidden="false" customHeight="false" outlineLevel="0" collapsed="false">
      <c r="A11664" s="884" t="s">
        <v>28603</v>
      </c>
      <c r="B11664" s="884" t="n">
        <v>37989</v>
      </c>
      <c r="C11664" s="885" t="s">
        <v>36146</v>
      </c>
      <c r="D11664" s="884" t="s">
        <v>28605</v>
      </c>
      <c r="E11664" s="884" t="s">
        <v>16702</v>
      </c>
      <c r="F11664" s="884" t="s">
        <v>16702</v>
      </c>
    </row>
    <row r="11665" customFormat="false" ht="15" hidden="false" customHeight="false" outlineLevel="0" collapsed="false">
      <c r="A11665" s="884" t="s">
        <v>28603</v>
      </c>
      <c r="B11665" s="884" t="n">
        <v>37990</v>
      </c>
      <c r="C11665" s="885" t="s">
        <v>36147</v>
      </c>
      <c r="D11665" s="884" t="s">
        <v>28605</v>
      </c>
      <c r="E11665" s="884" t="s">
        <v>18701</v>
      </c>
      <c r="F11665" s="884" t="s">
        <v>18701</v>
      </c>
    </row>
    <row r="11666" customFormat="false" ht="15" hidden="false" customHeight="false" outlineLevel="0" collapsed="false">
      <c r="A11666" s="884" t="s">
        <v>28603</v>
      </c>
      <c r="B11666" s="884" t="n">
        <v>37991</v>
      </c>
      <c r="C11666" s="885" t="s">
        <v>36149</v>
      </c>
      <c r="D11666" s="884" t="s">
        <v>28605</v>
      </c>
      <c r="E11666" s="884" t="s">
        <v>24695</v>
      </c>
      <c r="F11666" s="884" t="s">
        <v>24695</v>
      </c>
    </row>
    <row r="11667" customFormat="false" ht="15" hidden="false" customHeight="false" outlineLevel="0" collapsed="false">
      <c r="A11667" s="884" t="s">
        <v>28603</v>
      </c>
      <c r="B11667" s="884" t="n">
        <v>37992</v>
      </c>
      <c r="C11667" s="885" t="s">
        <v>36150</v>
      </c>
      <c r="D11667" s="884" t="s">
        <v>28605</v>
      </c>
      <c r="E11667" s="884" t="s">
        <v>22114</v>
      </c>
      <c r="F11667" s="884" t="s">
        <v>22114</v>
      </c>
    </row>
    <row r="11668" customFormat="false" ht="15" hidden="false" customHeight="false" outlineLevel="0" collapsed="false">
      <c r="A11668" s="884" t="s">
        <v>28603</v>
      </c>
      <c r="B11668" s="884" t="n">
        <v>37993</v>
      </c>
      <c r="C11668" s="885" t="s">
        <v>36151</v>
      </c>
      <c r="D11668" s="884" t="s">
        <v>28605</v>
      </c>
      <c r="E11668" s="884" t="s">
        <v>12709</v>
      </c>
      <c r="F11668" s="884" t="s">
        <v>12709</v>
      </c>
    </row>
    <row r="11669" customFormat="false" ht="15" hidden="false" customHeight="false" outlineLevel="0" collapsed="false">
      <c r="A11669" s="884" t="s">
        <v>28603</v>
      </c>
      <c r="B11669" s="884" t="n">
        <v>37994</v>
      </c>
      <c r="C11669" s="885" t="s">
        <v>36152</v>
      </c>
      <c r="D11669" s="884" t="s">
        <v>28605</v>
      </c>
      <c r="E11669" s="884" t="s">
        <v>19607</v>
      </c>
      <c r="F11669" s="884" t="s">
        <v>19607</v>
      </c>
    </row>
    <row r="11670" customFormat="false" ht="15" hidden="false" customHeight="false" outlineLevel="0" collapsed="false">
      <c r="A11670" s="884" t="s">
        <v>28603</v>
      </c>
      <c r="B11670" s="884" t="n">
        <v>37995</v>
      </c>
      <c r="C11670" s="885" t="s">
        <v>36154</v>
      </c>
      <c r="D11670" s="884" t="s">
        <v>28605</v>
      </c>
      <c r="E11670" s="884" t="s">
        <v>36410</v>
      </c>
      <c r="F11670" s="884" t="s">
        <v>36410</v>
      </c>
    </row>
    <row r="11671" customFormat="false" ht="15" hidden="false" customHeight="false" outlineLevel="0" collapsed="false">
      <c r="A11671" s="884" t="s">
        <v>28603</v>
      </c>
      <c r="B11671" s="884" t="n">
        <v>37996</v>
      </c>
      <c r="C11671" s="885" t="s">
        <v>36156</v>
      </c>
      <c r="D11671" s="884" t="s">
        <v>28605</v>
      </c>
      <c r="E11671" s="884" t="s">
        <v>36411</v>
      </c>
      <c r="F11671" s="884" t="s">
        <v>36411</v>
      </c>
    </row>
    <row r="11672" customFormat="false" ht="15" hidden="false" customHeight="false" outlineLevel="0" collapsed="false">
      <c r="A11672" s="884" t="s">
        <v>28603</v>
      </c>
      <c r="B11672" s="884" t="n">
        <v>13883</v>
      </c>
      <c r="C11672" s="885" t="s">
        <v>36158</v>
      </c>
      <c r="D11672" s="884" t="s">
        <v>28605</v>
      </c>
      <c r="E11672" s="884" t="s">
        <v>36412</v>
      </c>
      <c r="F11672" s="884" t="s">
        <v>36412</v>
      </c>
    </row>
    <row r="11673" customFormat="false" ht="15" hidden="false" customHeight="false" outlineLevel="0" collapsed="false">
      <c r="A11673" s="884" t="s">
        <v>28603</v>
      </c>
      <c r="B11673" s="884" t="n">
        <v>38604</v>
      </c>
      <c r="C11673" s="885" t="s">
        <v>36160</v>
      </c>
      <c r="D11673" s="884" t="s">
        <v>28605</v>
      </c>
      <c r="E11673" s="884" t="s">
        <v>36413</v>
      </c>
      <c r="F11673" s="884" t="s">
        <v>36413</v>
      </c>
    </row>
    <row r="11674" customFormat="false" ht="23.25" hidden="false" customHeight="false" outlineLevel="0" collapsed="false">
      <c r="A11674" s="884" t="s">
        <v>28603</v>
      </c>
      <c r="B11674" s="884" t="n">
        <v>10601</v>
      </c>
      <c r="C11674" s="885" t="s">
        <v>36162</v>
      </c>
      <c r="D11674" s="884" t="s">
        <v>28605</v>
      </c>
      <c r="E11674" s="884" t="s">
        <v>36414</v>
      </c>
      <c r="F11674" s="884" t="s">
        <v>36414</v>
      </c>
    </row>
    <row r="11675" customFormat="false" ht="15" hidden="false" customHeight="false" outlineLevel="0" collapsed="false">
      <c r="A11675" s="884" t="s">
        <v>28603</v>
      </c>
      <c r="B11675" s="884" t="n">
        <v>26034</v>
      </c>
      <c r="C11675" s="885" t="s">
        <v>36164</v>
      </c>
      <c r="D11675" s="884" t="s">
        <v>28605</v>
      </c>
      <c r="E11675" s="884" t="s">
        <v>36415</v>
      </c>
      <c r="F11675" s="884" t="s">
        <v>36415</v>
      </c>
    </row>
    <row r="11676" customFormat="false" ht="15" hidden="false" customHeight="false" outlineLevel="0" collapsed="false">
      <c r="A11676" s="884" t="s">
        <v>28603</v>
      </c>
      <c r="B11676" s="884" t="n">
        <v>13894</v>
      </c>
      <c r="C11676" s="885" t="s">
        <v>36166</v>
      </c>
      <c r="D11676" s="884" t="s">
        <v>28605</v>
      </c>
      <c r="E11676" s="884" t="s">
        <v>36167</v>
      </c>
      <c r="F11676" s="884" t="s">
        <v>36167</v>
      </c>
    </row>
    <row r="11677" customFormat="false" ht="15" hidden="false" customHeight="false" outlineLevel="0" collapsed="false">
      <c r="A11677" s="884" t="s">
        <v>28603</v>
      </c>
      <c r="B11677" s="884" t="n">
        <v>13895</v>
      </c>
      <c r="C11677" s="885" t="s">
        <v>36168</v>
      </c>
      <c r="D11677" s="884" t="s">
        <v>28605</v>
      </c>
      <c r="E11677" s="884" t="s">
        <v>36169</v>
      </c>
      <c r="F11677" s="884" t="s">
        <v>36169</v>
      </c>
    </row>
    <row r="11678" customFormat="false" ht="15" hidden="false" customHeight="false" outlineLevel="0" collapsed="false">
      <c r="A11678" s="884" t="s">
        <v>28603</v>
      </c>
      <c r="B11678" s="884" t="n">
        <v>13892</v>
      </c>
      <c r="C11678" s="885" t="s">
        <v>36170</v>
      </c>
      <c r="D11678" s="884" t="s">
        <v>28605</v>
      </c>
      <c r="E11678" s="884" t="s">
        <v>36171</v>
      </c>
      <c r="F11678" s="884" t="s">
        <v>36171</v>
      </c>
    </row>
    <row r="11679" customFormat="false" ht="15" hidden="false" customHeight="false" outlineLevel="0" collapsed="false">
      <c r="A11679" s="884" t="s">
        <v>28603</v>
      </c>
      <c r="B11679" s="884" t="n">
        <v>9914</v>
      </c>
      <c r="C11679" s="885" t="s">
        <v>36172</v>
      </c>
      <c r="D11679" s="884" t="s">
        <v>28605</v>
      </c>
      <c r="E11679" s="884" t="s">
        <v>36173</v>
      </c>
      <c r="F11679" s="884" t="s">
        <v>36173</v>
      </c>
    </row>
    <row r="11680" customFormat="false" ht="23.25" hidden="false" customHeight="false" outlineLevel="0" collapsed="false">
      <c r="A11680" s="884" t="s">
        <v>28603</v>
      </c>
      <c r="B11680" s="884" t="n">
        <v>36485</v>
      </c>
      <c r="C11680" s="885" t="s">
        <v>36174</v>
      </c>
      <c r="D11680" s="884" t="s">
        <v>28605</v>
      </c>
      <c r="E11680" s="884" t="s">
        <v>36416</v>
      </c>
      <c r="F11680" s="884" t="s">
        <v>36416</v>
      </c>
    </row>
    <row r="11681" customFormat="false" ht="15" hidden="false" customHeight="false" outlineLevel="0" collapsed="false">
      <c r="A11681" s="884" t="s">
        <v>28603</v>
      </c>
      <c r="B11681" s="884" t="n">
        <v>9912</v>
      </c>
      <c r="C11681" s="885" t="s">
        <v>36176</v>
      </c>
      <c r="D11681" s="884" t="s">
        <v>28605</v>
      </c>
      <c r="E11681" s="884" t="s">
        <v>36417</v>
      </c>
      <c r="F11681" s="884" t="s">
        <v>36417</v>
      </c>
    </row>
    <row r="11682" customFormat="false" ht="23.25" hidden="false" customHeight="false" outlineLevel="0" collapsed="false">
      <c r="A11682" s="884" t="s">
        <v>28603</v>
      </c>
      <c r="B11682" s="884" t="n">
        <v>9921</v>
      </c>
      <c r="C11682" s="885" t="s">
        <v>36178</v>
      </c>
      <c r="D11682" s="884" t="s">
        <v>28605</v>
      </c>
      <c r="E11682" s="884" t="s">
        <v>36418</v>
      </c>
      <c r="F11682" s="884" t="s">
        <v>36418</v>
      </c>
    </row>
    <row r="11683" customFormat="false" ht="23.25" hidden="false" customHeight="false" outlineLevel="0" collapsed="false">
      <c r="A11683" s="884" t="s">
        <v>28603</v>
      </c>
      <c r="B11683" s="884" t="n">
        <v>21112</v>
      </c>
      <c r="C11683" s="885" t="s">
        <v>36180</v>
      </c>
      <c r="D11683" s="884" t="s">
        <v>28605</v>
      </c>
      <c r="E11683" s="884" t="s">
        <v>36419</v>
      </c>
      <c r="F11683" s="884" t="s">
        <v>36419</v>
      </c>
    </row>
    <row r="11684" customFormat="false" ht="15" hidden="false" customHeight="false" outlineLevel="0" collapsed="false">
      <c r="A11684" s="884" t="s">
        <v>28603</v>
      </c>
      <c r="B11684" s="884" t="n">
        <v>10228</v>
      </c>
      <c r="C11684" s="885" t="s">
        <v>36182</v>
      </c>
      <c r="D11684" s="884" t="s">
        <v>28605</v>
      </c>
      <c r="E11684" s="884" t="s">
        <v>36420</v>
      </c>
      <c r="F11684" s="884" t="s">
        <v>36420</v>
      </c>
    </row>
    <row r="11685" customFormat="false" ht="15" hidden="false" customHeight="false" outlineLevel="0" collapsed="false">
      <c r="A11685" s="884" t="s">
        <v>28603</v>
      </c>
      <c r="B11685" s="884" t="n">
        <v>11781</v>
      </c>
      <c r="C11685" s="885" t="s">
        <v>36183</v>
      </c>
      <c r="D11685" s="884" t="s">
        <v>28605</v>
      </c>
      <c r="E11685" s="884" t="s">
        <v>36421</v>
      </c>
      <c r="F11685" s="884" t="s">
        <v>36421</v>
      </c>
    </row>
    <row r="11686" customFormat="false" ht="15" hidden="false" customHeight="false" outlineLevel="0" collapsed="false">
      <c r="A11686" s="884" t="s">
        <v>28603</v>
      </c>
      <c r="B11686" s="884" t="n">
        <v>11746</v>
      </c>
      <c r="C11686" s="885" t="s">
        <v>36185</v>
      </c>
      <c r="D11686" s="884" t="s">
        <v>28605</v>
      </c>
      <c r="E11686" s="884" t="s">
        <v>36422</v>
      </c>
      <c r="F11686" s="884" t="s">
        <v>36422</v>
      </c>
    </row>
    <row r="11687" customFormat="false" ht="15" hidden="false" customHeight="false" outlineLevel="0" collapsed="false">
      <c r="A11687" s="884" t="s">
        <v>28603</v>
      </c>
      <c r="B11687" s="884" t="n">
        <v>11751</v>
      </c>
      <c r="C11687" s="885" t="s">
        <v>36187</v>
      </c>
      <c r="D11687" s="884" t="s">
        <v>28605</v>
      </c>
      <c r="E11687" s="884" t="s">
        <v>36423</v>
      </c>
      <c r="F11687" s="884" t="s">
        <v>36423</v>
      </c>
    </row>
    <row r="11688" customFormat="false" ht="15" hidden="false" customHeight="false" outlineLevel="0" collapsed="false">
      <c r="A11688" s="884" t="s">
        <v>28603</v>
      </c>
      <c r="B11688" s="884" t="n">
        <v>11750</v>
      </c>
      <c r="C11688" s="885" t="s">
        <v>36188</v>
      </c>
      <c r="D11688" s="884" t="s">
        <v>28605</v>
      </c>
      <c r="E11688" s="884" t="s">
        <v>26221</v>
      </c>
      <c r="F11688" s="884" t="s">
        <v>26221</v>
      </c>
    </row>
    <row r="11689" customFormat="false" ht="15" hidden="false" customHeight="false" outlineLevel="0" collapsed="false">
      <c r="A11689" s="884" t="s">
        <v>28603</v>
      </c>
      <c r="B11689" s="884" t="n">
        <v>11748</v>
      </c>
      <c r="C11689" s="885" t="s">
        <v>36189</v>
      </c>
      <c r="D11689" s="884" t="s">
        <v>28605</v>
      </c>
      <c r="E11689" s="884" t="s">
        <v>8508</v>
      </c>
      <c r="F11689" s="884" t="s">
        <v>8508</v>
      </c>
    </row>
    <row r="11690" customFormat="false" ht="15" hidden="false" customHeight="false" outlineLevel="0" collapsed="false">
      <c r="A11690" s="884" t="s">
        <v>28603</v>
      </c>
      <c r="B11690" s="884" t="n">
        <v>11747</v>
      </c>
      <c r="C11690" s="885" t="s">
        <v>36190</v>
      </c>
      <c r="D11690" s="884" t="s">
        <v>28605</v>
      </c>
      <c r="E11690" s="884" t="s">
        <v>36424</v>
      </c>
      <c r="F11690" s="884" t="s">
        <v>36424</v>
      </c>
    </row>
    <row r="11691" customFormat="false" ht="15" hidden="false" customHeight="false" outlineLevel="0" collapsed="false">
      <c r="A11691" s="884" t="s">
        <v>28603</v>
      </c>
      <c r="B11691" s="884" t="n">
        <v>11749</v>
      </c>
      <c r="C11691" s="885" t="s">
        <v>36192</v>
      </c>
      <c r="D11691" s="884" t="s">
        <v>28605</v>
      </c>
      <c r="E11691" s="884" t="s">
        <v>36425</v>
      </c>
      <c r="F11691" s="884" t="s">
        <v>36425</v>
      </c>
    </row>
    <row r="11692" customFormat="false" ht="15" hidden="false" customHeight="false" outlineLevel="0" collapsed="false">
      <c r="A11692" s="884" t="s">
        <v>28603</v>
      </c>
      <c r="B11692" s="884" t="n">
        <v>10236</v>
      </c>
      <c r="C11692" s="885" t="s">
        <v>36194</v>
      </c>
      <c r="D11692" s="884" t="s">
        <v>28605</v>
      </c>
      <c r="E11692" s="884" t="s">
        <v>36426</v>
      </c>
      <c r="F11692" s="884" t="s">
        <v>36426</v>
      </c>
    </row>
    <row r="11693" customFormat="false" ht="15" hidden="false" customHeight="false" outlineLevel="0" collapsed="false">
      <c r="A11693" s="884" t="s">
        <v>28603</v>
      </c>
      <c r="B11693" s="884" t="n">
        <v>10233</v>
      </c>
      <c r="C11693" s="885" t="s">
        <v>36195</v>
      </c>
      <c r="D11693" s="884" t="s">
        <v>28605</v>
      </c>
      <c r="E11693" s="884" t="s">
        <v>36427</v>
      </c>
      <c r="F11693" s="884" t="s">
        <v>36427</v>
      </c>
    </row>
    <row r="11694" customFormat="false" ht="15" hidden="false" customHeight="false" outlineLevel="0" collapsed="false">
      <c r="A11694" s="884" t="s">
        <v>28603</v>
      </c>
      <c r="B11694" s="884" t="n">
        <v>10234</v>
      </c>
      <c r="C11694" s="885" t="s">
        <v>36197</v>
      </c>
      <c r="D11694" s="884" t="s">
        <v>28605</v>
      </c>
      <c r="E11694" s="884" t="s">
        <v>19742</v>
      </c>
      <c r="F11694" s="884" t="s">
        <v>19742</v>
      </c>
    </row>
    <row r="11695" customFormat="false" ht="15" hidden="false" customHeight="false" outlineLevel="0" collapsed="false">
      <c r="A11695" s="884" t="s">
        <v>28603</v>
      </c>
      <c r="B11695" s="884" t="n">
        <v>10231</v>
      </c>
      <c r="C11695" s="885" t="s">
        <v>36199</v>
      </c>
      <c r="D11695" s="884" t="s">
        <v>28605</v>
      </c>
      <c r="E11695" s="884" t="s">
        <v>36428</v>
      </c>
      <c r="F11695" s="884" t="s">
        <v>36428</v>
      </c>
    </row>
    <row r="11696" customFormat="false" ht="15" hidden="false" customHeight="false" outlineLevel="0" collapsed="false">
      <c r="A11696" s="884" t="s">
        <v>28603</v>
      </c>
      <c r="B11696" s="884" t="n">
        <v>10232</v>
      </c>
      <c r="C11696" s="885" t="s">
        <v>36201</v>
      </c>
      <c r="D11696" s="884" t="s">
        <v>28605</v>
      </c>
      <c r="E11696" s="884" t="s">
        <v>36429</v>
      </c>
      <c r="F11696" s="884" t="s">
        <v>36429</v>
      </c>
    </row>
    <row r="11697" customFormat="false" ht="15" hidden="false" customHeight="false" outlineLevel="0" collapsed="false">
      <c r="A11697" s="884" t="s">
        <v>28603</v>
      </c>
      <c r="B11697" s="884" t="n">
        <v>10229</v>
      </c>
      <c r="C11697" s="885" t="s">
        <v>36203</v>
      </c>
      <c r="D11697" s="884" t="s">
        <v>28605</v>
      </c>
      <c r="E11697" s="884" t="s">
        <v>19757</v>
      </c>
      <c r="F11697" s="884" t="s">
        <v>19757</v>
      </c>
    </row>
    <row r="11698" customFormat="false" ht="15" hidden="false" customHeight="false" outlineLevel="0" collapsed="false">
      <c r="A11698" s="884" t="s">
        <v>28603</v>
      </c>
      <c r="B11698" s="884" t="n">
        <v>10235</v>
      </c>
      <c r="C11698" s="885" t="s">
        <v>36205</v>
      </c>
      <c r="D11698" s="884" t="s">
        <v>28605</v>
      </c>
      <c r="E11698" s="884" t="s">
        <v>21262</v>
      </c>
      <c r="F11698" s="884" t="s">
        <v>21262</v>
      </c>
    </row>
    <row r="11699" customFormat="false" ht="15" hidden="false" customHeight="false" outlineLevel="0" collapsed="false">
      <c r="A11699" s="884" t="s">
        <v>28603</v>
      </c>
      <c r="B11699" s="884" t="n">
        <v>10230</v>
      </c>
      <c r="C11699" s="885" t="s">
        <v>36207</v>
      </c>
      <c r="D11699" s="884" t="s">
        <v>28605</v>
      </c>
      <c r="E11699" s="884" t="s">
        <v>36430</v>
      </c>
      <c r="F11699" s="884" t="s">
        <v>36430</v>
      </c>
    </row>
    <row r="11700" customFormat="false" ht="23.25" hidden="false" customHeight="false" outlineLevel="0" collapsed="false">
      <c r="A11700" s="884" t="s">
        <v>28603</v>
      </c>
      <c r="B11700" s="884" t="n">
        <v>10409</v>
      </c>
      <c r="C11700" s="885" t="s">
        <v>36209</v>
      </c>
      <c r="D11700" s="884" t="s">
        <v>28605</v>
      </c>
      <c r="E11700" s="884" t="s">
        <v>36431</v>
      </c>
      <c r="F11700" s="884" t="s">
        <v>36431</v>
      </c>
    </row>
    <row r="11701" customFormat="false" ht="23.25" hidden="false" customHeight="false" outlineLevel="0" collapsed="false">
      <c r="A11701" s="884" t="s">
        <v>28603</v>
      </c>
      <c r="B11701" s="884" t="n">
        <v>10411</v>
      </c>
      <c r="C11701" s="885" t="s">
        <v>36211</v>
      </c>
      <c r="D11701" s="884" t="s">
        <v>28605</v>
      </c>
      <c r="E11701" s="884" t="s">
        <v>36432</v>
      </c>
      <c r="F11701" s="884" t="s">
        <v>36432</v>
      </c>
    </row>
    <row r="11702" customFormat="false" ht="23.25" hidden="false" customHeight="false" outlineLevel="0" collapsed="false">
      <c r="A11702" s="884" t="s">
        <v>28603</v>
      </c>
      <c r="B11702" s="884" t="n">
        <v>10404</v>
      </c>
      <c r="C11702" s="885" t="s">
        <v>36213</v>
      </c>
      <c r="D11702" s="884" t="s">
        <v>28605</v>
      </c>
      <c r="E11702" s="884" t="s">
        <v>33893</v>
      </c>
      <c r="F11702" s="884" t="s">
        <v>33893</v>
      </c>
    </row>
    <row r="11703" customFormat="false" ht="23.25" hidden="false" customHeight="false" outlineLevel="0" collapsed="false">
      <c r="A11703" s="884" t="s">
        <v>28603</v>
      </c>
      <c r="B11703" s="884" t="n">
        <v>10410</v>
      </c>
      <c r="C11703" s="885" t="s">
        <v>36214</v>
      </c>
      <c r="D11703" s="884" t="s">
        <v>28605</v>
      </c>
      <c r="E11703" s="884" t="s">
        <v>22829</v>
      </c>
      <c r="F11703" s="884" t="s">
        <v>22829</v>
      </c>
    </row>
    <row r="11704" customFormat="false" ht="23.25" hidden="false" customHeight="false" outlineLevel="0" collapsed="false">
      <c r="A11704" s="884" t="s">
        <v>28603</v>
      </c>
      <c r="B11704" s="884" t="n">
        <v>10405</v>
      </c>
      <c r="C11704" s="885" t="s">
        <v>36215</v>
      </c>
      <c r="D11704" s="884" t="s">
        <v>28605</v>
      </c>
      <c r="E11704" s="884" t="s">
        <v>34896</v>
      </c>
      <c r="F11704" s="884" t="s">
        <v>34896</v>
      </c>
    </row>
    <row r="11705" customFormat="false" ht="23.25" hidden="false" customHeight="false" outlineLevel="0" collapsed="false">
      <c r="A11705" s="884" t="s">
        <v>28603</v>
      </c>
      <c r="B11705" s="884" t="n">
        <v>10408</v>
      </c>
      <c r="C11705" s="885" t="s">
        <v>36217</v>
      </c>
      <c r="D11705" s="884" t="s">
        <v>28605</v>
      </c>
      <c r="E11705" s="884" t="s">
        <v>32887</v>
      </c>
      <c r="F11705" s="884" t="s">
        <v>32887</v>
      </c>
    </row>
    <row r="11706" customFormat="false" ht="23.25" hidden="false" customHeight="false" outlineLevel="0" collapsed="false">
      <c r="A11706" s="884" t="s">
        <v>28603</v>
      </c>
      <c r="B11706" s="884" t="n">
        <v>10412</v>
      </c>
      <c r="C11706" s="885" t="s">
        <v>36219</v>
      </c>
      <c r="D11706" s="884" t="s">
        <v>28605</v>
      </c>
      <c r="E11706" s="884" t="s">
        <v>36433</v>
      </c>
      <c r="F11706" s="884" t="s">
        <v>36433</v>
      </c>
    </row>
    <row r="11707" customFormat="false" ht="23.25" hidden="false" customHeight="false" outlineLevel="0" collapsed="false">
      <c r="A11707" s="884" t="s">
        <v>28603</v>
      </c>
      <c r="B11707" s="884" t="n">
        <v>10406</v>
      </c>
      <c r="C11707" s="885" t="s">
        <v>36220</v>
      </c>
      <c r="D11707" s="884" t="s">
        <v>28605</v>
      </c>
      <c r="E11707" s="884" t="s">
        <v>36434</v>
      </c>
      <c r="F11707" s="884" t="s">
        <v>36434</v>
      </c>
    </row>
    <row r="11708" customFormat="false" ht="23.25" hidden="false" customHeight="false" outlineLevel="0" collapsed="false">
      <c r="A11708" s="884" t="s">
        <v>28603</v>
      </c>
      <c r="B11708" s="884" t="n">
        <v>10407</v>
      </c>
      <c r="C11708" s="885" t="s">
        <v>36222</v>
      </c>
      <c r="D11708" s="884" t="s">
        <v>28605</v>
      </c>
      <c r="E11708" s="884" t="s">
        <v>36435</v>
      </c>
      <c r="F11708" s="884" t="s">
        <v>36435</v>
      </c>
    </row>
    <row r="11709" customFormat="false" ht="15" hidden="false" customHeight="false" outlineLevel="0" collapsed="false">
      <c r="A11709" s="884" t="s">
        <v>28603</v>
      </c>
      <c r="B11709" s="884" t="n">
        <v>10416</v>
      </c>
      <c r="C11709" s="885" t="s">
        <v>36224</v>
      </c>
      <c r="D11709" s="884" t="s">
        <v>28605</v>
      </c>
      <c r="E11709" s="884" t="s">
        <v>36436</v>
      </c>
      <c r="F11709" s="884" t="s">
        <v>36436</v>
      </c>
    </row>
    <row r="11710" customFormat="false" ht="15" hidden="false" customHeight="false" outlineLevel="0" collapsed="false">
      <c r="A11710" s="884" t="s">
        <v>28603</v>
      </c>
      <c r="B11710" s="884" t="n">
        <v>10419</v>
      </c>
      <c r="C11710" s="885" t="s">
        <v>36225</v>
      </c>
      <c r="D11710" s="884" t="s">
        <v>28605</v>
      </c>
      <c r="E11710" s="884" t="s">
        <v>36437</v>
      </c>
      <c r="F11710" s="884" t="s">
        <v>36437</v>
      </c>
    </row>
    <row r="11711" customFormat="false" ht="15" hidden="false" customHeight="false" outlineLevel="0" collapsed="false">
      <c r="A11711" s="884" t="s">
        <v>28603</v>
      </c>
      <c r="B11711" s="884" t="n">
        <v>21092</v>
      </c>
      <c r="C11711" s="885" t="s">
        <v>36226</v>
      </c>
      <c r="D11711" s="884" t="s">
        <v>28605</v>
      </c>
      <c r="E11711" s="884" t="s">
        <v>36438</v>
      </c>
      <c r="F11711" s="884" t="s">
        <v>36438</v>
      </c>
    </row>
    <row r="11712" customFormat="false" ht="15" hidden="false" customHeight="false" outlineLevel="0" collapsed="false">
      <c r="A11712" s="884" t="s">
        <v>28603</v>
      </c>
      <c r="B11712" s="884" t="n">
        <v>10418</v>
      </c>
      <c r="C11712" s="885" t="s">
        <v>36227</v>
      </c>
      <c r="D11712" s="884" t="s">
        <v>28605</v>
      </c>
      <c r="E11712" s="884" t="s">
        <v>26982</v>
      </c>
      <c r="F11712" s="884" t="s">
        <v>26982</v>
      </c>
    </row>
    <row r="11713" customFormat="false" ht="15" hidden="false" customHeight="false" outlineLevel="0" collapsed="false">
      <c r="A11713" s="884" t="s">
        <v>28603</v>
      </c>
      <c r="B11713" s="884" t="n">
        <v>12657</v>
      </c>
      <c r="C11713" s="885" t="s">
        <v>36229</v>
      </c>
      <c r="D11713" s="884" t="s">
        <v>28605</v>
      </c>
      <c r="E11713" s="884" t="s">
        <v>36439</v>
      </c>
      <c r="F11713" s="884" t="s">
        <v>36439</v>
      </c>
    </row>
    <row r="11714" customFormat="false" ht="15" hidden="false" customHeight="false" outlineLevel="0" collapsed="false">
      <c r="A11714" s="884" t="s">
        <v>28603</v>
      </c>
      <c r="B11714" s="884" t="n">
        <v>10417</v>
      </c>
      <c r="C11714" s="885" t="s">
        <v>36231</v>
      </c>
      <c r="D11714" s="884" t="s">
        <v>28605</v>
      </c>
      <c r="E11714" s="884" t="s">
        <v>36440</v>
      </c>
      <c r="F11714" s="884" t="s">
        <v>36440</v>
      </c>
    </row>
    <row r="11715" customFormat="false" ht="15" hidden="false" customHeight="false" outlineLevel="0" collapsed="false">
      <c r="A11715" s="884" t="s">
        <v>28603</v>
      </c>
      <c r="B11715" s="884" t="n">
        <v>10413</v>
      </c>
      <c r="C11715" s="885" t="s">
        <v>36233</v>
      </c>
      <c r="D11715" s="884" t="s">
        <v>28605</v>
      </c>
      <c r="E11715" s="884" t="s">
        <v>36441</v>
      </c>
      <c r="F11715" s="884" t="s">
        <v>36441</v>
      </c>
    </row>
    <row r="11716" customFormat="false" ht="15" hidden="false" customHeight="false" outlineLevel="0" collapsed="false">
      <c r="A11716" s="884" t="s">
        <v>28603</v>
      </c>
      <c r="B11716" s="884" t="n">
        <v>10414</v>
      </c>
      <c r="C11716" s="885" t="s">
        <v>36235</v>
      </c>
      <c r="D11716" s="884" t="s">
        <v>28605</v>
      </c>
      <c r="E11716" s="884" t="s">
        <v>36442</v>
      </c>
      <c r="F11716" s="884" t="s">
        <v>36442</v>
      </c>
    </row>
    <row r="11717" customFormat="false" ht="15" hidden="false" customHeight="false" outlineLevel="0" collapsed="false">
      <c r="A11717" s="884" t="s">
        <v>28603</v>
      </c>
      <c r="B11717" s="884" t="n">
        <v>10415</v>
      </c>
      <c r="C11717" s="885" t="s">
        <v>36237</v>
      </c>
      <c r="D11717" s="884" t="s">
        <v>28605</v>
      </c>
      <c r="E11717" s="884" t="s">
        <v>36443</v>
      </c>
      <c r="F11717" s="884" t="s">
        <v>36443</v>
      </c>
    </row>
    <row r="11718" customFormat="false" ht="15" hidden="false" customHeight="false" outlineLevel="0" collapsed="false">
      <c r="A11718" s="884" t="s">
        <v>28603</v>
      </c>
      <c r="B11718" s="884" t="n">
        <v>38643</v>
      </c>
      <c r="C11718" s="885" t="s">
        <v>36239</v>
      </c>
      <c r="D11718" s="884" t="s">
        <v>28605</v>
      </c>
      <c r="E11718" s="884" t="s">
        <v>32874</v>
      </c>
      <c r="F11718" s="884" t="s">
        <v>32874</v>
      </c>
    </row>
    <row r="11719" customFormat="false" ht="15" hidden="false" customHeight="false" outlineLevel="0" collapsed="false">
      <c r="A11719" s="884" t="s">
        <v>28603</v>
      </c>
      <c r="B11719" s="884" t="n">
        <v>6157</v>
      </c>
      <c r="C11719" s="885" t="s">
        <v>36240</v>
      </c>
      <c r="D11719" s="884" t="s">
        <v>28605</v>
      </c>
      <c r="E11719" s="884" t="s">
        <v>36444</v>
      </c>
      <c r="F11719" s="884" t="s">
        <v>36444</v>
      </c>
    </row>
    <row r="11720" customFormat="false" ht="15" hidden="false" customHeight="false" outlineLevel="0" collapsed="false">
      <c r="A11720" s="884" t="s">
        <v>28603</v>
      </c>
      <c r="B11720" s="884" t="n">
        <v>37588</v>
      </c>
      <c r="C11720" s="885" t="s">
        <v>36242</v>
      </c>
      <c r="D11720" s="884" t="s">
        <v>28605</v>
      </c>
      <c r="E11720" s="884" t="s">
        <v>36445</v>
      </c>
      <c r="F11720" s="884" t="s">
        <v>36445</v>
      </c>
    </row>
    <row r="11721" customFormat="false" ht="15" hidden="false" customHeight="false" outlineLevel="0" collapsed="false">
      <c r="A11721" s="884" t="s">
        <v>28603</v>
      </c>
      <c r="B11721" s="884" t="n">
        <v>6152</v>
      </c>
      <c r="C11721" s="885" t="s">
        <v>36243</v>
      </c>
      <c r="D11721" s="884" t="s">
        <v>28605</v>
      </c>
      <c r="E11721" s="884" t="s">
        <v>17087</v>
      </c>
      <c r="F11721" s="884" t="s">
        <v>17087</v>
      </c>
    </row>
    <row r="11722" customFormat="false" ht="15" hidden="false" customHeight="false" outlineLevel="0" collapsed="false">
      <c r="A11722" s="884" t="s">
        <v>28603</v>
      </c>
      <c r="B11722" s="884" t="n">
        <v>6158</v>
      </c>
      <c r="C11722" s="885" t="s">
        <v>36244</v>
      </c>
      <c r="D11722" s="884" t="s">
        <v>28605</v>
      </c>
      <c r="E11722" s="884" t="s">
        <v>9878</v>
      </c>
      <c r="F11722" s="884" t="s">
        <v>9878</v>
      </c>
    </row>
    <row r="11723" customFormat="false" ht="15" hidden="false" customHeight="false" outlineLevel="0" collapsed="false">
      <c r="A11723" s="884" t="s">
        <v>28603</v>
      </c>
      <c r="B11723" s="884" t="n">
        <v>6153</v>
      </c>
      <c r="C11723" s="885" t="s">
        <v>36245</v>
      </c>
      <c r="D11723" s="884" t="s">
        <v>28605</v>
      </c>
      <c r="E11723" s="884" t="s">
        <v>10400</v>
      </c>
      <c r="F11723" s="884" t="s">
        <v>10400</v>
      </c>
    </row>
    <row r="11724" customFormat="false" ht="15" hidden="false" customHeight="false" outlineLevel="0" collapsed="false">
      <c r="A11724" s="884" t="s">
        <v>28603</v>
      </c>
      <c r="B11724" s="884" t="n">
        <v>6156</v>
      </c>
      <c r="C11724" s="885" t="s">
        <v>36246</v>
      </c>
      <c r="D11724" s="884" t="s">
        <v>28605</v>
      </c>
      <c r="E11724" s="884" t="s">
        <v>23065</v>
      </c>
      <c r="F11724" s="884" t="s">
        <v>23065</v>
      </c>
    </row>
    <row r="11725" customFormat="false" ht="15" hidden="false" customHeight="false" outlineLevel="0" collapsed="false">
      <c r="A11725" s="884" t="s">
        <v>28603</v>
      </c>
      <c r="B11725" s="884" t="n">
        <v>6154</v>
      </c>
      <c r="C11725" s="885" t="s">
        <v>36247</v>
      </c>
      <c r="D11725" s="884" t="s">
        <v>28605</v>
      </c>
      <c r="E11725" s="884" t="s">
        <v>35123</v>
      </c>
      <c r="F11725" s="884" t="s">
        <v>35123</v>
      </c>
    </row>
    <row r="11726" customFormat="false" ht="15" hidden="false" customHeight="false" outlineLevel="0" collapsed="false">
      <c r="A11726" s="884" t="s">
        <v>28603</v>
      </c>
      <c r="B11726" s="884" t="n">
        <v>6155</v>
      </c>
      <c r="C11726" s="885" t="s">
        <v>36248</v>
      </c>
      <c r="D11726" s="884" t="s">
        <v>28605</v>
      </c>
      <c r="E11726" s="884" t="s">
        <v>14994</v>
      </c>
      <c r="F11726" s="884" t="s">
        <v>14994</v>
      </c>
    </row>
    <row r="11727" customFormat="false" ht="15" hidden="false" customHeight="false" outlineLevel="0" collapsed="false">
      <c r="A11727" s="884" t="s">
        <v>28603</v>
      </c>
      <c r="B11727" s="884" t="n">
        <v>3115</v>
      </c>
      <c r="C11727" s="885" t="s">
        <v>36249</v>
      </c>
      <c r="D11727" s="884" t="s">
        <v>28605</v>
      </c>
      <c r="E11727" s="884" t="s">
        <v>11623</v>
      </c>
      <c r="F11727" s="884" t="s">
        <v>11623</v>
      </c>
    </row>
    <row r="11728" customFormat="false" ht="15" hidden="false" customHeight="false" outlineLevel="0" collapsed="false">
      <c r="A11728" s="884" t="s">
        <v>28603</v>
      </c>
      <c r="B11728" s="884" t="n">
        <v>3116</v>
      </c>
      <c r="C11728" s="885" t="s">
        <v>36250</v>
      </c>
      <c r="D11728" s="884" t="s">
        <v>28605</v>
      </c>
      <c r="E11728" s="884" t="s">
        <v>17246</v>
      </c>
      <c r="F11728" s="884" t="s">
        <v>17246</v>
      </c>
    </row>
    <row r="11729" customFormat="false" ht="15" hidden="false" customHeight="false" outlineLevel="0" collapsed="false">
      <c r="A11729" s="884" t="s">
        <v>28603</v>
      </c>
      <c r="B11729" s="884" t="n">
        <v>38166</v>
      </c>
      <c r="C11729" s="885" t="s">
        <v>36251</v>
      </c>
      <c r="D11729" s="884" t="s">
        <v>28605</v>
      </c>
      <c r="E11729" s="884" t="s">
        <v>20197</v>
      </c>
      <c r="F11729" s="884" t="s">
        <v>20197</v>
      </c>
    </row>
    <row r="11730" customFormat="false" ht="15" hidden="false" customHeight="false" outlineLevel="0" collapsed="false">
      <c r="A11730" s="884" t="s">
        <v>28603</v>
      </c>
      <c r="B11730" s="884" t="n">
        <v>38108</v>
      </c>
      <c r="C11730" s="885" t="s">
        <v>36252</v>
      </c>
      <c r="D11730" s="884" t="s">
        <v>28605</v>
      </c>
      <c r="E11730" s="884" t="s">
        <v>36446</v>
      </c>
      <c r="F11730" s="884" t="s">
        <v>36446</v>
      </c>
    </row>
    <row r="11731" customFormat="false" ht="23.25" hidden="false" customHeight="false" outlineLevel="0" collapsed="false">
      <c r="A11731" s="884" t="s">
        <v>28603</v>
      </c>
      <c r="B11731" s="884" t="n">
        <v>38087</v>
      </c>
      <c r="C11731" s="885" t="s">
        <v>36254</v>
      </c>
      <c r="D11731" s="884" t="s">
        <v>28605</v>
      </c>
      <c r="E11731" s="884" t="s">
        <v>10195</v>
      </c>
      <c r="F11731" s="884" t="s">
        <v>10195</v>
      </c>
    </row>
    <row r="11732" customFormat="false" ht="15" hidden="false" customHeight="false" outlineLevel="0" collapsed="false">
      <c r="A11732" s="884" t="s">
        <v>28603</v>
      </c>
      <c r="B11732" s="884" t="n">
        <v>38109</v>
      </c>
      <c r="C11732" s="885" t="s">
        <v>36255</v>
      </c>
      <c r="D11732" s="884" t="s">
        <v>28605</v>
      </c>
      <c r="E11732" s="884" t="s">
        <v>36447</v>
      </c>
      <c r="F11732" s="884" t="s">
        <v>36447</v>
      </c>
    </row>
    <row r="11733" customFormat="false" ht="23.25" hidden="false" customHeight="false" outlineLevel="0" collapsed="false">
      <c r="A11733" s="884" t="s">
        <v>28603</v>
      </c>
      <c r="B11733" s="884" t="n">
        <v>38088</v>
      </c>
      <c r="C11733" s="885" t="s">
        <v>36257</v>
      </c>
      <c r="D11733" s="884" t="s">
        <v>28605</v>
      </c>
      <c r="E11733" s="884" t="s">
        <v>24757</v>
      </c>
      <c r="F11733" s="884" t="s">
        <v>24757</v>
      </c>
    </row>
    <row r="11734" customFormat="false" ht="15" hidden="false" customHeight="false" outlineLevel="0" collapsed="false">
      <c r="A11734" s="884" t="s">
        <v>28603</v>
      </c>
      <c r="B11734" s="884" t="n">
        <v>38110</v>
      </c>
      <c r="C11734" s="885" t="s">
        <v>36259</v>
      </c>
      <c r="D11734" s="884" t="s">
        <v>28605</v>
      </c>
      <c r="E11734" s="884" t="s">
        <v>36448</v>
      </c>
      <c r="F11734" s="884" t="s">
        <v>36448</v>
      </c>
    </row>
    <row r="11735" customFormat="false" ht="23.25" hidden="false" customHeight="false" outlineLevel="0" collapsed="false">
      <c r="A11735" s="884" t="s">
        <v>28603</v>
      </c>
      <c r="B11735" s="884" t="n">
        <v>38089</v>
      </c>
      <c r="C11735" s="885" t="s">
        <v>36260</v>
      </c>
      <c r="D11735" s="884" t="s">
        <v>28605</v>
      </c>
      <c r="E11735" s="884" t="s">
        <v>15337</v>
      </c>
      <c r="F11735" s="884" t="s">
        <v>15337</v>
      </c>
    </row>
    <row r="11736" customFormat="false" ht="15" hidden="false" customHeight="false" outlineLevel="0" collapsed="false">
      <c r="A11736" s="884" t="s">
        <v>28603</v>
      </c>
      <c r="B11736" s="884" t="n">
        <v>38111</v>
      </c>
      <c r="C11736" s="885" t="s">
        <v>36261</v>
      </c>
      <c r="D11736" s="884" t="s">
        <v>28605</v>
      </c>
      <c r="E11736" s="884" t="s">
        <v>21949</v>
      </c>
      <c r="F11736" s="884" t="s">
        <v>21949</v>
      </c>
    </row>
    <row r="11737" customFormat="false" ht="23.25" hidden="false" customHeight="false" outlineLevel="0" collapsed="false">
      <c r="A11737" s="884" t="s">
        <v>28603</v>
      </c>
      <c r="B11737" s="884" t="n">
        <v>38090</v>
      </c>
      <c r="C11737" s="885" t="s">
        <v>36263</v>
      </c>
      <c r="D11737" s="884" t="s">
        <v>28605</v>
      </c>
      <c r="E11737" s="884" t="s">
        <v>36449</v>
      </c>
      <c r="F11737" s="884" t="s">
        <v>36449</v>
      </c>
    </row>
    <row r="11738" customFormat="false" ht="15" hidden="false" customHeight="false" outlineLevel="0" collapsed="false">
      <c r="A11738" s="884" t="s">
        <v>28603</v>
      </c>
      <c r="B11738" s="884" t="n">
        <v>11786</v>
      </c>
      <c r="C11738" s="885" t="s">
        <v>36264</v>
      </c>
      <c r="D11738" s="884" t="s">
        <v>28605</v>
      </c>
      <c r="E11738" s="884" t="s">
        <v>36450</v>
      </c>
      <c r="F11738" s="884" t="s">
        <v>36450</v>
      </c>
    </row>
    <row r="11739" customFormat="false" ht="15" hidden="false" customHeight="false" outlineLevel="0" collapsed="false">
      <c r="A11739" s="884" t="s">
        <v>28603</v>
      </c>
      <c r="B11739" s="884" t="n">
        <v>13726</v>
      </c>
      <c r="C11739" s="885" t="s">
        <v>36266</v>
      </c>
      <c r="D11739" s="884" t="s">
        <v>28605</v>
      </c>
      <c r="E11739" s="884" t="s">
        <v>36451</v>
      </c>
      <c r="F11739" s="884" t="s">
        <v>36451</v>
      </c>
    </row>
    <row r="11740" customFormat="false" ht="15" hidden="false" customHeight="false" outlineLevel="0" collapsed="false">
      <c r="A11740" s="884" t="s">
        <v>28603</v>
      </c>
      <c r="B11740" s="884" t="n">
        <v>38400</v>
      </c>
      <c r="C11740" s="885" t="s">
        <v>36268</v>
      </c>
      <c r="D11740" s="884" t="s">
        <v>28605</v>
      </c>
      <c r="E11740" s="884" t="s">
        <v>19898</v>
      </c>
      <c r="F11740" s="884" t="s">
        <v>19898</v>
      </c>
    </row>
    <row r="11741" customFormat="false" ht="15" hidden="false" customHeight="false" outlineLevel="0" collapsed="false">
      <c r="A11741" s="884" t="s">
        <v>28603</v>
      </c>
      <c r="B11741" s="884" t="n">
        <v>12627</v>
      </c>
      <c r="C11741" s="885" t="s">
        <v>36269</v>
      </c>
      <c r="D11741" s="884" t="s">
        <v>28605</v>
      </c>
      <c r="E11741" s="884" t="s">
        <v>11509</v>
      </c>
      <c r="F11741" s="884" t="s">
        <v>11509</v>
      </c>
    </row>
    <row r="11742" customFormat="false" ht="15" hidden="false" customHeight="false" outlineLevel="0" collapsed="false">
      <c r="A11742" s="884" t="s">
        <v>28603</v>
      </c>
      <c r="B11742" s="884" t="n">
        <v>6138</v>
      </c>
      <c r="C11742" s="885" t="s">
        <v>36270</v>
      </c>
      <c r="D11742" s="884" t="s">
        <v>28605</v>
      </c>
      <c r="E11742" s="884" t="s">
        <v>9972</v>
      </c>
      <c r="F11742" s="884" t="s">
        <v>9972</v>
      </c>
    </row>
    <row r="11743" customFormat="false" ht="15" hidden="false" customHeight="false" outlineLevel="0" collapsed="false">
      <c r="A11743" s="884" t="s">
        <v>28603</v>
      </c>
      <c r="B11743" s="884" t="n">
        <v>39996</v>
      </c>
      <c r="C11743" s="885" t="s">
        <v>36271</v>
      </c>
      <c r="D11743" s="884" t="s">
        <v>28683</v>
      </c>
      <c r="E11743" s="884" t="s">
        <v>23391</v>
      </c>
      <c r="F11743" s="884" t="s">
        <v>23391</v>
      </c>
    </row>
    <row r="11744" customFormat="false" ht="15" hidden="false" customHeight="false" outlineLevel="0" collapsed="false">
      <c r="A11744" s="884" t="s">
        <v>28603</v>
      </c>
      <c r="B11744" s="884" t="n">
        <v>10478</v>
      </c>
      <c r="C11744" s="885" t="s">
        <v>36272</v>
      </c>
      <c r="D11744" s="884" t="s">
        <v>28692</v>
      </c>
      <c r="E11744" s="884" t="s">
        <v>20965</v>
      </c>
      <c r="F11744" s="884" t="s">
        <v>20965</v>
      </c>
    </row>
    <row r="11745" customFormat="false" ht="15" hidden="false" customHeight="false" outlineLevel="0" collapsed="false">
      <c r="A11745" s="884" t="s">
        <v>28603</v>
      </c>
      <c r="B11745" s="884" t="n">
        <v>40514</v>
      </c>
      <c r="C11745" s="885" t="s">
        <v>36273</v>
      </c>
      <c r="D11745" s="884" t="s">
        <v>28692</v>
      </c>
      <c r="E11745" s="884" t="s">
        <v>36452</v>
      </c>
      <c r="F11745" s="884" t="s">
        <v>36452</v>
      </c>
    </row>
    <row r="11746" customFormat="false" ht="15" hidden="false" customHeight="false" outlineLevel="0" collapsed="false">
      <c r="A11746" s="884" t="s">
        <v>28603</v>
      </c>
      <c r="B11746" s="884" t="n">
        <v>10475</v>
      </c>
      <c r="C11746" s="885" t="s">
        <v>36274</v>
      </c>
      <c r="D11746" s="884" t="s">
        <v>28692</v>
      </c>
      <c r="E11746" s="884" t="s">
        <v>20418</v>
      </c>
      <c r="F11746" s="884" t="s">
        <v>20418</v>
      </c>
    </row>
    <row r="11747" customFormat="false" ht="15" hidden="false" customHeight="false" outlineLevel="0" collapsed="false">
      <c r="A11747" s="884" t="s">
        <v>28603</v>
      </c>
      <c r="B11747" s="884" t="n">
        <v>10481</v>
      </c>
      <c r="C11747" s="885" t="s">
        <v>36275</v>
      </c>
      <c r="D11747" s="884" t="s">
        <v>28692</v>
      </c>
      <c r="E11747" s="884" t="s">
        <v>9145</v>
      </c>
      <c r="F11747" s="884" t="s">
        <v>9145</v>
      </c>
    </row>
    <row r="11748" customFormat="false" ht="15" hidden="false" customHeight="false" outlineLevel="0" collapsed="false">
      <c r="A11748" s="884" t="s">
        <v>28603</v>
      </c>
      <c r="B11748" s="884" t="n">
        <v>4031</v>
      </c>
      <c r="C11748" s="885" t="s">
        <v>36276</v>
      </c>
      <c r="D11748" s="884" t="s">
        <v>28617</v>
      </c>
      <c r="E11748" s="884" t="s">
        <v>31508</v>
      </c>
      <c r="F11748" s="884" t="s">
        <v>31508</v>
      </c>
    </row>
    <row r="11749" customFormat="false" ht="15" hidden="false" customHeight="false" outlineLevel="0" collapsed="false">
      <c r="A11749" s="884" t="s">
        <v>28603</v>
      </c>
      <c r="B11749" s="884" t="n">
        <v>4030</v>
      </c>
      <c r="C11749" s="885" t="s">
        <v>36277</v>
      </c>
      <c r="D11749" s="884" t="s">
        <v>28617</v>
      </c>
      <c r="E11749" s="884" t="s">
        <v>21959</v>
      </c>
      <c r="F11749" s="884" t="s">
        <v>21959</v>
      </c>
    </row>
    <row r="11750" customFormat="false" ht="15" hidden="false" customHeight="false" outlineLevel="0" collapsed="false">
      <c r="A11750" s="884" t="s">
        <v>28603</v>
      </c>
      <c r="B11750" s="884" t="n">
        <v>39399</v>
      </c>
      <c r="C11750" s="885" t="s">
        <v>36278</v>
      </c>
      <c r="D11750" s="884" t="s">
        <v>28605</v>
      </c>
      <c r="E11750" s="884" t="s">
        <v>36279</v>
      </c>
      <c r="F11750" s="884" t="s">
        <v>36279</v>
      </c>
    </row>
    <row r="11751" customFormat="false" ht="15" hidden="false" customHeight="false" outlineLevel="0" collapsed="false">
      <c r="A11751" s="884" t="s">
        <v>28603</v>
      </c>
      <c r="B11751" s="884" t="n">
        <v>39400</v>
      </c>
      <c r="C11751" s="885" t="s">
        <v>36280</v>
      </c>
      <c r="D11751" s="884" t="s">
        <v>28605</v>
      </c>
      <c r="E11751" s="884" t="s">
        <v>36281</v>
      </c>
      <c r="F11751" s="884" t="s">
        <v>36281</v>
      </c>
    </row>
    <row r="11752" customFormat="false" ht="15" hidden="false" customHeight="false" outlineLevel="0" collapsed="false">
      <c r="A11752" s="884" t="s">
        <v>28603</v>
      </c>
      <c r="B11752" s="884" t="n">
        <v>39401</v>
      </c>
      <c r="C11752" s="885" t="s">
        <v>36282</v>
      </c>
      <c r="D11752" s="884" t="s">
        <v>28605</v>
      </c>
      <c r="E11752" s="884" t="s">
        <v>36283</v>
      </c>
      <c r="F11752" s="884" t="s">
        <v>36283</v>
      </c>
    </row>
    <row r="11753" customFormat="false" ht="15" hidden="false" customHeight="false" outlineLevel="0" collapsed="false">
      <c r="A11753" s="884" t="s">
        <v>28603</v>
      </c>
      <c r="B11753" s="884" t="n">
        <v>11652</v>
      </c>
      <c r="C11753" s="885" t="s">
        <v>36284</v>
      </c>
      <c r="D11753" s="884" t="s">
        <v>28605</v>
      </c>
      <c r="E11753" s="884" t="s">
        <v>36285</v>
      </c>
      <c r="F11753" s="884" t="s">
        <v>36285</v>
      </c>
    </row>
    <row r="11754" customFormat="false" ht="15" hidden="false" customHeight="false" outlineLevel="0" collapsed="false">
      <c r="A11754" s="884" t="s">
        <v>28603</v>
      </c>
      <c r="B11754" s="884" t="n">
        <v>13896</v>
      </c>
      <c r="C11754" s="885" t="s">
        <v>36286</v>
      </c>
      <c r="D11754" s="884" t="s">
        <v>28605</v>
      </c>
      <c r="E11754" s="884" t="s">
        <v>36287</v>
      </c>
      <c r="F11754" s="884" t="s">
        <v>36287</v>
      </c>
    </row>
    <row r="11755" customFormat="false" ht="15" hidden="false" customHeight="false" outlineLevel="0" collapsed="false">
      <c r="A11755" s="884" t="s">
        <v>28603</v>
      </c>
      <c r="B11755" s="884" t="n">
        <v>13475</v>
      </c>
      <c r="C11755" s="885" t="s">
        <v>36288</v>
      </c>
      <c r="D11755" s="884" t="s">
        <v>28605</v>
      </c>
      <c r="E11755" s="884" t="s">
        <v>36289</v>
      </c>
      <c r="F11755" s="884" t="s">
        <v>36289</v>
      </c>
    </row>
    <row r="11756" customFormat="false" ht="15" hidden="false" customHeight="false" outlineLevel="0" collapsed="false">
      <c r="A11756" s="884" t="s">
        <v>28603</v>
      </c>
      <c r="B11756" s="884" t="n">
        <v>25971</v>
      </c>
      <c r="C11756" s="885" t="s">
        <v>36290</v>
      </c>
      <c r="D11756" s="884" t="s">
        <v>28605</v>
      </c>
      <c r="E11756" s="884" t="s">
        <v>36453</v>
      </c>
      <c r="F11756" s="884" t="s">
        <v>36453</v>
      </c>
    </row>
    <row r="11757" customFormat="false" ht="15" hidden="false" customHeight="false" outlineLevel="0" collapsed="false">
      <c r="A11757" s="884" t="s">
        <v>28603</v>
      </c>
      <c r="B11757" s="884" t="n">
        <v>25970</v>
      </c>
      <c r="C11757" s="885" t="s">
        <v>36292</v>
      </c>
      <c r="D11757" s="884" t="s">
        <v>28605</v>
      </c>
      <c r="E11757" s="884" t="s">
        <v>36454</v>
      </c>
      <c r="F11757" s="884" t="s">
        <v>36454</v>
      </c>
    </row>
    <row r="11758" customFormat="false" ht="15" hidden="false" customHeight="false" outlineLevel="0" collapsed="false">
      <c r="A11758" s="884" t="s">
        <v>28603</v>
      </c>
      <c r="B11758" s="884" t="n">
        <v>13476</v>
      </c>
      <c r="C11758" s="885" t="s">
        <v>36294</v>
      </c>
      <c r="D11758" s="884" t="s">
        <v>28605</v>
      </c>
      <c r="E11758" s="884" t="s">
        <v>36455</v>
      </c>
      <c r="F11758" s="884" t="s">
        <v>36455</v>
      </c>
    </row>
    <row r="11759" customFormat="false" ht="15" hidden="false" customHeight="false" outlineLevel="0" collapsed="false">
      <c r="A11759" s="884" t="s">
        <v>28603</v>
      </c>
      <c r="B11759" s="884" t="n">
        <v>10488</v>
      </c>
      <c r="C11759" s="885" t="s">
        <v>36296</v>
      </c>
      <c r="D11759" s="884" t="s">
        <v>28605</v>
      </c>
      <c r="E11759" s="884" t="s">
        <v>36456</v>
      </c>
      <c r="F11759" s="884" t="s">
        <v>36456</v>
      </c>
    </row>
    <row r="11760" customFormat="false" ht="23.25" hidden="false" customHeight="false" outlineLevel="0" collapsed="false">
      <c r="A11760" s="884" t="s">
        <v>28603</v>
      </c>
      <c r="B11760" s="884" t="n">
        <v>13606</v>
      </c>
      <c r="C11760" s="885" t="s">
        <v>36298</v>
      </c>
      <c r="D11760" s="884" t="s">
        <v>28605</v>
      </c>
      <c r="E11760" s="884" t="s">
        <v>36457</v>
      </c>
      <c r="F11760" s="884" t="s">
        <v>36457</v>
      </c>
    </row>
    <row r="11761" customFormat="false" ht="15" hidden="false" customHeight="false" outlineLevel="0" collapsed="false">
      <c r="A11761" s="884" t="s">
        <v>28603</v>
      </c>
      <c r="B11761" s="884" t="n">
        <v>10489</v>
      </c>
      <c r="C11761" s="885" t="s">
        <v>36300</v>
      </c>
      <c r="D11761" s="884" t="s">
        <v>28608</v>
      </c>
      <c r="E11761" s="884" t="s">
        <v>10747</v>
      </c>
      <c r="F11761" s="884" t="s">
        <v>17368</v>
      </c>
    </row>
    <row r="11762" customFormat="false" ht="15" hidden="false" customHeight="false" outlineLevel="0" collapsed="false">
      <c r="A11762" s="884" t="s">
        <v>28603</v>
      </c>
      <c r="B11762" s="884" t="n">
        <v>41073</v>
      </c>
      <c r="C11762" s="885" t="s">
        <v>36301</v>
      </c>
      <c r="D11762" s="884" t="s">
        <v>28853</v>
      </c>
      <c r="E11762" s="884" t="s">
        <v>36458</v>
      </c>
      <c r="F11762" s="884" t="s">
        <v>36459</v>
      </c>
    </row>
    <row r="11763" customFormat="false" ht="15" hidden="false" customHeight="false" outlineLevel="0" collapsed="false">
      <c r="A11763" s="884" t="s">
        <v>28603</v>
      </c>
      <c r="B11763" s="884" t="n">
        <v>34391</v>
      </c>
      <c r="C11763" s="885" t="s">
        <v>36304</v>
      </c>
      <c r="D11763" s="884" t="s">
        <v>28617</v>
      </c>
      <c r="E11763" s="884" t="s">
        <v>36460</v>
      </c>
      <c r="F11763" s="884" t="s">
        <v>36460</v>
      </c>
    </row>
    <row r="11764" customFormat="false" ht="15" hidden="false" customHeight="false" outlineLevel="0" collapsed="false">
      <c r="A11764" s="884" t="s">
        <v>28603</v>
      </c>
      <c r="B11764" s="884" t="n">
        <v>10496</v>
      </c>
      <c r="C11764" s="885" t="s">
        <v>36306</v>
      </c>
      <c r="D11764" s="884" t="s">
        <v>28617</v>
      </c>
      <c r="E11764" s="884" t="s">
        <v>36461</v>
      </c>
      <c r="F11764" s="884" t="s">
        <v>36461</v>
      </c>
    </row>
    <row r="11765" customFormat="false" ht="15" hidden="false" customHeight="false" outlineLevel="0" collapsed="false">
      <c r="A11765" s="884" t="s">
        <v>28603</v>
      </c>
      <c r="B11765" s="884" t="n">
        <v>10497</v>
      </c>
      <c r="C11765" s="885" t="s">
        <v>36308</v>
      </c>
      <c r="D11765" s="884" t="s">
        <v>28617</v>
      </c>
      <c r="E11765" s="884" t="s">
        <v>36462</v>
      </c>
      <c r="F11765" s="884" t="s">
        <v>36462</v>
      </c>
    </row>
    <row r="11766" customFormat="false" ht="15" hidden="false" customHeight="false" outlineLevel="0" collapsed="false">
      <c r="A11766" s="884" t="s">
        <v>28603</v>
      </c>
      <c r="B11766" s="884" t="n">
        <v>10504</v>
      </c>
      <c r="C11766" s="885" t="s">
        <v>36310</v>
      </c>
      <c r="D11766" s="884" t="s">
        <v>28617</v>
      </c>
      <c r="E11766" s="884" t="s">
        <v>36463</v>
      </c>
      <c r="F11766" s="884" t="s">
        <v>36463</v>
      </c>
    </row>
    <row r="11767" customFormat="false" ht="15" hidden="false" customHeight="false" outlineLevel="0" collapsed="false">
      <c r="A11767" s="884" t="s">
        <v>28603</v>
      </c>
      <c r="B11767" s="884" t="n">
        <v>34390</v>
      </c>
      <c r="C11767" s="885" t="s">
        <v>36312</v>
      </c>
      <c r="D11767" s="884" t="s">
        <v>28617</v>
      </c>
      <c r="E11767" s="884" t="s">
        <v>12411</v>
      </c>
      <c r="F11767" s="884" t="s">
        <v>12411</v>
      </c>
    </row>
    <row r="11768" customFormat="false" ht="15" hidden="false" customHeight="false" outlineLevel="0" collapsed="false">
      <c r="A11768" s="884" t="s">
        <v>28603</v>
      </c>
      <c r="B11768" s="884" t="n">
        <v>34389</v>
      </c>
      <c r="C11768" s="885" t="s">
        <v>36314</v>
      </c>
      <c r="D11768" s="884" t="s">
        <v>28617</v>
      </c>
      <c r="E11768" s="884" t="s">
        <v>36464</v>
      </c>
      <c r="F11768" s="884" t="s">
        <v>36464</v>
      </c>
    </row>
    <row r="11769" customFormat="false" ht="15" hidden="false" customHeight="false" outlineLevel="0" collapsed="false">
      <c r="A11769" s="884" t="s">
        <v>28603</v>
      </c>
      <c r="B11769" s="884" t="n">
        <v>34388</v>
      </c>
      <c r="C11769" s="885" t="s">
        <v>36316</v>
      </c>
      <c r="D11769" s="884" t="s">
        <v>28617</v>
      </c>
      <c r="E11769" s="884" t="s">
        <v>36465</v>
      </c>
      <c r="F11769" s="884" t="s">
        <v>36465</v>
      </c>
    </row>
    <row r="11770" customFormat="false" ht="15" hidden="false" customHeight="false" outlineLevel="0" collapsed="false">
      <c r="A11770" s="884" t="s">
        <v>28603</v>
      </c>
      <c r="B11770" s="884" t="n">
        <v>34387</v>
      </c>
      <c r="C11770" s="885" t="s">
        <v>36318</v>
      </c>
      <c r="D11770" s="884" t="s">
        <v>28617</v>
      </c>
      <c r="E11770" s="884" t="s">
        <v>36466</v>
      </c>
      <c r="F11770" s="884" t="s">
        <v>36466</v>
      </c>
    </row>
    <row r="11771" customFormat="false" ht="15" hidden="false" customHeight="false" outlineLevel="0" collapsed="false">
      <c r="A11771" s="884" t="s">
        <v>28603</v>
      </c>
      <c r="B11771" s="884" t="n">
        <v>11188</v>
      </c>
      <c r="C11771" s="885" t="s">
        <v>36320</v>
      </c>
      <c r="D11771" s="884" t="s">
        <v>28617</v>
      </c>
      <c r="E11771" s="884" t="s">
        <v>36467</v>
      </c>
      <c r="F11771" s="884" t="s">
        <v>36467</v>
      </c>
    </row>
    <row r="11772" customFormat="false" ht="15" hidden="false" customHeight="false" outlineLevel="0" collapsed="false">
      <c r="A11772" s="884" t="s">
        <v>28603</v>
      </c>
      <c r="B11772" s="884" t="n">
        <v>11189</v>
      </c>
      <c r="C11772" s="885" t="s">
        <v>36322</v>
      </c>
      <c r="D11772" s="884" t="s">
        <v>28617</v>
      </c>
      <c r="E11772" s="884" t="s">
        <v>36420</v>
      </c>
      <c r="F11772" s="884" t="s">
        <v>36420</v>
      </c>
    </row>
    <row r="11773" customFormat="false" ht="15" hidden="false" customHeight="false" outlineLevel="0" collapsed="false">
      <c r="A11773" s="884" t="s">
        <v>28603</v>
      </c>
      <c r="B11773" s="884" t="n">
        <v>21107</v>
      </c>
      <c r="C11773" s="885" t="s">
        <v>36323</v>
      </c>
      <c r="D11773" s="884" t="s">
        <v>28617</v>
      </c>
      <c r="E11773" s="884" t="s">
        <v>36468</v>
      </c>
      <c r="F11773" s="884" t="s">
        <v>36468</v>
      </c>
    </row>
    <row r="11774" customFormat="false" ht="15" hidden="false" customHeight="false" outlineLevel="0" collapsed="false">
      <c r="A11774" s="884" t="s">
        <v>28603</v>
      </c>
      <c r="B11774" s="884" t="n">
        <v>34386</v>
      </c>
      <c r="C11774" s="885" t="s">
        <v>36324</v>
      </c>
      <c r="D11774" s="884" t="s">
        <v>28617</v>
      </c>
      <c r="E11774" s="884" t="s">
        <v>36469</v>
      </c>
      <c r="F11774" s="884" t="s">
        <v>36469</v>
      </c>
    </row>
    <row r="11775" customFormat="false" ht="15" hidden="false" customHeight="false" outlineLevel="0" collapsed="false">
      <c r="A11775" s="884" t="s">
        <v>28603</v>
      </c>
      <c r="B11775" s="884" t="n">
        <v>10490</v>
      </c>
      <c r="C11775" s="885" t="s">
        <v>36326</v>
      </c>
      <c r="D11775" s="884" t="s">
        <v>28617</v>
      </c>
      <c r="E11775" s="884" t="s">
        <v>36470</v>
      </c>
      <c r="F11775" s="884" t="s">
        <v>36470</v>
      </c>
    </row>
    <row r="11776" customFormat="false" ht="15" hidden="false" customHeight="false" outlineLevel="0" collapsed="false">
      <c r="A11776" s="884" t="s">
        <v>28603</v>
      </c>
      <c r="B11776" s="884" t="n">
        <v>10492</v>
      </c>
      <c r="C11776" s="885" t="s">
        <v>36328</v>
      </c>
      <c r="D11776" s="884" t="s">
        <v>28617</v>
      </c>
      <c r="E11776" s="884" t="s">
        <v>36471</v>
      </c>
      <c r="F11776" s="884" t="s">
        <v>36471</v>
      </c>
    </row>
    <row r="11777" customFormat="false" ht="15" hidden="false" customHeight="false" outlineLevel="0" collapsed="false">
      <c r="A11777" s="884" t="s">
        <v>28603</v>
      </c>
      <c r="B11777" s="884" t="n">
        <v>10493</v>
      </c>
      <c r="C11777" s="885" t="s">
        <v>36330</v>
      </c>
      <c r="D11777" s="884" t="s">
        <v>28617</v>
      </c>
      <c r="E11777" s="884" t="s">
        <v>36464</v>
      </c>
      <c r="F11777" s="884" t="s">
        <v>36464</v>
      </c>
    </row>
    <row r="11778" customFormat="false" ht="15" hidden="false" customHeight="false" outlineLevel="0" collapsed="false">
      <c r="A11778" s="884" t="s">
        <v>28603</v>
      </c>
      <c r="B11778" s="884" t="n">
        <v>10491</v>
      </c>
      <c r="C11778" s="885" t="s">
        <v>36331</v>
      </c>
      <c r="D11778" s="884" t="s">
        <v>28617</v>
      </c>
      <c r="E11778" s="884" t="s">
        <v>14113</v>
      </c>
      <c r="F11778" s="884" t="s">
        <v>14113</v>
      </c>
    </row>
    <row r="11779" customFormat="false" ht="15" hidden="false" customHeight="false" outlineLevel="0" collapsed="false">
      <c r="A11779" s="884" t="s">
        <v>28603</v>
      </c>
      <c r="B11779" s="884" t="n">
        <v>34385</v>
      </c>
      <c r="C11779" s="885" t="s">
        <v>36333</v>
      </c>
      <c r="D11779" s="884" t="s">
        <v>28617</v>
      </c>
      <c r="E11779" s="884" t="s">
        <v>36472</v>
      </c>
      <c r="F11779" s="884" t="s">
        <v>36472</v>
      </c>
    </row>
    <row r="11780" customFormat="false" ht="15" hidden="false" customHeight="false" outlineLevel="0" collapsed="false">
      <c r="A11780" s="884" t="s">
        <v>28603</v>
      </c>
      <c r="B11780" s="884" t="n">
        <v>10499</v>
      </c>
      <c r="C11780" s="885" t="s">
        <v>36335</v>
      </c>
      <c r="D11780" s="884" t="s">
        <v>28617</v>
      </c>
      <c r="E11780" s="884" t="s">
        <v>36473</v>
      </c>
      <c r="F11780" s="884" t="s">
        <v>36473</v>
      </c>
    </row>
    <row r="11781" customFormat="false" ht="15" hidden="false" customHeight="false" outlineLevel="0" collapsed="false">
      <c r="A11781" s="884" t="s">
        <v>28603</v>
      </c>
      <c r="B11781" s="884" t="n">
        <v>34384</v>
      </c>
      <c r="C11781" s="885" t="s">
        <v>36336</v>
      </c>
      <c r="D11781" s="884" t="s">
        <v>28617</v>
      </c>
      <c r="E11781" s="884" t="s">
        <v>36469</v>
      </c>
      <c r="F11781" s="884" t="s">
        <v>36469</v>
      </c>
    </row>
    <row r="11782" customFormat="false" ht="15" hidden="false" customHeight="false" outlineLevel="0" collapsed="false">
      <c r="A11782" s="884" t="s">
        <v>28603</v>
      </c>
      <c r="B11782" s="884" t="n">
        <v>11185</v>
      </c>
      <c r="C11782" s="885" t="s">
        <v>36337</v>
      </c>
      <c r="D11782" s="884" t="s">
        <v>28617</v>
      </c>
      <c r="E11782" s="884" t="s">
        <v>13786</v>
      </c>
      <c r="F11782" s="884" t="s">
        <v>13786</v>
      </c>
    </row>
    <row r="11783" customFormat="false" ht="15" hidden="false" customHeight="false" outlineLevel="0" collapsed="false">
      <c r="A11783" s="884" t="s">
        <v>28603</v>
      </c>
      <c r="B11783" s="884" t="n">
        <v>10507</v>
      </c>
      <c r="C11783" s="885" t="s">
        <v>36339</v>
      </c>
      <c r="D11783" s="884" t="s">
        <v>28617</v>
      </c>
      <c r="E11783" s="884" t="s">
        <v>36474</v>
      </c>
      <c r="F11783" s="884" t="s">
        <v>36474</v>
      </c>
    </row>
    <row r="11784" customFormat="false" ht="15" hidden="false" customHeight="false" outlineLevel="0" collapsed="false">
      <c r="A11784" s="884" t="s">
        <v>28603</v>
      </c>
      <c r="B11784" s="884" t="n">
        <v>10505</v>
      </c>
      <c r="C11784" s="885" t="s">
        <v>36341</v>
      </c>
      <c r="D11784" s="884" t="s">
        <v>28617</v>
      </c>
      <c r="E11784" s="884" t="s">
        <v>36475</v>
      </c>
      <c r="F11784" s="884" t="s">
        <v>36475</v>
      </c>
    </row>
    <row r="11785" customFormat="false" ht="15" hidden="false" customHeight="false" outlineLevel="0" collapsed="false">
      <c r="A11785" s="884" t="s">
        <v>28603</v>
      </c>
      <c r="B11785" s="884" t="n">
        <v>10506</v>
      </c>
      <c r="C11785" s="885" t="s">
        <v>36342</v>
      </c>
      <c r="D11785" s="884" t="s">
        <v>28617</v>
      </c>
      <c r="E11785" s="884" t="s">
        <v>24046</v>
      </c>
      <c r="F11785" s="884" t="s">
        <v>24046</v>
      </c>
    </row>
    <row r="11786" customFormat="false" ht="15" hidden="false" customHeight="false" outlineLevel="0" collapsed="false">
      <c r="A11786" s="884" t="s">
        <v>28603</v>
      </c>
      <c r="B11786" s="884" t="n">
        <v>5031</v>
      </c>
      <c r="C11786" s="885" t="s">
        <v>36344</v>
      </c>
      <c r="D11786" s="884" t="s">
        <v>28617</v>
      </c>
      <c r="E11786" s="884" t="s">
        <v>36476</v>
      </c>
      <c r="F11786" s="884" t="s">
        <v>36476</v>
      </c>
    </row>
    <row r="11787" customFormat="false" ht="15" hidden="false" customHeight="false" outlineLevel="0" collapsed="false">
      <c r="A11787" s="884" t="s">
        <v>28603</v>
      </c>
      <c r="B11787" s="884" t="n">
        <v>10502</v>
      </c>
      <c r="C11787" s="885" t="s">
        <v>36346</v>
      </c>
      <c r="D11787" s="884" t="s">
        <v>28617</v>
      </c>
      <c r="E11787" s="884" t="s">
        <v>36477</v>
      </c>
      <c r="F11787" s="884" t="s">
        <v>36477</v>
      </c>
    </row>
    <row r="11788" customFormat="false" ht="15" hidden="false" customHeight="false" outlineLevel="0" collapsed="false">
      <c r="A11788" s="884" t="s">
        <v>28603</v>
      </c>
      <c r="B11788" s="884" t="n">
        <v>10501</v>
      </c>
      <c r="C11788" s="885" t="s">
        <v>36348</v>
      </c>
      <c r="D11788" s="884" t="s">
        <v>28617</v>
      </c>
      <c r="E11788" s="884" t="s">
        <v>36478</v>
      </c>
      <c r="F11788" s="884" t="s">
        <v>36478</v>
      </c>
    </row>
    <row r="11789" customFormat="false" ht="15" hidden="false" customHeight="false" outlineLevel="0" collapsed="false">
      <c r="A11789" s="884" t="s">
        <v>28603</v>
      </c>
      <c r="B11789" s="884" t="n">
        <v>10503</v>
      </c>
      <c r="C11789" s="885" t="s">
        <v>36350</v>
      </c>
      <c r="D11789" s="884" t="s">
        <v>28617</v>
      </c>
      <c r="E11789" s="884" t="s">
        <v>36479</v>
      </c>
      <c r="F11789" s="884" t="s">
        <v>36479</v>
      </c>
    </row>
    <row r="11790" customFormat="false" ht="15" hidden="false" customHeight="false" outlineLevel="0" collapsed="false">
      <c r="A11790" s="884" t="s">
        <v>28603</v>
      </c>
      <c r="B11790" s="884" t="n">
        <v>40270</v>
      </c>
      <c r="C11790" s="885" t="s">
        <v>36352</v>
      </c>
      <c r="D11790" s="884" t="s">
        <v>28683</v>
      </c>
      <c r="E11790" s="884" t="s">
        <v>25658</v>
      </c>
      <c r="F11790" s="884" t="s">
        <v>25658</v>
      </c>
    </row>
    <row r="11791" customFormat="false" ht="15" hidden="false" customHeight="false" outlineLevel="0" collapsed="false">
      <c r="A11791" s="884" t="s">
        <v>28603</v>
      </c>
      <c r="B11791" s="884" t="n">
        <v>20213</v>
      </c>
      <c r="C11791" s="885" t="s">
        <v>36353</v>
      </c>
      <c r="D11791" s="884" t="s">
        <v>28683</v>
      </c>
      <c r="E11791" s="884" t="s">
        <v>30181</v>
      </c>
      <c r="F11791" s="884" t="s">
        <v>30181</v>
      </c>
    </row>
    <row r="11792" customFormat="false" ht="15" hidden="false" customHeight="false" outlineLevel="0" collapsed="false">
      <c r="A11792" s="884" t="s">
        <v>28603</v>
      </c>
      <c r="B11792" s="884" t="n">
        <v>20211</v>
      </c>
      <c r="C11792" s="885" t="s">
        <v>36354</v>
      </c>
      <c r="D11792" s="884" t="s">
        <v>28683</v>
      </c>
      <c r="E11792" s="884" t="s">
        <v>10257</v>
      </c>
      <c r="F11792" s="884" t="s">
        <v>10257</v>
      </c>
    </row>
    <row r="11793" customFormat="false" ht="15" hidden="false" customHeight="false" outlineLevel="0" collapsed="false">
      <c r="A11793" s="884" t="s">
        <v>28603</v>
      </c>
      <c r="B11793" s="884" t="n">
        <v>4472</v>
      </c>
      <c r="C11793" s="885" t="s">
        <v>36355</v>
      </c>
      <c r="D11793" s="884" t="s">
        <v>28683</v>
      </c>
      <c r="E11793" s="884" t="s">
        <v>8488</v>
      </c>
      <c r="F11793" s="884" t="s">
        <v>8488</v>
      </c>
    </row>
    <row r="11794" customFormat="false" ht="15" hidden="false" customHeight="false" outlineLevel="0" collapsed="false">
      <c r="A11794" s="884" t="s">
        <v>28603</v>
      </c>
      <c r="B11794" s="884" t="n">
        <v>35272</v>
      </c>
      <c r="C11794" s="885" t="s">
        <v>36357</v>
      </c>
      <c r="D11794" s="884" t="s">
        <v>28683</v>
      </c>
      <c r="E11794" s="884" t="s">
        <v>13623</v>
      </c>
      <c r="F11794" s="884" t="s">
        <v>13623</v>
      </c>
    </row>
    <row r="11795" customFormat="false" ht="15" hidden="false" customHeight="false" outlineLevel="0" collapsed="false">
      <c r="A11795" s="884" t="s">
        <v>28603</v>
      </c>
      <c r="B11795" s="884" t="n">
        <v>4425</v>
      </c>
      <c r="C11795" s="885" t="s">
        <v>36358</v>
      </c>
      <c r="D11795" s="884" t="s">
        <v>28683</v>
      </c>
      <c r="E11795" s="884" t="s">
        <v>9402</v>
      </c>
      <c r="F11795" s="884" t="s">
        <v>9402</v>
      </c>
    </row>
    <row r="11796" customFormat="false" ht="15" hidden="false" customHeight="false" outlineLevel="0" collapsed="false">
      <c r="A11796" s="884" t="s">
        <v>28603</v>
      </c>
      <c r="B11796" s="884" t="n">
        <v>4481</v>
      </c>
      <c r="C11796" s="885" t="s">
        <v>36359</v>
      </c>
      <c r="D11796" s="884" t="s">
        <v>28683</v>
      </c>
      <c r="E11796" s="884" t="s">
        <v>36480</v>
      </c>
      <c r="F11796" s="884" t="s">
        <v>36480</v>
      </c>
    </row>
    <row r="11797" customFormat="false" ht="15" hidden="false" customHeight="false" outlineLevel="0" collapsed="false">
      <c r="A11797" s="884" t="s">
        <v>28603</v>
      </c>
      <c r="B11797" s="884" t="n">
        <v>34345</v>
      </c>
      <c r="C11797" s="885" t="s">
        <v>36360</v>
      </c>
      <c r="D11797" s="884" t="s">
        <v>28608</v>
      </c>
      <c r="E11797" s="884" t="s">
        <v>9090</v>
      </c>
      <c r="F11797" s="884" t="s">
        <v>18686</v>
      </c>
    </row>
    <row r="11798" customFormat="false" ht="15" hidden="false" customHeight="false" outlineLevel="0" collapsed="false">
      <c r="A11798" s="884" t="s">
        <v>28603</v>
      </c>
      <c r="B11798" s="884" t="n">
        <v>41096</v>
      </c>
      <c r="C11798" s="885" t="s">
        <v>36361</v>
      </c>
      <c r="D11798" s="884" t="s">
        <v>28853</v>
      </c>
      <c r="E11798" s="884" t="s">
        <v>36481</v>
      </c>
      <c r="F11798" s="884" t="s">
        <v>36482</v>
      </c>
    </row>
    <row r="11799" customFormat="false" ht="15" hidden="false" customHeight="false" outlineLevel="0" collapsed="false">
      <c r="A11799" s="884" t="s">
        <v>28603</v>
      </c>
      <c r="B11799" s="884" t="n">
        <v>41776</v>
      </c>
      <c r="C11799" s="885" t="s">
        <v>36364</v>
      </c>
      <c r="D11799" s="884" t="s">
        <v>28608</v>
      </c>
      <c r="E11799" s="884" t="s">
        <v>15547</v>
      </c>
      <c r="F11799" s="884" t="s">
        <v>8489</v>
      </c>
    </row>
    <row r="11800" customFormat="false" ht="15" hidden="false" customHeight="false" outlineLevel="0" collapsed="false">
      <c r="A11800" s="884" t="s">
        <v>28603</v>
      </c>
      <c r="B11800" s="884" t="n">
        <v>4487</v>
      </c>
      <c r="C11800" s="885" t="s">
        <v>36365</v>
      </c>
      <c r="D11800" s="884" t="s">
        <v>28683</v>
      </c>
      <c r="E11800" s="884" t="s">
        <v>12139</v>
      </c>
      <c r="F11800" s="884" t="s">
        <v>12139</v>
      </c>
    </row>
    <row r="11801" customFormat="false" ht="15" hidden="false" customHeight="false" outlineLevel="0" collapsed="false">
      <c r="A11801" s="884" t="s">
        <v>28603</v>
      </c>
      <c r="B11801" s="884" t="n">
        <v>11157</v>
      </c>
      <c r="C11801" s="885" t="s">
        <v>36366</v>
      </c>
      <c r="D11801" s="884" t="s">
        <v>31985</v>
      </c>
      <c r="E11801" s="884" t="s">
        <v>36483</v>
      </c>
      <c r="F11801" s="884" t="s">
        <v>36483</v>
      </c>
    </row>
  </sheetData>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sheetPr filterMode="false">
    <pageSetUpPr fitToPage="false"/>
  </sheetPr>
  <dimension ref="A1:AP28"/>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F8" activeCellId="0" sqref="F8"/>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10.71"/>
    <col collapsed="false" customWidth="true" hidden="false" outlineLevel="0" max="3" min="3" style="0" width="7"/>
    <col collapsed="false" customWidth="true" hidden="false" outlineLevel="0" max="4" min="4" style="0" width="74"/>
    <col collapsed="false" customWidth="true" hidden="false" outlineLevel="0" max="5" min="5" style="774" width="9.14"/>
    <col collapsed="false" customWidth="true" hidden="false" outlineLevel="0" max="6" min="6" style="0" width="12.71"/>
    <col collapsed="false" customWidth="true" hidden="false" outlineLevel="0" max="7" min="7" style="0" width="1.71"/>
    <col collapsed="false" customWidth="true" hidden="false" outlineLevel="0" max="8" min="8" style="0" width="12.71"/>
    <col collapsed="false" customWidth="true" hidden="false" outlineLevel="0" max="9" min="9" style="0" width="1.71"/>
    <col collapsed="false" customWidth="true" hidden="false" outlineLevel="0" max="10" min="10" style="0" width="12.71"/>
    <col collapsed="false" customWidth="true" hidden="false" outlineLevel="0" max="11" min="11" style="0" width="1.71"/>
    <col collapsed="false" customWidth="true" hidden="false" outlineLevel="0" max="12" min="12" style="0" width="12.71"/>
    <col collapsed="false" customWidth="true" hidden="false" outlineLevel="0" max="13" min="13" style="0" width="1.71"/>
    <col collapsed="false" customWidth="true" hidden="false" outlineLevel="0" max="14" min="14" style="0" width="12.71"/>
    <col collapsed="false" customWidth="true" hidden="false" outlineLevel="0" max="15" min="15" style="0" width="1.71"/>
    <col collapsed="false" customWidth="true" hidden="false" outlineLevel="0" max="16" min="16" style="0" width="12.71"/>
    <col collapsed="false" customWidth="true" hidden="false" outlineLevel="0" max="17" min="17" style="0" width="27.29"/>
    <col collapsed="false" customWidth="true" hidden="false" outlineLevel="0" max="19" min="18" style="0" width="8.67"/>
    <col collapsed="false" customWidth="true" hidden="false" outlineLevel="0" max="20" min="20" style="0" width="17.86"/>
    <col collapsed="false" customWidth="true" hidden="false" outlineLevel="0" max="256" min="21" style="0" width="8.67"/>
    <col collapsed="false" customWidth="true" hidden="false" outlineLevel="0" max="257" min="257" style="0" width="6.57"/>
    <col collapsed="false" customWidth="true" hidden="false" outlineLevel="0" max="258" min="258" style="0" width="10.71"/>
    <col collapsed="false" customWidth="true" hidden="false" outlineLevel="0" max="259" min="259" style="0" width="7"/>
    <col collapsed="false" customWidth="true" hidden="false" outlineLevel="0" max="260" min="260" style="0" width="74"/>
    <col collapsed="false" customWidth="true" hidden="false" outlineLevel="0" max="261" min="261" style="0" width="9.14"/>
    <col collapsed="false" customWidth="true" hidden="false" outlineLevel="0" max="262" min="262" style="0" width="12.71"/>
    <col collapsed="false" customWidth="true" hidden="false" outlineLevel="0" max="263" min="263" style="0" width="1.71"/>
    <col collapsed="false" customWidth="true" hidden="false" outlineLevel="0" max="264" min="264" style="0" width="12.71"/>
    <col collapsed="false" customWidth="true" hidden="false" outlineLevel="0" max="265" min="265" style="0" width="1.71"/>
    <col collapsed="false" customWidth="true" hidden="false" outlineLevel="0" max="266" min="266" style="0" width="12.71"/>
    <col collapsed="false" customWidth="true" hidden="false" outlineLevel="0" max="267" min="267" style="0" width="1.71"/>
    <col collapsed="false" customWidth="true" hidden="false" outlineLevel="0" max="268" min="268" style="0" width="12.71"/>
    <col collapsed="false" customWidth="true" hidden="false" outlineLevel="0" max="269" min="269" style="0" width="1.71"/>
    <col collapsed="false" customWidth="true" hidden="false" outlineLevel="0" max="270" min="270" style="0" width="12.71"/>
    <col collapsed="false" customWidth="true" hidden="false" outlineLevel="0" max="271" min="271" style="0" width="1.71"/>
    <col collapsed="false" customWidth="true" hidden="false" outlineLevel="0" max="272" min="272" style="0" width="12.71"/>
    <col collapsed="false" customWidth="true" hidden="false" outlineLevel="0" max="273" min="273" style="0" width="27.29"/>
    <col collapsed="false" customWidth="true" hidden="false" outlineLevel="0" max="275" min="274" style="0" width="8.67"/>
    <col collapsed="false" customWidth="true" hidden="false" outlineLevel="0" max="276" min="276" style="0" width="17.86"/>
    <col collapsed="false" customWidth="true" hidden="false" outlineLevel="0" max="512" min="277" style="0" width="8.67"/>
    <col collapsed="false" customWidth="true" hidden="false" outlineLevel="0" max="513" min="513" style="0" width="6.57"/>
    <col collapsed="false" customWidth="true" hidden="false" outlineLevel="0" max="514" min="514" style="0" width="10.71"/>
    <col collapsed="false" customWidth="true" hidden="false" outlineLevel="0" max="515" min="515" style="0" width="7"/>
    <col collapsed="false" customWidth="true" hidden="false" outlineLevel="0" max="516" min="516" style="0" width="74"/>
    <col collapsed="false" customWidth="true" hidden="false" outlineLevel="0" max="517" min="517" style="0" width="9.14"/>
    <col collapsed="false" customWidth="true" hidden="false" outlineLevel="0" max="518" min="518" style="0" width="12.71"/>
    <col collapsed="false" customWidth="true" hidden="false" outlineLevel="0" max="519" min="519" style="0" width="1.71"/>
    <col collapsed="false" customWidth="true" hidden="false" outlineLevel="0" max="520" min="520" style="0" width="12.71"/>
    <col collapsed="false" customWidth="true" hidden="false" outlineLevel="0" max="521" min="521" style="0" width="1.71"/>
    <col collapsed="false" customWidth="true" hidden="false" outlineLevel="0" max="522" min="522" style="0" width="12.71"/>
    <col collapsed="false" customWidth="true" hidden="false" outlineLevel="0" max="523" min="523" style="0" width="1.71"/>
    <col collapsed="false" customWidth="true" hidden="false" outlineLevel="0" max="524" min="524" style="0" width="12.71"/>
    <col collapsed="false" customWidth="true" hidden="false" outlineLevel="0" max="525" min="525" style="0" width="1.71"/>
    <col collapsed="false" customWidth="true" hidden="false" outlineLevel="0" max="526" min="526" style="0" width="12.71"/>
    <col collapsed="false" customWidth="true" hidden="false" outlineLevel="0" max="527" min="527" style="0" width="1.71"/>
    <col collapsed="false" customWidth="true" hidden="false" outlineLevel="0" max="528" min="528" style="0" width="12.71"/>
    <col collapsed="false" customWidth="true" hidden="false" outlineLevel="0" max="529" min="529" style="0" width="27.29"/>
    <col collapsed="false" customWidth="true" hidden="false" outlineLevel="0" max="531" min="530" style="0" width="8.67"/>
    <col collapsed="false" customWidth="true" hidden="false" outlineLevel="0" max="532" min="532" style="0" width="17.86"/>
    <col collapsed="false" customWidth="true" hidden="false" outlineLevel="0" max="768" min="533" style="0" width="8.67"/>
    <col collapsed="false" customWidth="true" hidden="false" outlineLevel="0" max="769" min="769" style="0" width="6.57"/>
    <col collapsed="false" customWidth="true" hidden="false" outlineLevel="0" max="770" min="770" style="0" width="10.71"/>
    <col collapsed="false" customWidth="true" hidden="false" outlineLevel="0" max="771" min="771" style="0" width="7"/>
    <col collapsed="false" customWidth="true" hidden="false" outlineLevel="0" max="772" min="772" style="0" width="74"/>
    <col collapsed="false" customWidth="true" hidden="false" outlineLevel="0" max="773" min="773" style="0" width="9.14"/>
    <col collapsed="false" customWidth="true" hidden="false" outlineLevel="0" max="774" min="774" style="0" width="12.71"/>
    <col collapsed="false" customWidth="true" hidden="false" outlineLevel="0" max="775" min="775" style="0" width="1.71"/>
    <col collapsed="false" customWidth="true" hidden="false" outlineLevel="0" max="776" min="776" style="0" width="12.71"/>
    <col collapsed="false" customWidth="true" hidden="false" outlineLevel="0" max="777" min="777" style="0" width="1.71"/>
    <col collapsed="false" customWidth="true" hidden="false" outlineLevel="0" max="778" min="778" style="0" width="12.71"/>
    <col collapsed="false" customWidth="true" hidden="false" outlineLevel="0" max="779" min="779" style="0" width="1.71"/>
    <col collapsed="false" customWidth="true" hidden="false" outlineLevel="0" max="780" min="780" style="0" width="12.71"/>
    <col collapsed="false" customWidth="true" hidden="false" outlineLevel="0" max="781" min="781" style="0" width="1.71"/>
    <col collapsed="false" customWidth="true" hidden="false" outlineLevel="0" max="782" min="782" style="0" width="12.71"/>
    <col collapsed="false" customWidth="true" hidden="false" outlineLevel="0" max="783" min="783" style="0" width="1.71"/>
    <col collapsed="false" customWidth="true" hidden="false" outlineLevel="0" max="784" min="784" style="0" width="12.71"/>
    <col collapsed="false" customWidth="true" hidden="false" outlineLevel="0" max="785" min="785" style="0" width="27.29"/>
    <col collapsed="false" customWidth="true" hidden="false" outlineLevel="0" max="787" min="786" style="0" width="8.67"/>
    <col collapsed="false" customWidth="true" hidden="false" outlineLevel="0" max="788" min="788" style="0" width="17.86"/>
    <col collapsed="false" customWidth="true" hidden="false" outlineLevel="0" max="1025" min="789" style="0" width="8.67"/>
  </cols>
  <sheetData>
    <row r="1" customFormat="false" ht="15" hidden="false" customHeight="false" outlineLevel="0" collapsed="false">
      <c r="A1" s="52"/>
      <c r="B1" s="886" t="s">
        <v>104</v>
      </c>
      <c r="C1" s="886"/>
      <c r="D1" s="886"/>
      <c r="E1" s="886"/>
      <c r="F1" s="886"/>
      <c r="G1" s="886"/>
      <c r="H1" s="886"/>
      <c r="I1" s="886"/>
      <c r="J1" s="886"/>
      <c r="K1" s="886"/>
      <c r="L1" s="886"/>
      <c r="M1" s="886"/>
      <c r="N1" s="886"/>
      <c r="O1" s="886"/>
      <c r="P1" s="886"/>
      <c r="Q1" s="52"/>
      <c r="R1" s="52"/>
      <c r="S1" s="52"/>
      <c r="T1" s="52"/>
      <c r="U1" s="52"/>
      <c r="V1" s="52"/>
      <c r="W1" s="52"/>
      <c r="X1" s="52"/>
      <c r="Y1" s="52"/>
      <c r="Z1" s="52"/>
      <c r="AA1" s="52"/>
      <c r="AB1" s="52"/>
      <c r="AC1" s="52"/>
      <c r="AD1" s="52"/>
      <c r="AE1" s="52"/>
      <c r="AF1" s="52"/>
      <c r="AG1" s="52"/>
      <c r="AH1" s="52"/>
      <c r="AI1" s="52"/>
      <c r="AJ1" s="52"/>
      <c r="AK1" s="52"/>
      <c r="AL1" s="52"/>
      <c r="AM1" s="52"/>
      <c r="AN1" s="52"/>
      <c r="AO1" s="52"/>
      <c r="AP1" s="52"/>
    </row>
    <row r="2" customFormat="false" ht="15" hidden="false" customHeight="false" outlineLevel="0" collapsed="false">
      <c r="A2" s="52"/>
      <c r="B2" s="887" t="s">
        <v>105</v>
      </c>
      <c r="C2" s="887"/>
      <c r="D2" s="887"/>
      <c r="E2" s="887"/>
      <c r="F2" s="887"/>
      <c r="G2" s="887"/>
      <c r="H2" s="887"/>
      <c r="I2" s="887"/>
      <c r="J2" s="887"/>
      <c r="K2" s="887"/>
      <c r="L2" s="887"/>
      <c r="M2" s="887"/>
      <c r="N2" s="887"/>
      <c r="O2" s="887"/>
      <c r="P2" s="887"/>
      <c r="Q2" s="52"/>
      <c r="R2" s="52"/>
      <c r="S2" s="52"/>
      <c r="T2" s="52"/>
      <c r="U2" s="52"/>
      <c r="V2" s="52"/>
      <c r="W2" s="52"/>
      <c r="X2" s="52"/>
      <c r="Y2" s="52"/>
      <c r="Z2" s="52"/>
      <c r="AA2" s="52"/>
      <c r="AB2" s="52"/>
      <c r="AC2" s="52"/>
      <c r="AD2" s="52"/>
      <c r="AE2" s="52"/>
      <c r="AF2" s="52"/>
      <c r="AG2" s="52"/>
      <c r="AH2" s="52"/>
      <c r="AI2" s="52"/>
      <c r="AJ2" s="52"/>
      <c r="AK2" s="52"/>
      <c r="AL2" s="52"/>
      <c r="AM2" s="52"/>
      <c r="AN2" s="52"/>
      <c r="AO2" s="52"/>
      <c r="AP2" s="52"/>
    </row>
    <row r="3" customFormat="false" ht="15.75" hidden="false" customHeight="false" outlineLevel="0" collapsed="false">
      <c r="A3" s="52"/>
      <c r="B3" s="888"/>
      <c r="C3" s="777"/>
      <c r="D3" s="777"/>
      <c r="E3" s="777"/>
      <c r="F3" s="777"/>
      <c r="G3" s="777"/>
      <c r="H3" s="777"/>
      <c r="I3" s="777"/>
      <c r="J3" s="777"/>
      <c r="K3" s="777"/>
      <c r="L3" s="777"/>
      <c r="M3" s="777"/>
      <c r="N3" s="777"/>
      <c r="O3" s="777"/>
      <c r="P3" s="889"/>
      <c r="Q3" s="52"/>
      <c r="R3" s="52"/>
      <c r="S3" s="52"/>
      <c r="T3" s="52"/>
      <c r="U3" s="52"/>
      <c r="V3" s="52"/>
      <c r="W3" s="52"/>
      <c r="X3" s="52"/>
      <c r="Y3" s="52"/>
      <c r="Z3" s="52"/>
      <c r="AA3" s="52"/>
      <c r="AB3" s="52"/>
      <c r="AC3" s="52"/>
      <c r="AD3" s="52"/>
      <c r="AE3" s="52"/>
      <c r="AF3" s="52"/>
      <c r="AG3" s="52"/>
      <c r="AH3" s="52"/>
      <c r="AI3" s="52"/>
      <c r="AJ3" s="52"/>
      <c r="AK3" s="52"/>
      <c r="AL3" s="52"/>
      <c r="AM3" s="52"/>
      <c r="AN3" s="52"/>
      <c r="AO3" s="52"/>
      <c r="AP3" s="52"/>
    </row>
    <row r="4" customFormat="false" ht="18" hidden="false" customHeight="false" outlineLevel="0" collapsed="false">
      <c r="A4" s="52"/>
      <c r="B4" s="890" t="str">
        <f aca="false">INFO!B3</f>
        <v>Prefeitura Municipal de Espírito Santo do Pinhal</v>
      </c>
      <c r="C4" s="890"/>
      <c r="D4" s="890"/>
      <c r="E4" s="890"/>
      <c r="F4" s="890"/>
      <c r="G4" s="890"/>
      <c r="H4" s="890"/>
      <c r="I4" s="890"/>
      <c r="J4" s="890"/>
      <c r="K4" s="890"/>
      <c r="L4" s="890"/>
      <c r="M4" s="890"/>
      <c r="N4" s="890"/>
      <c r="O4" s="890"/>
      <c r="P4" s="890"/>
      <c r="Q4" s="780"/>
      <c r="R4" s="281"/>
      <c r="S4" s="281"/>
      <c r="T4" s="281"/>
      <c r="U4" s="281"/>
      <c r="V4" s="281"/>
      <c r="W4" s="281"/>
      <c r="X4" s="281"/>
      <c r="Y4" s="281"/>
      <c r="Z4" s="281"/>
      <c r="AA4" s="52"/>
      <c r="AB4" s="52"/>
      <c r="AC4" s="52"/>
      <c r="AD4" s="52"/>
      <c r="AE4" s="52"/>
      <c r="AF4" s="52"/>
      <c r="AG4" s="52"/>
      <c r="AH4" s="52"/>
      <c r="AI4" s="52"/>
      <c r="AJ4" s="52"/>
      <c r="AK4" s="52"/>
      <c r="AL4" s="52"/>
      <c r="AM4" s="52"/>
      <c r="AN4" s="52"/>
      <c r="AO4" s="52"/>
      <c r="AP4" s="52"/>
    </row>
    <row r="5" customFormat="false" ht="16.5" hidden="false" customHeight="true" outlineLevel="0" collapsed="false">
      <c r="A5" s="52"/>
      <c r="B5" s="891" t="s">
        <v>36484</v>
      </c>
      <c r="C5" s="891"/>
      <c r="D5" s="891"/>
      <c r="E5" s="891"/>
      <c r="F5" s="891"/>
      <c r="G5" s="891"/>
      <c r="H5" s="891"/>
      <c r="I5" s="891"/>
      <c r="J5" s="891"/>
      <c r="K5" s="891"/>
      <c r="L5" s="891"/>
      <c r="M5" s="891"/>
      <c r="N5" s="891"/>
      <c r="O5" s="891"/>
      <c r="P5" s="891"/>
      <c r="Q5" s="780"/>
      <c r="R5" s="281"/>
      <c r="S5" s="281"/>
      <c r="T5" s="281"/>
      <c r="U5" s="281"/>
      <c r="V5" s="281"/>
      <c r="W5" s="281"/>
      <c r="X5" s="281"/>
      <c r="Y5" s="281"/>
      <c r="Z5" s="281"/>
      <c r="AA5" s="52"/>
      <c r="AB5" s="52"/>
      <c r="AC5" s="52"/>
      <c r="AD5" s="52"/>
      <c r="AE5" s="52"/>
      <c r="AF5" s="52"/>
      <c r="AG5" s="52"/>
      <c r="AH5" s="52"/>
      <c r="AI5" s="52"/>
      <c r="AJ5" s="52"/>
      <c r="AK5" s="52"/>
      <c r="AL5" s="52"/>
      <c r="AM5" s="52"/>
      <c r="AN5" s="52"/>
      <c r="AO5" s="52"/>
      <c r="AP5" s="52"/>
    </row>
    <row r="6" customFormat="false" ht="16.5" hidden="false" customHeight="false" outlineLevel="0" collapsed="false">
      <c r="A6" s="52"/>
      <c r="B6" s="892"/>
      <c r="C6" s="892"/>
      <c r="D6" s="892"/>
      <c r="E6" s="892"/>
      <c r="F6" s="892"/>
      <c r="G6" s="892"/>
      <c r="H6" s="892"/>
      <c r="I6" s="892"/>
      <c r="J6" s="892"/>
      <c r="K6" s="892"/>
      <c r="L6" s="892"/>
      <c r="M6" s="892"/>
      <c r="N6" s="892"/>
      <c r="O6" s="892"/>
      <c r="P6" s="892"/>
      <c r="Q6" s="780"/>
      <c r="R6" s="281"/>
      <c r="S6" s="281"/>
      <c r="T6" s="281"/>
      <c r="U6" s="281"/>
      <c r="V6" s="281"/>
      <c r="W6" s="281"/>
      <c r="X6" s="281"/>
      <c r="Y6" s="281"/>
      <c r="Z6" s="281"/>
      <c r="AA6" s="52"/>
      <c r="AB6" s="52"/>
      <c r="AC6" s="52"/>
      <c r="AD6" s="52"/>
      <c r="AE6" s="52"/>
      <c r="AF6" s="52"/>
      <c r="AG6" s="52"/>
      <c r="AH6" s="52"/>
      <c r="AI6" s="52"/>
      <c r="AJ6" s="52"/>
      <c r="AK6" s="52"/>
      <c r="AL6" s="52"/>
      <c r="AM6" s="52"/>
      <c r="AN6" s="52"/>
      <c r="AO6" s="52"/>
      <c r="AP6" s="52"/>
    </row>
    <row r="7" customFormat="false" ht="15.75" hidden="false" customHeight="false" outlineLevel="0" collapsed="false">
      <c r="A7" s="52"/>
      <c r="B7" s="784" t="s">
        <v>228</v>
      </c>
      <c r="C7" s="787" t="str">
        <f aca="false">INFO!B16</f>
        <v>Projeto de Revitalização Paisagística dos Principais Corredores de Acesso da Cidade</v>
      </c>
      <c r="D7" s="893"/>
      <c r="E7" s="894" t="s">
        <v>36485</v>
      </c>
      <c r="F7" s="787" t="str">
        <f aca="false">INFO!B24</f>
        <v>Elton Maeda</v>
      </c>
      <c r="G7" s="787"/>
      <c r="H7" s="895"/>
      <c r="I7" s="896"/>
      <c r="J7" s="896"/>
      <c r="K7" s="896"/>
      <c r="L7" s="896"/>
      <c r="M7" s="896"/>
      <c r="N7" s="897" t="str">
        <f aca="false">INFO!B21</f>
        <v>REVISÃO 00</v>
      </c>
      <c r="O7" s="897"/>
      <c r="P7" s="897"/>
      <c r="Q7" s="789"/>
      <c r="R7" s="281"/>
      <c r="S7" s="281"/>
      <c r="T7" s="281"/>
      <c r="U7" s="281"/>
      <c r="V7" s="281"/>
      <c r="W7" s="281"/>
      <c r="X7" s="281"/>
      <c r="Y7" s="281"/>
      <c r="Z7" s="281"/>
      <c r="AA7" s="52"/>
      <c r="AB7" s="52"/>
      <c r="AC7" s="52"/>
      <c r="AD7" s="52"/>
      <c r="AE7" s="52"/>
      <c r="AF7" s="52"/>
      <c r="AG7" s="52"/>
      <c r="AH7" s="52"/>
      <c r="AI7" s="52"/>
      <c r="AJ7" s="52"/>
      <c r="AK7" s="52"/>
      <c r="AL7" s="52"/>
      <c r="AM7" s="52"/>
      <c r="AN7" s="52"/>
      <c r="AO7" s="52"/>
      <c r="AP7" s="52"/>
    </row>
    <row r="8" customFormat="false" ht="15" hidden="false" customHeight="false" outlineLevel="0" collapsed="false">
      <c r="A8" s="52"/>
      <c r="B8" s="790" t="s">
        <v>278</v>
      </c>
      <c r="C8" s="791" t="str">
        <f aca="false">INFO!B17</f>
        <v>ESPÍRITO SANTO DO PINHAL/ SP</v>
      </c>
      <c r="D8" s="898"/>
      <c r="E8" s="899" t="s">
        <v>36486</v>
      </c>
      <c r="F8" s="791" t="str">
        <f aca="false">INFO!B25</f>
        <v>A72570-6</v>
      </c>
      <c r="G8" s="900"/>
      <c r="H8" s="900"/>
      <c r="I8" s="901"/>
      <c r="J8" s="902"/>
      <c r="K8" s="901"/>
      <c r="L8" s="901"/>
      <c r="M8" s="901"/>
      <c r="N8" s="897"/>
      <c r="O8" s="897"/>
      <c r="P8" s="897"/>
      <c r="Q8" s="789"/>
      <c r="R8" s="281"/>
      <c r="S8" s="281"/>
      <c r="T8" s="281"/>
      <c r="U8" s="281"/>
      <c r="V8" s="281"/>
      <c r="W8" s="281"/>
      <c r="X8" s="281"/>
      <c r="Y8" s="281"/>
      <c r="Z8" s="281"/>
      <c r="AA8" s="52"/>
      <c r="AB8" s="52"/>
      <c r="AC8" s="52"/>
      <c r="AD8" s="52"/>
      <c r="AE8" s="52"/>
      <c r="AF8" s="52"/>
      <c r="AG8" s="52"/>
      <c r="AH8" s="52"/>
      <c r="AI8" s="52"/>
      <c r="AJ8" s="52"/>
      <c r="AK8" s="52"/>
      <c r="AL8" s="52"/>
      <c r="AM8" s="52"/>
      <c r="AN8" s="52"/>
      <c r="AO8" s="52"/>
      <c r="AP8" s="52"/>
    </row>
    <row r="9" customFormat="false" ht="15.75" hidden="false" customHeight="false" outlineLevel="0" collapsed="false">
      <c r="A9" s="52"/>
      <c r="B9" s="790" t="s">
        <v>206</v>
      </c>
      <c r="C9" s="791" t="str">
        <f aca="false">INFO!B4</f>
        <v>Espírito Santo do Pinhal</v>
      </c>
      <c r="D9" s="903"/>
      <c r="E9" s="904" t="s">
        <v>36487</v>
      </c>
      <c r="F9" s="791" t="str">
        <f aca="false">INFO!B26</f>
        <v>08980383</v>
      </c>
      <c r="G9" s="905"/>
      <c r="H9" s="900"/>
      <c r="I9" s="901"/>
      <c r="J9" s="902"/>
      <c r="K9" s="901"/>
      <c r="L9" s="901"/>
      <c r="M9" s="901"/>
      <c r="N9" s="897"/>
      <c r="O9" s="897"/>
      <c r="P9" s="897"/>
      <c r="Q9" s="780"/>
      <c r="R9" s="281"/>
      <c r="S9" s="281"/>
      <c r="T9" s="281"/>
      <c r="U9" s="281"/>
      <c r="V9" s="281"/>
      <c r="W9" s="281"/>
      <c r="X9" s="281"/>
      <c r="Y9" s="281"/>
      <c r="Z9" s="281"/>
      <c r="AA9" s="52"/>
      <c r="AB9" s="52"/>
      <c r="AC9" s="52"/>
      <c r="AD9" s="52"/>
      <c r="AE9" s="52"/>
      <c r="AF9" s="52"/>
      <c r="AG9" s="52"/>
      <c r="AH9" s="52"/>
      <c r="AI9" s="52"/>
      <c r="AJ9" s="52"/>
      <c r="AK9" s="52"/>
      <c r="AL9" s="52"/>
      <c r="AM9" s="52"/>
      <c r="AN9" s="52"/>
      <c r="AO9" s="52"/>
      <c r="AP9" s="52"/>
    </row>
    <row r="10" customFormat="false" ht="18.75" hidden="false" customHeight="false" outlineLevel="0" collapsed="false">
      <c r="A10" s="52"/>
      <c r="B10" s="906"/>
      <c r="C10" s="907"/>
      <c r="D10" s="908"/>
      <c r="E10" s="909"/>
      <c r="F10" s="910"/>
      <c r="G10" s="910"/>
      <c r="H10" s="911"/>
      <c r="I10" s="912"/>
      <c r="J10" s="913"/>
      <c r="K10" s="912"/>
      <c r="L10" s="914"/>
      <c r="M10" s="912"/>
      <c r="N10" s="912"/>
      <c r="O10" s="912"/>
      <c r="P10" s="912"/>
      <c r="Q10" s="780"/>
      <c r="R10" s="281"/>
      <c r="S10" s="281"/>
      <c r="T10" s="281"/>
      <c r="U10" s="281"/>
      <c r="V10" s="281"/>
      <c r="W10" s="281"/>
      <c r="X10" s="281"/>
      <c r="Y10" s="281"/>
      <c r="Z10" s="281"/>
      <c r="AA10" s="52"/>
      <c r="AB10" s="52"/>
      <c r="AC10" s="52"/>
      <c r="AD10" s="52"/>
      <c r="AE10" s="52"/>
      <c r="AF10" s="52"/>
      <c r="AG10" s="52"/>
      <c r="AH10" s="52"/>
      <c r="AI10" s="52"/>
      <c r="AJ10" s="52"/>
      <c r="AK10" s="52"/>
      <c r="AL10" s="52"/>
      <c r="AM10" s="52"/>
      <c r="AN10" s="52"/>
      <c r="AO10" s="52"/>
      <c r="AP10" s="52"/>
    </row>
    <row r="11" s="915" customFormat="true" ht="12.75" hidden="false" customHeight="false" outlineLevel="0" collapsed="false">
      <c r="B11" s="916" t="s">
        <v>111</v>
      </c>
      <c r="C11" s="917"/>
      <c r="D11" s="918" t="s">
        <v>269</v>
      </c>
      <c r="E11" s="919" t="s">
        <v>191</v>
      </c>
      <c r="F11" s="919" t="s">
        <v>36488</v>
      </c>
      <c r="G11" s="919"/>
      <c r="H11" s="919"/>
      <c r="I11" s="919"/>
      <c r="J11" s="919"/>
      <c r="K11" s="919"/>
      <c r="L11" s="919"/>
      <c r="M11" s="919"/>
      <c r="N11" s="919"/>
      <c r="O11" s="919"/>
      <c r="P11" s="919"/>
    </row>
    <row r="12" s="915" customFormat="true" ht="12.75" hidden="false" customHeight="false" outlineLevel="0" collapsed="false">
      <c r="B12" s="920" t="e">
        <f aca="false">orç!#REF!</f>
        <v>#VALUE!</v>
      </c>
      <c r="C12" s="921" t="e">
        <f aca="false">orç!#REF!</f>
        <v>#VALUE!</v>
      </c>
      <c r="D12" s="922" t="e">
        <f aca="false">orç!#REF!</f>
        <v>#VALUE!</v>
      </c>
      <c r="E12" s="923" t="e">
        <f aca="false">orç!#REF!</f>
        <v>#VALUE!</v>
      </c>
      <c r="F12" s="923"/>
      <c r="G12" s="923"/>
      <c r="H12" s="923"/>
      <c r="I12" s="923"/>
      <c r="J12" s="923"/>
      <c r="K12" s="923"/>
      <c r="L12" s="923"/>
      <c r="M12" s="923"/>
      <c r="N12" s="923"/>
      <c r="O12" s="923"/>
      <c r="P12" s="923"/>
    </row>
    <row r="13" s="924" customFormat="true" ht="12.75" hidden="false" customHeight="false" outlineLevel="0" collapsed="false">
      <c r="B13" s="925"/>
      <c r="C13" s="926"/>
      <c r="D13" s="927"/>
      <c r="E13" s="928"/>
      <c r="F13" s="928"/>
      <c r="G13" s="928"/>
      <c r="H13" s="928"/>
      <c r="I13" s="928"/>
      <c r="J13" s="928"/>
      <c r="K13" s="928"/>
      <c r="L13" s="928"/>
      <c r="M13" s="928"/>
      <c r="N13" s="928"/>
      <c r="O13" s="928"/>
      <c r="P13" s="928"/>
    </row>
    <row r="14" s="929" customFormat="true" ht="12.75" hidden="false" customHeight="false" outlineLevel="0" collapsed="false">
      <c r="B14" s="930"/>
      <c r="C14" s="931"/>
      <c r="D14" s="932"/>
      <c r="E14" s="933"/>
      <c r="F14" s="933"/>
      <c r="G14" s="933"/>
      <c r="H14" s="933"/>
      <c r="I14" s="933"/>
      <c r="J14" s="933"/>
      <c r="K14" s="933"/>
      <c r="L14" s="933"/>
      <c r="M14" s="933"/>
      <c r="N14" s="933"/>
      <c r="O14" s="933"/>
      <c r="P14" s="933"/>
    </row>
    <row r="15" s="929" customFormat="true" ht="12.75" hidden="false" customHeight="false" outlineLevel="0" collapsed="false">
      <c r="B15" s="934"/>
      <c r="C15" s="935"/>
      <c r="D15" s="936"/>
      <c r="E15" s="937"/>
      <c r="F15" s="938"/>
      <c r="G15" s="938"/>
      <c r="H15" s="938"/>
      <c r="I15" s="938"/>
      <c r="J15" s="938"/>
      <c r="K15" s="938"/>
      <c r="L15" s="938"/>
      <c r="M15" s="938"/>
      <c r="N15" s="938"/>
      <c r="O15" s="938"/>
      <c r="P15" s="939"/>
    </row>
    <row r="16" s="940" customFormat="true" ht="12.75" hidden="false" customHeight="false" outlineLevel="0" collapsed="false">
      <c r="B16" s="941"/>
      <c r="C16" s="942"/>
      <c r="D16" s="943"/>
      <c r="E16" s="944"/>
      <c r="F16" s="945"/>
      <c r="G16" s="945"/>
      <c r="H16" s="945"/>
      <c r="I16" s="945"/>
      <c r="J16" s="945"/>
      <c r="K16" s="945"/>
      <c r="L16" s="945"/>
      <c r="M16" s="945"/>
      <c r="N16" s="945"/>
      <c r="O16" s="945"/>
      <c r="P16" s="946"/>
    </row>
    <row r="17" s="940" customFormat="true" ht="12.75" hidden="false" customHeight="false" outlineLevel="0" collapsed="false">
      <c r="B17" s="941"/>
      <c r="C17" s="942"/>
      <c r="D17" s="943"/>
      <c r="E17" s="944"/>
      <c r="F17" s="945"/>
      <c r="G17" s="945"/>
      <c r="H17" s="945"/>
      <c r="I17" s="945"/>
      <c r="J17" s="945"/>
      <c r="K17" s="945"/>
      <c r="L17" s="945"/>
      <c r="M17" s="945"/>
      <c r="N17" s="945"/>
      <c r="O17" s="945"/>
      <c r="P17" s="946"/>
    </row>
    <row r="18" s="940" customFormat="true" ht="12.75" hidden="false" customHeight="false" outlineLevel="0" collapsed="false">
      <c r="B18" s="947"/>
      <c r="C18" s="948"/>
      <c r="D18" s="949"/>
      <c r="E18" s="950"/>
      <c r="F18" s="950"/>
      <c r="G18" s="950"/>
      <c r="H18" s="950"/>
      <c r="I18" s="950"/>
      <c r="J18" s="950"/>
      <c r="K18" s="950"/>
      <c r="L18" s="950"/>
      <c r="M18" s="950"/>
      <c r="N18" s="951" t="s">
        <v>179</v>
      </c>
      <c r="O18" s="951" t="s">
        <v>36489</v>
      </c>
      <c r="P18" s="952" t="n">
        <v>24</v>
      </c>
    </row>
    <row r="19" customFormat="false" ht="15" hidden="false" customHeight="false" outlineLevel="0" collapsed="false">
      <c r="B19" s="953"/>
      <c r="C19" s="954"/>
      <c r="D19" s="955"/>
      <c r="E19" s="953"/>
      <c r="F19" s="956"/>
      <c r="G19" s="956"/>
      <c r="H19" s="956"/>
      <c r="I19" s="956"/>
      <c r="J19" s="956"/>
      <c r="K19" s="956"/>
      <c r="L19" s="956"/>
      <c r="M19" s="956"/>
      <c r="N19" s="956"/>
      <c r="O19" s="956"/>
      <c r="P19" s="956"/>
    </row>
    <row r="21" customFormat="false" ht="15" hidden="false" customHeight="false" outlineLevel="0" collapsed="false">
      <c r="B21" s="957" t="str">
        <f aca="false">INFO!B4</f>
        <v>Espírito Santo do Pinhal</v>
      </c>
      <c r="C21" s="958" t="n">
        <f aca="false">INFO!B27</f>
        <v>43920</v>
      </c>
      <c r="D21" s="958"/>
      <c r="I21" s="959"/>
      <c r="J21" s="959"/>
      <c r="K21" s="959"/>
      <c r="L21" s="959"/>
      <c r="M21" s="959"/>
      <c r="N21" s="959"/>
      <c r="O21" s="959"/>
      <c r="P21" s="959"/>
    </row>
    <row r="24" customFormat="false" ht="15" hidden="false" customHeight="false" outlineLevel="0" collapsed="false">
      <c r="D24" s="960" t="s">
        <v>36490</v>
      </c>
    </row>
    <row r="25" customFormat="false" ht="15" hidden="false" customHeight="false" outlineLevel="0" collapsed="false">
      <c r="D25" s="961" t="str">
        <f aca="false">INFO!A34</f>
        <v>Responsável pelo Tomador</v>
      </c>
      <c r="J25" s="962" t="str">
        <f aca="false">INFO!A23</f>
        <v>Responsável pelo Orçamento</v>
      </c>
      <c r="K25" s="963"/>
      <c r="L25" s="963"/>
      <c r="M25" s="963"/>
      <c r="N25" s="963"/>
      <c r="O25" s="963"/>
    </row>
    <row r="26" customFormat="false" ht="15" hidden="false" customHeight="false" outlineLevel="0" collapsed="false">
      <c r="D26" s="964" t="str">
        <f aca="false">INFO!B35</f>
        <v>Sérgio Del Bianchi Junior</v>
      </c>
      <c r="J26" s="965" t="s">
        <v>36491</v>
      </c>
      <c r="L26" s="966" t="str">
        <f aca="false">INFO!B24</f>
        <v>Elton Maeda</v>
      </c>
    </row>
    <row r="27" customFormat="false" ht="15" hidden="false" customHeight="false" outlineLevel="0" collapsed="false">
      <c r="D27" s="964" t="str">
        <f aca="false">INFO!B36</f>
        <v>Prefeito Municipal</v>
      </c>
      <c r="J27" s="965" t="s">
        <v>33</v>
      </c>
      <c r="L27" s="966" t="str">
        <f aca="false">INFO!B25</f>
        <v>A72570-6</v>
      </c>
    </row>
    <row r="28" customFormat="false" ht="15" hidden="false" customHeight="false" outlineLevel="0" collapsed="false">
      <c r="J28" s="965" t="s">
        <v>103</v>
      </c>
      <c r="L28" s="966" t="str">
        <f aca="false">INFO!B26</f>
        <v>08980383</v>
      </c>
    </row>
  </sheetData>
  <mergeCells count="7">
    <mergeCell ref="B1:P1"/>
    <mergeCell ref="B2:P2"/>
    <mergeCell ref="B4:P4"/>
    <mergeCell ref="B5:P5"/>
    <mergeCell ref="N7:P9"/>
    <mergeCell ref="F11:P11"/>
    <mergeCell ref="C21:D21"/>
  </mergeCells>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5.xml><?xml version="1.0" encoding="utf-8"?>
<worksheet xmlns="http://schemas.openxmlformats.org/spreadsheetml/2006/main" xmlns:r="http://schemas.openxmlformats.org/officeDocument/2006/relationships">
  <sheetPr filterMode="false">
    <pageSetUpPr fitToPage="false"/>
  </sheetPr>
  <dimension ref="A2:AG63"/>
  <sheetViews>
    <sheetView showFormulas="false" showGridLines="true" showRowColHeaders="true" showZeros="true" rightToLeft="false" tabSelected="false" showOutlineSymbols="true" defaultGridColor="true" view="pageBreakPreview" topLeftCell="A16" colorId="64" zoomScale="100" zoomScaleNormal="100" zoomScalePageLayoutView="100" workbookViewId="0">
      <selection pane="topLeft" activeCell="F8" activeCellId="0" sqref="F8"/>
    </sheetView>
  </sheetViews>
  <sheetFormatPr defaultRowHeight="15" zeroHeight="false" outlineLevelRow="0" outlineLevelCol="0"/>
  <cols>
    <col collapsed="false" customWidth="true" hidden="false" outlineLevel="0" max="1" min="1" style="0" width="13.29"/>
    <col collapsed="false" customWidth="true" hidden="false" outlineLevel="0" max="2" min="2" style="0" width="18"/>
    <col collapsed="false" customWidth="true" hidden="false" outlineLevel="0" max="3" min="3" style="0" width="61.71"/>
    <col collapsed="false" customWidth="true" hidden="false" outlineLevel="0" max="4" min="4" style="774" width="9.85"/>
    <col collapsed="false" customWidth="true" hidden="false" outlineLevel="0" max="5" min="5" style="0" width="13.7"/>
    <col collapsed="false" customWidth="true" hidden="false" outlineLevel="0" max="6" min="6" style="0" width="17"/>
    <col collapsed="false" customWidth="true" hidden="false" outlineLevel="0" max="7" min="7" style="0" width="19.42"/>
    <col collapsed="false" customWidth="true" hidden="false" outlineLevel="0" max="256" min="8" style="0" width="8.67"/>
    <col collapsed="false" customWidth="true" hidden="false" outlineLevel="0" max="257" min="257" style="0" width="13.29"/>
    <col collapsed="false" customWidth="true" hidden="false" outlineLevel="0" max="258" min="258" style="0" width="18"/>
    <col collapsed="false" customWidth="true" hidden="false" outlineLevel="0" max="259" min="259" style="0" width="61.71"/>
    <col collapsed="false" customWidth="true" hidden="false" outlineLevel="0" max="260" min="260" style="0" width="9.85"/>
    <col collapsed="false" customWidth="true" hidden="false" outlineLevel="0" max="261" min="261" style="0" width="13.7"/>
    <col collapsed="false" customWidth="true" hidden="false" outlineLevel="0" max="262" min="262" style="0" width="17"/>
    <col collapsed="false" customWidth="true" hidden="false" outlineLevel="0" max="263" min="263" style="0" width="19.42"/>
    <col collapsed="false" customWidth="true" hidden="false" outlineLevel="0" max="512" min="264" style="0" width="8.67"/>
    <col collapsed="false" customWidth="true" hidden="false" outlineLevel="0" max="513" min="513" style="0" width="13.29"/>
    <col collapsed="false" customWidth="true" hidden="false" outlineLevel="0" max="514" min="514" style="0" width="18"/>
    <col collapsed="false" customWidth="true" hidden="false" outlineLevel="0" max="515" min="515" style="0" width="61.71"/>
    <col collapsed="false" customWidth="true" hidden="false" outlineLevel="0" max="516" min="516" style="0" width="9.85"/>
    <col collapsed="false" customWidth="true" hidden="false" outlineLevel="0" max="517" min="517" style="0" width="13.7"/>
    <col collapsed="false" customWidth="true" hidden="false" outlineLevel="0" max="518" min="518" style="0" width="17"/>
    <col collapsed="false" customWidth="true" hidden="false" outlineLevel="0" max="519" min="519" style="0" width="19.42"/>
    <col collapsed="false" customWidth="true" hidden="false" outlineLevel="0" max="768" min="520" style="0" width="8.67"/>
    <col collapsed="false" customWidth="true" hidden="false" outlineLevel="0" max="769" min="769" style="0" width="13.29"/>
    <col collapsed="false" customWidth="true" hidden="false" outlineLevel="0" max="770" min="770" style="0" width="18"/>
    <col collapsed="false" customWidth="true" hidden="false" outlineLevel="0" max="771" min="771" style="0" width="61.71"/>
    <col collapsed="false" customWidth="true" hidden="false" outlineLevel="0" max="772" min="772" style="0" width="9.85"/>
    <col collapsed="false" customWidth="true" hidden="false" outlineLevel="0" max="773" min="773" style="0" width="13.7"/>
    <col collapsed="false" customWidth="true" hidden="false" outlineLevel="0" max="774" min="774" style="0" width="17"/>
    <col collapsed="false" customWidth="true" hidden="false" outlineLevel="0" max="775" min="775" style="0" width="19.42"/>
    <col collapsed="false" customWidth="true" hidden="false" outlineLevel="0" max="1025" min="776" style="0" width="8.67"/>
  </cols>
  <sheetData>
    <row r="2" customFormat="false" ht="15" hidden="false" customHeight="false" outlineLevel="0" collapsed="false">
      <c r="A2" s="359"/>
      <c r="B2" s="967" t="s">
        <v>104</v>
      </c>
      <c r="C2" s="967"/>
      <c r="D2" s="967"/>
      <c r="E2" s="967"/>
      <c r="F2" s="967"/>
      <c r="G2" s="967"/>
      <c r="H2" s="52"/>
      <c r="I2" s="52"/>
      <c r="J2" s="52"/>
      <c r="K2" s="52"/>
      <c r="L2" s="52"/>
      <c r="M2" s="52"/>
      <c r="N2" s="52"/>
      <c r="O2" s="52"/>
      <c r="P2" s="52"/>
      <c r="Q2" s="52"/>
      <c r="R2" s="52"/>
      <c r="S2" s="52"/>
      <c r="T2" s="52"/>
      <c r="U2" s="52"/>
      <c r="V2" s="52"/>
      <c r="W2" s="52"/>
      <c r="X2" s="52"/>
      <c r="Y2" s="52"/>
      <c r="Z2" s="52"/>
      <c r="AA2" s="52"/>
      <c r="AB2" s="52"/>
      <c r="AC2" s="52"/>
      <c r="AD2" s="52"/>
      <c r="AE2" s="52"/>
      <c r="AF2" s="52"/>
      <c r="AG2" s="52"/>
    </row>
    <row r="3" customFormat="false" ht="15" hidden="false" customHeight="false" outlineLevel="0" collapsed="false">
      <c r="A3" s="338"/>
      <c r="B3" s="968" t="s">
        <v>105</v>
      </c>
      <c r="C3" s="968"/>
      <c r="D3" s="968"/>
      <c r="E3" s="968"/>
      <c r="F3" s="968"/>
      <c r="G3" s="968"/>
      <c r="H3" s="52"/>
      <c r="I3" s="52"/>
      <c r="J3" s="52"/>
      <c r="K3" s="52"/>
      <c r="L3" s="52"/>
      <c r="M3" s="52"/>
      <c r="N3" s="52"/>
      <c r="O3" s="52"/>
      <c r="P3" s="52"/>
      <c r="Q3" s="52"/>
      <c r="R3" s="52"/>
      <c r="S3" s="52"/>
      <c r="T3" s="52"/>
      <c r="U3" s="52"/>
      <c r="V3" s="52"/>
      <c r="W3" s="52"/>
      <c r="X3" s="52"/>
      <c r="Y3" s="52"/>
      <c r="Z3" s="52"/>
      <c r="AA3" s="52"/>
      <c r="AB3" s="52"/>
      <c r="AC3" s="52"/>
      <c r="AD3" s="52"/>
      <c r="AE3" s="52"/>
      <c r="AF3" s="52"/>
      <c r="AG3" s="52"/>
    </row>
    <row r="4" customFormat="false" ht="15.75" hidden="false" customHeight="false" outlineLevel="0" collapsed="false">
      <c r="A4" s="776"/>
      <c r="B4" s="777"/>
      <c r="C4" s="777"/>
      <c r="D4" s="777"/>
      <c r="E4" s="777"/>
      <c r="F4" s="777"/>
      <c r="G4" s="969"/>
      <c r="H4" s="52"/>
      <c r="I4" s="52"/>
      <c r="J4" s="52"/>
      <c r="K4" s="52"/>
      <c r="L4" s="52"/>
      <c r="M4" s="52"/>
      <c r="N4" s="52"/>
      <c r="O4" s="52"/>
      <c r="P4" s="52"/>
      <c r="Q4" s="52"/>
      <c r="R4" s="52"/>
      <c r="S4" s="52"/>
      <c r="T4" s="52"/>
      <c r="U4" s="52"/>
      <c r="V4" s="52"/>
      <c r="W4" s="52"/>
      <c r="X4" s="52"/>
      <c r="Y4" s="52"/>
      <c r="Z4" s="52"/>
      <c r="AA4" s="52"/>
      <c r="AB4" s="52"/>
      <c r="AC4" s="52"/>
      <c r="AD4" s="52"/>
      <c r="AE4" s="52"/>
      <c r="AF4" s="52"/>
      <c r="AG4" s="52"/>
    </row>
    <row r="5" customFormat="false" ht="18" hidden="false" customHeight="false" outlineLevel="0" collapsed="false">
      <c r="A5" s="778"/>
      <c r="B5" s="970" t="str">
        <f aca="false">INFO!B3</f>
        <v>Prefeitura Municipal de Espírito Santo do Pinhal</v>
      </c>
      <c r="C5" s="970"/>
      <c r="D5" s="970"/>
      <c r="E5" s="970"/>
      <c r="F5" s="970"/>
      <c r="G5" s="970"/>
      <c r="H5" s="780"/>
      <c r="I5" s="281"/>
      <c r="J5" s="281"/>
      <c r="K5" s="281"/>
      <c r="L5" s="281"/>
      <c r="M5" s="281"/>
      <c r="N5" s="281"/>
      <c r="O5" s="281"/>
      <c r="P5" s="281"/>
      <c r="Q5" s="281"/>
      <c r="R5" s="52"/>
      <c r="S5" s="52"/>
      <c r="T5" s="52"/>
      <c r="U5" s="52"/>
      <c r="V5" s="52"/>
      <c r="W5" s="52"/>
      <c r="X5" s="52"/>
      <c r="Y5" s="52"/>
      <c r="Z5" s="52"/>
      <c r="AA5" s="52"/>
      <c r="AB5" s="52"/>
      <c r="AC5" s="52"/>
      <c r="AD5" s="52"/>
      <c r="AE5" s="52"/>
      <c r="AF5" s="52"/>
      <c r="AG5" s="52"/>
    </row>
    <row r="6" customFormat="false" ht="16.5" hidden="false" customHeight="true" outlineLevel="0" collapsed="false">
      <c r="A6" s="781"/>
      <c r="B6" s="971" t="s">
        <v>36492</v>
      </c>
      <c r="C6" s="971"/>
      <c r="D6" s="971"/>
      <c r="E6" s="971"/>
      <c r="F6" s="971"/>
      <c r="G6" s="971"/>
      <c r="H6" s="780"/>
      <c r="I6" s="281"/>
      <c r="J6" s="281"/>
      <c r="K6" s="281"/>
      <c r="L6" s="281"/>
      <c r="M6" s="281"/>
      <c r="N6" s="281"/>
      <c r="O6" s="281"/>
      <c r="P6" s="281"/>
      <c r="Q6" s="281"/>
      <c r="R6" s="52"/>
      <c r="S6" s="52"/>
      <c r="T6" s="52"/>
      <c r="U6" s="52"/>
      <c r="V6" s="52"/>
      <c r="W6" s="52"/>
      <c r="X6" s="52"/>
      <c r="Y6" s="52"/>
      <c r="Z6" s="52"/>
      <c r="AA6" s="52"/>
      <c r="AB6" s="52"/>
      <c r="AC6" s="52"/>
      <c r="AD6" s="52"/>
      <c r="AE6" s="52"/>
      <c r="AF6" s="52"/>
      <c r="AG6" s="52"/>
    </row>
    <row r="7" customFormat="false" ht="16.5" hidden="false" customHeight="false" outlineLevel="0" collapsed="false">
      <c r="A7" s="52"/>
      <c r="B7" s="783"/>
      <c r="C7" s="783"/>
      <c r="D7" s="783"/>
      <c r="E7" s="783"/>
      <c r="F7" s="783"/>
      <c r="G7" s="783"/>
      <c r="H7" s="780"/>
      <c r="I7" s="281"/>
      <c r="J7" s="281"/>
      <c r="K7" s="281"/>
      <c r="L7" s="281"/>
      <c r="M7" s="281"/>
      <c r="N7" s="281"/>
      <c r="O7" s="281"/>
      <c r="P7" s="281"/>
      <c r="Q7" s="281"/>
      <c r="R7" s="52"/>
      <c r="S7" s="52"/>
      <c r="T7" s="52"/>
      <c r="U7" s="52"/>
      <c r="V7" s="52"/>
      <c r="W7" s="52"/>
      <c r="X7" s="52"/>
      <c r="Y7" s="52"/>
      <c r="Z7" s="52"/>
      <c r="AA7" s="52"/>
      <c r="AB7" s="52"/>
      <c r="AC7" s="52"/>
      <c r="AD7" s="52"/>
      <c r="AE7" s="52"/>
      <c r="AF7" s="52"/>
      <c r="AG7" s="52"/>
    </row>
    <row r="8" customFormat="false" ht="15.75" hidden="false" customHeight="false" outlineLevel="0" collapsed="false">
      <c r="A8" s="784" t="s">
        <v>228</v>
      </c>
      <c r="B8" s="972" t="str">
        <f aca="false">INFO!B16</f>
        <v>Projeto de Revitalização Paisagística dos Principais Corredores de Acesso da Cidade</v>
      </c>
      <c r="C8" s="972"/>
      <c r="D8" s="972"/>
      <c r="E8" s="973" t="s">
        <v>36493</v>
      </c>
      <c r="F8" s="787"/>
      <c r="G8" s="974"/>
      <c r="H8" s="789"/>
      <c r="I8" s="281"/>
      <c r="J8" s="281"/>
      <c r="K8" s="281"/>
      <c r="L8" s="281"/>
      <c r="M8" s="281"/>
      <c r="N8" s="281"/>
      <c r="O8" s="281"/>
      <c r="P8" s="281"/>
      <c r="Q8" s="281"/>
      <c r="R8" s="52"/>
      <c r="S8" s="52"/>
      <c r="T8" s="52"/>
      <c r="U8" s="52"/>
      <c r="V8" s="52"/>
      <c r="W8" s="52"/>
      <c r="X8" s="52"/>
      <c r="Y8" s="52"/>
      <c r="Z8" s="52"/>
      <c r="AA8" s="52"/>
      <c r="AB8" s="52"/>
      <c r="AC8" s="52"/>
      <c r="AD8" s="52"/>
      <c r="AE8" s="52"/>
      <c r="AF8" s="52"/>
      <c r="AG8" s="52"/>
    </row>
    <row r="9" customFormat="false" ht="15" hidden="false" customHeight="false" outlineLevel="0" collapsed="false">
      <c r="A9" s="790" t="s">
        <v>278</v>
      </c>
      <c r="B9" s="791" t="str">
        <f aca="false">INFO!B17</f>
        <v>ESPÍRITO SANTO DO PINHAL/ SP</v>
      </c>
      <c r="C9" s="791"/>
      <c r="D9" s="975"/>
      <c r="E9" s="899"/>
      <c r="F9" s="976"/>
      <c r="G9" s="976"/>
      <c r="H9" s="789"/>
      <c r="I9" s="281"/>
      <c r="J9" s="281"/>
      <c r="K9" s="281"/>
      <c r="L9" s="281"/>
      <c r="M9" s="281"/>
      <c r="N9" s="281"/>
      <c r="O9" s="281"/>
      <c r="P9" s="281"/>
      <c r="Q9" s="281"/>
      <c r="R9" s="52"/>
      <c r="S9" s="52"/>
      <c r="T9" s="52"/>
      <c r="U9" s="52"/>
      <c r="V9" s="52"/>
      <c r="W9" s="52"/>
      <c r="X9" s="52"/>
      <c r="Y9" s="52"/>
      <c r="Z9" s="52"/>
      <c r="AA9" s="52"/>
      <c r="AB9" s="52"/>
      <c r="AC9" s="52"/>
      <c r="AD9" s="52"/>
      <c r="AE9" s="52"/>
      <c r="AF9" s="52"/>
      <c r="AG9" s="52"/>
    </row>
    <row r="10" customFormat="false" ht="15" hidden="false" customHeight="false" outlineLevel="0" collapsed="false">
      <c r="A10" s="790" t="s">
        <v>206</v>
      </c>
      <c r="B10" s="791" t="str">
        <f aca="false">INFO!B4</f>
        <v>Espírito Santo do Pinhal</v>
      </c>
      <c r="C10" s="791"/>
      <c r="D10" s="975"/>
      <c r="E10" s="904"/>
      <c r="F10" s="905"/>
      <c r="G10" s="977"/>
      <c r="H10" s="780"/>
      <c r="I10" s="281"/>
      <c r="J10" s="281"/>
      <c r="K10" s="281"/>
      <c r="L10" s="281"/>
      <c r="M10" s="281"/>
      <c r="N10" s="281"/>
      <c r="O10" s="281"/>
      <c r="P10" s="281"/>
      <c r="Q10" s="281"/>
      <c r="R10" s="52"/>
      <c r="S10" s="52"/>
      <c r="T10" s="52"/>
      <c r="U10" s="52"/>
      <c r="V10" s="52"/>
      <c r="W10" s="52"/>
      <c r="X10" s="52"/>
      <c r="Y10" s="52"/>
      <c r="Z10" s="52"/>
      <c r="AA10" s="52"/>
      <c r="AB10" s="52"/>
      <c r="AC10" s="52"/>
      <c r="AD10" s="52"/>
      <c r="AE10" s="52"/>
      <c r="AF10" s="52"/>
      <c r="AG10" s="52"/>
    </row>
    <row r="11" customFormat="false" ht="6.75" hidden="false" customHeight="true" outlineLevel="0" collapsed="false">
      <c r="A11" s="795"/>
      <c r="B11" s="978"/>
      <c r="C11" s="796"/>
      <c r="D11" s="979"/>
      <c r="E11" s="980"/>
      <c r="F11" s="798"/>
      <c r="G11" s="981"/>
      <c r="H11" s="780"/>
      <c r="I11" s="281"/>
      <c r="J11" s="281"/>
      <c r="K11" s="281"/>
      <c r="L11" s="281"/>
      <c r="M11" s="281"/>
      <c r="N11" s="281"/>
      <c r="O11" s="281"/>
      <c r="P11" s="281"/>
      <c r="Q11" s="281"/>
      <c r="R11" s="52"/>
      <c r="S11" s="52"/>
      <c r="T11" s="52"/>
      <c r="U11" s="52"/>
      <c r="V11" s="52"/>
      <c r="W11" s="52"/>
      <c r="X11" s="52"/>
      <c r="Y11" s="52"/>
      <c r="Z11" s="52"/>
      <c r="AA11" s="52"/>
      <c r="AB11" s="52"/>
      <c r="AC11" s="52"/>
      <c r="AD11" s="52"/>
      <c r="AE11" s="52"/>
      <c r="AF11" s="52"/>
      <c r="AG11" s="52"/>
    </row>
    <row r="12" customFormat="false" ht="15.75" hidden="false" customHeight="false" outlineLevel="0" collapsed="false">
      <c r="A12" s="52"/>
      <c r="B12" s="800"/>
      <c r="C12" s="907"/>
      <c r="D12" s="982"/>
      <c r="E12" s="909"/>
      <c r="F12" s="910"/>
      <c r="G12" s="911"/>
      <c r="H12" s="780"/>
      <c r="I12" s="281"/>
      <c r="J12" s="281"/>
      <c r="K12" s="281"/>
      <c r="L12" s="281"/>
      <c r="M12" s="281"/>
      <c r="N12" s="281"/>
      <c r="O12" s="281"/>
      <c r="P12" s="281"/>
      <c r="Q12" s="281"/>
      <c r="R12" s="52"/>
      <c r="S12" s="52"/>
      <c r="T12" s="52"/>
      <c r="U12" s="52"/>
      <c r="V12" s="52"/>
      <c r="W12" s="52"/>
      <c r="X12" s="52"/>
      <c r="Y12" s="52"/>
      <c r="Z12" s="52"/>
      <c r="AA12" s="52"/>
      <c r="AB12" s="52"/>
      <c r="AC12" s="52"/>
      <c r="AD12" s="52"/>
      <c r="AE12" s="52"/>
      <c r="AF12" s="52"/>
      <c r="AG12" s="52"/>
    </row>
    <row r="13" customFormat="false" ht="15" hidden="false" customHeight="false" outlineLevel="0" collapsed="false">
      <c r="A13" s="805" t="s">
        <v>36494</v>
      </c>
      <c r="B13" s="806"/>
      <c r="C13" s="315" t="s">
        <v>279</v>
      </c>
      <c r="D13" s="807" t="s">
        <v>191</v>
      </c>
      <c r="E13" s="807" t="s">
        <v>280</v>
      </c>
      <c r="F13" s="807"/>
      <c r="G13" s="983" t="s">
        <v>36495</v>
      </c>
    </row>
    <row r="14" s="52" customFormat="true" ht="45" hidden="false" customHeight="true" outlineLevel="0" collapsed="false">
      <c r="A14" s="984" t="s">
        <v>36496</v>
      </c>
      <c r="B14" s="984"/>
      <c r="C14" s="985" t="s">
        <v>36497</v>
      </c>
      <c r="D14" s="986" t="s">
        <v>36498</v>
      </c>
      <c r="E14" s="987" t="n">
        <v>43160</v>
      </c>
      <c r="F14" s="988" t="s">
        <v>36499</v>
      </c>
      <c r="G14" s="989" t="n">
        <f aca="false">SUM(G16:G32)</f>
        <v>869.57</v>
      </c>
    </row>
    <row r="15" customFormat="false" ht="15" hidden="false" customHeight="false" outlineLevel="0" collapsed="false">
      <c r="A15" s="990" t="s">
        <v>36500</v>
      </c>
      <c r="B15" s="990" t="s">
        <v>8461</v>
      </c>
      <c r="C15" s="990" t="s">
        <v>36501</v>
      </c>
      <c r="D15" s="991"/>
      <c r="E15" s="991" t="s">
        <v>36502</v>
      </c>
      <c r="F15" s="991" t="s">
        <v>36503</v>
      </c>
      <c r="G15" s="991" t="s">
        <v>36504</v>
      </c>
    </row>
    <row r="16" s="308" customFormat="true" ht="22.5" hidden="false" customHeight="false" outlineLevel="0" collapsed="false">
      <c r="A16" s="992" t="s">
        <v>8464</v>
      </c>
      <c r="B16" s="993" t="s">
        <v>13764</v>
      </c>
      <c r="C16" s="994" t="str">
        <f aca="false">VLOOKUP($B16,'SINAPI 03-2018'!$B$5:$F$11509,2,0)</f>
        <v>ADUELA / MARCO / BATENTE PARA PORTA DE 90X210CM, PADRÃO MÉDIO - FORNECIMENTO E MONTAGEM. AF_08/2015</v>
      </c>
      <c r="D16" s="995" t="str">
        <f aca="false">VLOOKUP($B16,'SINAPI 03-2018'!$B$5:$F$11509,3,0)</f>
        <v>UN</v>
      </c>
      <c r="E16" s="996" t="n">
        <v>1.11</v>
      </c>
      <c r="F16" s="997" t="str">
        <f aca="false">VLOOKUP($B16,'SINAPI 03-2018'!$B$5:$F$11509,5,0)</f>
        <v>198,39</v>
      </c>
      <c r="G16" s="998" t="n">
        <f aca="false">ROUND(E16*F16,2)</f>
        <v>220.21</v>
      </c>
    </row>
    <row r="17" s="308" customFormat="true" ht="23.25" hidden="false" customHeight="false" outlineLevel="0" collapsed="false">
      <c r="A17" s="999" t="s">
        <v>8464</v>
      </c>
      <c r="B17" s="1000" t="s">
        <v>13796</v>
      </c>
      <c r="C17" s="1001" t="str">
        <f aca="false">VLOOKUP($B17,'SINAPI 03-2018'!$B$5:$F$11509,2,0)</f>
        <v>ADUELA / MARCO / BATENTE PARA PORTA DE 90X210CM, FIXAÇÃO COM ARGAMASSA - SOMENTE INSTALAÇÃO. AF_08/2015_P</v>
      </c>
      <c r="D17" s="1002" t="str">
        <f aca="false">VLOOKUP($B17,'SINAPI 03-2018'!$B$5:$F$11509,3,0)</f>
        <v>UN</v>
      </c>
      <c r="E17" s="1003" t="n">
        <v>1.11</v>
      </c>
      <c r="F17" s="1004" t="str">
        <f aca="false">VLOOKUP($B17,'SINAPI 03-2018'!$B$5:$F$11509,5,0)</f>
        <v>85,96</v>
      </c>
      <c r="G17" s="1005" t="n">
        <f aca="false">ROUND(E17*F17,2)</f>
        <v>95.42</v>
      </c>
    </row>
    <row r="18" s="308" customFormat="true" ht="22.5" hidden="false" customHeight="false" outlineLevel="0" collapsed="false">
      <c r="A18" s="1006" t="s">
        <v>8464</v>
      </c>
      <c r="B18" s="1007" t="n">
        <v>2432</v>
      </c>
      <c r="C18" s="1008" t="str">
        <f aca="false">VLOOKUP($B18,'SINAPI 03-2018'!$B$5:$F$11509,2,0)</f>
        <v>DOBRADICA EM ACO/FERRO, 3 1/2" X  3", E= 1,9  A 2 MM, COM ANEL,  CROMADO OU ZINCADO, TAMPA BOLA, COM PARAFUSOS</v>
      </c>
      <c r="D18" s="1009" t="str">
        <f aca="false">VLOOKUP($B18,'SINAPI 03-2018'!$B$5:$F$11509,3,0)</f>
        <v>UN    </v>
      </c>
      <c r="E18" s="1010" t="s">
        <v>36505</v>
      </c>
      <c r="F18" s="1011" t="str">
        <f aca="false">VLOOKUP($B18,'SINAPI 03-2018'!$B$5:$F$11509,5,0)</f>
        <v>36,86</v>
      </c>
      <c r="G18" s="1012" t="n">
        <f aca="false">ROUND(E18*F18,2)</f>
        <v>110.58</v>
      </c>
    </row>
    <row r="19" s="308" customFormat="true" ht="22.5" hidden="false" customHeight="false" outlineLevel="0" collapsed="false">
      <c r="A19" s="1013" t="s">
        <v>8464</v>
      </c>
      <c r="B19" s="993" t="n">
        <v>4982</v>
      </c>
      <c r="C19" s="818" t="str">
        <f aca="false">VLOOKUP($B19,'SINAPI 03-2018'!$B$5:$F$11509,2,0)</f>
        <v>PORTA DE MADEIRA, FOLHA MEDIA (NBR 15930) DE 100 X 210 CM, E = 35 MM, NUCLEO SARRAFEADO, CAPA LISA EM HDF, ACABAMENTO EM PRIMER PARA PINTURA</v>
      </c>
      <c r="D19" s="1014" t="str">
        <f aca="false">VLOOKUP($B19,'SINAPI 03-2018'!$B$5:$F$11509,3,0)</f>
        <v>UN    </v>
      </c>
      <c r="E19" s="819" t="s">
        <v>36506</v>
      </c>
      <c r="F19" s="1015" t="str">
        <f aca="false">VLOOKUP($B19,'SINAPI 03-2018'!$B$5:$F$11509,5,0)</f>
        <v>192,19</v>
      </c>
      <c r="G19" s="1016" t="n">
        <f aca="false">ROUND(E19*F19,2)</f>
        <v>192.19</v>
      </c>
    </row>
    <row r="20" s="308" customFormat="true" ht="15" hidden="false" customHeight="false" outlineLevel="0" collapsed="false">
      <c r="A20" s="1013" t="s">
        <v>8464</v>
      </c>
      <c r="B20" s="993" t="n">
        <v>11055</v>
      </c>
      <c r="C20" s="818" t="str">
        <f aca="false">VLOOKUP($B20,'SINAPI 03-2018'!$B$5:$F$11509,2,0)</f>
        <v>PARAFUSO ROSCA SOBERBA ZINCADO CABECA CHATA FENDA SIMPLES 3,5 X 25 MM (1 ")</v>
      </c>
      <c r="D20" s="1014" t="str">
        <f aca="false">VLOOKUP($B20,'SINAPI 03-2018'!$B$5:$F$11509,3,0)</f>
        <v>UN    </v>
      </c>
      <c r="E20" s="819" t="n">
        <f aca="false">(19.8/(0.9*2.1))*(1*2.1)</f>
        <v>22</v>
      </c>
      <c r="F20" s="1015" t="str">
        <f aca="false">VLOOKUP($B20,'SINAPI 03-2018'!$B$5:$F$11509,5,0)</f>
        <v>0,03</v>
      </c>
      <c r="G20" s="1016" t="n">
        <f aca="false">ROUND(E20*F20,2)</f>
        <v>0.66</v>
      </c>
    </row>
    <row r="21" s="308" customFormat="true" ht="15" hidden="false" customHeight="false" outlineLevel="0" collapsed="false">
      <c r="A21" s="1013" t="s">
        <v>8464</v>
      </c>
      <c r="B21" s="993" t="s">
        <v>28070</v>
      </c>
      <c r="C21" s="818" t="str">
        <f aca="false">VLOOKUP($B21,'SINAPI 03-2018'!$B$5:$F$11509,2,0)</f>
        <v>CARPINTEIRO DE ESQUADRIA COM ENCARGOS COMPLEMENTARES</v>
      </c>
      <c r="D21" s="1014" t="str">
        <f aca="false">VLOOKUP($B21,'SINAPI 03-2018'!$B$5:$F$11509,3,0)</f>
        <v>H</v>
      </c>
      <c r="E21" s="819" t="n">
        <f aca="false">(1.678/(0.9*2.1))*(1*2.1)</f>
        <v>1.86444444444444</v>
      </c>
      <c r="F21" s="1015" t="str">
        <f aca="false">VLOOKUP($B21,'SINAPI 03-2018'!$B$5:$F$11509,5,0)</f>
        <v>21,82</v>
      </c>
      <c r="G21" s="1016" t="n">
        <f aca="false">ROUND(E21*F21,2)</f>
        <v>40.68</v>
      </c>
    </row>
    <row r="22" s="308" customFormat="true" ht="15.75" hidden="false" customHeight="false" outlineLevel="0" collapsed="false">
      <c r="A22" s="1017" t="s">
        <v>8464</v>
      </c>
      <c r="B22" s="1018" t="s">
        <v>28197</v>
      </c>
      <c r="C22" s="1019" t="str">
        <f aca="false">VLOOKUP($B22,'SINAPI 03-2018'!$B$5:$F$11509,2,0)</f>
        <v>SERVENTE COM ENCARGOS COMPLEMENTARES</v>
      </c>
      <c r="D22" s="1020" t="str">
        <f aca="false">VLOOKUP($B22,'SINAPI 03-2018'!$B$5:$F$11509,3,0)</f>
        <v>H</v>
      </c>
      <c r="E22" s="1021" t="n">
        <f aca="false">(0.839/(0.9*2.1))*(1*2.1)</f>
        <v>0.932222222222222</v>
      </c>
      <c r="F22" s="1022" t="str">
        <f aca="false">VLOOKUP($B22,'SINAPI 03-2018'!$B$5:$F$11509,5,0)</f>
        <v>19,62</v>
      </c>
      <c r="G22" s="1023" t="n">
        <f aca="false">ROUND(E22*F22,2)</f>
        <v>18.29</v>
      </c>
    </row>
    <row r="23" s="308" customFormat="true" ht="22.5" hidden="false" customHeight="false" outlineLevel="0" collapsed="false">
      <c r="A23" s="1013" t="s">
        <v>8464</v>
      </c>
      <c r="B23" s="993" t="s">
        <v>13828</v>
      </c>
      <c r="C23" s="1024" t="str">
        <f aca="false">VLOOKUP($B23,'SINAPI 03-2018'!$B$5:$F$11509,2,0)</f>
        <v>ALIZAR / GUARNIÇÃO DE 5X1,5CM PARA PORTA DE 90X210CM FIXADO COM PREGOS, PADRÃO MÉDIO - FORNECIMENTO E INSTALAÇÃO. AF_08/2015</v>
      </c>
      <c r="D23" s="1025" t="str">
        <f aca="false">VLOOKUP($B23,'SINAPI 03-2018'!$B$5:$F$11509,3,0)</f>
        <v>UN</v>
      </c>
      <c r="E23" s="819" t="n">
        <f aca="false">2*1.11</f>
        <v>2.22</v>
      </c>
      <c r="F23" s="1026" t="str">
        <f aca="false">VLOOKUP($B23,'SINAPI 03-2018'!$B$5:$F$11509,5,0)</f>
        <v>30,37</v>
      </c>
      <c r="G23" s="1027" t="n">
        <f aca="false">ROUND(E23*F23,2)</f>
        <v>67.42</v>
      </c>
    </row>
    <row r="24" s="308" customFormat="true" ht="22.5" hidden="false" customHeight="false" outlineLevel="0" collapsed="false">
      <c r="A24" s="1013" t="s">
        <v>8464</v>
      </c>
      <c r="B24" s="993" t="s">
        <v>13832</v>
      </c>
      <c r="C24" s="818" t="str">
        <f aca="false">VLOOKUP($B24,'SINAPI 03-2018'!$B$5:$F$11509,2,0)</f>
        <v>FECHADURA DE EMBUTIR COM CILINDRO, EXTERNA, COMPLETA, ACABAMENTO PADRÃO MÉDIO, INCLUSO EXECUÇÃO DE FURO - FORNECIMENTO E INSTALAÇÃO. AF_08/2015</v>
      </c>
      <c r="D24" s="1014" t="str">
        <f aca="false">VLOOKUP($B24,'SINAPI 03-2018'!$B$5:$F$11509,3,0)</f>
        <v>UN</v>
      </c>
      <c r="E24" s="819" t="n">
        <v>1.11</v>
      </c>
      <c r="F24" s="1015" t="str">
        <f aca="false">VLOOKUP($B24,'SINAPI 03-2018'!$B$5:$F$11509,5,0)</f>
        <v>111,82</v>
      </c>
      <c r="G24" s="1016" t="n">
        <f aca="false">ROUND(E24*F24,2)</f>
        <v>124.12</v>
      </c>
    </row>
    <row r="25" s="308" customFormat="true" ht="15" hidden="true" customHeight="false" outlineLevel="0" collapsed="false">
      <c r="A25" s="1013"/>
      <c r="B25" s="993"/>
      <c r="C25" s="818"/>
      <c r="D25" s="818"/>
      <c r="E25" s="819"/>
      <c r="F25" s="821"/>
      <c r="G25" s="1016" t="n">
        <f aca="false">ROUND(E25*F25,2)</f>
        <v>0</v>
      </c>
    </row>
    <row r="26" s="308" customFormat="true" ht="15" hidden="true" customHeight="false" outlineLevel="0" collapsed="false">
      <c r="A26" s="1013"/>
      <c r="B26" s="993"/>
      <c r="C26" s="818"/>
      <c r="D26" s="818"/>
      <c r="E26" s="819"/>
      <c r="F26" s="821"/>
      <c r="G26" s="1016" t="n">
        <f aca="false">ROUND(E26*F26,2)</f>
        <v>0</v>
      </c>
    </row>
    <row r="27" s="308" customFormat="true" ht="15" hidden="true" customHeight="false" outlineLevel="0" collapsed="false">
      <c r="A27" s="1013"/>
      <c r="B27" s="993"/>
      <c r="C27" s="818"/>
      <c r="D27" s="818"/>
      <c r="E27" s="819"/>
      <c r="F27" s="821"/>
      <c r="G27" s="1016" t="n">
        <f aca="false">ROUND(E27*F27,2)</f>
        <v>0</v>
      </c>
    </row>
    <row r="28" s="308" customFormat="true" ht="15" hidden="true" customHeight="false" outlineLevel="0" collapsed="false">
      <c r="A28" s="1013"/>
      <c r="B28" s="993"/>
      <c r="C28" s="818"/>
      <c r="D28" s="818"/>
      <c r="E28" s="819"/>
      <c r="F28" s="821"/>
      <c r="G28" s="1016" t="n">
        <f aca="false">ROUND(E28*F28,2)</f>
        <v>0</v>
      </c>
    </row>
    <row r="29" s="308" customFormat="true" ht="15" hidden="true" customHeight="false" outlineLevel="0" collapsed="false">
      <c r="A29" s="1013"/>
      <c r="B29" s="993"/>
      <c r="C29" s="818"/>
      <c r="D29" s="818"/>
      <c r="E29" s="819"/>
      <c r="F29" s="821"/>
      <c r="G29" s="1016" t="n">
        <f aca="false">ROUND(E29*F29,2)</f>
        <v>0</v>
      </c>
    </row>
    <row r="30" s="308" customFormat="true" ht="15" hidden="true" customHeight="false" outlineLevel="0" collapsed="false">
      <c r="A30" s="1013"/>
      <c r="B30" s="993"/>
      <c r="C30" s="818"/>
      <c r="D30" s="818"/>
      <c r="E30" s="819"/>
      <c r="F30" s="821"/>
      <c r="G30" s="1016" t="n">
        <f aca="false">ROUND(E30*F30,2)</f>
        <v>0</v>
      </c>
    </row>
    <row r="31" s="308" customFormat="true" ht="15" hidden="true" customHeight="false" outlineLevel="0" collapsed="false">
      <c r="A31" s="1013"/>
      <c r="B31" s="993"/>
      <c r="C31" s="818"/>
      <c r="D31" s="818"/>
      <c r="E31" s="819"/>
      <c r="F31" s="821"/>
      <c r="G31" s="1016" t="n">
        <f aca="false">ROUND(E31*F31,2)</f>
        <v>0</v>
      </c>
    </row>
    <row r="32" s="308" customFormat="true" ht="15" hidden="true" customHeight="false" outlineLevel="0" collapsed="false">
      <c r="A32" s="1028"/>
      <c r="B32" s="1029"/>
      <c r="C32" s="1030"/>
      <c r="D32" s="1030"/>
      <c r="E32" s="1031"/>
      <c r="F32" s="1032"/>
      <c r="G32" s="1033" t="n">
        <f aca="false">ROUND(E32*F32,2)</f>
        <v>0</v>
      </c>
    </row>
    <row r="33" s="52" customFormat="true" ht="15" hidden="false" customHeight="true" outlineLevel="0" collapsed="false">
      <c r="A33" s="1034" t="s">
        <v>36507</v>
      </c>
      <c r="B33" s="1034"/>
      <c r="C33" s="1034"/>
      <c r="D33" s="1034"/>
      <c r="E33" s="1034"/>
      <c r="F33" s="1034"/>
      <c r="G33" s="1034"/>
    </row>
    <row r="34" s="52" customFormat="true" ht="15" hidden="false" customHeight="false" outlineLevel="0" collapsed="false">
      <c r="A34" s="822"/>
      <c r="B34" s="1035"/>
      <c r="C34" s="1035"/>
      <c r="D34" s="1035"/>
      <c r="E34" s="1035"/>
      <c r="F34" s="1035"/>
      <c r="G34" s="1036"/>
    </row>
    <row r="35" customFormat="false" ht="15" hidden="false" customHeight="false" outlineLevel="0" collapsed="false">
      <c r="A35" s="805" t="s">
        <v>36494</v>
      </c>
      <c r="B35" s="806"/>
      <c r="C35" s="315" t="s">
        <v>279</v>
      </c>
      <c r="D35" s="807" t="s">
        <v>191</v>
      </c>
      <c r="E35" s="807" t="s">
        <v>280</v>
      </c>
      <c r="F35" s="807"/>
      <c r="G35" s="983" t="s">
        <v>36495</v>
      </c>
    </row>
    <row r="36" s="52" customFormat="true" ht="45" hidden="false" customHeight="true" outlineLevel="0" collapsed="false">
      <c r="A36" s="984" t="s">
        <v>36508</v>
      </c>
      <c r="B36" s="984"/>
      <c r="C36" s="985" t="s">
        <v>36509</v>
      </c>
      <c r="D36" s="986" t="s">
        <v>28617</v>
      </c>
      <c r="E36" s="987" t="n">
        <v>43160</v>
      </c>
      <c r="F36" s="988" t="s">
        <v>36499</v>
      </c>
      <c r="G36" s="989" t="n">
        <f aca="false">SUM(G38:G54)</f>
        <v>869.36</v>
      </c>
    </row>
    <row r="37" customFormat="false" ht="15" hidden="false" customHeight="false" outlineLevel="0" collapsed="false">
      <c r="A37" s="990" t="s">
        <v>36500</v>
      </c>
      <c r="B37" s="990" t="s">
        <v>8461</v>
      </c>
      <c r="C37" s="990" t="s">
        <v>36501</v>
      </c>
      <c r="D37" s="991"/>
      <c r="E37" s="991" t="s">
        <v>36502</v>
      </c>
      <c r="F37" s="991" t="s">
        <v>36503</v>
      </c>
      <c r="G37" s="991" t="s">
        <v>36504</v>
      </c>
    </row>
    <row r="38" s="308" customFormat="true" ht="15" hidden="false" customHeight="false" outlineLevel="0" collapsed="false">
      <c r="A38" s="992" t="s">
        <v>8464</v>
      </c>
      <c r="B38" s="1037" t="n">
        <v>4823</v>
      </c>
      <c r="C38" s="994" t="str">
        <f aca="false">VLOOKUP($B38,'SINAPI 03-2018'!$B$5:$F$11509,2,0)</f>
        <v>MASSA PLASTICA PARA MARMORE/GRANITO</v>
      </c>
      <c r="D38" s="995" t="str">
        <f aca="false">VLOOKUP($B38,'SINAPI 03-2018'!$B$5:$F$11509,3,0)</f>
        <v>KG    </v>
      </c>
      <c r="E38" s="996" t="s">
        <v>36510</v>
      </c>
      <c r="F38" s="997" t="str">
        <f aca="false">VLOOKUP($B38,'SINAPI 03-2018'!$B$5:$F$11509,5,0)</f>
        <v>33,78</v>
      </c>
      <c r="G38" s="998" t="n">
        <f aca="false">ROUND(E38*F38,2)</f>
        <v>17.66</v>
      </c>
    </row>
    <row r="39" s="308" customFormat="true" ht="22.5" hidden="false" customHeight="false" outlineLevel="0" collapsed="false">
      <c r="A39" s="1013" t="s">
        <v>8464</v>
      </c>
      <c r="B39" s="1038" t="n">
        <v>7568</v>
      </c>
      <c r="C39" s="818" t="str">
        <f aca="false">VLOOKUP($B39,'SINAPI 03-2018'!$B$5:$F$11509,2,0)</f>
        <v>BUCHA DE NYLON SEM ABA S10, COM PARAFUSO DE 6,10 X 65 MM EM ACO ZINCADO COM ROSCA SOBERBA, CABECA CHATA E FENDA PHILLIPS</v>
      </c>
      <c r="D39" s="1014" t="str">
        <f aca="false">VLOOKUP($B39,'SINAPI 03-2018'!$B$5:$F$11509,3,0)</f>
        <v>UN    </v>
      </c>
      <c r="E39" s="819" t="s">
        <v>36511</v>
      </c>
      <c r="F39" s="1015" t="str">
        <f aca="false">VLOOKUP($B39,'SINAPI 03-2018'!$B$5:$F$11509,5,0)</f>
        <v>0,55</v>
      </c>
      <c r="G39" s="1016" t="n">
        <f aca="false">ROUND(E39*F39,2)</f>
        <v>3.3</v>
      </c>
    </row>
    <row r="40" s="308" customFormat="true" ht="22.5" hidden="false" customHeight="false" outlineLevel="0" collapsed="false">
      <c r="A40" s="1013" t="s">
        <v>8464</v>
      </c>
      <c r="B40" s="1038" t="n">
        <v>11795</v>
      </c>
      <c r="C40" s="818" t="str">
        <f aca="false">VLOOKUP($B40,'SINAPI 03-2018'!$B$5:$F$11509,2,0)</f>
        <v>GRANITO PARA BANCADA, POLIDO, TIPO ANDORINHA/ QUARTZ/ CASTELO/ CORUMBA OU OUTROS EQUIVALENTES DA REGIAO, E=  *2,5* CM</v>
      </c>
      <c r="D40" s="1014" t="str">
        <f aca="false">VLOOKUP($B40,'SINAPI 03-2018'!$B$5:$F$11509,3,0)</f>
        <v>M2    </v>
      </c>
      <c r="E40" s="819" t="s">
        <v>36512</v>
      </c>
      <c r="F40" s="1015" t="str">
        <f aca="false">VLOOKUP($B40,'SINAPI 03-2018'!$B$5:$F$11509,5,0)</f>
        <v>494,33</v>
      </c>
      <c r="G40" s="1016" t="n">
        <f aca="false">ROUND(E40*F40,2)</f>
        <v>496.8</v>
      </c>
    </row>
    <row r="41" s="308" customFormat="true" ht="15" hidden="false" customHeight="false" outlineLevel="0" collapsed="false">
      <c r="A41" s="1013" t="s">
        <v>8464</v>
      </c>
      <c r="B41" s="1038" t="n">
        <v>37329</v>
      </c>
      <c r="C41" s="818" t="str">
        <f aca="false">VLOOKUP($B41,'SINAPI 03-2018'!$B$5:$F$11509,2,0)</f>
        <v>REJUNTE EPOXI BRANCO</v>
      </c>
      <c r="D41" s="1014" t="str">
        <f aca="false">VLOOKUP($B41,'SINAPI 03-2018'!$B$5:$F$11509,3,0)</f>
        <v>KG    </v>
      </c>
      <c r="E41" s="819" t="s">
        <v>36513</v>
      </c>
      <c r="F41" s="1015" t="str">
        <f aca="false">VLOOKUP($B41,'SINAPI 03-2018'!$B$5:$F$11509,5,0)</f>
        <v>36,33</v>
      </c>
      <c r="G41" s="1016" t="n">
        <f aca="false">ROUND(E41*F41,2)</f>
        <v>1.28</v>
      </c>
    </row>
    <row r="42" s="308" customFormat="true" ht="22.5" hidden="false" customHeight="false" outlineLevel="0" collapsed="false">
      <c r="A42" s="1013" t="s">
        <v>8464</v>
      </c>
      <c r="B42" s="1038" t="n">
        <v>37591</v>
      </c>
      <c r="C42" s="818" t="str">
        <f aca="false">VLOOKUP($B42,'SINAPI 03-2018'!$B$5:$F$11509,2,0)</f>
        <v>SUPORTE MAO-FRANCESA EM ACO, ABAS IGUAIS 40 CM, CAPACIDADE MINIMA 70 KG, BRANCO</v>
      </c>
      <c r="D42" s="1014" t="str">
        <f aca="false">VLOOKUP($B42,'SINAPI 03-2018'!$B$5:$F$11509,3,0)</f>
        <v>UN    </v>
      </c>
      <c r="E42" s="819" t="s">
        <v>36514</v>
      </c>
      <c r="F42" s="1015" t="str">
        <f aca="false">VLOOKUP($B42,'SINAPI 03-2018'!$B$5:$F$11509,5,0)</f>
        <v>29,39</v>
      </c>
      <c r="G42" s="1016" t="n">
        <f aca="false">ROUND(E42*F42,2)</f>
        <v>58.78</v>
      </c>
    </row>
    <row r="43" s="308" customFormat="true" ht="15" hidden="false" customHeight="false" outlineLevel="0" collapsed="false">
      <c r="A43" s="1013" t="s">
        <v>8464</v>
      </c>
      <c r="B43" s="993" t="s">
        <v>28101</v>
      </c>
      <c r="C43" s="818" t="str">
        <f aca="false">VLOOKUP($B43,'SINAPI 03-2018'!$B$5:$F$11509,2,0)</f>
        <v>MARMORISTA/GRANITEIRO COM ENCARGOS COMPLEMENTARES</v>
      </c>
      <c r="D43" s="1014" t="str">
        <f aca="false">VLOOKUP($B43,'SINAPI 03-2018'!$B$5:$F$11509,3,0)</f>
        <v>H</v>
      </c>
      <c r="E43" s="819" t="s">
        <v>36515</v>
      </c>
      <c r="F43" s="1015" t="str">
        <f aca="false">VLOOKUP($B43,'SINAPI 03-2018'!$B$5:$F$11509,5,0)</f>
        <v>21,93</v>
      </c>
      <c r="G43" s="1016" t="n">
        <f aca="false">ROUND(E43*F43,2)</f>
        <v>32.68</v>
      </c>
    </row>
    <row r="44" s="308" customFormat="true" ht="15" hidden="false" customHeight="false" outlineLevel="0" collapsed="false">
      <c r="A44" s="1013" t="s">
        <v>8464</v>
      </c>
      <c r="B44" s="993" t="s">
        <v>28197</v>
      </c>
      <c r="C44" s="818" t="str">
        <f aca="false">VLOOKUP($B44,'SINAPI 03-2018'!$B$5:$F$11509,2,0)</f>
        <v>SERVENTE COM ENCARGOS COMPLEMENTARES</v>
      </c>
      <c r="D44" s="1014" t="str">
        <f aca="false">VLOOKUP($B44,'SINAPI 03-2018'!$B$5:$F$11509,3,0)</f>
        <v>H</v>
      </c>
      <c r="E44" s="819" t="s">
        <v>36516</v>
      </c>
      <c r="F44" s="1015" t="str">
        <f aca="false">VLOOKUP($B44,'SINAPI 03-2018'!$B$5:$F$11509,5,0)</f>
        <v>19,62</v>
      </c>
      <c r="G44" s="1016" t="n">
        <f aca="false">ROUND(E44*F44,2)</f>
        <v>19.23</v>
      </c>
    </row>
    <row r="45" s="308" customFormat="true" ht="22.5" hidden="false" customHeight="false" outlineLevel="0" collapsed="false">
      <c r="A45" s="1013" t="s">
        <v>8464</v>
      </c>
      <c r="B45" s="993" t="s">
        <v>22421</v>
      </c>
      <c r="C45" s="818" t="str">
        <f aca="false">VLOOKUP($B45,'SINAPI 03-2018'!$B$5:$F$11509,2,0)</f>
        <v>ENGATE FLEXÍVEL EM PLÁSTICO BRANCO, 1/2" X 30CM - FORNECIMENTO E INSTALAÇÃO. AF_12/2013</v>
      </c>
      <c r="D45" s="1014" t="str">
        <f aca="false">VLOOKUP($B45,'SINAPI 03-2018'!$B$5:$F$11509,3,0)</f>
        <v>UN</v>
      </c>
      <c r="E45" s="819" t="n">
        <v>1</v>
      </c>
      <c r="F45" s="1015" t="str">
        <f aca="false">VLOOKUP($B45,'SINAPI 03-2018'!$B$5:$F$11509,5,0)</f>
        <v>8,29</v>
      </c>
      <c r="G45" s="1016" t="n">
        <f aca="false">ROUND(E45*F45,2)</f>
        <v>8.29</v>
      </c>
    </row>
    <row r="46" s="308" customFormat="true" ht="22.5" hidden="false" customHeight="false" outlineLevel="0" collapsed="false">
      <c r="A46" s="1013" t="s">
        <v>8464</v>
      </c>
      <c r="B46" s="993" t="s">
        <v>22492</v>
      </c>
      <c r="C46" s="818" t="str">
        <f aca="false">VLOOKUP($B46,'SINAPI 03-2018'!$B$5:$F$11509,2,0)</f>
        <v>TORNEIRA CROMADA LONGA, DE PAREDE, 1/2" OU 3/4", PARA PIA DE COZINHA, PADRÃO POPULAR - FORNECIMENTO E INSTALAÇÃO. AF_12/2013</v>
      </c>
      <c r="D46" s="1014" t="str">
        <f aca="false">VLOOKUP($B46,'SINAPI 03-2018'!$B$5:$F$11509,3,0)</f>
        <v>UN</v>
      </c>
      <c r="E46" s="819" t="n">
        <v>1</v>
      </c>
      <c r="F46" s="1015" t="str">
        <f aca="false">VLOOKUP($B46,'SINAPI 03-2018'!$B$5:$F$11509,5,0)</f>
        <v>34,44</v>
      </c>
      <c r="G46" s="1016" t="n">
        <f aca="false">ROUND(E46*F46,2)</f>
        <v>34.44</v>
      </c>
    </row>
    <row r="47" s="308" customFormat="true" ht="22.5" hidden="false" customHeight="false" outlineLevel="0" collapsed="false">
      <c r="A47" s="1013" t="s">
        <v>8464</v>
      </c>
      <c r="B47" s="993" t="s">
        <v>22572</v>
      </c>
      <c r="C47" s="818" t="str">
        <f aca="false">VLOOKUP($B47,'SINAPI 03-2018'!$B$5:$F$11509,2,0)</f>
        <v>CUBA DE EMBUTIR DE AÇO INOXIDÁVEL MÉDIA, INCLUSO VÁLVULA TIPO AMERICANA EM METAL CROMADO E SIFÃO FLEXÍVEL EM PVC - FORNECIMENTO E INSTALAÇÃO. AF_12/2013</v>
      </c>
      <c r="D47" s="1014" t="str">
        <f aca="false">VLOOKUP($B47,'SINAPI 03-2018'!$B$5:$F$11509,3,0)</f>
        <v>UN</v>
      </c>
      <c r="E47" s="819" t="n">
        <v>1</v>
      </c>
      <c r="F47" s="1015" t="str">
        <f aca="false">VLOOKUP($B47,'SINAPI 03-2018'!$B$5:$F$11509,5,0)</f>
        <v>196,90</v>
      </c>
      <c r="G47" s="1016" t="n">
        <f aca="false">ROUND(E47*F47,2)</f>
        <v>196.9</v>
      </c>
    </row>
    <row r="48" s="308" customFormat="true" ht="15" hidden="true" customHeight="false" outlineLevel="0" collapsed="false">
      <c r="A48" s="1013"/>
      <c r="B48" s="993"/>
      <c r="C48" s="818"/>
      <c r="D48" s="818"/>
      <c r="E48" s="819"/>
      <c r="F48" s="821"/>
      <c r="G48" s="1016" t="n">
        <f aca="false">ROUND(E48*F48,2)</f>
        <v>0</v>
      </c>
    </row>
    <row r="49" s="308" customFormat="true" ht="15" hidden="true" customHeight="false" outlineLevel="0" collapsed="false">
      <c r="A49" s="1013"/>
      <c r="B49" s="993"/>
      <c r="C49" s="818"/>
      <c r="D49" s="818"/>
      <c r="E49" s="819"/>
      <c r="F49" s="821"/>
      <c r="G49" s="1016" t="n">
        <f aca="false">ROUND(E49*F49,2)</f>
        <v>0</v>
      </c>
    </row>
    <row r="50" s="308" customFormat="true" ht="15" hidden="true" customHeight="false" outlineLevel="0" collapsed="false">
      <c r="A50" s="1013"/>
      <c r="B50" s="993"/>
      <c r="C50" s="818"/>
      <c r="D50" s="818"/>
      <c r="E50" s="819"/>
      <c r="F50" s="821"/>
      <c r="G50" s="1016" t="n">
        <f aca="false">ROUND(E50*F50,2)</f>
        <v>0</v>
      </c>
    </row>
    <row r="51" s="308" customFormat="true" ht="15" hidden="true" customHeight="false" outlineLevel="0" collapsed="false">
      <c r="A51" s="1013"/>
      <c r="B51" s="993"/>
      <c r="C51" s="818"/>
      <c r="D51" s="818"/>
      <c r="E51" s="819"/>
      <c r="F51" s="821"/>
      <c r="G51" s="1016" t="n">
        <f aca="false">ROUND(E51*F51,2)</f>
        <v>0</v>
      </c>
    </row>
    <row r="52" s="308" customFormat="true" ht="15" hidden="true" customHeight="false" outlineLevel="0" collapsed="false">
      <c r="A52" s="1013"/>
      <c r="B52" s="993"/>
      <c r="C52" s="818"/>
      <c r="D52" s="818"/>
      <c r="E52" s="819"/>
      <c r="F52" s="821"/>
      <c r="G52" s="1016" t="n">
        <f aca="false">ROUND(E52*F52,2)</f>
        <v>0</v>
      </c>
    </row>
    <row r="53" s="308" customFormat="true" ht="15" hidden="true" customHeight="false" outlineLevel="0" collapsed="false">
      <c r="A53" s="1013"/>
      <c r="B53" s="993"/>
      <c r="C53" s="818"/>
      <c r="D53" s="818"/>
      <c r="E53" s="819"/>
      <c r="F53" s="821"/>
      <c r="G53" s="1016" t="n">
        <f aca="false">ROUND(E53*F53,2)</f>
        <v>0</v>
      </c>
    </row>
    <row r="54" s="308" customFormat="true" ht="15" hidden="true" customHeight="false" outlineLevel="0" collapsed="false">
      <c r="A54" s="1028"/>
      <c r="B54" s="1029"/>
      <c r="C54" s="1030"/>
      <c r="D54" s="1030"/>
      <c r="E54" s="1031"/>
      <c r="F54" s="1032"/>
      <c r="G54" s="1033" t="n">
        <f aca="false">ROUND(E54*F54,2)</f>
        <v>0</v>
      </c>
    </row>
    <row r="55" s="52" customFormat="true" ht="15" hidden="false" customHeight="true" outlineLevel="0" collapsed="false">
      <c r="A55" s="1034" t="s">
        <v>36517</v>
      </c>
      <c r="B55" s="1034"/>
      <c r="C55" s="1034"/>
      <c r="D55" s="1034"/>
      <c r="E55" s="1034"/>
      <c r="F55" s="1034"/>
      <c r="G55" s="1034"/>
    </row>
    <row r="56" customFormat="false" ht="15" hidden="false" customHeight="false" outlineLevel="0" collapsed="false">
      <c r="A56" s="823"/>
      <c r="B56" s="823"/>
      <c r="C56" s="824"/>
      <c r="D56" s="825"/>
      <c r="E56" s="826"/>
      <c r="F56" s="827"/>
      <c r="G56" s="827"/>
    </row>
    <row r="57" customFormat="false" ht="15" hidden="false" customHeight="false" outlineLevel="0" collapsed="false">
      <c r="A57" s="1039"/>
      <c r="B57" s="1039"/>
      <c r="C57" s="829"/>
      <c r="D57" s="830"/>
      <c r="E57" s="831"/>
      <c r="F57" s="832"/>
      <c r="G57" s="832"/>
    </row>
    <row r="58" customFormat="false" ht="15" hidden="false" customHeight="false" outlineLevel="0" collapsed="false">
      <c r="A58" s="1040" t="str">
        <f aca="false">INFO!B4</f>
        <v>Espírito Santo do Pinhal</v>
      </c>
      <c r="B58" s="834" t="n">
        <f aca="false">INFO!B27</f>
        <v>43920</v>
      </c>
      <c r="C58" s="834"/>
    </row>
    <row r="60" customFormat="false" ht="15" hidden="false" customHeight="false" outlineLevel="0" collapsed="false">
      <c r="D60" s="1041"/>
      <c r="E60" s="959"/>
      <c r="F60" s="1042" t="str">
        <f aca="false">INFO!A23</f>
        <v>Responsável pelo Orçamento</v>
      </c>
      <c r="G60" s="1042"/>
    </row>
    <row r="61" customFormat="false" ht="15" hidden="false" customHeight="false" outlineLevel="0" collapsed="false">
      <c r="E61" s="1043"/>
      <c r="F61" s="965" t="str">
        <f aca="false">INFO!A24</f>
        <v>Engª:</v>
      </c>
      <c r="G61" s="0" t="str">
        <f aca="false">INFO!B24</f>
        <v>Elton Maeda</v>
      </c>
    </row>
    <row r="62" customFormat="false" ht="15" hidden="false" customHeight="false" outlineLevel="0" collapsed="false">
      <c r="E62" s="1043"/>
      <c r="F62" s="965" t="str">
        <f aca="false">INFO!A25</f>
        <v>CREA:</v>
      </c>
      <c r="G62" s="0" t="str">
        <f aca="false">INFO!B25</f>
        <v>A72570-6</v>
      </c>
    </row>
    <row r="63" customFormat="false" ht="15" hidden="false" customHeight="false" outlineLevel="0" collapsed="false">
      <c r="E63" s="1043"/>
      <c r="F63" s="965" t="str">
        <f aca="false">INFO!A26</f>
        <v>ART:</v>
      </c>
      <c r="G63" s="0" t="str">
        <f aca="false">INFO!B26</f>
        <v>08980383</v>
      </c>
    </row>
  </sheetData>
  <mergeCells count="12">
    <mergeCell ref="B2:G2"/>
    <mergeCell ref="B3:G3"/>
    <mergeCell ref="B5:G5"/>
    <mergeCell ref="B6:G6"/>
    <mergeCell ref="B8:D8"/>
    <mergeCell ref="F9:G9"/>
    <mergeCell ref="A14:B14"/>
    <mergeCell ref="A33:G33"/>
    <mergeCell ref="A36:B36"/>
    <mergeCell ref="A55:G55"/>
    <mergeCell ref="B58:C58"/>
    <mergeCell ref="F60:G60"/>
  </mergeCells>
  <printOptions headings="false" gridLines="false" gridLinesSet="true" horizontalCentered="false" verticalCentered="false"/>
  <pageMargins left="0.511805555555555" right="0.511805555555555" top="0.7875" bottom="0.7875" header="0.511805555555555" footer="0.511805555555555"/>
  <pageSetup paperSize="9" scale="6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sheetPr filterMode="false">
    <pageSetUpPr fitToPage="false"/>
  </sheetPr>
  <dimension ref="A3:O2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F8" activeCellId="0" sqref="F8"/>
    </sheetView>
  </sheetViews>
  <sheetFormatPr defaultRowHeight="15" zeroHeight="false" outlineLevelRow="0" outlineLevelCol="0"/>
  <cols>
    <col collapsed="false" customWidth="true" hidden="false" outlineLevel="0" max="1" min="1" style="0" width="11.29"/>
    <col collapsed="false" customWidth="true" hidden="false" outlineLevel="0" max="2" min="2" style="0" width="39.28"/>
    <col collapsed="false" customWidth="true" hidden="false" outlineLevel="0" max="3" min="3" style="0" width="12.14"/>
    <col collapsed="false" customWidth="true" hidden="false" outlineLevel="0" max="4" min="4" style="0" width="15.71"/>
    <col collapsed="false" customWidth="true" hidden="false" outlineLevel="0" max="5" min="5" style="0" width="9.42"/>
    <col collapsed="false" customWidth="true" hidden="false" outlineLevel="0" max="6" min="6" style="0" width="15.86"/>
    <col collapsed="false" customWidth="true" hidden="false" outlineLevel="0" max="7" min="7" style="0" width="8.57"/>
    <col collapsed="false" customWidth="true" hidden="false" outlineLevel="0" max="8" min="8" style="0" width="16.71"/>
    <col collapsed="false" customWidth="true" hidden="false" outlineLevel="0" max="9" min="9" style="0" width="7.71"/>
    <col collapsed="false" customWidth="true" hidden="false" outlineLevel="0" max="10" min="10" style="0" width="8.71"/>
    <col collapsed="false" customWidth="true" hidden="false" outlineLevel="0" max="11" min="11" style="0" width="14.86"/>
    <col collapsed="false" customWidth="true" hidden="false" outlineLevel="0" max="12" min="12" style="0" width="9"/>
    <col collapsed="false" customWidth="true" hidden="false" outlineLevel="0" max="13" min="13" style="0" width="10.58"/>
    <col collapsed="false" customWidth="true" hidden="false" outlineLevel="0" max="14" min="14" style="0" width="13.29"/>
    <col collapsed="false" customWidth="true" hidden="false" outlineLevel="0" max="1025" min="15" style="0" width="8.67"/>
  </cols>
  <sheetData>
    <row r="3" customFormat="false" ht="18.75" hidden="false" customHeight="false" outlineLevel="0" collapsed="false">
      <c r="A3" s="1044" t="s">
        <v>36518</v>
      </c>
      <c r="B3" s="1045"/>
      <c r="C3" s="1046"/>
      <c r="D3" s="1046"/>
      <c r="E3" s="1046"/>
      <c r="F3" s="1046"/>
      <c r="G3" s="1046"/>
      <c r="H3" s="1046"/>
      <c r="I3" s="1046"/>
      <c r="J3" s="1046"/>
      <c r="K3" s="1046"/>
      <c r="L3" s="1047"/>
      <c r="M3" s="1047"/>
    </row>
    <row r="4" customFormat="false" ht="15" hidden="false" customHeight="false" outlineLevel="0" collapsed="false">
      <c r="A4" s="1048"/>
      <c r="B4" s="1048"/>
      <c r="C4" s="1049"/>
      <c r="D4" s="1050"/>
      <c r="E4" s="1050"/>
      <c r="F4" s="1050"/>
      <c r="G4" s="1050"/>
      <c r="H4" s="1050"/>
      <c r="I4" s="1050"/>
      <c r="J4" s="1050"/>
      <c r="K4" s="1050"/>
      <c r="L4" s="1050"/>
      <c r="M4" s="1050"/>
    </row>
    <row r="5" customFormat="false" ht="15" hidden="false" customHeight="false" outlineLevel="0" collapsed="false">
      <c r="A5" s="1051" t="s">
        <v>36519</v>
      </c>
      <c r="B5" s="1052"/>
      <c r="C5" s="1051" t="s">
        <v>36520</v>
      </c>
      <c r="D5" s="1052"/>
      <c r="E5" s="1051" t="s">
        <v>266</v>
      </c>
      <c r="F5" s="1052"/>
      <c r="G5" s="1053"/>
      <c r="H5" s="1051" t="s">
        <v>267</v>
      </c>
      <c r="I5" s="1054"/>
      <c r="J5" s="1054"/>
      <c r="K5" s="1054"/>
      <c r="L5" s="1055"/>
      <c r="M5" s="1056"/>
    </row>
    <row r="6" customFormat="false" ht="15" hidden="false" customHeight="false" outlineLevel="0" collapsed="false">
      <c r="A6" s="1057" t="str">
        <f aca="false">INFO!B3</f>
        <v>Prefeitura Municipal de Espírito Santo do Pinhal</v>
      </c>
      <c r="B6" s="1057"/>
      <c r="C6" s="1057" t="n">
        <f aca="false">INFO!B5</f>
        <v>0</v>
      </c>
      <c r="D6" s="1057"/>
      <c r="E6" s="1057" t="str">
        <f aca="false">INFO!B4</f>
        <v>Espírito Santo do Pinhal</v>
      </c>
      <c r="F6" s="1057"/>
      <c r="G6" s="1057"/>
      <c r="H6" s="1057" t="str">
        <f aca="false">INFO!B7</f>
        <v>Projeto de Revitalização Paisagística dos Principais Corredores de Acesso da Cidade</v>
      </c>
      <c r="I6" s="1057"/>
      <c r="J6" s="1057"/>
      <c r="K6" s="1057"/>
      <c r="L6" s="1057"/>
      <c r="M6" s="1057"/>
    </row>
    <row r="7" customFormat="false" ht="15" hidden="false" customHeight="false" outlineLevel="0" collapsed="false">
      <c r="A7" s="1058"/>
      <c r="B7" s="1059"/>
      <c r="C7" s="1059"/>
      <c r="D7" s="1059"/>
      <c r="E7" s="1059"/>
      <c r="F7" s="1059"/>
      <c r="G7" s="1060"/>
      <c r="H7" s="1059"/>
      <c r="I7" s="1059"/>
      <c r="J7" s="1059"/>
      <c r="K7" s="1059"/>
      <c r="L7" s="1059"/>
      <c r="M7" s="1061"/>
    </row>
    <row r="8" customFormat="false" ht="15" hidden="false" customHeight="false" outlineLevel="0" collapsed="false">
      <c r="A8" s="1062" t="s">
        <v>268</v>
      </c>
      <c r="B8" s="1063"/>
      <c r="C8" s="1064"/>
      <c r="D8" s="1064"/>
      <c r="E8" s="1064"/>
      <c r="F8" s="1065"/>
      <c r="G8" s="1064"/>
      <c r="H8" s="1065"/>
      <c r="I8" s="1064"/>
      <c r="J8" s="1064"/>
      <c r="K8" s="1064"/>
      <c r="L8" s="1066"/>
      <c r="M8" s="1067"/>
    </row>
    <row r="9" customFormat="false" ht="15" hidden="false" customHeight="false" outlineLevel="0" collapsed="false">
      <c r="A9" s="1068" t="n">
        <f aca="false">INFO!B8</f>
        <v>0</v>
      </c>
      <c r="B9" s="1069" t="n">
        <f aca="false">INFO!B9</f>
        <v>0</v>
      </c>
      <c r="C9" s="1070"/>
      <c r="D9" s="1070"/>
      <c r="E9" s="1070"/>
      <c r="F9" s="1070"/>
      <c r="G9" s="1070"/>
      <c r="H9" s="1070"/>
      <c r="I9" s="1070"/>
      <c r="J9" s="1070"/>
      <c r="K9" s="1070"/>
      <c r="L9" s="1070"/>
      <c r="M9" s="1070"/>
    </row>
    <row r="10" customFormat="false" ht="15" hidden="false" customHeight="false" outlineLevel="0" collapsed="false">
      <c r="A10" s="1071"/>
      <c r="B10" s="1071"/>
      <c r="C10" s="1071"/>
      <c r="D10" s="1072"/>
      <c r="E10" s="1071"/>
      <c r="F10" s="1071"/>
      <c r="G10" s="1071"/>
      <c r="H10" s="1071"/>
      <c r="I10" s="1071"/>
      <c r="J10" s="1071"/>
      <c r="K10" s="1071"/>
      <c r="L10" s="1073"/>
      <c r="M10" s="1073"/>
    </row>
    <row r="11" customFormat="false" ht="15" hidden="false" customHeight="false" outlineLevel="0" collapsed="false">
      <c r="A11" s="1074" t="s">
        <v>36521</v>
      </c>
      <c r="B11" s="1074"/>
      <c r="C11" s="1074"/>
      <c r="D11" s="1075" t="s">
        <v>36522</v>
      </c>
      <c r="E11" s="1075"/>
      <c r="F11" s="1074" t="s">
        <v>36523</v>
      </c>
      <c r="G11" s="1074"/>
      <c r="H11" s="1074"/>
      <c r="I11" s="1074"/>
      <c r="J11" s="1074"/>
      <c r="K11" s="1076" t="s">
        <v>179</v>
      </c>
      <c r="L11" s="1077" t="s">
        <v>36524</v>
      </c>
      <c r="M11" s="1077" t="s">
        <v>36525</v>
      </c>
    </row>
    <row r="12" customFormat="false" ht="15" hidden="false" customHeight="false" outlineLevel="0" collapsed="false">
      <c r="A12" s="1078" t="s">
        <v>36526</v>
      </c>
      <c r="B12" s="1079" t="s">
        <v>269</v>
      </c>
      <c r="C12" s="1080" t="s">
        <v>36527</v>
      </c>
      <c r="D12" s="1078" t="s">
        <v>199</v>
      </c>
      <c r="E12" s="1078" t="s">
        <v>36528</v>
      </c>
      <c r="F12" s="1081" t="s">
        <v>36529</v>
      </c>
      <c r="G12" s="1082" t="s">
        <v>36528</v>
      </c>
      <c r="H12" s="1083" t="s">
        <v>36530</v>
      </c>
      <c r="I12" s="1082" t="s">
        <v>36528</v>
      </c>
      <c r="J12" s="1078" t="s">
        <v>36531</v>
      </c>
      <c r="K12" s="1078" t="s">
        <v>36532</v>
      </c>
      <c r="L12" s="1084" t="s">
        <v>36533</v>
      </c>
      <c r="M12" s="1084" t="s">
        <v>36534</v>
      </c>
    </row>
    <row r="13" customFormat="false" ht="18" hidden="false" customHeight="true" outlineLevel="0" collapsed="false">
      <c r="A13" s="1085"/>
      <c r="B13" s="1086" t="str">
        <f aca="false">ORÇ!C7</f>
        <v>Projeto de Revitalização Paisagística dos Principais Corredores de Acesso da Cidade</v>
      </c>
      <c r="C13" s="1087"/>
      <c r="D13" s="1088" t="n">
        <f aca="false">INFO!B12</f>
        <v>395000</v>
      </c>
      <c r="E13" s="1089" t="e">
        <f aca="false">D13/$K$13</f>
        <v>#DIV/0!</v>
      </c>
      <c r="F13" s="1088" t="n">
        <f aca="false">K13-D13</f>
        <v>-395000</v>
      </c>
      <c r="G13" s="1089" t="e">
        <f aca="false">F13/$K$13</f>
        <v>#DIV/0!</v>
      </c>
      <c r="H13" s="1088"/>
      <c r="I13" s="1089"/>
      <c r="J13" s="1089"/>
      <c r="K13" s="1090" t="n">
        <f aca="false">ORÇ!O17</f>
        <v>0</v>
      </c>
      <c r="L13" s="1091" t="s">
        <v>36535</v>
      </c>
      <c r="M13" s="1085" t="s">
        <v>36536</v>
      </c>
    </row>
    <row r="14" customFormat="false" ht="18.75" hidden="false" customHeight="true" outlineLevel="0" collapsed="false">
      <c r="A14" s="1085"/>
      <c r="B14" s="1086"/>
      <c r="C14" s="1087"/>
      <c r="D14" s="1088"/>
      <c r="E14" s="1089"/>
      <c r="F14" s="1088"/>
      <c r="G14" s="1089"/>
      <c r="H14" s="1088"/>
      <c r="I14" s="1089"/>
      <c r="J14" s="1089"/>
      <c r="K14" s="1090"/>
      <c r="L14" s="1091"/>
      <c r="M14" s="1085"/>
    </row>
    <row r="15" customFormat="false" ht="15" hidden="false" customHeight="false" outlineLevel="0" collapsed="false">
      <c r="A15" s="1092"/>
      <c r="B15" s="1093" t="s">
        <v>36537</v>
      </c>
      <c r="C15" s="1094"/>
      <c r="D15" s="1095" t="n">
        <f aca="false">SUM(D13:D14)</f>
        <v>395000</v>
      </c>
      <c r="E15" s="1096" t="e">
        <f aca="false">SUM(E13:E14)</f>
        <v>#DIV/0!</v>
      </c>
      <c r="F15" s="1095" t="n">
        <f aca="false">SUM(F13:F14)</f>
        <v>-395000</v>
      </c>
      <c r="G15" s="1096" t="e">
        <f aca="false">SUM(G13:G14)</f>
        <v>#DIV/0!</v>
      </c>
      <c r="H15" s="1097"/>
      <c r="I15" s="1098"/>
      <c r="J15" s="1099"/>
      <c r="K15" s="1095" t="n">
        <f aca="false">SUM(K13:K14)</f>
        <v>0</v>
      </c>
      <c r="L15" s="1100"/>
      <c r="M15" s="1101"/>
      <c r="N15" s="1102" t="n">
        <f aca="false">D15+F15</f>
        <v>0</v>
      </c>
      <c r="O15" s="1103" t="e">
        <f aca="false">E15+G15</f>
        <v>#DIV/0!</v>
      </c>
    </row>
    <row r="16" customFormat="false" ht="15" hidden="false" customHeight="false" outlineLevel="0" collapsed="false">
      <c r="A16" s="1104"/>
      <c r="B16" s="1105"/>
      <c r="C16" s="1105"/>
      <c r="D16" s="1106"/>
      <c r="E16" s="1104"/>
      <c r="F16" s="1107"/>
      <c r="G16" s="1104"/>
      <c r="H16" s="1106"/>
      <c r="I16" s="1106"/>
      <c r="J16" s="1106"/>
      <c r="K16" s="1106"/>
      <c r="L16" s="1108"/>
      <c r="M16" s="1109"/>
      <c r="N16" s="1102" t="n">
        <f aca="false">N15-K15</f>
        <v>0</v>
      </c>
    </row>
    <row r="17" customFormat="false" ht="15" hidden="false" customHeight="false" outlineLevel="0" collapsed="false">
      <c r="A17" s="1110"/>
      <c r="B17" s="1111"/>
      <c r="C17" s="1111"/>
      <c r="D17" s="1112"/>
      <c r="E17" s="1110"/>
      <c r="F17" s="1113"/>
      <c r="G17" s="1114"/>
      <c r="H17" s="1115" t="s">
        <v>36538</v>
      </c>
      <c r="I17" s="1116" t="s">
        <v>36539</v>
      </c>
      <c r="J17" s="1117"/>
      <c r="K17" s="1117"/>
      <c r="L17" s="1118"/>
      <c r="M17" s="1119"/>
    </row>
    <row r="18" customFormat="false" ht="15" hidden="false" customHeight="false" outlineLevel="0" collapsed="false">
      <c r="A18" s="1110"/>
      <c r="B18" s="1120"/>
      <c r="C18" s="1120"/>
      <c r="D18" s="1121"/>
      <c r="E18" s="1110"/>
      <c r="F18" s="1122"/>
      <c r="G18" s="1114"/>
      <c r="H18" s="1123"/>
      <c r="I18" s="1124" t="s">
        <v>36540</v>
      </c>
      <c r="J18" s="1124"/>
      <c r="K18" s="1124"/>
      <c r="L18" s="1118"/>
      <c r="M18" s="1119"/>
    </row>
    <row r="19" customFormat="false" ht="15" hidden="false" customHeight="false" outlineLevel="0" collapsed="false">
      <c r="A19" s="1125" t="str">
        <f aca="false">INFO!B4</f>
        <v>Espírito Santo do Pinhal</v>
      </c>
      <c r="B19" s="1126" t="n">
        <f aca="false">INFO!B27</f>
        <v>43920</v>
      </c>
      <c r="C19" s="1127"/>
      <c r="D19" s="1128"/>
      <c r="E19" s="1110"/>
      <c r="F19" s="1122"/>
      <c r="G19" s="1114"/>
      <c r="H19" s="1129"/>
      <c r="I19" s="1130"/>
      <c r="J19" s="1130"/>
      <c r="K19" s="1130"/>
      <c r="L19" s="1131" t="s">
        <v>36541</v>
      </c>
      <c r="M19" s="1132"/>
    </row>
    <row r="20" customFormat="false" ht="15" hidden="false" customHeight="false" outlineLevel="0" collapsed="false">
      <c r="A20" s="1133" t="s">
        <v>276</v>
      </c>
      <c r="B20" s="1134"/>
      <c r="C20" s="1134"/>
      <c r="D20" s="1121"/>
      <c r="E20" s="1110"/>
      <c r="F20" s="1134"/>
      <c r="G20" s="1134"/>
      <c r="H20" s="1134"/>
      <c r="I20" s="1134"/>
      <c r="J20" s="1134"/>
      <c r="K20" s="1134"/>
      <c r="L20" s="1134"/>
      <c r="M20" s="1135"/>
    </row>
    <row r="21" customFormat="false" ht="15" hidden="false" customHeight="false" outlineLevel="0" collapsed="false">
      <c r="A21" s="1046"/>
      <c r="B21" s="1134"/>
      <c r="C21" s="1134"/>
      <c r="D21" s="1112"/>
      <c r="E21" s="1110"/>
      <c r="F21" s="1134"/>
      <c r="G21" s="1046"/>
      <c r="H21" s="1046"/>
      <c r="I21" s="1136"/>
      <c r="J21" s="1136"/>
      <c r="K21" s="1136"/>
      <c r="L21" s="1136"/>
      <c r="M21" s="1137"/>
    </row>
    <row r="22" customFormat="false" ht="15" hidden="false" customHeight="false" outlineLevel="0" collapsed="false">
      <c r="A22" s="1046"/>
      <c r="B22" s="1046"/>
      <c r="C22" s="1046"/>
      <c r="D22" s="1112"/>
      <c r="E22" s="1046"/>
      <c r="F22" s="1046"/>
      <c r="G22" s="1046"/>
      <c r="H22" s="1046"/>
      <c r="I22" s="1138"/>
      <c r="J22" s="1138"/>
      <c r="K22" s="1138"/>
      <c r="L22" s="1138"/>
      <c r="M22" s="1137"/>
    </row>
    <row r="23" customFormat="false" ht="28.5" hidden="false" customHeight="false" outlineLevel="0" collapsed="false">
      <c r="A23" s="1139"/>
      <c r="B23" s="1140"/>
      <c r="C23" s="1046"/>
      <c r="D23" s="1141"/>
      <c r="E23" s="1142"/>
      <c r="F23" s="1142"/>
      <c r="G23" s="1142"/>
      <c r="H23" s="1142"/>
      <c r="I23" s="1142"/>
      <c r="J23" s="1142"/>
      <c r="K23" s="1142"/>
      <c r="L23" s="1142"/>
      <c r="M23" s="1137"/>
    </row>
    <row r="24" customFormat="false" ht="15" hidden="false" customHeight="false" outlineLevel="0" collapsed="false">
      <c r="A24" s="1143" t="str">
        <f aca="false">INFO!B35</f>
        <v>Sérgio Del Bianchi Junior</v>
      </c>
      <c r="B24" s="1143"/>
      <c r="C24" s="1144"/>
      <c r="D24" s="1144"/>
      <c r="E24" s="1144"/>
      <c r="F24" s="1144"/>
      <c r="G24" s="1144"/>
      <c r="H24" s="1145"/>
      <c r="I24" s="1145"/>
      <c r="J24" s="1145"/>
      <c r="K24" s="1145"/>
      <c r="L24" s="1146"/>
      <c r="M24" s="1146"/>
    </row>
    <row r="25" customFormat="false" ht="15" hidden="false" customHeight="false" outlineLevel="0" collapsed="false">
      <c r="A25" s="1143" t="str">
        <f aca="false">INFO!B36</f>
        <v>Prefeito Municipal</v>
      </c>
      <c r="B25" s="1143"/>
      <c r="C25" s="1144"/>
      <c r="D25" s="1144"/>
      <c r="E25" s="1144"/>
      <c r="F25" s="1144"/>
      <c r="G25" s="1144"/>
      <c r="H25" s="1144"/>
      <c r="I25" s="1144"/>
      <c r="J25" s="1144"/>
      <c r="K25" s="1144"/>
      <c r="L25" s="1146"/>
      <c r="M25" s="1146"/>
    </row>
  </sheetData>
  <mergeCells count="11">
    <mergeCell ref="A6:B6"/>
    <mergeCell ref="C6:D6"/>
    <mergeCell ref="E6:G6"/>
    <mergeCell ref="H6:M6"/>
    <mergeCell ref="A11:C11"/>
    <mergeCell ref="D11:E11"/>
    <mergeCell ref="F11:J11"/>
    <mergeCell ref="L13:L14"/>
    <mergeCell ref="M13:M14"/>
    <mergeCell ref="A24:B24"/>
    <mergeCell ref="A25:B25"/>
  </mergeCells>
  <conditionalFormatting sqref="D11:E11">
    <cfRule type="containsText" priority="2" operator="containsText" aboveAverage="0" equalAverage="0" bottom="0" percent="0" rank="0" text="INFO" dxfId="51">
      <formula>NOT(ISERROR(SEARCH("INFO",D11)))</formula>
    </cfRule>
  </conditionalFormatting>
  <printOptions headings="false" gridLines="false" gridLinesSet="true" horizontalCentered="false" verticalCentered="false"/>
  <pageMargins left="0.511805555555555" right="0.511805555555555" top="0.7875" bottom="0.7875" header="0.511805555555555" footer="0.511805555555555"/>
  <pageSetup paperSize="9" scale="5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17.xml><?xml version="1.0" encoding="utf-8"?>
<worksheet xmlns="http://schemas.openxmlformats.org/spreadsheetml/2006/main" xmlns:r="http://schemas.openxmlformats.org/officeDocument/2006/relationships">
  <sheetPr filterMode="false">
    <pageSetUpPr fitToPage="false"/>
  </sheetPr>
  <dimension ref="C7:J22"/>
  <sheetViews>
    <sheetView showFormulas="false" showGridLines="true" showRowColHeaders="true" showZeros="true" rightToLeft="false" tabSelected="false" showOutlineSymbols="true" defaultGridColor="true" view="pageBreakPreview" topLeftCell="A4" colorId="64" zoomScale="100" zoomScaleNormal="100" zoomScalePageLayoutView="100" workbookViewId="0">
      <selection pane="topLeft" activeCell="F8" activeCellId="0" sqref="F8"/>
    </sheetView>
  </sheetViews>
  <sheetFormatPr defaultRowHeight="15" zeroHeight="false" outlineLevelRow="0" outlineLevelCol="0"/>
  <cols>
    <col collapsed="false" customWidth="true" hidden="false" outlineLevel="0" max="1025" min="1" style="0" width="8.67"/>
  </cols>
  <sheetData>
    <row r="7" customFormat="false" ht="15" hidden="false" customHeight="false" outlineLevel="0" collapsed="false">
      <c r="C7" s="0" t="n">
        <f aca="false">198.7*3.3+43.14*0.93</f>
        <v>695.8302</v>
      </c>
      <c r="D7" s="0" t="n">
        <f aca="false">-185.61-90.96-40.44-0.8*2.1*3-1*2.1</f>
        <v>-324.15</v>
      </c>
      <c r="E7" s="0" t="n">
        <f aca="false">C7+D7</f>
        <v>371.6802</v>
      </c>
      <c r="H7" s="0" t="n">
        <f aca="false">830-549.38</f>
        <v>280.62</v>
      </c>
      <c r="I7" s="0" t="n">
        <f aca="false">(6.4*10.51)*14</f>
        <v>941.696</v>
      </c>
      <c r="J7" s="0" t="n">
        <f aca="false">H7+I7</f>
        <v>1222.316</v>
      </c>
    </row>
    <row r="8" customFormat="false" ht="15" hidden="false" customHeight="false" outlineLevel="0" collapsed="false">
      <c r="C8" s="0" t="n">
        <f aca="false">30.86*3.3</f>
        <v>101.838</v>
      </c>
      <c r="D8" s="0" t="n">
        <f aca="false">-0.9*2.1*2-1*2.1</f>
        <v>-5.88</v>
      </c>
      <c r="E8" s="0" t="n">
        <f aca="false">C8+D8</f>
        <v>95.958</v>
      </c>
      <c r="H8" s="0" t="n">
        <f aca="false">830-242.72</f>
        <v>587.28</v>
      </c>
      <c r="J8" s="0" t="n">
        <f aca="false">H8+I8</f>
        <v>587.28</v>
      </c>
    </row>
    <row r="9" customFormat="false" ht="15" hidden="false" customHeight="false" outlineLevel="0" collapsed="false">
      <c r="C9" s="0" t="n">
        <f aca="false">22.35*3.3</f>
        <v>73.755</v>
      </c>
      <c r="D9" s="0" t="n">
        <f aca="false">-0.9*2.1*4</f>
        <v>-7.56</v>
      </c>
      <c r="E9" s="0" t="n">
        <f aca="false">C9+D9</f>
        <v>66.195</v>
      </c>
      <c r="H9" s="0" t="n">
        <f aca="false">(14.44*10.51)</f>
        <v>151.7644</v>
      </c>
      <c r="I9" s="0" t="n">
        <v>-53.92</v>
      </c>
      <c r="J9" s="0" t="n">
        <f aca="false">H9+I9</f>
        <v>97.8444</v>
      </c>
    </row>
    <row r="10" customFormat="false" ht="15" hidden="false" customHeight="false" outlineLevel="0" collapsed="false">
      <c r="C10" s="0" t="n">
        <f aca="false">36.61*3</f>
        <v>109.83</v>
      </c>
      <c r="D10" s="0" t="n">
        <f aca="false">-0.8*2.1*2-0.9*2.1*3-2*2.1</f>
        <v>-13.23</v>
      </c>
      <c r="E10" s="0" t="n">
        <f aca="false">C10+D10</f>
        <v>96.6</v>
      </c>
      <c r="H10" s="0" t="n">
        <f aca="false">(14.44*10.51)</f>
        <v>151.7644</v>
      </c>
      <c r="I10" s="0" t="n">
        <v>-53.92</v>
      </c>
      <c r="J10" s="0" t="n">
        <f aca="false">H10+I10</f>
        <v>97.8444</v>
      </c>
    </row>
    <row r="11" customFormat="false" ht="15" hidden="false" customHeight="false" outlineLevel="0" collapsed="false">
      <c r="C11" s="0" t="n">
        <f aca="false">(9.18+5.48+28.67+23.07+5.99+7)*1.2</f>
        <v>95.268</v>
      </c>
      <c r="E11" s="0" t="n">
        <f aca="false">C11+D11</f>
        <v>95.268</v>
      </c>
      <c r="I11" s="0" t="s">
        <v>36542</v>
      </c>
      <c r="J11" s="0" t="n">
        <f aca="false">SUM(J6:J10)</f>
        <v>2005.2848</v>
      </c>
    </row>
    <row r="12" customFormat="false" ht="15" hidden="false" customHeight="false" outlineLevel="0" collapsed="false">
      <c r="D12" s="0" t="s">
        <v>36542</v>
      </c>
      <c r="E12" s="0" t="n">
        <f aca="false">SUM(E7:E11)</f>
        <v>725.7012</v>
      </c>
    </row>
    <row r="15" customFormat="false" ht="15" hidden="false" customHeight="false" outlineLevel="0" collapsed="false">
      <c r="C15" s="0" t="n">
        <f aca="false">275.68*3.3</f>
        <v>909.744</v>
      </c>
      <c r="D15" s="0" t="n">
        <f aca="false">-284.94-90.96-40.44-0.8*2.1*8-1*2.1*2-2*1-1.95*1-0.9*2.1</f>
        <v>-439.82</v>
      </c>
      <c r="E15" s="0" t="n">
        <f aca="false">C15+D15</f>
        <v>469.924</v>
      </c>
    </row>
    <row r="16" customFormat="false" ht="15" hidden="false" customHeight="false" outlineLevel="0" collapsed="false">
      <c r="C16" s="0" t="n">
        <f aca="false">(28.67+23.07+5.99+7)*1.2</f>
        <v>77.676</v>
      </c>
      <c r="E16" s="0" t="n">
        <f aca="false">C16+D16</f>
        <v>77.676</v>
      </c>
    </row>
    <row r="17" customFormat="false" ht="15" hidden="false" customHeight="false" outlineLevel="0" collapsed="false">
      <c r="C17" s="0" t="n">
        <f aca="false">13.82*3.3</f>
        <v>45.606</v>
      </c>
      <c r="D17" s="0" t="n">
        <f aca="false">-0.8*2.1</f>
        <v>-1.68</v>
      </c>
      <c r="E17" s="0" t="n">
        <f aca="false">C17+D17</f>
        <v>43.926</v>
      </c>
    </row>
    <row r="18" customFormat="false" ht="15" hidden="false" customHeight="false" outlineLevel="0" collapsed="false">
      <c r="C18" s="0" t="n">
        <f aca="false">11.9*3.3</f>
        <v>39.27</v>
      </c>
      <c r="D18" s="0" t="n">
        <f aca="false">-0.9*2.1</f>
        <v>-1.89</v>
      </c>
      <c r="E18" s="0" t="n">
        <f aca="false">C18+D18</f>
        <v>37.38</v>
      </c>
    </row>
    <row r="19" customFormat="false" ht="15" hidden="false" customHeight="false" outlineLevel="0" collapsed="false">
      <c r="C19" s="0" t="n">
        <f aca="false">38.6*3.3</f>
        <v>127.38</v>
      </c>
      <c r="D19" s="0" t="n">
        <f aca="false">-2*1-1.95*2.1-0.9*2.1</f>
        <v>-7.985</v>
      </c>
      <c r="E19" s="0" t="n">
        <f aca="false">C19+D19</f>
        <v>119.395</v>
      </c>
    </row>
    <row r="20" customFormat="false" ht="15" hidden="false" customHeight="false" outlineLevel="0" collapsed="false">
      <c r="C20" s="0" t="n">
        <f aca="false">21.2*3.3</f>
        <v>69.96</v>
      </c>
      <c r="D20" s="0" t="n">
        <f aca="false">-0.8*2.1</f>
        <v>-1.68</v>
      </c>
      <c r="E20" s="0" t="n">
        <f aca="false">C20+D20</f>
        <v>68.28</v>
      </c>
    </row>
    <row r="21" customFormat="false" ht="15" hidden="false" customHeight="false" outlineLevel="0" collapsed="false">
      <c r="C21" s="0" t="n">
        <f aca="false">(37.1+23.1+7)*1.2</f>
        <v>80.64</v>
      </c>
      <c r="E21" s="0" t="n">
        <f aca="false">C21+D21</f>
        <v>80.64</v>
      </c>
    </row>
    <row r="22" customFormat="false" ht="15" hidden="false" customHeight="false" outlineLevel="0" collapsed="false">
      <c r="D22" s="0" t="s">
        <v>36542</v>
      </c>
      <c r="E22" s="0" t="n">
        <f aca="false">SUM(E15:E21)</f>
        <v>897.221</v>
      </c>
    </row>
  </sheetData>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18.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G18" activeCellId="0" sqref="G18"/>
    </sheetView>
  </sheetViews>
  <sheetFormatPr defaultRowHeight="15" zeroHeight="false" outlineLevelRow="0" outlineLevelCol="0"/>
  <cols>
    <col collapsed="false" customWidth="true" hidden="false" outlineLevel="0" max="1025" min="1" style="0" width="8.67"/>
  </cols>
  <sheetData/>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19.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Q25" activeCellId="0" sqref="Q25"/>
    </sheetView>
  </sheetViews>
  <sheetFormatPr defaultRowHeight="15" zeroHeight="false" outlineLevelRow="0" outlineLevelCol="0"/>
  <cols>
    <col collapsed="false" customWidth="true" hidden="false" outlineLevel="0" max="1025" min="1" style="0" width="8.67"/>
  </cols>
  <sheetData/>
  <printOptions headings="false" gridLines="false" gridLinesSet="true" horizontalCentered="false" verticalCentered="false"/>
  <pageMargins left="0.511805555555555" right="0.511805555555555" top="0.7875" bottom="0.78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107</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2018-05-02T13:55:27Z</dcterms:created>
  <dc:creator>Engenharia1</dc:creator>
  <dc:description/>
  <dc:language>pt-BR</dc:language>
  <cp:lastModifiedBy/>
  <cp:lastPrinted>2020-03-10T20:12:58Z</cp:lastPrinted>
  <dcterms:modified xsi:type="dcterms:W3CDTF">2020-03-30T10:09:32Z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